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TH\Documents\focalyst\"/>
    </mc:Choice>
  </mc:AlternateContent>
  <xr:revisionPtr revIDLastSave="0" documentId="13_ncr:1_{97CF2206-6ECE-4D1B-96E1-206C2EAD26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gments_db" sheetId="1" r:id="rId1"/>
    <sheet name="poles_db" sheetId="2" r:id="rId2"/>
    <sheet name="olt_db" sheetId="3" r:id="rId3"/>
    <sheet name="FDT List" sheetId="4" r:id="rId4"/>
    <sheet name="TT History" sheetId="5" r:id="rId5"/>
    <sheet name="Algoritma Sistem Tracking" sheetId="6" r:id="rId6"/>
    <sheet name="Cut Histo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450" i="1" l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356" i="1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879" i="2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K50" i="4"/>
  <c r="H50" i="4"/>
  <c r="E50" i="4"/>
  <c r="G50" i="4" s="1"/>
  <c r="C50" i="4"/>
  <c r="B50" i="4"/>
  <c r="K49" i="4"/>
  <c r="H49" i="4"/>
  <c r="E49" i="4"/>
  <c r="G49" i="4" s="1"/>
  <c r="C49" i="4"/>
  <c r="B49" i="4"/>
  <c r="K48" i="4"/>
  <c r="H48" i="4"/>
  <c r="G48" i="4"/>
  <c r="E48" i="4"/>
  <c r="F48" i="4" s="1"/>
  <c r="C48" i="4"/>
  <c r="B48" i="4"/>
  <c r="K47" i="4"/>
  <c r="H47" i="4"/>
  <c r="G47" i="4"/>
  <c r="F47" i="4"/>
  <c r="E47" i="4"/>
  <c r="C47" i="4"/>
  <c r="B47" i="4"/>
  <c r="K46" i="4"/>
  <c r="H46" i="4"/>
  <c r="G46" i="4"/>
  <c r="E46" i="4"/>
  <c r="F46" i="4" s="1"/>
  <c r="C46" i="4"/>
  <c r="B46" i="4"/>
  <c r="K45" i="4"/>
  <c r="H45" i="4"/>
  <c r="G45" i="4"/>
  <c r="F45" i="4"/>
  <c r="E45" i="4"/>
  <c r="C45" i="4"/>
  <c r="B45" i="4"/>
  <c r="K44" i="4"/>
  <c r="H44" i="4"/>
  <c r="E44" i="4"/>
  <c r="G44" i="4" s="1"/>
  <c r="C44" i="4"/>
  <c r="B44" i="4"/>
  <c r="K43" i="4"/>
  <c r="H43" i="4"/>
  <c r="G43" i="4"/>
  <c r="E43" i="4"/>
  <c r="F43" i="4" s="1"/>
  <c r="C43" i="4"/>
  <c r="B43" i="4"/>
  <c r="K42" i="4"/>
  <c r="H42" i="4"/>
  <c r="G42" i="4"/>
  <c r="F42" i="4"/>
  <c r="E42" i="4"/>
  <c r="C42" i="4"/>
  <c r="B42" i="4"/>
  <c r="K41" i="4"/>
  <c r="H41" i="4"/>
  <c r="E41" i="4"/>
  <c r="G41" i="4" s="1"/>
  <c r="C41" i="4"/>
  <c r="B41" i="4"/>
  <c r="K40" i="4"/>
  <c r="H40" i="4"/>
  <c r="G40" i="4"/>
  <c r="E40" i="4"/>
  <c r="F40" i="4" s="1"/>
  <c r="C40" i="4"/>
  <c r="B40" i="4"/>
  <c r="K39" i="4"/>
  <c r="H39" i="4"/>
  <c r="G39" i="4"/>
  <c r="F39" i="4"/>
  <c r="E39" i="4"/>
  <c r="C39" i="4"/>
  <c r="B39" i="4"/>
  <c r="K38" i="4"/>
  <c r="H38" i="4"/>
  <c r="E38" i="4"/>
  <c r="F38" i="4" s="1"/>
  <c r="C38" i="4"/>
  <c r="B38" i="4"/>
  <c r="K37" i="4"/>
  <c r="H37" i="4"/>
  <c r="F37" i="4"/>
  <c r="E37" i="4"/>
  <c r="G37" i="4" s="1"/>
  <c r="C37" i="4"/>
  <c r="B37" i="4"/>
  <c r="K36" i="4"/>
  <c r="H36" i="4"/>
  <c r="E36" i="4"/>
  <c r="G36" i="4" s="1"/>
  <c r="C36" i="4"/>
  <c r="B36" i="4"/>
  <c r="K35" i="4"/>
  <c r="H35" i="4"/>
  <c r="G35" i="4"/>
  <c r="E35" i="4"/>
  <c r="F35" i="4" s="1"/>
  <c r="C35" i="4"/>
  <c r="B35" i="4"/>
  <c r="K34" i="4"/>
  <c r="H34" i="4"/>
  <c r="G34" i="4"/>
  <c r="F34" i="4"/>
  <c r="E34" i="4"/>
  <c r="C34" i="4"/>
  <c r="B34" i="4"/>
  <c r="K33" i="4"/>
  <c r="H33" i="4"/>
  <c r="E33" i="4"/>
  <c r="G33" i="4" s="1"/>
  <c r="C33" i="4"/>
  <c r="B33" i="4"/>
  <c r="K32" i="4"/>
  <c r="H32" i="4"/>
  <c r="G32" i="4"/>
  <c r="E32" i="4"/>
  <c r="F32" i="4" s="1"/>
  <c r="C32" i="4"/>
  <c r="B32" i="4"/>
  <c r="K31" i="4"/>
  <c r="H31" i="4"/>
  <c r="G31" i="4"/>
  <c r="F31" i="4"/>
  <c r="E31" i="4"/>
  <c r="C31" i="4"/>
  <c r="B31" i="4"/>
  <c r="K30" i="4"/>
  <c r="H30" i="4"/>
  <c r="E30" i="4"/>
  <c r="F30" i="4" s="1"/>
  <c r="C30" i="4"/>
  <c r="B30" i="4"/>
  <c r="K29" i="4"/>
  <c r="H29" i="4"/>
  <c r="F29" i="4"/>
  <c r="E29" i="4"/>
  <c r="G29" i="4" s="1"/>
  <c r="C29" i="4"/>
  <c r="B29" i="4"/>
  <c r="K28" i="4"/>
  <c r="H28" i="4"/>
  <c r="E28" i="4"/>
  <c r="G28" i="4" s="1"/>
  <c r="C28" i="4"/>
  <c r="B28" i="4"/>
  <c r="K27" i="4"/>
  <c r="H27" i="4"/>
  <c r="G27" i="4"/>
  <c r="E27" i="4"/>
  <c r="F27" i="4" s="1"/>
  <c r="C27" i="4"/>
  <c r="B27" i="4"/>
  <c r="K26" i="4"/>
  <c r="H26" i="4"/>
  <c r="G26" i="4"/>
  <c r="F26" i="4"/>
  <c r="E26" i="4"/>
  <c r="C26" i="4"/>
  <c r="B26" i="4"/>
  <c r="K25" i="4"/>
  <c r="H25" i="4"/>
  <c r="E25" i="4"/>
  <c r="G25" i="4" s="1"/>
  <c r="C25" i="4"/>
  <c r="B25" i="4"/>
  <c r="K24" i="4"/>
  <c r="H24" i="4"/>
  <c r="G24" i="4"/>
  <c r="E24" i="4"/>
  <c r="F24" i="4" s="1"/>
  <c r="C24" i="4"/>
  <c r="B24" i="4"/>
  <c r="K23" i="4"/>
  <c r="H23" i="4"/>
  <c r="G23" i="4"/>
  <c r="F23" i="4"/>
  <c r="E23" i="4"/>
  <c r="C23" i="4"/>
  <c r="B23" i="4"/>
  <c r="K22" i="4"/>
  <c r="H22" i="4"/>
  <c r="E22" i="4"/>
  <c r="F22" i="4" s="1"/>
  <c r="C22" i="4"/>
  <c r="B22" i="4"/>
  <c r="K21" i="4"/>
  <c r="H21" i="4"/>
  <c r="F21" i="4"/>
  <c r="E21" i="4"/>
  <c r="G21" i="4" s="1"/>
  <c r="C21" i="4"/>
  <c r="B21" i="4"/>
  <c r="K20" i="4"/>
  <c r="H20" i="4"/>
  <c r="E20" i="4"/>
  <c r="G20" i="4" s="1"/>
  <c r="C20" i="4"/>
  <c r="B20" i="4"/>
  <c r="K19" i="4"/>
  <c r="H19" i="4"/>
  <c r="G19" i="4"/>
  <c r="E19" i="4"/>
  <c r="F19" i="4" s="1"/>
  <c r="C19" i="4"/>
  <c r="B19" i="4"/>
  <c r="K18" i="4"/>
  <c r="H18" i="4"/>
  <c r="G18" i="4"/>
  <c r="F18" i="4"/>
  <c r="E18" i="4"/>
  <c r="C18" i="4"/>
  <c r="B18" i="4"/>
  <c r="K17" i="4"/>
  <c r="H17" i="4"/>
  <c r="E17" i="4"/>
  <c r="G17" i="4" s="1"/>
  <c r="C17" i="4"/>
  <c r="B17" i="4"/>
  <c r="K16" i="4"/>
  <c r="H16" i="4"/>
  <c r="G16" i="4"/>
  <c r="E16" i="4"/>
  <c r="F16" i="4" s="1"/>
  <c r="C16" i="4"/>
  <c r="B16" i="4"/>
  <c r="K15" i="4"/>
  <c r="H15" i="4"/>
  <c r="G15" i="4"/>
  <c r="F15" i="4"/>
  <c r="E15" i="4"/>
  <c r="C15" i="4"/>
  <c r="B15" i="4"/>
  <c r="K14" i="4"/>
  <c r="H14" i="4"/>
  <c r="E14" i="4"/>
  <c r="F14" i="4" s="1"/>
  <c r="C14" i="4"/>
  <c r="B14" i="4"/>
  <c r="K13" i="4"/>
  <c r="H13" i="4"/>
  <c r="F13" i="4"/>
  <c r="E13" i="4"/>
  <c r="G13" i="4" s="1"/>
  <c r="C13" i="4"/>
  <c r="B13" i="4"/>
  <c r="K12" i="4"/>
  <c r="H12" i="4"/>
  <c r="E12" i="4"/>
  <c r="G12" i="4" s="1"/>
  <c r="C12" i="4"/>
  <c r="B12" i="4"/>
  <c r="K11" i="4"/>
  <c r="H11" i="4"/>
  <c r="G11" i="4"/>
  <c r="E11" i="4"/>
  <c r="F11" i="4" s="1"/>
  <c r="C11" i="4"/>
  <c r="B11" i="4"/>
  <c r="K10" i="4"/>
  <c r="H10" i="4"/>
  <c r="G10" i="4"/>
  <c r="F10" i="4"/>
  <c r="E10" i="4"/>
  <c r="C10" i="4"/>
  <c r="B10" i="4"/>
  <c r="K9" i="4"/>
  <c r="H9" i="4"/>
  <c r="E9" i="4"/>
  <c r="G9" i="4" s="1"/>
  <c r="C9" i="4"/>
  <c r="B9" i="4"/>
  <c r="K8" i="4"/>
  <c r="H8" i="4"/>
  <c r="G8" i="4"/>
  <c r="E8" i="4"/>
  <c r="F8" i="4" s="1"/>
  <c r="C8" i="4"/>
  <c r="B8" i="4"/>
  <c r="K7" i="4"/>
  <c r="H7" i="4"/>
  <c r="G7" i="4"/>
  <c r="F7" i="4"/>
  <c r="E7" i="4"/>
  <c r="C7" i="4"/>
  <c r="B7" i="4"/>
  <c r="K6" i="4"/>
  <c r="H6" i="4"/>
  <c r="E6" i="4"/>
  <c r="F6" i="4" s="1"/>
  <c r="C6" i="4"/>
  <c r="B6" i="4"/>
  <c r="K5" i="4"/>
  <c r="H5" i="4"/>
  <c r="F5" i="4"/>
  <c r="E5" i="4"/>
  <c r="G5" i="4" s="1"/>
  <c r="C5" i="4"/>
  <c r="B5" i="4"/>
  <c r="K4" i="4"/>
  <c r="H4" i="4"/>
  <c r="E4" i="4"/>
  <c r="G4" i="4" s="1"/>
  <c r="C4" i="4"/>
  <c r="B4" i="4"/>
  <c r="K3" i="4"/>
  <c r="H3" i="4"/>
  <c r="G3" i="4"/>
  <c r="E3" i="4"/>
  <c r="F3" i="4" s="1"/>
  <c r="C3" i="4"/>
  <c r="B3" i="4"/>
  <c r="K2" i="4"/>
  <c r="H2" i="4"/>
  <c r="G2" i="4"/>
  <c r="F2" i="4"/>
  <c r="E2" i="4"/>
  <c r="C2" i="4"/>
  <c r="B2" i="4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H8025" i="1"/>
  <c r="B8025" i="1"/>
  <c r="H8024" i="1"/>
  <c r="B8024" i="1"/>
  <c r="H8023" i="1"/>
  <c r="B8023" i="1"/>
  <c r="H8022" i="1"/>
  <c r="B8022" i="1"/>
  <c r="H8021" i="1"/>
  <c r="B8021" i="1"/>
  <c r="H8020" i="1"/>
  <c r="B8020" i="1"/>
  <c r="H8019" i="1"/>
  <c r="B8019" i="1"/>
  <c r="H8018" i="1"/>
  <c r="B8018" i="1"/>
  <c r="H8017" i="1"/>
  <c r="B8017" i="1"/>
  <c r="H8016" i="1"/>
  <c r="B8016" i="1"/>
  <c r="H8015" i="1"/>
  <c r="B8015" i="1"/>
  <c r="H8014" i="1"/>
  <c r="B8014" i="1"/>
  <c r="H8013" i="1"/>
  <c r="B8013" i="1"/>
  <c r="H8012" i="1"/>
  <c r="B8012" i="1"/>
  <c r="H8011" i="1"/>
  <c r="B8011" i="1"/>
  <c r="H8010" i="1"/>
  <c r="B8010" i="1"/>
  <c r="H8009" i="1"/>
  <c r="B8009" i="1"/>
  <c r="H8008" i="1"/>
  <c r="B8008" i="1"/>
  <c r="H8007" i="1"/>
  <c r="B8007" i="1"/>
  <c r="H8006" i="1"/>
  <c r="B8006" i="1"/>
  <c r="H8005" i="1"/>
  <c r="B8005" i="1"/>
  <c r="H8004" i="1"/>
  <c r="B8004" i="1"/>
  <c r="H8003" i="1"/>
  <c r="B8003" i="1"/>
  <c r="H8002" i="1"/>
  <c r="B8002" i="1"/>
  <c r="H8001" i="1"/>
  <c r="B8001" i="1"/>
  <c r="H8000" i="1"/>
  <c r="B8000" i="1"/>
  <c r="H7999" i="1"/>
  <c r="B7999" i="1"/>
  <c r="H7998" i="1"/>
  <c r="B7998" i="1"/>
  <c r="H7997" i="1"/>
  <c r="B7997" i="1"/>
  <c r="H7996" i="1"/>
  <c r="B7996" i="1"/>
  <c r="H7995" i="1"/>
  <c r="B7995" i="1"/>
  <c r="H7994" i="1"/>
  <c r="B7994" i="1"/>
  <c r="H7993" i="1"/>
  <c r="B7993" i="1"/>
  <c r="H7992" i="1"/>
  <c r="B7992" i="1"/>
  <c r="H7991" i="1"/>
  <c r="B7991" i="1"/>
  <c r="H7990" i="1"/>
  <c r="B7990" i="1"/>
  <c r="H7989" i="1"/>
  <c r="B7989" i="1"/>
  <c r="H7988" i="1"/>
  <c r="B7988" i="1"/>
  <c r="H7987" i="1"/>
  <c r="B7987" i="1"/>
  <c r="H7986" i="1"/>
  <c r="B7986" i="1"/>
  <c r="H7985" i="1"/>
  <c r="B7985" i="1"/>
  <c r="H7984" i="1"/>
  <c r="B7984" i="1"/>
  <c r="H7983" i="1"/>
  <c r="B7983" i="1"/>
  <c r="H7982" i="1"/>
  <c r="B7982" i="1"/>
  <c r="H7981" i="1"/>
  <c r="B7981" i="1"/>
  <c r="H7980" i="1"/>
  <c r="B7980" i="1"/>
  <c r="H7979" i="1"/>
  <c r="B7979" i="1"/>
  <c r="H7978" i="1"/>
  <c r="B7978" i="1"/>
  <c r="H7977" i="1"/>
  <c r="B7977" i="1"/>
  <c r="H7976" i="1"/>
  <c r="B7976" i="1"/>
  <c r="H7975" i="1"/>
  <c r="B7975" i="1"/>
  <c r="H7974" i="1"/>
  <c r="B7974" i="1"/>
  <c r="H7973" i="1"/>
  <c r="B7973" i="1"/>
  <c r="H7972" i="1"/>
  <c r="B7972" i="1"/>
  <c r="H7971" i="1"/>
  <c r="B7971" i="1"/>
  <c r="H7970" i="1"/>
  <c r="B7970" i="1"/>
  <c r="H7969" i="1"/>
  <c r="B7969" i="1"/>
  <c r="H7968" i="1"/>
  <c r="B7968" i="1"/>
  <c r="H7967" i="1"/>
  <c r="B7967" i="1"/>
  <c r="H7966" i="1"/>
  <c r="B7966" i="1"/>
  <c r="H7965" i="1"/>
  <c r="B7965" i="1"/>
  <c r="H7964" i="1"/>
  <c r="B7964" i="1"/>
  <c r="H7963" i="1"/>
  <c r="B7963" i="1"/>
  <c r="H7962" i="1"/>
  <c r="B7962" i="1"/>
  <c r="H7961" i="1"/>
  <c r="B7961" i="1"/>
  <c r="H7960" i="1"/>
  <c r="B7960" i="1"/>
  <c r="H7959" i="1"/>
  <c r="B7959" i="1"/>
  <c r="H7958" i="1"/>
  <c r="B7958" i="1"/>
  <c r="H7957" i="1"/>
  <c r="B7957" i="1"/>
  <c r="H7956" i="1"/>
  <c r="B7956" i="1"/>
  <c r="H7955" i="1"/>
  <c r="B7955" i="1"/>
  <c r="H7954" i="1"/>
  <c r="B7954" i="1"/>
  <c r="H7953" i="1"/>
  <c r="B7953" i="1"/>
  <c r="H7952" i="1"/>
  <c r="B7952" i="1"/>
  <c r="H7951" i="1"/>
  <c r="B7951" i="1"/>
  <c r="H7950" i="1"/>
  <c r="B7950" i="1"/>
  <c r="H7949" i="1"/>
  <c r="B7949" i="1"/>
  <c r="H7948" i="1"/>
  <c r="B7948" i="1"/>
  <c r="H7947" i="1"/>
  <c r="B7947" i="1"/>
  <c r="H7946" i="1"/>
  <c r="B7946" i="1"/>
  <c r="H7945" i="1"/>
  <c r="B7945" i="1"/>
  <c r="H7944" i="1"/>
  <c r="B7944" i="1"/>
  <c r="H7943" i="1"/>
  <c r="B7943" i="1"/>
  <c r="H7942" i="1"/>
  <c r="B7942" i="1"/>
  <c r="H7941" i="1"/>
  <c r="B7941" i="1"/>
  <c r="H7940" i="1"/>
  <c r="B7940" i="1"/>
  <c r="H7939" i="1"/>
  <c r="B7939" i="1"/>
  <c r="H7938" i="1"/>
  <c r="B7938" i="1"/>
  <c r="H7937" i="1"/>
  <c r="B7937" i="1"/>
  <c r="H7936" i="1"/>
  <c r="B7936" i="1"/>
  <c r="H7935" i="1"/>
  <c r="B7935" i="1"/>
  <c r="H7934" i="1"/>
  <c r="B7934" i="1"/>
  <c r="H7933" i="1"/>
  <c r="B7933" i="1"/>
  <c r="H7932" i="1"/>
  <c r="B7932" i="1"/>
  <c r="H7931" i="1"/>
  <c r="B7931" i="1"/>
  <c r="H7930" i="1"/>
  <c r="B7930" i="1"/>
  <c r="H7929" i="1"/>
  <c r="B7929" i="1"/>
  <c r="H7928" i="1"/>
  <c r="B7928" i="1"/>
  <c r="H7927" i="1"/>
  <c r="B7927" i="1"/>
  <c r="H7926" i="1"/>
  <c r="B7926" i="1"/>
  <c r="H7925" i="1"/>
  <c r="B7925" i="1"/>
  <c r="H7924" i="1"/>
  <c r="B7924" i="1"/>
  <c r="H7923" i="1"/>
  <c r="B7923" i="1"/>
  <c r="H7922" i="1"/>
  <c r="B7922" i="1"/>
  <c r="H7921" i="1"/>
  <c r="B7921" i="1"/>
  <c r="H7920" i="1"/>
  <c r="B7920" i="1"/>
  <c r="H7919" i="1"/>
  <c r="B7919" i="1"/>
  <c r="H7918" i="1"/>
  <c r="B7918" i="1"/>
  <c r="H7917" i="1"/>
  <c r="B7917" i="1"/>
  <c r="H7916" i="1"/>
  <c r="B7916" i="1"/>
  <c r="H7915" i="1"/>
  <c r="B7915" i="1"/>
  <c r="H7914" i="1"/>
  <c r="B7914" i="1"/>
  <c r="H7913" i="1"/>
  <c r="B7913" i="1"/>
  <c r="H7912" i="1"/>
  <c r="B7912" i="1"/>
  <c r="H7911" i="1"/>
  <c r="B7911" i="1"/>
  <c r="H7910" i="1"/>
  <c r="B7910" i="1"/>
  <c r="H7909" i="1"/>
  <c r="B7909" i="1"/>
  <c r="H7908" i="1"/>
  <c r="B7908" i="1"/>
  <c r="H7907" i="1"/>
  <c r="B7907" i="1"/>
  <c r="H7906" i="1"/>
  <c r="B7906" i="1"/>
  <c r="H7905" i="1"/>
  <c r="B7905" i="1"/>
  <c r="H7904" i="1"/>
  <c r="B7904" i="1"/>
  <c r="H7903" i="1"/>
  <c r="B7903" i="1"/>
  <c r="H7902" i="1"/>
  <c r="B7902" i="1"/>
  <c r="H7901" i="1"/>
  <c r="B7901" i="1"/>
  <c r="H7900" i="1"/>
  <c r="B7900" i="1"/>
  <c r="H7899" i="1"/>
  <c r="B7899" i="1"/>
  <c r="H7898" i="1"/>
  <c r="B7898" i="1"/>
  <c r="H7897" i="1"/>
  <c r="B7897" i="1"/>
  <c r="H7896" i="1"/>
  <c r="B7896" i="1"/>
  <c r="H7895" i="1"/>
  <c r="B7895" i="1"/>
  <c r="H7894" i="1"/>
  <c r="B7894" i="1"/>
  <c r="H7893" i="1"/>
  <c r="B7893" i="1"/>
  <c r="H7892" i="1"/>
  <c r="B7892" i="1"/>
  <c r="H7891" i="1"/>
  <c r="B7891" i="1"/>
  <c r="H7890" i="1"/>
  <c r="B7890" i="1"/>
  <c r="H7889" i="1"/>
  <c r="B7889" i="1"/>
  <c r="H7888" i="1"/>
  <c r="B7888" i="1"/>
  <c r="H7887" i="1"/>
  <c r="B7887" i="1"/>
  <c r="H7886" i="1"/>
  <c r="B7886" i="1"/>
  <c r="H7885" i="1"/>
  <c r="B7885" i="1"/>
  <c r="H7884" i="1"/>
  <c r="B7884" i="1"/>
  <c r="H7883" i="1"/>
  <c r="B7883" i="1"/>
  <c r="H7882" i="1"/>
  <c r="B7882" i="1"/>
  <c r="H7881" i="1"/>
  <c r="B7881" i="1"/>
  <c r="H7880" i="1"/>
  <c r="B7880" i="1"/>
  <c r="H7879" i="1"/>
  <c r="B7879" i="1"/>
  <c r="H7878" i="1"/>
  <c r="B7878" i="1"/>
  <c r="H7877" i="1"/>
  <c r="B7877" i="1"/>
  <c r="H7876" i="1"/>
  <c r="B7876" i="1"/>
  <c r="H7875" i="1"/>
  <c r="B7875" i="1"/>
  <c r="H7874" i="1"/>
  <c r="B7874" i="1"/>
  <c r="H7873" i="1"/>
  <c r="B7873" i="1"/>
  <c r="H7872" i="1"/>
  <c r="B7872" i="1"/>
  <c r="H7871" i="1"/>
  <c r="B7871" i="1"/>
  <c r="H7870" i="1"/>
  <c r="B7870" i="1"/>
  <c r="H7869" i="1"/>
  <c r="B7869" i="1"/>
  <c r="H7868" i="1"/>
  <c r="B7868" i="1"/>
  <c r="H7867" i="1"/>
  <c r="B7867" i="1"/>
  <c r="H7866" i="1"/>
  <c r="B7866" i="1"/>
  <c r="H7865" i="1"/>
  <c r="B7865" i="1"/>
  <c r="H7864" i="1"/>
  <c r="B7864" i="1"/>
  <c r="H7863" i="1"/>
  <c r="B7863" i="1"/>
  <c r="H7862" i="1"/>
  <c r="B7862" i="1"/>
  <c r="H7861" i="1"/>
  <c r="B7861" i="1"/>
  <c r="H7860" i="1"/>
  <c r="B7860" i="1"/>
  <c r="H7859" i="1"/>
  <c r="B7859" i="1"/>
  <c r="H7858" i="1"/>
  <c r="B7858" i="1"/>
  <c r="H7857" i="1"/>
  <c r="B7857" i="1"/>
  <c r="H7856" i="1"/>
  <c r="B7856" i="1"/>
  <c r="H7855" i="1"/>
  <c r="B7855" i="1"/>
  <c r="H7854" i="1"/>
  <c r="B7854" i="1"/>
  <c r="H7853" i="1"/>
  <c r="B7853" i="1"/>
  <c r="H7852" i="1"/>
  <c r="B7852" i="1"/>
  <c r="H7851" i="1"/>
  <c r="B7851" i="1"/>
  <c r="H7850" i="1"/>
  <c r="B7850" i="1"/>
  <c r="H7849" i="1"/>
  <c r="B7849" i="1"/>
  <c r="H7848" i="1"/>
  <c r="B7848" i="1"/>
  <c r="H7847" i="1"/>
  <c r="B7847" i="1"/>
  <c r="H7846" i="1"/>
  <c r="B7846" i="1"/>
  <c r="H7845" i="1"/>
  <c r="B7845" i="1"/>
  <c r="H7844" i="1"/>
  <c r="B7844" i="1"/>
  <c r="H7843" i="1"/>
  <c r="B7843" i="1"/>
  <c r="H7842" i="1"/>
  <c r="B7842" i="1"/>
  <c r="H7841" i="1"/>
  <c r="B7841" i="1"/>
  <c r="H7840" i="1"/>
  <c r="B7840" i="1"/>
  <c r="H7839" i="1"/>
  <c r="B7839" i="1"/>
  <c r="H7838" i="1"/>
  <c r="B7838" i="1"/>
  <c r="H7837" i="1"/>
  <c r="B7837" i="1"/>
  <c r="H7836" i="1"/>
  <c r="B7836" i="1"/>
  <c r="H7835" i="1"/>
  <c r="B7835" i="1"/>
  <c r="H7834" i="1"/>
  <c r="B7834" i="1"/>
  <c r="H7833" i="1"/>
  <c r="B7833" i="1"/>
  <c r="H7832" i="1"/>
  <c r="B7832" i="1"/>
  <c r="H7831" i="1"/>
  <c r="B7831" i="1"/>
  <c r="H7830" i="1"/>
  <c r="B7830" i="1"/>
  <c r="H7829" i="1"/>
  <c r="B7829" i="1"/>
  <c r="H7828" i="1"/>
  <c r="B7828" i="1"/>
  <c r="H7827" i="1"/>
  <c r="B7827" i="1"/>
  <c r="H7826" i="1"/>
  <c r="B7826" i="1"/>
  <c r="H7825" i="1"/>
  <c r="B7825" i="1"/>
  <c r="H7824" i="1"/>
  <c r="B7824" i="1"/>
  <c r="H7823" i="1"/>
  <c r="B7823" i="1"/>
  <c r="H7822" i="1"/>
  <c r="B7822" i="1"/>
  <c r="H7821" i="1"/>
  <c r="B7821" i="1"/>
  <c r="H7820" i="1"/>
  <c r="B7820" i="1"/>
  <c r="H7819" i="1"/>
  <c r="B7819" i="1"/>
  <c r="H7818" i="1"/>
  <c r="B7818" i="1"/>
  <c r="H7817" i="1"/>
  <c r="B7817" i="1"/>
  <c r="H7816" i="1"/>
  <c r="B7816" i="1"/>
  <c r="H7815" i="1"/>
  <c r="B7815" i="1"/>
  <c r="H7814" i="1"/>
  <c r="B7814" i="1"/>
  <c r="H7813" i="1"/>
  <c r="B7813" i="1"/>
  <c r="H7812" i="1"/>
  <c r="B7812" i="1"/>
  <c r="H7811" i="1"/>
  <c r="B7811" i="1"/>
  <c r="H7810" i="1"/>
  <c r="B7810" i="1"/>
  <c r="H7809" i="1"/>
  <c r="B7809" i="1"/>
  <c r="H7808" i="1"/>
  <c r="B7808" i="1"/>
  <c r="H7807" i="1"/>
  <c r="B7807" i="1"/>
  <c r="H7806" i="1"/>
  <c r="B7806" i="1"/>
  <c r="H7805" i="1"/>
  <c r="B7805" i="1"/>
  <c r="H7804" i="1"/>
  <c r="B7804" i="1"/>
  <c r="H7803" i="1"/>
  <c r="B7803" i="1"/>
  <c r="H7802" i="1"/>
  <c r="B7802" i="1"/>
  <c r="H7801" i="1"/>
  <c r="B7801" i="1"/>
  <c r="H7800" i="1"/>
  <c r="B7800" i="1"/>
  <c r="H7799" i="1"/>
  <c r="B7799" i="1"/>
  <c r="H7798" i="1"/>
  <c r="B7798" i="1"/>
  <c r="H7797" i="1"/>
  <c r="B7797" i="1"/>
  <c r="H7796" i="1"/>
  <c r="B7796" i="1"/>
  <c r="H7795" i="1"/>
  <c r="B7795" i="1"/>
  <c r="H7794" i="1"/>
  <c r="B7794" i="1"/>
  <c r="H7793" i="1"/>
  <c r="B7793" i="1"/>
  <c r="H7792" i="1"/>
  <c r="B7792" i="1"/>
  <c r="H7791" i="1"/>
  <c r="B7791" i="1"/>
  <c r="H7790" i="1"/>
  <c r="B7790" i="1"/>
  <c r="H7789" i="1"/>
  <c r="B7789" i="1"/>
  <c r="H7788" i="1"/>
  <c r="B7788" i="1"/>
  <c r="H7787" i="1"/>
  <c r="B7787" i="1"/>
  <c r="H7786" i="1"/>
  <c r="B7786" i="1"/>
  <c r="H7785" i="1"/>
  <c r="B7785" i="1"/>
  <c r="H7784" i="1"/>
  <c r="B7784" i="1"/>
  <c r="H7783" i="1"/>
  <c r="B7783" i="1"/>
  <c r="H7782" i="1"/>
  <c r="B7782" i="1"/>
  <c r="H7781" i="1"/>
  <c r="B7781" i="1"/>
  <c r="H7780" i="1"/>
  <c r="B7780" i="1"/>
  <c r="H7779" i="1"/>
  <c r="B7779" i="1"/>
  <c r="H7778" i="1"/>
  <c r="B7778" i="1"/>
  <c r="H7777" i="1"/>
  <c r="B7777" i="1"/>
  <c r="H7776" i="1"/>
  <c r="B7776" i="1"/>
  <c r="H7775" i="1"/>
  <c r="B7775" i="1"/>
  <c r="H7774" i="1"/>
  <c r="B7774" i="1"/>
  <c r="H7773" i="1"/>
  <c r="B7773" i="1"/>
  <c r="H7772" i="1"/>
  <c r="B7772" i="1"/>
  <c r="H7771" i="1"/>
  <c r="B7771" i="1"/>
  <c r="H7770" i="1"/>
  <c r="B7770" i="1"/>
  <c r="H7769" i="1"/>
  <c r="B7769" i="1"/>
  <c r="H7768" i="1"/>
  <c r="B7768" i="1"/>
  <c r="H7767" i="1"/>
  <c r="B7767" i="1"/>
  <c r="H7766" i="1"/>
  <c r="B7766" i="1"/>
  <c r="H7765" i="1"/>
  <c r="B7765" i="1"/>
  <c r="H7764" i="1"/>
  <c r="B7764" i="1"/>
  <c r="H7763" i="1"/>
  <c r="B7763" i="1"/>
  <c r="H7762" i="1"/>
  <c r="B7762" i="1"/>
  <c r="H7761" i="1"/>
  <c r="B7761" i="1"/>
  <c r="H7760" i="1"/>
  <c r="B7760" i="1"/>
  <c r="H7759" i="1"/>
  <c r="B7759" i="1"/>
  <c r="H7758" i="1"/>
  <c r="B7758" i="1"/>
  <c r="H7757" i="1"/>
  <c r="B7757" i="1"/>
  <c r="H7756" i="1"/>
  <c r="B7756" i="1"/>
  <c r="H7755" i="1"/>
  <c r="B7755" i="1"/>
  <c r="H7754" i="1"/>
  <c r="B7754" i="1"/>
  <c r="H7753" i="1"/>
  <c r="B7753" i="1"/>
  <c r="H7752" i="1"/>
  <c r="B7752" i="1"/>
  <c r="H7751" i="1"/>
  <c r="B7751" i="1"/>
  <c r="H7750" i="1"/>
  <c r="B7750" i="1"/>
  <c r="H7749" i="1"/>
  <c r="B7749" i="1"/>
  <c r="H7748" i="1"/>
  <c r="B7748" i="1"/>
  <c r="H7747" i="1"/>
  <c r="B7747" i="1"/>
  <c r="H7746" i="1"/>
  <c r="B7746" i="1"/>
  <c r="H7745" i="1"/>
  <c r="B7745" i="1"/>
  <c r="H7744" i="1"/>
  <c r="B7744" i="1"/>
  <c r="H7743" i="1"/>
  <c r="B7743" i="1"/>
  <c r="H7742" i="1"/>
  <c r="B7742" i="1"/>
  <c r="H7741" i="1"/>
  <c r="B7741" i="1"/>
  <c r="H7740" i="1"/>
  <c r="B7740" i="1"/>
  <c r="H7739" i="1"/>
  <c r="B7739" i="1"/>
  <c r="H7738" i="1"/>
  <c r="B7738" i="1"/>
  <c r="H7737" i="1"/>
  <c r="B7737" i="1"/>
  <c r="H7736" i="1"/>
  <c r="B7736" i="1"/>
  <c r="H7735" i="1"/>
  <c r="B7735" i="1"/>
  <c r="H7734" i="1"/>
  <c r="B7734" i="1"/>
  <c r="H7733" i="1"/>
  <c r="B7733" i="1"/>
  <c r="H7732" i="1"/>
  <c r="B7732" i="1"/>
  <c r="H7731" i="1"/>
  <c r="B7731" i="1"/>
  <c r="H7730" i="1"/>
  <c r="B7730" i="1"/>
  <c r="H7729" i="1"/>
  <c r="B7729" i="1"/>
  <c r="H7728" i="1"/>
  <c r="B7728" i="1"/>
  <c r="H7727" i="1"/>
  <c r="B7727" i="1"/>
  <c r="H7726" i="1"/>
  <c r="B7726" i="1"/>
  <c r="H7725" i="1"/>
  <c r="B7725" i="1"/>
  <c r="H7724" i="1"/>
  <c r="B7724" i="1"/>
  <c r="H7723" i="1"/>
  <c r="B7723" i="1"/>
  <c r="H7722" i="1"/>
  <c r="B7722" i="1"/>
  <c r="H7721" i="1"/>
  <c r="B7721" i="1"/>
  <c r="H7720" i="1"/>
  <c r="B7720" i="1"/>
  <c r="H7719" i="1"/>
  <c r="B7719" i="1"/>
  <c r="H7718" i="1"/>
  <c r="B7718" i="1"/>
  <c r="H7717" i="1"/>
  <c r="B7717" i="1"/>
  <c r="H7716" i="1"/>
  <c r="B7716" i="1"/>
  <c r="H7715" i="1"/>
  <c r="B7715" i="1"/>
  <c r="H7714" i="1"/>
  <c r="B7714" i="1"/>
  <c r="H7713" i="1"/>
  <c r="B7713" i="1"/>
  <c r="H7712" i="1"/>
  <c r="B7712" i="1"/>
  <c r="H7711" i="1"/>
  <c r="B7711" i="1"/>
  <c r="H7710" i="1"/>
  <c r="B7710" i="1"/>
  <c r="H7709" i="1"/>
  <c r="B7709" i="1"/>
  <c r="H7708" i="1"/>
  <c r="B7708" i="1"/>
  <c r="H7707" i="1"/>
  <c r="B7707" i="1"/>
  <c r="H7706" i="1"/>
  <c r="B7706" i="1"/>
  <c r="H7705" i="1"/>
  <c r="B7705" i="1"/>
  <c r="H7704" i="1"/>
  <c r="B7704" i="1"/>
  <c r="H7703" i="1"/>
  <c r="B7703" i="1"/>
  <c r="H7702" i="1"/>
  <c r="B7702" i="1"/>
  <c r="H7701" i="1"/>
  <c r="B7701" i="1"/>
  <c r="H7700" i="1"/>
  <c r="B7700" i="1"/>
  <c r="H7699" i="1"/>
  <c r="B7699" i="1"/>
  <c r="H7698" i="1"/>
  <c r="B7698" i="1"/>
  <c r="H7697" i="1"/>
  <c r="B7697" i="1"/>
  <c r="H7696" i="1"/>
  <c r="B7696" i="1"/>
  <c r="H7695" i="1"/>
  <c r="B7695" i="1"/>
  <c r="H7694" i="1"/>
  <c r="B7694" i="1"/>
  <c r="H7693" i="1"/>
  <c r="B7693" i="1"/>
  <c r="H7692" i="1"/>
  <c r="B7692" i="1"/>
  <c r="H7691" i="1"/>
  <c r="B7691" i="1"/>
  <c r="H7690" i="1"/>
  <c r="B7690" i="1"/>
  <c r="H7689" i="1"/>
  <c r="B7689" i="1"/>
  <c r="H7688" i="1"/>
  <c r="B7688" i="1"/>
  <c r="H7687" i="1"/>
  <c r="B7687" i="1"/>
  <c r="H7686" i="1"/>
  <c r="B7686" i="1"/>
  <c r="H7685" i="1"/>
  <c r="B7685" i="1"/>
  <c r="H7684" i="1"/>
  <c r="B7684" i="1"/>
  <c r="H7683" i="1"/>
  <c r="B7683" i="1"/>
  <c r="H7682" i="1"/>
  <c r="B7682" i="1"/>
  <c r="H7681" i="1"/>
  <c r="B7681" i="1"/>
  <c r="H7680" i="1"/>
  <c r="B7680" i="1"/>
  <c r="H7679" i="1"/>
  <c r="B7679" i="1"/>
  <c r="H7678" i="1"/>
  <c r="B7678" i="1"/>
  <c r="H7677" i="1"/>
  <c r="B7677" i="1"/>
  <c r="H7676" i="1"/>
  <c r="B7676" i="1"/>
  <c r="H7675" i="1"/>
  <c r="B7675" i="1"/>
  <c r="H7674" i="1"/>
  <c r="B7674" i="1"/>
  <c r="H7673" i="1"/>
  <c r="B7673" i="1"/>
  <c r="H7672" i="1"/>
  <c r="B7672" i="1"/>
  <c r="H7671" i="1"/>
  <c r="B7671" i="1"/>
  <c r="H7670" i="1"/>
  <c r="B7670" i="1"/>
  <c r="H7669" i="1"/>
  <c r="B7669" i="1"/>
  <c r="H7668" i="1"/>
  <c r="B7668" i="1"/>
  <c r="H7667" i="1"/>
  <c r="B7667" i="1"/>
  <c r="H7666" i="1"/>
  <c r="B7666" i="1"/>
  <c r="H7665" i="1"/>
  <c r="B7665" i="1"/>
  <c r="H7664" i="1"/>
  <c r="B7664" i="1"/>
  <c r="H7663" i="1"/>
  <c r="B7663" i="1"/>
  <c r="H7662" i="1"/>
  <c r="B7662" i="1"/>
  <c r="H7661" i="1"/>
  <c r="B7661" i="1"/>
  <c r="H7660" i="1"/>
  <c r="B7660" i="1"/>
  <c r="H7659" i="1"/>
  <c r="B7659" i="1"/>
  <c r="H7658" i="1"/>
  <c r="B7658" i="1"/>
  <c r="H7657" i="1"/>
  <c r="B7657" i="1"/>
  <c r="H7656" i="1"/>
  <c r="B7656" i="1"/>
  <c r="H7655" i="1"/>
  <c r="B7655" i="1"/>
  <c r="H7654" i="1"/>
  <c r="B7654" i="1"/>
  <c r="H7653" i="1"/>
  <c r="B7653" i="1"/>
  <c r="H7652" i="1"/>
  <c r="B7652" i="1"/>
  <c r="H7651" i="1"/>
  <c r="B7651" i="1"/>
  <c r="H7650" i="1"/>
  <c r="B7650" i="1"/>
  <c r="H7649" i="1"/>
  <c r="B7649" i="1"/>
  <c r="H7648" i="1"/>
  <c r="B7648" i="1"/>
  <c r="H7647" i="1"/>
  <c r="B7647" i="1"/>
  <c r="H7646" i="1"/>
  <c r="B7646" i="1"/>
  <c r="H7645" i="1"/>
  <c r="B7645" i="1"/>
  <c r="H7644" i="1"/>
  <c r="B7644" i="1"/>
  <c r="H7643" i="1"/>
  <c r="B7643" i="1"/>
  <c r="H7642" i="1"/>
  <c r="B7642" i="1"/>
  <c r="H7641" i="1"/>
  <c r="B7641" i="1"/>
  <c r="H7640" i="1"/>
  <c r="B7640" i="1"/>
  <c r="H7639" i="1"/>
  <c r="B7639" i="1"/>
  <c r="H7638" i="1"/>
  <c r="B7638" i="1"/>
  <c r="H7637" i="1"/>
  <c r="B7637" i="1"/>
  <c r="H7636" i="1"/>
  <c r="B7636" i="1"/>
  <c r="H7635" i="1"/>
  <c r="B7635" i="1"/>
  <c r="H7634" i="1"/>
  <c r="B7634" i="1"/>
  <c r="H7633" i="1"/>
  <c r="B7633" i="1"/>
  <c r="H7632" i="1"/>
  <c r="B7632" i="1"/>
  <c r="H7631" i="1"/>
  <c r="B7631" i="1"/>
  <c r="H7630" i="1"/>
  <c r="B7630" i="1"/>
  <c r="H7629" i="1"/>
  <c r="B7629" i="1"/>
  <c r="H7628" i="1"/>
  <c r="B7628" i="1"/>
  <c r="H7627" i="1"/>
  <c r="B7627" i="1"/>
  <c r="H7626" i="1"/>
  <c r="B7626" i="1"/>
  <c r="H7625" i="1"/>
  <c r="B7625" i="1"/>
  <c r="H7624" i="1"/>
  <c r="B7624" i="1"/>
  <c r="H7623" i="1"/>
  <c r="B7623" i="1"/>
  <c r="H7622" i="1"/>
  <c r="B7622" i="1"/>
  <c r="H7621" i="1"/>
  <c r="B7621" i="1"/>
  <c r="H7620" i="1"/>
  <c r="B7620" i="1"/>
  <c r="H7619" i="1"/>
  <c r="B7619" i="1"/>
  <c r="H7618" i="1"/>
  <c r="B7618" i="1"/>
  <c r="H7617" i="1"/>
  <c r="B7617" i="1"/>
  <c r="H7616" i="1"/>
  <c r="B7616" i="1"/>
  <c r="H7615" i="1"/>
  <c r="B7615" i="1"/>
  <c r="H7614" i="1"/>
  <c r="B7614" i="1"/>
  <c r="H7613" i="1"/>
  <c r="B7613" i="1"/>
  <c r="H7612" i="1"/>
  <c r="B7612" i="1"/>
  <c r="H7611" i="1"/>
  <c r="B7611" i="1"/>
  <c r="H7610" i="1"/>
  <c r="B7610" i="1"/>
  <c r="H7609" i="1"/>
  <c r="B7609" i="1"/>
  <c r="H7608" i="1"/>
  <c r="B7608" i="1"/>
  <c r="H7607" i="1"/>
  <c r="B7607" i="1"/>
  <c r="H7606" i="1"/>
  <c r="B7606" i="1"/>
  <c r="H7605" i="1"/>
  <c r="B7605" i="1"/>
  <c r="H7604" i="1"/>
  <c r="B7604" i="1"/>
  <c r="H7603" i="1"/>
  <c r="B7603" i="1"/>
  <c r="H7602" i="1"/>
  <c r="B7602" i="1"/>
  <c r="H7601" i="1"/>
  <c r="B7601" i="1"/>
  <c r="H7600" i="1"/>
  <c r="B7600" i="1"/>
  <c r="H7599" i="1"/>
  <c r="B7599" i="1"/>
  <c r="H7598" i="1"/>
  <c r="B7598" i="1"/>
  <c r="H7597" i="1"/>
  <c r="B7597" i="1"/>
  <c r="H7596" i="1"/>
  <c r="B7596" i="1"/>
  <c r="H7595" i="1"/>
  <c r="B7595" i="1"/>
  <c r="H7594" i="1"/>
  <c r="B7594" i="1"/>
  <c r="H7593" i="1"/>
  <c r="B7593" i="1"/>
  <c r="H7592" i="1"/>
  <c r="B7592" i="1"/>
  <c r="H7591" i="1"/>
  <c r="B7591" i="1"/>
  <c r="H7590" i="1"/>
  <c r="B7590" i="1"/>
  <c r="H7589" i="1"/>
  <c r="B7589" i="1"/>
  <c r="H7588" i="1"/>
  <c r="B7588" i="1"/>
  <c r="H7587" i="1"/>
  <c r="B7587" i="1"/>
  <c r="H7586" i="1"/>
  <c r="B7586" i="1"/>
  <c r="H7585" i="1"/>
  <c r="B7585" i="1"/>
  <c r="H7584" i="1"/>
  <c r="B7584" i="1"/>
  <c r="H7583" i="1"/>
  <c r="B7583" i="1"/>
  <c r="H7582" i="1"/>
  <c r="B7582" i="1"/>
  <c r="H7581" i="1"/>
  <c r="B7581" i="1"/>
  <c r="H7580" i="1"/>
  <c r="B7580" i="1"/>
  <c r="H7579" i="1"/>
  <c r="B7579" i="1"/>
  <c r="H7578" i="1"/>
  <c r="B7578" i="1"/>
  <c r="H7577" i="1"/>
  <c r="B7577" i="1"/>
  <c r="H7576" i="1"/>
  <c r="B7576" i="1"/>
  <c r="H7575" i="1"/>
  <c r="B7575" i="1"/>
  <c r="H7574" i="1"/>
  <c r="B7574" i="1"/>
  <c r="H7573" i="1"/>
  <c r="B7573" i="1"/>
  <c r="H7572" i="1"/>
  <c r="B7572" i="1"/>
  <c r="H7571" i="1"/>
  <c r="B7571" i="1"/>
  <c r="H7570" i="1"/>
  <c r="B7570" i="1"/>
  <c r="H7569" i="1"/>
  <c r="B7569" i="1"/>
  <c r="H7568" i="1"/>
  <c r="B7568" i="1"/>
  <c r="H7567" i="1"/>
  <c r="B7567" i="1"/>
  <c r="H7566" i="1"/>
  <c r="B7566" i="1"/>
  <c r="H7565" i="1"/>
  <c r="B7565" i="1"/>
  <c r="H7564" i="1"/>
  <c r="B7564" i="1"/>
  <c r="H7563" i="1"/>
  <c r="B7563" i="1"/>
  <c r="H7562" i="1"/>
  <c r="B7562" i="1"/>
  <c r="H7561" i="1"/>
  <c r="B7561" i="1"/>
  <c r="H7560" i="1"/>
  <c r="B7560" i="1"/>
  <c r="H7559" i="1"/>
  <c r="B7559" i="1"/>
  <c r="H7558" i="1"/>
  <c r="B7558" i="1"/>
  <c r="H7557" i="1"/>
  <c r="B7557" i="1"/>
  <c r="H7556" i="1"/>
  <c r="B7556" i="1"/>
  <c r="H7555" i="1"/>
  <c r="B7555" i="1"/>
  <c r="H7554" i="1"/>
  <c r="B7554" i="1"/>
  <c r="H7553" i="1"/>
  <c r="B7553" i="1"/>
  <c r="H7552" i="1"/>
  <c r="B7552" i="1"/>
  <c r="H7551" i="1"/>
  <c r="B7551" i="1"/>
  <c r="H7550" i="1"/>
  <c r="B7550" i="1"/>
  <c r="H7549" i="1"/>
  <c r="B7549" i="1"/>
  <c r="H7548" i="1"/>
  <c r="B7548" i="1"/>
  <c r="H7547" i="1"/>
  <c r="B7547" i="1"/>
  <c r="H7546" i="1"/>
  <c r="B7546" i="1"/>
  <c r="H7545" i="1"/>
  <c r="B7545" i="1"/>
  <c r="H7544" i="1"/>
  <c r="B7544" i="1"/>
  <c r="H7543" i="1"/>
  <c r="B7543" i="1"/>
  <c r="H7542" i="1"/>
  <c r="B7542" i="1"/>
  <c r="H7541" i="1"/>
  <c r="B7541" i="1"/>
  <c r="H7540" i="1"/>
  <c r="B7540" i="1"/>
  <c r="H7539" i="1"/>
  <c r="B7539" i="1"/>
  <c r="H7538" i="1"/>
  <c r="B7538" i="1"/>
  <c r="H7537" i="1"/>
  <c r="B7537" i="1"/>
  <c r="H7536" i="1"/>
  <c r="B7536" i="1"/>
  <c r="H7535" i="1"/>
  <c r="B7535" i="1"/>
  <c r="H7534" i="1"/>
  <c r="B7534" i="1"/>
  <c r="H7533" i="1"/>
  <c r="B7533" i="1"/>
  <c r="H7532" i="1"/>
  <c r="B7532" i="1"/>
  <c r="H7531" i="1"/>
  <c r="B7531" i="1"/>
  <c r="H7530" i="1"/>
  <c r="B7530" i="1"/>
  <c r="H7529" i="1"/>
  <c r="B7529" i="1"/>
  <c r="H7528" i="1"/>
  <c r="B7528" i="1"/>
  <c r="H7527" i="1"/>
  <c r="B7527" i="1"/>
  <c r="H7526" i="1"/>
  <c r="B7526" i="1"/>
  <c r="H7525" i="1"/>
  <c r="B7525" i="1"/>
  <c r="H7524" i="1"/>
  <c r="B7524" i="1"/>
  <c r="H7523" i="1"/>
  <c r="B7523" i="1"/>
  <c r="H7522" i="1"/>
  <c r="B7522" i="1"/>
  <c r="H7521" i="1"/>
  <c r="B7521" i="1"/>
  <c r="H7520" i="1"/>
  <c r="B7520" i="1"/>
  <c r="H7519" i="1"/>
  <c r="B7519" i="1"/>
  <c r="H7518" i="1"/>
  <c r="B7518" i="1"/>
  <c r="H7517" i="1"/>
  <c r="B7517" i="1"/>
  <c r="H7516" i="1"/>
  <c r="B7516" i="1"/>
  <c r="H7515" i="1"/>
  <c r="B7515" i="1"/>
  <c r="H7514" i="1"/>
  <c r="B7514" i="1"/>
  <c r="H7513" i="1"/>
  <c r="B7513" i="1"/>
  <c r="H7512" i="1"/>
  <c r="B7512" i="1"/>
  <c r="H7511" i="1"/>
  <c r="B7511" i="1"/>
  <c r="H7510" i="1"/>
  <c r="B7510" i="1"/>
  <c r="H7509" i="1"/>
  <c r="B7509" i="1"/>
  <c r="H7508" i="1"/>
  <c r="B7508" i="1"/>
  <c r="H7507" i="1"/>
  <c r="B7507" i="1"/>
  <c r="H7506" i="1"/>
  <c r="B7506" i="1"/>
  <c r="H7505" i="1"/>
  <c r="B7505" i="1"/>
  <c r="H7504" i="1"/>
  <c r="B7504" i="1"/>
  <c r="H7503" i="1"/>
  <c r="B7503" i="1"/>
  <c r="H7502" i="1"/>
  <c r="B7502" i="1"/>
  <c r="H7501" i="1"/>
  <c r="B7501" i="1"/>
  <c r="H7500" i="1"/>
  <c r="B7500" i="1"/>
  <c r="H7499" i="1"/>
  <c r="B7499" i="1"/>
  <c r="H7498" i="1"/>
  <c r="B7498" i="1"/>
  <c r="H7497" i="1"/>
  <c r="B7497" i="1"/>
  <c r="H7496" i="1"/>
  <c r="B7496" i="1"/>
  <c r="H7495" i="1"/>
  <c r="B7495" i="1"/>
  <c r="H7494" i="1"/>
  <c r="B7494" i="1"/>
  <c r="H7493" i="1"/>
  <c r="B7493" i="1"/>
  <c r="H7492" i="1"/>
  <c r="B7492" i="1"/>
  <c r="H7491" i="1"/>
  <c r="B7491" i="1"/>
  <c r="H7490" i="1"/>
  <c r="B7490" i="1"/>
  <c r="H7489" i="1"/>
  <c r="B7489" i="1"/>
  <c r="H7488" i="1"/>
  <c r="B7488" i="1"/>
  <c r="H7487" i="1"/>
  <c r="B7487" i="1"/>
  <c r="H7486" i="1"/>
  <c r="B7486" i="1"/>
  <c r="H7485" i="1"/>
  <c r="B7485" i="1"/>
  <c r="H7484" i="1"/>
  <c r="B7484" i="1"/>
  <c r="H7483" i="1"/>
  <c r="B7483" i="1"/>
  <c r="H7482" i="1"/>
  <c r="B7482" i="1"/>
  <c r="H7481" i="1"/>
  <c r="B7481" i="1"/>
  <c r="H7480" i="1"/>
  <c r="B7480" i="1"/>
  <c r="H7479" i="1"/>
  <c r="B7479" i="1"/>
  <c r="H7478" i="1"/>
  <c r="B7478" i="1"/>
  <c r="H7477" i="1"/>
  <c r="B7477" i="1"/>
  <c r="H7476" i="1"/>
  <c r="B7476" i="1"/>
  <c r="H7475" i="1"/>
  <c r="B7475" i="1"/>
  <c r="H7474" i="1"/>
  <c r="B7474" i="1"/>
  <c r="H7473" i="1"/>
  <c r="B7473" i="1"/>
  <c r="H7472" i="1"/>
  <c r="B7472" i="1"/>
  <c r="H7471" i="1"/>
  <c r="B7471" i="1"/>
  <c r="H7470" i="1"/>
  <c r="B7470" i="1"/>
  <c r="H7469" i="1"/>
  <c r="B7469" i="1"/>
  <c r="H7468" i="1"/>
  <c r="B7468" i="1"/>
  <c r="H7467" i="1"/>
  <c r="B7467" i="1"/>
  <c r="H7466" i="1"/>
  <c r="B7466" i="1"/>
  <c r="H7465" i="1"/>
  <c r="B7465" i="1"/>
  <c r="H7464" i="1"/>
  <c r="B7464" i="1"/>
  <c r="H7463" i="1"/>
  <c r="B7463" i="1"/>
  <c r="H7462" i="1"/>
  <c r="B7462" i="1"/>
  <c r="H7461" i="1"/>
  <c r="B7461" i="1"/>
  <c r="H7460" i="1"/>
  <c r="B7460" i="1"/>
  <c r="H7459" i="1"/>
  <c r="B7459" i="1"/>
  <c r="H7458" i="1"/>
  <c r="B7458" i="1"/>
  <c r="H7457" i="1"/>
  <c r="B7457" i="1"/>
  <c r="H7456" i="1"/>
  <c r="B7456" i="1"/>
  <c r="H7455" i="1"/>
  <c r="B7455" i="1"/>
  <c r="H7454" i="1"/>
  <c r="B7454" i="1"/>
  <c r="H7453" i="1"/>
  <c r="B7453" i="1"/>
  <c r="H7452" i="1"/>
  <c r="B7452" i="1"/>
  <c r="H7451" i="1"/>
  <c r="B7451" i="1"/>
  <c r="H7450" i="1"/>
  <c r="B7450" i="1"/>
  <c r="H7449" i="1"/>
  <c r="B7449" i="1"/>
  <c r="H7448" i="1"/>
  <c r="B7448" i="1"/>
  <c r="H7447" i="1"/>
  <c r="B7447" i="1"/>
  <c r="H7446" i="1"/>
  <c r="B7446" i="1"/>
  <c r="H7445" i="1"/>
  <c r="B7445" i="1"/>
  <c r="H7444" i="1"/>
  <c r="B7444" i="1"/>
  <c r="H7443" i="1"/>
  <c r="B7443" i="1"/>
  <c r="H7442" i="1"/>
  <c r="B7442" i="1"/>
  <c r="H7441" i="1"/>
  <c r="B7441" i="1"/>
  <c r="H7440" i="1"/>
  <c r="B7440" i="1"/>
  <c r="H7439" i="1"/>
  <c r="B7439" i="1"/>
  <c r="H7438" i="1"/>
  <c r="B7438" i="1"/>
  <c r="H7437" i="1"/>
  <c r="B7437" i="1"/>
  <c r="H7436" i="1"/>
  <c r="B7436" i="1"/>
  <c r="H7435" i="1"/>
  <c r="B7435" i="1"/>
  <c r="H7434" i="1"/>
  <c r="B7434" i="1"/>
  <c r="H7433" i="1"/>
  <c r="B7433" i="1"/>
  <c r="H7432" i="1"/>
  <c r="B7432" i="1"/>
  <c r="H7431" i="1"/>
  <c r="B7431" i="1"/>
  <c r="H7430" i="1"/>
  <c r="B7430" i="1"/>
  <c r="H7429" i="1"/>
  <c r="B7429" i="1"/>
  <c r="H7428" i="1"/>
  <c r="B7428" i="1"/>
  <c r="H7427" i="1"/>
  <c r="B7427" i="1"/>
  <c r="H7426" i="1"/>
  <c r="B7426" i="1"/>
  <c r="H7425" i="1"/>
  <c r="B7425" i="1"/>
  <c r="H7424" i="1"/>
  <c r="B7424" i="1"/>
  <c r="H7423" i="1"/>
  <c r="B7423" i="1"/>
  <c r="H7422" i="1"/>
  <c r="B7422" i="1"/>
  <c r="H7421" i="1"/>
  <c r="B7421" i="1"/>
  <c r="H7420" i="1"/>
  <c r="B7420" i="1"/>
  <c r="H7419" i="1"/>
  <c r="B7419" i="1"/>
  <c r="H7418" i="1"/>
  <c r="B7418" i="1"/>
  <c r="H7417" i="1"/>
  <c r="B7417" i="1"/>
  <c r="H7416" i="1"/>
  <c r="B7416" i="1"/>
  <c r="H7415" i="1"/>
  <c r="B7415" i="1"/>
  <c r="H7414" i="1"/>
  <c r="B7414" i="1"/>
  <c r="H7413" i="1"/>
  <c r="B7413" i="1"/>
  <c r="H7412" i="1"/>
  <c r="B7412" i="1"/>
  <c r="H7411" i="1"/>
  <c r="B7411" i="1"/>
  <c r="H7410" i="1"/>
  <c r="B7410" i="1"/>
  <c r="H7409" i="1"/>
  <c r="B7409" i="1"/>
  <c r="H7408" i="1"/>
  <c r="B7408" i="1"/>
  <c r="H7407" i="1"/>
  <c r="B7407" i="1"/>
  <c r="H7406" i="1"/>
  <c r="B7406" i="1"/>
  <c r="H7405" i="1"/>
  <c r="B7405" i="1"/>
  <c r="H7404" i="1"/>
  <c r="B7404" i="1"/>
  <c r="H7403" i="1"/>
  <c r="B7403" i="1"/>
  <c r="H7402" i="1"/>
  <c r="B7402" i="1"/>
  <c r="H7401" i="1"/>
  <c r="B7401" i="1"/>
  <c r="H7400" i="1"/>
  <c r="B7400" i="1"/>
  <c r="H7399" i="1"/>
  <c r="B7399" i="1"/>
  <c r="H7398" i="1"/>
  <c r="B7398" i="1"/>
  <c r="H7397" i="1"/>
  <c r="B7397" i="1"/>
  <c r="H7396" i="1"/>
  <c r="B7396" i="1"/>
  <c r="H7395" i="1"/>
  <c r="B7395" i="1"/>
  <c r="H7394" i="1"/>
  <c r="B7394" i="1"/>
  <c r="H7393" i="1"/>
  <c r="B7393" i="1"/>
  <c r="H7392" i="1"/>
  <c r="B7392" i="1"/>
  <c r="H7391" i="1"/>
  <c r="B7391" i="1"/>
  <c r="H7390" i="1"/>
  <c r="B7390" i="1"/>
  <c r="H7389" i="1"/>
  <c r="B7389" i="1"/>
  <c r="H7388" i="1"/>
  <c r="B7388" i="1"/>
  <c r="H7387" i="1"/>
  <c r="B7387" i="1"/>
  <c r="H7386" i="1"/>
  <c r="B7386" i="1"/>
  <c r="H7385" i="1"/>
  <c r="B7385" i="1"/>
  <c r="H7384" i="1"/>
  <c r="B7384" i="1"/>
  <c r="H7383" i="1"/>
  <c r="B7383" i="1"/>
  <c r="H7382" i="1"/>
  <c r="B7382" i="1"/>
  <c r="H7381" i="1"/>
  <c r="B7381" i="1"/>
  <c r="H7380" i="1"/>
  <c r="B7380" i="1"/>
  <c r="H7379" i="1"/>
  <c r="B7379" i="1"/>
  <c r="H7378" i="1"/>
  <c r="B7378" i="1"/>
  <c r="H7377" i="1"/>
  <c r="B7377" i="1"/>
  <c r="H7376" i="1"/>
  <c r="B7376" i="1"/>
  <c r="H7375" i="1"/>
  <c r="B7375" i="1"/>
  <c r="H7374" i="1"/>
  <c r="B7374" i="1"/>
  <c r="H7373" i="1"/>
  <c r="B7373" i="1"/>
  <c r="H7372" i="1"/>
  <c r="B7372" i="1"/>
  <c r="H7371" i="1"/>
  <c r="B7371" i="1"/>
  <c r="H7370" i="1"/>
  <c r="B7370" i="1"/>
  <c r="H7369" i="1"/>
  <c r="B7369" i="1"/>
  <c r="H7368" i="1"/>
  <c r="B7368" i="1"/>
  <c r="H7367" i="1"/>
  <c r="B7367" i="1"/>
  <c r="H7366" i="1"/>
  <c r="B7366" i="1"/>
  <c r="H7365" i="1"/>
  <c r="B7365" i="1"/>
  <c r="H7364" i="1"/>
  <c r="B7364" i="1"/>
  <c r="H7363" i="1"/>
  <c r="B7363" i="1"/>
  <c r="H7362" i="1"/>
  <c r="B7362" i="1"/>
  <c r="H7361" i="1"/>
  <c r="B7361" i="1"/>
  <c r="H7360" i="1"/>
  <c r="B7360" i="1"/>
  <c r="H7359" i="1"/>
  <c r="B7359" i="1"/>
  <c r="H7358" i="1"/>
  <c r="B7358" i="1"/>
  <c r="H7357" i="1"/>
  <c r="B7357" i="1"/>
  <c r="H7356" i="1"/>
  <c r="B7356" i="1"/>
  <c r="H7355" i="1"/>
  <c r="B7355" i="1"/>
  <c r="H7354" i="1"/>
  <c r="B7354" i="1"/>
  <c r="H7353" i="1"/>
  <c r="B7353" i="1"/>
  <c r="H7352" i="1"/>
  <c r="B7352" i="1"/>
  <c r="H7351" i="1"/>
  <c r="B7351" i="1"/>
  <c r="H7350" i="1"/>
  <c r="B7350" i="1"/>
  <c r="H7349" i="1"/>
  <c r="B7349" i="1"/>
  <c r="H7348" i="1"/>
  <c r="B7348" i="1"/>
  <c r="H7347" i="1"/>
  <c r="B7347" i="1"/>
  <c r="H7346" i="1"/>
  <c r="B7346" i="1"/>
  <c r="H7345" i="1"/>
  <c r="B7345" i="1"/>
  <c r="H7344" i="1"/>
  <c r="B7344" i="1"/>
  <c r="H7343" i="1"/>
  <c r="B7343" i="1"/>
  <c r="H7342" i="1"/>
  <c r="B7342" i="1"/>
  <c r="H7341" i="1"/>
  <c r="B7341" i="1"/>
  <c r="H7340" i="1"/>
  <c r="B7340" i="1"/>
  <c r="H7339" i="1"/>
  <c r="B7339" i="1"/>
  <c r="H7338" i="1"/>
  <c r="B7338" i="1"/>
  <c r="H7337" i="1"/>
  <c r="B7337" i="1"/>
  <c r="H7336" i="1"/>
  <c r="B7336" i="1"/>
  <c r="H7335" i="1"/>
  <c r="B7335" i="1"/>
  <c r="H7334" i="1"/>
  <c r="B7334" i="1"/>
  <c r="H7333" i="1"/>
  <c r="B7333" i="1"/>
  <c r="H7332" i="1"/>
  <c r="B7332" i="1"/>
  <c r="H7331" i="1"/>
  <c r="B7331" i="1"/>
  <c r="H7330" i="1"/>
  <c r="B7330" i="1"/>
  <c r="H7329" i="1"/>
  <c r="B7329" i="1"/>
  <c r="H7328" i="1"/>
  <c r="B7328" i="1"/>
  <c r="H7327" i="1"/>
  <c r="B7327" i="1"/>
  <c r="H7326" i="1"/>
  <c r="B7326" i="1"/>
  <c r="H7325" i="1"/>
  <c r="B7325" i="1"/>
  <c r="H7324" i="1"/>
  <c r="B7324" i="1"/>
  <c r="H7323" i="1"/>
  <c r="B7323" i="1"/>
  <c r="H7322" i="1"/>
  <c r="B7322" i="1"/>
  <c r="H7321" i="1"/>
  <c r="B7321" i="1"/>
  <c r="H7320" i="1"/>
  <c r="B7320" i="1"/>
  <c r="H7319" i="1"/>
  <c r="B7319" i="1"/>
  <c r="H7318" i="1"/>
  <c r="B7318" i="1"/>
  <c r="H7317" i="1"/>
  <c r="B7317" i="1"/>
  <c r="H7316" i="1"/>
  <c r="B7316" i="1"/>
  <c r="H7315" i="1"/>
  <c r="B7315" i="1"/>
  <c r="H7314" i="1"/>
  <c r="B7314" i="1"/>
  <c r="H7313" i="1"/>
  <c r="B7313" i="1"/>
  <c r="H7312" i="1"/>
  <c r="B7312" i="1"/>
  <c r="H7311" i="1"/>
  <c r="B7311" i="1"/>
  <c r="H7310" i="1"/>
  <c r="B7310" i="1"/>
  <c r="H7309" i="1"/>
  <c r="B7309" i="1"/>
  <c r="H7308" i="1"/>
  <c r="B7308" i="1"/>
  <c r="H7307" i="1"/>
  <c r="B7307" i="1"/>
  <c r="H7306" i="1"/>
  <c r="B7306" i="1"/>
  <c r="H7305" i="1"/>
  <c r="B7305" i="1"/>
  <c r="H7304" i="1"/>
  <c r="B7304" i="1"/>
  <c r="H7303" i="1"/>
  <c r="B7303" i="1"/>
  <c r="H7302" i="1"/>
  <c r="B7302" i="1"/>
  <c r="H7301" i="1"/>
  <c r="B7301" i="1"/>
  <c r="H7300" i="1"/>
  <c r="B7300" i="1"/>
  <c r="H7299" i="1"/>
  <c r="B7299" i="1"/>
  <c r="H7298" i="1"/>
  <c r="B7298" i="1"/>
  <c r="H7297" i="1"/>
  <c r="B7297" i="1"/>
  <c r="H7296" i="1"/>
  <c r="B7296" i="1"/>
  <c r="H7295" i="1"/>
  <c r="B7295" i="1"/>
  <c r="H7294" i="1"/>
  <c r="B7294" i="1"/>
  <c r="H7293" i="1"/>
  <c r="B7293" i="1"/>
  <c r="H7292" i="1"/>
  <c r="B7292" i="1"/>
  <c r="H7291" i="1"/>
  <c r="B7291" i="1"/>
  <c r="H7290" i="1"/>
  <c r="B7290" i="1"/>
  <c r="H7289" i="1"/>
  <c r="B7289" i="1"/>
  <c r="H7288" i="1"/>
  <c r="B7288" i="1"/>
  <c r="H7287" i="1"/>
  <c r="B7287" i="1"/>
  <c r="H7286" i="1"/>
  <c r="B7286" i="1"/>
  <c r="H7285" i="1"/>
  <c r="B7285" i="1"/>
  <c r="H7284" i="1"/>
  <c r="B7284" i="1"/>
  <c r="H7283" i="1"/>
  <c r="B7283" i="1"/>
  <c r="H7282" i="1"/>
  <c r="B7282" i="1"/>
  <c r="H7281" i="1"/>
  <c r="B7281" i="1"/>
  <c r="H7280" i="1"/>
  <c r="B7280" i="1"/>
  <c r="H7279" i="1"/>
  <c r="B7279" i="1"/>
  <c r="H7278" i="1"/>
  <c r="B7278" i="1"/>
  <c r="H7277" i="1"/>
  <c r="B7277" i="1"/>
  <c r="H7276" i="1"/>
  <c r="B7276" i="1"/>
  <c r="H7275" i="1"/>
  <c r="B7275" i="1"/>
  <c r="H7274" i="1"/>
  <c r="B7274" i="1"/>
  <c r="H7273" i="1"/>
  <c r="B7273" i="1"/>
  <c r="H7272" i="1"/>
  <c r="B7272" i="1"/>
  <c r="H7271" i="1"/>
  <c r="B7271" i="1"/>
  <c r="H7270" i="1"/>
  <c r="B7270" i="1"/>
  <c r="H7269" i="1"/>
  <c r="B7269" i="1"/>
  <c r="H7268" i="1"/>
  <c r="B7268" i="1"/>
  <c r="H7267" i="1"/>
  <c r="B7267" i="1"/>
  <c r="H7266" i="1"/>
  <c r="B7266" i="1"/>
  <c r="H7265" i="1"/>
  <c r="B7265" i="1"/>
  <c r="H7264" i="1"/>
  <c r="B7264" i="1"/>
  <c r="H7263" i="1"/>
  <c r="B7263" i="1"/>
  <c r="H7262" i="1"/>
  <c r="B7262" i="1"/>
  <c r="H7261" i="1"/>
  <c r="B7261" i="1"/>
  <c r="H7260" i="1"/>
  <c r="B7260" i="1"/>
  <c r="H7259" i="1"/>
  <c r="B7259" i="1"/>
  <c r="H7258" i="1"/>
  <c r="B7258" i="1"/>
  <c r="H7257" i="1"/>
  <c r="B7257" i="1"/>
  <c r="H7256" i="1"/>
  <c r="B7256" i="1"/>
  <c r="H7255" i="1"/>
  <c r="B7255" i="1"/>
  <c r="H7254" i="1"/>
  <c r="B7254" i="1"/>
  <c r="H7253" i="1"/>
  <c r="B7253" i="1"/>
  <c r="H7252" i="1"/>
  <c r="B7252" i="1"/>
  <c r="H7251" i="1"/>
  <c r="B7251" i="1"/>
  <c r="H7250" i="1"/>
  <c r="B7250" i="1"/>
  <c r="H7249" i="1"/>
  <c r="B7249" i="1"/>
  <c r="H7248" i="1"/>
  <c r="B7248" i="1"/>
  <c r="H7247" i="1"/>
  <c r="B7247" i="1"/>
  <c r="H7246" i="1"/>
  <c r="B7246" i="1"/>
  <c r="H7245" i="1"/>
  <c r="B7245" i="1"/>
  <c r="H7244" i="1"/>
  <c r="B7244" i="1"/>
  <c r="H7243" i="1"/>
  <c r="B7243" i="1"/>
  <c r="H7242" i="1"/>
  <c r="B7242" i="1"/>
  <c r="H7241" i="1"/>
  <c r="B7241" i="1"/>
  <c r="H7240" i="1"/>
  <c r="B7240" i="1"/>
  <c r="H7239" i="1"/>
  <c r="B7239" i="1"/>
  <c r="H7238" i="1"/>
  <c r="B7238" i="1"/>
  <c r="H7237" i="1"/>
  <c r="B7237" i="1"/>
  <c r="H7236" i="1"/>
  <c r="B7236" i="1"/>
  <c r="H7235" i="1"/>
  <c r="B7235" i="1"/>
  <c r="H7234" i="1"/>
  <c r="B7234" i="1"/>
  <c r="H7233" i="1"/>
  <c r="B7233" i="1"/>
  <c r="H7232" i="1"/>
  <c r="B7232" i="1"/>
  <c r="H7231" i="1"/>
  <c r="B7231" i="1"/>
  <c r="H7230" i="1"/>
  <c r="B7230" i="1"/>
  <c r="H7229" i="1"/>
  <c r="B7229" i="1"/>
  <c r="H7228" i="1"/>
  <c r="B7228" i="1"/>
  <c r="H7227" i="1"/>
  <c r="B7227" i="1"/>
  <c r="H7226" i="1"/>
  <c r="B7226" i="1"/>
  <c r="H7225" i="1"/>
  <c r="B7225" i="1"/>
  <c r="H7224" i="1"/>
  <c r="B7224" i="1"/>
  <c r="H7223" i="1"/>
  <c r="B7223" i="1"/>
  <c r="H7222" i="1"/>
  <c r="B7222" i="1"/>
  <c r="H7221" i="1"/>
  <c r="B7221" i="1"/>
  <c r="H7220" i="1"/>
  <c r="B7220" i="1"/>
  <c r="H7219" i="1"/>
  <c r="B7219" i="1"/>
  <c r="H7218" i="1"/>
  <c r="B7218" i="1"/>
  <c r="H7217" i="1"/>
  <c r="B7217" i="1"/>
  <c r="H7216" i="1"/>
  <c r="B7216" i="1"/>
  <c r="H7215" i="1"/>
  <c r="B7215" i="1"/>
  <c r="H7214" i="1"/>
  <c r="B7214" i="1"/>
  <c r="H7213" i="1"/>
  <c r="B7213" i="1"/>
  <c r="H7212" i="1"/>
  <c r="B7212" i="1"/>
  <c r="H7211" i="1"/>
  <c r="B7211" i="1"/>
  <c r="H7210" i="1"/>
  <c r="B7210" i="1"/>
  <c r="H7209" i="1"/>
  <c r="B7209" i="1"/>
  <c r="H7208" i="1"/>
  <c r="B7208" i="1"/>
  <c r="H7207" i="1"/>
  <c r="B7207" i="1"/>
  <c r="H7206" i="1"/>
  <c r="B7206" i="1"/>
  <c r="H7205" i="1"/>
  <c r="B7205" i="1"/>
  <c r="H7204" i="1"/>
  <c r="B7204" i="1"/>
  <c r="H7203" i="1"/>
  <c r="B7203" i="1"/>
  <c r="H7202" i="1"/>
  <c r="B7202" i="1"/>
  <c r="H7201" i="1"/>
  <c r="B7201" i="1"/>
  <c r="H7200" i="1"/>
  <c r="B7200" i="1"/>
  <c r="H7199" i="1"/>
  <c r="B7199" i="1"/>
  <c r="H7198" i="1"/>
  <c r="B7198" i="1"/>
  <c r="H7197" i="1"/>
  <c r="B7197" i="1"/>
  <c r="H7196" i="1"/>
  <c r="B7196" i="1"/>
  <c r="H7195" i="1"/>
  <c r="B7195" i="1"/>
  <c r="H7194" i="1"/>
  <c r="B7194" i="1"/>
  <c r="H7193" i="1"/>
  <c r="B7193" i="1"/>
  <c r="H7192" i="1"/>
  <c r="B7192" i="1"/>
  <c r="H7191" i="1"/>
  <c r="B7191" i="1"/>
  <c r="H7190" i="1"/>
  <c r="B7190" i="1"/>
  <c r="H7189" i="1"/>
  <c r="B7189" i="1"/>
  <c r="H7188" i="1"/>
  <c r="B7188" i="1"/>
  <c r="H7187" i="1"/>
  <c r="B7187" i="1"/>
  <c r="H7186" i="1"/>
  <c r="B7186" i="1"/>
  <c r="H7185" i="1"/>
  <c r="B7185" i="1"/>
  <c r="H7184" i="1"/>
  <c r="B7184" i="1"/>
  <c r="H7183" i="1"/>
  <c r="B7183" i="1"/>
  <c r="H7182" i="1"/>
  <c r="B7182" i="1"/>
  <c r="H7181" i="1"/>
  <c r="B7181" i="1"/>
  <c r="H7180" i="1"/>
  <c r="B7180" i="1"/>
  <c r="H7179" i="1"/>
  <c r="B7179" i="1"/>
  <c r="H7178" i="1"/>
  <c r="B7178" i="1"/>
  <c r="H7177" i="1"/>
  <c r="B7177" i="1"/>
  <c r="H7176" i="1"/>
  <c r="B7176" i="1"/>
  <c r="H7175" i="1"/>
  <c r="B7175" i="1"/>
  <c r="H7174" i="1"/>
  <c r="B7174" i="1"/>
  <c r="H7173" i="1"/>
  <c r="B7173" i="1"/>
  <c r="H7172" i="1"/>
  <c r="B7172" i="1"/>
  <c r="H7171" i="1"/>
  <c r="B7171" i="1"/>
  <c r="H7170" i="1"/>
  <c r="B7170" i="1"/>
  <c r="H7169" i="1"/>
  <c r="B7169" i="1"/>
  <c r="H7168" i="1"/>
  <c r="B7168" i="1"/>
  <c r="H7167" i="1"/>
  <c r="B7167" i="1"/>
  <c r="H7166" i="1"/>
  <c r="B7166" i="1"/>
  <c r="H7165" i="1"/>
  <c r="B7165" i="1"/>
  <c r="H7164" i="1"/>
  <c r="B7164" i="1"/>
  <c r="H7163" i="1"/>
  <c r="B7163" i="1"/>
  <c r="H7162" i="1"/>
  <c r="B7162" i="1"/>
  <c r="H7161" i="1"/>
  <c r="B7161" i="1"/>
  <c r="H7160" i="1"/>
  <c r="B7160" i="1"/>
  <c r="H7159" i="1"/>
  <c r="B7159" i="1"/>
  <c r="H7158" i="1"/>
  <c r="B7158" i="1"/>
  <c r="H7157" i="1"/>
  <c r="B7157" i="1"/>
  <c r="H7156" i="1"/>
  <c r="B7156" i="1"/>
  <c r="H7155" i="1"/>
  <c r="B7155" i="1"/>
  <c r="H7154" i="1"/>
  <c r="B7154" i="1"/>
  <c r="H7153" i="1"/>
  <c r="B7153" i="1"/>
  <c r="H7152" i="1"/>
  <c r="B7152" i="1"/>
  <c r="H7151" i="1"/>
  <c r="B7151" i="1"/>
  <c r="H7150" i="1"/>
  <c r="B7150" i="1"/>
  <c r="H7149" i="1"/>
  <c r="B7149" i="1"/>
  <c r="H7148" i="1"/>
  <c r="B7148" i="1"/>
  <c r="H7147" i="1"/>
  <c r="B7147" i="1"/>
  <c r="H7146" i="1"/>
  <c r="B7146" i="1"/>
  <c r="H7145" i="1"/>
  <c r="B7145" i="1"/>
  <c r="H7144" i="1"/>
  <c r="B7144" i="1"/>
  <c r="H7143" i="1"/>
  <c r="B7143" i="1"/>
  <c r="H7142" i="1"/>
  <c r="B7142" i="1"/>
  <c r="H7141" i="1"/>
  <c r="B7141" i="1"/>
  <c r="H7140" i="1"/>
  <c r="B7140" i="1"/>
  <c r="H7139" i="1"/>
  <c r="B7139" i="1"/>
  <c r="H7138" i="1"/>
  <c r="B7138" i="1"/>
  <c r="H7137" i="1"/>
  <c r="B7137" i="1"/>
  <c r="H7136" i="1"/>
  <c r="B7136" i="1"/>
  <c r="H7135" i="1"/>
  <c r="B7135" i="1"/>
  <c r="H7134" i="1"/>
  <c r="B7134" i="1"/>
  <c r="H7133" i="1"/>
  <c r="B7133" i="1"/>
  <c r="H7132" i="1"/>
  <c r="B7132" i="1"/>
  <c r="H7131" i="1"/>
  <c r="B7131" i="1"/>
  <c r="H7130" i="1"/>
  <c r="B7130" i="1"/>
  <c r="H7129" i="1"/>
  <c r="B7129" i="1"/>
  <c r="H7128" i="1"/>
  <c r="B7128" i="1"/>
  <c r="H7127" i="1"/>
  <c r="B7127" i="1"/>
  <c r="H7126" i="1"/>
  <c r="B7126" i="1"/>
  <c r="H7125" i="1"/>
  <c r="B7125" i="1"/>
  <c r="H7124" i="1"/>
  <c r="B7124" i="1"/>
  <c r="H7123" i="1"/>
  <c r="B7123" i="1"/>
  <c r="H7122" i="1"/>
  <c r="B7122" i="1"/>
  <c r="H7121" i="1"/>
  <c r="B7121" i="1"/>
  <c r="H7120" i="1"/>
  <c r="B7120" i="1"/>
  <c r="H7119" i="1"/>
  <c r="B7119" i="1"/>
  <c r="H7118" i="1"/>
  <c r="B7118" i="1"/>
  <c r="H7117" i="1"/>
  <c r="B7117" i="1"/>
  <c r="H7116" i="1"/>
  <c r="B7116" i="1"/>
  <c r="H7115" i="1"/>
  <c r="B7115" i="1"/>
  <c r="H7114" i="1"/>
  <c r="B7114" i="1"/>
  <c r="H7113" i="1"/>
  <c r="B7113" i="1"/>
  <c r="H7112" i="1"/>
  <c r="B7112" i="1"/>
  <c r="H7111" i="1"/>
  <c r="B7111" i="1"/>
  <c r="H7110" i="1"/>
  <c r="B7110" i="1"/>
  <c r="H7109" i="1"/>
  <c r="B7109" i="1"/>
  <c r="H7108" i="1"/>
  <c r="B7108" i="1"/>
  <c r="H7107" i="1"/>
  <c r="B7107" i="1"/>
  <c r="H7106" i="1"/>
  <c r="B7106" i="1"/>
  <c r="H7105" i="1"/>
  <c r="B7105" i="1"/>
  <c r="H7104" i="1"/>
  <c r="B7104" i="1"/>
  <c r="H7103" i="1"/>
  <c r="B7103" i="1"/>
  <c r="H7102" i="1"/>
  <c r="B7102" i="1"/>
  <c r="H7101" i="1"/>
  <c r="B7101" i="1"/>
  <c r="H7100" i="1"/>
  <c r="B7100" i="1"/>
  <c r="H7099" i="1"/>
  <c r="B7099" i="1"/>
  <c r="H7098" i="1"/>
  <c r="B7098" i="1"/>
  <c r="H7097" i="1"/>
  <c r="B7097" i="1"/>
  <c r="H7096" i="1"/>
  <c r="B7096" i="1"/>
  <c r="H7095" i="1"/>
  <c r="B7095" i="1"/>
  <c r="H7094" i="1"/>
  <c r="B7094" i="1"/>
  <c r="H7093" i="1"/>
  <c r="B7093" i="1"/>
  <c r="H7092" i="1"/>
  <c r="B7092" i="1"/>
  <c r="H7091" i="1"/>
  <c r="B7091" i="1"/>
  <c r="H7090" i="1"/>
  <c r="B7090" i="1"/>
  <c r="H7089" i="1"/>
  <c r="B7089" i="1"/>
  <c r="H7088" i="1"/>
  <c r="B7088" i="1"/>
  <c r="H7087" i="1"/>
  <c r="B7087" i="1"/>
  <c r="H7086" i="1"/>
  <c r="B7086" i="1"/>
  <c r="H7085" i="1"/>
  <c r="B7085" i="1"/>
  <c r="H7084" i="1"/>
  <c r="B7084" i="1"/>
  <c r="H7083" i="1"/>
  <c r="B7083" i="1"/>
  <c r="H7082" i="1"/>
  <c r="B7082" i="1"/>
  <c r="H7081" i="1"/>
  <c r="B7081" i="1"/>
  <c r="H7080" i="1"/>
  <c r="B7080" i="1"/>
  <c r="H7079" i="1"/>
  <c r="B7079" i="1"/>
  <c r="H7078" i="1"/>
  <c r="B7078" i="1"/>
  <c r="H7077" i="1"/>
  <c r="B7077" i="1"/>
  <c r="H7076" i="1"/>
  <c r="B7076" i="1"/>
  <c r="H7075" i="1"/>
  <c r="B7075" i="1"/>
  <c r="H7074" i="1"/>
  <c r="B7074" i="1"/>
  <c r="H7073" i="1"/>
  <c r="B7073" i="1"/>
  <c r="H7072" i="1"/>
  <c r="B7072" i="1"/>
  <c r="H7071" i="1"/>
  <c r="B7071" i="1"/>
  <c r="H7070" i="1"/>
  <c r="B7070" i="1"/>
  <c r="H7069" i="1"/>
  <c r="B7069" i="1"/>
  <c r="H7068" i="1"/>
  <c r="B7068" i="1"/>
  <c r="H7067" i="1"/>
  <c r="B7067" i="1"/>
  <c r="H7066" i="1"/>
  <c r="B7066" i="1"/>
  <c r="H7065" i="1"/>
  <c r="B7065" i="1"/>
  <c r="H7064" i="1"/>
  <c r="B7064" i="1"/>
  <c r="H7063" i="1"/>
  <c r="B7063" i="1"/>
  <c r="H7062" i="1"/>
  <c r="B7062" i="1"/>
  <c r="H7061" i="1"/>
  <c r="B7061" i="1"/>
  <c r="H7060" i="1"/>
  <c r="B7060" i="1"/>
  <c r="H7059" i="1"/>
  <c r="B7059" i="1"/>
  <c r="H7058" i="1"/>
  <c r="B7058" i="1"/>
  <c r="H7057" i="1"/>
  <c r="B7057" i="1"/>
  <c r="H7056" i="1"/>
  <c r="B7056" i="1"/>
  <c r="H7055" i="1"/>
  <c r="B7055" i="1"/>
  <c r="H7054" i="1"/>
  <c r="B7054" i="1"/>
  <c r="H7053" i="1"/>
  <c r="B7053" i="1"/>
  <c r="H7052" i="1"/>
  <c r="B7052" i="1"/>
  <c r="H7051" i="1"/>
  <c r="B7051" i="1"/>
  <c r="H7050" i="1"/>
  <c r="B7050" i="1"/>
  <c r="H7049" i="1"/>
  <c r="B7049" i="1"/>
  <c r="H7048" i="1"/>
  <c r="B7048" i="1"/>
  <c r="H7047" i="1"/>
  <c r="B7047" i="1"/>
  <c r="H7046" i="1"/>
  <c r="B7046" i="1"/>
  <c r="H7045" i="1"/>
  <c r="B7045" i="1"/>
  <c r="H7044" i="1"/>
  <c r="B7044" i="1"/>
  <c r="H7043" i="1"/>
  <c r="B7043" i="1"/>
  <c r="H7042" i="1"/>
  <c r="B7042" i="1"/>
  <c r="H7041" i="1"/>
  <c r="B7041" i="1"/>
  <c r="H7040" i="1"/>
  <c r="B7040" i="1"/>
  <c r="H7039" i="1"/>
  <c r="B7039" i="1"/>
  <c r="H7038" i="1"/>
  <c r="B7038" i="1"/>
  <c r="H7037" i="1"/>
  <c r="B7037" i="1"/>
  <c r="H7036" i="1"/>
  <c r="B7036" i="1"/>
  <c r="H7035" i="1"/>
  <c r="B7035" i="1"/>
  <c r="H7034" i="1"/>
  <c r="B7034" i="1"/>
  <c r="H7033" i="1"/>
  <c r="B7033" i="1"/>
  <c r="H7032" i="1"/>
  <c r="B7032" i="1"/>
  <c r="H7031" i="1"/>
  <c r="B7031" i="1"/>
  <c r="H7030" i="1"/>
  <c r="B7030" i="1"/>
  <c r="H7029" i="1"/>
  <c r="B7029" i="1"/>
  <c r="H7028" i="1"/>
  <c r="B7028" i="1"/>
  <c r="H7027" i="1"/>
  <c r="B7027" i="1"/>
  <c r="H7026" i="1"/>
  <c r="B7026" i="1"/>
  <c r="H7025" i="1"/>
  <c r="B7025" i="1"/>
  <c r="H7024" i="1"/>
  <c r="B7024" i="1"/>
  <c r="H7023" i="1"/>
  <c r="B7023" i="1"/>
  <c r="H7022" i="1"/>
  <c r="B7022" i="1"/>
  <c r="H7021" i="1"/>
  <c r="B7021" i="1"/>
  <c r="H7020" i="1"/>
  <c r="B7020" i="1"/>
  <c r="H7019" i="1"/>
  <c r="B7019" i="1"/>
  <c r="H7018" i="1"/>
  <c r="B7018" i="1"/>
  <c r="H7017" i="1"/>
  <c r="B7017" i="1"/>
  <c r="H7016" i="1"/>
  <c r="B7016" i="1"/>
  <c r="H7015" i="1"/>
  <c r="B7015" i="1"/>
  <c r="H7014" i="1"/>
  <c r="B7014" i="1"/>
  <c r="H7013" i="1"/>
  <c r="B7013" i="1"/>
  <c r="H7012" i="1"/>
  <c r="B7012" i="1"/>
  <c r="H7011" i="1"/>
  <c r="B7011" i="1"/>
  <c r="H7010" i="1"/>
  <c r="B7010" i="1"/>
  <c r="H7009" i="1"/>
  <c r="B7009" i="1"/>
  <c r="H7008" i="1"/>
  <c r="B7008" i="1"/>
  <c r="H7007" i="1"/>
  <c r="B7007" i="1"/>
  <c r="H7006" i="1"/>
  <c r="B7006" i="1"/>
  <c r="H7005" i="1"/>
  <c r="B7005" i="1"/>
  <c r="H7004" i="1"/>
  <c r="B7004" i="1"/>
  <c r="H7003" i="1"/>
  <c r="B7003" i="1"/>
  <c r="H7002" i="1"/>
  <c r="B7002" i="1"/>
  <c r="H7001" i="1"/>
  <c r="B7001" i="1"/>
  <c r="H7000" i="1"/>
  <c r="B7000" i="1"/>
  <c r="H6999" i="1"/>
  <c r="B6999" i="1"/>
  <c r="H6998" i="1"/>
  <c r="B6998" i="1"/>
  <c r="H6997" i="1"/>
  <c r="B6997" i="1"/>
  <c r="H6996" i="1"/>
  <c r="B6996" i="1"/>
  <c r="H6995" i="1"/>
  <c r="B6995" i="1"/>
  <c r="H6994" i="1"/>
  <c r="B6994" i="1"/>
  <c r="H6993" i="1"/>
  <c r="B6993" i="1"/>
  <c r="H6992" i="1"/>
  <c r="B6992" i="1"/>
  <c r="H6991" i="1"/>
  <c r="B6991" i="1"/>
  <c r="H6990" i="1"/>
  <c r="B6990" i="1"/>
  <c r="H6989" i="1"/>
  <c r="B6989" i="1"/>
  <c r="H6988" i="1"/>
  <c r="B6988" i="1"/>
  <c r="H6987" i="1"/>
  <c r="B6987" i="1"/>
  <c r="H6986" i="1"/>
  <c r="B6986" i="1"/>
  <c r="H6985" i="1"/>
  <c r="B6985" i="1"/>
  <c r="H6984" i="1"/>
  <c r="B6984" i="1"/>
  <c r="H6983" i="1"/>
  <c r="B6983" i="1"/>
  <c r="H6982" i="1"/>
  <c r="B6982" i="1"/>
  <c r="H6981" i="1"/>
  <c r="B6981" i="1"/>
  <c r="H6980" i="1"/>
  <c r="B6980" i="1"/>
  <c r="H6979" i="1"/>
  <c r="B6979" i="1"/>
  <c r="H6978" i="1"/>
  <c r="B6978" i="1"/>
  <c r="H6977" i="1"/>
  <c r="B6977" i="1"/>
  <c r="H6976" i="1"/>
  <c r="B6976" i="1"/>
  <c r="H6975" i="1"/>
  <c r="B6975" i="1"/>
  <c r="H6974" i="1"/>
  <c r="B6974" i="1"/>
  <c r="H6973" i="1"/>
  <c r="B6973" i="1"/>
  <c r="H6972" i="1"/>
  <c r="B6972" i="1"/>
  <c r="H6971" i="1"/>
  <c r="B6971" i="1"/>
  <c r="H6970" i="1"/>
  <c r="B6970" i="1"/>
  <c r="H6969" i="1"/>
  <c r="B6969" i="1"/>
  <c r="H6968" i="1"/>
  <c r="B6968" i="1"/>
  <c r="H6967" i="1"/>
  <c r="B6967" i="1"/>
  <c r="H6966" i="1"/>
  <c r="B6966" i="1"/>
  <c r="H6965" i="1"/>
  <c r="B6965" i="1"/>
  <c r="H6964" i="1"/>
  <c r="B6964" i="1"/>
  <c r="H6963" i="1"/>
  <c r="B6963" i="1"/>
  <c r="H6962" i="1"/>
  <c r="B6962" i="1"/>
  <c r="H6961" i="1"/>
  <c r="B6961" i="1"/>
  <c r="H6960" i="1"/>
  <c r="B6960" i="1"/>
  <c r="H6959" i="1"/>
  <c r="B6959" i="1"/>
  <c r="H6958" i="1"/>
  <c r="B6958" i="1"/>
  <c r="H6957" i="1"/>
  <c r="B6957" i="1"/>
  <c r="H6956" i="1"/>
  <c r="B6956" i="1"/>
  <c r="H6955" i="1"/>
  <c r="B6955" i="1"/>
  <c r="H6954" i="1"/>
  <c r="B6954" i="1"/>
  <c r="H6953" i="1"/>
  <c r="B6953" i="1"/>
  <c r="H6952" i="1"/>
  <c r="B6952" i="1"/>
  <c r="H6951" i="1"/>
  <c r="B6951" i="1"/>
  <c r="H6950" i="1"/>
  <c r="B6950" i="1"/>
  <c r="H6949" i="1"/>
  <c r="B6949" i="1"/>
  <c r="H6948" i="1"/>
  <c r="B6948" i="1"/>
  <c r="H6947" i="1"/>
  <c r="B6947" i="1"/>
  <c r="H6946" i="1"/>
  <c r="B6946" i="1"/>
  <c r="H6945" i="1"/>
  <c r="B6945" i="1"/>
  <c r="H6944" i="1"/>
  <c r="B6944" i="1"/>
  <c r="H6943" i="1"/>
  <c r="B6943" i="1"/>
  <c r="H6942" i="1"/>
  <c r="B6942" i="1"/>
  <c r="H6941" i="1"/>
  <c r="B6941" i="1"/>
  <c r="H6940" i="1"/>
  <c r="B6940" i="1"/>
  <c r="H6939" i="1"/>
  <c r="B6939" i="1"/>
  <c r="H6938" i="1"/>
  <c r="B6938" i="1"/>
  <c r="H6937" i="1"/>
  <c r="B6937" i="1"/>
  <c r="H6936" i="1"/>
  <c r="B6936" i="1"/>
  <c r="H6935" i="1"/>
  <c r="B6935" i="1"/>
  <c r="H6934" i="1"/>
  <c r="B6934" i="1"/>
  <c r="H6933" i="1"/>
  <c r="B6933" i="1"/>
  <c r="H6932" i="1"/>
  <c r="B6932" i="1"/>
  <c r="H6931" i="1"/>
  <c r="B6931" i="1"/>
  <c r="H6930" i="1"/>
  <c r="B6930" i="1"/>
  <c r="H6929" i="1"/>
  <c r="B6929" i="1"/>
  <c r="H6928" i="1"/>
  <c r="B6928" i="1"/>
  <c r="H6927" i="1"/>
  <c r="B6927" i="1"/>
  <c r="H6926" i="1"/>
  <c r="B6926" i="1"/>
  <c r="H6925" i="1"/>
  <c r="B6925" i="1"/>
  <c r="H6924" i="1"/>
  <c r="B6924" i="1"/>
  <c r="H6923" i="1"/>
  <c r="B6923" i="1"/>
  <c r="H6922" i="1"/>
  <c r="B6922" i="1"/>
  <c r="H6921" i="1"/>
  <c r="B6921" i="1"/>
  <c r="H6920" i="1"/>
  <c r="B6920" i="1"/>
  <c r="H6919" i="1"/>
  <c r="B6919" i="1"/>
  <c r="H6918" i="1"/>
  <c r="B6918" i="1"/>
  <c r="H6917" i="1"/>
  <c r="B6917" i="1"/>
  <c r="H6916" i="1"/>
  <c r="B6916" i="1"/>
  <c r="H6915" i="1"/>
  <c r="B6915" i="1"/>
  <c r="H6914" i="1"/>
  <c r="B6914" i="1"/>
  <c r="H6913" i="1"/>
  <c r="B6913" i="1"/>
  <c r="H6912" i="1"/>
  <c r="B6912" i="1"/>
  <c r="H6911" i="1"/>
  <c r="B6911" i="1"/>
  <c r="H6910" i="1"/>
  <c r="B6910" i="1"/>
  <c r="H6909" i="1"/>
  <c r="B6909" i="1"/>
  <c r="H6908" i="1"/>
  <c r="B6908" i="1"/>
  <c r="H6907" i="1"/>
  <c r="B6907" i="1"/>
  <c r="H6906" i="1"/>
  <c r="B6906" i="1"/>
  <c r="H6905" i="1"/>
  <c r="B6905" i="1"/>
  <c r="H6904" i="1"/>
  <c r="B6904" i="1"/>
  <c r="H6903" i="1"/>
  <c r="B6903" i="1"/>
  <c r="H6902" i="1"/>
  <c r="B6902" i="1"/>
  <c r="H6901" i="1"/>
  <c r="B6901" i="1"/>
  <c r="H6900" i="1"/>
  <c r="B6900" i="1"/>
  <c r="H6899" i="1"/>
  <c r="B6899" i="1"/>
  <c r="H6898" i="1"/>
  <c r="B6898" i="1"/>
  <c r="H6897" i="1"/>
  <c r="B6897" i="1"/>
  <c r="H6896" i="1"/>
  <c r="B6896" i="1"/>
  <c r="H6895" i="1"/>
  <c r="B6895" i="1"/>
  <c r="H6894" i="1"/>
  <c r="B6894" i="1"/>
  <c r="H6893" i="1"/>
  <c r="B6893" i="1"/>
  <c r="H6892" i="1"/>
  <c r="B6892" i="1"/>
  <c r="H6891" i="1"/>
  <c r="B6891" i="1"/>
  <c r="H6890" i="1"/>
  <c r="B6890" i="1"/>
  <c r="H6889" i="1"/>
  <c r="B6889" i="1"/>
  <c r="H6888" i="1"/>
  <c r="B6888" i="1"/>
  <c r="H6887" i="1"/>
  <c r="B6887" i="1"/>
  <c r="H6886" i="1"/>
  <c r="B6886" i="1"/>
  <c r="H6885" i="1"/>
  <c r="B6885" i="1"/>
  <c r="H6884" i="1"/>
  <c r="B6884" i="1"/>
  <c r="H6883" i="1"/>
  <c r="B6883" i="1"/>
  <c r="H6882" i="1"/>
  <c r="B6882" i="1"/>
  <c r="H6881" i="1"/>
  <c r="B6881" i="1"/>
  <c r="H6880" i="1"/>
  <c r="B6880" i="1"/>
  <c r="H6879" i="1"/>
  <c r="B6879" i="1"/>
  <c r="H6878" i="1"/>
  <c r="B6878" i="1"/>
  <c r="H6877" i="1"/>
  <c r="B6877" i="1"/>
  <c r="H6876" i="1"/>
  <c r="B6876" i="1"/>
  <c r="H6875" i="1"/>
  <c r="B6875" i="1"/>
  <c r="H6874" i="1"/>
  <c r="B6874" i="1"/>
  <c r="H6873" i="1"/>
  <c r="B6873" i="1"/>
  <c r="H6872" i="1"/>
  <c r="B6872" i="1"/>
  <c r="H6871" i="1"/>
  <c r="B6871" i="1"/>
  <c r="H6870" i="1"/>
  <c r="B6870" i="1"/>
  <c r="H6869" i="1"/>
  <c r="B6869" i="1"/>
  <c r="H6868" i="1"/>
  <c r="B6868" i="1"/>
  <c r="H6867" i="1"/>
  <c r="B6867" i="1"/>
  <c r="H6866" i="1"/>
  <c r="B6866" i="1"/>
  <c r="H6865" i="1"/>
  <c r="B6865" i="1"/>
  <c r="H6864" i="1"/>
  <c r="B6864" i="1"/>
  <c r="H6863" i="1"/>
  <c r="B6863" i="1"/>
  <c r="H6862" i="1"/>
  <c r="B6862" i="1"/>
  <c r="H6861" i="1"/>
  <c r="B6861" i="1"/>
  <c r="H6860" i="1"/>
  <c r="B6860" i="1"/>
  <c r="H6859" i="1"/>
  <c r="B6859" i="1"/>
  <c r="H6858" i="1"/>
  <c r="B6858" i="1"/>
  <c r="H6857" i="1"/>
  <c r="B6857" i="1"/>
  <c r="H6856" i="1"/>
  <c r="B6856" i="1"/>
  <c r="H6855" i="1"/>
  <c r="B6855" i="1"/>
  <c r="H6854" i="1"/>
  <c r="B6854" i="1"/>
  <c r="H6853" i="1"/>
  <c r="B6853" i="1"/>
  <c r="H6852" i="1"/>
  <c r="B6852" i="1"/>
  <c r="H6851" i="1"/>
  <c r="B6851" i="1"/>
  <c r="H6850" i="1"/>
  <c r="B6850" i="1"/>
  <c r="H6849" i="1"/>
  <c r="B6849" i="1"/>
  <c r="H6848" i="1"/>
  <c r="B6848" i="1"/>
  <c r="H6847" i="1"/>
  <c r="B6847" i="1"/>
  <c r="H6846" i="1"/>
  <c r="B6846" i="1"/>
  <c r="H6845" i="1"/>
  <c r="B6845" i="1"/>
  <c r="H6844" i="1"/>
  <c r="B6844" i="1"/>
  <c r="H6843" i="1"/>
  <c r="B6843" i="1"/>
  <c r="H6842" i="1"/>
  <c r="B6842" i="1"/>
  <c r="H6841" i="1"/>
  <c r="B6841" i="1"/>
  <c r="H6840" i="1"/>
  <c r="B6840" i="1"/>
  <c r="H6839" i="1"/>
  <c r="B6839" i="1"/>
  <c r="H6838" i="1"/>
  <c r="B6838" i="1"/>
  <c r="H6837" i="1"/>
  <c r="B6837" i="1"/>
  <c r="H6836" i="1"/>
  <c r="B6836" i="1"/>
  <c r="H6835" i="1"/>
  <c r="B6835" i="1"/>
  <c r="H6834" i="1"/>
  <c r="B6834" i="1"/>
  <c r="H6833" i="1"/>
  <c r="B6833" i="1"/>
  <c r="H6832" i="1"/>
  <c r="B6832" i="1"/>
  <c r="H6831" i="1"/>
  <c r="B6831" i="1"/>
  <c r="H6830" i="1"/>
  <c r="B6830" i="1"/>
  <c r="H6829" i="1"/>
  <c r="B6829" i="1"/>
  <c r="H6828" i="1"/>
  <c r="B6828" i="1"/>
  <c r="H6827" i="1"/>
  <c r="B6827" i="1"/>
  <c r="H6826" i="1"/>
  <c r="B6826" i="1"/>
  <c r="H6825" i="1"/>
  <c r="B6825" i="1"/>
  <c r="H6824" i="1"/>
  <c r="B6824" i="1"/>
  <c r="H6823" i="1"/>
  <c r="B6823" i="1"/>
  <c r="H6822" i="1"/>
  <c r="B6822" i="1"/>
  <c r="H6821" i="1"/>
  <c r="B6821" i="1"/>
  <c r="H6820" i="1"/>
  <c r="B6820" i="1"/>
  <c r="H6819" i="1"/>
  <c r="B6819" i="1"/>
  <c r="H6818" i="1"/>
  <c r="B6818" i="1"/>
  <c r="H6817" i="1"/>
  <c r="B6817" i="1"/>
  <c r="H6816" i="1"/>
  <c r="B6816" i="1"/>
  <c r="H6815" i="1"/>
  <c r="B6815" i="1"/>
  <c r="H6814" i="1"/>
  <c r="B6814" i="1"/>
  <c r="H6813" i="1"/>
  <c r="B6813" i="1"/>
  <c r="H6812" i="1"/>
  <c r="B6812" i="1"/>
  <c r="H6811" i="1"/>
  <c r="B6811" i="1"/>
  <c r="H6810" i="1"/>
  <c r="B6810" i="1"/>
  <c r="H6809" i="1"/>
  <c r="B6809" i="1"/>
  <c r="H6808" i="1"/>
  <c r="B6808" i="1"/>
  <c r="H6807" i="1"/>
  <c r="B6807" i="1"/>
  <c r="H6806" i="1"/>
  <c r="B6806" i="1"/>
  <c r="H6805" i="1"/>
  <c r="B6805" i="1"/>
  <c r="H6804" i="1"/>
  <c r="B6804" i="1"/>
  <c r="H6803" i="1"/>
  <c r="B6803" i="1"/>
  <c r="H6802" i="1"/>
  <c r="B6802" i="1"/>
  <c r="H6801" i="1"/>
  <c r="B6801" i="1"/>
  <c r="H6800" i="1"/>
  <c r="B6800" i="1"/>
  <c r="H6799" i="1"/>
  <c r="B6799" i="1"/>
  <c r="H6798" i="1"/>
  <c r="B6798" i="1"/>
  <c r="H6797" i="1"/>
  <c r="B6797" i="1"/>
  <c r="H6796" i="1"/>
  <c r="B6796" i="1"/>
  <c r="H6795" i="1"/>
  <c r="B6795" i="1"/>
  <c r="H6794" i="1"/>
  <c r="B6794" i="1"/>
  <c r="H6793" i="1"/>
  <c r="B6793" i="1"/>
  <c r="H6792" i="1"/>
  <c r="B6792" i="1"/>
  <c r="H6791" i="1"/>
  <c r="B6791" i="1"/>
  <c r="H6790" i="1"/>
  <c r="B6790" i="1"/>
  <c r="H6789" i="1"/>
  <c r="B6789" i="1"/>
  <c r="H6788" i="1"/>
  <c r="B6788" i="1"/>
  <c r="H6787" i="1"/>
  <c r="B6787" i="1"/>
  <c r="H6786" i="1"/>
  <c r="B6786" i="1"/>
  <c r="H6785" i="1"/>
  <c r="B6785" i="1"/>
  <c r="H6784" i="1"/>
  <c r="B6784" i="1"/>
  <c r="H6783" i="1"/>
  <c r="B6783" i="1"/>
  <c r="H6782" i="1"/>
  <c r="B6782" i="1"/>
  <c r="H6781" i="1"/>
  <c r="B6781" i="1"/>
  <c r="H6780" i="1"/>
  <c r="B6780" i="1"/>
  <c r="H6779" i="1"/>
  <c r="B6779" i="1"/>
  <c r="H6778" i="1"/>
  <c r="B6778" i="1"/>
  <c r="H6777" i="1"/>
  <c r="B6777" i="1"/>
  <c r="H6776" i="1"/>
  <c r="B6776" i="1"/>
  <c r="H6775" i="1"/>
  <c r="B6775" i="1"/>
  <c r="H6774" i="1"/>
  <c r="B6774" i="1"/>
  <c r="H6773" i="1"/>
  <c r="B6773" i="1"/>
  <c r="H6772" i="1"/>
  <c r="B6772" i="1"/>
  <c r="H6771" i="1"/>
  <c r="B6771" i="1"/>
  <c r="H6770" i="1"/>
  <c r="B6770" i="1"/>
  <c r="H6769" i="1"/>
  <c r="B6769" i="1"/>
  <c r="H6768" i="1"/>
  <c r="B6768" i="1"/>
  <c r="H6767" i="1"/>
  <c r="B6767" i="1"/>
  <c r="H6766" i="1"/>
  <c r="B6766" i="1"/>
  <c r="H6765" i="1"/>
  <c r="B6765" i="1"/>
  <c r="H6764" i="1"/>
  <c r="B6764" i="1"/>
  <c r="H6763" i="1"/>
  <c r="B6763" i="1"/>
  <c r="H6762" i="1"/>
  <c r="B6762" i="1"/>
  <c r="H6761" i="1"/>
  <c r="B6761" i="1"/>
  <c r="H6760" i="1"/>
  <c r="B6760" i="1"/>
  <c r="H6759" i="1"/>
  <c r="B6759" i="1"/>
  <c r="H6758" i="1"/>
  <c r="B6758" i="1"/>
  <c r="H6757" i="1"/>
  <c r="B6757" i="1"/>
  <c r="H6756" i="1"/>
  <c r="B6756" i="1"/>
  <c r="H6755" i="1"/>
  <c r="B6755" i="1"/>
  <c r="H6754" i="1"/>
  <c r="B6754" i="1"/>
  <c r="H6753" i="1"/>
  <c r="B6753" i="1"/>
  <c r="H6752" i="1"/>
  <c r="B6752" i="1"/>
  <c r="H6751" i="1"/>
  <c r="B6751" i="1"/>
  <c r="H6750" i="1"/>
  <c r="B6750" i="1"/>
  <c r="H6749" i="1"/>
  <c r="B6749" i="1"/>
  <c r="H6748" i="1"/>
  <c r="B6748" i="1"/>
  <c r="H6747" i="1"/>
  <c r="B6747" i="1"/>
  <c r="H6746" i="1"/>
  <c r="B6746" i="1"/>
  <c r="H6745" i="1"/>
  <c r="B6745" i="1"/>
  <c r="H6744" i="1"/>
  <c r="B6744" i="1"/>
  <c r="H6743" i="1"/>
  <c r="B6743" i="1"/>
  <c r="H6742" i="1"/>
  <c r="B6742" i="1"/>
  <c r="H6741" i="1"/>
  <c r="B6741" i="1"/>
  <c r="H6740" i="1"/>
  <c r="B6740" i="1"/>
  <c r="H6739" i="1"/>
  <c r="B6739" i="1"/>
  <c r="H6738" i="1"/>
  <c r="B6738" i="1"/>
  <c r="H6737" i="1"/>
  <c r="B6737" i="1"/>
  <c r="H6736" i="1"/>
  <c r="B6736" i="1"/>
  <c r="H6735" i="1"/>
  <c r="B6735" i="1"/>
  <c r="H6734" i="1"/>
  <c r="B6734" i="1"/>
  <c r="H6733" i="1"/>
  <c r="B6733" i="1"/>
  <c r="H6732" i="1"/>
  <c r="B6732" i="1"/>
  <c r="H6731" i="1"/>
  <c r="B6731" i="1"/>
  <c r="H6730" i="1"/>
  <c r="B6730" i="1"/>
  <c r="H6729" i="1"/>
  <c r="B6729" i="1"/>
  <c r="H6728" i="1"/>
  <c r="B6728" i="1"/>
  <c r="H6727" i="1"/>
  <c r="B6727" i="1"/>
  <c r="H6726" i="1"/>
  <c r="B6726" i="1"/>
  <c r="H6725" i="1"/>
  <c r="B6725" i="1"/>
  <c r="H6724" i="1"/>
  <c r="B6724" i="1"/>
  <c r="H6723" i="1"/>
  <c r="B6723" i="1"/>
  <c r="H6722" i="1"/>
  <c r="B6722" i="1"/>
  <c r="H6721" i="1"/>
  <c r="B6721" i="1"/>
  <c r="H6720" i="1"/>
  <c r="B6720" i="1"/>
  <c r="H6719" i="1"/>
  <c r="B6719" i="1"/>
  <c r="H6718" i="1"/>
  <c r="B6718" i="1"/>
  <c r="H6717" i="1"/>
  <c r="B6717" i="1"/>
  <c r="H6716" i="1"/>
  <c r="B6716" i="1"/>
  <c r="H6715" i="1"/>
  <c r="B6715" i="1"/>
  <c r="H6714" i="1"/>
  <c r="B6714" i="1"/>
  <c r="H6713" i="1"/>
  <c r="B6713" i="1"/>
  <c r="H6712" i="1"/>
  <c r="B6712" i="1"/>
  <c r="H6711" i="1"/>
  <c r="B6711" i="1"/>
  <c r="H6710" i="1"/>
  <c r="B6710" i="1"/>
  <c r="H6709" i="1"/>
  <c r="B6709" i="1"/>
  <c r="H6708" i="1"/>
  <c r="B6708" i="1"/>
  <c r="H6707" i="1"/>
  <c r="B6707" i="1"/>
  <c r="H6706" i="1"/>
  <c r="B6706" i="1"/>
  <c r="H6705" i="1"/>
  <c r="B6705" i="1"/>
  <c r="H6704" i="1"/>
  <c r="B6704" i="1"/>
  <c r="H6703" i="1"/>
  <c r="B6703" i="1"/>
  <c r="H6702" i="1"/>
  <c r="B6702" i="1"/>
  <c r="H6701" i="1"/>
  <c r="B6701" i="1"/>
  <c r="H6700" i="1"/>
  <c r="B6700" i="1"/>
  <c r="H6699" i="1"/>
  <c r="B6699" i="1"/>
  <c r="H6698" i="1"/>
  <c r="B6698" i="1"/>
  <c r="H6697" i="1"/>
  <c r="B6697" i="1"/>
  <c r="H6696" i="1"/>
  <c r="B6696" i="1"/>
  <c r="H6695" i="1"/>
  <c r="B6695" i="1"/>
  <c r="H6694" i="1"/>
  <c r="B6694" i="1"/>
  <c r="H6693" i="1"/>
  <c r="B6693" i="1"/>
  <c r="H6692" i="1"/>
  <c r="B6692" i="1"/>
  <c r="H6691" i="1"/>
  <c r="B6691" i="1"/>
  <c r="H6690" i="1"/>
  <c r="B6690" i="1"/>
  <c r="H6689" i="1"/>
  <c r="B6689" i="1"/>
  <c r="H6688" i="1"/>
  <c r="B6688" i="1"/>
  <c r="H6687" i="1"/>
  <c r="B6687" i="1"/>
  <c r="H6686" i="1"/>
  <c r="B6686" i="1"/>
  <c r="H6685" i="1"/>
  <c r="B6685" i="1"/>
  <c r="H6684" i="1"/>
  <c r="B6684" i="1"/>
  <c r="H6683" i="1"/>
  <c r="B6683" i="1"/>
  <c r="H6682" i="1"/>
  <c r="B6682" i="1"/>
  <c r="H6681" i="1"/>
  <c r="B6681" i="1"/>
  <c r="H6680" i="1"/>
  <c r="B6680" i="1"/>
  <c r="H6679" i="1"/>
  <c r="B6679" i="1"/>
  <c r="H6678" i="1"/>
  <c r="B6678" i="1"/>
  <c r="H6677" i="1"/>
  <c r="B6677" i="1"/>
  <c r="H6676" i="1"/>
  <c r="B6676" i="1"/>
  <c r="H6675" i="1"/>
  <c r="B6675" i="1"/>
  <c r="H6674" i="1"/>
  <c r="B6674" i="1"/>
  <c r="H6673" i="1"/>
  <c r="B6673" i="1"/>
  <c r="H6672" i="1"/>
  <c r="B6672" i="1"/>
  <c r="H6671" i="1"/>
  <c r="B6671" i="1"/>
  <c r="H6670" i="1"/>
  <c r="B6670" i="1"/>
  <c r="H6669" i="1"/>
  <c r="B6669" i="1"/>
  <c r="H6668" i="1"/>
  <c r="B6668" i="1"/>
  <c r="H6667" i="1"/>
  <c r="B6667" i="1"/>
  <c r="H6666" i="1"/>
  <c r="B6666" i="1"/>
  <c r="H6665" i="1"/>
  <c r="B6665" i="1"/>
  <c r="H6664" i="1"/>
  <c r="B6664" i="1"/>
  <c r="H6663" i="1"/>
  <c r="B6663" i="1"/>
  <c r="H6662" i="1"/>
  <c r="B6662" i="1"/>
  <c r="H6661" i="1"/>
  <c r="B6661" i="1"/>
  <c r="H6660" i="1"/>
  <c r="B6660" i="1"/>
  <c r="H6659" i="1"/>
  <c r="B6659" i="1"/>
  <c r="H6658" i="1"/>
  <c r="B6658" i="1"/>
  <c r="H6657" i="1"/>
  <c r="B6657" i="1"/>
  <c r="H6656" i="1"/>
  <c r="B6656" i="1"/>
  <c r="H6655" i="1"/>
  <c r="B6655" i="1"/>
  <c r="H6654" i="1"/>
  <c r="B6654" i="1"/>
  <c r="H6653" i="1"/>
  <c r="B6653" i="1"/>
  <c r="H6652" i="1"/>
  <c r="B6652" i="1"/>
  <c r="H6651" i="1"/>
  <c r="B6651" i="1"/>
  <c r="H6650" i="1"/>
  <c r="B6650" i="1"/>
  <c r="H6649" i="1"/>
  <c r="B6649" i="1"/>
  <c r="H6648" i="1"/>
  <c r="B6648" i="1"/>
  <c r="H6647" i="1"/>
  <c r="B6647" i="1"/>
  <c r="H6646" i="1"/>
  <c r="B6646" i="1"/>
  <c r="H6645" i="1"/>
  <c r="B6645" i="1"/>
  <c r="H6644" i="1"/>
  <c r="B6644" i="1"/>
  <c r="H6643" i="1"/>
  <c r="B6643" i="1"/>
  <c r="H6642" i="1"/>
  <c r="B6642" i="1"/>
  <c r="H6641" i="1"/>
  <c r="B6641" i="1"/>
  <c r="H6640" i="1"/>
  <c r="B6640" i="1"/>
  <c r="H6639" i="1"/>
  <c r="B6639" i="1"/>
  <c r="H6638" i="1"/>
  <c r="B6638" i="1"/>
  <c r="H6637" i="1"/>
  <c r="B6637" i="1"/>
  <c r="H6636" i="1"/>
  <c r="B6636" i="1"/>
  <c r="H6635" i="1"/>
  <c r="B6635" i="1"/>
  <c r="H6634" i="1"/>
  <c r="B6634" i="1"/>
  <c r="H6633" i="1"/>
  <c r="B6633" i="1"/>
  <c r="H6632" i="1"/>
  <c r="B6632" i="1"/>
  <c r="H6631" i="1"/>
  <c r="B6631" i="1"/>
  <c r="H6630" i="1"/>
  <c r="B6630" i="1"/>
  <c r="H6629" i="1"/>
  <c r="B6629" i="1"/>
  <c r="H6628" i="1"/>
  <c r="B6628" i="1"/>
  <c r="H6627" i="1"/>
  <c r="B6627" i="1"/>
  <c r="H6626" i="1"/>
  <c r="B6626" i="1"/>
  <c r="H6625" i="1"/>
  <c r="B6625" i="1"/>
  <c r="H6624" i="1"/>
  <c r="B6624" i="1"/>
  <c r="H6623" i="1"/>
  <c r="B6623" i="1"/>
  <c r="H6622" i="1"/>
  <c r="B6622" i="1"/>
  <c r="H6621" i="1"/>
  <c r="B6621" i="1"/>
  <c r="H6620" i="1"/>
  <c r="B6620" i="1"/>
  <c r="H6619" i="1"/>
  <c r="B6619" i="1"/>
  <c r="H6618" i="1"/>
  <c r="B6618" i="1"/>
  <c r="H6617" i="1"/>
  <c r="B6617" i="1"/>
  <c r="H6616" i="1"/>
  <c r="B6616" i="1"/>
  <c r="H6615" i="1"/>
  <c r="B6615" i="1"/>
  <c r="H6614" i="1"/>
  <c r="B6614" i="1"/>
  <c r="H6613" i="1"/>
  <c r="B6613" i="1"/>
  <c r="H6612" i="1"/>
  <c r="B6612" i="1"/>
  <c r="H6611" i="1"/>
  <c r="B6611" i="1"/>
  <c r="H6610" i="1"/>
  <c r="B6610" i="1"/>
  <c r="H6609" i="1"/>
  <c r="B6609" i="1"/>
  <c r="H6608" i="1"/>
  <c r="B6608" i="1"/>
  <c r="H6607" i="1"/>
  <c r="B6607" i="1"/>
  <c r="H6606" i="1"/>
  <c r="B6606" i="1"/>
  <c r="H6605" i="1"/>
  <c r="B6605" i="1"/>
  <c r="H6604" i="1"/>
  <c r="B6604" i="1"/>
  <c r="H6603" i="1"/>
  <c r="B6603" i="1"/>
  <c r="H6602" i="1"/>
  <c r="B6602" i="1"/>
  <c r="H6601" i="1"/>
  <c r="B6601" i="1"/>
  <c r="H6600" i="1"/>
  <c r="B6600" i="1"/>
  <c r="H6599" i="1"/>
  <c r="B6599" i="1"/>
  <c r="H6598" i="1"/>
  <c r="B6598" i="1"/>
  <c r="H6597" i="1"/>
  <c r="B6597" i="1"/>
  <c r="H6596" i="1"/>
  <c r="B6596" i="1"/>
  <c r="H6595" i="1"/>
  <c r="B6595" i="1"/>
  <c r="H6594" i="1"/>
  <c r="B6594" i="1"/>
  <c r="H6593" i="1"/>
  <c r="B6593" i="1"/>
  <c r="H6592" i="1"/>
  <c r="B6592" i="1"/>
  <c r="H6591" i="1"/>
  <c r="B6591" i="1"/>
  <c r="H6590" i="1"/>
  <c r="B6590" i="1"/>
  <c r="H6589" i="1"/>
  <c r="B6589" i="1"/>
  <c r="H6588" i="1"/>
  <c r="B6588" i="1"/>
  <c r="H6587" i="1"/>
  <c r="B6587" i="1"/>
  <c r="H6586" i="1"/>
  <c r="B6586" i="1"/>
  <c r="H6585" i="1"/>
  <c r="B6585" i="1"/>
  <c r="H6584" i="1"/>
  <c r="B6584" i="1"/>
  <c r="H6583" i="1"/>
  <c r="B6583" i="1"/>
  <c r="H6582" i="1"/>
  <c r="B6582" i="1"/>
  <c r="H6581" i="1"/>
  <c r="B6581" i="1"/>
  <c r="H6580" i="1"/>
  <c r="B6580" i="1"/>
  <c r="H6579" i="1"/>
  <c r="B6579" i="1"/>
  <c r="H6578" i="1"/>
  <c r="B6578" i="1"/>
  <c r="H6577" i="1"/>
  <c r="B6577" i="1"/>
  <c r="H6576" i="1"/>
  <c r="B6576" i="1"/>
  <c r="H6575" i="1"/>
  <c r="B6575" i="1"/>
  <c r="H6574" i="1"/>
  <c r="B6574" i="1"/>
  <c r="H6573" i="1"/>
  <c r="B6573" i="1"/>
  <c r="H6572" i="1"/>
  <c r="B6572" i="1"/>
  <c r="H6571" i="1"/>
  <c r="B6571" i="1"/>
  <c r="H6570" i="1"/>
  <c r="B6570" i="1"/>
  <c r="H6569" i="1"/>
  <c r="B6569" i="1"/>
  <c r="H6568" i="1"/>
  <c r="B6568" i="1"/>
  <c r="H6567" i="1"/>
  <c r="B6567" i="1"/>
  <c r="H6566" i="1"/>
  <c r="B6566" i="1"/>
  <c r="H6565" i="1"/>
  <c r="B6565" i="1"/>
  <c r="H6564" i="1"/>
  <c r="B6564" i="1"/>
  <c r="H6563" i="1"/>
  <c r="B6563" i="1"/>
  <c r="H6562" i="1"/>
  <c r="B6562" i="1"/>
  <c r="H6561" i="1"/>
  <c r="B6561" i="1"/>
  <c r="H6560" i="1"/>
  <c r="B6560" i="1"/>
  <c r="H6559" i="1"/>
  <c r="B6559" i="1"/>
  <c r="H6558" i="1"/>
  <c r="B6558" i="1"/>
  <c r="H6557" i="1"/>
  <c r="B6557" i="1"/>
  <c r="H6556" i="1"/>
  <c r="B6556" i="1"/>
  <c r="H6555" i="1"/>
  <c r="B6555" i="1"/>
  <c r="H6554" i="1"/>
  <c r="B6554" i="1"/>
  <c r="H6553" i="1"/>
  <c r="B6553" i="1"/>
  <c r="H6552" i="1"/>
  <c r="B6552" i="1"/>
  <c r="H6551" i="1"/>
  <c r="B6551" i="1"/>
  <c r="H6550" i="1"/>
  <c r="B6550" i="1"/>
  <c r="H6549" i="1"/>
  <c r="B6549" i="1"/>
  <c r="H6548" i="1"/>
  <c r="B6548" i="1"/>
  <c r="H6547" i="1"/>
  <c r="B6547" i="1"/>
  <c r="H6546" i="1"/>
  <c r="B6546" i="1"/>
  <c r="H6545" i="1"/>
  <c r="B6545" i="1"/>
  <c r="H6544" i="1"/>
  <c r="B6544" i="1"/>
  <c r="H6543" i="1"/>
  <c r="B6543" i="1"/>
  <c r="H6542" i="1"/>
  <c r="B6542" i="1"/>
  <c r="H6541" i="1"/>
  <c r="B6541" i="1"/>
  <c r="H6540" i="1"/>
  <c r="B6540" i="1"/>
  <c r="H6539" i="1"/>
  <c r="B6539" i="1"/>
  <c r="H6538" i="1"/>
  <c r="B6538" i="1"/>
  <c r="H6537" i="1"/>
  <c r="B6537" i="1"/>
  <c r="H6536" i="1"/>
  <c r="B6536" i="1"/>
  <c r="H6535" i="1"/>
  <c r="B6535" i="1"/>
  <c r="H6534" i="1"/>
  <c r="B6534" i="1"/>
  <c r="H6533" i="1"/>
  <c r="B6533" i="1"/>
  <c r="H6532" i="1"/>
  <c r="B6532" i="1"/>
  <c r="H6531" i="1"/>
  <c r="B6531" i="1"/>
  <c r="H6530" i="1"/>
  <c r="B6530" i="1"/>
  <c r="H6529" i="1"/>
  <c r="B6529" i="1"/>
  <c r="H6528" i="1"/>
  <c r="B6528" i="1"/>
  <c r="H6527" i="1"/>
  <c r="B6527" i="1"/>
  <c r="H6526" i="1"/>
  <c r="B6526" i="1"/>
  <c r="H6525" i="1"/>
  <c r="B6525" i="1"/>
  <c r="H6524" i="1"/>
  <c r="B6524" i="1"/>
  <c r="H6523" i="1"/>
  <c r="B6523" i="1"/>
  <c r="H6522" i="1"/>
  <c r="B6522" i="1"/>
  <c r="H6521" i="1"/>
  <c r="B6521" i="1"/>
  <c r="H6520" i="1"/>
  <c r="B6520" i="1"/>
  <c r="H6519" i="1"/>
  <c r="B6519" i="1"/>
  <c r="H6518" i="1"/>
  <c r="B6518" i="1"/>
  <c r="H6517" i="1"/>
  <c r="B6517" i="1"/>
  <c r="H6516" i="1"/>
  <c r="B6516" i="1"/>
  <c r="H6515" i="1"/>
  <c r="B6515" i="1"/>
  <c r="H6514" i="1"/>
  <c r="B6514" i="1"/>
  <c r="H6513" i="1"/>
  <c r="B6513" i="1"/>
  <c r="H6512" i="1"/>
  <c r="B6512" i="1"/>
  <c r="H6511" i="1"/>
  <c r="B6511" i="1"/>
  <c r="H6510" i="1"/>
  <c r="B6510" i="1"/>
  <c r="H6509" i="1"/>
  <c r="B6509" i="1"/>
  <c r="H6508" i="1"/>
  <c r="B6508" i="1"/>
  <c r="H6507" i="1"/>
  <c r="B6507" i="1"/>
  <c r="H6506" i="1"/>
  <c r="B6506" i="1"/>
  <c r="H6505" i="1"/>
  <c r="B6505" i="1"/>
  <c r="H6504" i="1"/>
  <c r="B6504" i="1"/>
  <c r="H6503" i="1"/>
  <c r="B6503" i="1"/>
  <c r="H6502" i="1"/>
  <c r="B6502" i="1"/>
  <c r="H6501" i="1"/>
  <c r="B6501" i="1"/>
  <c r="H6500" i="1"/>
  <c r="B6500" i="1"/>
  <c r="H6499" i="1"/>
  <c r="B6499" i="1"/>
  <c r="H6498" i="1"/>
  <c r="B6498" i="1"/>
  <c r="H6497" i="1"/>
  <c r="B6497" i="1"/>
  <c r="H6496" i="1"/>
  <c r="B6496" i="1"/>
  <c r="H6495" i="1"/>
  <c r="B6495" i="1"/>
  <c r="H6494" i="1"/>
  <c r="B6494" i="1"/>
  <c r="H6493" i="1"/>
  <c r="B6493" i="1"/>
  <c r="H6492" i="1"/>
  <c r="B6492" i="1"/>
  <c r="H6491" i="1"/>
  <c r="B6491" i="1"/>
  <c r="H6490" i="1"/>
  <c r="B6490" i="1"/>
  <c r="H6489" i="1"/>
  <c r="B6489" i="1"/>
  <c r="H6488" i="1"/>
  <c r="B6488" i="1"/>
  <c r="H6487" i="1"/>
  <c r="B6487" i="1"/>
  <c r="H6486" i="1"/>
  <c r="B6486" i="1"/>
  <c r="H6485" i="1"/>
  <c r="B6485" i="1"/>
  <c r="H6484" i="1"/>
  <c r="B6484" i="1"/>
  <c r="H6483" i="1"/>
  <c r="B6483" i="1"/>
  <c r="H6482" i="1"/>
  <c r="B6482" i="1"/>
  <c r="H6481" i="1"/>
  <c r="B6481" i="1"/>
  <c r="H6480" i="1"/>
  <c r="B6480" i="1"/>
  <c r="H6479" i="1"/>
  <c r="B6479" i="1"/>
  <c r="H6478" i="1"/>
  <c r="B6478" i="1"/>
  <c r="H6477" i="1"/>
  <c r="B6477" i="1"/>
  <c r="H6476" i="1"/>
  <c r="B6476" i="1"/>
  <c r="H6475" i="1"/>
  <c r="B6475" i="1"/>
  <c r="H6474" i="1"/>
  <c r="B6474" i="1"/>
  <c r="H6473" i="1"/>
  <c r="B6473" i="1"/>
  <c r="H6472" i="1"/>
  <c r="B6472" i="1"/>
  <c r="H6471" i="1"/>
  <c r="B6471" i="1"/>
  <c r="H6470" i="1"/>
  <c r="B6470" i="1"/>
  <c r="H6469" i="1"/>
  <c r="B6469" i="1"/>
  <c r="H6468" i="1"/>
  <c r="B6468" i="1"/>
  <c r="H6467" i="1"/>
  <c r="B6467" i="1"/>
  <c r="H6466" i="1"/>
  <c r="B6466" i="1"/>
  <c r="H6465" i="1"/>
  <c r="B6465" i="1"/>
  <c r="H6464" i="1"/>
  <c r="B6464" i="1"/>
  <c r="H6463" i="1"/>
  <c r="B6463" i="1"/>
  <c r="H6462" i="1"/>
  <c r="B6462" i="1"/>
  <c r="H6461" i="1"/>
  <c r="B6461" i="1"/>
  <c r="H6460" i="1"/>
  <c r="B6460" i="1"/>
  <c r="H6459" i="1"/>
  <c r="B6459" i="1"/>
  <c r="H6458" i="1"/>
  <c r="B6458" i="1"/>
  <c r="H6457" i="1"/>
  <c r="B6457" i="1"/>
  <c r="H6456" i="1"/>
  <c r="B6456" i="1"/>
  <c r="H6455" i="1"/>
  <c r="B6455" i="1"/>
  <c r="H6454" i="1"/>
  <c r="B6454" i="1"/>
  <c r="H6453" i="1"/>
  <c r="B6453" i="1"/>
  <c r="H6452" i="1"/>
  <c r="B6452" i="1"/>
  <c r="H6451" i="1"/>
  <c r="B6451" i="1"/>
  <c r="H6450" i="1"/>
  <c r="B6450" i="1"/>
  <c r="H6449" i="1"/>
  <c r="B6449" i="1"/>
  <c r="H6448" i="1"/>
  <c r="B6448" i="1"/>
  <c r="H6447" i="1"/>
  <c r="B6447" i="1"/>
  <c r="H6446" i="1"/>
  <c r="B6446" i="1"/>
  <c r="H6445" i="1"/>
  <c r="B6445" i="1"/>
  <c r="H6444" i="1"/>
  <c r="B6444" i="1"/>
  <c r="H6443" i="1"/>
  <c r="B6443" i="1"/>
  <c r="H6442" i="1"/>
  <c r="B6442" i="1"/>
  <c r="H6441" i="1"/>
  <c r="B6441" i="1"/>
  <c r="H6440" i="1"/>
  <c r="B6440" i="1"/>
  <c r="H6439" i="1"/>
  <c r="B6439" i="1"/>
  <c r="H6438" i="1"/>
  <c r="B6438" i="1"/>
  <c r="H6437" i="1"/>
  <c r="B6437" i="1"/>
  <c r="H6436" i="1"/>
  <c r="B6436" i="1"/>
  <c r="H6435" i="1"/>
  <c r="B6435" i="1"/>
  <c r="H6434" i="1"/>
  <c r="B6434" i="1"/>
  <c r="H6433" i="1"/>
  <c r="B6433" i="1"/>
  <c r="H6432" i="1"/>
  <c r="B6432" i="1"/>
  <c r="H6431" i="1"/>
  <c r="B6431" i="1"/>
  <c r="H6430" i="1"/>
  <c r="B6430" i="1"/>
  <c r="H6429" i="1"/>
  <c r="B6429" i="1"/>
  <c r="H6428" i="1"/>
  <c r="B6428" i="1"/>
  <c r="H6427" i="1"/>
  <c r="B6427" i="1"/>
  <c r="H6426" i="1"/>
  <c r="B6426" i="1"/>
  <c r="H6425" i="1"/>
  <c r="B6425" i="1"/>
  <c r="H6424" i="1"/>
  <c r="B6424" i="1"/>
  <c r="H6423" i="1"/>
  <c r="B6423" i="1"/>
  <c r="H6422" i="1"/>
  <c r="B6422" i="1"/>
  <c r="H6421" i="1"/>
  <c r="B6421" i="1"/>
  <c r="H6420" i="1"/>
  <c r="B6420" i="1"/>
  <c r="H6419" i="1"/>
  <c r="B6419" i="1"/>
  <c r="H6418" i="1"/>
  <c r="B6418" i="1"/>
  <c r="H6417" i="1"/>
  <c r="B6417" i="1"/>
  <c r="H6416" i="1"/>
  <c r="B6416" i="1"/>
  <c r="H6415" i="1"/>
  <c r="B6415" i="1"/>
  <c r="H6414" i="1"/>
  <c r="B6414" i="1"/>
  <c r="H6413" i="1"/>
  <c r="B6413" i="1"/>
  <c r="H6412" i="1"/>
  <c r="B6412" i="1"/>
  <c r="H6411" i="1"/>
  <c r="B6411" i="1"/>
  <c r="H6410" i="1"/>
  <c r="B6410" i="1"/>
  <c r="H6409" i="1"/>
  <c r="B6409" i="1"/>
  <c r="H6408" i="1"/>
  <c r="B6408" i="1"/>
  <c r="H6407" i="1"/>
  <c r="B6407" i="1"/>
  <c r="H6406" i="1"/>
  <c r="B6406" i="1"/>
  <c r="H6405" i="1"/>
  <c r="B6405" i="1"/>
  <c r="H6404" i="1"/>
  <c r="B6404" i="1"/>
  <c r="H6403" i="1"/>
  <c r="B6403" i="1"/>
  <c r="H6402" i="1"/>
  <c r="B6402" i="1"/>
  <c r="H6401" i="1"/>
  <c r="B6401" i="1"/>
  <c r="H6400" i="1"/>
  <c r="B6400" i="1"/>
  <c r="H6399" i="1"/>
  <c r="B6399" i="1"/>
  <c r="H6398" i="1"/>
  <c r="B6398" i="1"/>
  <c r="H6397" i="1"/>
  <c r="B6397" i="1"/>
  <c r="H6396" i="1"/>
  <c r="B6396" i="1"/>
  <c r="H6395" i="1"/>
  <c r="B6395" i="1"/>
  <c r="H6394" i="1"/>
  <c r="B6394" i="1"/>
  <c r="H6393" i="1"/>
  <c r="B6393" i="1"/>
  <c r="H6392" i="1"/>
  <c r="B6392" i="1"/>
  <c r="H6391" i="1"/>
  <c r="B6391" i="1"/>
  <c r="H6390" i="1"/>
  <c r="B6390" i="1"/>
  <c r="H6389" i="1"/>
  <c r="B6389" i="1"/>
  <c r="H6388" i="1"/>
  <c r="B6388" i="1"/>
  <c r="H6387" i="1"/>
  <c r="B6387" i="1"/>
  <c r="H6386" i="1"/>
  <c r="B6386" i="1"/>
  <c r="H6385" i="1"/>
  <c r="B6385" i="1"/>
  <c r="H6384" i="1"/>
  <c r="B6384" i="1"/>
  <c r="H6383" i="1"/>
  <c r="B6383" i="1"/>
  <c r="H6382" i="1"/>
  <c r="B6382" i="1"/>
  <c r="H6381" i="1"/>
  <c r="B6381" i="1"/>
  <c r="H6380" i="1"/>
  <c r="B6380" i="1"/>
  <c r="H6379" i="1"/>
  <c r="B6379" i="1"/>
  <c r="H6378" i="1"/>
  <c r="B6378" i="1"/>
  <c r="H6377" i="1"/>
  <c r="B6377" i="1"/>
  <c r="H6376" i="1"/>
  <c r="B6376" i="1"/>
  <c r="H6375" i="1"/>
  <c r="B6375" i="1"/>
  <c r="H6374" i="1"/>
  <c r="B6374" i="1"/>
  <c r="H6373" i="1"/>
  <c r="B6373" i="1"/>
  <c r="H6372" i="1"/>
  <c r="B6372" i="1"/>
  <c r="H6371" i="1"/>
  <c r="B6371" i="1"/>
  <c r="H6370" i="1"/>
  <c r="B6370" i="1"/>
  <c r="H6369" i="1"/>
  <c r="B6369" i="1"/>
  <c r="H6368" i="1"/>
  <c r="B6368" i="1"/>
  <c r="H6367" i="1"/>
  <c r="B6367" i="1"/>
  <c r="H6366" i="1"/>
  <c r="B6366" i="1"/>
  <c r="H6365" i="1"/>
  <c r="B6365" i="1"/>
  <c r="H6364" i="1"/>
  <c r="B6364" i="1"/>
  <c r="H6363" i="1"/>
  <c r="B6363" i="1"/>
  <c r="H6362" i="1"/>
  <c r="B6362" i="1"/>
  <c r="H6361" i="1"/>
  <c r="B6361" i="1"/>
  <c r="H6360" i="1"/>
  <c r="B6360" i="1"/>
  <c r="H6359" i="1"/>
  <c r="B6359" i="1"/>
  <c r="H6358" i="1"/>
  <c r="B6358" i="1"/>
  <c r="H6357" i="1"/>
  <c r="B6357" i="1"/>
  <c r="H6356" i="1"/>
  <c r="B6356" i="1"/>
  <c r="H6355" i="1"/>
  <c r="B6355" i="1"/>
  <c r="H6354" i="1"/>
  <c r="B6354" i="1"/>
  <c r="H6353" i="1"/>
  <c r="B6353" i="1"/>
  <c r="H6352" i="1"/>
  <c r="B6352" i="1"/>
  <c r="H6351" i="1"/>
  <c r="B6351" i="1"/>
  <c r="H6350" i="1"/>
  <c r="B6350" i="1"/>
  <c r="H6349" i="1"/>
  <c r="B6349" i="1"/>
  <c r="H6348" i="1"/>
  <c r="B6348" i="1"/>
  <c r="H6347" i="1"/>
  <c r="B6347" i="1"/>
  <c r="H6346" i="1"/>
  <c r="B6346" i="1"/>
  <c r="H6345" i="1"/>
  <c r="B6345" i="1"/>
  <c r="H6344" i="1"/>
  <c r="B6344" i="1"/>
  <c r="H6343" i="1"/>
  <c r="B6343" i="1"/>
  <c r="H6342" i="1"/>
  <c r="B6342" i="1"/>
  <c r="H6341" i="1"/>
  <c r="B6341" i="1"/>
  <c r="H6340" i="1"/>
  <c r="B6340" i="1"/>
  <c r="H6339" i="1"/>
  <c r="B6339" i="1"/>
  <c r="H6338" i="1"/>
  <c r="B6338" i="1"/>
  <c r="H6337" i="1"/>
  <c r="B6337" i="1"/>
  <c r="H6336" i="1"/>
  <c r="B6336" i="1"/>
  <c r="H6335" i="1"/>
  <c r="B6335" i="1"/>
  <c r="H6334" i="1"/>
  <c r="B6334" i="1"/>
  <c r="H6333" i="1"/>
  <c r="B6333" i="1"/>
  <c r="H6332" i="1"/>
  <c r="B6332" i="1"/>
  <c r="H6331" i="1"/>
  <c r="B6331" i="1"/>
  <c r="H6330" i="1"/>
  <c r="B6330" i="1"/>
  <c r="H6329" i="1"/>
  <c r="B6329" i="1"/>
  <c r="H6328" i="1"/>
  <c r="B6328" i="1"/>
  <c r="H6327" i="1"/>
  <c r="B6327" i="1"/>
  <c r="H6326" i="1"/>
  <c r="B6326" i="1"/>
  <c r="H6325" i="1"/>
  <c r="B6325" i="1"/>
  <c r="H6324" i="1"/>
  <c r="B6324" i="1"/>
  <c r="H6323" i="1"/>
  <c r="B6323" i="1"/>
  <c r="H6322" i="1"/>
  <c r="B6322" i="1"/>
  <c r="H6321" i="1"/>
  <c r="B6321" i="1"/>
  <c r="H6320" i="1"/>
  <c r="B6320" i="1"/>
  <c r="H6319" i="1"/>
  <c r="B6319" i="1"/>
  <c r="H6318" i="1"/>
  <c r="B6318" i="1"/>
  <c r="H6317" i="1"/>
  <c r="B6317" i="1"/>
  <c r="H6316" i="1"/>
  <c r="B6316" i="1"/>
  <c r="H6315" i="1"/>
  <c r="B6315" i="1"/>
  <c r="H6314" i="1"/>
  <c r="B6314" i="1"/>
  <c r="H6313" i="1"/>
  <c r="B6313" i="1"/>
  <c r="H6312" i="1"/>
  <c r="B6312" i="1"/>
  <c r="H6311" i="1"/>
  <c r="B6311" i="1"/>
  <c r="H6310" i="1"/>
  <c r="B6310" i="1"/>
  <c r="H6309" i="1"/>
  <c r="B6309" i="1"/>
  <c r="H6308" i="1"/>
  <c r="B6308" i="1"/>
  <c r="H6307" i="1"/>
  <c r="B6307" i="1"/>
  <c r="H6306" i="1"/>
  <c r="B6306" i="1"/>
  <c r="H6305" i="1"/>
  <c r="B6305" i="1"/>
  <c r="H6304" i="1"/>
  <c r="B6304" i="1"/>
  <c r="H6303" i="1"/>
  <c r="B6303" i="1"/>
  <c r="H6302" i="1"/>
  <c r="B6302" i="1"/>
  <c r="H6301" i="1"/>
  <c r="B6301" i="1"/>
  <c r="H6300" i="1"/>
  <c r="B6300" i="1"/>
  <c r="H6299" i="1"/>
  <c r="B6299" i="1"/>
  <c r="H6298" i="1"/>
  <c r="B6298" i="1"/>
  <c r="H6297" i="1"/>
  <c r="B6297" i="1"/>
  <c r="H6296" i="1"/>
  <c r="B6296" i="1"/>
  <c r="H6295" i="1"/>
  <c r="B6295" i="1"/>
  <c r="H6294" i="1"/>
  <c r="B6294" i="1"/>
  <c r="H6293" i="1"/>
  <c r="B6293" i="1"/>
  <c r="H6292" i="1"/>
  <c r="B6292" i="1"/>
  <c r="H6291" i="1"/>
  <c r="B6291" i="1"/>
  <c r="H6290" i="1"/>
  <c r="B6290" i="1"/>
  <c r="H6289" i="1"/>
  <c r="B6289" i="1"/>
  <c r="H6288" i="1"/>
  <c r="B6288" i="1"/>
  <c r="H6287" i="1"/>
  <c r="B6287" i="1"/>
  <c r="H6286" i="1"/>
  <c r="B6286" i="1"/>
  <c r="H6285" i="1"/>
  <c r="B6285" i="1"/>
  <c r="H6284" i="1"/>
  <c r="B6284" i="1"/>
  <c r="H6283" i="1"/>
  <c r="B6283" i="1"/>
  <c r="H6282" i="1"/>
  <c r="B6282" i="1"/>
  <c r="H6281" i="1"/>
  <c r="B6281" i="1"/>
  <c r="H6280" i="1"/>
  <c r="B6280" i="1"/>
  <c r="H6279" i="1"/>
  <c r="B6279" i="1"/>
  <c r="H6278" i="1"/>
  <c r="B6278" i="1"/>
  <c r="H6277" i="1"/>
  <c r="B6277" i="1"/>
  <c r="H6276" i="1"/>
  <c r="B6276" i="1"/>
  <c r="H6275" i="1"/>
  <c r="B6275" i="1"/>
  <c r="H6274" i="1"/>
  <c r="B6274" i="1"/>
  <c r="H6273" i="1"/>
  <c r="B6273" i="1"/>
  <c r="H6272" i="1"/>
  <c r="B6272" i="1"/>
  <c r="H6271" i="1"/>
  <c r="B6271" i="1"/>
  <c r="H6270" i="1"/>
  <c r="B6270" i="1"/>
  <c r="H6269" i="1"/>
  <c r="B6269" i="1"/>
  <c r="H6268" i="1"/>
  <c r="B6268" i="1"/>
  <c r="H6267" i="1"/>
  <c r="B6267" i="1"/>
  <c r="H6266" i="1"/>
  <c r="B6266" i="1"/>
  <c r="H6265" i="1"/>
  <c r="B6265" i="1"/>
  <c r="H6264" i="1"/>
  <c r="B6264" i="1"/>
  <c r="H6263" i="1"/>
  <c r="B6263" i="1"/>
  <c r="H6262" i="1"/>
  <c r="B6262" i="1"/>
  <c r="H6261" i="1"/>
  <c r="B6261" i="1"/>
  <c r="H6260" i="1"/>
  <c r="B6260" i="1"/>
  <c r="H6259" i="1"/>
  <c r="B6259" i="1"/>
  <c r="H6258" i="1"/>
  <c r="B6258" i="1"/>
  <c r="H6257" i="1"/>
  <c r="B6257" i="1"/>
  <c r="H6256" i="1"/>
  <c r="B6256" i="1"/>
  <c r="H6255" i="1"/>
  <c r="B6255" i="1"/>
  <c r="H6254" i="1"/>
  <c r="B6254" i="1"/>
  <c r="H6253" i="1"/>
  <c r="B6253" i="1"/>
  <c r="H6252" i="1"/>
  <c r="B6252" i="1"/>
  <c r="H6251" i="1"/>
  <c r="B6251" i="1"/>
  <c r="H6250" i="1"/>
  <c r="B6250" i="1"/>
  <c r="H6249" i="1"/>
  <c r="B6249" i="1"/>
  <c r="H6248" i="1"/>
  <c r="B6248" i="1"/>
  <c r="H6247" i="1"/>
  <c r="B6247" i="1"/>
  <c r="H6246" i="1"/>
  <c r="B6246" i="1"/>
  <c r="H6245" i="1"/>
  <c r="B6245" i="1"/>
  <c r="H6244" i="1"/>
  <c r="B6244" i="1"/>
  <c r="H6243" i="1"/>
  <c r="B6243" i="1"/>
  <c r="H6242" i="1"/>
  <c r="B6242" i="1"/>
  <c r="H6241" i="1"/>
  <c r="B6241" i="1"/>
  <c r="H6240" i="1"/>
  <c r="B6240" i="1"/>
  <c r="H6239" i="1"/>
  <c r="B6239" i="1"/>
  <c r="H6238" i="1"/>
  <c r="B6238" i="1"/>
  <c r="H6237" i="1"/>
  <c r="B6237" i="1"/>
  <c r="H6236" i="1"/>
  <c r="B6236" i="1"/>
  <c r="H6235" i="1"/>
  <c r="B6235" i="1"/>
  <c r="H6234" i="1"/>
  <c r="B6234" i="1"/>
  <c r="H6233" i="1"/>
  <c r="B6233" i="1"/>
  <c r="H6232" i="1"/>
  <c r="B6232" i="1"/>
  <c r="H6231" i="1"/>
  <c r="B6231" i="1"/>
  <c r="H6230" i="1"/>
  <c r="B6230" i="1"/>
  <c r="H6229" i="1"/>
  <c r="B6229" i="1"/>
  <c r="H6228" i="1"/>
  <c r="B6228" i="1"/>
  <c r="H6227" i="1"/>
  <c r="B6227" i="1"/>
  <c r="H6226" i="1"/>
  <c r="B6226" i="1"/>
  <c r="H6225" i="1"/>
  <c r="B6225" i="1"/>
  <c r="H6224" i="1"/>
  <c r="B6224" i="1"/>
  <c r="H6223" i="1"/>
  <c r="B6223" i="1"/>
  <c r="H6222" i="1"/>
  <c r="B6222" i="1"/>
  <c r="H6221" i="1"/>
  <c r="B6221" i="1"/>
  <c r="H6220" i="1"/>
  <c r="B6220" i="1"/>
  <c r="H6219" i="1"/>
  <c r="B6219" i="1"/>
  <c r="H6218" i="1"/>
  <c r="B6218" i="1"/>
  <c r="H6217" i="1"/>
  <c r="B6217" i="1"/>
  <c r="H6216" i="1"/>
  <c r="B6216" i="1"/>
  <c r="H6215" i="1"/>
  <c r="B6215" i="1"/>
  <c r="H6214" i="1"/>
  <c r="B6214" i="1"/>
  <c r="H6213" i="1"/>
  <c r="B6213" i="1"/>
  <c r="H6212" i="1"/>
  <c r="B6212" i="1"/>
  <c r="H6211" i="1"/>
  <c r="B6211" i="1"/>
  <c r="H6210" i="1"/>
  <c r="B6210" i="1"/>
  <c r="H6209" i="1"/>
  <c r="B6209" i="1"/>
  <c r="H6208" i="1"/>
  <c r="B6208" i="1"/>
  <c r="H6207" i="1"/>
  <c r="B6207" i="1"/>
  <c r="H6206" i="1"/>
  <c r="B6206" i="1"/>
  <c r="H6205" i="1"/>
  <c r="B6205" i="1"/>
  <c r="H6204" i="1"/>
  <c r="B6204" i="1"/>
  <c r="H6203" i="1"/>
  <c r="B6203" i="1"/>
  <c r="H6202" i="1"/>
  <c r="B6202" i="1"/>
  <c r="H6201" i="1"/>
  <c r="B6201" i="1"/>
  <c r="H6200" i="1"/>
  <c r="B6200" i="1"/>
  <c r="H6199" i="1"/>
  <c r="B6199" i="1"/>
  <c r="H6198" i="1"/>
  <c r="B6198" i="1"/>
  <c r="H6197" i="1"/>
  <c r="B6197" i="1"/>
  <c r="H6196" i="1"/>
  <c r="B6196" i="1"/>
  <c r="H6195" i="1"/>
  <c r="B6195" i="1"/>
  <c r="H6194" i="1"/>
  <c r="B6194" i="1"/>
  <c r="H6193" i="1"/>
  <c r="B6193" i="1"/>
  <c r="H6192" i="1"/>
  <c r="B6192" i="1"/>
  <c r="H6191" i="1"/>
  <c r="B6191" i="1"/>
  <c r="H6190" i="1"/>
  <c r="B6190" i="1"/>
  <c r="H6189" i="1"/>
  <c r="B6189" i="1"/>
  <c r="H6188" i="1"/>
  <c r="B6188" i="1"/>
  <c r="H6187" i="1"/>
  <c r="B6187" i="1"/>
  <c r="H6186" i="1"/>
  <c r="B6186" i="1"/>
  <c r="H6185" i="1"/>
  <c r="B6185" i="1"/>
  <c r="H6184" i="1"/>
  <c r="B6184" i="1"/>
  <c r="H6183" i="1"/>
  <c r="B6183" i="1"/>
  <c r="H6182" i="1"/>
  <c r="B6182" i="1"/>
  <c r="H6181" i="1"/>
  <c r="B6181" i="1"/>
  <c r="H6180" i="1"/>
  <c r="B6180" i="1"/>
  <c r="H6179" i="1"/>
  <c r="B6179" i="1"/>
  <c r="H6178" i="1"/>
  <c r="B6178" i="1"/>
  <c r="H6177" i="1"/>
  <c r="B6177" i="1"/>
  <c r="H6176" i="1"/>
  <c r="B6176" i="1"/>
  <c r="H6175" i="1"/>
  <c r="B6175" i="1"/>
  <c r="H6174" i="1"/>
  <c r="B6174" i="1"/>
  <c r="H6173" i="1"/>
  <c r="B6173" i="1"/>
  <c r="H6172" i="1"/>
  <c r="B6172" i="1"/>
  <c r="H6171" i="1"/>
  <c r="B6171" i="1"/>
  <c r="H6170" i="1"/>
  <c r="B6170" i="1"/>
  <c r="H6169" i="1"/>
  <c r="B6169" i="1"/>
  <c r="H6168" i="1"/>
  <c r="B6168" i="1"/>
  <c r="H6167" i="1"/>
  <c r="B6167" i="1"/>
  <c r="H6166" i="1"/>
  <c r="B6166" i="1"/>
  <c r="H6165" i="1"/>
  <c r="B6165" i="1"/>
  <c r="H6164" i="1"/>
  <c r="B6164" i="1"/>
  <c r="H6163" i="1"/>
  <c r="B6163" i="1"/>
  <c r="H6162" i="1"/>
  <c r="B6162" i="1"/>
  <c r="H6161" i="1"/>
  <c r="B6161" i="1"/>
  <c r="H6160" i="1"/>
  <c r="B6160" i="1"/>
  <c r="H6159" i="1"/>
  <c r="B6159" i="1"/>
  <c r="H6158" i="1"/>
  <c r="B6158" i="1"/>
  <c r="H6157" i="1"/>
  <c r="B6157" i="1"/>
  <c r="H6156" i="1"/>
  <c r="B6156" i="1"/>
  <c r="H6155" i="1"/>
  <c r="B6155" i="1"/>
  <c r="H6154" i="1"/>
  <c r="B6154" i="1"/>
  <c r="H6153" i="1"/>
  <c r="B6153" i="1"/>
  <c r="H6152" i="1"/>
  <c r="B6152" i="1"/>
  <c r="H6151" i="1"/>
  <c r="B6151" i="1"/>
  <c r="H6150" i="1"/>
  <c r="B6150" i="1"/>
  <c r="H6149" i="1"/>
  <c r="B6149" i="1"/>
  <c r="H6148" i="1"/>
  <c r="B6148" i="1"/>
  <c r="H6147" i="1"/>
  <c r="B6147" i="1"/>
  <c r="H6146" i="1"/>
  <c r="B6146" i="1"/>
  <c r="H6145" i="1"/>
  <c r="B6145" i="1"/>
  <c r="H6144" i="1"/>
  <c r="B6144" i="1"/>
  <c r="H6143" i="1"/>
  <c r="B6143" i="1"/>
  <c r="H6142" i="1"/>
  <c r="B6142" i="1"/>
  <c r="H6141" i="1"/>
  <c r="B6141" i="1"/>
  <c r="H6140" i="1"/>
  <c r="B6140" i="1"/>
  <c r="H6139" i="1"/>
  <c r="B6139" i="1"/>
  <c r="H6138" i="1"/>
  <c r="B6138" i="1"/>
  <c r="H6137" i="1"/>
  <c r="B6137" i="1"/>
  <c r="H6136" i="1"/>
  <c r="B6136" i="1"/>
  <c r="H6135" i="1"/>
  <c r="B6135" i="1"/>
  <c r="H6134" i="1"/>
  <c r="B6134" i="1"/>
  <c r="H6133" i="1"/>
  <c r="B6133" i="1"/>
  <c r="H6132" i="1"/>
  <c r="B6132" i="1"/>
  <c r="H6131" i="1"/>
  <c r="B6131" i="1"/>
  <c r="H6130" i="1"/>
  <c r="B6130" i="1"/>
  <c r="H6129" i="1"/>
  <c r="B6129" i="1"/>
  <c r="H6128" i="1"/>
  <c r="B6128" i="1"/>
  <c r="H6127" i="1"/>
  <c r="B6127" i="1"/>
  <c r="H6126" i="1"/>
  <c r="B6126" i="1"/>
  <c r="H6125" i="1"/>
  <c r="B6125" i="1"/>
  <c r="H6124" i="1"/>
  <c r="B6124" i="1"/>
  <c r="H6123" i="1"/>
  <c r="B6123" i="1"/>
  <c r="H6122" i="1"/>
  <c r="B6122" i="1"/>
  <c r="H6121" i="1"/>
  <c r="B6121" i="1"/>
  <c r="H6120" i="1"/>
  <c r="B6120" i="1"/>
  <c r="H6119" i="1"/>
  <c r="B6119" i="1"/>
  <c r="H6118" i="1"/>
  <c r="B6118" i="1"/>
  <c r="H6117" i="1"/>
  <c r="B6117" i="1"/>
  <c r="H6116" i="1"/>
  <c r="B6116" i="1"/>
  <c r="H6115" i="1"/>
  <c r="B6115" i="1"/>
  <c r="H6114" i="1"/>
  <c r="B6114" i="1"/>
  <c r="H6113" i="1"/>
  <c r="B6113" i="1"/>
  <c r="H6112" i="1"/>
  <c r="B6112" i="1"/>
  <c r="H6111" i="1"/>
  <c r="B6111" i="1"/>
  <c r="H6110" i="1"/>
  <c r="B6110" i="1"/>
  <c r="H6109" i="1"/>
  <c r="B6109" i="1"/>
  <c r="H6108" i="1"/>
  <c r="B6108" i="1"/>
  <c r="H6107" i="1"/>
  <c r="B6107" i="1"/>
  <c r="H6106" i="1"/>
  <c r="B6106" i="1"/>
  <c r="H6105" i="1"/>
  <c r="B6105" i="1"/>
  <c r="H6104" i="1"/>
  <c r="B6104" i="1"/>
  <c r="H6103" i="1"/>
  <c r="B6103" i="1"/>
  <c r="H6102" i="1"/>
  <c r="B6102" i="1"/>
  <c r="H6101" i="1"/>
  <c r="B6101" i="1"/>
  <c r="H6100" i="1"/>
  <c r="B6100" i="1"/>
  <c r="H6099" i="1"/>
  <c r="B6099" i="1"/>
  <c r="H6098" i="1"/>
  <c r="B6098" i="1"/>
  <c r="H6097" i="1"/>
  <c r="B6097" i="1"/>
  <c r="H6096" i="1"/>
  <c r="B6096" i="1"/>
  <c r="H6095" i="1"/>
  <c r="B6095" i="1"/>
  <c r="H6094" i="1"/>
  <c r="B6094" i="1"/>
  <c r="H6093" i="1"/>
  <c r="B6093" i="1"/>
  <c r="H6092" i="1"/>
  <c r="B6092" i="1"/>
  <c r="H6091" i="1"/>
  <c r="B6091" i="1"/>
  <c r="H6090" i="1"/>
  <c r="B6090" i="1"/>
  <c r="H6089" i="1"/>
  <c r="B6089" i="1"/>
  <c r="H6088" i="1"/>
  <c r="B6088" i="1"/>
  <c r="H6087" i="1"/>
  <c r="B6087" i="1"/>
  <c r="H6086" i="1"/>
  <c r="B6086" i="1"/>
  <c r="H6085" i="1"/>
  <c r="B6085" i="1"/>
  <c r="H6084" i="1"/>
  <c r="B6084" i="1"/>
  <c r="H6083" i="1"/>
  <c r="B6083" i="1"/>
  <c r="H6082" i="1"/>
  <c r="B6082" i="1"/>
  <c r="H6081" i="1"/>
  <c r="B6081" i="1"/>
  <c r="H6080" i="1"/>
  <c r="B6080" i="1"/>
  <c r="H6079" i="1"/>
  <c r="B6079" i="1"/>
  <c r="H6078" i="1"/>
  <c r="B6078" i="1"/>
  <c r="H6077" i="1"/>
  <c r="B6077" i="1"/>
  <c r="H6076" i="1"/>
  <c r="B6076" i="1"/>
  <c r="H6075" i="1"/>
  <c r="B6075" i="1"/>
  <c r="H6074" i="1"/>
  <c r="B6074" i="1"/>
  <c r="H6073" i="1"/>
  <c r="B6073" i="1"/>
  <c r="H6072" i="1"/>
  <c r="B6072" i="1"/>
  <c r="H6071" i="1"/>
  <c r="B6071" i="1"/>
  <c r="H6070" i="1"/>
  <c r="B6070" i="1"/>
  <c r="H6069" i="1"/>
  <c r="B6069" i="1"/>
  <c r="H6068" i="1"/>
  <c r="B6068" i="1"/>
  <c r="H6067" i="1"/>
  <c r="B6067" i="1"/>
  <c r="H6066" i="1"/>
  <c r="B6066" i="1"/>
  <c r="H6065" i="1"/>
  <c r="B6065" i="1"/>
  <c r="H6064" i="1"/>
  <c r="B6064" i="1"/>
  <c r="H6063" i="1"/>
  <c r="B6063" i="1"/>
  <c r="H6062" i="1"/>
  <c r="B6062" i="1"/>
  <c r="H6061" i="1"/>
  <c r="B6061" i="1"/>
  <c r="H6060" i="1"/>
  <c r="B6060" i="1"/>
  <c r="H6059" i="1"/>
  <c r="B6059" i="1"/>
  <c r="H6058" i="1"/>
  <c r="B6058" i="1"/>
  <c r="H6057" i="1"/>
  <c r="B6057" i="1"/>
  <c r="H6056" i="1"/>
  <c r="B6056" i="1"/>
  <c r="H6055" i="1"/>
  <c r="B6055" i="1"/>
  <c r="H6054" i="1"/>
  <c r="B6054" i="1"/>
  <c r="H6053" i="1"/>
  <c r="B6053" i="1"/>
  <c r="H6052" i="1"/>
  <c r="B6052" i="1"/>
  <c r="H6051" i="1"/>
  <c r="B6051" i="1"/>
  <c r="H6050" i="1"/>
  <c r="B6050" i="1"/>
  <c r="H6049" i="1"/>
  <c r="B6049" i="1"/>
  <c r="H6048" i="1"/>
  <c r="B6048" i="1"/>
  <c r="H6047" i="1"/>
  <c r="B6047" i="1"/>
  <c r="H6046" i="1"/>
  <c r="B6046" i="1"/>
  <c r="H6045" i="1"/>
  <c r="B6045" i="1"/>
  <c r="H6044" i="1"/>
  <c r="B6044" i="1"/>
  <c r="H6043" i="1"/>
  <c r="B6043" i="1"/>
  <c r="H6042" i="1"/>
  <c r="B6042" i="1"/>
  <c r="H6041" i="1"/>
  <c r="B6041" i="1"/>
  <c r="H6040" i="1"/>
  <c r="B6040" i="1"/>
  <c r="H6039" i="1"/>
  <c r="B6039" i="1"/>
  <c r="H6038" i="1"/>
  <c r="B6038" i="1"/>
  <c r="H6037" i="1"/>
  <c r="B6037" i="1"/>
  <c r="H6036" i="1"/>
  <c r="B6036" i="1"/>
  <c r="H6035" i="1"/>
  <c r="B6035" i="1"/>
  <c r="H6034" i="1"/>
  <c r="B6034" i="1"/>
  <c r="H6033" i="1"/>
  <c r="B6033" i="1"/>
  <c r="H6032" i="1"/>
  <c r="B6032" i="1"/>
  <c r="H6031" i="1"/>
  <c r="B6031" i="1"/>
  <c r="H6030" i="1"/>
  <c r="B6030" i="1"/>
  <c r="H6029" i="1"/>
  <c r="B6029" i="1"/>
  <c r="H6028" i="1"/>
  <c r="B6028" i="1"/>
  <c r="H6027" i="1"/>
  <c r="B6027" i="1"/>
  <c r="H6026" i="1"/>
  <c r="B6026" i="1"/>
  <c r="H6025" i="1"/>
  <c r="B6025" i="1"/>
  <c r="H6024" i="1"/>
  <c r="B6024" i="1"/>
  <c r="H6023" i="1"/>
  <c r="B6023" i="1"/>
  <c r="H6022" i="1"/>
  <c r="B6022" i="1"/>
  <c r="H6021" i="1"/>
  <c r="B6021" i="1"/>
  <c r="H6020" i="1"/>
  <c r="B6020" i="1"/>
  <c r="H6019" i="1"/>
  <c r="B6019" i="1"/>
  <c r="H6018" i="1"/>
  <c r="B6018" i="1"/>
  <c r="H6017" i="1"/>
  <c r="B6017" i="1"/>
  <c r="H6016" i="1"/>
  <c r="B6016" i="1"/>
  <c r="H6015" i="1"/>
  <c r="B6015" i="1"/>
  <c r="H6014" i="1"/>
  <c r="B6014" i="1"/>
  <c r="H6013" i="1"/>
  <c r="B6013" i="1"/>
  <c r="H6012" i="1"/>
  <c r="B6012" i="1"/>
  <c r="H6011" i="1"/>
  <c r="B6011" i="1"/>
  <c r="H6010" i="1"/>
  <c r="B6010" i="1"/>
  <c r="H6009" i="1"/>
  <c r="B6009" i="1"/>
  <c r="H6008" i="1"/>
  <c r="B6008" i="1"/>
  <c r="H6007" i="1"/>
  <c r="B6007" i="1"/>
  <c r="H6006" i="1"/>
  <c r="B6006" i="1"/>
  <c r="H6005" i="1"/>
  <c r="B6005" i="1"/>
  <c r="H6004" i="1"/>
  <c r="B6004" i="1"/>
  <c r="H6003" i="1"/>
  <c r="B6003" i="1"/>
  <c r="H6002" i="1"/>
  <c r="B6002" i="1"/>
  <c r="H6001" i="1"/>
  <c r="B6001" i="1"/>
  <c r="H6000" i="1"/>
  <c r="B6000" i="1"/>
  <c r="H5999" i="1"/>
  <c r="B5999" i="1"/>
  <c r="H5998" i="1"/>
  <c r="B5998" i="1"/>
  <c r="H5997" i="1"/>
  <c r="B5997" i="1"/>
  <c r="H5996" i="1"/>
  <c r="B5996" i="1"/>
  <c r="H5995" i="1"/>
  <c r="B5995" i="1"/>
  <c r="H5994" i="1"/>
  <c r="B5994" i="1"/>
  <c r="H5993" i="1"/>
  <c r="B5993" i="1"/>
  <c r="H5992" i="1"/>
  <c r="B5992" i="1"/>
  <c r="H5991" i="1"/>
  <c r="B5991" i="1"/>
  <c r="H5990" i="1"/>
  <c r="B5990" i="1"/>
  <c r="H5989" i="1"/>
  <c r="B5989" i="1"/>
  <c r="H5988" i="1"/>
  <c r="B5988" i="1"/>
  <c r="H5987" i="1"/>
  <c r="B5987" i="1"/>
  <c r="H5986" i="1"/>
  <c r="B5986" i="1"/>
  <c r="H5985" i="1"/>
  <c r="B5985" i="1"/>
  <c r="H5984" i="1"/>
  <c r="B5984" i="1"/>
  <c r="H5983" i="1"/>
  <c r="B5983" i="1"/>
  <c r="H5982" i="1"/>
  <c r="B5982" i="1"/>
  <c r="H5981" i="1"/>
  <c r="B5981" i="1"/>
  <c r="H5980" i="1"/>
  <c r="B5980" i="1"/>
  <c r="H5979" i="1"/>
  <c r="B5979" i="1"/>
  <c r="H5978" i="1"/>
  <c r="B5978" i="1"/>
  <c r="H5977" i="1"/>
  <c r="B5977" i="1"/>
  <c r="H5976" i="1"/>
  <c r="B5976" i="1"/>
  <c r="H5975" i="1"/>
  <c r="B5975" i="1"/>
  <c r="H5974" i="1"/>
  <c r="B5974" i="1"/>
  <c r="H5973" i="1"/>
  <c r="B5973" i="1"/>
  <c r="H5972" i="1"/>
  <c r="B5972" i="1"/>
  <c r="H5971" i="1"/>
  <c r="B5971" i="1"/>
  <c r="H5970" i="1"/>
  <c r="B5970" i="1"/>
  <c r="H5969" i="1"/>
  <c r="B5969" i="1"/>
  <c r="H5968" i="1"/>
  <c r="B5968" i="1"/>
  <c r="H5967" i="1"/>
  <c r="B5967" i="1"/>
  <c r="H5966" i="1"/>
  <c r="B5966" i="1"/>
  <c r="H5965" i="1"/>
  <c r="B5965" i="1"/>
  <c r="H5964" i="1"/>
  <c r="B5964" i="1"/>
  <c r="H5963" i="1"/>
  <c r="B5963" i="1"/>
  <c r="H5962" i="1"/>
  <c r="B5962" i="1"/>
  <c r="H5961" i="1"/>
  <c r="B5961" i="1"/>
  <c r="H5960" i="1"/>
  <c r="B5960" i="1"/>
  <c r="H5959" i="1"/>
  <c r="B5959" i="1"/>
  <c r="H5958" i="1"/>
  <c r="B5958" i="1"/>
  <c r="H5957" i="1"/>
  <c r="B5957" i="1"/>
  <c r="H5956" i="1"/>
  <c r="B5956" i="1"/>
  <c r="H5955" i="1"/>
  <c r="B5955" i="1"/>
  <c r="H5954" i="1"/>
  <c r="B5954" i="1"/>
  <c r="H5953" i="1"/>
  <c r="B5953" i="1"/>
  <c r="H5952" i="1"/>
  <c r="B5952" i="1"/>
  <c r="H5951" i="1"/>
  <c r="B5951" i="1"/>
  <c r="H5950" i="1"/>
  <c r="B5950" i="1"/>
  <c r="H5949" i="1"/>
  <c r="B5949" i="1"/>
  <c r="H5948" i="1"/>
  <c r="B5948" i="1"/>
  <c r="H5947" i="1"/>
  <c r="B5947" i="1"/>
  <c r="H5946" i="1"/>
  <c r="B5946" i="1"/>
  <c r="H5945" i="1"/>
  <c r="B5945" i="1"/>
  <c r="H5944" i="1"/>
  <c r="B5944" i="1"/>
  <c r="H5943" i="1"/>
  <c r="B5943" i="1"/>
  <c r="H5942" i="1"/>
  <c r="B5942" i="1"/>
  <c r="H5941" i="1"/>
  <c r="B5941" i="1"/>
  <c r="H5940" i="1"/>
  <c r="B5940" i="1"/>
  <c r="H5939" i="1"/>
  <c r="B5939" i="1"/>
  <c r="H5938" i="1"/>
  <c r="B5938" i="1"/>
  <c r="H5937" i="1"/>
  <c r="B5937" i="1"/>
  <c r="H5936" i="1"/>
  <c r="B5936" i="1"/>
  <c r="H5935" i="1"/>
  <c r="B5935" i="1"/>
  <c r="H5934" i="1"/>
  <c r="B5934" i="1"/>
  <c r="H5933" i="1"/>
  <c r="B5933" i="1"/>
  <c r="H5932" i="1"/>
  <c r="B5932" i="1"/>
  <c r="H5931" i="1"/>
  <c r="B5931" i="1"/>
  <c r="H5930" i="1"/>
  <c r="B5930" i="1"/>
  <c r="H5929" i="1"/>
  <c r="B5929" i="1"/>
  <c r="H5928" i="1"/>
  <c r="B5928" i="1"/>
  <c r="H5927" i="1"/>
  <c r="B5927" i="1"/>
  <c r="H5926" i="1"/>
  <c r="B5926" i="1"/>
  <c r="H5925" i="1"/>
  <c r="B5925" i="1"/>
  <c r="H5924" i="1"/>
  <c r="B5924" i="1"/>
  <c r="H5923" i="1"/>
  <c r="B5923" i="1"/>
  <c r="H5922" i="1"/>
  <c r="B5922" i="1"/>
  <c r="H5921" i="1"/>
  <c r="B5921" i="1"/>
  <c r="H5920" i="1"/>
  <c r="B5920" i="1"/>
  <c r="H5919" i="1"/>
  <c r="B5919" i="1"/>
  <c r="H5918" i="1"/>
  <c r="B5918" i="1"/>
  <c r="H5917" i="1"/>
  <c r="B5917" i="1"/>
  <c r="H5916" i="1"/>
  <c r="B5916" i="1"/>
  <c r="H5915" i="1"/>
  <c r="B5915" i="1"/>
  <c r="H5914" i="1"/>
  <c r="B5914" i="1"/>
  <c r="H5913" i="1"/>
  <c r="B5913" i="1"/>
  <c r="H5912" i="1"/>
  <c r="B5912" i="1"/>
  <c r="H5911" i="1"/>
  <c r="B5911" i="1"/>
  <c r="H5910" i="1"/>
  <c r="B5910" i="1"/>
  <c r="H5909" i="1"/>
  <c r="B5909" i="1"/>
  <c r="H5908" i="1"/>
  <c r="B5908" i="1"/>
  <c r="H5907" i="1"/>
  <c r="B5907" i="1"/>
  <c r="H5906" i="1"/>
  <c r="B5906" i="1"/>
  <c r="H5905" i="1"/>
  <c r="B5905" i="1"/>
  <c r="H5904" i="1"/>
  <c r="B5904" i="1"/>
  <c r="H5903" i="1"/>
  <c r="B5903" i="1"/>
  <c r="H5902" i="1"/>
  <c r="B5902" i="1"/>
  <c r="H5901" i="1"/>
  <c r="B5901" i="1"/>
  <c r="H5900" i="1"/>
  <c r="B5900" i="1"/>
  <c r="H5899" i="1"/>
  <c r="B5899" i="1"/>
  <c r="H5898" i="1"/>
  <c r="B5898" i="1"/>
  <c r="H5897" i="1"/>
  <c r="B5897" i="1"/>
  <c r="H5896" i="1"/>
  <c r="B5896" i="1"/>
  <c r="H5895" i="1"/>
  <c r="B5895" i="1"/>
  <c r="H5894" i="1"/>
  <c r="B5894" i="1"/>
  <c r="H5893" i="1"/>
  <c r="B5893" i="1"/>
  <c r="H5892" i="1"/>
  <c r="B5892" i="1"/>
  <c r="H5891" i="1"/>
  <c r="B5891" i="1"/>
  <c r="H5890" i="1"/>
  <c r="B5890" i="1"/>
  <c r="H5889" i="1"/>
  <c r="B5889" i="1"/>
  <c r="H5888" i="1"/>
  <c r="B5888" i="1"/>
  <c r="H5887" i="1"/>
  <c r="B5887" i="1"/>
  <c r="H5886" i="1"/>
  <c r="B5886" i="1"/>
  <c r="H5885" i="1"/>
  <c r="B5885" i="1"/>
  <c r="H5884" i="1"/>
  <c r="B5884" i="1"/>
  <c r="H5883" i="1"/>
  <c r="B5883" i="1"/>
  <c r="H5882" i="1"/>
  <c r="B5882" i="1"/>
  <c r="H5881" i="1"/>
  <c r="B5881" i="1"/>
  <c r="H5880" i="1"/>
  <c r="B5880" i="1"/>
  <c r="H5879" i="1"/>
  <c r="B5879" i="1"/>
  <c r="H5878" i="1"/>
  <c r="B5878" i="1"/>
  <c r="H5877" i="1"/>
  <c r="B5877" i="1"/>
  <c r="H5876" i="1"/>
  <c r="B5876" i="1"/>
  <c r="H5875" i="1"/>
  <c r="B5875" i="1"/>
  <c r="H5874" i="1"/>
  <c r="B5874" i="1"/>
  <c r="H5873" i="1"/>
  <c r="B5873" i="1"/>
  <c r="H5872" i="1"/>
  <c r="B5872" i="1"/>
  <c r="H5871" i="1"/>
  <c r="B5871" i="1"/>
  <c r="H5870" i="1"/>
  <c r="B5870" i="1"/>
  <c r="H5869" i="1"/>
  <c r="B5869" i="1"/>
  <c r="H5868" i="1"/>
  <c r="B5868" i="1"/>
  <c r="H5867" i="1"/>
  <c r="B5867" i="1"/>
  <c r="H5866" i="1"/>
  <c r="B5866" i="1"/>
  <c r="H5865" i="1"/>
  <c r="B5865" i="1"/>
  <c r="H5864" i="1"/>
  <c r="B5864" i="1"/>
  <c r="H5863" i="1"/>
  <c r="B5863" i="1"/>
  <c r="H5862" i="1"/>
  <c r="B5862" i="1"/>
  <c r="H5861" i="1"/>
  <c r="B5861" i="1"/>
  <c r="H5860" i="1"/>
  <c r="B5860" i="1"/>
  <c r="H5859" i="1"/>
  <c r="B5859" i="1"/>
  <c r="H5858" i="1"/>
  <c r="B5858" i="1"/>
  <c r="H5857" i="1"/>
  <c r="B5857" i="1"/>
  <c r="H5856" i="1"/>
  <c r="B5856" i="1"/>
  <c r="H5855" i="1"/>
  <c r="B5855" i="1"/>
  <c r="H5854" i="1"/>
  <c r="B5854" i="1"/>
  <c r="H5853" i="1"/>
  <c r="B5853" i="1"/>
  <c r="H5852" i="1"/>
  <c r="B5852" i="1"/>
  <c r="H5851" i="1"/>
  <c r="B5851" i="1"/>
  <c r="H5850" i="1"/>
  <c r="B5850" i="1"/>
  <c r="H5849" i="1"/>
  <c r="B5849" i="1"/>
  <c r="H5848" i="1"/>
  <c r="B5848" i="1"/>
  <c r="H5847" i="1"/>
  <c r="B5847" i="1"/>
  <c r="H5846" i="1"/>
  <c r="B5846" i="1"/>
  <c r="H5845" i="1"/>
  <c r="B5845" i="1"/>
  <c r="H5844" i="1"/>
  <c r="B5844" i="1"/>
  <c r="H5843" i="1"/>
  <c r="B5843" i="1"/>
  <c r="H5842" i="1"/>
  <c r="B5842" i="1"/>
  <c r="H5841" i="1"/>
  <c r="B5841" i="1"/>
  <c r="H5840" i="1"/>
  <c r="B5840" i="1"/>
  <c r="H5839" i="1"/>
  <c r="B5839" i="1"/>
  <c r="H5838" i="1"/>
  <c r="B5838" i="1"/>
  <c r="H5837" i="1"/>
  <c r="B5837" i="1"/>
  <c r="H5836" i="1"/>
  <c r="B5836" i="1"/>
  <c r="H5835" i="1"/>
  <c r="B5835" i="1"/>
  <c r="H5834" i="1"/>
  <c r="B5834" i="1"/>
  <c r="H5833" i="1"/>
  <c r="B5833" i="1"/>
  <c r="H5832" i="1"/>
  <c r="B5832" i="1"/>
  <c r="H5831" i="1"/>
  <c r="B5831" i="1"/>
  <c r="H5830" i="1"/>
  <c r="B5830" i="1"/>
  <c r="H5829" i="1"/>
  <c r="B5829" i="1"/>
  <c r="H5828" i="1"/>
  <c r="B5828" i="1"/>
  <c r="H5827" i="1"/>
  <c r="B5827" i="1"/>
  <c r="H5826" i="1"/>
  <c r="B5826" i="1"/>
  <c r="H5825" i="1"/>
  <c r="B5825" i="1"/>
  <c r="H5824" i="1"/>
  <c r="B5824" i="1"/>
  <c r="H5823" i="1"/>
  <c r="B5823" i="1"/>
  <c r="H5822" i="1"/>
  <c r="B5822" i="1"/>
  <c r="H5821" i="1"/>
  <c r="B5821" i="1"/>
  <c r="H5820" i="1"/>
  <c r="B5820" i="1"/>
  <c r="H5819" i="1"/>
  <c r="B5819" i="1"/>
  <c r="H5818" i="1"/>
  <c r="B5818" i="1"/>
  <c r="H5817" i="1"/>
  <c r="B5817" i="1"/>
  <c r="H5816" i="1"/>
  <c r="B5816" i="1"/>
  <c r="H5815" i="1"/>
  <c r="B5815" i="1"/>
  <c r="H5814" i="1"/>
  <c r="B5814" i="1"/>
  <c r="H5813" i="1"/>
  <c r="B5813" i="1"/>
  <c r="H5812" i="1"/>
  <c r="B5812" i="1"/>
  <c r="H5811" i="1"/>
  <c r="B5811" i="1"/>
  <c r="H5810" i="1"/>
  <c r="B5810" i="1"/>
  <c r="H5809" i="1"/>
  <c r="B5809" i="1"/>
  <c r="H5808" i="1"/>
  <c r="B5808" i="1"/>
  <c r="H5807" i="1"/>
  <c r="B5807" i="1"/>
  <c r="H5806" i="1"/>
  <c r="B5806" i="1"/>
  <c r="H5805" i="1"/>
  <c r="B5805" i="1"/>
  <c r="H5804" i="1"/>
  <c r="B5804" i="1"/>
  <c r="H5803" i="1"/>
  <c r="B5803" i="1"/>
  <c r="H5802" i="1"/>
  <c r="B5802" i="1"/>
  <c r="H5801" i="1"/>
  <c r="B5801" i="1"/>
  <c r="H5800" i="1"/>
  <c r="B5800" i="1"/>
  <c r="H5799" i="1"/>
  <c r="B5799" i="1"/>
  <c r="H5798" i="1"/>
  <c r="B5798" i="1"/>
  <c r="H5797" i="1"/>
  <c r="B5797" i="1"/>
  <c r="H5796" i="1"/>
  <c r="B5796" i="1"/>
  <c r="H5795" i="1"/>
  <c r="B5795" i="1"/>
  <c r="H5794" i="1"/>
  <c r="B5794" i="1"/>
  <c r="H5793" i="1"/>
  <c r="B5793" i="1"/>
  <c r="H5792" i="1"/>
  <c r="B5792" i="1"/>
  <c r="H5791" i="1"/>
  <c r="B5791" i="1"/>
  <c r="H5790" i="1"/>
  <c r="B5790" i="1"/>
  <c r="H5789" i="1"/>
  <c r="B5789" i="1"/>
  <c r="H5788" i="1"/>
  <c r="B5788" i="1"/>
  <c r="H5787" i="1"/>
  <c r="B5787" i="1"/>
  <c r="H5786" i="1"/>
  <c r="B5786" i="1"/>
  <c r="H5785" i="1"/>
  <c r="B5785" i="1"/>
  <c r="H5784" i="1"/>
  <c r="B5784" i="1"/>
  <c r="H5783" i="1"/>
  <c r="B5783" i="1"/>
  <c r="H5782" i="1"/>
  <c r="B5782" i="1"/>
  <c r="H5781" i="1"/>
  <c r="B5781" i="1"/>
  <c r="H5780" i="1"/>
  <c r="B5780" i="1"/>
  <c r="H5779" i="1"/>
  <c r="B5779" i="1"/>
  <c r="H5778" i="1"/>
  <c r="B5778" i="1"/>
  <c r="H5777" i="1"/>
  <c r="B5777" i="1"/>
  <c r="H5776" i="1"/>
  <c r="B5776" i="1"/>
  <c r="H5775" i="1"/>
  <c r="B5775" i="1"/>
  <c r="H5774" i="1"/>
  <c r="B5774" i="1"/>
  <c r="H5773" i="1"/>
  <c r="B5773" i="1"/>
  <c r="H5772" i="1"/>
  <c r="B5772" i="1"/>
  <c r="H5771" i="1"/>
  <c r="B5771" i="1"/>
  <c r="H5770" i="1"/>
  <c r="B5770" i="1"/>
  <c r="H5769" i="1"/>
  <c r="B5769" i="1"/>
  <c r="H5768" i="1"/>
  <c r="B5768" i="1"/>
  <c r="H5767" i="1"/>
  <c r="B5767" i="1"/>
  <c r="H5766" i="1"/>
  <c r="B5766" i="1"/>
  <c r="H5765" i="1"/>
  <c r="B5765" i="1"/>
  <c r="H5764" i="1"/>
  <c r="B5764" i="1"/>
  <c r="H5763" i="1"/>
  <c r="B5763" i="1"/>
  <c r="H5762" i="1"/>
  <c r="B5762" i="1"/>
  <c r="H5761" i="1"/>
  <c r="B5761" i="1"/>
  <c r="H5760" i="1"/>
  <c r="B5760" i="1"/>
  <c r="H5759" i="1"/>
  <c r="B5759" i="1"/>
  <c r="H5758" i="1"/>
  <c r="B5758" i="1"/>
  <c r="H5757" i="1"/>
  <c r="B5757" i="1"/>
  <c r="H5756" i="1"/>
  <c r="B5756" i="1"/>
  <c r="H5755" i="1"/>
  <c r="B5755" i="1"/>
  <c r="H5754" i="1"/>
  <c r="B5754" i="1"/>
  <c r="H5753" i="1"/>
  <c r="B5753" i="1"/>
  <c r="H5752" i="1"/>
  <c r="B5752" i="1"/>
  <c r="H5751" i="1"/>
  <c r="B5751" i="1"/>
  <c r="H5750" i="1"/>
  <c r="B5750" i="1"/>
  <c r="H5749" i="1"/>
  <c r="B5749" i="1"/>
  <c r="H5748" i="1"/>
  <c r="B5748" i="1"/>
  <c r="H5747" i="1"/>
  <c r="B5747" i="1"/>
  <c r="H5746" i="1"/>
  <c r="B5746" i="1"/>
  <c r="H5745" i="1"/>
  <c r="B5745" i="1"/>
  <c r="H5744" i="1"/>
  <c r="B5744" i="1"/>
  <c r="H5743" i="1"/>
  <c r="B5743" i="1"/>
  <c r="H5742" i="1"/>
  <c r="B5742" i="1"/>
  <c r="H5741" i="1"/>
  <c r="B5741" i="1"/>
  <c r="H5740" i="1"/>
  <c r="B5740" i="1"/>
  <c r="H5739" i="1"/>
  <c r="B5739" i="1"/>
  <c r="H5738" i="1"/>
  <c r="B5738" i="1"/>
  <c r="H5737" i="1"/>
  <c r="B5737" i="1"/>
  <c r="H5736" i="1"/>
  <c r="B5736" i="1"/>
  <c r="H5735" i="1"/>
  <c r="B5735" i="1"/>
  <c r="H5734" i="1"/>
  <c r="B5734" i="1"/>
  <c r="H5733" i="1"/>
  <c r="B5733" i="1"/>
  <c r="H5732" i="1"/>
  <c r="B5732" i="1"/>
  <c r="H5731" i="1"/>
  <c r="B5731" i="1"/>
  <c r="H5730" i="1"/>
  <c r="B5730" i="1"/>
  <c r="H5729" i="1"/>
  <c r="B5729" i="1"/>
  <c r="H5728" i="1"/>
  <c r="B5728" i="1"/>
  <c r="H5727" i="1"/>
  <c r="B5727" i="1"/>
  <c r="H5726" i="1"/>
  <c r="B5726" i="1"/>
  <c r="H5725" i="1"/>
  <c r="B5725" i="1"/>
  <c r="H5724" i="1"/>
  <c r="B5724" i="1"/>
  <c r="H5723" i="1"/>
  <c r="B5723" i="1"/>
  <c r="H5722" i="1"/>
  <c r="B5722" i="1"/>
  <c r="H5721" i="1"/>
  <c r="B5721" i="1"/>
  <c r="H5720" i="1"/>
  <c r="B5720" i="1"/>
  <c r="H5719" i="1"/>
  <c r="B5719" i="1"/>
  <c r="H5718" i="1"/>
  <c r="B5718" i="1"/>
  <c r="H5717" i="1"/>
  <c r="B5717" i="1"/>
  <c r="H5716" i="1"/>
  <c r="B5716" i="1"/>
  <c r="H5715" i="1"/>
  <c r="B5715" i="1"/>
  <c r="H5714" i="1"/>
  <c r="B5714" i="1"/>
  <c r="H5713" i="1"/>
  <c r="B5713" i="1"/>
  <c r="H5712" i="1"/>
  <c r="B5712" i="1"/>
  <c r="H5711" i="1"/>
  <c r="B5711" i="1"/>
  <c r="H5710" i="1"/>
  <c r="B5710" i="1"/>
  <c r="H5709" i="1"/>
  <c r="B5709" i="1"/>
  <c r="H5708" i="1"/>
  <c r="B5708" i="1"/>
  <c r="H5707" i="1"/>
  <c r="B5707" i="1"/>
  <c r="H5706" i="1"/>
  <c r="B5706" i="1"/>
  <c r="H5705" i="1"/>
  <c r="B5705" i="1"/>
  <c r="H5704" i="1"/>
  <c r="B5704" i="1"/>
  <c r="H5703" i="1"/>
  <c r="B5703" i="1"/>
  <c r="H5702" i="1"/>
  <c r="B5702" i="1"/>
  <c r="H5701" i="1"/>
  <c r="B5701" i="1"/>
  <c r="H5700" i="1"/>
  <c r="B5700" i="1"/>
  <c r="H5699" i="1"/>
  <c r="B5699" i="1"/>
  <c r="H5698" i="1"/>
  <c r="B5698" i="1"/>
  <c r="H5697" i="1"/>
  <c r="B5697" i="1"/>
  <c r="H5696" i="1"/>
  <c r="B5696" i="1"/>
  <c r="H5695" i="1"/>
  <c r="B5695" i="1"/>
  <c r="H5694" i="1"/>
  <c r="B5694" i="1"/>
  <c r="H5693" i="1"/>
  <c r="B5693" i="1"/>
  <c r="H5692" i="1"/>
  <c r="B5692" i="1"/>
  <c r="H5691" i="1"/>
  <c r="B5691" i="1"/>
  <c r="H5690" i="1"/>
  <c r="B5690" i="1"/>
  <c r="H5689" i="1"/>
  <c r="B5689" i="1"/>
  <c r="H5688" i="1"/>
  <c r="B5688" i="1"/>
  <c r="H5687" i="1"/>
  <c r="B5687" i="1"/>
  <c r="H5686" i="1"/>
  <c r="B5686" i="1"/>
  <c r="H5685" i="1"/>
  <c r="B5685" i="1"/>
  <c r="H5684" i="1"/>
  <c r="B5684" i="1"/>
  <c r="H5683" i="1"/>
  <c r="B5683" i="1"/>
  <c r="H5682" i="1"/>
  <c r="B5682" i="1"/>
  <c r="H5681" i="1"/>
  <c r="B5681" i="1"/>
  <c r="H5680" i="1"/>
  <c r="B5680" i="1"/>
  <c r="H5679" i="1"/>
  <c r="B5679" i="1"/>
  <c r="H5678" i="1"/>
  <c r="B5678" i="1"/>
  <c r="H5677" i="1"/>
  <c r="B5677" i="1"/>
  <c r="H5676" i="1"/>
  <c r="B5676" i="1"/>
  <c r="H5675" i="1"/>
  <c r="B5675" i="1"/>
  <c r="H5674" i="1"/>
  <c r="B5674" i="1"/>
  <c r="H5673" i="1"/>
  <c r="B5673" i="1"/>
  <c r="H5672" i="1"/>
  <c r="B5672" i="1"/>
  <c r="H5671" i="1"/>
  <c r="B5671" i="1"/>
  <c r="H5670" i="1"/>
  <c r="B5670" i="1"/>
  <c r="H5669" i="1"/>
  <c r="B5669" i="1"/>
  <c r="H5668" i="1"/>
  <c r="B5668" i="1"/>
  <c r="H5667" i="1"/>
  <c r="B5667" i="1"/>
  <c r="H5666" i="1"/>
  <c r="B5666" i="1"/>
  <c r="H5665" i="1"/>
  <c r="B5665" i="1"/>
  <c r="H5664" i="1"/>
  <c r="B5664" i="1"/>
  <c r="H5663" i="1"/>
  <c r="B5663" i="1"/>
  <c r="H5662" i="1"/>
  <c r="B5662" i="1"/>
  <c r="H5661" i="1"/>
  <c r="B5661" i="1"/>
  <c r="H5660" i="1"/>
  <c r="B5660" i="1"/>
  <c r="H5659" i="1"/>
  <c r="B5659" i="1"/>
  <c r="H5658" i="1"/>
  <c r="B5658" i="1"/>
  <c r="H5657" i="1"/>
  <c r="B5657" i="1"/>
  <c r="H5656" i="1"/>
  <c r="B5656" i="1"/>
  <c r="H5655" i="1"/>
  <c r="B5655" i="1"/>
  <c r="H5654" i="1"/>
  <c r="B5654" i="1"/>
  <c r="H5653" i="1"/>
  <c r="B5653" i="1"/>
  <c r="H5652" i="1"/>
  <c r="B5652" i="1"/>
  <c r="H5651" i="1"/>
  <c r="B5651" i="1"/>
  <c r="H5650" i="1"/>
  <c r="B5650" i="1"/>
  <c r="H5649" i="1"/>
  <c r="B5649" i="1"/>
  <c r="H5648" i="1"/>
  <c r="B5648" i="1"/>
  <c r="H5647" i="1"/>
  <c r="B5647" i="1"/>
  <c r="H5646" i="1"/>
  <c r="B5646" i="1"/>
  <c r="H5645" i="1"/>
  <c r="B5645" i="1"/>
  <c r="H5644" i="1"/>
  <c r="B5644" i="1"/>
  <c r="H5643" i="1"/>
  <c r="B5643" i="1"/>
  <c r="H5642" i="1"/>
  <c r="B5642" i="1"/>
  <c r="H5641" i="1"/>
  <c r="B5641" i="1"/>
  <c r="H5640" i="1"/>
  <c r="B5640" i="1"/>
  <c r="H5639" i="1"/>
  <c r="B5639" i="1"/>
  <c r="H5638" i="1"/>
  <c r="B5638" i="1"/>
  <c r="H5637" i="1"/>
  <c r="B5637" i="1"/>
  <c r="H5636" i="1"/>
  <c r="B5636" i="1"/>
  <c r="H5635" i="1"/>
  <c r="B5635" i="1"/>
  <c r="H5634" i="1"/>
  <c r="B5634" i="1"/>
  <c r="H5633" i="1"/>
  <c r="B5633" i="1"/>
  <c r="H5632" i="1"/>
  <c r="B5632" i="1"/>
  <c r="H5631" i="1"/>
  <c r="B5631" i="1"/>
  <c r="H5630" i="1"/>
  <c r="B5630" i="1"/>
  <c r="H5629" i="1"/>
  <c r="B5629" i="1"/>
  <c r="H5628" i="1"/>
  <c r="B5628" i="1"/>
  <c r="H5627" i="1"/>
  <c r="B5627" i="1"/>
  <c r="H5626" i="1"/>
  <c r="B5626" i="1"/>
  <c r="H5625" i="1"/>
  <c r="B5625" i="1"/>
  <c r="H5624" i="1"/>
  <c r="B5624" i="1"/>
  <c r="H5623" i="1"/>
  <c r="B5623" i="1"/>
  <c r="H5622" i="1"/>
  <c r="B5622" i="1"/>
  <c r="H5621" i="1"/>
  <c r="B5621" i="1"/>
  <c r="H5620" i="1"/>
  <c r="B5620" i="1"/>
  <c r="H5619" i="1"/>
  <c r="B5619" i="1"/>
  <c r="H5618" i="1"/>
  <c r="B5618" i="1"/>
  <c r="H5617" i="1"/>
  <c r="B5617" i="1"/>
  <c r="H5616" i="1"/>
  <c r="B5616" i="1"/>
  <c r="H5615" i="1"/>
  <c r="B5615" i="1"/>
  <c r="H5614" i="1"/>
  <c r="B5614" i="1"/>
  <c r="H5613" i="1"/>
  <c r="B5613" i="1"/>
  <c r="H5612" i="1"/>
  <c r="B5612" i="1"/>
  <c r="H5611" i="1"/>
  <c r="B5611" i="1"/>
  <c r="H5610" i="1"/>
  <c r="B5610" i="1"/>
  <c r="H5609" i="1"/>
  <c r="B5609" i="1"/>
  <c r="H5608" i="1"/>
  <c r="B5608" i="1"/>
  <c r="H5607" i="1"/>
  <c r="B5607" i="1"/>
  <c r="H5606" i="1"/>
  <c r="B5606" i="1"/>
  <c r="H5605" i="1"/>
  <c r="B5605" i="1"/>
  <c r="H5604" i="1"/>
  <c r="B5604" i="1"/>
  <c r="H5603" i="1"/>
  <c r="B5603" i="1"/>
  <c r="H5602" i="1"/>
  <c r="B5602" i="1"/>
  <c r="H5601" i="1"/>
  <c r="B5601" i="1"/>
  <c r="H5600" i="1"/>
  <c r="B5600" i="1"/>
  <c r="H5599" i="1"/>
  <c r="B5599" i="1"/>
  <c r="H5598" i="1"/>
  <c r="B5598" i="1"/>
  <c r="H5597" i="1"/>
  <c r="B5597" i="1"/>
  <c r="H5596" i="1"/>
  <c r="B5596" i="1"/>
  <c r="H5595" i="1"/>
  <c r="B5595" i="1"/>
  <c r="H5594" i="1"/>
  <c r="B5594" i="1"/>
  <c r="H5593" i="1"/>
  <c r="B5593" i="1"/>
  <c r="H5592" i="1"/>
  <c r="B5592" i="1"/>
  <c r="H5591" i="1"/>
  <c r="B5591" i="1"/>
  <c r="H5590" i="1"/>
  <c r="B5590" i="1"/>
  <c r="H5589" i="1"/>
  <c r="B5589" i="1"/>
  <c r="H5588" i="1"/>
  <c r="B5588" i="1"/>
  <c r="H5587" i="1"/>
  <c r="B5587" i="1"/>
  <c r="H5586" i="1"/>
  <c r="B5586" i="1"/>
  <c r="H5585" i="1"/>
  <c r="B5585" i="1"/>
  <c r="H5584" i="1"/>
  <c r="B5584" i="1"/>
  <c r="H5583" i="1"/>
  <c r="B5583" i="1"/>
  <c r="H5582" i="1"/>
  <c r="B5582" i="1"/>
  <c r="H5581" i="1"/>
  <c r="B5581" i="1"/>
  <c r="H5580" i="1"/>
  <c r="B5580" i="1"/>
  <c r="H5579" i="1"/>
  <c r="B5579" i="1"/>
  <c r="H5578" i="1"/>
  <c r="B5578" i="1"/>
  <c r="H5577" i="1"/>
  <c r="B5577" i="1"/>
  <c r="H5576" i="1"/>
  <c r="B5576" i="1"/>
  <c r="H5575" i="1"/>
  <c r="B5575" i="1"/>
  <c r="H5574" i="1"/>
  <c r="B5574" i="1"/>
  <c r="H5573" i="1"/>
  <c r="B5573" i="1"/>
  <c r="H5572" i="1"/>
  <c r="B5572" i="1"/>
  <c r="H5571" i="1"/>
  <c r="B5571" i="1"/>
  <c r="H5570" i="1"/>
  <c r="B5570" i="1"/>
  <c r="H5569" i="1"/>
  <c r="B5569" i="1"/>
  <c r="H5568" i="1"/>
  <c r="B5568" i="1"/>
  <c r="H5567" i="1"/>
  <c r="B5567" i="1"/>
  <c r="H5566" i="1"/>
  <c r="B5566" i="1"/>
  <c r="H5565" i="1"/>
  <c r="B5565" i="1"/>
  <c r="H5564" i="1"/>
  <c r="B5564" i="1"/>
  <c r="H5563" i="1"/>
  <c r="B5563" i="1"/>
  <c r="H5562" i="1"/>
  <c r="B5562" i="1"/>
  <c r="H5561" i="1"/>
  <c r="B5561" i="1"/>
  <c r="H5560" i="1"/>
  <c r="B5560" i="1"/>
  <c r="H5559" i="1"/>
  <c r="B5559" i="1"/>
  <c r="H5558" i="1"/>
  <c r="B5558" i="1"/>
  <c r="H5557" i="1"/>
  <c r="B5557" i="1"/>
  <c r="H5556" i="1"/>
  <c r="B5556" i="1"/>
  <c r="H5555" i="1"/>
  <c r="B5555" i="1"/>
  <c r="H5554" i="1"/>
  <c r="B5554" i="1"/>
  <c r="H5553" i="1"/>
  <c r="B5553" i="1"/>
  <c r="H5552" i="1"/>
  <c r="B5552" i="1"/>
  <c r="H5551" i="1"/>
  <c r="B5551" i="1"/>
  <c r="H5550" i="1"/>
  <c r="B5550" i="1"/>
  <c r="H5549" i="1"/>
  <c r="B5549" i="1"/>
  <c r="H5548" i="1"/>
  <c r="B5548" i="1"/>
  <c r="H5547" i="1"/>
  <c r="B5547" i="1"/>
  <c r="H5546" i="1"/>
  <c r="B5546" i="1"/>
  <c r="H5545" i="1"/>
  <c r="B5545" i="1"/>
  <c r="H5544" i="1"/>
  <c r="B5544" i="1"/>
  <c r="H5543" i="1"/>
  <c r="B5543" i="1"/>
  <c r="H5542" i="1"/>
  <c r="B5542" i="1"/>
  <c r="H5541" i="1"/>
  <c r="B5541" i="1"/>
  <c r="H5540" i="1"/>
  <c r="B5540" i="1"/>
  <c r="H5539" i="1"/>
  <c r="B5539" i="1"/>
  <c r="H5538" i="1"/>
  <c r="B5538" i="1"/>
  <c r="H5537" i="1"/>
  <c r="B5537" i="1"/>
  <c r="H5536" i="1"/>
  <c r="B5536" i="1"/>
  <c r="H5535" i="1"/>
  <c r="B5535" i="1"/>
  <c r="H5534" i="1"/>
  <c r="B5534" i="1"/>
  <c r="H5533" i="1"/>
  <c r="B5533" i="1"/>
  <c r="H5532" i="1"/>
  <c r="B5532" i="1"/>
  <c r="H5531" i="1"/>
  <c r="B5531" i="1"/>
  <c r="H5530" i="1"/>
  <c r="B5530" i="1"/>
  <c r="H5529" i="1"/>
  <c r="B5529" i="1"/>
  <c r="H5528" i="1"/>
  <c r="B5528" i="1"/>
  <c r="H5527" i="1"/>
  <c r="B5527" i="1"/>
  <c r="H5526" i="1"/>
  <c r="B5526" i="1"/>
  <c r="H5525" i="1"/>
  <c r="B5525" i="1"/>
  <c r="H5524" i="1"/>
  <c r="B5524" i="1"/>
  <c r="H5523" i="1"/>
  <c r="B5523" i="1"/>
  <c r="H5522" i="1"/>
  <c r="B5522" i="1"/>
  <c r="H5521" i="1"/>
  <c r="B5521" i="1"/>
  <c r="H5520" i="1"/>
  <c r="B5520" i="1"/>
  <c r="H5519" i="1"/>
  <c r="B5519" i="1"/>
  <c r="H5518" i="1"/>
  <c r="B5518" i="1"/>
  <c r="H5517" i="1"/>
  <c r="B5517" i="1"/>
  <c r="H5516" i="1"/>
  <c r="B5516" i="1"/>
  <c r="H5515" i="1"/>
  <c r="B5515" i="1"/>
  <c r="H5514" i="1"/>
  <c r="B5514" i="1"/>
  <c r="H5513" i="1"/>
  <c r="B5513" i="1"/>
  <c r="H5512" i="1"/>
  <c r="B5512" i="1"/>
  <c r="H5511" i="1"/>
  <c r="B5511" i="1"/>
  <c r="H5510" i="1"/>
  <c r="B5510" i="1"/>
  <c r="H5509" i="1"/>
  <c r="B5509" i="1"/>
  <c r="H5508" i="1"/>
  <c r="B5508" i="1"/>
  <c r="H5507" i="1"/>
  <c r="B5507" i="1"/>
  <c r="H5506" i="1"/>
  <c r="B5506" i="1"/>
  <c r="H5505" i="1"/>
  <c r="B5505" i="1"/>
  <c r="H5504" i="1"/>
  <c r="B5504" i="1"/>
  <c r="H5503" i="1"/>
  <c r="B5503" i="1"/>
  <c r="H5502" i="1"/>
  <c r="B5502" i="1"/>
  <c r="H5501" i="1"/>
  <c r="B5501" i="1"/>
  <c r="H5500" i="1"/>
  <c r="B5500" i="1"/>
  <c r="H5499" i="1"/>
  <c r="B5499" i="1"/>
  <c r="H5498" i="1"/>
  <c r="B5498" i="1"/>
  <c r="H5497" i="1"/>
  <c r="B5497" i="1"/>
  <c r="H5496" i="1"/>
  <c r="B5496" i="1"/>
  <c r="H5495" i="1"/>
  <c r="B5495" i="1"/>
  <c r="H5494" i="1"/>
  <c r="B5494" i="1"/>
  <c r="H5493" i="1"/>
  <c r="B5493" i="1"/>
  <c r="H5492" i="1"/>
  <c r="B5492" i="1"/>
  <c r="H5491" i="1"/>
  <c r="B5491" i="1"/>
  <c r="H5490" i="1"/>
  <c r="B5490" i="1"/>
  <c r="H5489" i="1"/>
  <c r="B5489" i="1"/>
  <c r="H5488" i="1"/>
  <c r="B5488" i="1"/>
  <c r="H5487" i="1"/>
  <c r="B5487" i="1"/>
  <c r="H5486" i="1"/>
  <c r="B5486" i="1"/>
  <c r="H5485" i="1"/>
  <c r="B5485" i="1"/>
  <c r="H5484" i="1"/>
  <c r="B5484" i="1"/>
  <c r="H5483" i="1"/>
  <c r="B5483" i="1"/>
  <c r="H5482" i="1"/>
  <c r="B5482" i="1"/>
  <c r="H5481" i="1"/>
  <c r="B5481" i="1"/>
  <c r="H5480" i="1"/>
  <c r="B5480" i="1"/>
  <c r="H5479" i="1"/>
  <c r="B5479" i="1"/>
  <c r="H5478" i="1"/>
  <c r="B5478" i="1"/>
  <c r="H5477" i="1"/>
  <c r="B5477" i="1"/>
  <c r="H5476" i="1"/>
  <c r="B5476" i="1"/>
  <c r="H5475" i="1"/>
  <c r="B5475" i="1"/>
  <c r="H5474" i="1"/>
  <c r="B5474" i="1"/>
  <c r="H5473" i="1"/>
  <c r="B5473" i="1"/>
  <c r="H5472" i="1"/>
  <c r="B5472" i="1"/>
  <c r="H5471" i="1"/>
  <c r="B5471" i="1"/>
  <c r="H5470" i="1"/>
  <c r="B5470" i="1"/>
  <c r="H5469" i="1"/>
  <c r="B5469" i="1"/>
  <c r="H5468" i="1"/>
  <c r="B5468" i="1"/>
  <c r="H5467" i="1"/>
  <c r="B5467" i="1"/>
  <c r="H5466" i="1"/>
  <c r="B5466" i="1"/>
  <c r="H5465" i="1"/>
  <c r="B5465" i="1"/>
  <c r="H5464" i="1"/>
  <c r="B5464" i="1"/>
  <c r="H5463" i="1"/>
  <c r="B5463" i="1"/>
  <c r="H5462" i="1"/>
  <c r="B5462" i="1"/>
  <c r="H5461" i="1"/>
  <c r="B5461" i="1"/>
  <c r="H5460" i="1"/>
  <c r="B5460" i="1"/>
  <c r="H5459" i="1"/>
  <c r="B5459" i="1"/>
  <c r="H5458" i="1"/>
  <c r="B5458" i="1"/>
  <c r="H5457" i="1"/>
  <c r="B5457" i="1"/>
  <c r="H5456" i="1"/>
  <c r="B5456" i="1"/>
  <c r="H5455" i="1"/>
  <c r="B5455" i="1"/>
  <c r="H5454" i="1"/>
  <c r="B5454" i="1"/>
  <c r="H5453" i="1"/>
  <c r="B5453" i="1"/>
  <c r="H5452" i="1"/>
  <c r="B5452" i="1"/>
  <c r="H5451" i="1"/>
  <c r="B5451" i="1"/>
  <c r="H5450" i="1"/>
  <c r="B5450" i="1"/>
  <c r="H5449" i="1"/>
  <c r="B5449" i="1"/>
  <c r="H5448" i="1"/>
  <c r="B5448" i="1"/>
  <c r="H5447" i="1"/>
  <c r="B5447" i="1"/>
  <c r="H5446" i="1"/>
  <c r="B5446" i="1"/>
  <c r="H5445" i="1"/>
  <c r="B5445" i="1"/>
  <c r="H5444" i="1"/>
  <c r="B5444" i="1"/>
  <c r="H5443" i="1"/>
  <c r="B5443" i="1"/>
  <c r="H5442" i="1"/>
  <c r="B5442" i="1"/>
  <c r="H5441" i="1"/>
  <c r="B5441" i="1"/>
  <c r="H5440" i="1"/>
  <c r="B5440" i="1"/>
  <c r="H5439" i="1"/>
  <c r="B5439" i="1"/>
  <c r="H5438" i="1"/>
  <c r="B5438" i="1"/>
  <c r="H5437" i="1"/>
  <c r="B5437" i="1"/>
  <c r="H5436" i="1"/>
  <c r="B5436" i="1"/>
  <c r="H5435" i="1"/>
  <c r="B5435" i="1"/>
  <c r="H5434" i="1"/>
  <c r="B5434" i="1"/>
  <c r="H5433" i="1"/>
  <c r="B5433" i="1"/>
  <c r="H5432" i="1"/>
  <c r="B5432" i="1"/>
  <c r="H5431" i="1"/>
  <c r="B5431" i="1"/>
  <c r="H5430" i="1"/>
  <c r="B5430" i="1"/>
  <c r="H5429" i="1"/>
  <c r="B5429" i="1"/>
  <c r="H5428" i="1"/>
  <c r="B5428" i="1"/>
  <c r="H5427" i="1"/>
  <c r="B5427" i="1"/>
  <c r="H5426" i="1"/>
  <c r="B5426" i="1"/>
  <c r="H5425" i="1"/>
  <c r="B5425" i="1"/>
  <c r="H5424" i="1"/>
  <c r="B5424" i="1"/>
  <c r="H5423" i="1"/>
  <c r="B5423" i="1"/>
  <c r="H5422" i="1"/>
  <c r="B5422" i="1"/>
  <c r="H5421" i="1"/>
  <c r="B5421" i="1"/>
  <c r="H5420" i="1"/>
  <c r="B5420" i="1"/>
  <c r="H5419" i="1"/>
  <c r="B5419" i="1"/>
  <c r="H5418" i="1"/>
  <c r="B5418" i="1"/>
  <c r="H5417" i="1"/>
  <c r="B5417" i="1"/>
  <c r="H5416" i="1"/>
  <c r="B5416" i="1"/>
  <c r="H5415" i="1"/>
  <c r="B5415" i="1"/>
  <c r="H5414" i="1"/>
  <c r="B5414" i="1"/>
  <c r="H5413" i="1"/>
  <c r="B5413" i="1"/>
  <c r="H5412" i="1"/>
  <c r="B5412" i="1"/>
  <c r="H5411" i="1"/>
  <c r="B5411" i="1"/>
  <c r="H5410" i="1"/>
  <c r="B5410" i="1"/>
  <c r="H5409" i="1"/>
  <c r="B5409" i="1"/>
  <c r="H5408" i="1"/>
  <c r="B5408" i="1"/>
  <c r="H5407" i="1"/>
  <c r="B5407" i="1"/>
  <c r="H5406" i="1"/>
  <c r="B5406" i="1"/>
  <c r="H5405" i="1"/>
  <c r="B5405" i="1"/>
  <c r="H5404" i="1"/>
  <c r="B5404" i="1"/>
  <c r="H5403" i="1"/>
  <c r="B5403" i="1"/>
  <c r="H5402" i="1"/>
  <c r="B5402" i="1"/>
  <c r="H5401" i="1"/>
  <c r="B5401" i="1"/>
  <c r="H5400" i="1"/>
  <c r="B5400" i="1"/>
  <c r="H5399" i="1"/>
  <c r="B5399" i="1"/>
  <c r="H5398" i="1"/>
  <c r="B5398" i="1"/>
  <c r="H5397" i="1"/>
  <c r="B5397" i="1"/>
  <c r="H5396" i="1"/>
  <c r="B5396" i="1"/>
  <c r="H5395" i="1"/>
  <c r="B5395" i="1"/>
  <c r="H5394" i="1"/>
  <c r="B5394" i="1"/>
  <c r="H5393" i="1"/>
  <c r="B5393" i="1"/>
  <c r="H5392" i="1"/>
  <c r="B5392" i="1"/>
  <c r="H5391" i="1"/>
  <c r="B5391" i="1"/>
  <c r="H5390" i="1"/>
  <c r="B5390" i="1"/>
  <c r="H5389" i="1"/>
  <c r="B5389" i="1"/>
  <c r="H5388" i="1"/>
  <c r="B5388" i="1"/>
  <c r="H5387" i="1"/>
  <c r="B5387" i="1"/>
  <c r="H5386" i="1"/>
  <c r="B5386" i="1"/>
  <c r="H5385" i="1"/>
  <c r="B5385" i="1"/>
  <c r="H5384" i="1"/>
  <c r="B5384" i="1"/>
  <c r="H5383" i="1"/>
  <c r="B5383" i="1"/>
  <c r="H5382" i="1"/>
  <c r="B5382" i="1"/>
  <c r="H5381" i="1"/>
  <c r="B5381" i="1"/>
  <c r="H5380" i="1"/>
  <c r="B5380" i="1"/>
  <c r="H5379" i="1"/>
  <c r="B5379" i="1"/>
  <c r="H5378" i="1"/>
  <c r="B5378" i="1"/>
  <c r="H5377" i="1"/>
  <c r="B5377" i="1"/>
  <c r="H5376" i="1"/>
  <c r="B5376" i="1"/>
  <c r="H5375" i="1"/>
  <c r="B5375" i="1"/>
  <c r="H5374" i="1"/>
  <c r="B5374" i="1"/>
  <c r="H5373" i="1"/>
  <c r="B5373" i="1"/>
  <c r="H5372" i="1"/>
  <c r="B5372" i="1"/>
  <c r="H5371" i="1"/>
  <c r="B5371" i="1"/>
  <c r="H5370" i="1"/>
  <c r="B5370" i="1"/>
  <c r="H5369" i="1"/>
  <c r="B5369" i="1"/>
  <c r="H5368" i="1"/>
  <c r="B5368" i="1"/>
  <c r="H5367" i="1"/>
  <c r="B5367" i="1"/>
  <c r="H5366" i="1"/>
  <c r="B5366" i="1"/>
  <c r="H5365" i="1"/>
  <c r="B5365" i="1"/>
  <c r="H5364" i="1"/>
  <c r="B5364" i="1"/>
  <c r="H5363" i="1"/>
  <c r="B5363" i="1"/>
  <c r="H5362" i="1"/>
  <c r="B5362" i="1"/>
  <c r="H5361" i="1"/>
  <c r="B5361" i="1"/>
  <c r="H5360" i="1"/>
  <c r="B5360" i="1"/>
  <c r="H5359" i="1"/>
  <c r="B5359" i="1"/>
  <c r="H5358" i="1"/>
  <c r="B5358" i="1"/>
  <c r="H5357" i="1"/>
  <c r="B5357" i="1"/>
  <c r="H5356" i="1"/>
  <c r="B5356" i="1"/>
  <c r="H5355" i="1"/>
  <c r="B5355" i="1"/>
  <c r="H5354" i="1"/>
  <c r="B5354" i="1"/>
  <c r="H5353" i="1"/>
  <c r="B5353" i="1"/>
  <c r="H5352" i="1"/>
  <c r="B5352" i="1"/>
  <c r="H5351" i="1"/>
  <c r="B5351" i="1"/>
  <c r="H5350" i="1"/>
  <c r="B5350" i="1"/>
  <c r="H5349" i="1"/>
  <c r="B5349" i="1"/>
  <c r="H5348" i="1"/>
  <c r="B5348" i="1"/>
  <c r="H5347" i="1"/>
  <c r="B5347" i="1"/>
  <c r="H5346" i="1"/>
  <c r="B5346" i="1"/>
  <c r="H5345" i="1"/>
  <c r="B5345" i="1"/>
  <c r="H5344" i="1"/>
  <c r="B5344" i="1"/>
  <c r="H5343" i="1"/>
  <c r="B5343" i="1"/>
  <c r="H5342" i="1"/>
  <c r="B5342" i="1"/>
  <c r="H5341" i="1"/>
  <c r="B5341" i="1"/>
  <c r="H5340" i="1"/>
  <c r="B5340" i="1"/>
  <c r="H5339" i="1"/>
  <c r="B5339" i="1"/>
  <c r="H5338" i="1"/>
  <c r="B5338" i="1"/>
  <c r="H5337" i="1"/>
  <c r="B5337" i="1"/>
  <c r="H5336" i="1"/>
  <c r="B5336" i="1"/>
  <c r="H5335" i="1"/>
  <c r="B5335" i="1"/>
  <c r="H5334" i="1"/>
  <c r="B5334" i="1"/>
  <c r="H5333" i="1"/>
  <c r="B5333" i="1"/>
  <c r="H5332" i="1"/>
  <c r="B5332" i="1"/>
  <c r="H5331" i="1"/>
  <c r="B5331" i="1"/>
  <c r="H5330" i="1"/>
  <c r="B5330" i="1"/>
  <c r="H5329" i="1"/>
  <c r="B5329" i="1"/>
  <c r="H5328" i="1"/>
  <c r="B5328" i="1"/>
  <c r="H5327" i="1"/>
  <c r="B5327" i="1"/>
  <c r="H5326" i="1"/>
  <c r="B5326" i="1"/>
  <c r="H5325" i="1"/>
  <c r="B5325" i="1"/>
  <c r="H5324" i="1"/>
  <c r="B5324" i="1"/>
  <c r="H5323" i="1"/>
  <c r="B5323" i="1"/>
  <c r="H5322" i="1"/>
  <c r="B5322" i="1"/>
  <c r="H5321" i="1"/>
  <c r="B5321" i="1"/>
  <c r="H5320" i="1"/>
  <c r="B5320" i="1"/>
  <c r="H5319" i="1"/>
  <c r="B5319" i="1"/>
  <c r="H5318" i="1"/>
  <c r="B5318" i="1"/>
  <c r="H5317" i="1"/>
  <c r="B5317" i="1"/>
  <c r="H5316" i="1"/>
  <c r="B5316" i="1"/>
  <c r="H5315" i="1"/>
  <c r="B5315" i="1"/>
  <c r="H5314" i="1"/>
  <c r="B5314" i="1"/>
  <c r="H5313" i="1"/>
  <c r="B5313" i="1"/>
  <c r="H5312" i="1"/>
  <c r="B5312" i="1"/>
  <c r="H5311" i="1"/>
  <c r="B5311" i="1"/>
  <c r="H5310" i="1"/>
  <c r="B5310" i="1"/>
  <c r="H5309" i="1"/>
  <c r="B5309" i="1"/>
  <c r="H5308" i="1"/>
  <c r="B5308" i="1"/>
  <c r="H5307" i="1"/>
  <c r="B5307" i="1"/>
  <c r="H5306" i="1"/>
  <c r="B5306" i="1"/>
  <c r="H5305" i="1"/>
  <c r="B5305" i="1"/>
  <c r="H5304" i="1"/>
  <c r="B5304" i="1"/>
  <c r="H5303" i="1"/>
  <c r="B5303" i="1"/>
  <c r="H5302" i="1"/>
  <c r="B5302" i="1"/>
  <c r="H5301" i="1"/>
  <c r="B5301" i="1"/>
  <c r="H5300" i="1"/>
  <c r="B5300" i="1"/>
  <c r="H5299" i="1"/>
  <c r="B5299" i="1"/>
  <c r="H5298" i="1"/>
  <c r="B5298" i="1"/>
  <c r="H5297" i="1"/>
  <c r="B5297" i="1"/>
  <c r="H5296" i="1"/>
  <c r="B5296" i="1"/>
  <c r="H5295" i="1"/>
  <c r="B5295" i="1"/>
  <c r="H5294" i="1"/>
  <c r="B5294" i="1"/>
  <c r="H5293" i="1"/>
  <c r="B5293" i="1"/>
  <c r="H5292" i="1"/>
  <c r="B5292" i="1"/>
  <c r="H5291" i="1"/>
  <c r="B5291" i="1"/>
  <c r="H5290" i="1"/>
  <c r="B5290" i="1"/>
  <c r="H5289" i="1"/>
  <c r="B5289" i="1"/>
  <c r="H5288" i="1"/>
  <c r="B5288" i="1"/>
  <c r="H5287" i="1"/>
  <c r="B5287" i="1"/>
  <c r="H5286" i="1"/>
  <c r="B5286" i="1"/>
  <c r="H5285" i="1"/>
  <c r="B5285" i="1"/>
  <c r="H5284" i="1"/>
  <c r="B5284" i="1"/>
  <c r="H5283" i="1"/>
  <c r="B5283" i="1"/>
  <c r="H5282" i="1"/>
  <c r="B5282" i="1"/>
  <c r="H5281" i="1"/>
  <c r="B5281" i="1"/>
  <c r="H5280" i="1"/>
  <c r="B5280" i="1"/>
  <c r="H5279" i="1"/>
  <c r="B5279" i="1"/>
  <c r="H5278" i="1"/>
  <c r="B5278" i="1"/>
  <c r="H5277" i="1"/>
  <c r="B5277" i="1"/>
  <c r="H5276" i="1"/>
  <c r="B5276" i="1"/>
  <c r="H5275" i="1"/>
  <c r="B5275" i="1"/>
  <c r="H5274" i="1"/>
  <c r="B5274" i="1"/>
  <c r="H5273" i="1"/>
  <c r="B5273" i="1"/>
  <c r="H5272" i="1"/>
  <c r="B5272" i="1"/>
  <c r="H5271" i="1"/>
  <c r="B5271" i="1"/>
  <c r="H5270" i="1"/>
  <c r="B5270" i="1"/>
  <c r="H5269" i="1"/>
  <c r="B5269" i="1"/>
  <c r="H5268" i="1"/>
  <c r="B5268" i="1"/>
  <c r="H5267" i="1"/>
  <c r="B5267" i="1"/>
  <c r="H5266" i="1"/>
  <c r="B5266" i="1"/>
  <c r="H5265" i="1"/>
  <c r="B5265" i="1"/>
  <c r="H5264" i="1"/>
  <c r="B5264" i="1"/>
  <c r="H5263" i="1"/>
  <c r="B5263" i="1"/>
  <c r="H5262" i="1"/>
  <c r="B5262" i="1"/>
  <c r="H5261" i="1"/>
  <c r="B5261" i="1"/>
  <c r="H5260" i="1"/>
  <c r="B5260" i="1"/>
  <c r="H5259" i="1"/>
  <c r="B5259" i="1"/>
  <c r="H5258" i="1"/>
  <c r="B5258" i="1"/>
  <c r="H5257" i="1"/>
  <c r="B5257" i="1"/>
  <c r="H5256" i="1"/>
  <c r="B5256" i="1"/>
  <c r="H5255" i="1"/>
  <c r="B5255" i="1"/>
  <c r="H5254" i="1"/>
  <c r="B5254" i="1"/>
  <c r="H5253" i="1"/>
  <c r="B5253" i="1"/>
  <c r="H5252" i="1"/>
  <c r="B5252" i="1"/>
  <c r="H5251" i="1"/>
  <c r="B5251" i="1"/>
  <c r="H5250" i="1"/>
  <c r="B5250" i="1"/>
  <c r="H5249" i="1"/>
  <c r="B5249" i="1"/>
  <c r="H5248" i="1"/>
  <c r="B5248" i="1"/>
  <c r="H5247" i="1"/>
  <c r="B5247" i="1"/>
  <c r="H5246" i="1"/>
  <c r="B5246" i="1"/>
  <c r="H5245" i="1"/>
  <c r="B5245" i="1"/>
  <c r="H5244" i="1"/>
  <c r="B5244" i="1"/>
  <c r="H5243" i="1"/>
  <c r="B5243" i="1"/>
  <c r="H5242" i="1"/>
  <c r="B5242" i="1"/>
  <c r="H5241" i="1"/>
  <c r="B5241" i="1"/>
  <c r="H5240" i="1"/>
  <c r="B5240" i="1"/>
  <c r="H5239" i="1"/>
  <c r="B5239" i="1"/>
  <c r="H5238" i="1"/>
  <c r="B5238" i="1"/>
  <c r="H5237" i="1"/>
  <c r="B5237" i="1"/>
  <c r="H5236" i="1"/>
  <c r="B5236" i="1"/>
  <c r="H5235" i="1"/>
  <c r="B5235" i="1"/>
  <c r="H5234" i="1"/>
  <c r="B5234" i="1"/>
  <c r="H5233" i="1"/>
  <c r="B5233" i="1"/>
  <c r="H5232" i="1"/>
  <c r="B5232" i="1"/>
  <c r="H5231" i="1"/>
  <c r="B5231" i="1"/>
  <c r="H5230" i="1"/>
  <c r="B5230" i="1"/>
  <c r="H5229" i="1"/>
  <c r="B5229" i="1"/>
  <c r="H5228" i="1"/>
  <c r="B5228" i="1"/>
  <c r="H5227" i="1"/>
  <c r="B5227" i="1"/>
  <c r="H5226" i="1"/>
  <c r="B5226" i="1"/>
  <c r="H5225" i="1"/>
  <c r="B5225" i="1"/>
  <c r="H5224" i="1"/>
  <c r="B5224" i="1"/>
  <c r="H5223" i="1"/>
  <c r="B5223" i="1"/>
  <c r="H5222" i="1"/>
  <c r="B5222" i="1"/>
  <c r="H5221" i="1"/>
  <c r="B5221" i="1"/>
  <c r="H5220" i="1"/>
  <c r="B5220" i="1"/>
  <c r="H5219" i="1"/>
  <c r="B5219" i="1"/>
  <c r="H5218" i="1"/>
  <c r="B5218" i="1"/>
  <c r="H5217" i="1"/>
  <c r="B5217" i="1"/>
  <c r="H5216" i="1"/>
  <c r="B5216" i="1"/>
  <c r="H5215" i="1"/>
  <c r="B5215" i="1"/>
  <c r="H5214" i="1"/>
  <c r="B5214" i="1"/>
  <c r="H5213" i="1"/>
  <c r="B5213" i="1"/>
  <c r="H5212" i="1"/>
  <c r="B5212" i="1"/>
  <c r="H5211" i="1"/>
  <c r="B5211" i="1"/>
  <c r="H5210" i="1"/>
  <c r="B5210" i="1"/>
  <c r="H5209" i="1"/>
  <c r="B5209" i="1"/>
  <c r="H5208" i="1"/>
  <c r="B5208" i="1"/>
  <c r="H5207" i="1"/>
  <c r="B5207" i="1"/>
  <c r="H5206" i="1"/>
  <c r="B5206" i="1"/>
  <c r="H5205" i="1"/>
  <c r="B5205" i="1"/>
  <c r="H5204" i="1"/>
  <c r="B5204" i="1"/>
  <c r="H5203" i="1"/>
  <c r="B5203" i="1"/>
  <c r="H5202" i="1"/>
  <c r="B5202" i="1"/>
  <c r="H5201" i="1"/>
  <c r="B5201" i="1"/>
  <c r="H5200" i="1"/>
  <c r="B5200" i="1"/>
  <c r="H5199" i="1"/>
  <c r="B5199" i="1"/>
  <c r="H5198" i="1"/>
  <c r="B5198" i="1"/>
  <c r="H5197" i="1"/>
  <c r="B5197" i="1"/>
  <c r="H5196" i="1"/>
  <c r="B5196" i="1"/>
  <c r="H5195" i="1"/>
  <c r="B5195" i="1"/>
  <c r="H5194" i="1"/>
  <c r="B5194" i="1"/>
  <c r="H5193" i="1"/>
  <c r="B5193" i="1"/>
  <c r="H5192" i="1"/>
  <c r="B5192" i="1"/>
  <c r="H5191" i="1"/>
  <c r="B5191" i="1"/>
  <c r="H5190" i="1"/>
  <c r="B5190" i="1"/>
  <c r="H5189" i="1"/>
  <c r="B5189" i="1"/>
  <c r="H5188" i="1"/>
  <c r="B5188" i="1"/>
  <c r="H5187" i="1"/>
  <c r="B5187" i="1"/>
  <c r="H5186" i="1"/>
  <c r="B5186" i="1"/>
  <c r="H5185" i="1"/>
  <c r="B5185" i="1"/>
  <c r="H5184" i="1"/>
  <c r="B5184" i="1"/>
  <c r="H5183" i="1"/>
  <c r="B5183" i="1"/>
  <c r="H5182" i="1"/>
  <c r="B5182" i="1"/>
  <c r="H5181" i="1"/>
  <c r="B5181" i="1"/>
  <c r="H5180" i="1"/>
  <c r="B5180" i="1"/>
  <c r="H5179" i="1"/>
  <c r="B5179" i="1"/>
  <c r="H5178" i="1"/>
  <c r="B5178" i="1"/>
  <c r="H5177" i="1"/>
  <c r="B5177" i="1"/>
  <c r="H5176" i="1"/>
  <c r="B5176" i="1"/>
  <c r="H5175" i="1"/>
  <c r="B5175" i="1"/>
  <c r="H5174" i="1"/>
  <c r="B5174" i="1"/>
  <c r="H5173" i="1"/>
  <c r="B5173" i="1"/>
  <c r="H5172" i="1"/>
  <c r="B5172" i="1"/>
  <c r="H5171" i="1"/>
  <c r="B5171" i="1"/>
  <c r="H5170" i="1"/>
  <c r="B5170" i="1"/>
  <c r="H5169" i="1"/>
  <c r="B5169" i="1"/>
  <c r="H5168" i="1"/>
  <c r="B5168" i="1"/>
  <c r="H5167" i="1"/>
  <c r="B5167" i="1"/>
  <c r="H5166" i="1"/>
  <c r="B5166" i="1"/>
  <c r="H5165" i="1"/>
  <c r="B5165" i="1"/>
  <c r="H5164" i="1"/>
  <c r="B5164" i="1"/>
  <c r="H5163" i="1"/>
  <c r="B5163" i="1"/>
  <c r="H5162" i="1"/>
  <c r="B5162" i="1"/>
  <c r="H5161" i="1"/>
  <c r="B5161" i="1"/>
  <c r="H5160" i="1"/>
  <c r="B5160" i="1"/>
  <c r="H5159" i="1"/>
  <c r="B5159" i="1"/>
  <c r="H5158" i="1"/>
  <c r="B5158" i="1"/>
  <c r="H5157" i="1"/>
  <c r="B5157" i="1"/>
  <c r="H5156" i="1"/>
  <c r="B5156" i="1"/>
  <c r="H5155" i="1"/>
  <c r="B5155" i="1"/>
  <c r="H5154" i="1"/>
  <c r="B5154" i="1"/>
  <c r="H5153" i="1"/>
  <c r="B5153" i="1"/>
  <c r="H5152" i="1"/>
  <c r="B5152" i="1"/>
  <c r="H5151" i="1"/>
  <c r="B5151" i="1"/>
  <c r="H5150" i="1"/>
  <c r="B5150" i="1"/>
  <c r="H5149" i="1"/>
  <c r="B5149" i="1"/>
  <c r="H5148" i="1"/>
  <c r="B5148" i="1"/>
  <c r="H5147" i="1"/>
  <c r="B5147" i="1"/>
  <c r="H5146" i="1"/>
  <c r="B5146" i="1"/>
  <c r="H5145" i="1"/>
  <c r="B5145" i="1"/>
  <c r="H5144" i="1"/>
  <c r="B5144" i="1"/>
  <c r="H5143" i="1"/>
  <c r="B5143" i="1"/>
  <c r="H5142" i="1"/>
  <c r="B5142" i="1"/>
  <c r="H5141" i="1"/>
  <c r="B5141" i="1"/>
  <c r="H5140" i="1"/>
  <c r="B5140" i="1"/>
  <c r="H5139" i="1"/>
  <c r="B5139" i="1"/>
  <c r="H5138" i="1"/>
  <c r="B5138" i="1"/>
  <c r="H5137" i="1"/>
  <c r="B5137" i="1"/>
  <c r="H5136" i="1"/>
  <c r="B5136" i="1"/>
  <c r="H5135" i="1"/>
  <c r="B5135" i="1"/>
  <c r="H5134" i="1"/>
  <c r="B5134" i="1"/>
  <c r="H5133" i="1"/>
  <c r="B5133" i="1"/>
  <c r="H5132" i="1"/>
  <c r="B5132" i="1"/>
  <c r="H5131" i="1"/>
  <c r="B5131" i="1"/>
  <c r="H5130" i="1"/>
  <c r="B5130" i="1"/>
  <c r="H5129" i="1"/>
  <c r="B5129" i="1"/>
  <c r="H5128" i="1"/>
  <c r="B5128" i="1"/>
  <c r="H5127" i="1"/>
  <c r="B5127" i="1"/>
  <c r="H5126" i="1"/>
  <c r="B5126" i="1"/>
  <c r="H5125" i="1"/>
  <c r="B5125" i="1"/>
  <c r="H5124" i="1"/>
  <c r="B5124" i="1"/>
  <c r="H5123" i="1"/>
  <c r="B5123" i="1"/>
  <c r="H5122" i="1"/>
  <c r="B5122" i="1"/>
  <c r="H5121" i="1"/>
  <c r="B5121" i="1"/>
  <c r="H5120" i="1"/>
  <c r="B5120" i="1"/>
  <c r="H5119" i="1"/>
  <c r="B5119" i="1"/>
  <c r="H5118" i="1"/>
  <c r="B5118" i="1"/>
  <c r="H5117" i="1"/>
  <c r="B5117" i="1"/>
  <c r="H5116" i="1"/>
  <c r="B5116" i="1"/>
  <c r="H5115" i="1"/>
  <c r="B5115" i="1"/>
  <c r="H5114" i="1"/>
  <c r="B5114" i="1"/>
  <c r="H5113" i="1"/>
  <c r="B5113" i="1"/>
  <c r="H5112" i="1"/>
  <c r="B5112" i="1"/>
  <c r="H5111" i="1"/>
  <c r="B5111" i="1"/>
  <c r="H5110" i="1"/>
  <c r="B5110" i="1"/>
  <c r="H5109" i="1"/>
  <c r="B5109" i="1"/>
  <c r="H5108" i="1"/>
  <c r="B5108" i="1"/>
  <c r="H5107" i="1"/>
  <c r="B5107" i="1"/>
  <c r="H5106" i="1"/>
  <c r="B5106" i="1"/>
  <c r="H5105" i="1"/>
  <c r="B5105" i="1"/>
  <c r="H5104" i="1"/>
  <c r="B5104" i="1"/>
  <c r="H5103" i="1"/>
  <c r="B5103" i="1"/>
  <c r="H5102" i="1"/>
  <c r="B5102" i="1"/>
  <c r="H5101" i="1"/>
  <c r="B5101" i="1"/>
  <c r="H5100" i="1"/>
  <c r="B5100" i="1"/>
  <c r="H5099" i="1"/>
  <c r="B5099" i="1"/>
  <c r="H5098" i="1"/>
  <c r="B5098" i="1"/>
  <c r="H5097" i="1"/>
  <c r="B5097" i="1"/>
  <c r="H5096" i="1"/>
  <c r="B5096" i="1"/>
  <c r="H5095" i="1"/>
  <c r="B5095" i="1"/>
  <c r="H5094" i="1"/>
  <c r="B5094" i="1"/>
  <c r="H5093" i="1"/>
  <c r="B5093" i="1"/>
  <c r="H5092" i="1"/>
  <c r="B5092" i="1"/>
  <c r="H5091" i="1"/>
  <c r="B5091" i="1"/>
  <c r="H5090" i="1"/>
  <c r="B5090" i="1"/>
  <c r="H5089" i="1"/>
  <c r="B5089" i="1"/>
  <c r="H5088" i="1"/>
  <c r="B5088" i="1"/>
  <c r="H5087" i="1"/>
  <c r="B5087" i="1"/>
  <c r="H5086" i="1"/>
  <c r="B5086" i="1"/>
  <c r="H5085" i="1"/>
  <c r="B5085" i="1"/>
  <c r="H5084" i="1"/>
  <c r="B5084" i="1"/>
  <c r="H5083" i="1"/>
  <c r="B5083" i="1"/>
  <c r="H5082" i="1"/>
  <c r="B5082" i="1"/>
  <c r="H5081" i="1"/>
  <c r="B5081" i="1"/>
  <c r="H5080" i="1"/>
  <c r="B5080" i="1"/>
  <c r="H5079" i="1"/>
  <c r="B5079" i="1"/>
  <c r="H5078" i="1"/>
  <c r="B5078" i="1"/>
  <c r="H5077" i="1"/>
  <c r="B5077" i="1"/>
  <c r="H5076" i="1"/>
  <c r="B5076" i="1"/>
  <c r="H5075" i="1"/>
  <c r="B5075" i="1"/>
  <c r="H5074" i="1"/>
  <c r="B5074" i="1"/>
  <c r="H5073" i="1"/>
  <c r="B5073" i="1"/>
  <c r="H5072" i="1"/>
  <c r="B5072" i="1"/>
  <c r="H5071" i="1"/>
  <c r="B5071" i="1"/>
  <c r="H5070" i="1"/>
  <c r="B5070" i="1"/>
  <c r="H5069" i="1"/>
  <c r="B5069" i="1"/>
  <c r="H5068" i="1"/>
  <c r="B5068" i="1"/>
  <c r="H5067" i="1"/>
  <c r="B5067" i="1"/>
  <c r="H5066" i="1"/>
  <c r="B5066" i="1"/>
  <c r="H5065" i="1"/>
  <c r="B5065" i="1"/>
  <c r="H5064" i="1"/>
  <c r="B5064" i="1"/>
  <c r="H5063" i="1"/>
  <c r="B5063" i="1"/>
  <c r="H5062" i="1"/>
  <c r="B5062" i="1"/>
  <c r="H5061" i="1"/>
  <c r="B5061" i="1"/>
  <c r="H5060" i="1"/>
  <c r="B5060" i="1"/>
  <c r="H5059" i="1"/>
  <c r="B5059" i="1"/>
  <c r="H5058" i="1"/>
  <c r="B5058" i="1"/>
  <c r="H5057" i="1"/>
  <c r="B5057" i="1"/>
  <c r="H5056" i="1"/>
  <c r="B5056" i="1"/>
  <c r="H5055" i="1"/>
  <c r="B5055" i="1"/>
  <c r="H5054" i="1"/>
  <c r="B5054" i="1"/>
  <c r="H5053" i="1"/>
  <c r="B5053" i="1"/>
  <c r="H5052" i="1"/>
  <c r="B5052" i="1"/>
  <c r="H5051" i="1"/>
  <c r="B5051" i="1"/>
  <c r="H5050" i="1"/>
  <c r="B5050" i="1"/>
  <c r="H5049" i="1"/>
  <c r="B5049" i="1"/>
  <c r="H5048" i="1"/>
  <c r="B5048" i="1"/>
  <c r="H5047" i="1"/>
  <c r="B5047" i="1"/>
  <c r="H5046" i="1"/>
  <c r="B5046" i="1"/>
  <c r="H5045" i="1"/>
  <c r="B5045" i="1"/>
  <c r="H5044" i="1"/>
  <c r="B5044" i="1"/>
  <c r="H5043" i="1"/>
  <c r="B5043" i="1"/>
  <c r="H5042" i="1"/>
  <c r="B5042" i="1"/>
  <c r="H5041" i="1"/>
  <c r="B5041" i="1"/>
  <c r="H5040" i="1"/>
  <c r="B5040" i="1"/>
  <c r="H5039" i="1"/>
  <c r="B5039" i="1"/>
  <c r="H5038" i="1"/>
  <c r="B5038" i="1"/>
  <c r="H5037" i="1"/>
  <c r="B5037" i="1"/>
  <c r="H5036" i="1"/>
  <c r="B5036" i="1"/>
  <c r="H5035" i="1"/>
  <c r="B5035" i="1"/>
  <c r="H5034" i="1"/>
  <c r="B5034" i="1"/>
  <c r="H5033" i="1"/>
  <c r="B5033" i="1"/>
  <c r="H5032" i="1"/>
  <c r="B5032" i="1"/>
  <c r="H5031" i="1"/>
  <c r="B5031" i="1"/>
  <c r="H5030" i="1"/>
  <c r="B5030" i="1"/>
  <c r="H5029" i="1"/>
  <c r="B5029" i="1"/>
  <c r="H5028" i="1"/>
  <c r="B5028" i="1"/>
  <c r="H5027" i="1"/>
  <c r="B5027" i="1"/>
  <c r="H5026" i="1"/>
  <c r="B5026" i="1"/>
  <c r="H5025" i="1"/>
  <c r="B5025" i="1"/>
  <c r="H5024" i="1"/>
  <c r="B5024" i="1"/>
  <c r="H5023" i="1"/>
  <c r="B5023" i="1"/>
  <c r="H5022" i="1"/>
  <c r="B5022" i="1"/>
  <c r="H5021" i="1"/>
  <c r="B5021" i="1"/>
  <c r="H5020" i="1"/>
  <c r="B5020" i="1"/>
  <c r="H5019" i="1"/>
  <c r="B5019" i="1"/>
  <c r="H5018" i="1"/>
  <c r="B5018" i="1"/>
  <c r="H5017" i="1"/>
  <c r="B5017" i="1"/>
  <c r="H5016" i="1"/>
  <c r="B5016" i="1"/>
  <c r="H5015" i="1"/>
  <c r="B5015" i="1"/>
  <c r="H5014" i="1"/>
  <c r="B5014" i="1"/>
  <c r="H5013" i="1"/>
  <c r="B5013" i="1"/>
  <c r="H5012" i="1"/>
  <c r="B5012" i="1"/>
  <c r="H5011" i="1"/>
  <c r="B5011" i="1"/>
  <c r="H5010" i="1"/>
  <c r="B5010" i="1"/>
  <c r="H5009" i="1"/>
  <c r="B5009" i="1"/>
  <c r="H5008" i="1"/>
  <c r="B5008" i="1"/>
  <c r="H5007" i="1"/>
  <c r="B5007" i="1"/>
  <c r="H5006" i="1"/>
  <c r="B5006" i="1"/>
  <c r="H5005" i="1"/>
  <c r="B5005" i="1"/>
  <c r="H5004" i="1"/>
  <c r="B5004" i="1"/>
  <c r="H5003" i="1"/>
  <c r="B5003" i="1"/>
  <c r="H5002" i="1"/>
  <c r="B5002" i="1"/>
  <c r="H5001" i="1"/>
  <c r="B5001" i="1"/>
  <c r="H5000" i="1"/>
  <c r="B5000" i="1"/>
  <c r="H4999" i="1"/>
  <c r="B4999" i="1"/>
  <c r="H4998" i="1"/>
  <c r="B4998" i="1"/>
  <c r="H4997" i="1"/>
  <c r="B4997" i="1"/>
  <c r="H4996" i="1"/>
  <c r="B4996" i="1"/>
  <c r="H4995" i="1"/>
  <c r="B4995" i="1"/>
  <c r="H4994" i="1"/>
  <c r="B4994" i="1"/>
  <c r="H4993" i="1"/>
  <c r="B4993" i="1"/>
  <c r="H4992" i="1"/>
  <c r="B4992" i="1"/>
  <c r="H4991" i="1"/>
  <c r="B4991" i="1"/>
  <c r="H4990" i="1"/>
  <c r="B4990" i="1"/>
  <c r="H4989" i="1"/>
  <c r="B4989" i="1"/>
  <c r="H4988" i="1"/>
  <c r="B4988" i="1"/>
  <c r="H4987" i="1"/>
  <c r="B4987" i="1"/>
  <c r="H4986" i="1"/>
  <c r="B4986" i="1"/>
  <c r="H4985" i="1"/>
  <c r="B4985" i="1"/>
  <c r="H4984" i="1"/>
  <c r="B4984" i="1"/>
  <c r="H4983" i="1"/>
  <c r="B4983" i="1"/>
  <c r="H4982" i="1"/>
  <c r="B4982" i="1"/>
  <c r="H4981" i="1"/>
  <c r="B4981" i="1"/>
  <c r="H4980" i="1"/>
  <c r="B4980" i="1"/>
  <c r="H4979" i="1"/>
  <c r="B4979" i="1"/>
  <c r="H4978" i="1"/>
  <c r="B4978" i="1"/>
  <c r="H4977" i="1"/>
  <c r="B4977" i="1"/>
  <c r="H4976" i="1"/>
  <c r="B4976" i="1"/>
  <c r="H4975" i="1"/>
  <c r="B4975" i="1"/>
  <c r="H4974" i="1"/>
  <c r="B4974" i="1"/>
  <c r="H4973" i="1"/>
  <c r="B4973" i="1"/>
  <c r="H4972" i="1"/>
  <c r="B4972" i="1"/>
  <c r="H4971" i="1"/>
  <c r="B4971" i="1"/>
  <c r="H4970" i="1"/>
  <c r="B4970" i="1"/>
  <c r="H4969" i="1"/>
  <c r="B4969" i="1"/>
  <c r="H4968" i="1"/>
  <c r="B4968" i="1"/>
  <c r="H4967" i="1"/>
  <c r="B4967" i="1"/>
  <c r="H4966" i="1"/>
  <c r="B4966" i="1"/>
  <c r="H4965" i="1"/>
  <c r="B4965" i="1"/>
  <c r="H4964" i="1"/>
  <c r="B4964" i="1"/>
  <c r="H4963" i="1"/>
  <c r="B4963" i="1"/>
  <c r="H4962" i="1"/>
  <c r="B4962" i="1"/>
  <c r="H4961" i="1"/>
  <c r="B4961" i="1"/>
  <c r="H4960" i="1"/>
  <c r="B4960" i="1"/>
  <c r="H4959" i="1"/>
  <c r="B4959" i="1"/>
  <c r="H4958" i="1"/>
  <c r="B4958" i="1"/>
  <c r="H4957" i="1"/>
  <c r="B4957" i="1"/>
  <c r="H4956" i="1"/>
  <c r="B4956" i="1"/>
  <c r="H4955" i="1"/>
  <c r="B4955" i="1"/>
  <c r="H4954" i="1"/>
  <c r="B4954" i="1"/>
  <c r="H4953" i="1"/>
  <c r="B4953" i="1"/>
  <c r="H4952" i="1"/>
  <c r="B4952" i="1"/>
  <c r="H4951" i="1"/>
  <c r="B4951" i="1"/>
  <c r="H4950" i="1"/>
  <c r="B4950" i="1"/>
  <c r="H4949" i="1"/>
  <c r="B4949" i="1"/>
  <c r="H4948" i="1"/>
  <c r="B4948" i="1"/>
  <c r="H4947" i="1"/>
  <c r="B4947" i="1"/>
  <c r="H4946" i="1"/>
  <c r="B4946" i="1"/>
  <c r="H4945" i="1"/>
  <c r="B4945" i="1"/>
  <c r="H4944" i="1"/>
  <c r="B4944" i="1"/>
  <c r="H4943" i="1"/>
  <c r="B4943" i="1"/>
  <c r="H4942" i="1"/>
  <c r="B4942" i="1"/>
  <c r="H4941" i="1"/>
  <c r="B4941" i="1"/>
  <c r="H4940" i="1"/>
  <c r="B4940" i="1"/>
  <c r="H4939" i="1"/>
  <c r="B4939" i="1"/>
  <c r="H4938" i="1"/>
  <c r="B4938" i="1"/>
  <c r="H4937" i="1"/>
  <c r="B4937" i="1"/>
  <c r="H4936" i="1"/>
  <c r="B4936" i="1"/>
  <c r="H4935" i="1"/>
  <c r="B4935" i="1"/>
  <c r="H4934" i="1"/>
  <c r="B4934" i="1"/>
  <c r="H4933" i="1"/>
  <c r="B4933" i="1"/>
  <c r="H4932" i="1"/>
  <c r="B4932" i="1"/>
  <c r="H4931" i="1"/>
  <c r="B4931" i="1"/>
  <c r="H4930" i="1"/>
  <c r="B4930" i="1"/>
  <c r="H4929" i="1"/>
  <c r="B4929" i="1"/>
  <c r="H4928" i="1"/>
  <c r="B4928" i="1"/>
  <c r="H4927" i="1"/>
  <c r="B4927" i="1"/>
  <c r="H4926" i="1"/>
  <c r="B4926" i="1"/>
  <c r="H4925" i="1"/>
  <c r="B4925" i="1"/>
  <c r="H4924" i="1"/>
  <c r="B4924" i="1"/>
  <c r="H4923" i="1"/>
  <c r="B4923" i="1"/>
  <c r="H4922" i="1"/>
  <c r="B4922" i="1"/>
  <c r="H4921" i="1"/>
  <c r="B4921" i="1"/>
  <c r="H4920" i="1"/>
  <c r="B4920" i="1"/>
  <c r="H4919" i="1"/>
  <c r="B4919" i="1"/>
  <c r="H4918" i="1"/>
  <c r="B4918" i="1"/>
  <c r="H4917" i="1"/>
  <c r="B4917" i="1"/>
  <c r="H4916" i="1"/>
  <c r="B4916" i="1"/>
  <c r="H4915" i="1"/>
  <c r="B4915" i="1"/>
  <c r="H4914" i="1"/>
  <c r="B4914" i="1"/>
  <c r="H4913" i="1"/>
  <c r="B4913" i="1"/>
  <c r="H4912" i="1"/>
  <c r="B4912" i="1"/>
  <c r="H4911" i="1"/>
  <c r="B4911" i="1"/>
  <c r="H4910" i="1"/>
  <c r="B4910" i="1"/>
  <c r="H4909" i="1"/>
  <c r="B4909" i="1"/>
  <c r="H4908" i="1"/>
  <c r="B4908" i="1"/>
  <c r="H4907" i="1"/>
  <c r="B4907" i="1"/>
  <c r="H4906" i="1"/>
  <c r="B4906" i="1"/>
  <c r="H4905" i="1"/>
  <c r="B4905" i="1"/>
  <c r="H4904" i="1"/>
  <c r="B4904" i="1"/>
  <c r="H4903" i="1"/>
  <c r="B4903" i="1"/>
  <c r="H4902" i="1"/>
  <c r="B4902" i="1"/>
  <c r="H4901" i="1"/>
  <c r="B4901" i="1"/>
  <c r="H4900" i="1"/>
  <c r="B4900" i="1"/>
  <c r="H4899" i="1"/>
  <c r="B4899" i="1"/>
  <c r="H4898" i="1"/>
  <c r="B4898" i="1"/>
  <c r="H4897" i="1"/>
  <c r="B4897" i="1"/>
  <c r="H4896" i="1"/>
  <c r="B4896" i="1"/>
  <c r="H4895" i="1"/>
  <c r="B4895" i="1"/>
  <c r="H4894" i="1"/>
  <c r="B4894" i="1"/>
  <c r="H4893" i="1"/>
  <c r="B4893" i="1"/>
  <c r="H4892" i="1"/>
  <c r="B4892" i="1"/>
  <c r="H4891" i="1"/>
  <c r="B4891" i="1"/>
  <c r="H4890" i="1"/>
  <c r="B4890" i="1"/>
  <c r="H4889" i="1"/>
  <c r="B4889" i="1"/>
  <c r="H4888" i="1"/>
  <c r="B4888" i="1"/>
  <c r="H4887" i="1"/>
  <c r="B4887" i="1"/>
  <c r="H4886" i="1"/>
  <c r="B4886" i="1"/>
  <c r="H4885" i="1"/>
  <c r="B4885" i="1"/>
  <c r="H4884" i="1"/>
  <c r="B4884" i="1"/>
  <c r="H4883" i="1"/>
  <c r="B4883" i="1"/>
  <c r="H4882" i="1"/>
  <c r="B4882" i="1"/>
  <c r="H4881" i="1"/>
  <c r="B4881" i="1"/>
  <c r="H4880" i="1"/>
  <c r="B4880" i="1"/>
  <c r="H4879" i="1"/>
  <c r="B4879" i="1"/>
  <c r="H4878" i="1"/>
  <c r="B4878" i="1"/>
  <c r="H4877" i="1"/>
  <c r="B4877" i="1"/>
  <c r="H4876" i="1"/>
  <c r="B4876" i="1"/>
  <c r="H4875" i="1"/>
  <c r="B4875" i="1"/>
  <c r="H4874" i="1"/>
  <c r="B4874" i="1"/>
  <c r="H4873" i="1"/>
  <c r="B4873" i="1"/>
  <c r="H4872" i="1"/>
  <c r="B4872" i="1"/>
  <c r="H4871" i="1"/>
  <c r="B4871" i="1"/>
  <c r="H4870" i="1"/>
  <c r="B4870" i="1"/>
  <c r="H4869" i="1"/>
  <c r="B4869" i="1"/>
  <c r="H4868" i="1"/>
  <c r="B4868" i="1"/>
  <c r="H4867" i="1"/>
  <c r="B4867" i="1"/>
  <c r="H4866" i="1"/>
  <c r="B4866" i="1"/>
  <c r="H4865" i="1"/>
  <c r="B4865" i="1"/>
  <c r="H4864" i="1"/>
  <c r="B4864" i="1"/>
  <c r="H4863" i="1"/>
  <c r="B4863" i="1"/>
  <c r="H4862" i="1"/>
  <c r="B4862" i="1"/>
  <c r="H4861" i="1"/>
  <c r="B4861" i="1"/>
  <c r="H4860" i="1"/>
  <c r="B4860" i="1"/>
  <c r="H4859" i="1"/>
  <c r="B4859" i="1"/>
  <c r="H4858" i="1"/>
  <c r="B4858" i="1"/>
  <c r="H4857" i="1"/>
  <c r="B4857" i="1"/>
  <c r="H4856" i="1"/>
  <c r="B4856" i="1"/>
  <c r="H4855" i="1"/>
  <c r="B4855" i="1"/>
  <c r="H4854" i="1"/>
  <c r="B4854" i="1"/>
  <c r="H4853" i="1"/>
  <c r="B4853" i="1"/>
  <c r="H4852" i="1"/>
  <c r="B4852" i="1"/>
  <c r="H4851" i="1"/>
  <c r="B4851" i="1"/>
  <c r="H4850" i="1"/>
  <c r="B4850" i="1"/>
  <c r="H4849" i="1"/>
  <c r="B4849" i="1"/>
  <c r="H4848" i="1"/>
  <c r="B4848" i="1"/>
  <c r="H4847" i="1"/>
  <c r="B4847" i="1"/>
  <c r="H4846" i="1"/>
  <c r="B4846" i="1"/>
  <c r="H4845" i="1"/>
  <c r="B4845" i="1"/>
  <c r="H4844" i="1"/>
  <c r="B4844" i="1"/>
  <c r="H4843" i="1"/>
  <c r="B4843" i="1"/>
  <c r="H4842" i="1"/>
  <c r="B4842" i="1"/>
  <c r="H4841" i="1"/>
  <c r="B4841" i="1"/>
  <c r="H4840" i="1"/>
  <c r="B4840" i="1"/>
  <c r="H4839" i="1"/>
  <c r="B4839" i="1"/>
  <c r="H4838" i="1"/>
  <c r="B4838" i="1"/>
  <c r="H4837" i="1"/>
  <c r="B4837" i="1"/>
  <c r="H4836" i="1"/>
  <c r="B4836" i="1"/>
  <c r="H4835" i="1"/>
  <c r="B4835" i="1"/>
  <c r="H4834" i="1"/>
  <c r="B4834" i="1"/>
  <c r="H4833" i="1"/>
  <c r="B4833" i="1"/>
  <c r="H4832" i="1"/>
  <c r="B4832" i="1"/>
  <c r="H4831" i="1"/>
  <c r="B4831" i="1"/>
  <c r="H4830" i="1"/>
  <c r="B4830" i="1"/>
  <c r="H4829" i="1"/>
  <c r="B4829" i="1"/>
  <c r="H4828" i="1"/>
  <c r="B4828" i="1"/>
  <c r="H4827" i="1"/>
  <c r="B4827" i="1"/>
  <c r="H4826" i="1"/>
  <c r="B4826" i="1"/>
  <c r="H4825" i="1"/>
  <c r="B4825" i="1"/>
  <c r="H4824" i="1"/>
  <c r="B4824" i="1"/>
  <c r="H4823" i="1"/>
  <c r="B4823" i="1"/>
  <c r="H4822" i="1"/>
  <c r="B4822" i="1"/>
  <c r="H4821" i="1"/>
  <c r="B4821" i="1"/>
  <c r="H4820" i="1"/>
  <c r="B4820" i="1"/>
  <c r="H4819" i="1"/>
  <c r="B4819" i="1"/>
  <c r="H4818" i="1"/>
  <c r="B4818" i="1"/>
  <c r="H4817" i="1"/>
  <c r="B4817" i="1"/>
  <c r="H4816" i="1"/>
  <c r="B4816" i="1"/>
  <c r="H4815" i="1"/>
  <c r="B4815" i="1"/>
  <c r="H4814" i="1"/>
  <c r="B4814" i="1"/>
  <c r="H4813" i="1"/>
  <c r="B4813" i="1"/>
  <c r="H4812" i="1"/>
  <c r="B4812" i="1"/>
  <c r="H4811" i="1"/>
  <c r="B4811" i="1"/>
  <c r="H4810" i="1"/>
  <c r="B4810" i="1"/>
  <c r="H4809" i="1"/>
  <c r="B4809" i="1"/>
  <c r="H4808" i="1"/>
  <c r="B4808" i="1"/>
  <c r="H4807" i="1"/>
  <c r="B4807" i="1"/>
  <c r="H4806" i="1"/>
  <c r="B4806" i="1"/>
  <c r="H4805" i="1"/>
  <c r="B4805" i="1"/>
  <c r="H4804" i="1"/>
  <c r="B4804" i="1"/>
  <c r="H4803" i="1"/>
  <c r="B4803" i="1"/>
  <c r="H4802" i="1"/>
  <c r="B4802" i="1"/>
  <c r="H4801" i="1"/>
  <c r="B4801" i="1"/>
  <c r="H4800" i="1"/>
  <c r="B4800" i="1"/>
  <c r="H4799" i="1"/>
  <c r="B4799" i="1"/>
  <c r="H4798" i="1"/>
  <c r="B4798" i="1"/>
  <c r="H4797" i="1"/>
  <c r="B4797" i="1"/>
  <c r="H4796" i="1"/>
  <c r="B4796" i="1"/>
  <c r="H4795" i="1"/>
  <c r="B4795" i="1"/>
  <c r="H4794" i="1"/>
  <c r="B4794" i="1"/>
  <c r="H4793" i="1"/>
  <c r="B4793" i="1"/>
  <c r="H4792" i="1"/>
  <c r="B4792" i="1"/>
  <c r="H4791" i="1"/>
  <c r="B4791" i="1"/>
  <c r="H4790" i="1"/>
  <c r="B4790" i="1"/>
  <c r="H4789" i="1"/>
  <c r="B4789" i="1"/>
  <c r="H4788" i="1"/>
  <c r="B4788" i="1"/>
  <c r="H4787" i="1"/>
  <c r="B4787" i="1"/>
  <c r="H4786" i="1"/>
  <c r="B4786" i="1"/>
  <c r="H4785" i="1"/>
  <c r="B4785" i="1"/>
  <c r="H4784" i="1"/>
  <c r="B4784" i="1"/>
  <c r="H4783" i="1"/>
  <c r="B4783" i="1"/>
  <c r="H4782" i="1"/>
  <c r="B4782" i="1"/>
  <c r="H4781" i="1"/>
  <c r="B4781" i="1"/>
  <c r="H4780" i="1"/>
  <c r="B4780" i="1"/>
  <c r="H4779" i="1"/>
  <c r="B4779" i="1"/>
  <c r="H4778" i="1"/>
  <c r="B4778" i="1"/>
  <c r="H4777" i="1"/>
  <c r="B4777" i="1"/>
  <c r="H4776" i="1"/>
  <c r="B4776" i="1"/>
  <c r="H4775" i="1"/>
  <c r="B4775" i="1"/>
  <c r="H4774" i="1"/>
  <c r="B4774" i="1"/>
  <c r="H4773" i="1"/>
  <c r="B4773" i="1"/>
  <c r="H4772" i="1"/>
  <c r="B4772" i="1"/>
  <c r="H4771" i="1"/>
  <c r="B4771" i="1"/>
  <c r="H4770" i="1"/>
  <c r="B4770" i="1"/>
  <c r="H4769" i="1"/>
  <c r="B4769" i="1"/>
  <c r="H4768" i="1"/>
  <c r="B4768" i="1"/>
  <c r="H4767" i="1"/>
  <c r="B4767" i="1"/>
  <c r="H4766" i="1"/>
  <c r="B4766" i="1"/>
  <c r="H4765" i="1"/>
  <c r="B4765" i="1"/>
  <c r="H4764" i="1"/>
  <c r="B4764" i="1"/>
  <c r="H4763" i="1"/>
  <c r="B4763" i="1"/>
  <c r="H4762" i="1"/>
  <c r="B4762" i="1"/>
  <c r="H4761" i="1"/>
  <c r="B4761" i="1"/>
  <c r="H4760" i="1"/>
  <c r="B4760" i="1"/>
  <c r="H4759" i="1"/>
  <c r="B4759" i="1"/>
  <c r="H4758" i="1"/>
  <c r="B4758" i="1"/>
  <c r="H4757" i="1"/>
  <c r="B4757" i="1"/>
  <c r="H4756" i="1"/>
  <c r="B4756" i="1"/>
  <c r="H4755" i="1"/>
  <c r="B4755" i="1"/>
  <c r="H4754" i="1"/>
  <c r="B4754" i="1"/>
  <c r="H4753" i="1"/>
  <c r="B4753" i="1"/>
  <c r="H4752" i="1"/>
  <c r="B4752" i="1"/>
  <c r="H4751" i="1"/>
  <c r="B4751" i="1"/>
  <c r="H4750" i="1"/>
  <c r="B4750" i="1"/>
  <c r="H4749" i="1"/>
  <c r="B4749" i="1"/>
  <c r="H4748" i="1"/>
  <c r="B4748" i="1"/>
  <c r="H4747" i="1"/>
  <c r="B4747" i="1"/>
  <c r="H4746" i="1"/>
  <c r="B4746" i="1"/>
  <c r="H4745" i="1"/>
  <c r="B4745" i="1"/>
  <c r="H4744" i="1"/>
  <c r="B4744" i="1"/>
  <c r="H4743" i="1"/>
  <c r="B4743" i="1"/>
  <c r="H4742" i="1"/>
  <c r="B4742" i="1"/>
  <c r="H4741" i="1"/>
  <c r="B4741" i="1"/>
  <c r="H4740" i="1"/>
  <c r="B4740" i="1"/>
  <c r="H4739" i="1"/>
  <c r="B4739" i="1"/>
  <c r="H4738" i="1"/>
  <c r="B4738" i="1"/>
  <c r="H4737" i="1"/>
  <c r="B4737" i="1"/>
  <c r="H4736" i="1"/>
  <c r="B4736" i="1"/>
  <c r="H4735" i="1"/>
  <c r="B4735" i="1"/>
  <c r="H4734" i="1"/>
  <c r="B4734" i="1"/>
  <c r="H4733" i="1"/>
  <c r="B4733" i="1"/>
  <c r="H4732" i="1"/>
  <c r="B4732" i="1"/>
  <c r="H4731" i="1"/>
  <c r="B4731" i="1"/>
  <c r="H4730" i="1"/>
  <c r="B4730" i="1"/>
  <c r="H4729" i="1"/>
  <c r="B4729" i="1"/>
  <c r="H4728" i="1"/>
  <c r="B4728" i="1"/>
  <c r="H4727" i="1"/>
  <c r="B4727" i="1"/>
  <c r="H4726" i="1"/>
  <c r="B4726" i="1"/>
  <c r="H4725" i="1"/>
  <c r="B4725" i="1"/>
  <c r="H4724" i="1"/>
  <c r="B4724" i="1"/>
  <c r="H4723" i="1"/>
  <c r="B4723" i="1"/>
  <c r="H4722" i="1"/>
  <c r="B4722" i="1"/>
  <c r="H4721" i="1"/>
  <c r="B4721" i="1"/>
  <c r="H4720" i="1"/>
  <c r="B4720" i="1"/>
  <c r="H4719" i="1"/>
  <c r="B4719" i="1"/>
  <c r="H4718" i="1"/>
  <c r="B4718" i="1"/>
  <c r="H4717" i="1"/>
  <c r="B4717" i="1"/>
  <c r="H4716" i="1"/>
  <c r="B4716" i="1"/>
  <c r="H4715" i="1"/>
  <c r="B4715" i="1"/>
  <c r="H4714" i="1"/>
  <c r="B4714" i="1"/>
  <c r="H4713" i="1"/>
  <c r="B4713" i="1"/>
  <c r="H4712" i="1"/>
  <c r="B4712" i="1"/>
  <c r="H4711" i="1"/>
  <c r="B4711" i="1"/>
  <c r="H4710" i="1"/>
  <c r="B4710" i="1"/>
  <c r="H4709" i="1"/>
  <c r="B4709" i="1"/>
  <c r="H4708" i="1"/>
  <c r="B4708" i="1"/>
  <c r="H4707" i="1"/>
  <c r="B4707" i="1"/>
  <c r="H4706" i="1"/>
  <c r="B4706" i="1"/>
  <c r="H4705" i="1"/>
  <c r="B4705" i="1"/>
  <c r="H4704" i="1"/>
  <c r="B4704" i="1"/>
  <c r="H4703" i="1"/>
  <c r="B4703" i="1"/>
  <c r="H4702" i="1"/>
  <c r="B4702" i="1"/>
  <c r="H4701" i="1"/>
  <c r="B4701" i="1"/>
  <c r="H4700" i="1"/>
  <c r="B4700" i="1"/>
  <c r="H4699" i="1"/>
  <c r="B4699" i="1"/>
  <c r="H4698" i="1"/>
  <c r="B4698" i="1"/>
  <c r="H4697" i="1"/>
  <c r="B4697" i="1"/>
  <c r="H4696" i="1"/>
  <c r="B4696" i="1"/>
  <c r="H4695" i="1"/>
  <c r="B4695" i="1"/>
  <c r="H4694" i="1"/>
  <c r="B4694" i="1"/>
  <c r="H4693" i="1"/>
  <c r="B4693" i="1"/>
  <c r="H4692" i="1"/>
  <c r="B4692" i="1"/>
  <c r="H4691" i="1"/>
  <c r="B4691" i="1"/>
  <c r="H4690" i="1"/>
  <c r="B4690" i="1"/>
  <c r="H4689" i="1"/>
  <c r="B4689" i="1"/>
  <c r="H4688" i="1"/>
  <c r="B4688" i="1"/>
  <c r="H4687" i="1"/>
  <c r="B4687" i="1"/>
  <c r="H4686" i="1"/>
  <c r="B4686" i="1"/>
  <c r="H4685" i="1"/>
  <c r="B4685" i="1"/>
  <c r="H4684" i="1"/>
  <c r="B4684" i="1"/>
  <c r="H4683" i="1"/>
  <c r="B4683" i="1"/>
  <c r="H4682" i="1"/>
  <c r="B4682" i="1"/>
  <c r="H4681" i="1"/>
  <c r="B4681" i="1"/>
  <c r="H4680" i="1"/>
  <c r="B4680" i="1"/>
  <c r="H4679" i="1"/>
  <c r="B4679" i="1"/>
  <c r="H4678" i="1"/>
  <c r="B4678" i="1"/>
  <c r="H4677" i="1"/>
  <c r="B4677" i="1"/>
  <c r="H4676" i="1"/>
  <c r="B4676" i="1"/>
  <c r="H4675" i="1"/>
  <c r="B4675" i="1"/>
  <c r="H4674" i="1"/>
  <c r="B4674" i="1"/>
  <c r="H4673" i="1"/>
  <c r="B4673" i="1"/>
  <c r="H4672" i="1"/>
  <c r="B4672" i="1"/>
  <c r="H4671" i="1"/>
  <c r="B4671" i="1"/>
  <c r="H4670" i="1"/>
  <c r="B4670" i="1"/>
  <c r="H4669" i="1"/>
  <c r="B4669" i="1"/>
  <c r="H4668" i="1"/>
  <c r="B4668" i="1"/>
  <c r="H4667" i="1"/>
  <c r="B4667" i="1"/>
  <c r="H4666" i="1"/>
  <c r="B4666" i="1"/>
  <c r="H4665" i="1"/>
  <c r="B4665" i="1"/>
  <c r="H4664" i="1"/>
  <c r="B4664" i="1"/>
  <c r="H4663" i="1"/>
  <c r="B4663" i="1"/>
  <c r="H4662" i="1"/>
  <c r="B4662" i="1"/>
  <c r="H4661" i="1"/>
  <c r="B4661" i="1"/>
  <c r="H4660" i="1"/>
  <c r="B4660" i="1"/>
  <c r="H4659" i="1"/>
  <c r="B4659" i="1"/>
  <c r="H4658" i="1"/>
  <c r="B4658" i="1"/>
  <c r="H4657" i="1"/>
  <c r="B4657" i="1"/>
  <c r="H4656" i="1"/>
  <c r="B4656" i="1"/>
  <c r="H4655" i="1"/>
  <c r="B4655" i="1"/>
  <c r="H4654" i="1"/>
  <c r="B4654" i="1"/>
  <c r="H4653" i="1"/>
  <c r="B4653" i="1"/>
  <c r="H4652" i="1"/>
  <c r="B4652" i="1"/>
  <c r="H4651" i="1"/>
  <c r="B4651" i="1"/>
  <c r="H4650" i="1"/>
  <c r="B4650" i="1"/>
  <c r="H4649" i="1"/>
  <c r="B4649" i="1"/>
  <c r="H4648" i="1"/>
  <c r="B4648" i="1"/>
  <c r="H4647" i="1"/>
  <c r="B4647" i="1"/>
  <c r="H4646" i="1"/>
  <c r="B4646" i="1"/>
  <c r="H4645" i="1"/>
  <c r="B4645" i="1"/>
  <c r="H4644" i="1"/>
  <c r="B4644" i="1"/>
  <c r="H4643" i="1"/>
  <c r="B4643" i="1"/>
  <c r="H4642" i="1"/>
  <c r="B4642" i="1"/>
  <c r="H4641" i="1"/>
  <c r="B4641" i="1"/>
  <c r="H4640" i="1"/>
  <c r="B4640" i="1"/>
  <c r="H4639" i="1"/>
  <c r="B4639" i="1"/>
  <c r="H4638" i="1"/>
  <c r="B4638" i="1"/>
  <c r="H4637" i="1"/>
  <c r="B4637" i="1"/>
  <c r="H4636" i="1"/>
  <c r="B4636" i="1"/>
  <c r="H4635" i="1"/>
  <c r="B4635" i="1"/>
  <c r="H4634" i="1"/>
  <c r="B4634" i="1"/>
  <c r="H4633" i="1"/>
  <c r="B4633" i="1"/>
  <c r="H4632" i="1"/>
  <c r="B4632" i="1"/>
  <c r="H4631" i="1"/>
  <c r="B4631" i="1"/>
  <c r="H4630" i="1"/>
  <c r="B4630" i="1"/>
  <c r="H4629" i="1"/>
  <c r="B4629" i="1"/>
  <c r="H4628" i="1"/>
  <c r="B4628" i="1"/>
  <c r="H4627" i="1"/>
  <c r="B4627" i="1"/>
  <c r="H4626" i="1"/>
  <c r="B4626" i="1"/>
  <c r="H4625" i="1"/>
  <c r="B4625" i="1"/>
  <c r="H4624" i="1"/>
  <c r="B4624" i="1"/>
  <c r="H4623" i="1"/>
  <c r="B4623" i="1"/>
  <c r="H4622" i="1"/>
  <c r="B4622" i="1"/>
  <c r="H4621" i="1"/>
  <c r="B4621" i="1"/>
  <c r="H4620" i="1"/>
  <c r="B4620" i="1"/>
  <c r="H4619" i="1"/>
  <c r="B4619" i="1"/>
  <c r="H4618" i="1"/>
  <c r="B4618" i="1"/>
  <c r="H4617" i="1"/>
  <c r="B4617" i="1"/>
  <c r="H4616" i="1"/>
  <c r="B4616" i="1"/>
  <c r="H4615" i="1"/>
  <c r="B4615" i="1"/>
  <c r="H4614" i="1"/>
  <c r="B4614" i="1"/>
  <c r="H4613" i="1"/>
  <c r="B4613" i="1"/>
  <c r="H4612" i="1"/>
  <c r="B4612" i="1"/>
  <c r="H4611" i="1"/>
  <c r="B4611" i="1"/>
  <c r="H4610" i="1"/>
  <c r="B4610" i="1"/>
  <c r="H4609" i="1"/>
  <c r="B4609" i="1"/>
  <c r="H4608" i="1"/>
  <c r="B4608" i="1"/>
  <c r="H4607" i="1"/>
  <c r="B4607" i="1"/>
  <c r="H4606" i="1"/>
  <c r="B4606" i="1"/>
  <c r="H4605" i="1"/>
  <c r="B4605" i="1"/>
  <c r="H4604" i="1"/>
  <c r="B4604" i="1"/>
  <c r="H4603" i="1"/>
  <c r="B4603" i="1"/>
  <c r="H4602" i="1"/>
  <c r="B4602" i="1"/>
  <c r="H4601" i="1"/>
  <c r="B4601" i="1"/>
  <c r="H4600" i="1"/>
  <c r="B4600" i="1"/>
  <c r="H4599" i="1"/>
  <c r="B4599" i="1"/>
  <c r="H4598" i="1"/>
  <c r="B4598" i="1"/>
  <c r="H4597" i="1"/>
  <c r="B4597" i="1"/>
  <c r="H4596" i="1"/>
  <c r="B4596" i="1"/>
  <c r="H4595" i="1"/>
  <c r="B4595" i="1"/>
  <c r="H4594" i="1"/>
  <c r="B4594" i="1"/>
  <c r="H4593" i="1"/>
  <c r="B4593" i="1"/>
  <c r="H4592" i="1"/>
  <c r="B4592" i="1"/>
  <c r="H4591" i="1"/>
  <c r="B4591" i="1"/>
  <c r="H4590" i="1"/>
  <c r="B4590" i="1"/>
  <c r="H4589" i="1"/>
  <c r="B4589" i="1"/>
  <c r="H4588" i="1"/>
  <c r="B4588" i="1"/>
  <c r="H4587" i="1"/>
  <c r="B4587" i="1"/>
  <c r="H4586" i="1"/>
  <c r="B4586" i="1"/>
  <c r="H4585" i="1"/>
  <c r="B4585" i="1"/>
  <c r="H4584" i="1"/>
  <c r="B4584" i="1"/>
  <c r="H4583" i="1"/>
  <c r="B4583" i="1"/>
  <c r="H4582" i="1"/>
  <c r="B4582" i="1"/>
  <c r="H4581" i="1"/>
  <c r="B4581" i="1"/>
  <c r="H4580" i="1"/>
  <c r="B4580" i="1"/>
  <c r="H4579" i="1"/>
  <c r="B4579" i="1"/>
  <c r="H4578" i="1"/>
  <c r="B4578" i="1"/>
  <c r="H4577" i="1"/>
  <c r="B4577" i="1"/>
  <c r="H4576" i="1"/>
  <c r="B4576" i="1"/>
  <c r="H4575" i="1"/>
  <c r="B4575" i="1"/>
  <c r="H4574" i="1"/>
  <c r="B4574" i="1"/>
  <c r="H4573" i="1"/>
  <c r="B4573" i="1"/>
  <c r="H4572" i="1"/>
  <c r="B4572" i="1"/>
  <c r="H4571" i="1"/>
  <c r="B4571" i="1"/>
  <c r="H4570" i="1"/>
  <c r="B4570" i="1"/>
  <c r="H4569" i="1"/>
  <c r="B4569" i="1"/>
  <c r="H4568" i="1"/>
  <c r="B4568" i="1"/>
  <c r="H4567" i="1"/>
  <c r="B4567" i="1"/>
  <c r="H4566" i="1"/>
  <c r="B4566" i="1"/>
  <c r="H4565" i="1"/>
  <c r="B4565" i="1"/>
  <c r="H4564" i="1"/>
  <c r="B4564" i="1"/>
  <c r="H4563" i="1"/>
  <c r="B4563" i="1"/>
  <c r="H4562" i="1"/>
  <c r="B4562" i="1"/>
  <c r="H4561" i="1"/>
  <c r="B4561" i="1"/>
  <c r="H4560" i="1"/>
  <c r="B4560" i="1"/>
  <c r="H4559" i="1"/>
  <c r="B4559" i="1"/>
  <c r="H4558" i="1"/>
  <c r="B4558" i="1"/>
  <c r="H4557" i="1"/>
  <c r="B4557" i="1"/>
  <c r="H4556" i="1"/>
  <c r="B4556" i="1"/>
  <c r="H4555" i="1"/>
  <c r="B4555" i="1"/>
  <c r="H4554" i="1"/>
  <c r="B4554" i="1"/>
  <c r="H4553" i="1"/>
  <c r="B4553" i="1"/>
  <c r="H4552" i="1"/>
  <c r="B4552" i="1"/>
  <c r="H4551" i="1"/>
  <c r="B4551" i="1"/>
  <c r="H4550" i="1"/>
  <c r="B4550" i="1"/>
  <c r="H4549" i="1"/>
  <c r="B4549" i="1"/>
  <c r="H4548" i="1"/>
  <c r="B4548" i="1"/>
  <c r="H4547" i="1"/>
  <c r="B4547" i="1"/>
  <c r="H4546" i="1"/>
  <c r="B4546" i="1"/>
  <c r="H4545" i="1"/>
  <c r="B4545" i="1"/>
  <c r="H4544" i="1"/>
  <c r="B4544" i="1"/>
  <c r="H4543" i="1"/>
  <c r="B4543" i="1"/>
  <c r="H4542" i="1"/>
  <c r="B4542" i="1"/>
  <c r="H4541" i="1"/>
  <c r="B4541" i="1"/>
  <c r="H4540" i="1"/>
  <c r="B4540" i="1"/>
  <c r="H4539" i="1"/>
  <c r="B4539" i="1"/>
  <c r="H4538" i="1"/>
  <c r="B4538" i="1"/>
  <c r="H4537" i="1"/>
  <c r="B4537" i="1"/>
  <c r="H4536" i="1"/>
  <c r="B4536" i="1"/>
  <c r="H4535" i="1"/>
  <c r="B4535" i="1"/>
  <c r="H4534" i="1"/>
  <c r="B4534" i="1"/>
  <c r="H4533" i="1"/>
  <c r="B4533" i="1"/>
  <c r="H4532" i="1"/>
  <c r="B4532" i="1"/>
  <c r="H4531" i="1"/>
  <c r="B4531" i="1"/>
  <c r="H4530" i="1"/>
  <c r="B4530" i="1"/>
  <c r="H4529" i="1"/>
  <c r="B4529" i="1"/>
  <c r="H4528" i="1"/>
  <c r="B4528" i="1"/>
  <c r="H4527" i="1"/>
  <c r="B4527" i="1"/>
  <c r="H4526" i="1"/>
  <c r="B4526" i="1"/>
  <c r="H4525" i="1"/>
  <c r="B4525" i="1"/>
  <c r="H4524" i="1"/>
  <c r="B4524" i="1"/>
  <c r="H4523" i="1"/>
  <c r="B4523" i="1"/>
  <c r="H4522" i="1"/>
  <c r="B4522" i="1"/>
  <c r="H4521" i="1"/>
  <c r="B4521" i="1"/>
  <c r="H4520" i="1"/>
  <c r="B4520" i="1"/>
  <c r="H4519" i="1"/>
  <c r="B4519" i="1"/>
  <c r="H4518" i="1"/>
  <c r="B4518" i="1"/>
  <c r="H4517" i="1"/>
  <c r="B4517" i="1"/>
  <c r="H4516" i="1"/>
  <c r="B4516" i="1"/>
  <c r="H4515" i="1"/>
  <c r="B4515" i="1"/>
  <c r="H4514" i="1"/>
  <c r="B4514" i="1"/>
  <c r="H4513" i="1"/>
  <c r="B4513" i="1"/>
  <c r="H4512" i="1"/>
  <c r="B4512" i="1"/>
  <c r="H4511" i="1"/>
  <c r="B4511" i="1"/>
  <c r="H4510" i="1"/>
  <c r="B4510" i="1"/>
  <c r="H4509" i="1"/>
  <c r="B4509" i="1"/>
  <c r="H4508" i="1"/>
  <c r="B4508" i="1"/>
  <c r="H4507" i="1"/>
  <c r="B4507" i="1"/>
  <c r="H4506" i="1"/>
  <c r="B4506" i="1"/>
  <c r="H4505" i="1"/>
  <c r="B4505" i="1"/>
  <c r="H4504" i="1"/>
  <c r="B4504" i="1"/>
  <c r="H4503" i="1"/>
  <c r="B4503" i="1"/>
  <c r="H4502" i="1"/>
  <c r="B4502" i="1"/>
  <c r="H4501" i="1"/>
  <c r="B4501" i="1"/>
  <c r="H4500" i="1"/>
  <c r="B4500" i="1"/>
  <c r="H4499" i="1"/>
  <c r="B4499" i="1"/>
  <c r="H4498" i="1"/>
  <c r="B4498" i="1"/>
  <c r="H4497" i="1"/>
  <c r="B4497" i="1"/>
  <c r="H4496" i="1"/>
  <c r="B4496" i="1"/>
  <c r="H4495" i="1"/>
  <c r="B4495" i="1"/>
  <c r="H4494" i="1"/>
  <c r="B4494" i="1"/>
  <c r="H4493" i="1"/>
  <c r="B4493" i="1"/>
  <c r="H4492" i="1"/>
  <c r="B4492" i="1"/>
  <c r="H4491" i="1"/>
  <c r="B4491" i="1"/>
  <c r="H4490" i="1"/>
  <c r="B4490" i="1"/>
  <c r="H4489" i="1"/>
  <c r="B4489" i="1"/>
  <c r="H4488" i="1"/>
  <c r="B4488" i="1"/>
  <c r="H4487" i="1"/>
  <c r="B4487" i="1"/>
  <c r="H4486" i="1"/>
  <c r="B4486" i="1"/>
  <c r="H4485" i="1"/>
  <c r="B4485" i="1"/>
  <c r="H4484" i="1"/>
  <c r="B4484" i="1"/>
  <c r="H4483" i="1"/>
  <c r="B4483" i="1"/>
  <c r="H4482" i="1"/>
  <c r="B4482" i="1"/>
  <c r="H4481" i="1"/>
  <c r="B4481" i="1"/>
  <c r="H4480" i="1"/>
  <c r="B4480" i="1"/>
  <c r="H4479" i="1"/>
  <c r="B4479" i="1"/>
  <c r="H4478" i="1"/>
  <c r="B4478" i="1"/>
  <c r="H4477" i="1"/>
  <c r="B4477" i="1"/>
  <c r="H4476" i="1"/>
  <c r="B4476" i="1"/>
  <c r="H4475" i="1"/>
  <c r="B4475" i="1"/>
  <c r="H4474" i="1"/>
  <c r="B4474" i="1"/>
  <c r="H4473" i="1"/>
  <c r="B4473" i="1"/>
  <c r="H4472" i="1"/>
  <c r="B4472" i="1"/>
  <c r="H4471" i="1"/>
  <c r="B4471" i="1"/>
  <c r="H4470" i="1"/>
  <c r="B4470" i="1"/>
  <c r="H4469" i="1"/>
  <c r="B4469" i="1"/>
  <c r="H4468" i="1"/>
  <c r="B4468" i="1"/>
  <c r="H4467" i="1"/>
  <c r="B4467" i="1"/>
  <c r="H4466" i="1"/>
  <c r="B4466" i="1"/>
  <c r="H4465" i="1"/>
  <c r="B4465" i="1"/>
  <c r="H4464" i="1"/>
  <c r="B4464" i="1"/>
  <c r="H4463" i="1"/>
  <c r="B4463" i="1"/>
  <c r="H4462" i="1"/>
  <c r="B4462" i="1"/>
  <c r="H4461" i="1"/>
  <c r="B4461" i="1"/>
  <c r="H4460" i="1"/>
  <c r="B4460" i="1"/>
  <c r="H4459" i="1"/>
  <c r="B4459" i="1"/>
  <c r="H4458" i="1"/>
  <c r="B4458" i="1"/>
  <c r="H4457" i="1"/>
  <c r="B4457" i="1"/>
  <c r="H4456" i="1"/>
  <c r="B4456" i="1"/>
  <c r="H4455" i="1"/>
  <c r="B4455" i="1"/>
  <c r="H4454" i="1"/>
  <c r="B4454" i="1"/>
  <c r="H4453" i="1"/>
  <c r="B4453" i="1"/>
  <c r="H4452" i="1"/>
  <c r="B4452" i="1"/>
  <c r="H4451" i="1"/>
  <c r="B4451" i="1"/>
  <c r="H4450" i="1"/>
  <c r="B4450" i="1"/>
  <c r="H4449" i="1"/>
  <c r="B4449" i="1"/>
  <c r="H4448" i="1"/>
  <c r="B4448" i="1"/>
  <c r="H4447" i="1"/>
  <c r="B4447" i="1"/>
  <c r="H4446" i="1"/>
  <c r="B4446" i="1"/>
  <c r="H4445" i="1"/>
  <c r="B4445" i="1"/>
  <c r="H4444" i="1"/>
  <c r="B4444" i="1"/>
  <c r="H4443" i="1"/>
  <c r="B4443" i="1"/>
  <c r="H4442" i="1"/>
  <c r="B4442" i="1"/>
  <c r="H4441" i="1"/>
  <c r="B4441" i="1"/>
  <c r="H4440" i="1"/>
  <c r="B4440" i="1"/>
  <c r="H4439" i="1"/>
  <c r="B4439" i="1"/>
  <c r="H4438" i="1"/>
  <c r="B4438" i="1"/>
  <c r="H4437" i="1"/>
  <c r="B4437" i="1"/>
  <c r="H4436" i="1"/>
  <c r="B4436" i="1"/>
  <c r="H4435" i="1"/>
  <c r="B4435" i="1"/>
  <c r="H4434" i="1"/>
  <c r="B4434" i="1"/>
  <c r="H4433" i="1"/>
  <c r="B4433" i="1"/>
  <c r="H4432" i="1"/>
  <c r="B4432" i="1"/>
  <c r="H4431" i="1"/>
  <c r="B4431" i="1"/>
  <c r="H4430" i="1"/>
  <c r="B4430" i="1"/>
  <c r="H4429" i="1"/>
  <c r="B4429" i="1"/>
  <c r="H4428" i="1"/>
  <c r="B4428" i="1"/>
  <c r="H4427" i="1"/>
  <c r="B4427" i="1"/>
  <c r="H4426" i="1"/>
  <c r="B4426" i="1"/>
  <c r="H4425" i="1"/>
  <c r="B4425" i="1"/>
  <c r="H4424" i="1"/>
  <c r="B4424" i="1"/>
  <c r="H4423" i="1"/>
  <c r="B4423" i="1"/>
  <c r="H4422" i="1"/>
  <c r="B4422" i="1"/>
  <c r="H4421" i="1"/>
  <c r="B4421" i="1"/>
  <c r="H4420" i="1"/>
  <c r="B4420" i="1"/>
  <c r="H4419" i="1"/>
  <c r="B4419" i="1"/>
  <c r="H4418" i="1"/>
  <c r="B4418" i="1"/>
  <c r="H4417" i="1"/>
  <c r="B4417" i="1"/>
  <c r="H4416" i="1"/>
  <c r="B4416" i="1"/>
  <c r="H4415" i="1"/>
  <c r="B4415" i="1"/>
  <c r="H4414" i="1"/>
  <c r="B4414" i="1"/>
  <c r="H4413" i="1"/>
  <c r="B4413" i="1"/>
  <c r="H4412" i="1"/>
  <c r="B4412" i="1"/>
  <c r="H4411" i="1"/>
  <c r="B4411" i="1"/>
  <c r="H4410" i="1"/>
  <c r="B4410" i="1"/>
  <c r="H4409" i="1"/>
  <c r="B4409" i="1"/>
  <c r="H4408" i="1"/>
  <c r="B4408" i="1"/>
  <c r="H4407" i="1"/>
  <c r="B4407" i="1"/>
  <c r="H4406" i="1"/>
  <c r="B4406" i="1"/>
  <c r="H4405" i="1"/>
  <c r="B4405" i="1"/>
  <c r="H4404" i="1"/>
  <c r="B4404" i="1"/>
  <c r="H4403" i="1"/>
  <c r="B4403" i="1"/>
  <c r="H4402" i="1"/>
  <c r="B4402" i="1"/>
  <c r="H4401" i="1"/>
  <c r="B4401" i="1"/>
  <c r="H4400" i="1"/>
  <c r="B4400" i="1"/>
  <c r="H4399" i="1"/>
  <c r="B4399" i="1"/>
  <c r="H4398" i="1"/>
  <c r="B4398" i="1"/>
  <c r="H4397" i="1"/>
  <c r="B4397" i="1"/>
  <c r="H4396" i="1"/>
  <c r="B4396" i="1"/>
  <c r="H4395" i="1"/>
  <c r="B4395" i="1"/>
  <c r="H4394" i="1"/>
  <c r="B4394" i="1"/>
  <c r="H4393" i="1"/>
  <c r="B4393" i="1"/>
  <c r="H4392" i="1"/>
  <c r="B4392" i="1"/>
  <c r="H4391" i="1"/>
  <c r="B4391" i="1"/>
  <c r="H4390" i="1"/>
  <c r="B4390" i="1"/>
  <c r="H4389" i="1"/>
  <c r="B4389" i="1"/>
  <c r="H4388" i="1"/>
  <c r="B4388" i="1"/>
  <c r="H4387" i="1"/>
  <c r="B4387" i="1"/>
  <c r="H4386" i="1"/>
  <c r="B4386" i="1"/>
  <c r="H4385" i="1"/>
  <c r="B4385" i="1"/>
  <c r="H4384" i="1"/>
  <c r="B4384" i="1"/>
  <c r="H4383" i="1"/>
  <c r="B4383" i="1"/>
  <c r="H4382" i="1"/>
  <c r="B4382" i="1"/>
  <c r="H4381" i="1"/>
  <c r="B4381" i="1"/>
  <c r="H4380" i="1"/>
  <c r="B4380" i="1"/>
  <c r="H4379" i="1"/>
  <c r="B4379" i="1"/>
  <c r="H4378" i="1"/>
  <c r="B4378" i="1"/>
  <c r="H4377" i="1"/>
  <c r="B4377" i="1"/>
  <c r="H4376" i="1"/>
  <c r="B4376" i="1"/>
  <c r="H4375" i="1"/>
  <c r="B4375" i="1"/>
  <c r="H4374" i="1"/>
  <c r="B4374" i="1"/>
  <c r="H4373" i="1"/>
  <c r="B4373" i="1"/>
  <c r="H4372" i="1"/>
  <c r="B4372" i="1"/>
  <c r="H4371" i="1"/>
  <c r="B4371" i="1"/>
  <c r="H4370" i="1"/>
  <c r="B4370" i="1"/>
  <c r="H4369" i="1"/>
  <c r="B4369" i="1"/>
  <c r="H4368" i="1"/>
  <c r="B4368" i="1"/>
  <c r="H4367" i="1"/>
  <c r="B4367" i="1"/>
  <c r="H4366" i="1"/>
  <c r="B4366" i="1"/>
  <c r="H4365" i="1"/>
  <c r="B4365" i="1"/>
  <c r="H4364" i="1"/>
  <c r="B4364" i="1"/>
  <c r="H4363" i="1"/>
  <c r="B4363" i="1"/>
  <c r="H4362" i="1"/>
  <c r="B4362" i="1"/>
  <c r="H4361" i="1"/>
  <c r="B4361" i="1"/>
  <c r="H4360" i="1"/>
  <c r="B4360" i="1"/>
  <c r="H4359" i="1"/>
  <c r="B4359" i="1"/>
  <c r="H4358" i="1"/>
  <c r="B4358" i="1"/>
  <c r="H4357" i="1"/>
  <c r="B4357" i="1"/>
  <c r="H4356" i="1"/>
  <c r="B4356" i="1"/>
  <c r="H4355" i="1"/>
  <c r="B4355" i="1"/>
  <c r="H4354" i="1"/>
  <c r="B4354" i="1"/>
  <c r="H4353" i="1"/>
  <c r="B4353" i="1"/>
  <c r="H4352" i="1"/>
  <c r="B4352" i="1"/>
  <c r="H4351" i="1"/>
  <c r="B4351" i="1"/>
  <c r="H4350" i="1"/>
  <c r="B4350" i="1"/>
  <c r="H4349" i="1"/>
  <c r="B4349" i="1"/>
  <c r="H4348" i="1"/>
  <c r="B4348" i="1"/>
  <c r="H4347" i="1"/>
  <c r="B4347" i="1"/>
  <c r="H4346" i="1"/>
  <c r="B4346" i="1"/>
  <c r="H4345" i="1"/>
  <c r="B4345" i="1"/>
  <c r="H4344" i="1"/>
  <c r="B4344" i="1"/>
  <c r="H4343" i="1"/>
  <c r="B4343" i="1"/>
  <c r="H4342" i="1"/>
  <c r="B4342" i="1"/>
  <c r="H4341" i="1"/>
  <c r="B4341" i="1"/>
  <c r="H4340" i="1"/>
  <c r="B4340" i="1"/>
  <c r="H4339" i="1"/>
  <c r="B4339" i="1"/>
  <c r="H4338" i="1"/>
  <c r="B4338" i="1"/>
  <c r="H4337" i="1"/>
  <c r="B4337" i="1"/>
  <c r="H4336" i="1"/>
  <c r="B4336" i="1"/>
  <c r="H4335" i="1"/>
  <c r="B4335" i="1"/>
  <c r="H4334" i="1"/>
  <c r="B4334" i="1"/>
  <c r="H4333" i="1"/>
  <c r="B4333" i="1"/>
  <c r="H4332" i="1"/>
  <c r="B4332" i="1"/>
  <c r="H4331" i="1"/>
  <c r="B4331" i="1"/>
  <c r="H4330" i="1"/>
  <c r="B4330" i="1"/>
  <c r="H4329" i="1"/>
  <c r="B4329" i="1"/>
  <c r="H4328" i="1"/>
  <c r="B4328" i="1"/>
  <c r="H4327" i="1"/>
  <c r="B4327" i="1"/>
  <c r="H4326" i="1"/>
  <c r="B4326" i="1"/>
  <c r="H4325" i="1"/>
  <c r="B4325" i="1"/>
  <c r="H4324" i="1"/>
  <c r="B4324" i="1"/>
  <c r="H4323" i="1"/>
  <c r="B4323" i="1"/>
  <c r="H4322" i="1"/>
  <c r="B4322" i="1"/>
  <c r="H4321" i="1"/>
  <c r="B4321" i="1"/>
  <c r="H4320" i="1"/>
  <c r="B4320" i="1"/>
  <c r="H4319" i="1"/>
  <c r="B4319" i="1"/>
  <c r="H4318" i="1"/>
  <c r="B4318" i="1"/>
  <c r="H4317" i="1"/>
  <c r="B4317" i="1"/>
  <c r="H4316" i="1"/>
  <c r="B4316" i="1"/>
  <c r="H4315" i="1"/>
  <c r="B4315" i="1"/>
  <c r="H4314" i="1"/>
  <c r="B4314" i="1"/>
  <c r="H4313" i="1"/>
  <c r="B4313" i="1"/>
  <c r="H4312" i="1"/>
  <c r="B4312" i="1"/>
  <c r="H4311" i="1"/>
  <c r="B4311" i="1"/>
  <c r="H4310" i="1"/>
  <c r="B4310" i="1"/>
  <c r="H4309" i="1"/>
  <c r="B4309" i="1"/>
  <c r="H4308" i="1"/>
  <c r="B4308" i="1"/>
  <c r="H4307" i="1"/>
  <c r="B4307" i="1"/>
  <c r="H4306" i="1"/>
  <c r="B4306" i="1"/>
  <c r="H4305" i="1"/>
  <c r="B4305" i="1"/>
  <c r="H4304" i="1"/>
  <c r="B4304" i="1"/>
  <c r="H4303" i="1"/>
  <c r="B4303" i="1"/>
  <c r="H4302" i="1"/>
  <c r="B4302" i="1"/>
  <c r="H4301" i="1"/>
  <c r="B4301" i="1"/>
  <c r="H4300" i="1"/>
  <c r="B4300" i="1"/>
  <c r="H4299" i="1"/>
  <c r="B4299" i="1"/>
  <c r="H4298" i="1"/>
  <c r="B4298" i="1"/>
  <c r="H4297" i="1"/>
  <c r="B4297" i="1"/>
  <c r="H4296" i="1"/>
  <c r="B4296" i="1"/>
  <c r="H4295" i="1"/>
  <c r="B4295" i="1"/>
  <c r="H4294" i="1"/>
  <c r="B4294" i="1"/>
  <c r="H4293" i="1"/>
  <c r="B4293" i="1"/>
  <c r="H4292" i="1"/>
  <c r="B4292" i="1"/>
  <c r="H4291" i="1"/>
  <c r="B4291" i="1"/>
  <c r="H4290" i="1"/>
  <c r="B4290" i="1"/>
  <c r="H4289" i="1"/>
  <c r="B4289" i="1"/>
  <c r="H4288" i="1"/>
  <c r="B4288" i="1"/>
  <c r="H4287" i="1"/>
  <c r="B4287" i="1"/>
  <c r="H4286" i="1"/>
  <c r="B4286" i="1"/>
  <c r="H4285" i="1"/>
  <c r="B4285" i="1"/>
  <c r="H4284" i="1"/>
  <c r="B4284" i="1"/>
  <c r="H4283" i="1"/>
  <c r="B4283" i="1"/>
  <c r="H4282" i="1"/>
  <c r="B4282" i="1"/>
  <c r="H4281" i="1"/>
  <c r="B4281" i="1"/>
  <c r="H4280" i="1"/>
  <c r="B4280" i="1"/>
  <c r="H4279" i="1"/>
  <c r="B4279" i="1"/>
  <c r="H4278" i="1"/>
  <c r="B4278" i="1"/>
  <c r="H4277" i="1"/>
  <c r="B4277" i="1"/>
  <c r="H4276" i="1"/>
  <c r="B4276" i="1"/>
  <c r="H4275" i="1"/>
  <c r="B4275" i="1"/>
  <c r="H4274" i="1"/>
  <c r="B4274" i="1"/>
  <c r="H4273" i="1"/>
  <c r="B4273" i="1"/>
  <c r="H4272" i="1"/>
  <c r="B4272" i="1"/>
  <c r="H4271" i="1"/>
  <c r="B4271" i="1"/>
  <c r="H4270" i="1"/>
  <c r="B4270" i="1"/>
  <c r="H4269" i="1"/>
  <c r="B4269" i="1"/>
  <c r="H4268" i="1"/>
  <c r="B4268" i="1"/>
  <c r="H4267" i="1"/>
  <c r="B4267" i="1"/>
  <c r="H4266" i="1"/>
  <c r="B4266" i="1"/>
  <c r="H4265" i="1"/>
  <c r="B4265" i="1"/>
  <c r="H4264" i="1"/>
  <c r="B4264" i="1"/>
  <c r="H4263" i="1"/>
  <c r="B4263" i="1"/>
  <c r="H4262" i="1"/>
  <c r="B4262" i="1"/>
  <c r="H4261" i="1"/>
  <c r="B4261" i="1"/>
  <c r="H4260" i="1"/>
  <c r="B4260" i="1"/>
  <c r="H4259" i="1"/>
  <c r="B4259" i="1"/>
  <c r="H4258" i="1"/>
  <c r="B4258" i="1"/>
  <c r="H4257" i="1"/>
  <c r="B4257" i="1"/>
  <c r="H4256" i="1"/>
  <c r="B4256" i="1"/>
  <c r="H4255" i="1"/>
  <c r="B4255" i="1"/>
  <c r="H4254" i="1"/>
  <c r="B4254" i="1"/>
  <c r="H4253" i="1"/>
  <c r="B4253" i="1"/>
  <c r="H4252" i="1"/>
  <c r="B4252" i="1"/>
  <c r="H4251" i="1"/>
  <c r="B4251" i="1"/>
  <c r="H4250" i="1"/>
  <c r="B4250" i="1"/>
  <c r="H4249" i="1"/>
  <c r="B4249" i="1"/>
  <c r="H4248" i="1"/>
  <c r="B4248" i="1"/>
  <c r="H4247" i="1"/>
  <c r="B4247" i="1"/>
  <c r="H4246" i="1"/>
  <c r="B4246" i="1"/>
  <c r="H4245" i="1"/>
  <c r="B4245" i="1"/>
  <c r="H4244" i="1"/>
  <c r="B4244" i="1"/>
  <c r="H4243" i="1"/>
  <c r="B4243" i="1"/>
  <c r="H4242" i="1"/>
  <c r="B4242" i="1"/>
  <c r="H4241" i="1"/>
  <c r="B4241" i="1"/>
  <c r="H4240" i="1"/>
  <c r="B4240" i="1"/>
  <c r="H4239" i="1"/>
  <c r="B4239" i="1"/>
  <c r="H4238" i="1"/>
  <c r="B4238" i="1"/>
  <c r="H4237" i="1"/>
  <c r="B4237" i="1"/>
  <c r="H4236" i="1"/>
  <c r="B4236" i="1"/>
  <c r="H4235" i="1"/>
  <c r="B4235" i="1"/>
  <c r="H4234" i="1"/>
  <c r="B4234" i="1"/>
  <c r="H4233" i="1"/>
  <c r="B4233" i="1"/>
  <c r="H4232" i="1"/>
  <c r="B4232" i="1"/>
  <c r="H4231" i="1"/>
  <c r="B4231" i="1"/>
  <c r="H4230" i="1"/>
  <c r="B4230" i="1"/>
  <c r="H4229" i="1"/>
  <c r="B4229" i="1"/>
  <c r="H4228" i="1"/>
  <c r="B4228" i="1"/>
  <c r="H4227" i="1"/>
  <c r="B4227" i="1"/>
  <c r="H4226" i="1"/>
  <c r="B4226" i="1"/>
  <c r="H4225" i="1"/>
  <c r="B4225" i="1"/>
  <c r="H4224" i="1"/>
  <c r="B4224" i="1"/>
  <c r="H4223" i="1"/>
  <c r="B4223" i="1"/>
  <c r="H4222" i="1"/>
  <c r="B4222" i="1"/>
  <c r="H4221" i="1"/>
  <c r="B4221" i="1"/>
  <c r="H4220" i="1"/>
  <c r="B4220" i="1"/>
  <c r="H4219" i="1"/>
  <c r="B4219" i="1"/>
  <c r="H4218" i="1"/>
  <c r="B4218" i="1"/>
  <c r="H4217" i="1"/>
  <c r="B4217" i="1"/>
  <c r="H4216" i="1"/>
  <c r="B4216" i="1"/>
  <c r="H4215" i="1"/>
  <c r="B4215" i="1"/>
  <c r="H4214" i="1"/>
  <c r="B4214" i="1"/>
  <c r="H4213" i="1"/>
  <c r="B4213" i="1"/>
  <c r="H4212" i="1"/>
  <c r="B4212" i="1"/>
  <c r="H4211" i="1"/>
  <c r="B4211" i="1"/>
  <c r="H4210" i="1"/>
  <c r="B4210" i="1"/>
  <c r="H4209" i="1"/>
  <c r="B4209" i="1"/>
  <c r="H4208" i="1"/>
  <c r="B4208" i="1"/>
  <c r="H4207" i="1"/>
  <c r="B4207" i="1"/>
  <c r="H4206" i="1"/>
  <c r="B4206" i="1"/>
  <c r="H4205" i="1"/>
  <c r="B4205" i="1"/>
  <c r="H4204" i="1"/>
  <c r="B4204" i="1"/>
  <c r="H4203" i="1"/>
  <c r="B4203" i="1"/>
  <c r="H4202" i="1"/>
  <c r="B4202" i="1"/>
  <c r="H4201" i="1"/>
  <c r="B4201" i="1"/>
  <c r="H4200" i="1"/>
  <c r="B4200" i="1"/>
  <c r="H4199" i="1"/>
  <c r="B4199" i="1"/>
  <c r="H4198" i="1"/>
  <c r="B4198" i="1"/>
  <c r="H4197" i="1"/>
  <c r="B4197" i="1"/>
  <c r="H4196" i="1"/>
  <c r="B4196" i="1"/>
  <c r="H4195" i="1"/>
  <c r="B4195" i="1"/>
  <c r="H4194" i="1"/>
  <c r="B4194" i="1"/>
  <c r="H4193" i="1"/>
  <c r="B4193" i="1"/>
  <c r="H4192" i="1"/>
  <c r="B4192" i="1"/>
  <c r="H4191" i="1"/>
  <c r="B4191" i="1"/>
  <c r="H4190" i="1"/>
  <c r="B4190" i="1"/>
  <c r="H4189" i="1"/>
  <c r="B4189" i="1"/>
  <c r="H4188" i="1"/>
  <c r="B4188" i="1"/>
  <c r="H4187" i="1"/>
  <c r="B4187" i="1"/>
  <c r="H4186" i="1"/>
  <c r="B4186" i="1"/>
  <c r="H4185" i="1"/>
  <c r="B4185" i="1"/>
  <c r="H4184" i="1"/>
  <c r="B4184" i="1"/>
  <c r="H4183" i="1"/>
  <c r="B4183" i="1"/>
  <c r="H4182" i="1"/>
  <c r="B4182" i="1"/>
  <c r="H4181" i="1"/>
  <c r="B4181" i="1"/>
  <c r="H4180" i="1"/>
  <c r="B4180" i="1"/>
  <c r="H4179" i="1"/>
  <c r="B4179" i="1"/>
  <c r="H4178" i="1"/>
  <c r="B4178" i="1"/>
  <c r="H4177" i="1"/>
  <c r="B4177" i="1"/>
  <c r="H4176" i="1"/>
  <c r="B4176" i="1"/>
  <c r="H4175" i="1"/>
  <c r="B4175" i="1"/>
  <c r="H4174" i="1"/>
  <c r="B4174" i="1"/>
  <c r="H4173" i="1"/>
  <c r="B4173" i="1"/>
  <c r="H4172" i="1"/>
  <c r="B4172" i="1"/>
  <c r="H4171" i="1"/>
  <c r="B4171" i="1"/>
  <c r="H4170" i="1"/>
  <c r="B4170" i="1"/>
  <c r="H4169" i="1"/>
  <c r="B4169" i="1"/>
  <c r="H4168" i="1"/>
  <c r="B4168" i="1"/>
  <c r="H4167" i="1"/>
  <c r="B4167" i="1"/>
  <c r="H4166" i="1"/>
  <c r="B4166" i="1"/>
  <c r="H4165" i="1"/>
  <c r="B4165" i="1"/>
  <c r="H4164" i="1"/>
  <c r="B4164" i="1"/>
  <c r="H4163" i="1"/>
  <c r="B4163" i="1"/>
  <c r="H4162" i="1"/>
  <c r="B4162" i="1"/>
  <c r="H4161" i="1"/>
  <c r="B4161" i="1"/>
  <c r="H4160" i="1"/>
  <c r="B4160" i="1"/>
  <c r="H4159" i="1"/>
  <c r="B4159" i="1"/>
  <c r="H4158" i="1"/>
  <c r="B4158" i="1"/>
  <c r="H4157" i="1"/>
  <c r="B4157" i="1"/>
  <c r="H4156" i="1"/>
  <c r="B4156" i="1"/>
  <c r="H4155" i="1"/>
  <c r="B4155" i="1"/>
  <c r="H4154" i="1"/>
  <c r="B4154" i="1"/>
  <c r="H4153" i="1"/>
  <c r="B4153" i="1"/>
  <c r="H4152" i="1"/>
  <c r="B4152" i="1"/>
  <c r="H4151" i="1"/>
  <c r="B4151" i="1"/>
  <c r="H4150" i="1"/>
  <c r="B4150" i="1"/>
  <c r="H4149" i="1"/>
  <c r="B4149" i="1"/>
  <c r="H4148" i="1"/>
  <c r="B4148" i="1"/>
  <c r="H4147" i="1"/>
  <c r="B4147" i="1"/>
  <c r="H4146" i="1"/>
  <c r="B4146" i="1"/>
  <c r="H4145" i="1"/>
  <c r="B4145" i="1"/>
  <c r="H4144" i="1"/>
  <c r="B4144" i="1"/>
  <c r="H4143" i="1"/>
  <c r="B4143" i="1"/>
  <c r="H4142" i="1"/>
  <c r="B4142" i="1"/>
  <c r="H4141" i="1"/>
  <c r="B4141" i="1"/>
  <c r="H4140" i="1"/>
  <c r="B4140" i="1"/>
  <c r="H4139" i="1"/>
  <c r="B4139" i="1"/>
  <c r="H4138" i="1"/>
  <c r="B4138" i="1"/>
  <c r="H4137" i="1"/>
  <c r="B4137" i="1"/>
  <c r="H4136" i="1"/>
  <c r="B4136" i="1"/>
  <c r="H4135" i="1"/>
  <c r="B4135" i="1"/>
  <c r="H4134" i="1"/>
  <c r="B4134" i="1"/>
  <c r="H4133" i="1"/>
  <c r="B4133" i="1"/>
  <c r="H4132" i="1"/>
  <c r="B4132" i="1"/>
  <c r="H4131" i="1"/>
  <c r="B4131" i="1"/>
  <c r="H4130" i="1"/>
  <c r="B4130" i="1"/>
  <c r="H4129" i="1"/>
  <c r="B4129" i="1"/>
  <c r="H4128" i="1"/>
  <c r="B4128" i="1"/>
  <c r="H4127" i="1"/>
  <c r="B4127" i="1"/>
  <c r="H4126" i="1"/>
  <c r="B4126" i="1"/>
  <c r="H4125" i="1"/>
  <c r="B4125" i="1"/>
  <c r="H4124" i="1"/>
  <c r="B4124" i="1"/>
  <c r="H4123" i="1"/>
  <c r="B4123" i="1"/>
  <c r="H4122" i="1"/>
  <c r="B4122" i="1"/>
  <c r="H4121" i="1"/>
  <c r="B4121" i="1"/>
  <c r="H4120" i="1"/>
  <c r="B4120" i="1"/>
  <c r="H4119" i="1"/>
  <c r="B4119" i="1"/>
  <c r="H4118" i="1"/>
  <c r="B4118" i="1"/>
  <c r="H4117" i="1"/>
  <c r="B4117" i="1"/>
  <c r="H4116" i="1"/>
  <c r="B4116" i="1"/>
  <c r="H4115" i="1"/>
  <c r="B4115" i="1"/>
  <c r="H4114" i="1"/>
  <c r="B4114" i="1"/>
  <c r="H4113" i="1"/>
  <c r="B4113" i="1"/>
  <c r="H4112" i="1"/>
  <c r="B4112" i="1"/>
  <c r="H4111" i="1"/>
  <c r="B4111" i="1"/>
  <c r="H4110" i="1"/>
  <c r="B4110" i="1"/>
  <c r="H4109" i="1"/>
  <c r="B4109" i="1"/>
  <c r="H4108" i="1"/>
  <c r="B4108" i="1"/>
  <c r="H4107" i="1"/>
  <c r="B4107" i="1"/>
  <c r="H4106" i="1"/>
  <c r="B4106" i="1"/>
  <c r="H4105" i="1"/>
  <c r="B4105" i="1"/>
  <c r="H4104" i="1"/>
  <c r="B4104" i="1"/>
  <c r="H4103" i="1"/>
  <c r="B4103" i="1"/>
  <c r="H4102" i="1"/>
  <c r="B4102" i="1"/>
  <c r="H4101" i="1"/>
  <c r="B4101" i="1"/>
  <c r="H4100" i="1"/>
  <c r="B4100" i="1"/>
  <c r="H4099" i="1"/>
  <c r="B4099" i="1"/>
  <c r="H4098" i="1"/>
  <c r="B4098" i="1"/>
  <c r="H4097" i="1"/>
  <c r="B4097" i="1"/>
  <c r="H4096" i="1"/>
  <c r="B4096" i="1"/>
  <c r="H4095" i="1"/>
  <c r="B4095" i="1"/>
  <c r="H4094" i="1"/>
  <c r="B4094" i="1"/>
  <c r="H4093" i="1"/>
  <c r="B4093" i="1"/>
  <c r="H4092" i="1"/>
  <c r="B4092" i="1"/>
  <c r="H4091" i="1"/>
  <c r="B4091" i="1"/>
  <c r="H4090" i="1"/>
  <c r="B4090" i="1"/>
  <c r="H4089" i="1"/>
  <c r="B4089" i="1"/>
  <c r="H4088" i="1"/>
  <c r="B4088" i="1"/>
  <c r="H4087" i="1"/>
  <c r="B4087" i="1"/>
  <c r="H4086" i="1"/>
  <c r="B4086" i="1"/>
  <c r="H4085" i="1"/>
  <c r="B4085" i="1"/>
  <c r="H4084" i="1"/>
  <c r="B4084" i="1"/>
  <c r="H4083" i="1"/>
  <c r="B4083" i="1"/>
  <c r="H4082" i="1"/>
  <c r="B4082" i="1"/>
  <c r="H4081" i="1"/>
  <c r="B4081" i="1"/>
  <c r="H4080" i="1"/>
  <c r="B4080" i="1"/>
  <c r="H4079" i="1"/>
  <c r="B4079" i="1"/>
  <c r="H4078" i="1"/>
  <c r="B4078" i="1"/>
  <c r="H4077" i="1"/>
  <c r="B4077" i="1"/>
  <c r="H4076" i="1"/>
  <c r="B4076" i="1"/>
  <c r="H4075" i="1"/>
  <c r="B4075" i="1"/>
  <c r="H4074" i="1"/>
  <c r="B4074" i="1"/>
  <c r="H4073" i="1"/>
  <c r="B4073" i="1"/>
  <c r="H4072" i="1"/>
  <c r="B4072" i="1"/>
  <c r="H4071" i="1"/>
  <c r="B4071" i="1"/>
  <c r="H4070" i="1"/>
  <c r="B4070" i="1"/>
  <c r="H4069" i="1"/>
  <c r="B4069" i="1"/>
  <c r="H4068" i="1"/>
  <c r="B4068" i="1"/>
  <c r="H4067" i="1"/>
  <c r="B4067" i="1"/>
  <c r="H4066" i="1"/>
  <c r="B4066" i="1"/>
  <c r="H4065" i="1"/>
  <c r="B4065" i="1"/>
  <c r="H4064" i="1"/>
  <c r="B4064" i="1"/>
  <c r="H4063" i="1"/>
  <c r="B4063" i="1"/>
  <c r="H4062" i="1"/>
  <c r="B4062" i="1"/>
  <c r="H4061" i="1"/>
  <c r="B4061" i="1"/>
  <c r="H4060" i="1"/>
  <c r="B4060" i="1"/>
  <c r="H4059" i="1"/>
  <c r="B4059" i="1"/>
  <c r="H4058" i="1"/>
  <c r="B4058" i="1"/>
  <c r="H4057" i="1"/>
  <c r="B4057" i="1"/>
  <c r="H4056" i="1"/>
  <c r="B4056" i="1"/>
  <c r="H4055" i="1"/>
  <c r="B4055" i="1"/>
  <c r="H4054" i="1"/>
  <c r="B4054" i="1"/>
  <c r="H4053" i="1"/>
  <c r="B4053" i="1"/>
  <c r="H4052" i="1"/>
  <c r="B4052" i="1"/>
  <c r="H4051" i="1"/>
  <c r="B4051" i="1"/>
  <c r="H4050" i="1"/>
  <c r="B4050" i="1"/>
  <c r="H4049" i="1"/>
  <c r="B4049" i="1"/>
  <c r="H4048" i="1"/>
  <c r="B4048" i="1"/>
  <c r="H4047" i="1"/>
  <c r="B4047" i="1"/>
  <c r="H4046" i="1"/>
  <c r="B4046" i="1"/>
  <c r="H4045" i="1"/>
  <c r="B4045" i="1"/>
  <c r="H4044" i="1"/>
  <c r="B4044" i="1"/>
  <c r="H4043" i="1"/>
  <c r="B4043" i="1"/>
  <c r="H4042" i="1"/>
  <c r="B4042" i="1"/>
  <c r="H4041" i="1"/>
  <c r="B4041" i="1"/>
  <c r="H4040" i="1"/>
  <c r="B4040" i="1"/>
  <c r="H4039" i="1"/>
  <c r="B4039" i="1"/>
  <c r="H4038" i="1"/>
  <c r="B4038" i="1"/>
  <c r="H4037" i="1"/>
  <c r="B4037" i="1"/>
  <c r="H4036" i="1"/>
  <c r="B4036" i="1"/>
  <c r="H4035" i="1"/>
  <c r="B4035" i="1"/>
  <c r="H4034" i="1"/>
  <c r="B4034" i="1"/>
  <c r="H4033" i="1"/>
  <c r="B4033" i="1"/>
  <c r="H4032" i="1"/>
  <c r="B4032" i="1"/>
  <c r="H4031" i="1"/>
  <c r="B4031" i="1"/>
  <c r="H4030" i="1"/>
  <c r="B4030" i="1"/>
  <c r="H4029" i="1"/>
  <c r="B4029" i="1"/>
  <c r="H4028" i="1"/>
  <c r="B4028" i="1"/>
  <c r="H4027" i="1"/>
  <c r="B4027" i="1"/>
  <c r="H4026" i="1"/>
  <c r="B4026" i="1"/>
  <c r="H4025" i="1"/>
  <c r="B4025" i="1"/>
  <c r="H4024" i="1"/>
  <c r="B4024" i="1"/>
  <c r="H4023" i="1"/>
  <c r="B4023" i="1"/>
  <c r="H4022" i="1"/>
  <c r="B4022" i="1"/>
  <c r="H4021" i="1"/>
  <c r="B4021" i="1"/>
  <c r="H4020" i="1"/>
  <c r="B4020" i="1"/>
  <c r="H4019" i="1"/>
  <c r="B4019" i="1"/>
  <c r="H4018" i="1"/>
  <c r="B4018" i="1"/>
  <c r="H4017" i="1"/>
  <c r="B4017" i="1"/>
  <c r="H4016" i="1"/>
  <c r="B4016" i="1"/>
  <c r="H4015" i="1"/>
  <c r="B4015" i="1"/>
  <c r="H4014" i="1"/>
  <c r="B4014" i="1"/>
  <c r="H4013" i="1"/>
  <c r="B4013" i="1"/>
  <c r="H4012" i="1"/>
  <c r="B4012" i="1"/>
  <c r="H4011" i="1"/>
  <c r="B4011" i="1"/>
  <c r="H4010" i="1"/>
  <c r="B4010" i="1"/>
  <c r="H4009" i="1"/>
  <c r="B4009" i="1"/>
  <c r="H4008" i="1"/>
  <c r="B4008" i="1"/>
  <c r="H4007" i="1"/>
  <c r="B4007" i="1"/>
  <c r="H4006" i="1"/>
  <c r="B4006" i="1"/>
  <c r="H4005" i="1"/>
  <c r="B4005" i="1"/>
  <c r="H4004" i="1"/>
  <c r="B4004" i="1"/>
  <c r="H4003" i="1"/>
  <c r="B4003" i="1"/>
  <c r="H4002" i="1"/>
  <c r="B4002" i="1"/>
  <c r="H4001" i="1"/>
  <c r="B4001" i="1"/>
  <c r="H4000" i="1"/>
  <c r="B4000" i="1"/>
  <c r="H3999" i="1"/>
  <c r="B3999" i="1"/>
  <c r="H3998" i="1"/>
  <c r="B3998" i="1"/>
  <c r="H3997" i="1"/>
  <c r="B3997" i="1"/>
  <c r="H3996" i="1"/>
  <c r="B3996" i="1"/>
  <c r="H3995" i="1"/>
  <c r="B3995" i="1"/>
  <c r="H3994" i="1"/>
  <c r="B3994" i="1"/>
  <c r="H3993" i="1"/>
  <c r="B3993" i="1"/>
  <c r="H3992" i="1"/>
  <c r="B3992" i="1"/>
  <c r="H3991" i="1"/>
  <c r="B3991" i="1"/>
  <c r="H3990" i="1"/>
  <c r="B3990" i="1"/>
  <c r="H3989" i="1"/>
  <c r="B3989" i="1"/>
  <c r="H3988" i="1"/>
  <c r="B3988" i="1"/>
  <c r="H3987" i="1"/>
  <c r="B3987" i="1"/>
  <c r="H3986" i="1"/>
  <c r="B3986" i="1"/>
  <c r="H3985" i="1"/>
  <c r="B3985" i="1"/>
  <c r="H3984" i="1"/>
  <c r="B3984" i="1"/>
  <c r="H3983" i="1"/>
  <c r="B3983" i="1"/>
  <c r="H3982" i="1"/>
  <c r="B3982" i="1"/>
  <c r="H3981" i="1"/>
  <c r="B3981" i="1"/>
  <c r="H3980" i="1"/>
  <c r="B3980" i="1"/>
  <c r="H3979" i="1"/>
  <c r="B3979" i="1"/>
  <c r="H3978" i="1"/>
  <c r="B3978" i="1"/>
  <c r="H3977" i="1"/>
  <c r="B3977" i="1"/>
  <c r="H3976" i="1"/>
  <c r="B3976" i="1"/>
  <c r="H3975" i="1"/>
  <c r="B3975" i="1"/>
  <c r="H3974" i="1"/>
  <c r="B3974" i="1"/>
  <c r="H3973" i="1"/>
  <c r="B3973" i="1"/>
  <c r="H3972" i="1"/>
  <c r="B3972" i="1"/>
  <c r="H3971" i="1"/>
  <c r="B3971" i="1"/>
  <c r="H3970" i="1"/>
  <c r="B3970" i="1"/>
  <c r="H3969" i="1"/>
  <c r="B3969" i="1"/>
  <c r="H3968" i="1"/>
  <c r="B3968" i="1"/>
  <c r="H3967" i="1"/>
  <c r="B3967" i="1"/>
  <c r="H3966" i="1"/>
  <c r="B3966" i="1"/>
  <c r="H3965" i="1"/>
  <c r="B3965" i="1"/>
  <c r="H3964" i="1"/>
  <c r="B3964" i="1"/>
  <c r="H3963" i="1"/>
  <c r="B3963" i="1"/>
  <c r="H3962" i="1"/>
  <c r="B3962" i="1"/>
  <c r="H3961" i="1"/>
  <c r="B3961" i="1"/>
  <c r="H3960" i="1"/>
  <c r="B3960" i="1"/>
  <c r="H3959" i="1"/>
  <c r="B3959" i="1"/>
  <c r="H3958" i="1"/>
  <c r="B3958" i="1"/>
  <c r="H3957" i="1"/>
  <c r="B3957" i="1"/>
  <c r="H3956" i="1"/>
  <c r="B3956" i="1"/>
  <c r="H3955" i="1"/>
  <c r="B3955" i="1"/>
  <c r="H3954" i="1"/>
  <c r="B3954" i="1"/>
  <c r="H3953" i="1"/>
  <c r="B3953" i="1"/>
  <c r="H3952" i="1"/>
  <c r="B3952" i="1"/>
  <c r="H3951" i="1"/>
  <c r="B3951" i="1"/>
  <c r="H3950" i="1"/>
  <c r="B3950" i="1"/>
  <c r="H3949" i="1"/>
  <c r="B3949" i="1"/>
  <c r="H3948" i="1"/>
  <c r="B3948" i="1"/>
  <c r="H3947" i="1"/>
  <c r="B3947" i="1"/>
  <c r="H3946" i="1"/>
  <c r="B3946" i="1"/>
  <c r="H3945" i="1"/>
  <c r="B3945" i="1"/>
  <c r="H3944" i="1"/>
  <c r="B3944" i="1"/>
  <c r="H3943" i="1"/>
  <c r="B3943" i="1"/>
  <c r="H3942" i="1"/>
  <c r="B3942" i="1"/>
  <c r="H3941" i="1"/>
  <c r="B3941" i="1"/>
  <c r="H3940" i="1"/>
  <c r="B3940" i="1"/>
  <c r="H3939" i="1"/>
  <c r="B3939" i="1"/>
  <c r="H3938" i="1"/>
  <c r="B3938" i="1"/>
  <c r="H3937" i="1"/>
  <c r="B3937" i="1"/>
  <c r="H3936" i="1"/>
  <c r="B3936" i="1"/>
  <c r="H3935" i="1"/>
  <c r="B3935" i="1"/>
  <c r="H3934" i="1"/>
  <c r="B3934" i="1"/>
  <c r="H3933" i="1"/>
  <c r="B3933" i="1"/>
  <c r="H3932" i="1"/>
  <c r="B3932" i="1"/>
  <c r="H3931" i="1"/>
  <c r="B3931" i="1"/>
  <c r="H3930" i="1"/>
  <c r="B3930" i="1"/>
  <c r="H3929" i="1"/>
  <c r="B3929" i="1"/>
  <c r="H3928" i="1"/>
  <c r="B3928" i="1"/>
  <c r="H3927" i="1"/>
  <c r="B3927" i="1"/>
  <c r="H3926" i="1"/>
  <c r="B3926" i="1"/>
  <c r="H3925" i="1"/>
  <c r="B3925" i="1"/>
  <c r="H3924" i="1"/>
  <c r="B3924" i="1"/>
  <c r="H3923" i="1"/>
  <c r="B3923" i="1"/>
  <c r="H3922" i="1"/>
  <c r="B3922" i="1"/>
  <c r="H3921" i="1"/>
  <c r="B3921" i="1"/>
  <c r="H3920" i="1"/>
  <c r="B3920" i="1"/>
  <c r="H3919" i="1"/>
  <c r="B3919" i="1"/>
  <c r="H3918" i="1"/>
  <c r="B3918" i="1"/>
  <c r="H3917" i="1"/>
  <c r="B3917" i="1"/>
  <c r="H3916" i="1"/>
  <c r="B3916" i="1"/>
  <c r="H3915" i="1"/>
  <c r="B3915" i="1"/>
  <c r="H3914" i="1"/>
  <c r="B3914" i="1"/>
  <c r="H3913" i="1"/>
  <c r="B3913" i="1"/>
  <c r="H3912" i="1"/>
  <c r="B3912" i="1"/>
  <c r="H3911" i="1"/>
  <c r="B3911" i="1"/>
  <c r="H3910" i="1"/>
  <c r="B3910" i="1"/>
  <c r="H3909" i="1"/>
  <c r="B3909" i="1"/>
  <c r="H3908" i="1"/>
  <c r="B3908" i="1"/>
  <c r="H3907" i="1"/>
  <c r="B3907" i="1"/>
  <c r="H3906" i="1"/>
  <c r="B3906" i="1"/>
  <c r="H3905" i="1"/>
  <c r="B3905" i="1"/>
  <c r="H3904" i="1"/>
  <c r="B3904" i="1"/>
  <c r="H3903" i="1"/>
  <c r="B3903" i="1"/>
  <c r="H3902" i="1"/>
  <c r="B3902" i="1"/>
  <c r="H3901" i="1"/>
  <c r="B3901" i="1"/>
  <c r="H3900" i="1"/>
  <c r="B3900" i="1"/>
  <c r="H3899" i="1"/>
  <c r="B3899" i="1"/>
  <c r="H3898" i="1"/>
  <c r="B3898" i="1"/>
  <c r="H3897" i="1"/>
  <c r="B3897" i="1"/>
  <c r="H3896" i="1"/>
  <c r="B3896" i="1"/>
  <c r="H3895" i="1"/>
  <c r="B3895" i="1"/>
  <c r="H3894" i="1"/>
  <c r="B3894" i="1"/>
  <c r="H3893" i="1"/>
  <c r="B3893" i="1"/>
  <c r="H3892" i="1"/>
  <c r="B3892" i="1"/>
  <c r="H3891" i="1"/>
  <c r="B3891" i="1"/>
  <c r="H3890" i="1"/>
  <c r="B3890" i="1"/>
  <c r="H3889" i="1"/>
  <c r="B3889" i="1"/>
  <c r="H3888" i="1"/>
  <c r="B3888" i="1"/>
  <c r="H3887" i="1"/>
  <c r="B3887" i="1"/>
  <c r="H3886" i="1"/>
  <c r="B3886" i="1"/>
  <c r="H3885" i="1"/>
  <c r="B3885" i="1"/>
  <c r="H3884" i="1"/>
  <c r="B3884" i="1"/>
  <c r="H3883" i="1"/>
  <c r="B3883" i="1"/>
  <c r="H3882" i="1"/>
  <c r="B3882" i="1"/>
  <c r="H3881" i="1"/>
  <c r="B3881" i="1"/>
  <c r="H3880" i="1"/>
  <c r="B3880" i="1"/>
  <c r="H3879" i="1"/>
  <c r="B3879" i="1"/>
  <c r="H3878" i="1"/>
  <c r="B3878" i="1"/>
  <c r="H3877" i="1"/>
  <c r="B3877" i="1"/>
  <c r="H3876" i="1"/>
  <c r="B3876" i="1"/>
  <c r="H3875" i="1"/>
  <c r="B3875" i="1"/>
  <c r="H3874" i="1"/>
  <c r="B3874" i="1"/>
  <c r="H3873" i="1"/>
  <c r="B3873" i="1"/>
  <c r="H3872" i="1"/>
  <c r="B3872" i="1"/>
  <c r="H3871" i="1"/>
  <c r="B3871" i="1"/>
  <c r="H3870" i="1"/>
  <c r="B3870" i="1"/>
  <c r="H3869" i="1"/>
  <c r="B3869" i="1"/>
  <c r="H3868" i="1"/>
  <c r="B3868" i="1"/>
  <c r="H3867" i="1"/>
  <c r="B3867" i="1"/>
  <c r="H3866" i="1"/>
  <c r="B3866" i="1"/>
  <c r="H3865" i="1"/>
  <c r="B3865" i="1"/>
  <c r="H3864" i="1"/>
  <c r="B3864" i="1"/>
  <c r="H3863" i="1"/>
  <c r="B3863" i="1"/>
  <c r="H3862" i="1"/>
  <c r="B3862" i="1"/>
  <c r="H3861" i="1"/>
  <c r="B3861" i="1"/>
  <c r="H3860" i="1"/>
  <c r="B3860" i="1"/>
  <c r="H3859" i="1"/>
  <c r="B3859" i="1"/>
  <c r="H3858" i="1"/>
  <c r="B3858" i="1"/>
  <c r="H3857" i="1"/>
  <c r="B3857" i="1"/>
  <c r="H3856" i="1"/>
  <c r="B3856" i="1"/>
  <c r="H3855" i="1"/>
  <c r="B3855" i="1"/>
  <c r="H3854" i="1"/>
  <c r="B3854" i="1"/>
  <c r="H3853" i="1"/>
  <c r="B3853" i="1"/>
  <c r="H3852" i="1"/>
  <c r="B3852" i="1"/>
  <c r="H3851" i="1"/>
  <c r="B3851" i="1"/>
  <c r="H3850" i="1"/>
  <c r="B3850" i="1"/>
  <c r="H3849" i="1"/>
  <c r="B3849" i="1"/>
  <c r="H3848" i="1"/>
  <c r="B3848" i="1"/>
  <c r="H3847" i="1"/>
  <c r="B3847" i="1"/>
  <c r="H3846" i="1"/>
  <c r="B3846" i="1"/>
  <c r="H3845" i="1"/>
  <c r="B3845" i="1"/>
  <c r="H3844" i="1"/>
  <c r="B3844" i="1"/>
  <c r="H3843" i="1"/>
  <c r="B3843" i="1"/>
  <c r="H3842" i="1"/>
  <c r="B3842" i="1"/>
  <c r="H3841" i="1"/>
  <c r="B3841" i="1"/>
  <c r="H3840" i="1"/>
  <c r="B3840" i="1"/>
  <c r="H3839" i="1"/>
  <c r="B3839" i="1"/>
  <c r="H3838" i="1"/>
  <c r="B3838" i="1"/>
  <c r="H3837" i="1"/>
  <c r="B3837" i="1"/>
  <c r="H3836" i="1"/>
  <c r="B3836" i="1"/>
  <c r="H3835" i="1"/>
  <c r="B3835" i="1"/>
  <c r="H3834" i="1"/>
  <c r="B3834" i="1"/>
  <c r="H3833" i="1"/>
  <c r="B3833" i="1"/>
  <c r="H3832" i="1"/>
  <c r="B3832" i="1"/>
  <c r="H3831" i="1"/>
  <c r="B3831" i="1"/>
  <c r="H3830" i="1"/>
  <c r="B3830" i="1"/>
  <c r="H3829" i="1"/>
  <c r="B3829" i="1"/>
  <c r="H3828" i="1"/>
  <c r="B3828" i="1"/>
  <c r="H3827" i="1"/>
  <c r="B3827" i="1"/>
  <c r="H3826" i="1"/>
  <c r="B3826" i="1"/>
  <c r="H3825" i="1"/>
  <c r="B3825" i="1"/>
  <c r="H3824" i="1"/>
  <c r="B3824" i="1"/>
  <c r="H3823" i="1"/>
  <c r="B3823" i="1"/>
  <c r="H3822" i="1"/>
  <c r="B3822" i="1"/>
  <c r="H3821" i="1"/>
  <c r="B3821" i="1"/>
  <c r="H3820" i="1"/>
  <c r="B3820" i="1"/>
  <c r="H3819" i="1"/>
  <c r="B3819" i="1"/>
  <c r="H3818" i="1"/>
  <c r="B3818" i="1"/>
  <c r="H3817" i="1"/>
  <c r="B3817" i="1"/>
  <c r="H3816" i="1"/>
  <c r="B3816" i="1"/>
  <c r="H3815" i="1"/>
  <c r="B3815" i="1"/>
  <c r="H3814" i="1"/>
  <c r="B3814" i="1"/>
  <c r="H3813" i="1"/>
  <c r="B3813" i="1"/>
  <c r="H3812" i="1"/>
  <c r="B3812" i="1"/>
  <c r="H3811" i="1"/>
  <c r="B3811" i="1"/>
  <c r="H3810" i="1"/>
  <c r="B3810" i="1"/>
  <c r="H3809" i="1"/>
  <c r="B3809" i="1"/>
  <c r="H3808" i="1"/>
  <c r="B3808" i="1"/>
  <c r="H3807" i="1"/>
  <c r="B3807" i="1"/>
  <c r="H3806" i="1"/>
  <c r="B3806" i="1"/>
  <c r="H3805" i="1"/>
  <c r="B3805" i="1"/>
  <c r="H3804" i="1"/>
  <c r="B3804" i="1"/>
  <c r="H3803" i="1"/>
  <c r="B3803" i="1"/>
  <c r="H3802" i="1"/>
  <c r="B3802" i="1"/>
  <c r="H3801" i="1"/>
  <c r="B3801" i="1"/>
  <c r="H3800" i="1"/>
  <c r="B3800" i="1"/>
  <c r="H3799" i="1"/>
  <c r="B3799" i="1"/>
  <c r="H3798" i="1"/>
  <c r="B3798" i="1"/>
  <c r="H3797" i="1"/>
  <c r="B3797" i="1"/>
  <c r="H3796" i="1"/>
  <c r="B3796" i="1"/>
  <c r="H3795" i="1"/>
  <c r="B3795" i="1"/>
  <c r="H3794" i="1"/>
  <c r="B3794" i="1"/>
  <c r="H3793" i="1"/>
  <c r="B3793" i="1"/>
  <c r="H3792" i="1"/>
  <c r="B3792" i="1"/>
  <c r="H3791" i="1"/>
  <c r="B3791" i="1"/>
  <c r="H3790" i="1"/>
  <c r="B3790" i="1"/>
  <c r="H3789" i="1"/>
  <c r="B3789" i="1"/>
  <c r="H3788" i="1"/>
  <c r="B3788" i="1"/>
  <c r="H3787" i="1"/>
  <c r="B3787" i="1"/>
  <c r="H3786" i="1"/>
  <c r="B3786" i="1"/>
  <c r="H3785" i="1"/>
  <c r="B3785" i="1"/>
  <c r="H3784" i="1"/>
  <c r="B3784" i="1"/>
  <c r="H3783" i="1"/>
  <c r="B3783" i="1"/>
  <c r="H3782" i="1"/>
  <c r="B3782" i="1"/>
  <c r="H3781" i="1"/>
  <c r="B3781" i="1"/>
  <c r="H3780" i="1"/>
  <c r="B3780" i="1"/>
  <c r="H3779" i="1"/>
  <c r="B3779" i="1"/>
  <c r="H3778" i="1"/>
  <c r="B3778" i="1"/>
  <c r="H3777" i="1"/>
  <c r="B3777" i="1"/>
  <c r="H3776" i="1"/>
  <c r="B3776" i="1"/>
  <c r="H3775" i="1"/>
  <c r="B3775" i="1"/>
  <c r="H3774" i="1"/>
  <c r="B3774" i="1"/>
  <c r="H3773" i="1"/>
  <c r="B3773" i="1"/>
  <c r="H3772" i="1"/>
  <c r="B3772" i="1"/>
  <c r="H3771" i="1"/>
  <c r="B3771" i="1"/>
  <c r="H3770" i="1"/>
  <c r="B3770" i="1"/>
  <c r="H3769" i="1"/>
  <c r="B3769" i="1"/>
  <c r="H3768" i="1"/>
  <c r="B3768" i="1"/>
  <c r="H3767" i="1"/>
  <c r="B3767" i="1"/>
  <c r="H3766" i="1"/>
  <c r="B3766" i="1"/>
  <c r="H3765" i="1"/>
  <c r="B3765" i="1"/>
  <c r="H3764" i="1"/>
  <c r="B3764" i="1"/>
  <c r="H3763" i="1"/>
  <c r="B3763" i="1"/>
  <c r="H3762" i="1"/>
  <c r="B3762" i="1"/>
  <c r="H3761" i="1"/>
  <c r="B3761" i="1"/>
  <c r="H3760" i="1"/>
  <c r="B3760" i="1"/>
  <c r="H3759" i="1"/>
  <c r="B3759" i="1"/>
  <c r="H3758" i="1"/>
  <c r="B3758" i="1"/>
  <c r="H3757" i="1"/>
  <c r="B3757" i="1"/>
  <c r="H3756" i="1"/>
  <c r="B3756" i="1"/>
  <c r="H3755" i="1"/>
  <c r="B3755" i="1"/>
  <c r="H3754" i="1"/>
  <c r="B3754" i="1"/>
  <c r="H3753" i="1"/>
  <c r="B3753" i="1"/>
  <c r="H3752" i="1"/>
  <c r="B3752" i="1"/>
  <c r="H3751" i="1"/>
  <c r="B3751" i="1"/>
  <c r="H3750" i="1"/>
  <c r="B3750" i="1"/>
  <c r="H3749" i="1"/>
  <c r="B3749" i="1"/>
  <c r="H3748" i="1"/>
  <c r="B3748" i="1"/>
  <c r="H3747" i="1"/>
  <c r="B3747" i="1"/>
  <c r="H3746" i="1"/>
  <c r="B3746" i="1"/>
  <c r="H3745" i="1"/>
  <c r="B3745" i="1"/>
  <c r="H3744" i="1"/>
  <c r="B3744" i="1"/>
  <c r="H3743" i="1"/>
  <c r="B3743" i="1"/>
  <c r="H3742" i="1"/>
  <c r="B3742" i="1"/>
  <c r="H3741" i="1"/>
  <c r="B3741" i="1"/>
  <c r="H3740" i="1"/>
  <c r="B3740" i="1"/>
  <c r="H3739" i="1"/>
  <c r="B3739" i="1"/>
  <c r="H3738" i="1"/>
  <c r="B3738" i="1"/>
  <c r="H3737" i="1"/>
  <c r="B3737" i="1"/>
  <c r="H3736" i="1"/>
  <c r="B3736" i="1"/>
  <c r="H3735" i="1"/>
  <c r="B3735" i="1"/>
  <c r="H3734" i="1"/>
  <c r="B3734" i="1"/>
  <c r="H3733" i="1"/>
  <c r="B3733" i="1"/>
  <c r="H3732" i="1"/>
  <c r="B3732" i="1"/>
  <c r="H3731" i="1"/>
  <c r="B3731" i="1"/>
  <c r="H3730" i="1"/>
  <c r="B3730" i="1"/>
  <c r="H3729" i="1"/>
  <c r="B3729" i="1"/>
  <c r="H3728" i="1"/>
  <c r="B3728" i="1"/>
  <c r="H3727" i="1"/>
  <c r="B3727" i="1"/>
  <c r="H3726" i="1"/>
  <c r="B3726" i="1"/>
  <c r="H3725" i="1"/>
  <c r="B3725" i="1"/>
  <c r="H3724" i="1"/>
  <c r="B3724" i="1"/>
  <c r="H3723" i="1"/>
  <c r="B3723" i="1"/>
  <c r="H3722" i="1"/>
  <c r="B3722" i="1"/>
  <c r="H3721" i="1"/>
  <c r="B3721" i="1"/>
  <c r="H3720" i="1"/>
  <c r="B3720" i="1"/>
  <c r="H3719" i="1"/>
  <c r="B3719" i="1"/>
  <c r="H3718" i="1"/>
  <c r="B3718" i="1"/>
  <c r="H3717" i="1"/>
  <c r="B3717" i="1"/>
  <c r="H3716" i="1"/>
  <c r="B3716" i="1"/>
  <c r="H3715" i="1"/>
  <c r="B3715" i="1"/>
  <c r="H3714" i="1"/>
  <c r="B3714" i="1"/>
  <c r="H3713" i="1"/>
  <c r="B3713" i="1"/>
  <c r="H3712" i="1"/>
  <c r="B3712" i="1"/>
  <c r="H3711" i="1"/>
  <c r="B3711" i="1"/>
  <c r="H3710" i="1"/>
  <c r="B3710" i="1"/>
  <c r="H3709" i="1"/>
  <c r="B3709" i="1"/>
  <c r="H3708" i="1"/>
  <c r="B3708" i="1"/>
  <c r="H3707" i="1"/>
  <c r="B3707" i="1"/>
  <c r="H3706" i="1"/>
  <c r="B3706" i="1"/>
  <c r="H3705" i="1"/>
  <c r="B3705" i="1"/>
  <c r="H3704" i="1"/>
  <c r="B3704" i="1"/>
  <c r="H3703" i="1"/>
  <c r="B3703" i="1"/>
  <c r="H3702" i="1"/>
  <c r="B3702" i="1"/>
  <c r="H3701" i="1"/>
  <c r="B3701" i="1"/>
  <c r="H3700" i="1"/>
  <c r="B3700" i="1"/>
  <c r="H3699" i="1"/>
  <c r="B3699" i="1"/>
  <c r="H3698" i="1"/>
  <c r="B3698" i="1"/>
  <c r="H3697" i="1"/>
  <c r="B3697" i="1"/>
  <c r="H3696" i="1"/>
  <c r="B3696" i="1"/>
  <c r="H3695" i="1"/>
  <c r="B3695" i="1"/>
  <c r="H3694" i="1"/>
  <c r="B3694" i="1"/>
  <c r="H3693" i="1"/>
  <c r="B3693" i="1"/>
  <c r="H3692" i="1"/>
  <c r="B3692" i="1"/>
  <c r="H3691" i="1"/>
  <c r="B3691" i="1"/>
  <c r="H3690" i="1"/>
  <c r="B3690" i="1"/>
  <c r="H3689" i="1"/>
  <c r="B3689" i="1"/>
  <c r="H3688" i="1"/>
  <c r="B3688" i="1"/>
  <c r="H3687" i="1"/>
  <c r="B3687" i="1"/>
  <c r="H3686" i="1"/>
  <c r="B3686" i="1"/>
  <c r="H3685" i="1"/>
  <c r="B3685" i="1"/>
  <c r="H3684" i="1"/>
  <c r="B3684" i="1"/>
  <c r="H3683" i="1"/>
  <c r="B3683" i="1"/>
  <c r="H3682" i="1"/>
  <c r="B3682" i="1"/>
  <c r="H3681" i="1"/>
  <c r="B3681" i="1"/>
  <c r="H3680" i="1"/>
  <c r="B3680" i="1"/>
  <c r="H3679" i="1"/>
  <c r="B3679" i="1"/>
  <c r="H3678" i="1"/>
  <c r="B3678" i="1"/>
  <c r="H3677" i="1"/>
  <c r="B3677" i="1"/>
  <c r="H3676" i="1"/>
  <c r="B3676" i="1"/>
  <c r="H3675" i="1"/>
  <c r="B3675" i="1"/>
  <c r="H3674" i="1"/>
  <c r="B3674" i="1"/>
  <c r="H3673" i="1"/>
  <c r="B3673" i="1"/>
  <c r="H3672" i="1"/>
  <c r="B3672" i="1"/>
  <c r="H3671" i="1"/>
  <c r="B3671" i="1"/>
  <c r="H3670" i="1"/>
  <c r="B3670" i="1"/>
  <c r="H3669" i="1"/>
  <c r="B3669" i="1"/>
  <c r="H3668" i="1"/>
  <c r="B3668" i="1"/>
  <c r="H3667" i="1"/>
  <c r="B3667" i="1"/>
  <c r="H3666" i="1"/>
  <c r="B3666" i="1"/>
  <c r="H3665" i="1"/>
  <c r="B3665" i="1"/>
  <c r="H3664" i="1"/>
  <c r="B3664" i="1"/>
  <c r="H3663" i="1"/>
  <c r="B3663" i="1"/>
  <c r="H3662" i="1"/>
  <c r="B3662" i="1"/>
  <c r="H3661" i="1"/>
  <c r="B3661" i="1"/>
  <c r="H3660" i="1"/>
  <c r="B3660" i="1"/>
  <c r="H3659" i="1"/>
  <c r="B3659" i="1"/>
  <c r="H3658" i="1"/>
  <c r="B3658" i="1"/>
  <c r="H3657" i="1"/>
  <c r="B3657" i="1"/>
  <c r="H3656" i="1"/>
  <c r="B3656" i="1"/>
  <c r="H3655" i="1"/>
  <c r="B3655" i="1"/>
  <c r="H3654" i="1"/>
  <c r="B3654" i="1"/>
  <c r="H3653" i="1"/>
  <c r="B3653" i="1"/>
  <c r="H3652" i="1"/>
  <c r="B3652" i="1"/>
  <c r="H3651" i="1"/>
  <c r="B3651" i="1"/>
  <c r="H3650" i="1"/>
  <c r="B3650" i="1"/>
  <c r="H3649" i="1"/>
  <c r="B3649" i="1"/>
  <c r="H3648" i="1"/>
  <c r="B3648" i="1"/>
  <c r="H3647" i="1"/>
  <c r="B3647" i="1"/>
  <c r="H3646" i="1"/>
  <c r="B3646" i="1"/>
  <c r="H3645" i="1"/>
  <c r="B3645" i="1"/>
  <c r="H3644" i="1"/>
  <c r="B3644" i="1"/>
  <c r="H3643" i="1"/>
  <c r="B3643" i="1"/>
  <c r="H3642" i="1"/>
  <c r="B3642" i="1"/>
  <c r="H3641" i="1"/>
  <c r="B3641" i="1"/>
  <c r="H3640" i="1"/>
  <c r="B3640" i="1"/>
  <c r="H3639" i="1"/>
  <c r="B3639" i="1"/>
  <c r="H3638" i="1"/>
  <c r="B3638" i="1"/>
  <c r="H3637" i="1"/>
  <c r="B3637" i="1"/>
  <c r="H3636" i="1"/>
  <c r="B3636" i="1"/>
  <c r="H3635" i="1"/>
  <c r="B3635" i="1"/>
  <c r="H3634" i="1"/>
  <c r="B3634" i="1"/>
  <c r="H3633" i="1"/>
  <c r="B3633" i="1"/>
  <c r="H3632" i="1"/>
  <c r="B3632" i="1"/>
  <c r="H3631" i="1"/>
  <c r="B3631" i="1"/>
  <c r="H3630" i="1"/>
  <c r="B3630" i="1"/>
  <c r="H3629" i="1"/>
  <c r="B3629" i="1"/>
  <c r="H3628" i="1"/>
  <c r="B3628" i="1"/>
  <c r="H3627" i="1"/>
  <c r="B3627" i="1"/>
  <c r="H3626" i="1"/>
  <c r="B3626" i="1"/>
  <c r="H3625" i="1"/>
  <c r="B3625" i="1"/>
  <c r="H3624" i="1"/>
  <c r="B3624" i="1"/>
  <c r="H3623" i="1"/>
  <c r="B3623" i="1"/>
  <c r="H3622" i="1"/>
  <c r="B3622" i="1"/>
  <c r="H3621" i="1"/>
  <c r="B3621" i="1"/>
  <c r="H3620" i="1"/>
  <c r="B3620" i="1"/>
  <c r="H3619" i="1"/>
  <c r="B3619" i="1"/>
  <c r="H3618" i="1"/>
  <c r="B3618" i="1"/>
  <c r="H3617" i="1"/>
  <c r="B3617" i="1"/>
  <c r="H3616" i="1"/>
  <c r="B3616" i="1"/>
  <c r="H3615" i="1"/>
  <c r="B3615" i="1"/>
  <c r="H3614" i="1"/>
  <c r="B3614" i="1"/>
  <c r="H3613" i="1"/>
  <c r="B3613" i="1"/>
  <c r="H3612" i="1"/>
  <c r="B3612" i="1"/>
  <c r="H3611" i="1"/>
  <c r="B3611" i="1"/>
  <c r="H3610" i="1"/>
  <c r="B3610" i="1"/>
  <c r="H3609" i="1"/>
  <c r="B3609" i="1"/>
  <c r="H3608" i="1"/>
  <c r="B3608" i="1"/>
  <c r="H3607" i="1"/>
  <c r="B3607" i="1"/>
  <c r="H3606" i="1"/>
  <c r="B3606" i="1"/>
  <c r="H3605" i="1"/>
  <c r="B3605" i="1"/>
  <c r="H3604" i="1"/>
  <c r="B3604" i="1"/>
  <c r="H3603" i="1"/>
  <c r="B3603" i="1"/>
  <c r="H3602" i="1"/>
  <c r="B3602" i="1"/>
  <c r="H3601" i="1"/>
  <c r="B3601" i="1"/>
  <c r="H3600" i="1"/>
  <c r="B3600" i="1"/>
  <c r="H3599" i="1"/>
  <c r="B3599" i="1"/>
  <c r="H3598" i="1"/>
  <c r="B3598" i="1"/>
  <c r="H3597" i="1"/>
  <c r="B3597" i="1"/>
  <c r="H3596" i="1"/>
  <c r="B3596" i="1"/>
  <c r="H3595" i="1"/>
  <c r="B3595" i="1"/>
  <c r="H3594" i="1"/>
  <c r="B3594" i="1"/>
  <c r="H3593" i="1"/>
  <c r="B3593" i="1"/>
  <c r="H3592" i="1"/>
  <c r="B3592" i="1"/>
  <c r="H3591" i="1"/>
  <c r="B3591" i="1"/>
  <c r="H3590" i="1"/>
  <c r="B3590" i="1"/>
  <c r="H3589" i="1"/>
  <c r="B3589" i="1"/>
  <c r="H3588" i="1"/>
  <c r="B3588" i="1"/>
  <c r="H3587" i="1"/>
  <c r="B3587" i="1"/>
  <c r="H3586" i="1"/>
  <c r="B3586" i="1"/>
  <c r="H3585" i="1"/>
  <c r="B3585" i="1"/>
  <c r="H3584" i="1"/>
  <c r="B3584" i="1"/>
  <c r="H3583" i="1"/>
  <c r="B3583" i="1"/>
  <c r="H3582" i="1"/>
  <c r="B3582" i="1"/>
  <c r="H3581" i="1"/>
  <c r="B3581" i="1"/>
  <c r="H3580" i="1"/>
  <c r="B3580" i="1"/>
  <c r="H3579" i="1"/>
  <c r="B3579" i="1"/>
  <c r="H3578" i="1"/>
  <c r="B3578" i="1"/>
  <c r="H3577" i="1"/>
  <c r="B3577" i="1"/>
  <c r="H3576" i="1"/>
  <c r="B3576" i="1"/>
  <c r="H3575" i="1"/>
  <c r="B3575" i="1"/>
  <c r="H3574" i="1"/>
  <c r="B3574" i="1"/>
  <c r="H3573" i="1"/>
  <c r="B3573" i="1"/>
  <c r="H3572" i="1"/>
  <c r="B3572" i="1"/>
  <c r="H3571" i="1"/>
  <c r="B3571" i="1"/>
  <c r="H3570" i="1"/>
  <c r="B3570" i="1"/>
  <c r="H3569" i="1"/>
  <c r="B3569" i="1"/>
  <c r="H3568" i="1"/>
  <c r="B3568" i="1"/>
  <c r="H3567" i="1"/>
  <c r="B3567" i="1"/>
  <c r="H3566" i="1"/>
  <c r="B3566" i="1"/>
  <c r="H3565" i="1"/>
  <c r="B3565" i="1"/>
  <c r="H3564" i="1"/>
  <c r="B3564" i="1"/>
  <c r="H3563" i="1"/>
  <c r="B3563" i="1"/>
  <c r="H3562" i="1"/>
  <c r="B3562" i="1"/>
  <c r="H3561" i="1"/>
  <c r="B3561" i="1"/>
  <c r="H3560" i="1"/>
  <c r="B3560" i="1"/>
  <c r="H3559" i="1"/>
  <c r="B3559" i="1"/>
  <c r="H3558" i="1"/>
  <c r="B3558" i="1"/>
  <c r="H3557" i="1"/>
  <c r="B3557" i="1"/>
  <c r="H3556" i="1"/>
  <c r="B3556" i="1"/>
  <c r="H3555" i="1"/>
  <c r="B3555" i="1"/>
  <c r="H3554" i="1"/>
  <c r="B3554" i="1"/>
  <c r="H3553" i="1"/>
  <c r="B3553" i="1"/>
  <c r="H3552" i="1"/>
  <c r="B3552" i="1"/>
  <c r="H3551" i="1"/>
  <c r="B3551" i="1"/>
  <c r="H3550" i="1"/>
  <c r="B3550" i="1"/>
  <c r="H3549" i="1"/>
  <c r="B3549" i="1"/>
  <c r="H3548" i="1"/>
  <c r="B3548" i="1"/>
  <c r="H3547" i="1"/>
  <c r="B3547" i="1"/>
  <c r="H3546" i="1"/>
  <c r="B3546" i="1"/>
  <c r="H3545" i="1"/>
  <c r="B3545" i="1"/>
  <c r="H3544" i="1"/>
  <c r="B3544" i="1"/>
  <c r="H3543" i="1"/>
  <c r="B3543" i="1"/>
  <c r="H3542" i="1"/>
  <c r="B3542" i="1"/>
  <c r="H3541" i="1"/>
  <c r="B3541" i="1"/>
  <c r="H3540" i="1"/>
  <c r="B3540" i="1"/>
  <c r="H3539" i="1"/>
  <c r="B3539" i="1"/>
  <c r="H3538" i="1"/>
  <c r="B3538" i="1"/>
  <c r="H3537" i="1"/>
  <c r="B3537" i="1"/>
  <c r="H3536" i="1"/>
  <c r="B3536" i="1"/>
  <c r="H3535" i="1"/>
  <c r="B3535" i="1"/>
  <c r="H3534" i="1"/>
  <c r="B3534" i="1"/>
  <c r="H3533" i="1"/>
  <c r="B3533" i="1"/>
  <c r="H3532" i="1"/>
  <c r="B3532" i="1"/>
  <c r="H3531" i="1"/>
  <c r="B3531" i="1"/>
  <c r="H3530" i="1"/>
  <c r="B3530" i="1"/>
  <c r="H3529" i="1"/>
  <c r="B3529" i="1"/>
  <c r="H3528" i="1"/>
  <c r="B3528" i="1"/>
  <c r="H3527" i="1"/>
  <c r="B3527" i="1"/>
  <c r="H3526" i="1"/>
  <c r="B3526" i="1"/>
  <c r="H3525" i="1"/>
  <c r="B3525" i="1"/>
  <c r="H3524" i="1"/>
  <c r="B3524" i="1"/>
  <c r="H3523" i="1"/>
  <c r="B3523" i="1"/>
  <c r="H3522" i="1"/>
  <c r="B3522" i="1"/>
  <c r="H3521" i="1"/>
  <c r="B3521" i="1"/>
  <c r="H3520" i="1"/>
  <c r="B3520" i="1"/>
  <c r="H3519" i="1"/>
  <c r="B3519" i="1"/>
  <c r="H3518" i="1"/>
  <c r="B3518" i="1"/>
  <c r="H3517" i="1"/>
  <c r="B3517" i="1"/>
  <c r="H3516" i="1"/>
  <c r="B3516" i="1"/>
  <c r="H3515" i="1"/>
  <c r="B3515" i="1"/>
  <c r="H3514" i="1"/>
  <c r="B3514" i="1"/>
  <c r="H3513" i="1"/>
  <c r="B3513" i="1"/>
  <c r="H3512" i="1"/>
  <c r="B3512" i="1"/>
  <c r="H3511" i="1"/>
  <c r="B3511" i="1"/>
  <c r="H3510" i="1"/>
  <c r="B3510" i="1"/>
  <c r="H3509" i="1"/>
  <c r="B3509" i="1"/>
  <c r="H3508" i="1"/>
  <c r="B3508" i="1"/>
  <c r="H3507" i="1"/>
  <c r="B3507" i="1"/>
  <c r="H3506" i="1"/>
  <c r="B3506" i="1"/>
  <c r="H3505" i="1"/>
  <c r="B3505" i="1"/>
  <c r="H3504" i="1"/>
  <c r="B3504" i="1"/>
  <c r="H3503" i="1"/>
  <c r="B3503" i="1"/>
  <c r="H3502" i="1"/>
  <c r="B3502" i="1"/>
  <c r="H3501" i="1"/>
  <c r="B3501" i="1"/>
  <c r="H3500" i="1"/>
  <c r="B3500" i="1"/>
  <c r="H3499" i="1"/>
  <c r="B3499" i="1"/>
  <c r="H3498" i="1"/>
  <c r="B3498" i="1"/>
  <c r="H3497" i="1"/>
  <c r="B3497" i="1"/>
  <c r="H3496" i="1"/>
  <c r="B3496" i="1"/>
  <c r="H3495" i="1"/>
  <c r="B3495" i="1"/>
  <c r="H3494" i="1"/>
  <c r="B3494" i="1"/>
  <c r="H3493" i="1"/>
  <c r="B3493" i="1"/>
  <c r="H3492" i="1"/>
  <c r="B3492" i="1"/>
  <c r="H3491" i="1"/>
  <c r="B3491" i="1"/>
  <c r="H3490" i="1"/>
  <c r="B3490" i="1"/>
  <c r="H3489" i="1"/>
  <c r="B3489" i="1"/>
  <c r="H3488" i="1"/>
  <c r="B3488" i="1"/>
  <c r="H3487" i="1"/>
  <c r="B3487" i="1"/>
  <c r="H3486" i="1"/>
  <c r="B3486" i="1"/>
  <c r="H3485" i="1"/>
  <c r="B3485" i="1"/>
  <c r="H3484" i="1"/>
  <c r="B3484" i="1"/>
  <c r="H3483" i="1"/>
  <c r="B3483" i="1"/>
  <c r="H3482" i="1"/>
  <c r="B3482" i="1"/>
  <c r="H3481" i="1"/>
  <c r="B3481" i="1"/>
  <c r="H3480" i="1"/>
  <c r="B3480" i="1"/>
  <c r="H3479" i="1"/>
  <c r="B3479" i="1"/>
  <c r="H3478" i="1"/>
  <c r="B3478" i="1"/>
  <c r="H3477" i="1"/>
  <c r="B3477" i="1"/>
  <c r="H3476" i="1"/>
  <c r="B3476" i="1"/>
  <c r="H3475" i="1"/>
  <c r="B3475" i="1"/>
  <c r="H3474" i="1"/>
  <c r="B3474" i="1"/>
  <c r="H3473" i="1"/>
  <c r="B3473" i="1"/>
  <c r="H3472" i="1"/>
  <c r="B3472" i="1"/>
  <c r="H3471" i="1"/>
  <c r="B3471" i="1"/>
  <c r="H3470" i="1"/>
  <c r="B3470" i="1"/>
  <c r="H3469" i="1"/>
  <c r="B3469" i="1"/>
  <c r="H3468" i="1"/>
  <c r="B3468" i="1"/>
  <c r="H3467" i="1"/>
  <c r="B3467" i="1"/>
  <c r="H3466" i="1"/>
  <c r="B3466" i="1"/>
  <c r="H3465" i="1"/>
  <c r="B3465" i="1"/>
  <c r="H3464" i="1"/>
  <c r="B3464" i="1"/>
  <c r="H3463" i="1"/>
  <c r="B3463" i="1"/>
  <c r="H3462" i="1"/>
  <c r="B3462" i="1"/>
  <c r="H3461" i="1"/>
  <c r="B3461" i="1"/>
  <c r="H3460" i="1"/>
  <c r="B3460" i="1"/>
  <c r="H3459" i="1"/>
  <c r="B3459" i="1"/>
  <c r="H3458" i="1"/>
  <c r="B3458" i="1"/>
  <c r="H3457" i="1"/>
  <c r="B3457" i="1"/>
  <c r="H3456" i="1"/>
  <c r="B3456" i="1"/>
  <c r="H3455" i="1"/>
  <c r="B3455" i="1"/>
  <c r="H3454" i="1"/>
  <c r="B3454" i="1"/>
  <c r="H3453" i="1"/>
  <c r="B3453" i="1"/>
  <c r="H3452" i="1"/>
  <c r="B3452" i="1"/>
  <c r="H3451" i="1"/>
  <c r="B3451" i="1"/>
  <c r="H3450" i="1"/>
  <c r="B3450" i="1"/>
  <c r="H3449" i="1"/>
  <c r="B3449" i="1"/>
  <c r="H3448" i="1"/>
  <c r="B3448" i="1"/>
  <c r="H3447" i="1"/>
  <c r="B3447" i="1"/>
  <c r="H3446" i="1"/>
  <c r="B3446" i="1"/>
  <c r="H3445" i="1"/>
  <c r="B3445" i="1"/>
  <c r="H3444" i="1"/>
  <c r="B3444" i="1"/>
  <c r="H3443" i="1"/>
  <c r="B3443" i="1"/>
  <c r="H3442" i="1"/>
  <c r="B3442" i="1"/>
  <c r="H3441" i="1"/>
  <c r="B3441" i="1"/>
  <c r="H3440" i="1"/>
  <c r="B3440" i="1"/>
  <c r="H3439" i="1"/>
  <c r="B3439" i="1"/>
  <c r="H3438" i="1"/>
  <c r="B3438" i="1"/>
  <c r="H3437" i="1"/>
  <c r="B3437" i="1"/>
  <c r="H3436" i="1"/>
  <c r="B3436" i="1"/>
  <c r="H3435" i="1"/>
  <c r="B3435" i="1"/>
  <c r="H3434" i="1"/>
  <c r="B3434" i="1"/>
  <c r="H3433" i="1"/>
  <c r="B3433" i="1"/>
  <c r="H3432" i="1"/>
  <c r="B3432" i="1"/>
  <c r="H3431" i="1"/>
  <c r="B3431" i="1"/>
  <c r="H3430" i="1"/>
  <c r="B3430" i="1"/>
  <c r="H3429" i="1"/>
  <c r="B3429" i="1"/>
  <c r="H3428" i="1"/>
  <c r="B3428" i="1"/>
  <c r="H3427" i="1"/>
  <c r="B3427" i="1"/>
  <c r="H3426" i="1"/>
  <c r="B3426" i="1"/>
  <c r="H3425" i="1"/>
  <c r="B3425" i="1"/>
  <c r="H3424" i="1"/>
  <c r="B3424" i="1"/>
  <c r="H3423" i="1"/>
  <c r="B3423" i="1"/>
  <c r="H3422" i="1"/>
  <c r="B3422" i="1"/>
  <c r="H3421" i="1"/>
  <c r="B3421" i="1"/>
  <c r="H3420" i="1"/>
  <c r="B3420" i="1"/>
  <c r="H3419" i="1"/>
  <c r="B3419" i="1"/>
  <c r="H3418" i="1"/>
  <c r="B3418" i="1"/>
  <c r="H3417" i="1"/>
  <c r="B3417" i="1"/>
  <c r="H3416" i="1"/>
  <c r="B3416" i="1"/>
  <c r="H3415" i="1"/>
  <c r="B3415" i="1"/>
  <c r="H3414" i="1"/>
  <c r="B3414" i="1"/>
  <c r="H3413" i="1"/>
  <c r="B3413" i="1"/>
  <c r="H3412" i="1"/>
  <c r="B3412" i="1"/>
  <c r="H3411" i="1"/>
  <c r="B3411" i="1"/>
  <c r="H3410" i="1"/>
  <c r="B3410" i="1"/>
  <c r="H3409" i="1"/>
  <c r="B3409" i="1"/>
  <c r="H3408" i="1"/>
  <c r="B3408" i="1"/>
  <c r="H3407" i="1"/>
  <c r="B3407" i="1"/>
  <c r="H3406" i="1"/>
  <c r="B3406" i="1"/>
  <c r="H3405" i="1"/>
  <c r="B3405" i="1"/>
  <c r="H3404" i="1"/>
  <c r="B3404" i="1"/>
  <c r="H3403" i="1"/>
  <c r="B3403" i="1"/>
  <c r="H3402" i="1"/>
  <c r="B3402" i="1"/>
  <c r="H3401" i="1"/>
  <c r="B3401" i="1"/>
  <c r="H3400" i="1"/>
  <c r="B3400" i="1"/>
  <c r="H3399" i="1"/>
  <c r="B3399" i="1"/>
  <c r="H3398" i="1"/>
  <c r="B3398" i="1"/>
  <c r="H3397" i="1"/>
  <c r="B3397" i="1"/>
  <c r="H3396" i="1"/>
  <c r="B3396" i="1"/>
  <c r="H3395" i="1"/>
  <c r="B3395" i="1"/>
  <c r="H3394" i="1"/>
  <c r="B3394" i="1"/>
  <c r="H3393" i="1"/>
  <c r="B3393" i="1"/>
  <c r="H3392" i="1"/>
  <c r="B3392" i="1"/>
  <c r="H3391" i="1"/>
  <c r="B3391" i="1"/>
  <c r="H3390" i="1"/>
  <c r="B3390" i="1"/>
  <c r="H3389" i="1"/>
  <c r="B3389" i="1"/>
  <c r="H3388" i="1"/>
  <c r="B3388" i="1"/>
  <c r="H3387" i="1"/>
  <c r="B3387" i="1"/>
  <c r="H3386" i="1"/>
  <c r="B3386" i="1"/>
  <c r="H3385" i="1"/>
  <c r="B3385" i="1"/>
  <c r="H3384" i="1"/>
  <c r="B3384" i="1"/>
  <c r="H3383" i="1"/>
  <c r="B3383" i="1"/>
  <c r="H3382" i="1"/>
  <c r="B3382" i="1"/>
  <c r="H3381" i="1"/>
  <c r="B3381" i="1"/>
  <c r="H3380" i="1"/>
  <c r="B3380" i="1"/>
  <c r="H3379" i="1"/>
  <c r="B3379" i="1"/>
  <c r="H3378" i="1"/>
  <c r="B3378" i="1"/>
  <c r="H3377" i="1"/>
  <c r="B3377" i="1"/>
  <c r="H3376" i="1"/>
  <c r="B3376" i="1"/>
  <c r="H3375" i="1"/>
  <c r="B3375" i="1"/>
  <c r="H3374" i="1"/>
  <c r="B3374" i="1"/>
  <c r="H3373" i="1"/>
  <c r="B3373" i="1"/>
  <c r="H3372" i="1"/>
  <c r="B3372" i="1"/>
  <c r="H3371" i="1"/>
  <c r="B3371" i="1"/>
  <c r="H3370" i="1"/>
  <c r="B3370" i="1"/>
  <c r="H3369" i="1"/>
  <c r="B3369" i="1"/>
  <c r="H3368" i="1"/>
  <c r="B3368" i="1"/>
  <c r="H3367" i="1"/>
  <c r="B3367" i="1"/>
  <c r="H3366" i="1"/>
  <c r="B3366" i="1"/>
  <c r="H3365" i="1"/>
  <c r="B3365" i="1"/>
  <c r="H3364" i="1"/>
  <c r="B3364" i="1"/>
  <c r="H3363" i="1"/>
  <c r="B3363" i="1"/>
  <c r="H3362" i="1"/>
  <c r="B3362" i="1"/>
  <c r="H3361" i="1"/>
  <c r="B3361" i="1"/>
  <c r="H3360" i="1"/>
  <c r="B3360" i="1"/>
  <c r="H3359" i="1"/>
  <c r="B3359" i="1"/>
  <c r="H3358" i="1"/>
  <c r="B3358" i="1"/>
  <c r="H3357" i="1"/>
  <c r="B3357" i="1"/>
  <c r="H3356" i="1"/>
  <c r="B3356" i="1"/>
  <c r="H3355" i="1"/>
  <c r="B3355" i="1"/>
  <c r="H3354" i="1"/>
  <c r="B3354" i="1"/>
  <c r="H3353" i="1"/>
  <c r="B3353" i="1"/>
  <c r="H3352" i="1"/>
  <c r="B3352" i="1"/>
  <c r="H3351" i="1"/>
  <c r="B3351" i="1"/>
  <c r="H3350" i="1"/>
  <c r="B3350" i="1"/>
  <c r="H3349" i="1"/>
  <c r="B3349" i="1"/>
  <c r="H3348" i="1"/>
  <c r="B3348" i="1"/>
  <c r="H3347" i="1"/>
  <c r="B3347" i="1"/>
  <c r="H3346" i="1"/>
  <c r="B3346" i="1"/>
  <c r="H3345" i="1"/>
  <c r="B3345" i="1"/>
  <c r="H3344" i="1"/>
  <c r="B3344" i="1"/>
  <c r="H3343" i="1"/>
  <c r="B3343" i="1"/>
  <c r="H3342" i="1"/>
  <c r="B3342" i="1"/>
  <c r="H3341" i="1"/>
  <c r="B3341" i="1"/>
  <c r="H3340" i="1"/>
  <c r="B3340" i="1"/>
  <c r="H3339" i="1"/>
  <c r="B3339" i="1"/>
  <c r="H3338" i="1"/>
  <c r="B3338" i="1"/>
  <c r="H3337" i="1"/>
  <c r="B3337" i="1"/>
  <c r="H3336" i="1"/>
  <c r="B3336" i="1"/>
  <c r="H3335" i="1"/>
  <c r="B3335" i="1"/>
  <c r="H3334" i="1"/>
  <c r="B3334" i="1"/>
  <c r="H3333" i="1"/>
  <c r="B3333" i="1"/>
  <c r="H3332" i="1"/>
  <c r="B3332" i="1"/>
  <c r="H3331" i="1"/>
  <c r="B3331" i="1"/>
  <c r="H3330" i="1"/>
  <c r="B3330" i="1"/>
  <c r="H3329" i="1"/>
  <c r="B3329" i="1"/>
  <c r="H3328" i="1"/>
  <c r="B3328" i="1"/>
  <c r="H3327" i="1"/>
  <c r="B3327" i="1"/>
  <c r="H3326" i="1"/>
  <c r="B3326" i="1"/>
  <c r="H3325" i="1"/>
  <c r="B3325" i="1"/>
  <c r="H3324" i="1"/>
  <c r="B3324" i="1"/>
  <c r="H3323" i="1"/>
  <c r="B3323" i="1"/>
  <c r="H3322" i="1"/>
  <c r="B3322" i="1"/>
  <c r="H3321" i="1"/>
  <c r="B3321" i="1"/>
  <c r="H3320" i="1"/>
  <c r="B3320" i="1"/>
  <c r="H3319" i="1"/>
  <c r="B3319" i="1"/>
  <c r="H3318" i="1"/>
  <c r="B3318" i="1"/>
  <c r="H3317" i="1"/>
  <c r="B3317" i="1"/>
  <c r="H3316" i="1"/>
  <c r="B3316" i="1"/>
  <c r="H3315" i="1"/>
  <c r="B3315" i="1"/>
  <c r="H3314" i="1"/>
  <c r="B3314" i="1"/>
  <c r="H3313" i="1"/>
  <c r="B3313" i="1"/>
  <c r="H3312" i="1"/>
  <c r="B3312" i="1"/>
  <c r="H3311" i="1"/>
  <c r="B3311" i="1"/>
  <c r="H3310" i="1"/>
  <c r="B3310" i="1"/>
  <c r="H3309" i="1"/>
  <c r="B3309" i="1"/>
  <c r="H3308" i="1"/>
  <c r="B3308" i="1"/>
  <c r="H3307" i="1"/>
  <c r="B3307" i="1"/>
  <c r="H3306" i="1"/>
  <c r="B3306" i="1"/>
  <c r="H3305" i="1"/>
  <c r="B3305" i="1"/>
  <c r="H3304" i="1"/>
  <c r="B3304" i="1"/>
  <c r="H3303" i="1"/>
  <c r="B3303" i="1"/>
  <c r="H3302" i="1"/>
  <c r="B3302" i="1"/>
  <c r="H3301" i="1"/>
  <c r="B3301" i="1"/>
  <c r="H3300" i="1"/>
  <c r="B3300" i="1"/>
  <c r="H3299" i="1"/>
  <c r="B3299" i="1"/>
  <c r="H3298" i="1"/>
  <c r="B3298" i="1"/>
  <c r="H3297" i="1"/>
  <c r="B3297" i="1"/>
  <c r="H3296" i="1"/>
  <c r="B3296" i="1"/>
  <c r="H3295" i="1"/>
  <c r="B3295" i="1"/>
  <c r="H3294" i="1"/>
  <c r="B3294" i="1"/>
  <c r="H3293" i="1"/>
  <c r="B3293" i="1"/>
  <c r="H3292" i="1"/>
  <c r="B3292" i="1"/>
  <c r="H3291" i="1"/>
  <c r="B3291" i="1"/>
  <c r="H3290" i="1"/>
  <c r="B3290" i="1"/>
  <c r="H3289" i="1"/>
  <c r="B3289" i="1"/>
  <c r="H3288" i="1"/>
  <c r="B3288" i="1"/>
  <c r="H3287" i="1"/>
  <c r="B3287" i="1"/>
  <c r="H3286" i="1"/>
  <c r="B3286" i="1"/>
  <c r="H3285" i="1"/>
  <c r="B3285" i="1"/>
  <c r="H3284" i="1"/>
  <c r="B3284" i="1"/>
  <c r="H3283" i="1"/>
  <c r="B3283" i="1"/>
  <c r="H3282" i="1"/>
  <c r="B3282" i="1"/>
  <c r="H3281" i="1"/>
  <c r="B3281" i="1"/>
  <c r="H3280" i="1"/>
  <c r="B3280" i="1"/>
  <c r="H3279" i="1"/>
  <c r="B3279" i="1"/>
  <c r="H3278" i="1"/>
  <c r="B3278" i="1"/>
  <c r="H3277" i="1"/>
  <c r="B3277" i="1"/>
  <c r="H3276" i="1"/>
  <c r="B3276" i="1"/>
  <c r="H3275" i="1"/>
  <c r="B3275" i="1"/>
  <c r="H3274" i="1"/>
  <c r="B3274" i="1"/>
  <c r="H3273" i="1"/>
  <c r="B3273" i="1"/>
  <c r="H3272" i="1"/>
  <c r="B3272" i="1"/>
  <c r="H3271" i="1"/>
  <c r="B3271" i="1"/>
  <c r="H3270" i="1"/>
  <c r="B3270" i="1"/>
  <c r="H3269" i="1"/>
  <c r="B3269" i="1"/>
  <c r="H3268" i="1"/>
  <c r="B3268" i="1"/>
  <c r="H3267" i="1"/>
  <c r="B3267" i="1"/>
  <c r="H3266" i="1"/>
  <c r="B3266" i="1"/>
  <c r="H3265" i="1"/>
  <c r="B3265" i="1"/>
  <c r="H3264" i="1"/>
  <c r="B3264" i="1"/>
  <c r="H3263" i="1"/>
  <c r="B3263" i="1"/>
  <c r="H3262" i="1"/>
  <c r="B3262" i="1"/>
  <c r="H3261" i="1"/>
  <c r="B3261" i="1"/>
  <c r="H3260" i="1"/>
  <c r="B3260" i="1"/>
  <c r="H3259" i="1"/>
  <c r="B3259" i="1"/>
  <c r="H3258" i="1"/>
  <c r="B3258" i="1"/>
  <c r="H3257" i="1"/>
  <c r="B3257" i="1"/>
  <c r="H3256" i="1"/>
  <c r="B3256" i="1"/>
  <c r="H3255" i="1"/>
  <c r="B3255" i="1"/>
  <c r="H3254" i="1"/>
  <c r="B3254" i="1"/>
  <c r="H3253" i="1"/>
  <c r="B3253" i="1"/>
  <c r="H3252" i="1"/>
  <c r="B3252" i="1"/>
  <c r="H3251" i="1"/>
  <c r="B3251" i="1"/>
  <c r="H3250" i="1"/>
  <c r="B3250" i="1"/>
  <c r="H3249" i="1"/>
  <c r="B3249" i="1"/>
  <c r="H3248" i="1"/>
  <c r="B3248" i="1"/>
  <c r="H3247" i="1"/>
  <c r="B3247" i="1"/>
  <c r="H3246" i="1"/>
  <c r="B3246" i="1"/>
  <c r="H3245" i="1"/>
  <c r="B3245" i="1"/>
  <c r="H3244" i="1"/>
  <c r="B3244" i="1"/>
  <c r="H3243" i="1"/>
  <c r="B3243" i="1"/>
  <c r="H3242" i="1"/>
  <c r="B3242" i="1"/>
  <c r="H3241" i="1"/>
  <c r="B3241" i="1"/>
  <c r="H3240" i="1"/>
  <c r="B3240" i="1"/>
  <c r="H3239" i="1"/>
  <c r="B3239" i="1"/>
  <c r="H3238" i="1"/>
  <c r="B3238" i="1"/>
  <c r="H3237" i="1"/>
  <c r="B3237" i="1"/>
  <c r="H3236" i="1"/>
  <c r="B3236" i="1"/>
  <c r="H3235" i="1"/>
  <c r="B3235" i="1"/>
  <c r="H3234" i="1"/>
  <c r="B3234" i="1"/>
  <c r="H3233" i="1"/>
  <c r="B3233" i="1"/>
  <c r="H3232" i="1"/>
  <c r="B3232" i="1"/>
  <c r="H3231" i="1"/>
  <c r="B3231" i="1"/>
  <c r="H3230" i="1"/>
  <c r="B3230" i="1"/>
  <c r="H3229" i="1"/>
  <c r="B3229" i="1"/>
  <c r="H3228" i="1"/>
  <c r="B3228" i="1"/>
  <c r="H3227" i="1"/>
  <c r="B3227" i="1"/>
  <c r="H3226" i="1"/>
  <c r="B3226" i="1"/>
  <c r="H3225" i="1"/>
  <c r="B3225" i="1"/>
  <c r="H3224" i="1"/>
  <c r="B3224" i="1"/>
  <c r="H3223" i="1"/>
  <c r="B3223" i="1"/>
  <c r="H3222" i="1"/>
  <c r="B3222" i="1"/>
  <c r="H3221" i="1"/>
  <c r="B3221" i="1"/>
  <c r="H3220" i="1"/>
  <c r="B3220" i="1"/>
  <c r="H3219" i="1"/>
  <c r="B3219" i="1"/>
  <c r="H3218" i="1"/>
  <c r="B3218" i="1"/>
  <c r="H3217" i="1"/>
  <c r="B3217" i="1"/>
  <c r="H3216" i="1"/>
  <c r="B3216" i="1"/>
  <c r="H3215" i="1"/>
  <c r="B3215" i="1"/>
  <c r="H3214" i="1"/>
  <c r="B3214" i="1"/>
  <c r="H3213" i="1"/>
  <c r="B3213" i="1"/>
  <c r="H3212" i="1"/>
  <c r="B3212" i="1"/>
  <c r="H3211" i="1"/>
  <c r="B3211" i="1"/>
  <c r="H3210" i="1"/>
  <c r="B3210" i="1"/>
  <c r="H3209" i="1"/>
  <c r="B3209" i="1"/>
  <c r="H3208" i="1"/>
  <c r="B3208" i="1"/>
  <c r="H3207" i="1"/>
  <c r="B3207" i="1"/>
  <c r="H3206" i="1"/>
  <c r="B3206" i="1"/>
  <c r="H3205" i="1"/>
  <c r="B3205" i="1"/>
  <c r="H3204" i="1"/>
  <c r="B3204" i="1"/>
  <c r="H3203" i="1"/>
  <c r="B3203" i="1"/>
  <c r="H3202" i="1"/>
  <c r="B3202" i="1"/>
  <c r="H3201" i="1"/>
  <c r="B3201" i="1"/>
  <c r="H3200" i="1"/>
  <c r="B3200" i="1"/>
  <c r="H3199" i="1"/>
  <c r="B3199" i="1"/>
  <c r="H3198" i="1"/>
  <c r="B3198" i="1"/>
  <c r="H3197" i="1"/>
  <c r="B3197" i="1"/>
  <c r="H3196" i="1"/>
  <c r="B3196" i="1"/>
  <c r="H3195" i="1"/>
  <c r="B3195" i="1"/>
  <c r="H3194" i="1"/>
  <c r="B3194" i="1"/>
  <c r="H3193" i="1"/>
  <c r="B3193" i="1"/>
  <c r="H3192" i="1"/>
  <c r="B3192" i="1"/>
  <c r="H3191" i="1"/>
  <c r="B3191" i="1"/>
  <c r="H3190" i="1"/>
  <c r="B3190" i="1"/>
  <c r="H3189" i="1"/>
  <c r="B3189" i="1"/>
  <c r="H3188" i="1"/>
  <c r="B3188" i="1"/>
  <c r="H3187" i="1"/>
  <c r="B3187" i="1"/>
  <c r="H3186" i="1"/>
  <c r="B3186" i="1"/>
  <c r="H3185" i="1"/>
  <c r="B3185" i="1"/>
  <c r="H3184" i="1"/>
  <c r="B3184" i="1"/>
  <c r="H3183" i="1"/>
  <c r="B3183" i="1"/>
  <c r="H3182" i="1"/>
  <c r="B3182" i="1"/>
  <c r="H3181" i="1"/>
  <c r="B3181" i="1"/>
  <c r="H3180" i="1"/>
  <c r="B3180" i="1"/>
  <c r="H3179" i="1"/>
  <c r="B3179" i="1"/>
  <c r="H3178" i="1"/>
  <c r="B3178" i="1"/>
  <c r="H3177" i="1"/>
  <c r="B3177" i="1"/>
  <c r="H3176" i="1"/>
  <c r="B3176" i="1"/>
  <c r="H3175" i="1"/>
  <c r="B3175" i="1"/>
  <c r="H3174" i="1"/>
  <c r="B3174" i="1"/>
  <c r="H3173" i="1"/>
  <c r="B3173" i="1"/>
  <c r="H3172" i="1"/>
  <c r="B3172" i="1"/>
  <c r="H3171" i="1"/>
  <c r="B3171" i="1"/>
  <c r="H3170" i="1"/>
  <c r="B3170" i="1"/>
  <c r="H3169" i="1"/>
  <c r="B3169" i="1"/>
  <c r="H3168" i="1"/>
  <c r="B3168" i="1"/>
  <c r="H3167" i="1"/>
  <c r="B3167" i="1"/>
  <c r="H3166" i="1"/>
  <c r="B3166" i="1"/>
  <c r="H3165" i="1"/>
  <c r="B3165" i="1"/>
  <c r="H3164" i="1"/>
  <c r="B3164" i="1"/>
  <c r="H3163" i="1"/>
  <c r="B3163" i="1"/>
  <c r="H3162" i="1"/>
  <c r="B3162" i="1"/>
  <c r="H3161" i="1"/>
  <c r="B3161" i="1"/>
  <c r="H3160" i="1"/>
  <c r="B3160" i="1"/>
  <c r="H3159" i="1"/>
  <c r="B3159" i="1"/>
  <c r="H3158" i="1"/>
  <c r="B3158" i="1"/>
  <c r="H3157" i="1"/>
  <c r="B3157" i="1"/>
  <c r="H3156" i="1"/>
  <c r="B3156" i="1"/>
  <c r="H3155" i="1"/>
  <c r="B3155" i="1"/>
  <c r="H3154" i="1"/>
  <c r="B3154" i="1"/>
  <c r="H3153" i="1"/>
  <c r="B3153" i="1"/>
  <c r="H3152" i="1"/>
  <c r="B3152" i="1"/>
  <c r="H3151" i="1"/>
  <c r="B3151" i="1"/>
  <c r="H3150" i="1"/>
  <c r="B3150" i="1"/>
  <c r="H3149" i="1"/>
  <c r="B3149" i="1"/>
  <c r="H3148" i="1"/>
  <c r="B3148" i="1"/>
  <c r="H3147" i="1"/>
  <c r="B3147" i="1"/>
  <c r="H3146" i="1"/>
  <c r="B3146" i="1"/>
  <c r="H3145" i="1"/>
  <c r="B3145" i="1"/>
  <c r="H3144" i="1"/>
  <c r="B3144" i="1"/>
  <c r="H3143" i="1"/>
  <c r="B3143" i="1"/>
  <c r="H3142" i="1"/>
  <c r="B3142" i="1"/>
  <c r="H3141" i="1"/>
  <c r="B3141" i="1"/>
  <c r="H3140" i="1"/>
  <c r="B3140" i="1"/>
  <c r="H3139" i="1"/>
  <c r="B3139" i="1"/>
  <c r="H3138" i="1"/>
  <c r="B3138" i="1"/>
  <c r="H3137" i="1"/>
  <c r="B3137" i="1"/>
  <c r="H3136" i="1"/>
  <c r="B3136" i="1"/>
  <c r="H3135" i="1"/>
  <c r="B3135" i="1"/>
  <c r="H3134" i="1"/>
  <c r="B3134" i="1"/>
  <c r="H3133" i="1"/>
  <c r="B3133" i="1"/>
  <c r="H3132" i="1"/>
  <c r="B3132" i="1"/>
  <c r="H3131" i="1"/>
  <c r="B3131" i="1"/>
  <c r="H3130" i="1"/>
  <c r="B3130" i="1"/>
  <c r="H3129" i="1"/>
  <c r="B3129" i="1"/>
  <c r="H3128" i="1"/>
  <c r="B3128" i="1"/>
  <c r="H3127" i="1"/>
  <c r="B3127" i="1"/>
  <c r="H3126" i="1"/>
  <c r="B3126" i="1"/>
  <c r="H3125" i="1"/>
  <c r="B3125" i="1"/>
  <c r="H3124" i="1"/>
  <c r="B3124" i="1"/>
  <c r="H3123" i="1"/>
  <c r="B3123" i="1"/>
  <c r="H3122" i="1"/>
  <c r="B3122" i="1"/>
  <c r="H3121" i="1"/>
  <c r="B3121" i="1"/>
  <c r="H3120" i="1"/>
  <c r="B3120" i="1"/>
  <c r="H3119" i="1"/>
  <c r="B3119" i="1"/>
  <c r="H3118" i="1"/>
  <c r="B3118" i="1"/>
  <c r="H3117" i="1"/>
  <c r="B3117" i="1"/>
  <c r="H3116" i="1"/>
  <c r="B3116" i="1"/>
  <c r="H3115" i="1"/>
  <c r="B3115" i="1"/>
  <c r="H3114" i="1"/>
  <c r="B3114" i="1"/>
  <c r="H3113" i="1"/>
  <c r="B3113" i="1"/>
  <c r="H3112" i="1"/>
  <c r="B3112" i="1"/>
  <c r="H3111" i="1"/>
  <c r="B3111" i="1"/>
  <c r="H3110" i="1"/>
  <c r="B3110" i="1"/>
  <c r="H3109" i="1"/>
  <c r="B3109" i="1"/>
  <c r="H3108" i="1"/>
  <c r="B3108" i="1"/>
  <c r="H3107" i="1"/>
  <c r="B3107" i="1"/>
  <c r="H3106" i="1"/>
  <c r="B3106" i="1"/>
  <c r="H3105" i="1"/>
  <c r="B3105" i="1"/>
  <c r="H3104" i="1"/>
  <c r="B3104" i="1"/>
  <c r="H3103" i="1"/>
  <c r="B3103" i="1"/>
  <c r="H3102" i="1"/>
  <c r="B3102" i="1"/>
  <c r="H3101" i="1"/>
  <c r="B3101" i="1"/>
  <c r="H3100" i="1"/>
  <c r="B3100" i="1"/>
  <c r="H3099" i="1"/>
  <c r="B3099" i="1"/>
  <c r="H3098" i="1"/>
  <c r="B3098" i="1"/>
  <c r="H3097" i="1"/>
  <c r="B3097" i="1"/>
  <c r="H3096" i="1"/>
  <c r="B3096" i="1"/>
  <c r="H3095" i="1"/>
  <c r="B3095" i="1"/>
  <c r="H3094" i="1"/>
  <c r="B3094" i="1"/>
  <c r="H3093" i="1"/>
  <c r="B3093" i="1"/>
  <c r="H3092" i="1"/>
  <c r="B3092" i="1"/>
  <c r="H3091" i="1"/>
  <c r="B3091" i="1"/>
  <c r="H3090" i="1"/>
  <c r="B3090" i="1"/>
  <c r="H3089" i="1"/>
  <c r="B3089" i="1"/>
  <c r="H3088" i="1"/>
  <c r="B3088" i="1"/>
  <c r="H3087" i="1"/>
  <c r="B3087" i="1"/>
  <c r="H3086" i="1"/>
  <c r="B3086" i="1"/>
  <c r="H3085" i="1"/>
  <c r="B3085" i="1"/>
  <c r="H3084" i="1"/>
  <c r="B3084" i="1"/>
  <c r="H3083" i="1"/>
  <c r="B3083" i="1"/>
  <c r="H3082" i="1"/>
  <c r="B3082" i="1"/>
  <c r="H3081" i="1"/>
  <c r="B3081" i="1"/>
  <c r="H3080" i="1"/>
  <c r="B3080" i="1"/>
  <c r="H3079" i="1"/>
  <c r="B3079" i="1"/>
  <c r="H3078" i="1"/>
  <c r="B3078" i="1"/>
  <c r="H3077" i="1"/>
  <c r="B3077" i="1"/>
  <c r="H3076" i="1"/>
  <c r="B3076" i="1"/>
  <c r="H3075" i="1"/>
  <c r="B3075" i="1"/>
  <c r="H3074" i="1"/>
  <c r="B3074" i="1"/>
  <c r="H3073" i="1"/>
  <c r="B3073" i="1"/>
  <c r="H3072" i="1"/>
  <c r="B3072" i="1"/>
  <c r="H3071" i="1"/>
  <c r="B3071" i="1"/>
  <c r="H3070" i="1"/>
  <c r="B3070" i="1"/>
  <c r="H3069" i="1"/>
  <c r="B3069" i="1"/>
  <c r="H3068" i="1"/>
  <c r="B3068" i="1"/>
  <c r="H3067" i="1"/>
  <c r="B3067" i="1"/>
  <c r="H3066" i="1"/>
  <c r="B3066" i="1"/>
  <c r="H3065" i="1"/>
  <c r="B3065" i="1"/>
  <c r="H3064" i="1"/>
  <c r="B3064" i="1"/>
  <c r="H3063" i="1"/>
  <c r="B3063" i="1"/>
  <c r="H3062" i="1"/>
  <c r="B3062" i="1"/>
  <c r="H3061" i="1"/>
  <c r="B3061" i="1"/>
  <c r="H3060" i="1"/>
  <c r="B3060" i="1"/>
  <c r="H3059" i="1"/>
  <c r="B3059" i="1"/>
  <c r="H3058" i="1"/>
  <c r="B3058" i="1"/>
  <c r="H3057" i="1"/>
  <c r="B3057" i="1"/>
  <c r="H3056" i="1"/>
  <c r="B3056" i="1"/>
  <c r="H3055" i="1"/>
  <c r="B3055" i="1"/>
  <c r="H3054" i="1"/>
  <c r="B3054" i="1"/>
  <c r="H3053" i="1"/>
  <c r="B3053" i="1"/>
  <c r="H3052" i="1"/>
  <c r="B3052" i="1"/>
  <c r="H3051" i="1"/>
  <c r="B3051" i="1"/>
  <c r="H3050" i="1"/>
  <c r="B3050" i="1"/>
  <c r="H3049" i="1"/>
  <c r="B3049" i="1"/>
  <c r="H3048" i="1"/>
  <c r="B3048" i="1"/>
  <c r="H3047" i="1"/>
  <c r="B3047" i="1"/>
  <c r="H3046" i="1"/>
  <c r="B3046" i="1"/>
  <c r="H3045" i="1"/>
  <c r="B3045" i="1"/>
  <c r="H3044" i="1"/>
  <c r="B3044" i="1"/>
  <c r="H3043" i="1"/>
  <c r="B3043" i="1"/>
  <c r="H3042" i="1"/>
  <c r="B3042" i="1"/>
  <c r="H3041" i="1"/>
  <c r="B3041" i="1"/>
  <c r="H3040" i="1"/>
  <c r="B3040" i="1"/>
  <c r="H3039" i="1"/>
  <c r="B3039" i="1"/>
  <c r="H3038" i="1"/>
  <c r="B3038" i="1"/>
  <c r="H3037" i="1"/>
  <c r="B3037" i="1"/>
  <c r="H3036" i="1"/>
  <c r="B3036" i="1"/>
  <c r="H3035" i="1"/>
  <c r="B3035" i="1"/>
  <c r="H3034" i="1"/>
  <c r="B3034" i="1"/>
  <c r="H3033" i="1"/>
  <c r="B3033" i="1"/>
  <c r="H3032" i="1"/>
  <c r="B3032" i="1"/>
  <c r="H3031" i="1"/>
  <c r="B3031" i="1"/>
  <c r="H3030" i="1"/>
  <c r="B3030" i="1"/>
  <c r="H3029" i="1"/>
  <c r="B3029" i="1"/>
  <c r="H3028" i="1"/>
  <c r="B3028" i="1"/>
  <c r="H3027" i="1"/>
  <c r="B3027" i="1"/>
  <c r="H3026" i="1"/>
  <c r="B3026" i="1"/>
  <c r="H3025" i="1"/>
  <c r="B3025" i="1"/>
  <c r="H3024" i="1"/>
  <c r="B3024" i="1"/>
  <c r="H3023" i="1"/>
  <c r="B3023" i="1"/>
  <c r="H3022" i="1"/>
  <c r="B3022" i="1"/>
  <c r="H3021" i="1"/>
  <c r="B3021" i="1"/>
  <c r="H3020" i="1"/>
  <c r="B3020" i="1"/>
  <c r="H3019" i="1"/>
  <c r="B3019" i="1"/>
  <c r="H3018" i="1"/>
  <c r="B3018" i="1"/>
  <c r="H3017" i="1"/>
  <c r="B3017" i="1"/>
  <c r="H3016" i="1"/>
  <c r="B3016" i="1"/>
  <c r="H3015" i="1"/>
  <c r="B3015" i="1"/>
  <c r="H3014" i="1"/>
  <c r="B3014" i="1"/>
  <c r="H3013" i="1"/>
  <c r="B3013" i="1"/>
  <c r="H3012" i="1"/>
  <c r="B3012" i="1"/>
  <c r="H3011" i="1"/>
  <c r="B3011" i="1"/>
  <c r="H3010" i="1"/>
  <c r="B3010" i="1"/>
  <c r="H3009" i="1"/>
  <c r="B3009" i="1"/>
  <c r="H3008" i="1"/>
  <c r="B3008" i="1"/>
  <c r="H3007" i="1"/>
  <c r="B3007" i="1"/>
  <c r="H3006" i="1"/>
  <c r="B3006" i="1"/>
  <c r="H3005" i="1"/>
  <c r="B3005" i="1"/>
  <c r="H3004" i="1"/>
  <c r="B3004" i="1"/>
  <c r="H3003" i="1"/>
  <c r="B3003" i="1"/>
  <c r="H3002" i="1"/>
  <c r="B3002" i="1"/>
  <c r="H3001" i="1"/>
  <c r="B3001" i="1"/>
  <c r="H3000" i="1"/>
  <c r="B3000" i="1"/>
  <c r="H2999" i="1"/>
  <c r="B2999" i="1"/>
  <c r="H2998" i="1"/>
  <c r="B2998" i="1"/>
  <c r="H2997" i="1"/>
  <c r="B2997" i="1"/>
  <c r="H2996" i="1"/>
  <c r="B2996" i="1"/>
  <c r="H2995" i="1"/>
  <c r="B2995" i="1"/>
  <c r="H2994" i="1"/>
  <c r="B2994" i="1"/>
  <c r="H2993" i="1"/>
  <c r="B2993" i="1"/>
  <c r="H2992" i="1"/>
  <c r="B2992" i="1"/>
  <c r="H2991" i="1"/>
  <c r="B2991" i="1"/>
  <c r="H2990" i="1"/>
  <c r="B2990" i="1"/>
  <c r="H2989" i="1"/>
  <c r="B2989" i="1"/>
  <c r="H2988" i="1"/>
  <c r="B2988" i="1"/>
  <c r="H2987" i="1"/>
  <c r="B2987" i="1"/>
  <c r="H2986" i="1"/>
  <c r="B2986" i="1"/>
  <c r="H2985" i="1"/>
  <c r="B2985" i="1"/>
  <c r="H2984" i="1"/>
  <c r="B2984" i="1"/>
  <c r="H2983" i="1"/>
  <c r="B2983" i="1"/>
  <c r="H2982" i="1"/>
  <c r="B2982" i="1"/>
  <c r="H2981" i="1"/>
  <c r="B2981" i="1"/>
  <c r="H2980" i="1"/>
  <c r="B2980" i="1"/>
  <c r="H2979" i="1"/>
  <c r="B2979" i="1"/>
  <c r="H2978" i="1"/>
  <c r="B2978" i="1"/>
  <c r="H2977" i="1"/>
  <c r="B2977" i="1"/>
  <c r="H2976" i="1"/>
  <c r="B2976" i="1"/>
  <c r="H2975" i="1"/>
  <c r="B2975" i="1"/>
  <c r="H2974" i="1"/>
  <c r="B2974" i="1"/>
  <c r="H2973" i="1"/>
  <c r="B2973" i="1"/>
  <c r="H2972" i="1"/>
  <c r="B2972" i="1"/>
  <c r="H2971" i="1"/>
  <c r="B2971" i="1"/>
  <c r="H2970" i="1"/>
  <c r="B2970" i="1"/>
  <c r="H2969" i="1"/>
  <c r="B2969" i="1"/>
  <c r="H2968" i="1"/>
  <c r="B2968" i="1"/>
  <c r="H2967" i="1"/>
  <c r="B2967" i="1"/>
  <c r="H2966" i="1"/>
  <c r="B2966" i="1"/>
  <c r="H2965" i="1"/>
  <c r="B2965" i="1"/>
  <c r="H2964" i="1"/>
  <c r="B2964" i="1"/>
  <c r="H2963" i="1"/>
  <c r="B2963" i="1"/>
  <c r="H2962" i="1"/>
  <c r="B2962" i="1"/>
  <c r="H2961" i="1"/>
  <c r="B2961" i="1"/>
  <c r="H2960" i="1"/>
  <c r="B2960" i="1"/>
  <c r="H2959" i="1"/>
  <c r="B2959" i="1"/>
  <c r="H2958" i="1"/>
  <c r="B2958" i="1"/>
  <c r="H2957" i="1"/>
  <c r="B2957" i="1"/>
  <c r="H2956" i="1"/>
  <c r="B2956" i="1"/>
  <c r="H2955" i="1"/>
  <c r="B2955" i="1"/>
  <c r="H2954" i="1"/>
  <c r="B2954" i="1"/>
  <c r="H2953" i="1"/>
  <c r="B2953" i="1"/>
  <c r="H2952" i="1"/>
  <c r="B2952" i="1"/>
  <c r="H2951" i="1"/>
  <c r="B2951" i="1"/>
  <c r="H2950" i="1"/>
  <c r="B2950" i="1"/>
  <c r="H2949" i="1"/>
  <c r="B2949" i="1"/>
  <c r="H2948" i="1"/>
  <c r="B2948" i="1"/>
  <c r="H2947" i="1"/>
  <c r="B2947" i="1"/>
  <c r="H2946" i="1"/>
  <c r="B2946" i="1"/>
  <c r="H2945" i="1"/>
  <c r="B2945" i="1"/>
  <c r="H2944" i="1"/>
  <c r="B2944" i="1"/>
  <c r="H2943" i="1"/>
  <c r="B2943" i="1"/>
  <c r="H2942" i="1"/>
  <c r="B2942" i="1"/>
  <c r="H2941" i="1"/>
  <c r="B2941" i="1"/>
  <c r="H2940" i="1"/>
  <c r="B2940" i="1"/>
  <c r="H2939" i="1"/>
  <c r="B2939" i="1"/>
  <c r="H2938" i="1"/>
  <c r="B2938" i="1"/>
  <c r="H2937" i="1"/>
  <c r="B2937" i="1"/>
  <c r="H2936" i="1"/>
  <c r="B2936" i="1"/>
  <c r="H2935" i="1"/>
  <c r="B2935" i="1"/>
  <c r="H2934" i="1"/>
  <c r="B2934" i="1"/>
  <c r="H2933" i="1"/>
  <c r="B2933" i="1"/>
  <c r="H2932" i="1"/>
  <c r="B2932" i="1"/>
  <c r="H2931" i="1"/>
  <c r="B2931" i="1"/>
  <c r="H2930" i="1"/>
  <c r="B2930" i="1"/>
  <c r="H2929" i="1"/>
  <c r="B2929" i="1"/>
  <c r="H2928" i="1"/>
  <c r="B2928" i="1"/>
  <c r="H2927" i="1"/>
  <c r="B2927" i="1"/>
  <c r="H2926" i="1"/>
  <c r="B2926" i="1"/>
  <c r="H2925" i="1"/>
  <c r="B2925" i="1"/>
  <c r="H2924" i="1"/>
  <c r="B2924" i="1"/>
  <c r="H2923" i="1"/>
  <c r="B2923" i="1"/>
  <c r="H2922" i="1"/>
  <c r="B2922" i="1"/>
  <c r="H2921" i="1"/>
  <c r="B2921" i="1"/>
  <c r="H2920" i="1"/>
  <c r="B2920" i="1"/>
  <c r="H2919" i="1"/>
  <c r="B2919" i="1"/>
  <c r="H2918" i="1"/>
  <c r="B2918" i="1"/>
  <c r="H2917" i="1"/>
  <c r="B2917" i="1"/>
  <c r="H2916" i="1"/>
  <c r="B2916" i="1"/>
  <c r="H2915" i="1"/>
  <c r="B2915" i="1"/>
  <c r="H2914" i="1"/>
  <c r="B2914" i="1"/>
  <c r="H2913" i="1"/>
  <c r="B2913" i="1"/>
  <c r="H2912" i="1"/>
  <c r="B2912" i="1"/>
  <c r="H2911" i="1"/>
  <c r="B2911" i="1"/>
  <c r="H2910" i="1"/>
  <c r="B2910" i="1"/>
  <c r="H2909" i="1"/>
  <c r="B2909" i="1"/>
  <c r="H2908" i="1"/>
  <c r="B2908" i="1"/>
  <c r="H2907" i="1"/>
  <c r="B2907" i="1"/>
  <c r="H2906" i="1"/>
  <c r="B2906" i="1"/>
  <c r="H2905" i="1"/>
  <c r="B2905" i="1"/>
  <c r="H2904" i="1"/>
  <c r="B2904" i="1"/>
  <c r="H2903" i="1"/>
  <c r="B2903" i="1"/>
  <c r="H2902" i="1"/>
  <c r="B2902" i="1"/>
  <c r="H2901" i="1"/>
  <c r="B2901" i="1"/>
  <c r="H2900" i="1"/>
  <c r="B2900" i="1"/>
  <c r="H2899" i="1"/>
  <c r="B2899" i="1"/>
  <c r="H2898" i="1"/>
  <c r="B2898" i="1"/>
  <c r="H2897" i="1"/>
  <c r="B2897" i="1"/>
  <c r="H2896" i="1"/>
  <c r="B2896" i="1"/>
  <c r="H2895" i="1"/>
  <c r="B2895" i="1"/>
  <c r="H2894" i="1"/>
  <c r="B2894" i="1"/>
  <c r="H2893" i="1"/>
  <c r="B2893" i="1"/>
  <c r="H2892" i="1"/>
  <c r="B2892" i="1"/>
  <c r="H2891" i="1"/>
  <c r="B2891" i="1"/>
  <c r="H2890" i="1"/>
  <c r="B2890" i="1"/>
  <c r="H2889" i="1"/>
  <c r="B2889" i="1"/>
  <c r="H2888" i="1"/>
  <c r="B2888" i="1"/>
  <c r="H2887" i="1"/>
  <c r="B2887" i="1"/>
  <c r="H2886" i="1"/>
  <c r="B2886" i="1"/>
  <c r="H2885" i="1"/>
  <c r="B2885" i="1"/>
  <c r="H2884" i="1"/>
  <c r="B2884" i="1"/>
  <c r="H2883" i="1"/>
  <c r="B2883" i="1"/>
  <c r="H2882" i="1"/>
  <c r="B2882" i="1"/>
  <c r="H2881" i="1"/>
  <c r="B2881" i="1"/>
  <c r="H2880" i="1"/>
  <c r="B2880" i="1"/>
  <c r="H2879" i="1"/>
  <c r="B2879" i="1"/>
  <c r="H2878" i="1"/>
  <c r="B2878" i="1"/>
  <c r="H2877" i="1"/>
  <c r="B2877" i="1"/>
  <c r="H2876" i="1"/>
  <c r="B2876" i="1"/>
  <c r="H2875" i="1"/>
  <c r="B2875" i="1"/>
  <c r="H2874" i="1"/>
  <c r="B2874" i="1"/>
  <c r="H2873" i="1"/>
  <c r="B2873" i="1"/>
  <c r="H2872" i="1"/>
  <c r="B2872" i="1"/>
  <c r="H2871" i="1"/>
  <c r="B2871" i="1"/>
  <c r="H2870" i="1"/>
  <c r="B2870" i="1"/>
  <c r="H2869" i="1"/>
  <c r="B2869" i="1"/>
  <c r="H2868" i="1"/>
  <c r="B2868" i="1"/>
  <c r="H2867" i="1"/>
  <c r="B2867" i="1"/>
  <c r="H2866" i="1"/>
  <c r="B2866" i="1"/>
  <c r="H2865" i="1"/>
  <c r="B2865" i="1"/>
  <c r="H2864" i="1"/>
  <c r="B2864" i="1"/>
  <c r="H2863" i="1"/>
  <c r="B2863" i="1"/>
  <c r="H2862" i="1"/>
  <c r="B2862" i="1"/>
  <c r="H2861" i="1"/>
  <c r="B2861" i="1"/>
  <c r="H2860" i="1"/>
  <c r="B2860" i="1"/>
  <c r="H2859" i="1"/>
  <c r="B2859" i="1"/>
  <c r="H2858" i="1"/>
  <c r="B2858" i="1"/>
  <c r="H2857" i="1"/>
  <c r="B2857" i="1"/>
  <c r="H2856" i="1"/>
  <c r="B2856" i="1"/>
  <c r="H2855" i="1"/>
  <c r="B2855" i="1"/>
  <c r="H2854" i="1"/>
  <c r="B2854" i="1"/>
  <c r="H2853" i="1"/>
  <c r="B2853" i="1"/>
  <c r="H2852" i="1"/>
  <c r="B2852" i="1"/>
  <c r="H2851" i="1"/>
  <c r="B2851" i="1"/>
  <c r="H2850" i="1"/>
  <c r="B2850" i="1"/>
  <c r="H2849" i="1"/>
  <c r="B2849" i="1"/>
  <c r="H2848" i="1"/>
  <c r="B2848" i="1"/>
  <c r="H2847" i="1"/>
  <c r="B2847" i="1"/>
  <c r="H2846" i="1"/>
  <c r="B2846" i="1"/>
  <c r="H2845" i="1"/>
  <c r="B2845" i="1"/>
  <c r="H2844" i="1"/>
  <c r="B2844" i="1"/>
  <c r="H2843" i="1"/>
  <c r="B2843" i="1"/>
  <c r="H2842" i="1"/>
  <c r="B2842" i="1"/>
  <c r="H2841" i="1"/>
  <c r="B2841" i="1"/>
  <c r="H2840" i="1"/>
  <c r="B2840" i="1"/>
  <c r="H2839" i="1"/>
  <c r="B2839" i="1"/>
  <c r="H2838" i="1"/>
  <c r="B2838" i="1"/>
  <c r="H2837" i="1"/>
  <c r="B2837" i="1"/>
  <c r="H2836" i="1"/>
  <c r="B2836" i="1"/>
  <c r="H2835" i="1"/>
  <c r="B2835" i="1"/>
  <c r="H2834" i="1"/>
  <c r="B2834" i="1"/>
  <c r="H2833" i="1"/>
  <c r="B2833" i="1"/>
  <c r="H2832" i="1"/>
  <c r="B2832" i="1"/>
  <c r="H2831" i="1"/>
  <c r="B2831" i="1"/>
  <c r="H2830" i="1"/>
  <c r="B2830" i="1"/>
  <c r="H2829" i="1"/>
  <c r="B2829" i="1"/>
  <c r="H2828" i="1"/>
  <c r="B2828" i="1"/>
  <c r="H2827" i="1"/>
  <c r="B2827" i="1"/>
  <c r="H2826" i="1"/>
  <c r="B2826" i="1"/>
  <c r="H2825" i="1"/>
  <c r="B2825" i="1"/>
  <c r="H2824" i="1"/>
  <c r="B2824" i="1"/>
  <c r="H2823" i="1"/>
  <c r="B2823" i="1"/>
  <c r="H2822" i="1"/>
  <c r="B2822" i="1"/>
  <c r="H2821" i="1"/>
  <c r="B2821" i="1"/>
  <c r="H2820" i="1"/>
  <c r="B2820" i="1"/>
  <c r="H2819" i="1"/>
  <c r="B2819" i="1"/>
  <c r="H2818" i="1"/>
  <c r="B2818" i="1"/>
  <c r="H2817" i="1"/>
  <c r="B2817" i="1"/>
  <c r="H2816" i="1"/>
  <c r="B2816" i="1"/>
  <c r="H2815" i="1"/>
  <c r="B2815" i="1"/>
  <c r="H2814" i="1"/>
  <c r="B2814" i="1"/>
  <c r="H2813" i="1"/>
  <c r="B2813" i="1"/>
  <c r="H2812" i="1"/>
  <c r="B2812" i="1"/>
  <c r="H2811" i="1"/>
  <c r="B2811" i="1"/>
  <c r="H2810" i="1"/>
  <c r="B2810" i="1"/>
  <c r="H2809" i="1"/>
  <c r="B2809" i="1"/>
  <c r="H2808" i="1"/>
  <c r="B2808" i="1"/>
  <c r="H2807" i="1"/>
  <c r="B2807" i="1"/>
  <c r="H2806" i="1"/>
  <c r="B2806" i="1"/>
  <c r="H2805" i="1"/>
  <c r="B2805" i="1"/>
  <c r="H2804" i="1"/>
  <c r="B2804" i="1"/>
  <c r="H2803" i="1"/>
  <c r="B2803" i="1"/>
  <c r="H2802" i="1"/>
  <c r="B2802" i="1"/>
  <c r="H2801" i="1"/>
  <c r="B2801" i="1"/>
  <c r="H2800" i="1"/>
  <c r="B2800" i="1"/>
  <c r="H2799" i="1"/>
  <c r="B2799" i="1"/>
  <c r="H2798" i="1"/>
  <c r="B2798" i="1"/>
  <c r="H2797" i="1"/>
  <c r="B2797" i="1"/>
  <c r="H2796" i="1"/>
  <c r="B2796" i="1"/>
  <c r="H2795" i="1"/>
  <c r="B2795" i="1"/>
  <c r="H2794" i="1"/>
  <c r="B2794" i="1"/>
  <c r="H2793" i="1"/>
  <c r="B2793" i="1"/>
  <c r="H2792" i="1"/>
  <c r="B2792" i="1"/>
  <c r="H2791" i="1"/>
  <c r="B2791" i="1"/>
  <c r="H2790" i="1"/>
  <c r="B2790" i="1"/>
  <c r="H2789" i="1"/>
  <c r="B2789" i="1"/>
  <c r="H2788" i="1"/>
  <c r="B2788" i="1"/>
  <c r="H2787" i="1"/>
  <c r="B2787" i="1"/>
  <c r="H2786" i="1"/>
  <c r="B2786" i="1"/>
  <c r="H2785" i="1"/>
  <c r="B2785" i="1"/>
  <c r="H2784" i="1"/>
  <c r="B2784" i="1"/>
  <c r="H2783" i="1"/>
  <c r="B2783" i="1"/>
  <c r="H2782" i="1"/>
  <c r="B2782" i="1"/>
  <c r="H2781" i="1"/>
  <c r="B2781" i="1"/>
  <c r="H2780" i="1"/>
  <c r="B2780" i="1"/>
  <c r="H2779" i="1"/>
  <c r="B2779" i="1"/>
  <c r="H2778" i="1"/>
  <c r="B2778" i="1"/>
  <c r="H2777" i="1"/>
  <c r="B2777" i="1"/>
  <c r="H2776" i="1"/>
  <c r="B2776" i="1"/>
  <c r="H2775" i="1"/>
  <c r="B2775" i="1"/>
  <c r="H2774" i="1"/>
  <c r="B2774" i="1"/>
  <c r="H2773" i="1"/>
  <c r="B2773" i="1"/>
  <c r="H2772" i="1"/>
  <c r="B2772" i="1"/>
  <c r="H2771" i="1"/>
  <c r="B2771" i="1"/>
  <c r="H2770" i="1"/>
  <c r="B2770" i="1"/>
  <c r="H2769" i="1"/>
  <c r="B2769" i="1"/>
  <c r="H2768" i="1"/>
  <c r="B2768" i="1"/>
  <c r="H2767" i="1"/>
  <c r="B2767" i="1"/>
  <c r="H2766" i="1"/>
  <c r="B2766" i="1"/>
  <c r="H2765" i="1"/>
  <c r="B2765" i="1"/>
  <c r="H2764" i="1"/>
  <c r="B2764" i="1"/>
  <c r="H2763" i="1"/>
  <c r="B2763" i="1"/>
  <c r="H2762" i="1"/>
  <c r="B2762" i="1"/>
  <c r="H2761" i="1"/>
  <c r="B2761" i="1"/>
  <c r="H2760" i="1"/>
  <c r="B2760" i="1"/>
  <c r="H2759" i="1"/>
  <c r="B2759" i="1"/>
  <c r="H2758" i="1"/>
  <c r="B2758" i="1"/>
  <c r="H2757" i="1"/>
  <c r="B2757" i="1"/>
  <c r="H2756" i="1"/>
  <c r="B2756" i="1"/>
  <c r="H2755" i="1"/>
  <c r="B2755" i="1"/>
  <c r="H2754" i="1"/>
  <c r="B2754" i="1"/>
  <c r="H2753" i="1"/>
  <c r="B2753" i="1"/>
  <c r="H2752" i="1"/>
  <c r="B2752" i="1"/>
  <c r="H2751" i="1"/>
  <c r="B2751" i="1"/>
  <c r="H2750" i="1"/>
  <c r="B2750" i="1"/>
  <c r="H2749" i="1"/>
  <c r="B2749" i="1"/>
  <c r="H2748" i="1"/>
  <c r="B2748" i="1"/>
  <c r="H2747" i="1"/>
  <c r="B2747" i="1"/>
  <c r="H2746" i="1"/>
  <c r="B2746" i="1"/>
  <c r="H2745" i="1"/>
  <c r="B2745" i="1"/>
  <c r="H2744" i="1"/>
  <c r="B2744" i="1"/>
  <c r="H2743" i="1"/>
  <c r="B2743" i="1"/>
  <c r="H2742" i="1"/>
  <c r="B2742" i="1"/>
  <c r="H2741" i="1"/>
  <c r="B2741" i="1"/>
  <c r="H2740" i="1"/>
  <c r="B2740" i="1"/>
  <c r="H2739" i="1"/>
  <c r="B2739" i="1"/>
  <c r="H2738" i="1"/>
  <c r="B2738" i="1"/>
  <c r="H2737" i="1"/>
  <c r="B2737" i="1"/>
  <c r="H2736" i="1"/>
  <c r="B2736" i="1"/>
  <c r="H2735" i="1"/>
  <c r="B2735" i="1"/>
  <c r="H2734" i="1"/>
  <c r="B2734" i="1"/>
  <c r="H2733" i="1"/>
  <c r="B2733" i="1"/>
  <c r="H2732" i="1"/>
  <c r="B2732" i="1"/>
  <c r="H2731" i="1"/>
  <c r="B2731" i="1"/>
  <c r="H2730" i="1"/>
  <c r="B2730" i="1"/>
  <c r="H2729" i="1"/>
  <c r="B2729" i="1"/>
  <c r="H2728" i="1"/>
  <c r="B2728" i="1"/>
  <c r="H2727" i="1"/>
  <c r="B2727" i="1"/>
  <c r="H2726" i="1"/>
  <c r="B2726" i="1"/>
  <c r="H2725" i="1"/>
  <c r="B2725" i="1"/>
  <c r="H2724" i="1"/>
  <c r="B2724" i="1"/>
  <c r="H2723" i="1"/>
  <c r="B2723" i="1"/>
  <c r="H2722" i="1"/>
  <c r="B2722" i="1"/>
  <c r="H2721" i="1"/>
  <c r="B2721" i="1"/>
  <c r="H2720" i="1"/>
  <c r="B2720" i="1"/>
  <c r="H2719" i="1"/>
  <c r="B2719" i="1"/>
  <c r="H2718" i="1"/>
  <c r="B2718" i="1"/>
  <c r="H2717" i="1"/>
  <c r="B2717" i="1"/>
  <c r="H2716" i="1"/>
  <c r="B2716" i="1"/>
  <c r="H2715" i="1"/>
  <c r="B2715" i="1"/>
  <c r="H2714" i="1"/>
  <c r="B2714" i="1"/>
  <c r="H2713" i="1"/>
  <c r="B2713" i="1"/>
  <c r="H2712" i="1"/>
  <c r="B2712" i="1"/>
  <c r="H2711" i="1"/>
  <c r="B2711" i="1"/>
  <c r="H2710" i="1"/>
  <c r="B2710" i="1"/>
  <c r="H2709" i="1"/>
  <c r="B2709" i="1"/>
  <c r="H2708" i="1"/>
  <c r="B2708" i="1"/>
  <c r="H2707" i="1"/>
  <c r="B2707" i="1"/>
  <c r="H2706" i="1"/>
  <c r="B2706" i="1"/>
  <c r="H2705" i="1"/>
  <c r="B2705" i="1"/>
  <c r="H2704" i="1"/>
  <c r="B2704" i="1"/>
  <c r="H2703" i="1"/>
  <c r="B2703" i="1"/>
  <c r="H2702" i="1"/>
  <c r="B2702" i="1"/>
  <c r="H2701" i="1"/>
  <c r="B2701" i="1"/>
  <c r="H2700" i="1"/>
  <c r="B2700" i="1"/>
  <c r="H2699" i="1"/>
  <c r="B2699" i="1"/>
  <c r="H2698" i="1"/>
  <c r="B2698" i="1"/>
  <c r="H2697" i="1"/>
  <c r="B2697" i="1"/>
  <c r="H2696" i="1"/>
  <c r="B2696" i="1"/>
  <c r="H2695" i="1"/>
  <c r="B2695" i="1"/>
  <c r="H2694" i="1"/>
  <c r="B2694" i="1"/>
  <c r="H2693" i="1"/>
  <c r="B2693" i="1"/>
  <c r="H2692" i="1"/>
  <c r="B2692" i="1"/>
  <c r="H2691" i="1"/>
  <c r="B2691" i="1"/>
  <c r="H2690" i="1"/>
  <c r="B2690" i="1"/>
  <c r="H2689" i="1"/>
  <c r="B2689" i="1"/>
  <c r="H2688" i="1"/>
  <c r="B2688" i="1"/>
  <c r="H2687" i="1"/>
  <c r="B2687" i="1"/>
  <c r="H2686" i="1"/>
  <c r="B2686" i="1"/>
  <c r="H2685" i="1"/>
  <c r="B2685" i="1"/>
  <c r="H2684" i="1"/>
  <c r="B2684" i="1"/>
  <c r="H2683" i="1"/>
  <c r="B2683" i="1"/>
  <c r="H2682" i="1"/>
  <c r="B2682" i="1"/>
  <c r="H2681" i="1"/>
  <c r="B2681" i="1"/>
  <c r="H2680" i="1"/>
  <c r="B2680" i="1"/>
  <c r="H2679" i="1"/>
  <c r="B2679" i="1"/>
  <c r="H2678" i="1"/>
  <c r="B2678" i="1"/>
  <c r="H2677" i="1"/>
  <c r="B2677" i="1"/>
  <c r="H2676" i="1"/>
  <c r="B2676" i="1"/>
  <c r="H2675" i="1"/>
  <c r="B2675" i="1"/>
  <c r="H2674" i="1"/>
  <c r="B2674" i="1"/>
  <c r="H2673" i="1"/>
  <c r="B2673" i="1"/>
  <c r="H2672" i="1"/>
  <c r="B2672" i="1"/>
  <c r="H2671" i="1"/>
  <c r="B2671" i="1"/>
  <c r="H2670" i="1"/>
  <c r="B2670" i="1"/>
  <c r="H2669" i="1"/>
  <c r="B2669" i="1"/>
  <c r="H2668" i="1"/>
  <c r="B2668" i="1"/>
  <c r="H2667" i="1"/>
  <c r="B2667" i="1"/>
  <c r="H2666" i="1"/>
  <c r="B2666" i="1"/>
  <c r="H2665" i="1"/>
  <c r="B2665" i="1"/>
  <c r="H2664" i="1"/>
  <c r="B2664" i="1"/>
  <c r="H2663" i="1"/>
  <c r="B2663" i="1"/>
  <c r="H2662" i="1"/>
  <c r="B2662" i="1"/>
  <c r="H2661" i="1"/>
  <c r="B2661" i="1"/>
  <c r="H2660" i="1"/>
  <c r="B2660" i="1"/>
  <c r="H2659" i="1"/>
  <c r="B2659" i="1"/>
  <c r="H2658" i="1"/>
  <c r="B2658" i="1"/>
  <c r="H2657" i="1"/>
  <c r="B2657" i="1"/>
  <c r="H2656" i="1"/>
  <c r="B2656" i="1"/>
  <c r="H2655" i="1"/>
  <c r="B2655" i="1"/>
  <c r="H2654" i="1"/>
  <c r="B2654" i="1"/>
  <c r="H2653" i="1"/>
  <c r="B2653" i="1"/>
  <c r="H2652" i="1"/>
  <c r="B2652" i="1"/>
  <c r="H2651" i="1"/>
  <c r="B2651" i="1"/>
  <c r="H2650" i="1"/>
  <c r="B2650" i="1"/>
  <c r="H2649" i="1"/>
  <c r="B2649" i="1"/>
  <c r="H2648" i="1"/>
  <c r="B2648" i="1"/>
  <c r="H2647" i="1"/>
  <c r="B2647" i="1"/>
  <c r="H2646" i="1"/>
  <c r="B2646" i="1"/>
  <c r="H2645" i="1"/>
  <c r="B2645" i="1"/>
  <c r="H2644" i="1"/>
  <c r="B2644" i="1"/>
  <c r="H2643" i="1"/>
  <c r="B2643" i="1"/>
  <c r="H2642" i="1"/>
  <c r="B2642" i="1"/>
  <c r="H2641" i="1"/>
  <c r="B2641" i="1"/>
  <c r="H2640" i="1"/>
  <c r="B2640" i="1"/>
  <c r="H2639" i="1"/>
  <c r="B2639" i="1"/>
  <c r="H2638" i="1"/>
  <c r="B2638" i="1"/>
  <c r="H2637" i="1"/>
  <c r="B2637" i="1"/>
  <c r="H2636" i="1"/>
  <c r="B2636" i="1"/>
  <c r="H2635" i="1"/>
  <c r="B2635" i="1"/>
  <c r="H2634" i="1"/>
  <c r="B2634" i="1"/>
  <c r="H2633" i="1"/>
  <c r="B2633" i="1"/>
  <c r="H2632" i="1"/>
  <c r="B2632" i="1"/>
  <c r="H2631" i="1"/>
  <c r="B2631" i="1"/>
  <c r="H2630" i="1"/>
  <c r="B2630" i="1"/>
  <c r="H2629" i="1"/>
  <c r="B2629" i="1"/>
  <c r="H2628" i="1"/>
  <c r="B2628" i="1"/>
  <c r="H2627" i="1"/>
  <c r="B2627" i="1"/>
  <c r="H2626" i="1"/>
  <c r="B2626" i="1"/>
  <c r="H2625" i="1"/>
  <c r="B2625" i="1"/>
  <c r="H2624" i="1"/>
  <c r="B2624" i="1"/>
  <c r="H2623" i="1"/>
  <c r="B2623" i="1"/>
  <c r="H2622" i="1"/>
  <c r="B2622" i="1"/>
  <c r="H2621" i="1"/>
  <c r="B2621" i="1"/>
  <c r="H2620" i="1"/>
  <c r="B2620" i="1"/>
  <c r="H2619" i="1"/>
  <c r="B2619" i="1"/>
  <c r="H2618" i="1"/>
  <c r="B2618" i="1"/>
  <c r="H2617" i="1"/>
  <c r="B2617" i="1"/>
  <c r="H2616" i="1"/>
  <c r="B2616" i="1"/>
  <c r="H2615" i="1"/>
  <c r="B2615" i="1"/>
  <c r="H2614" i="1"/>
  <c r="B2614" i="1"/>
  <c r="H2613" i="1"/>
  <c r="B2613" i="1"/>
  <c r="H2612" i="1"/>
  <c r="B2612" i="1"/>
  <c r="H2611" i="1"/>
  <c r="B2611" i="1"/>
  <c r="H2610" i="1"/>
  <c r="B2610" i="1"/>
  <c r="H2609" i="1"/>
  <c r="B2609" i="1"/>
  <c r="H2608" i="1"/>
  <c r="B2608" i="1"/>
  <c r="H2607" i="1"/>
  <c r="B2607" i="1"/>
  <c r="H2606" i="1"/>
  <c r="B2606" i="1"/>
  <c r="H2605" i="1"/>
  <c r="B2605" i="1"/>
  <c r="H2604" i="1"/>
  <c r="B2604" i="1"/>
  <c r="H2603" i="1"/>
  <c r="B2603" i="1"/>
  <c r="H2602" i="1"/>
  <c r="B2602" i="1"/>
  <c r="H2601" i="1"/>
  <c r="B2601" i="1"/>
  <c r="H2600" i="1"/>
  <c r="B2600" i="1"/>
  <c r="H2599" i="1"/>
  <c r="B2599" i="1"/>
  <c r="H2598" i="1"/>
  <c r="B2598" i="1"/>
  <c r="H2597" i="1"/>
  <c r="B2597" i="1"/>
  <c r="H2596" i="1"/>
  <c r="B2596" i="1"/>
  <c r="H2595" i="1"/>
  <c r="B2595" i="1"/>
  <c r="H2594" i="1"/>
  <c r="B2594" i="1"/>
  <c r="H2593" i="1"/>
  <c r="B2593" i="1"/>
  <c r="H2592" i="1"/>
  <c r="B2592" i="1"/>
  <c r="H2591" i="1"/>
  <c r="B2591" i="1"/>
  <c r="H2590" i="1"/>
  <c r="B2590" i="1"/>
  <c r="H2589" i="1"/>
  <c r="B2589" i="1"/>
  <c r="H2588" i="1"/>
  <c r="B2588" i="1"/>
  <c r="H2587" i="1"/>
  <c r="B2587" i="1"/>
  <c r="H2586" i="1"/>
  <c r="B2586" i="1"/>
  <c r="H2585" i="1"/>
  <c r="B2585" i="1"/>
  <c r="H2584" i="1"/>
  <c r="B2584" i="1"/>
  <c r="H2583" i="1"/>
  <c r="B2583" i="1"/>
  <c r="H2582" i="1"/>
  <c r="B2582" i="1"/>
  <c r="H2581" i="1"/>
  <c r="B2581" i="1"/>
  <c r="H2580" i="1"/>
  <c r="B2580" i="1"/>
  <c r="H2579" i="1"/>
  <c r="B2579" i="1"/>
  <c r="H2578" i="1"/>
  <c r="B2578" i="1"/>
  <c r="H2577" i="1"/>
  <c r="B2577" i="1"/>
  <c r="H2576" i="1"/>
  <c r="B2576" i="1"/>
  <c r="H2575" i="1"/>
  <c r="B2575" i="1"/>
  <c r="H2574" i="1"/>
  <c r="B2574" i="1"/>
  <c r="H2573" i="1"/>
  <c r="B2573" i="1"/>
  <c r="H2572" i="1"/>
  <c r="B2572" i="1"/>
  <c r="H2571" i="1"/>
  <c r="B2571" i="1"/>
  <c r="H2570" i="1"/>
  <c r="B2570" i="1"/>
  <c r="H2569" i="1"/>
  <c r="B2569" i="1"/>
  <c r="H2568" i="1"/>
  <c r="B2568" i="1"/>
  <c r="H2567" i="1"/>
  <c r="B2567" i="1"/>
  <c r="H2566" i="1"/>
  <c r="B2566" i="1"/>
  <c r="H2565" i="1"/>
  <c r="B2565" i="1"/>
  <c r="H2564" i="1"/>
  <c r="B2564" i="1"/>
  <c r="H2563" i="1"/>
  <c r="B2563" i="1"/>
  <c r="H2562" i="1"/>
  <c r="B2562" i="1"/>
  <c r="H2561" i="1"/>
  <c r="B2561" i="1"/>
  <c r="H2560" i="1"/>
  <c r="B2560" i="1"/>
  <c r="H2559" i="1"/>
  <c r="B2559" i="1"/>
  <c r="H2558" i="1"/>
  <c r="B2558" i="1"/>
  <c r="H2557" i="1"/>
  <c r="B2557" i="1"/>
  <c r="H2556" i="1"/>
  <c r="B2556" i="1"/>
  <c r="H2555" i="1"/>
  <c r="B2555" i="1"/>
  <c r="H2554" i="1"/>
  <c r="B2554" i="1"/>
  <c r="H2553" i="1"/>
  <c r="B2553" i="1"/>
  <c r="H2552" i="1"/>
  <c r="B2552" i="1"/>
  <c r="H2551" i="1"/>
  <c r="B2551" i="1"/>
  <c r="H2550" i="1"/>
  <c r="B2550" i="1"/>
  <c r="H2549" i="1"/>
  <c r="B2549" i="1"/>
  <c r="H2548" i="1"/>
  <c r="B2548" i="1"/>
  <c r="H2547" i="1"/>
  <c r="B2547" i="1"/>
  <c r="H2546" i="1"/>
  <c r="B2546" i="1"/>
  <c r="H2545" i="1"/>
  <c r="B2545" i="1"/>
  <c r="H2544" i="1"/>
  <c r="B2544" i="1"/>
  <c r="H2543" i="1"/>
  <c r="B2543" i="1"/>
  <c r="H2542" i="1"/>
  <c r="B2542" i="1"/>
  <c r="H2541" i="1"/>
  <c r="B2541" i="1"/>
  <c r="H2540" i="1"/>
  <c r="B2540" i="1"/>
  <c r="H2539" i="1"/>
  <c r="B2539" i="1"/>
  <c r="H2538" i="1"/>
  <c r="B2538" i="1"/>
  <c r="H2537" i="1"/>
  <c r="B2537" i="1"/>
  <c r="H2536" i="1"/>
  <c r="B2536" i="1"/>
  <c r="H2535" i="1"/>
  <c r="B2535" i="1"/>
  <c r="H2534" i="1"/>
  <c r="B2534" i="1"/>
  <c r="H2533" i="1"/>
  <c r="B2533" i="1"/>
  <c r="H2532" i="1"/>
  <c r="B2532" i="1"/>
  <c r="H2531" i="1"/>
  <c r="B2531" i="1"/>
  <c r="H2530" i="1"/>
  <c r="B2530" i="1"/>
  <c r="H2529" i="1"/>
  <c r="B2529" i="1"/>
  <c r="H2528" i="1"/>
  <c r="B2528" i="1"/>
  <c r="H2527" i="1"/>
  <c r="B2527" i="1"/>
  <c r="H2526" i="1"/>
  <c r="B2526" i="1"/>
  <c r="H2525" i="1"/>
  <c r="B2525" i="1"/>
  <c r="H2524" i="1"/>
  <c r="B2524" i="1"/>
  <c r="H2523" i="1"/>
  <c r="B2523" i="1"/>
  <c r="H2522" i="1"/>
  <c r="B2522" i="1"/>
  <c r="H2521" i="1"/>
  <c r="B2521" i="1"/>
  <c r="H2520" i="1"/>
  <c r="B2520" i="1"/>
  <c r="H2519" i="1"/>
  <c r="B2519" i="1"/>
  <c r="H2518" i="1"/>
  <c r="B2518" i="1"/>
  <c r="H2517" i="1"/>
  <c r="B2517" i="1"/>
  <c r="H2516" i="1"/>
  <c r="B2516" i="1"/>
  <c r="H2515" i="1"/>
  <c r="B2515" i="1"/>
  <c r="H2514" i="1"/>
  <c r="B2514" i="1"/>
  <c r="H2513" i="1"/>
  <c r="B2513" i="1"/>
  <c r="H2512" i="1"/>
  <c r="B2512" i="1"/>
  <c r="H2511" i="1"/>
  <c r="B2511" i="1"/>
  <c r="H2510" i="1"/>
  <c r="B2510" i="1"/>
  <c r="H2509" i="1"/>
  <c r="B2509" i="1"/>
  <c r="H2508" i="1"/>
  <c r="B2508" i="1"/>
  <c r="H2507" i="1"/>
  <c r="B2507" i="1"/>
  <c r="H2506" i="1"/>
  <c r="B2506" i="1"/>
  <c r="H2505" i="1"/>
  <c r="B2505" i="1"/>
  <c r="H2504" i="1"/>
  <c r="B2504" i="1"/>
  <c r="H2503" i="1"/>
  <c r="B2503" i="1"/>
  <c r="H2502" i="1"/>
  <c r="B2502" i="1"/>
  <c r="H2501" i="1"/>
  <c r="B2501" i="1"/>
  <c r="H2500" i="1"/>
  <c r="B2500" i="1"/>
  <c r="H2499" i="1"/>
  <c r="B2499" i="1"/>
  <c r="H2498" i="1"/>
  <c r="B2498" i="1"/>
  <c r="H2497" i="1"/>
  <c r="B2497" i="1"/>
  <c r="H2496" i="1"/>
  <c r="B2496" i="1"/>
  <c r="H2495" i="1"/>
  <c r="B2495" i="1"/>
  <c r="H2494" i="1"/>
  <c r="B2494" i="1"/>
  <c r="H2493" i="1"/>
  <c r="B2493" i="1"/>
  <c r="H2492" i="1"/>
  <c r="B2492" i="1"/>
  <c r="H2491" i="1"/>
  <c r="B2491" i="1"/>
  <c r="H2490" i="1"/>
  <c r="B2490" i="1"/>
  <c r="H2489" i="1"/>
  <c r="B2489" i="1"/>
  <c r="H2488" i="1"/>
  <c r="B2488" i="1"/>
  <c r="H2487" i="1"/>
  <c r="B2487" i="1"/>
  <c r="H2486" i="1"/>
  <c r="B2486" i="1"/>
  <c r="H2485" i="1"/>
  <c r="B2485" i="1"/>
  <c r="H2484" i="1"/>
  <c r="B2484" i="1"/>
  <c r="H2483" i="1"/>
  <c r="B2483" i="1"/>
  <c r="H2482" i="1"/>
  <c r="B2482" i="1"/>
  <c r="H2481" i="1"/>
  <c r="B2481" i="1"/>
  <c r="H2480" i="1"/>
  <c r="B2480" i="1"/>
  <c r="H2479" i="1"/>
  <c r="B2479" i="1"/>
  <c r="H2478" i="1"/>
  <c r="B2478" i="1"/>
  <c r="H2477" i="1"/>
  <c r="B2477" i="1"/>
  <c r="H2476" i="1"/>
  <c r="B2476" i="1"/>
  <c r="H2475" i="1"/>
  <c r="B2475" i="1"/>
  <c r="H2474" i="1"/>
  <c r="B2474" i="1"/>
  <c r="H2473" i="1"/>
  <c r="B2473" i="1"/>
  <c r="H2472" i="1"/>
  <c r="B2472" i="1"/>
  <c r="H2471" i="1"/>
  <c r="B2471" i="1"/>
  <c r="H2470" i="1"/>
  <c r="B2470" i="1"/>
  <c r="H2469" i="1"/>
  <c r="B2469" i="1"/>
  <c r="H2468" i="1"/>
  <c r="B2468" i="1"/>
  <c r="H2467" i="1"/>
  <c r="B2467" i="1"/>
  <c r="H2466" i="1"/>
  <c r="B2466" i="1"/>
  <c r="H2465" i="1"/>
  <c r="B2465" i="1"/>
  <c r="H2464" i="1"/>
  <c r="B2464" i="1"/>
  <c r="H2463" i="1"/>
  <c r="B2463" i="1"/>
  <c r="H2462" i="1"/>
  <c r="B2462" i="1"/>
  <c r="H2461" i="1"/>
  <c r="B2461" i="1"/>
  <c r="H2460" i="1"/>
  <c r="B2460" i="1"/>
  <c r="H2459" i="1"/>
  <c r="B2459" i="1"/>
  <c r="H2458" i="1"/>
  <c r="B2458" i="1"/>
  <c r="H2457" i="1"/>
  <c r="B2457" i="1"/>
  <c r="H2456" i="1"/>
  <c r="B2456" i="1"/>
  <c r="H2455" i="1"/>
  <c r="B2455" i="1"/>
  <c r="H2454" i="1"/>
  <c r="B2454" i="1"/>
  <c r="H2453" i="1"/>
  <c r="B2453" i="1"/>
  <c r="H2452" i="1"/>
  <c r="B2452" i="1"/>
  <c r="H2451" i="1"/>
  <c r="B2451" i="1"/>
  <c r="H2450" i="1"/>
  <c r="B2450" i="1"/>
  <c r="H2449" i="1"/>
  <c r="B2449" i="1"/>
  <c r="H2448" i="1"/>
  <c r="B2448" i="1"/>
  <c r="H2447" i="1"/>
  <c r="B2447" i="1"/>
  <c r="H2446" i="1"/>
  <c r="B2446" i="1"/>
  <c r="H2445" i="1"/>
  <c r="B2445" i="1"/>
  <c r="H2444" i="1"/>
  <c r="B2444" i="1"/>
  <c r="H2443" i="1"/>
  <c r="B2443" i="1"/>
  <c r="H2442" i="1"/>
  <c r="B2442" i="1"/>
  <c r="H2441" i="1"/>
  <c r="B2441" i="1"/>
  <c r="H2440" i="1"/>
  <c r="B2440" i="1"/>
  <c r="H2439" i="1"/>
  <c r="B2439" i="1"/>
  <c r="H2438" i="1"/>
  <c r="B2438" i="1"/>
  <c r="H2437" i="1"/>
  <c r="B2437" i="1"/>
  <c r="H2436" i="1"/>
  <c r="B2436" i="1"/>
  <c r="H2435" i="1"/>
  <c r="B2435" i="1"/>
  <c r="H2434" i="1"/>
  <c r="B2434" i="1"/>
  <c r="H2433" i="1"/>
  <c r="B2433" i="1"/>
  <c r="H2432" i="1"/>
  <c r="B2432" i="1"/>
  <c r="H2431" i="1"/>
  <c r="B2431" i="1"/>
  <c r="H2430" i="1"/>
  <c r="B2430" i="1"/>
  <c r="H2429" i="1"/>
  <c r="B2429" i="1"/>
  <c r="H2428" i="1"/>
  <c r="B2428" i="1"/>
  <c r="H2427" i="1"/>
  <c r="B2427" i="1"/>
  <c r="H2426" i="1"/>
  <c r="B2426" i="1"/>
  <c r="H2425" i="1"/>
  <c r="B2425" i="1"/>
  <c r="H2424" i="1"/>
  <c r="B2424" i="1"/>
  <c r="H2423" i="1"/>
  <c r="B2423" i="1"/>
  <c r="H2422" i="1"/>
  <c r="B2422" i="1"/>
  <c r="H2421" i="1"/>
  <c r="B2421" i="1"/>
  <c r="H2420" i="1"/>
  <c r="B2420" i="1"/>
  <c r="H2419" i="1"/>
  <c r="B2419" i="1"/>
  <c r="H2418" i="1"/>
  <c r="B2418" i="1"/>
  <c r="H2417" i="1"/>
  <c r="B2417" i="1"/>
  <c r="H2416" i="1"/>
  <c r="B2416" i="1"/>
  <c r="H2415" i="1"/>
  <c r="B2415" i="1"/>
  <c r="H2414" i="1"/>
  <c r="B2414" i="1"/>
  <c r="H2413" i="1"/>
  <c r="B2413" i="1"/>
  <c r="H2412" i="1"/>
  <c r="B2412" i="1"/>
  <c r="H2411" i="1"/>
  <c r="B2411" i="1"/>
  <c r="H2410" i="1"/>
  <c r="B2410" i="1"/>
  <c r="H2409" i="1"/>
  <c r="B2409" i="1"/>
  <c r="H2408" i="1"/>
  <c r="B2408" i="1"/>
  <c r="H2407" i="1"/>
  <c r="B2407" i="1"/>
  <c r="H2406" i="1"/>
  <c r="B2406" i="1"/>
  <c r="H2405" i="1"/>
  <c r="B2405" i="1"/>
  <c r="H2404" i="1"/>
  <c r="B2404" i="1"/>
  <c r="H2403" i="1"/>
  <c r="B2403" i="1"/>
  <c r="H2402" i="1"/>
  <c r="B2402" i="1"/>
  <c r="H2401" i="1"/>
  <c r="B2401" i="1"/>
  <c r="H2400" i="1"/>
  <c r="B2400" i="1"/>
  <c r="H2399" i="1"/>
  <c r="B2399" i="1"/>
  <c r="H2398" i="1"/>
  <c r="B2398" i="1"/>
  <c r="H2397" i="1"/>
  <c r="B2397" i="1"/>
  <c r="H2396" i="1"/>
  <c r="B2396" i="1"/>
  <c r="H2395" i="1"/>
  <c r="B2395" i="1"/>
  <c r="H2394" i="1"/>
  <c r="B2394" i="1"/>
  <c r="H2393" i="1"/>
  <c r="B2393" i="1"/>
  <c r="H2392" i="1"/>
  <c r="B2392" i="1"/>
  <c r="H2391" i="1"/>
  <c r="B2391" i="1"/>
  <c r="H2390" i="1"/>
  <c r="B2390" i="1"/>
  <c r="H2389" i="1"/>
  <c r="B2389" i="1"/>
  <c r="H2388" i="1"/>
  <c r="B2388" i="1"/>
  <c r="H2387" i="1"/>
  <c r="B2387" i="1"/>
  <c r="H2386" i="1"/>
  <c r="B2386" i="1"/>
  <c r="H2385" i="1"/>
  <c r="B2385" i="1"/>
  <c r="H2384" i="1"/>
  <c r="B2384" i="1"/>
  <c r="H2383" i="1"/>
  <c r="B2383" i="1"/>
  <c r="H2382" i="1"/>
  <c r="B2382" i="1"/>
  <c r="H2381" i="1"/>
  <c r="B2381" i="1"/>
  <c r="H2380" i="1"/>
  <c r="B2380" i="1"/>
  <c r="H2379" i="1"/>
  <c r="B2379" i="1"/>
  <c r="H2378" i="1"/>
  <c r="B2378" i="1"/>
  <c r="H2377" i="1"/>
  <c r="B2377" i="1"/>
  <c r="H2376" i="1"/>
  <c r="B2376" i="1"/>
  <c r="H2375" i="1"/>
  <c r="B2375" i="1"/>
  <c r="H2374" i="1"/>
  <c r="B2374" i="1"/>
  <c r="H2373" i="1"/>
  <c r="B2373" i="1"/>
  <c r="H2372" i="1"/>
  <c r="B2372" i="1"/>
  <c r="H2371" i="1"/>
  <c r="B2371" i="1"/>
  <c r="H2370" i="1"/>
  <c r="B2370" i="1"/>
  <c r="H2369" i="1"/>
  <c r="B2369" i="1"/>
  <c r="H2368" i="1"/>
  <c r="B2368" i="1"/>
  <c r="H2367" i="1"/>
  <c r="B2367" i="1"/>
  <c r="H2366" i="1"/>
  <c r="B2366" i="1"/>
  <c r="H2365" i="1"/>
  <c r="B2365" i="1"/>
  <c r="H2364" i="1"/>
  <c r="B2364" i="1"/>
  <c r="H2363" i="1"/>
  <c r="B2363" i="1"/>
  <c r="H2362" i="1"/>
  <c r="B2362" i="1"/>
  <c r="H2361" i="1"/>
  <c r="B2361" i="1"/>
  <c r="H2360" i="1"/>
  <c r="B2360" i="1"/>
  <c r="H2359" i="1"/>
  <c r="B2359" i="1"/>
  <c r="H2358" i="1"/>
  <c r="B2358" i="1"/>
  <c r="H2357" i="1"/>
  <c r="B2357" i="1"/>
  <c r="H2356" i="1"/>
  <c r="B2356" i="1"/>
  <c r="H2355" i="1"/>
  <c r="B2355" i="1"/>
  <c r="H2354" i="1"/>
  <c r="B2354" i="1"/>
  <c r="H2353" i="1"/>
  <c r="B2353" i="1"/>
  <c r="H2352" i="1"/>
  <c r="B2352" i="1"/>
  <c r="H2351" i="1"/>
  <c r="B2351" i="1"/>
  <c r="H2350" i="1"/>
  <c r="B2350" i="1"/>
  <c r="H2349" i="1"/>
  <c r="B2349" i="1"/>
  <c r="H2348" i="1"/>
  <c r="B2348" i="1"/>
  <c r="H2347" i="1"/>
  <c r="B2347" i="1"/>
  <c r="H2346" i="1"/>
  <c r="B2346" i="1"/>
  <c r="H2345" i="1"/>
  <c r="B2345" i="1"/>
  <c r="H2344" i="1"/>
  <c r="B2344" i="1"/>
  <c r="H2343" i="1"/>
  <c r="B2343" i="1"/>
  <c r="H2342" i="1"/>
  <c r="B2342" i="1"/>
  <c r="H2341" i="1"/>
  <c r="B2341" i="1"/>
  <c r="H2340" i="1"/>
  <c r="B2340" i="1"/>
  <c r="H2339" i="1"/>
  <c r="B2339" i="1"/>
  <c r="H2338" i="1"/>
  <c r="B2338" i="1"/>
  <c r="H2337" i="1"/>
  <c r="B2337" i="1"/>
  <c r="H2336" i="1"/>
  <c r="B2336" i="1"/>
  <c r="H2335" i="1"/>
  <c r="B2335" i="1"/>
  <c r="H2334" i="1"/>
  <c r="B2334" i="1"/>
  <c r="H2333" i="1"/>
  <c r="B2333" i="1"/>
  <c r="H2332" i="1"/>
  <c r="B2332" i="1"/>
  <c r="H2331" i="1"/>
  <c r="B2331" i="1"/>
  <c r="H2330" i="1"/>
  <c r="B2330" i="1"/>
  <c r="H2329" i="1"/>
  <c r="B2329" i="1"/>
  <c r="H2328" i="1"/>
  <c r="B2328" i="1"/>
  <c r="H2327" i="1"/>
  <c r="B2327" i="1"/>
  <c r="H2326" i="1"/>
  <c r="B2326" i="1"/>
  <c r="H2325" i="1"/>
  <c r="B2325" i="1"/>
  <c r="H2324" i="1"/>
  <c r="B2324" i="1"/>
  <c r="H2323" i="1"/>
  <c r="B2323" i="1"/>
  <c r="H2322" i="1"/>
  <c r="B2322" i="1"/>
  <c r="H2321" i="1"/>
  <c r="B2321" i="1"/>
  <c r="H2320" i="1"/>
  <c r="B2320" i="1"/>
  <c r="H2319" i="1"/>
  <c r="B2319" i="1"/>
  <c r="H2318" i="1"/>
  <c r="B2318" i="1"/>
  <c r="H2317" i="1"/>
  <c r="B2317" i="1"/>
  <c r="H2316" i="1"/>
  <c r="B2316" i="1"/>
  <c r="H2315" i="1"/>
  <c r="B2315" i="1"/>
  <c r="H2314" i="1"/>
  <c r="B2314" i="1"/>
  <c r="H2313" i="1"/>
  <c r="B2313" i="1"/>
  <c r="H2312" i="1"/>
  <c r="B2312" i="1"/>
  <c r="H2311" i="1"/>
  <c r="B2311" i="1"/>
  <c r="H2310" i="1"/>
  <c r="B2310" i="1"/>
  <c r="H2309" i="1"/>
  <c r="B2309" i="1"/>
  <c r="H2308" i="1"/>
  <c r="B2308" i="1"/>
  <c r="H2307" i="1"/>
  <c r="B2307" i="1"/>
  <c r="H2306" i="1"/>
  <c r="B2306" i="1"/>
  <c r="H2305" i="1"/>
  <c r="B2305" i="1"/>
  <c r="H2304" i="1"/>
  <c r="B2304" i="1"/>
  <c r="H2303" i="1"/>
  <c r="B2303" i="1"/>
  <c r="H2302" i="1"/>
  <c r="B2302" i="1"/>
  <c r="H2301" i="1"/>
  <c r="B2301" i="1"/>
  <c r="H2300" i="1"/>
  <c r="B2300" i="1"/>
  <c r="H2299" i="1"/>
  <c r="B2299" i="1"/>
  <c r="H2298" i="1"/>
  <c r="B2298" i="1"/>
  <c r="H2297" i="1"/>
  <c r="B2297" i="1"/>
  <c r="H2296" i="1"/>
  <c r="B2296" i="1"/>
  <c r="H2295" i="1"/>
  <c r="B2295" i="1"/>
  <c r="H2294" i="1"/>
  <c r="B2294" i="1"/>
  <c r="H2293" i="1"/>
  <c r="B2293" i="1"/>
  <c r="H2292" i="1"/>
  <c r="B2292" i="1"/>
  <c r="H2291" i="1"/>
  <c r="B2291" i="1"/>
  <c r="H2290" i="1"/>
  <c r="B2290" i="1"/>
  <c r="H2289" i="1"/>
  <c r="B2289" i="1"/>
  <c r="H2288" i="1"/>
  <c r="B2288" i="1"/>
  <c r="H2287" i="1"/>
  <c r="B2287" i="1"/>
  <c r="H2286" i="1"/>
  <c r="B2286" i="1"/>
  <c r="H2285" i="1"/>
  <c r="B2285" i="1"/>
  <c r="H2284" i="1"/>
  <c r="B2284" i="1"/>
  <c r="H2283" i="1"/>
  <c r="B2283" i="1"/>
  <c r="H2282" i="1"/>
  <c r="B2282" i="1"/>
  <c r="H2281" i="1"/>
  <c r="B2281" i="1"/>
  <c r="H2280" i="1"/>
  <c r="B2280" i="1"/>
  <c r="H2279" i="1"/>
  <c r="B2279" i="1"/>
  <c r="H2278" i="1"/>
  <c r="B2278" i="1"/>
  <c r="H2277" i="1"/>
  <c r="B2277" i="1"/>
  <c r="H2276" i="1"/>
  <c r="B2276" i="1"/>
  <c r="H2275" i="1"/>
  <c r="B2275" i="1"/>
  <c r="H2274" i="1"/>
  <c r="B2274" i="1"/>
  <c r="H2273" i="1"/>
  <c r="B2273" i="1"/>
  <c r="H2272" i="1"/>
  <c r="B2272" i="1"/>
  <c r="H2271" i="1"/>
  <c r="B2271" i="1"/>
  <c r="H2270" i="1"/>
  <c r="B2270" i="1"/>
  <c r="H2269" i="1"/>
  <c r="B2269" i="1"/>
  <c r="H2268" i="1"/>
  <c r="B2268" i="1"/>
  <c r="H2267" i="1"/>
  <c r="B2267" i="1"/>
  <c r="H2266" i="1"/>
  <c r="B2266" i="1"/>
  <c r="H2265" i="1"/>
  <c r="B2265" i="1"/>
  <c r="H2264" i="1"/>
  <c r="B2264" i="1"/>
  <c r="H2263" i="1"/>
  <c r="B2263" i="1"/>
  <c r="H2262" i="1"/>
  <c r="B2262" i="1"/>
  <c r="H2261" i="1"/>
  <c r="B2261" i="1"/>
  <c r="H2260" i="1"/>
  <c r="B2260" i="1"/>
  <c r="H2259" i="1"/>
  <c r="B2259" i="1"/>
  <c r="H2258" i="1"/>
  <c r="B2258" i="1"/>
  <c r="H2257" i="1"/>
  <c r="B2257" i="1"/>
  <c r="H2256" i="1"/>
  <c r="B2256" i="1"/>
  <c r="H2255" i="1"/>
  <c r="B2255" i="1"/>
  <c r="H2254" i="1"/>
  <c r="B2254" i="1"/>
  <c r="H2253" i="1"/>
  <c r="B2253" i="1"/>
  <c r="H2252" i="1"/>
  <c r="B2252" i="1"/>
  <c r="H2251" i="1"/>
  <c r="B2251" i="1"/>
  <c r="H2250" i="1"/>
  <c r="B2250" i="1"/>
  <c r="H2249" i="1"/>
  <c r="B2249" i="1"/>
  <c r="H2248" i="1"/>
  <c r="B2248" i="1"/>
  <c r="H2247" i="1"/>
  <c r="B2247" i="1"/>
  <c r="H2246" i="1"/>
  <c r="B2246" i="1"/>
  <c r="H2245" i="1"/>
  <c r="B2245" i="1"/>
  <c r="H2244" i="1"/>
  <c r="B2244" i="1"/>
  <c r="H2243" i="1"/>
  <c r="B2243" i="1"/>
  <c r="H2242" i="1"/>
  <c r="B2242" i="1"/>
  <c r="H2241" i="1"/>
  <c r="B2241" i="1"/>
  <c r="H2240" i="1"/>
  <c r="B2240" i="1"/>
  <c r="H2239" i="1"/>
  <c r="B2239" i="1"/>
  <c r="H2238" i="1"/>
  <c r="B2238" i="1"/>
  <c r="H2237" i="1"/>
  <c r="B2237" i="1"/>
  <c r="H2236" i="1"/>
  <c r="B2236" i="1"/>
  <c r="H2235" i="1"/>
  <c r="B2235" i="1"/>
  <c r="H2234" i="1"/>
  <c r="B2234" i="1"/>
  <c r="H2233" i="1"/>
  <c r="B2233" i="1"/>
  <c r="H2232" i="1"/>
  <c r="B2232" i="1"/>
  <c r="H2231" i="1"/>
  <c r="B2231" i="1"/>
  <c r="H2230" i="1"/>
  <c r="B2230" i="1"/>
  <c r="H2229" i="1"/>
  <c r="B2229" i="1"/>
  <c r="H2228" i="1"/>
  <c r="B2228" i="1"/>
  <c r="H2227" i="1"/>
  <c r="B2227" i="1"/>
  <c r="H2226" i="1"/>
  <c r="B2226" i="1"/>
  <c r="H2225" i="1"/>
  <c r="B2225" i="1"/>
  <c r="H2224" i="1"/>
  <c r="B2224" i="1"/>
  <c r="H2223" i="1"/>
  <c r="B2223" i="1"/>
  <c r="H2222" i="1"/>
  <c r="B2222" i="1"/>
  <c r="H2221" i="1"/>
  <c r="B2221" i="1"/>
  <c r="H2220" i="1"/>
  <c r="B2220" i="1"/>
  <c r="H2219" i="1"/>
  <c r="B2219" i="1"/>
  <c r="H2218" i="1"/>
  <c r="B2218" i="1"/>
  <c r="H2217" i="1"/>
  <c r="B2217" i="1"/>
  <c r="H2216" i="1"/>
  <c r="B2216" i="1"/>
  <c r="H2215" i="1"/>
  <c r="B2215" i="1"/>
  <c r="H2214" i="1"/>
  <c r="B2214" i="1"/>
  <c r="H2213" i="1"/>
  <c r="B2213" i="1"/>
  <c r="H2212" i="1"/>
  <c r="B2212" i="1"/>
  <c r="H2211" i="1"/>
  <c r="B2211" i="1"/>
  <c r="H2210" i="1"/>
  <c r="B2210" i="1"/>
  <c r="H2209" i="1"/>
  <c r="B2209" i="1"/>
  <c r="H2208" i="1"/>
  <c r="B2208" i="1"/>
  <c r="H2207" i="1"/>
  <c r="B2207" i="1"/>
  <c r="H2206" i="1"/>
  <c r="B2206" i="1"/>
  <c r="H2205" i="1"/>
  <c r="B2205" i="1"/>
  <c r="H2204" i="1"/>
  <c r="B2204" i="1"/>
  <c r="H2203" i="1"/>
  <c r="B2203" i="1"/>
  <c r="H2202" i="1"/>
  <c r="B2202" i="1"/>
  <c r="H2201" i="1"/>
  <c r="B2201" i="1"/>
  <c r="H2200" i="1"/>
  <c r="B2200" i="1"/>
  <c r="H2199" i="1"/>
  <c r="B2199" i="1"/>
  <c r="H2198" i="1"/>
  <c r="B2198" i="1"/>
  <c r="H2197" i="1"/>
  <c r="B2197" i="1"/>
  <c r="H2196" i="1"/>
  <c r="B2196" i="1"/>
  <c r="H2195" i="1"/>
  <c r="B2195" i="1"/>
  <c r="H2194" i="1"/>
  <c r="B2194" i="1"/>
  <c r="H2193" i="1"/>
  <c r="B2193" i="1"/>
  <c r="H2192" i="1"/>
  <c r="B2192" i="1"/>
  <c r="H2191" i="1"/>
  <c r="B2191" i="1"/>
  <c r="H2190" i="1"/>
  <c r="B2190" i="1"/>
  <c r="H2189" i="1"/>
  <c r="B2189" i="1"/>
  <c r="H2188" i="1"/>
  <c r="B2188" i="1"/>
  <c r="H2187" i="1"/>
  <c r="B2187" i="1"/>
  <c r="H2186" i="1"/>
  <c r="B2186" i="1"/>
  <c r="H2185" i="1"/>
  <c r="B2185" i="1"/>
  <c r="H2184" i="1"/>
  <c r="B2184" i="1"/>
  <c r="H2183" i="1"/>
  <c r="B2183" i="1"/>
  <c r="H2182" i="1"/>
  <c r="B2182" i="1"/>
  <c r="H2181" i="1"/>
  <c r="B2181" i="1"/>
  <c r="H2180" i="1"/>
  <c r="B2180" i="1"/>
  <c r="H2179" i="1"/>
  <c r="B2179" i="1"/>
  <c r="H2178" i="1"/>
  <c r="B2178" i="1"/>
  <c r="H2177" i="1"/>
  <c r="B2177" i="1"/>
  <c r="H2176" i="1"/>
  <c r="B2176" i="1"/>
  <c r="H2175" i="1"/>
  <c r="B2175" i="1"/>
  <c r="H2174" i="1"/>
  <c r="B2174" i="1"/>
  <c r="H2173" i="1"/>
  <c r="B2173" i="1"/>
  <c r="H2172" i="1"/>
  <c r="B2172" i="1"/>
  <c r="H2171" i="1"/>
  <c r="B2171" i="1"/>
  <c r="H2170" i="1"/>
  <c r="B2170" i="1"/>
  <c r="H2169" i="1"/>
  <c r="B2169" i="1"/>
  <c r="H2168" i="1"/>
  <c r="B2168" i="1"/>
  <c r="H2167" i="1"/>
  <c r="B2167" i="1"/>
  <c r="H2166" i="1"/>
  <c r="B2166" i="1"/>
  <c r="H2165" i="1"/>
  <c r="B2165" i="1"/>
  <c r="H2164" i="1"/>
  <c r="B2164" i="1"/>
  <c r="H2163" i="1"/>
  <c r="B2163" i="1"/>
  <c r="H2162" i="1"/>
  <c r="B2162" i="1"/>
  <c r="H2161" i="1"/>
  <c r="B2161" i="1"/>
  <c r="H2160" i="1"/>
  <c r="B2160" i="1"/>
  <c r="H2159" i="1"/>
  <c r="B2159" i="1"/>
  <c r="H2158" i="1"/>
  <c r="B2158" i="1"/>
  <c r="H2157" i="1"/>
  <c r="B2157" i="1"/>
  <c r="H2156" i="1"/>
  <c r="B2156" i="1"/>
  <c r="H2155" i="1"/>
  <c r="B2155" i="1"/>
  <c r="H2154" i="1"/>
  <c r="B2154" i="1"/>
  <c r="H2153" i="1"/>
  <c r="B2153" i="1"/>
  <c r="H2152" i="1"/>
  <c r="B2152" i="1"/>
  <c r="H2151" i="1"/>
  <c r="B2151" i="1"/>
  <c r="H2150" i="1"/>
  <c r="B2150" i="1"/>
  <c r="H2149" i="1"/>
  <c r="B2149" i="1"/>
  <c r="H2148" i="1"/>
  <c r="B2148" i="1"/>
  <c r="H2147" i="1"/>
  <c r="B2147" i="1"/>
  <c r="H2146" i="1"/>
  <c r="B2146" i="1"/>
  <c r="H2145" i="1"/>
  <c r="B2145" i="1"/>
  <c r="H2144" i="1"/>
  <c r="B2144" i="1"/>
  <c r="H2143" i="1"/>
  <c r="B2143" i="1"/>
  <c r="H2142" i="1"/>
  <c r="B2142" i="1"/>
  <c r="H2141" i="1"/>
  <c r="B2141" i="1"/>
  <c r="H2140" i="1"/>
  <c r="B2140" i="1"/>
  <c r="H2139" i="1"/>
  <c r="B2139" i="1"/>
  <c r="H2138" i="1"/>
  <c r="B2138" i="1"/>
  <c r="H2137" i="1"/>
  <c r="B2137" i="1"/>
  <c r="H2136" i="1"/>
  <c r="B2136" i="1"/>
  <c r="H2135" i="1"/>
  <c r="B2135" i="1"/>
  <c r="H2134" i="1"/>
  <c r="B2134" i="1"/>
  <c r="H2133" i="1"/>
  <c r="B2133" i="1"/>
  <c r="H2132" i="1"/>
  <c r="B2132" i="1"/>
  <c r="H2131" i="1"/>
  <c r="B2131" i="1"/>
  <c r="H2130" i="1"/>
  <c r="B2130" i="1"/>
  <c r="H2129" i="1"/>
  <c r="B2129" i="1"/>
  <c r="H2128" i="1"/>
  <c r="B2128" i="1"/>
  <c r="H2127" i="1"/>
  <c r="B2127" i="1"/>
  <c r="H2126" i="1"/>
  <c r="B2126" i="1"/>
  <c r="H2125" i="1"/>
  <c r="B2125" i="1"/>
  <c r="H2124" i="1"/>
  <c r="B2124" i="1"/>
  <c r="H2123" i="1"/>
  <c r="B2123" i="1"/>
  <c r="H2122" i="1"/>
  <c r="B2122" i="1"/>
  <c r="H2121" i="1"/>
  <c r="B2121" i="1"/>
  <c r="H2120" i="1"/>
  <c r="B2120" i="1"/>
  <c r="H2119" i="1"/>
  <c r="B2119" i="1"/>
  <c r="H2118" i="1"/>
  <c r="B2118" i="1"/>
  <c r="H2117" i="1"/>
  <c r="B2117" i="1"/>
  <c r="H2116" i="1"/>
  <c r="B2116" i="1"/>
  <c r="H2115" i="1"/>
  <c r="B2115" i="1"/>
  <c r="H2114" i="1"/>
  <c r="B2114" i="1"/>
  <c r="H2113" i="1"/>
  <c r="B2113" i="1"/>
  <c r="H2112" i="1"/>
  <c r="B2112" i="1"/>
  <c r="H2111" i="1"/>
  <c r="B2111" i="1"/>
  <c r="H2110" i="1"/>
  <c r="B2110" i="1"/>
  <c r="H2109" i="1"/>
  <c r="B2109" i="1"/>
  <c r="H2108" i="1"/>
  <c r="B2108" i="1"/>
  <c r="H2107" i="1"/>
  <c r="B2107" i="1"/>
  <c r="H2106" i="1"/>
  <c r="B2106" i="1"/>
  <c r="H2105" i="1"/>
  <c r="B2105" i="1"/>
  <c r="H2104" i="1"/>
  <c r="B2104" i="1"/>
  <c r="H2103" i="1"/>
  <c r="B2103" i="1"/>
  <c r="H2102" i="1"/>
  <c r="B2102" i="1"/>
  <c r="H2101" i="1"/>
  <c r="B2101" i="1"/>
  <c r="H2100" i="1"/>
  <c r="B2100" i="1"/>
  <c r="H2099" i="1"/>
  <c r="B2099" i="1"/>
  <c r="H2098" i="1"/>
  <c r="B2098" i="1"/>
  <c r="H2097" i="1"/>
  <c r="B2097" i="1"/>
  <c r="H2096" i="1"/>
  <c r="B2096" i="1"/>
  <c r="H2095" i="1"/>
  <c r="B2095" i="1"/>
  <c r="H2094" i="1"/>
  <c r="B2094" i="1"/>
  <c r="H2093" i="1"/>
  <c r="B2093" i="1"/>
  <c r="H2092" i="1"/>
  <c r="B2092" i="1"/>
  <c r="H2091" i="1"/>
  <c r="B2091" i="1"/>
  <c r="H2090" i="1"/>
  <c r="B2090" i="1"/>
  <c r="H2089" i="1"/>
  <c r="B2089" i="1"/>
  <c r="H2088" i="1"/>
  <c r="B2088" i="1"/>
  <c r="H2087" i="1"/>
  <c r="B2087" i="1"/>
  <c r="H2086" i="1"/>
  <c r="B2086" i="1"/>
  <c r="H2085" i="1"/>
  <c r="B2085" i="1"/>
  <c r="H2084" i="1"/>
  <c r="B2084" i="1"/>
  <c r="H2083" i="1"/>
  <c r="B2083" i="1"/>
  <c r="H2082" i="1"/>
  <c r="B2082" i="1"/>
  <c r="H2081" i="1"/>
  <c r="B2081" i="1"/>
  <c r="H2080" i="1"/>
  <c r="B2080" i="1"/>
  <c r="H2079" i="1"/>
  <c r="B2079" i="1"/>
  <c r="H2078" i="1"/>
  <c r="B2078" i="1"/>
  <c r="H2077" i="1"/>
  <c r="B2077" i="1"/>
  <c r="H2076" i="1"/>
  <c r="B2076" i="1"/>
  <c r="H2075" i="1"/>
  <c r="B2075" i="1"/>
  <c r="H2074" i="1"/>
  <c r="B2074" i="1"/>
  <c r="H2073" i="1"/>
  <c r="B2073" i="1"/>
  <c r="H2072" i="1"/>
  <c r="B2072" i="1"/>
  <c r="H2071" i="1"/>
  <c r="B2071" i="1"/>
  <c r="H2070" i="1"/>
  <c r="B2070" i="1"/>
  <c r="H2069" i="1"/>
  <c r="B2069" i="1"/>
  <c r="H2068" i="1"/>
  <c r="B2068" i="1"/>
  <c r="H2067" i="1"/>
  <c r="B2067" i="1"/>
  <c r="H2066" i="1"/>
  <c r="B2066" i="1"/>
  <c r="H2065" i="1"/>
  <c r="B2065" i="1"/>
  <c r="H2064" i="1"/>
  <c r="B2064" i="1"/>
  <c r="H2063" i="1"/>
  <c r="B2063" i="1"/>
  <c r="H2062" i="1"/>
  <c r="B2062" i="1"/>
  <c r="H2061" i="1"/>
  <c r="B2061" i="1"/>
  <c r="H2060" i="1"/>
  <c r="B2060" i="1"/>
  <c r="H2059" i="1"/>
  <c r="B2059" i="1"/>
  <c r="H2058" i="1"/>
  <c r="B2058" i="1"/>
  <c r="H2057" i="1"/>
  <c r="B2057" i="1"/>
  <c r="H2056" i="1"/>
  <c r="B2056" i="1"/>
  <c r="H2055" i="1"/>
  <c r="B2055" i="1"/>
  <c r="H2054" i="1"/>
  <c r="B2054" i="1"/>
  <c r="H2053" i="1"/>
  <c r="B2053" i="1"/>
  <c r="H2052" i="1"/>
  <c r="B2052" i="1"/>
  <c r="H2051" i="1"/>
  <c r="B2051" i="1"/>
  <c r="H2050" i="1"/>
  <c r="B2050" i="1"/>
  <c r="H2049" i="1"/>
  <c r="B2049" i="1"/>
  <c r="H2048" i="1"/>
  <c r="B2048" i="1"/>
  <c r="H2047" i="1"/>
  <c r="B2047" i="1"/>
  <c r="H2046" i="1"/>
  <c r="B2046" i="1"/>
  <c r="H2045" i="1"/>
  <c r="B2045" i="1"/>
  <c r="H2044" i="1"/>
  <c r="B2044" i="1"/>
  <c r="H2043" i="1"/>
  <c r="B2043" i="1"/>
  <c r="H2042" i="1"/>
  <c r="B2042" i="1"/>
  <c r="H2041" i="1"/>
  <c r="B2041" i="1"/>
  <c r="H2040" i="1"/>
  <c r="B2040" i="1"/>
  <c r="H2039" i="1"/>
  <c r="B2039" i="1"/>
  <c r="H2038" i="1"/>
  <c r="B2038" i="1"/>
  <c r="H2037" i="1"/>
  <c r="B2037" i="1"/>
  <c r="H2036" i="1"/>
  <c r="B2036" i="1"/>
  <c r="H2035" i="1"/>
  <c r="B2035" i="1"/>
  <c r="H2034" i="1"/>
  <c r="B2034" i="1"/>
  <c r="H2033" i="1"/>
  <c r="B2033" i="1"/>
  <c r="H2032" i="1"/>
  <c r="B2032" i="1"/>
  <c r="H2031" i="1"/>
  <c r="B2031" i="1"/>
  <c r="H2030" i="1"/>
  <c r="B2030" i="1"/>
  <c r="H2029" i="1"/>
  <c r="B2029" i="1"/>
  <c r="H2028" i="1"/>
  <c r="B2028" i="1"/>
  <c r="H2027" i="1"/>
  <c r="B2027" i="1"/>
  <c r="H2026" i="1"/>
  <c r="B2026" i="1"/>
  <c r="H2025" i="1"/>
  <c r="B2025" i="1"/>
  <c r="H2024" i="1"/>
  <c r="B2024" i="1"/>
  <c r="H2023" i="1"/>
  <c r="B2023" i="1"/>
  <c r="H2022" i="1"/>
  <c r="B2022" i="1"/>
  <c r="H2021" i="1"/>
  <c r="B2021" i="1"/>
  <c r="H2020" i="1"/>
  <c r="B2020" i="1"/>
  <c r="H2019" i="1"/>
  <c r="B2019" i="1"/>
  <c r="H2018" i="1"/>
  <c r="B2018" i="1"/>
  <c r="H2017" i="1"/>
  <c r="B2017" i="1"/>
  <c r="H2016" i="1"/>
  <c r="B2016" i="1"/>
  <c r="H2015" i="1"/>
  <c r="B2015" i="1"/>
  <c r="H2014" i="1"/>
  <c r="B2014" i="1"/>
  <c r="H2013" i="1"/>
  <c r="B2013" i="1"/>
  <c r="H2012" i="1"/>
  <c r="B2012" i="1"/>
  <c r="H2011" i="1"/>
  <c r="B2011" i="1"/>
  <c r="H2010" i="1"/>
  <c r="B2010" i="1"/>
  <c r="H2009" i="1"/>
  <c r="B2009" i="1"/>
  <c r="H2008" i="1"/>
  <c r="B2008" i="1"/>
  <c r="H2007" i="1"/>
  <c r="B2007" i="1"/>
  <c r="H2006" i="1"/>
  <c r="B2006" i="1"/>
  <c r="H2005" i="1"/>
  <c r="B2005" i="1"/>
  <c r="H2004" i="1"/>
  <c r="B2004" i="1"/>
  <c r="H2003" i="1"/>
  <c r="B2003" i="1"/>
  <c r="H2002" i="1"/>
  <c r="B2002" i="1"/>
  <c r="H2001" i="1"/>
  <c r="B2001" i="1"/>
  <c r="H2000" i="1"/>
  <c r="B2000" i="1"/>
  <c r="H1999" i="1"/>
  <c r="B1999" i="1"/>
  <c r="H1998" i="1"/>
  <c r="B1998" i="1"/>
  <c r="H1997" i="1"/>
  <c r="B1997" i="1"/>
  <c r="H1996" i="1"/>
  <c r="B1996" i="1"/>
  <c r="H1995" i="1"/>
  <c r="B1995" i="1"/>
  <c r="H1994" i="1"/>
  <c r="B1994" i="1"/>
  <c r="H1993" i="1"/>
  <c r="B1993" i="1"/>
  <c r="H1992" i="1"/>
  <c r="B1992" i="1"/>
  <c r="H1991" i="1"/>
  <c r="B1991" i="1"/>
  <c r="H1990" i="1"/>
  <c r="B1990" i="1"/>
  <c r="H1989" i="1"/>
  <c r="B1989" i="1"/>
  <c r="H1988" i="1"/>
  <c r="B1988" i="1"/>
  <c r="H1987" i="1"/>
  <c r="B1987" i="1"/>
  <c r="H1986" i="1"/>
  <c r="B1986" i="1"/>
  <c r="H1985" i="1"/>
  <c r="B1985" i="1"/>
  <c r="H1984" i="1"/>
  <c r="B1984" i="1"/>
  <c r="H1983" i="1"/>
  <c r="B1983" i="1"/>
  <c r="H1982" i="1"/>
  <c r="B1982" i="1"/>
  <c r="H1981" i="1"/>
  <c r="B1981" i="1"/>
  <c r="H1980" i="1"/>
  <c r="B1980" i="1"/>
  <c r="H1979" i="1"/>
  <c r="B1979" i="1"/>
  <c r="H1978" i="1"/>
  <c r="B1978" i="1"/>
  <c r="H1977" i="1"/>
  <c r="B1977" i="1"/>
  <c r="H1976" i="1"/>
  <c r="B1976" i="1"/>
  <c r="H1975" i="1"/>
  <c r="B1975" i="1"/>
  <c r="H1974" i="1"/>
  <c r="B1974" i="1"/>
  <c r="H1973" i="1"/>
  <c r="B1973" i="1"/>
  <c r="H1972" i="1"/>
  <c r="B1972" i="1"/>
  <c r="H1971" i="1"/>
  <c r="B1971" i="1"/>
  <c r="H1970" i="1"/>
  <c r="B1970" i="1"/>
  <c r="H1969" i="1"/>
  <c r="B1969" i="1"/>
  <c r="H1968" i="1"/>
  <c r="B1968" i="1"/>
  <c r="H1967" i="1"/>
  <c r="B1967" i="1"/>
  <c r="H1966" i="1"/>
  <c r="B1966" i="1"/>
  <c r="H1965" i="1"/>
  <c r="B1965" i="1"/>
  <c r="H1964" i="1"/>
  <c r="B1964" i="1"/>
  <c r="H1963" i="1"/>
  <c r="B1963" i="1"/>
  <c r="H1962" i="1"/>
  <c r="B1962" i="1"/>
  <c r="H1961" i="1"/>
  <c r="B1961" i="1"/>
  <c r="H1960" i="1"/>
  <c r="B1960" i="1"/>
  <c r="H1959" i="1"/>
  <c r="B1959" i="1"/>
  <c r="H1958" i="1"/>
  <c r="B1958" i="1"/>
  <c r="H1957" i="1"/>
  <c r="B1957" i="1"/>
  <c r="H1956" i="1"/>
  <c r="B1956" i="1"/>
  <c r="H1955" i="1"/>
  <c r="B1955" i="1"/>
  <c r="H1954" i="1"/>
  <c r="B1954" i="1"/>
  <c r="H1953" i="1"/>
  <c r="B1953" i="1"/>
  <c r="H1952" i="1"/>
  <c r="B1952" i="1"/>
  <c r="H1951" i="1"/>
  <c r="B1951" i="1"/>
  <c r="H1950" i="1"/>
  <c r="B1950" i="1"/>
  <c r="H1949" i="1"/>
  <c r="B1949" i="1"/>
  <c r="H1948" i="1"/>
  <c r="B1948" i="1"/>
  <c r="H1947" i="1"/>
  <c r="B1947" i="1"/>
  <c r="H1946" i="1"/>
  <c r="B1946" i="1"/>
  <c r="H1945" i="1"/>
  <c r="B1945" i="1"/>
  <c r="H1944" i="1"/>
  <c r="B1944" i="1"/>
  <c r="H1943" i="1"/>
  <c r="B1943" i="1"/>
  <c r="H1942" i="1"/>
  <c r="B1942" i="1"/>
  <c r="H1941" i="1"/>
  <c r="B1941" i="1"/>
  <c r="H1940" i="1"/>
  <c r="B1940" i="1"/>
  <c r="H1939" i="1"/>
  <c r="B1939" i="1"/>
  <c r="H1938" i="1"/>
  <c r="B1938" i="1"/>
  <c r="H1937" i="1"/>
  <c r="B1937" i="1"/>
  <c r="H1936" i="1"/>
  <c r="B1936" i="1"/>
  <c r="H1935" i="1"/>
  <c r="B1935" i="1"/>
  <c r="H1934" i="1"/>
  <c r="B1934" i="1"/>
  <c r="H1933" i="1"/>
  <c r="B1933" i="1"/>
  <c r="H1932" i="1"/>
  <c r="B1932" i="1"/>
  <c r="H1931" i="1"/>
  <c r="B1931" i="1"/>
  <c r="H1930" i="1"/>
  <c r="B1930" i="1"/>
  <c r="H1929" i="1"/>
  <c r="B1929" i="1"/>
  <c r="H1928" i="1"/>
  <c r="B1928" i="1"/>
  <c r="H1927" i="1"/>
  <c r="B1927" i="1"/>
  <c r="H1926" i="1"/>
  <c r="B1926" i="1"/>
  <c r="H1925" i="1"/>
  <c r="B1925" i="1"/>
  <c r="H1924" i="1"/>
  <c r="B1924" i="1"/>
  <c r="H1923" i="1"/>
  <c r="B1923" i="1"/>
  <c r="H1922" i="1"/>
  <c r="B1922" i="1"/>
  <c r="H1921" i="1"/>
  <c r="B1921" i="1"/>
  <c r="H1920" i="1"/>
  <c r="B1920" i="1"/>
  <c r="H1919" i="1"/>
  <c r="B1919" i="1"/>
  <c r="H1918" i="1"/>
  <c r="B1918" i="1"/>
  <c r="H1917" i="1"/>
  <c r="B1917" i="1"/>
  <c r="H1916" i="1"/>
  <c r="B1916" i="1"/>
  <c r="H1915" i="1"/>
  <c r="B1915" i="1"/>
  <c r="H1914" i="1"/>
  <c r="B1914" i="1"/>
  <c r="H1913" i="1"/>
  <c r="B1913" i="1"/>
  <c r="H1912" i="1"/>
  <c r="B1912" i="1"/>
  <c r="H1911" i="1"/>
  <c r="B1911" i="1"/>
  <c r="H1910" i="1"/>
  <c r="B1910" i="1"/>
  <c r="H1909" i="1"/>
  <c r="B1909" i="1"/>
  <c r="H1908" i="1"/>
  <c r="B1908" i="1"/>
  <c r="H1907" i="1"/>
  <c r="B1907" i="1"/>
  <c r="H1906" i="1"/>
  <c r="B1906" i="1"/>
  <c r="H1905" i="1"/>
  <c r="B1905" i="1"/>
  <c r="H1904" i="1"/>
  <c r="B1904" i="1"/>
  <c r="H1903" i="1"/>
  <c r="B1903" i="1"/>
  <c r="H1902" i="1"/>
  <c r="B1902" i="1"/>
  <c r="H1901" i="1"/>
  <c r="B1901" i="1"/>
  <c r="H1900" i="1"/>
  <c r="B1900" i="1"/>
  <c r="H1899" i="1"/>
  <c r="B1899" i="1"/>
  <c r="H1898" i="1"/>
  <c r="B1898" i="1"/>
  <c r="H1897" i="1"/>
  <c r="B1897" i="1"/>
  <c r="H1896" i="1"/>
  <c r="B1896" i="1"/>
  <c r="H1895" i="1"/>
  <c r="B1895" i="1"/>
  <c r="H1894" i="1"/>
  <c r="B1894" i="1"/>
  <c r="H1893" i="1"/>
  <c r="B1893" i="1"/>
  <c r="H1892" i="1"/>
  <c r="B1892" i="1"/>
  <c r="H1891" i="1"/>
  <c r="B1891" i="1"/>
  <c r="H1890" i="1"/>
  <c r="B1890" i="1"/>
  <c r="H1889" i="1"/>
  <c r="B1889" i="1"/>
  <c r="H1888" i="1"/>
  <c r="B1888" i="1"/>
  <c r="H1887" i="1"/>
  <c r="B1887" i="1"/>
  <c r="H1886" i="1"/>
  <c r="B1886" i="1"/>
  <c r="H1885" i="1"/>
  <c r="B1885" i="1"/>
  <c r="H1884" i="1"/>
  <c r="B1884" i="1"/>
  <c r="H1883" i="1"/>
  <c r="B1883" i="1"/>
  <c r="H1882" i="1"/>
  <c r="B1882" i="1"/>
  <c r="H1881" i="1"/>
  <c r="B1881" i="1"/>
  <c r="H1880" i="1"/>
  <c r="B1880" i="1"/>
  <c r="H1879" i="1"/>
  <c r="B1879" i="1"/>
  <c r="H1878" i="1"/>
  <c r="B1878" i="1"/>
  <c r="H1877" i="1"/>
  <c r="B1877" i="1"/>
  <c r="H1876" i="1"/>
  <c r="B1876" i="1"/>
  <c r="H1875" i="1"/>
  <c r="B1875" i="1"/>
  <c r="H1874" i="1"/>
  <c r="B1874" i="1"/>
  <c r="H1873" i="1"/>
  <c r="B1873" i="1"/>
  <c r="H1872" i="1"/>
  <c r="B1872" i="1"/>
  <c r="H1871" i="1"/>
  <c r="B1871" i="1"/>
  <c r="H1870" i="1"/>
  <c r="B1870" i="1"/>
  <c r="H1869" i="1"/>
  <c r="B1869" i="1"/>
  <c r="H1868" i="1"/>
  <c r="B1868" i="1"/>
  <c r="H1867" i="1"/>
  <c r="B1867" i="1"/>
  <c r="H1866" i="1"/>
  <c r="B1866" i="1"/>
  <c r="H1865" i="1"/>
  <c r="B1865" i="1"/>
  <c r="H1864" i="1"/>
  <c r="B1864" i="1"/>
  <c r="H1863" i="1"/>
  <c r="B1863" i="1"/>
  <c r="H1862" i="1"/>
  <c r="B1862" i="1"/>
  <c r="H1861" i="1"/>
  <c r="B1861" i="1"/>
  <c r="H1860" i="1"/>
  <c r="B1860" i="1"/>
  <c r="H1859" i="1"/>
  <c r="B1859" i="1"/>
  <c r="H1858" i="1"/>
  <c r="B1858" i="1"/>
  <c r="H1857" i="1"/>
  <c r="B1857" i="1"/>
  <c r="H1856" i="1"/>
  <c r="B1856" i="1"/>
  <c r="H1855" i="1"/>
  <c r="B1855" i="1"/>
  <c r="H1854" i="1"/>
  <c r="B1854" i="1"/>
  <c r="H1853" i="1"/>
  <c r="B1853" i="1"/>
  <c r="H1852" i="1"/>
  <c r="B1852" i="1"/>
  <c r="H1851" i="1"/>
  <c r="B1851" i="1"/>
  <c r="H1850" i="1"/>
  <c r="B1850" i="1"/>
  <c r="H1849" i="1"/>
  <c r="B1849" i="1"/>
  <c r="H1848" i="1"/>
  <c r="B1848" i="1"/>
  <c r="H1847" i="1"/>
  <c r="B1847" i="1"/>
  <c r="H1846" i="1"/>
  <c r="B1846" i="1"/>
  <c r="H1845" i="1"/>
  <c r="B1845" i="1"/>
  <c r="H1844" i="1"/>
  <c r="B1844" i="1"/>
  <c r="H1843" i="1"/>
  <c r="B1843" i="1"/>
  <c r="H1842" i="1"/>
  <c r="B1842" i="1"/>
  <c r="H1841" i="1"/>
  <c r="B1841" i="1"/>
  <c r="H1840" i="1"/>
  <c r="B1840" i="1"/>
  <c r="H1839" i="1"/>
  <c r="B1839" i="1"/>
  <c r="H1838" i="1"/>
  <c r="B1838" i="1"/>
  <c r="H1837" i="1"/>
  <c r="B1837" i="1"/>
  <c r="H1836" i="1"/>
  <c r="B1836" i="1"/>
  <c r="H1835" i="1"/>
  <c r="B1835" i="1"/>
  <c r="H1834" i="1"/>
  <c r="B1834" i="1"/>
  <c r="H1833" i="1"/>
  <c r="B1833" i="1"/>
  <c r="H1832" i="1"/>
  <c r="B1832" i="1"/>
  <c r="H1831" i="1"/>
  <c r="B1831" i="1"/>
  <c r="H1830" i="1"/>
  <c r="B1830" i="1"/>
  <c r="H1829" i="1"/>
  <c r="B1829" i="1"/>
  <c r="H1828" i="1"/>
  <c r="B1828" i="1"/>
  <c r="H1827" i="1"/>
  <c r="B1827" i="1"/>
  <c r="H1826" i="1"/>
  <c r="B1826" i="1"/>
  <c r="H1825" i="1"/>
  <c r="B1825" i="1"/>
  <c r="H1824" i="1"/>
  <c r="B1824" i="1"/>
  <c r="H1823" i="1"/>
  <c r="B1823" i="1"/>
  <c r="H1822" i="1"/>
  <c r="B1822" i="1"/>
  <c r="H1821" i="1"/>
  <c r="B1821" i="1"/>
  <c r="H1820" i="1"/>
  <c r="B1820" i="1"/>
  <c r="H1819" i="1"/>
  <c r="B1819" i="1"/>
  <c r="H1818" i="1"/>
  <c r="B1818" i="1"/>
  <c r="H1817" i="1"/>
  <c r="B1817" i="1"/>
  <c r="H1816" i="1"/>
  <c r="B1816" i="1"/>
  <c r="H1815" i="1"/>
  <c r="B1815" i="1"/>
  <c r="H1814" i="1"/>
  <c r="B1814" i="1"/>
  <c r="H1813" i="1"/>
  <c r="B1813" i="1"/>
  <c r="H1812" i="1"/>
  <c r="B1812" i="1"/>
  <c r="H1811" i="1"/>
  <c r="B1811" i="1"/>
  <c r="H1810" i="1"/>
  <c r="B1810" i="1"/>
  <c r="H1809" i="1"/>
  <c r="B1809" i="1"/>
  <c r="H1808" i="1"/>
  <c r="B1808" i="1"/>
  <c r="H1807" i="1"/>
  <c r="B1807" i="1"/>
  <c r="H1806" i="1"/>
  <c r="B1806" i="1"/>
  <c r="H1805" i="1"/>
  <c r="B1805" i="1"/>
  <c r="H1804" i="1"/>
  <c r="B1804" i="1"/>
  <c r="H1803" i="1"/>
  <c r="B1803" i="1"/>
  <c r="H1802" i="1"/>
  <c r="B1802" i="1"/>
  <c r="H1801" i="1"/>
  <c r="B1801" i="1"/>
  <c r="H1800" i="1"/>
  <c r="B1800" i="1"/>
  <c r="H1799" i="1"/>
  <c r="B1799" i="1"/>
  <c r="H1798" i="1"/>
  <c r="B1798" i="1"/>
  <c r="H1797" i="1"/>
  <c r="B1797" i="1"/>
  <c r="H1796" i="1"/>
  <c r="B1796" i="1"/>
  <c r="H1795" i="1"/>
  <c r="B1795" i="1"/>
  <c r="H1794" i="1"/>
  <c r="B1794" i="1"/>
  <c r="H1793" i="1"/>
  <c r="B1793" i="1"/>
  <c r="H1792" i="1"/>
  <c r="B1792" i="1"/>
  <c r="H1791" i="1"/>
  <c r="B1791" i="1"/>
  <c r="H1790" i="1"/>
  <c r="B1790" i="1"/>
  <c r="H1789" i="1"/>
  <c r="B1789" i="1"/>
  <c r="H1788" i="1"/>
  <c r="B1788" i="1"/>
  <c r="H1787" i="1"/>
  <c r="B1787" i="1"/>
  <c r="H1786" i="1"/>
  <c r="B1786" i="1"/>
  <c r="H1785" i="1"/>
  <c r="B1785" i="1"/>
  <c r="H1784" i="1"/>
  <c r="B1784" i="1"/>
  <c r="H1783" i="1"/>
  <c r="B1783" i="1"/>
  <c r="H1782" i="1"/>
  <c r="B1782" i="1"/>
  <c r="H1781" i="1"/>
  <c r="B1781" i="1"/>
  <c r="H1780" i="1"/>
  <c r="B1780" i="1"/>
  <c r="H1779" i="1"/>
  <c r="B1779" i="1"/>
  <c r="H1778" i="1"/>
  <c r="B1778" i="1"/>
  <c r="H1777" i="1"/>
  <c r="B1777" i="1"/>
  <c r="H1776" i="1"/>
  <c r="B1776" i="1"/>
  <c r="H1775" i="1"/>
  <c r="B1775" i="1"/>
  <c r="H1774" i="1"/>
  <c r="B1774" i="1"/>
  <c r="H1773" i="1"/>
  <c r="B1773" i="1"/>
  <c r="H1772" i="1"/>
  <c r="B1772" i="1"/>
  <c r="H1771" i="1"/>
  <c r="B1771" i="1"/>
  <c r="H1770" i="1"/>
  <c r="B1770" i="1"/>
  <c r="H1769" i="1"/>
  <c r="B1769" i="1"/>
  <c r="H1768" i="1"/>
  <c r="B1768" i="1"/>
  <c r="H1767" i="1"/>
  <c r="B1767" i="1"/>
  <c r="H1766" i="1"/>
  <c r="B1766" i="1"/>
  <c r="H1765" i="1"/>
  <c r="B1765" i="1"/>
  <c r="H1764" i="1"/>
  <c r="B1764" i="1"/>
  <c r="H1763" i="1"/>
  <c r="B1763" i="1"/>
  <c r="H1762" i="1"/>
  <c r="B1762" i="1"/>
  <c r="H1761" i="1"/>
  <c r="B1761" i="1"/>
  <c r="H1760" i="1"/>
  <c r="B1760" i="1"/>
  <c r="H1759" i="1"/>
  <c r="B1759" i="1"/>
  <c r="H1758" i="1"/>
  <c r="B1758" i="1"/>
  <c r="H1757" i="1"/>
  <c r="B1757" i="1"/>
  <c r="H1756" i="1"/>
  <c r="B1756" i="1"/>
  <c r="H1755" i="1"/>
  <c r="B1755" i="1"/>
  <c r="H1754" i="1"/>
  <c r="B1754" i="1"/>
  <c r="H1753" i="1"/>
  <c r="B1753" i="1"/>
  <c r="H1752" i="1"/>
  <c r="B1752" i="1"/>
  <c r="H1751" i="1"/>
  <c r="B1751" i="1"/>
  <c r="H1750" i="1"/>
  <c r="B1750" i="1"/>
  <c r="H1749" i="1"/>
  <c r="B1749" i="1"/>
  <c r="H1748" i="1"/>
  <c r="B1748" i="1"/>
  <c r="H1747" i="1"/>
  <c r="B1747" i="1"/>
  <c r="H1746" i="1"/>
  <c r="B1746" i="1"/>
  <c r="H1745" i="1"/>
  <c r="B1745" i="1"/>
  <c r="H1744" i="1"/>
  <c r="B1744" i="1"/>
  <c r="H1743" i="1"/>
  <c r="B1743" i="1"/>
  <c r="H1742" i="1"/>
  <c r="B1742" i="1"/>
  <c r="H1741" i="1"/>
  <c r="B1741" i="1"/>
  <c r="H1740" i="1"/>
  <c r="B1740" i="1"/>
  <c r="H1739" i="1"/>
  <c r="B1739" i="1"/>
  <c r="H1738" i="1"/>
  <c r="B1738" i="1"/>
  <c r="H1737" i="1"/>
  <c r="B1737" i="1"/>
  <c r="H1736" i="1"/>
  <c r="B1736" i="1"/>
  <c r="H1735" i="1"/>
  <c r="B1735" i="1"/>
  <c r="H1734" i="1"/>
  <c r="B1734" i="1"/>
  <c r="H1733" i="1"/>
  <c r="B1733" i="1"/>
  <c r="H1732" i="1"/>
  <c r="B1732" i="1"/>
  <c r="H1731" i="1"/>
  <c r="B1731" i="1"/>
  <c r="H1730" i="1"/>
  <c r="B1730" i="1"/>
  <c r="H1729" i="1"/>
  <c r="B1729" i="1"/>
  <c r="H1728" i="1"/>
  <c r="B1728" i="1"/>
  <c r="H1727" i="1"/>
  <c r="B1727" i="1"/>
  <c r="H1726" i="1"/>
  <c r="B1726" i="1"/>
  <c r="H1725" i="1"/>
  <c r="B1725" i="1"/>
  <c r="H1724" i="1"/>
  <c r="B1724" i="1"/>
  <c r="H1723" i="1"/>
  <c r="B1723" i="1"/>
  <c r="H1722" i="1"/>
  <c r="B1722" i="1"/>
  <c r="H1721" i="1"/>
  <c r="B1721" i="1"/>
  <c r="H1720" i="1"/>
  <c r="B1720" i="1"/>
  <c r="H1719" i="1"/>
  <c r="B1719" i="1"/>
  <c r="H1718" i="1"/>
  <c r="B1718" i="1"/>
  <c r="H1717" i="1"/>
  <c r="B1717" i="1"/>
  <c r="H1716" i="1"/>
  <c r="B1716" i="1"/>
  <c r="H1715" i="1"/>
  <c r="B1715" i="1"/>
  <c r="H1714" i="1"/>
  <c r="B1714" i="1"/>
  <c r="H1713" i="1"/>
  <c r="B1713" i="1"/>
  <c r="H1712" i="1"/>
  <c r="B1712" i="1"/>
  <c r="H1711" i="1"/>
  <c r="B1711" i="1"/>
  <c r="H1710" i="1"/>
  <c r="B1710" i="1"/>
  <c r="H1709" i="1"/>
  <c r="B1709" i="1"/>
  <c r="H1708" i="1"/>
  <c r="B1708" i="1"/>
  <c r="H1707" i="1"/>
  <c r="B1707" i="1"/>
  <c r="H1706" i="1"/>
  <c r="B1706" i="1"/>
  <c r="H1705" i="1"/>
  <c r="B1705" i="1"/>
  <c r="H1704" i="1"/>
  <c r="B1704" i="1"/>
  <c r="H1703" i="1"/>
  <c r="B1703" i="1"/>
  <c r="H1702" i="1"/>
  <c r="B1702" i="1"/>
  <c r="H1701" i="1"/>
  <c r="B1701" i="1"/>
  <c r="H1700" i="1"/>
  <c r="B1700" i="1"/>
  <c r="H1699" i="1"/>
  <c r="B1699" i="1"/>
  <c r="H1698" i="1"/>
  <c r="B1698" i="1"/>
  <c r="H1697" i="1"/>
  <c r="B1697" i="1"/>
  <c r="H1696" i="1"/>
  <c r="B1696" i="1"/>
  <c r="H1695" i="1"/>
  <c r="B1695" i="1"/>
  <c r="H1694" i="1"/>
  <c r="B1694" i="1"/>
  <c r="H1693" i="1"/>
  <c r="B1693" i="1"/>
  <c r="H1692" i="1"/>
  <c r="B1692" i="1"/>
  <c r="H1691" i="1"/>
  <c r="B1691" i="1"/>
  <c r="H1690" i="1"/>
  <c r="B1690" i="1"/>
  <c r="H1689" i="1"/>
  <c r="B1689" i="1"/>
  <c r="H1688" i="1"/>
  <c r="B1688" i="1"/>
  <c r="H1687" i="1"/>
  <c r="B1687" i="1"/>
  <c r="H1686" i="1"/>
  <c r="B1686" i="1"/>
  <c r="H1685" i="1"/>
  <c r="B1685" i="1"/>
  <c r="H1684" i="1"/>
  <c r="B1684" i="1"/>
  <c r="H1683" i="1"/>
  <c r="B1683" i="1"/>
  <c r="H1682" i="1"/>
  <c r="B1682" i="1"/>
  <c r="H1681" i="1"/>
  <c r="B1681" i="1"/>
  <c r="H1680" i="1"/>
  <c r="B1680" i="1"/>
  <c r="H1679" i="1"/>
  <c r="B1679" i="1"/>
  <c r="H1678" i="1"/>
  <c r="B1678" i="1"/>
  <c r="H1677" i="1"/>
  <c r="B1677" i="1"/>
  <c r="H1676" i="1"/>
  <c r="B1676" i="1"/>
  <c r="H1675" i="1"/>
  <c r="B1675" i="1"/>
  <c r="H1674" i="1"/>
  <c r="B1674" i="1"/>
  <c r="H1673" i="1"/>
  <c r="B1673" i="1"/>
  <c r="H1672" i="1"/>
  <c r="B1672" i="1"/>
  <c r="H1671" i="1"/>
  <c r="B1671" i="1"/>
  <c r="H1670" i="1"/>
  <c r="B1670" i="1"/>
  <c r="H1669" i="1"/>
  <c r="B1669" i="1"/>
  <c r="H1668" i="1"/>
  <c r="B1668" i="1"/>
  <c r="H1667" i="1"/>
  <c r="B1667" i="1"/>
  <c r="H1666" i="1"/>
  <c r="B1666" i="1"/>
  <c r="H1665" i="1"/>
  <c r="B1665" i="1"/>
  <c r="H1664" i="1"/>
  <c r="B1664" i="1"/>
  <c r="H1663" i="1"/>
  <c r="B1663" i="1"/>
  <c r="H1662" i="1"/>
  <c r="B1662" i="1"/>
  <c r="H1661" i="1"/>
  <c r="B1661" i="1"/>
  <c r="H1660" i="1"/>
  <c r="B1660" i="1"/>
  <c r="H1659" i="1"/>
  <c r="B1659" i="1"/>
  <c r="H1658" i="1"/>
  <c r="B1658" i="1"/>
  <c r="H1657" i="1"/>
  <c r="B1657" i="1"/>
  <c r="H1656" i="1"/>
  <c r="B1656" i="1"/>
  <c r="H1655" i="1"/>
  <c r="B1655" i="1"/>
  <c r="H1654" i="1"/>
  <c r="B1654" i="1"/>
  <c r="H1653" i="1"/>
  <c r="B1653" i="1"/>
  <c r="H1652" i="1"/>
  <c r="B1652" i="1"/>
  <c r="H1651" i="1"/>
  <c r="B1651" i="1"/>
  <c r="H1650" i="1"/>
  <c r="B1650" i="1"/>
  <c r="H1649" i="1"/>
  <c r="B1649" i="1"/>
  <c r="H1648" i="1"/>
  <c r="B1648" i="1"/>
  <c r="H1647" i="1"/>
  <c r="B1647" i="1"/>
  <c r="H1646" i="1"/>
  <c r="B1646" i="1"/>
  <c r="H1645" i="1"/>
  <c r="B1645" i="1"/>
  <c r="H1644" i="1"/>
  <c r="B1644" i="1"/>
  <c r="H1643" i="1"/>
  <c r="B1643" i="1"/>
  <c r="H1642" i="1"/>
  <c r="B1642" i="1"/>
  <c r="H1641" i="1"/>
  <c r="B1641" i="1"/>
  <c r="H1640" i="1"/>
  <c r="B1640" i="1"/>
  <c r="H1639" i="1"/>
  <c r="B1639" i="1"/>
  <c r="H1638" i="1"/>
  <c r="B1638" i="1"/>
  <c r="H1637" i="1"/>
  <c r="B1637" i="1"/>
  <c r="H1636" i="1"/>
  <c r="B1636" i="1"/>
  <c r="H1635" i="1"/>
  <c r="B1635" i="1"/>
  <c r="H1634" i="1"/>
  <c r="B1634" i="1"/>
  <c r="H1633" i="1"/>
  <c r="B1633" i="1"/>
  <c r="H1632" i="1"/>
  <c r="B1632" i="1"/>
  <c r="H1631" i="1"/>
  <c r="B1631" i="1"/>
  <c r="H1630" i="1"/>
  <c r="B1630" i="1"/>
  <c r="H1629" i="1"/>
  <c r="B1629" i="1"/>
  <c r="H1628" i="1"/>
  <c r="B1628" i="1"/>
  <c r="H1627" i="1"/>
  <c r="B1627" i="1"/>
  <c r="H1626" i="1"/>
  <c r="B1626" i="1"/>
  <c r="H1625" i="1"/>
  <c r="B1625" i="1"/>
  <c r="H1624" i="1"/>
  <c r="B1624" i="1"/>
  <c r="H1623" i="1"/>
  <c r="B1623" i="1"/>
  <c r="H1622" i="1"/>
  <c r="B1622" i="1"/>
  <c r="H1621" i="1"/>
  <c r="B1621" i="1"/>
  <c r="H1620" i="1"/>
  <c r="B1620" i="1"/>
  <c r="H1619" i="1"/>
  <c r="B1619" i="1"/>
  <c r="H1618" i="1"/>
  <c r="B1618" i="1"/>
  <c r="H1617" i="1"/>
  <c r="B1617" i="1"/>
  <c r="H1616" i="1"/>
  <c r="B1616" i="1"/>
  <c r="H1615" i="1"/>
  <c r="B1615" i="1"/>
  <c r="H1614" i="1"/>
  <c r="B1614" i="1"/>
  <c r="H1613" i="1"/>
  <c r="B1613" i="1"/>
  <c r="H1612" i="1"/>
  <c r="B1612" i="1"/>
  <c r="H1611" i="1"/>
  <c r="B1611" i="1"/>
  <c r="H1610" i="1"/>
  <c r="B1610" i="1"/>
  <c r="H1609" i="1"/>
  <c r="B1609" i="1"/>
  <c r="H1608" i="1"/>
  <c r="B1608" i="1"/>
  <c r="H1607" i="1"/>
  <c r="B1607" i="1"/>
  <c r="H1606" i="1"/>
  <c r="B1606" i="1"/>
  <c r="H1605" i="1"/>
  <c r="B1605" i="1"/>
  <c r="H1604" i="1"/>
  <c r="B1604" i="1"/>
  <c r="H1603" i="1"/>
  <c r="B1603" i="1"/>
  <c r="H1602" i="1"/>
  <c r="B1602" i="1"/>
  <c r="H1601" i="1"/>
  <c r="B1601" i="1"/>
  <c r="H1600" i="1"/>
  <c r="B1600" i="1"/>
  <c r="H1599" i="1"/>
  <c r="B1599" i="1"/>
  <c r="H1598" i="1"/>
  <c r="B1598" i="1"/>
  <c r="H1597" i="1"/>
  <c r="B1597" i="1"/>
  <c r="H1596" i="1"/>
  <c r="B1596" i="1"/>
  <c r="H1595" i="1"/>
  <c r="B1595" i="1"/>
  <c r="H1594" i="1"/>
  <c r="B1594" i="1"/>
  <c r="H1593" i="1"/>
  <c r="B1593" i="1"/>
  <c r="H1592" i="1"/>
  <c r="B1592" i="1"/>
  <c r="H1591" i="1"/>
  <c r="B1591" i="1"/>
  <c r="H1590" i="1"/>
  <c r="B1590" i="1"/>
  <c r="H1589" i="1"/>
  <c r="B1589" i="1"/>
  <c r="H1588" i="1"/>
  <c r="B1588" i="1"/>
  <c r="H1587" i="1"/>
  <c r="B1587" i="1"/>
  <c r="H1586" i="1"/>
  <c r="B1586" i="1"/>
  <c r="H1585" i="1"/>
  <c r="B1585" i="1"/>
  <c r="H1584" i="1"/>
  <c r="B1584" i="1"/>
  <c r="H1583" i="1"/>
  <c r="B1583" i="1"/>
  <c r="H1582" i="1"/>
  <c r="B1582" i="1"/>
  <c r="H1581" i="1"/>
  <c r="B1581" i="1"/>
  <c r="H1580" i="1"/>
  <c r="B1580" i="1"/>
  <c r="H1579" i="1"/>
  <c r="B1579" i="1"/>
  <c r="H1578" i="1"/>
  <c r="B1578" i="1"/>
  <c r="H1577" i="1"/>
  <c r="B1577" i="1"/>
  <c r="H1576" i="1"/>
  <c r="B1576" i="1"/>
  <c r="H1575" i="1"/>
  <c r="B1575" i="1"/>
  <c r="H1574" i="1"/>
  <c r="B1574" i="1"/>
  <c r="H1573" i="1"/>
  <c r="B1573" i="1"/>
  <c r="H1572" i="1"/>
  <c r="B1572" i="1"/>
  <c r="H1571" i="1"/>
  <c r="B1571" i="1"/>
  <c r="H1570" i="1"/>
  <c r="B1570" i="1"/>
  <c r="H1569" i="1"/>
  <c r="B1569" i="1"/>
  <c r="H1568" i="1"/>
  <c r="B1568" i="1"/>
  <c r="H1567" i="1"/>
  <c r="B1567" i="1"/>
  <c r="H1566" i="1"/>
  <c r="B1566" i="1"/>
  <c r="H1565" i="1"/>
  <c r="B1565" i="1"/>
  <c r="H1564" i="1"/>
  <c r="B1564" i="1"/>
  <c r="H1563" i="1"/>
  <c r="B1563" i="1"/>
  <c r="H1562" i="1"/>
  <c r="B1562" i="1"/>
  <c r="H1561" i="1"/>
  <c r="B1561" i="1"/>
  <c r="H1560" i="1"/>
  <c r="B1560" i="1"/>
  <c r="H1559" i="1"/>
  <c r="B1559" i="1"/>
  <c r="H1558" i="1"/>
  <c r="B1558" i="1"/>
  <c r="H1557" i="1"/>
  <c r="B1557" i="1"/>
  <c r="H1556" i="1"/>
  <c r="B1556" i="1"/>
  <c r="H1555" i="1"/>
  <c r="B1555" i="1"/>
  <c r="H1554" i="1"/>
  <c r="B1554" i="1"/>
  <c r="H1553" i="1"/>
  <c r="B1553" i="1"/>
  <c r="H1552" i="1"/>
  <c r="B1552" i="1"/>
  <c r="H1551" i="1"/>
  <c r="B1551" i="1"/>
  <c r="H1550" i="1"/>
  <c r="B1550" i="1"/>
  <c r="H1549" i="1"/>
  <c r="B1549" i="1"/>
  <c r="H1548" i="1"/>
  <c r="B1548" i="1"/>
  <c r="H1547" i="1"/>
  <c r="B1547" i="1"/>
  <c r="H1546" i="1"/>
  <c r="B1546" i="1"/>
  <c r="H1545" i="1"/>
  <c r="B1545" i="1"/>
  <c r="H1544" i="1"/>
  <c r="B1544" i="1"/>
  <c r="H1543" i="1"/>
  <c r="B1543" i="1"/>
  <c r="H1542" i="1"/>
  <c r="B1542" i="1"/>
  <c r="H1541" i="1"/>
  <c r="B1541" i="1"/>
  <c r="H1540" i="1"/>
  <c r="B1540" i="1"/>
  <c r="H1539" i="1"/>
  <c r="B1539" i="1"/>
  <c r="H1538" i="1"/>
  <c r="B1538" i="1"/>
  <c r="H1537" i="1"/>
  <c r="B1537" i="1"/>
  <c r="H1536" i="1"/>
  <c r="B1536" i="1"/>
  <c r="H1535" i="1"/>
  <c r="B1535" i="1"/>
  <c r="H1534" i="1"/>
  <c r="B1534" i="1"/>
  <c r="H1533" i="1"/>
  <c r="B1533" i="1"/>
  <c r="H1532" i="1"/>
  <c r="B1532" i="1"/>
  <c r="H1531" i="1"/>
  <c r="B1531" i="1"/>
  <c r="H1530" i="1"/>
  <c r="B1530" i="1"/>
  <c r="H1529" i="1"/>
  <c r="B1529" i="1"/>
  <c r="H1528" i="1"/>
  <c r="B1528" i="1"/>
  <c r="H1527" i="1"/>
  <c r="B1527" i="1"/>
  <c r="H1526" i="1"/>
  <c r="B1526" i="1"/>
  <c r="H1525" i="1"/>
  <c r="B1525" i="1"/>
  <c r="H1524" i="1"/>
  <c r="B1524" i="1"/>
  <c r="H1523" i="1"/>
  <c r="B1523" i="1"/>
  <c r="H1522" i="1"/>
  <c r="B1522" i="1"/>
  <c r="H1521" i="1"/>
  <c r="B1521" i="1"/>
  <c r="H1520" i="1"/>
  <c r="B1520" i="1"/>
  <c r="H1519" i="1"/>
  <c r="B1519" i="1"/>
  <c r="H1518" i="1"/>
  <c r="B1518" i="1"/>
  <c r="H1517" i="1"/>
  <c r="B1517" i="1"/>
  <c r="H1516" i="1"/>
  <c r="B1516" i="1"/>
  <c r="H1515" i="1"/>
  <c r="B1515" i="1"/>
  <c r="H1514" i="1"/>
  <c r="B1514" i="1"/>
  <c r="H1513" i="1"/>
  <c r="B1513" i="1"/>
  <c r="H1512" i="1"/>
  <c r="B1512" i="1"/>
  <c r="H1511" i="1"/>
  <c r="B1511" i="1"/>
  <c r="H1510" i="1"/>
  <c r="B1510" i="1"/>
  <c r="H1509" i="1"/>
  <c r="B1509" i="1"/>
  <c r="H1508" i="1"/>
  <c r="B1508" i="1"/>
  <c r="H1507" i="1"/>
  <c r="B1507" i="1"/>
  <c r="H1506" i="1"/>
  <c r="B1506" i="1"/>
  <c r="H1505" i="1"/>
  <c r="B1505" i="1"/>
  <c r="H1504" i="1"/>
  <c r="B1504" i="1"/>
  <c r="H1503" i="1"/>
  <c r="B1503" i="1"/>
  <c r="H1502" i="1"/>
  <c r="B1502" i="1"/>
  <c r="H1501" i="1"/>
  <c r="B1501" i="1"/>
  <c r="H1500" i="1"/>
  <c r="B1500" i="1"/>
  <c r="H1499" i="1"/>
  <c r="B1499" i="1"/>
  <c r="H1498" i="1"/>
  <c r="B1498" i="1"/>
  <c r="H1497" i="1"/>
  <c r="B1497" i="1"/>
  <c r="H1496" i="1"/>
  <c r="B1496" i="1"/>
  <c r="H1495" i="1"/>
  <c r="B1495" i="1"/>
  <c r="H1494" i="1"/>
  <c r="B1494" i="1"/>
  <c r="H1493" i="1"/>
  <c r="B1493" i="1"/>
  <c r="H1492" i="1"/>
  <c r="B1492" i="1"/>
  <c r="H1491" i="1"/>
  <c r="B1491" i="1"/>
  <c r="H1490" i="1"/>
  <c r="B1490" i="1"/>
  <c r="H1489" i="1"/>
  <c r="B1489" i="1"/>
  <c r="H1488" i="1"/>
  <c r="B1488" i="1"/>
  <c r="H1487" i="1"/>
  <c r="B1487" i="1"/>
  <c r="H1486" i="1"/>
  <c r="B1486" i="1"/>
  <c r="H1485" i="1"/>
  <c r="B1485" i="1"/>
  <c r="H1484" i="1"/>
  <c r="B1484" i="1"/>
  <c r="H1483" i="1"/>
  <c r="B1483" i="1"/>
  <c r="H1482" i="1"/>
  <c r="B1482" i="1"/>
  <c r="H1481" i="1"/>
  <c r="B1481" i="1"/>
  <c r="H1480" i="1"/>
  <c r="B1480" i="1"/>
  <c r="H1479" i="1"/>
  <c r="B1479" i="1"/>
  <c r="H1478" i="1"/>
  <c r="B1478" i="1"/>
  <c r="H1477" i="1"/>
  <c r="B1477" i="1"/>
  <c r="H1476" i="1"/>
  <c r="B1476" i="1"/>
  <c r="H1475" i="1"/>
  <c r="B1475" i="1"/>
  <c r="H1474" i="1"/>
  <c r="B1474" i="1"/>
  <c r="H1473" i="1"/>
  <c r="B1473" i="1"/>
  <c r="H1472" i="1"/>
  <c r="B1472" i="1"/>
  <c r="H1471" i="1"/>
  <c r="B1471" i="1"/>
  <c r="H1470" i="1"/>
  <c r="B1470" i="1"/>
  <c r="H1469" i="1"/>
  <c r="B1469" i="1"/>
  <c r="H1468" i="1"/>
  <c r="B1468" i="1"/>
  <c r="H1467" i="1"/>
  <c r="B1467" i="1"/>
  <c r="H1466" i="1"/>
  <c r="B1466" i="1"/>
  <c r="H1465" i="1"/>
  <c r="B1465" i="1"/>
  <c r="H1464" i="1"/>
  <c r="B1464" i="1"/>
  <c r="H1463" i="1"/>
  <c r="B1463" i="1"/>
  <c r="H1462" i="1"/>
  <c r="B1462" i="1"/>
  <c r="H1461" i="1"/>
  <c r="B1461" i="1"/>
  <c r="H1460" i="1"/>
  <c r="B1460" i="1"/>
  <c r="H1459" i="1"/>
  <c r="B1459" i="1"/>
  <c r="H1458" i="1"/>
  <c r="B1458" i="1"/>
  <c r="H1457" i="1"/>
  <c r="B1457" i="1"/>
  <c r="H1456" i="1"/>
  <c r="B1456" i="1"/>
  <c r="H1455" i="1"/>
  <c r="B1455" i="1"/>
  <c r="H1454" i="1"/>
  <c r="B1454" i="1"/>
  <c r="H1453" i="1"/>
  <c r="B1453" i="1"/>
  <c r="H1452" i="1"/>
  <c r="B1452" i="1"/>
  <c r="H1451" i="1"/>
  <c r="B1451" i="1"/>
  <c r="H1450" i="1"/>
  <c r="B1450" i="1"/>
  <c r="H1449" i="1"/>
  <c r="B1449" i="1"/>
  <c r="H1448" i="1"/>
  <c r="B1448" i="1"/>
  <c r="H1447" i="1"/>
  <c r="B1447" i="1"/>
  <c r="H1446" i="1"/>
  <c r="B1446" i="1"/>
  <c r="H1445" i="1"/>
  <c r="B1445" i="1"/>
  <c r="H1444" i="1"/>
  <c r="B1444" i="1"/>
  <c r="H1443" i="1"/>
  <c r="B1443" i="1"/>
  <c r="H1442" i="1"/>
  <c r="B1442" i="1"/>
  <c r="H1441" i="1"/>
  <c r="B1441" i="1"/>
  <c r="H1440" i="1"/>
  <c r="B1440" i="1"/>
  <c r="H1439" i="1"/>
  <c r="B1439" i="1"/>
  <c r="H1438" i="1"/>
  <c r="B1438" i="1"/>
  <c r="H1437" i="1"/>
  <c r="B1437" i="1"/>
  <c r="H1436" i="1"/>
  <c r="B1436" i="1"/>
  <c r="H1435" i="1"/>
  <c r="B1435" i="1"/>
  <c r="H1434" i="1"/>
  <c r="B1434" i="1"/>
  <c r="H1433" i="1"/>
  <c r="B1433" i="1"/>
  <c r="H1432" i="1"/>
  <c r="B1432" i="1"/>
  <c r="H1431" i="1"/>
  <c r="B1431" i="1"/>
  <c r="H1430" i="1"/>
  <c r="B1430" i="1"/>
  <c r="H1429" i="1"/>
  <c r="B1429" i="1"/>
  <c r="H1428" i="1"/>
  <c r="B1428" i="1"/>
  <c r="H1427" i="1"/>
  <c r="B1427" i="1"/>
  <c r="H1426" i="1"/>
  <c r="B1426" i="1"/>
  <c r="H1425" i="1"/>
  <c r="B1425" i="1"/>
  <c r="H1424" i="1"/>
  <c r="B1424" i="1"/>
  <c r="H1423" i="1"/>
  <c r="B1423" i="1"/>
  <c r="H1422" i="1"/>
  <c r="B1422" i="1"/>
  <c r="H1421" i="1"/>
  <c r="B1421" i="1"/>
  <c r="H1420" i="1"/>
  <c r="B1420" i="1"/>
  <c r="H1419" i="1"/>
  <c r="B1419" i="1"/>
  <c r="H1418" i="1"/>
  <c r="B1418" i="1"/>
  <c r="H1417" i="1"/>
  <c r="B1417" i="1"/>
  <c r="H1416" i="1"/>
  <c r="B1416" i="1"/>
  <c r="H1415" i="1"/>
  <c r="B1415" i="1"/>
  <c r="H1414" i="1"/>
  <c r="B1414" i="1"/>
  <c r="H1413" i="1"/>
  <c r="B1413" i="1"/>
  <c r="H1412" i="1"/>
  <c r="B1412" i="1"/>
  <c r="H1411" i="1"/>
  <c r="B1411" i="1"/>
  <c r="H1410" i="1"/>
  <c r="B1410" i="1"/>
  <c r="H1409" i="1"/>
  <c r="B1409" i="1"/>
  <c r="H1408" i="1"/>
  <c r="B1408" i="1"/>
  <c r="H1407" i="1"/>
  <c r="B1407" i="1"/>
  <c r="H1406" i="1"/>
  <c r="B1406" i="1"/>
  <c r="H1405" i="1"/>
  <c r="B1405" i="1"/>
  <c r="H1404" i="1"/>
  <c r="B1404" i="1"/>
  <c r="H1403" i="1"/>
  <c r="B1403" i="1"/>
  <c r="H1402" i="1"/>
  <c r="B1402" i="1"/>
  <c r="H1401" i="1"/>
  <c r="B1401" i="1"/>
  <c r="H1400" i="1"/>
  <c r="B1400" i="1"/>
  <c r="H1399" i="1"/>
  <c r="B1399" i="1"/>
  <c r="H1398" i="1"/>
  <c r="B1398" i="1"/>
  <c r="H1397" i="1"/>
  <c r="B1397" i="1"/>
  <c r="H1396" i="1"/>
  <c r="B1396" i="1"/>
  <c r="H1395" i="1"/>
  <c r="B1395" i="1"/>
  <c r="H1394" i="1"/>
  <c r="B1394" i="1"/>
  <c r="H1393" i="1"/>
  <c r="B1393" i="1"/>
  <c r="H1392" i="1"/>
  <c r="B1392" i="1"/>
  <c r="H1391" i="1"/>
  <c r="B1391" i="1"/>
  <c r="H1390" i="1"/>
  <c r="B1390" i="1"/>
  <c r="H1389" i="1"/>
  <c r="B1389" i="1"/>
  <c r="H1388" i="1"/>
  <c r="B1388" i="1"/>
  <c r="H1387" i="1"/>
  <c r="B1387" i="1"/>
  <c r="H1386" i="1"/>
  <c r="B1386" i="1"/>
  <c r="H1385" i="1"/>
  <c r="B1385" i="1"/>
  <c r="H1384" i="1"/>
  <c r="B1384" i="1"/>
  <c r="H1383" i="1"/>
  <c r="B1383" i="1"/>
  <c r="H1382" i="1"/>
  <c r="B1382" i="1"/>
  <c r="H1381" i="1"/>
  <c r="B1381" i="1"/>
  <c r="H1380" i="1"/>
  <c r="B1380" i="1"/>
  <c r="H1379" i="1"/>
  <c r="B1379" i="1"/>
  <c r="H1378" i="1"/>
  <c r="B1378" i="1"/>
  <c r="H1377" i="1"/>
  <c r="B1377" i="1"/>
  <c r="H1376" i="1"/>
  <c r="B1376" i="1"/>
  <c r="H1375" i="1"/>
  <c r="B1375" i="1"/>
  <c r="H1374" i="1"/>
  <c r="B1374" i="1"/>
  <c r="H1373" i="1"/>
  <c r="B1373" i="1"/>
  <c r="H1372" i="1"/>
  <c r="B1372" i="1"/>
  <c r="H1371" i="1"/>
  <c r="B1371" i="1"/>
  <c r="H1370" i="1"/>
  <c r="B1370" i="1"/>
  <c r="H1369" i="1"/>
  <c r="B1369" i="1"/>
  <c r="H1368" i="1"/>
  <c r="B1368" i="1"/>
  <c r="H1367" i="1"/>
  <c r="B1367" i="1"/>
  <c r="H1366" i="1"/>
  <c r="B1366" i="1"/>
  <c r="H1365" i="1"/>
  <c r="B1365" i="1"/>
  <c r="H1364" i="1"/>
  <c r="B1364" i="1"/>
  <c r="H1363" i="1"/>
  <c r="B1363" i="1"/>
  <c r="H1362" i="1"/>
  <c r="B1362" i="1"/>
  <c r="H1361" i="1"/>
  <c r="B1361" i="1"/>
  <c r="H1360" i="1"/>
  <c r="B1360" i="1"/>
  <c r="H1359" i="1"/>
  <c r="B1359" i="1"/>
  <c r="H1358" i="1"/>
  <c r="B1358" i="1"/>
  <c r="H1357" i="1"/>
  <c r="B1357" i="1"/>
  <c r="H1356" i="1"/>
  <c r="B1356" i="1"/>
  <c r="H1355" i="1"/>
  <c r="B1355" i="1"/>
  <c r="H1354" i="1"/>
  <c r="B1354" i="1"/>
  <c r="H1353" i="1"/>
  <c r="B1353" i="1"/>
  <c r="H1352" i="1"/>
  <c r="B1352" i="1"/>
  <c r="H1351" i="1"/>
  <c r="B1351" i="1"/>
  <c r="H1350" i="1"/>
  <c r="B1350" i="1"/>
  <c r="H1349" i="1"/>
  <c r="B1349" i="1"/>
  <c r="H1348" i="1"/>
  <c r="B1348" i="1"/>
  <c r="H1347" i="1"/>
  <c r="B1347" i="1"/>
  <c r="H1346" i="1"/>
  <c r="B1346" i="1"/>
  <c r="H1345" i="1"/>
  <c r="B1345" i="1"/>
  <c r="H1344" i="1"/>
  <c r="B1344" i="1"/>
  <c r="H1343" i="1"/>
  <c r="B1343" i="1"/>
  <c r="H1342" i="1"/>
  <c r="B1342" i="1"/>
  <c r="H1341" i="1"/>
  <c r="B1341" i="1"/>
  <c r="H1340" i="1"/>
  <c r="B1340" i="1"/>
  <c r="H1339" i="1"/>
  <c r="B1339" i="1"/>
  <c r="H1338" i="1"/>
  <c r="B1338" i="1"/>
  <c r="H1337" i="1"/>
  <c r="B1337" i="1"/>
  <c r="H1336" i="1"/>
  <c r="B1336" i="1"/>
  <c r="H1335" i="1"/>
  <c r="B1335" i="1"/>
  <c r="H1334" i="1"/>
  <c r="B1334" i="1"/>
  <c r="H1333" i="1"/>
  <c r="B1333" i="1"/>
  <c r="H1332" i="1"/>
  <c r="B1332" i="1"/>
  <c r="H1331" i="1"/>
  <c r="B1331" i="1"/>
  <c r="H1330" i="1"/>
  <c r="B1330" i="1"/>
  <c r="H1329" i="1"/>
  <c r="B1329" i="1"/>
  <c r="H1328" i="1"/>
  <c r="B1328" i="1"/>
  <c r="H1327" i="1"/>
  <c r="B1327" i="1"/>
  <c r="H1326" i="1"/>
  <c r="B1326" i="1"/>
  <c r="H1325" i="1"/>
  <c r="B1325" i="1"/>
  <c r="H1324" i="1"/>
  <c r="B1324" i="1"/>
  <c r="H1323" i="1"/>
  <c r="B1323" i="1"/>
  <c r="H1322" i="1"/>
  <c r="B1322" i="1"/>
  <c r="H1321" i="1"/>
  <c r="B1321" i="1"/>
  <c r="H1320" i="1"/>
  <c r="B1320" i="1"/>
  <c r="H1319" i="1"/>
  <c r="B1319" i="1"/>
  <c r="H1318" i="1"/>
  <c r="B1318" i="1"/>
  <c r="H1317" i="1"/>
  <c r="B1317" i="1"/>
  <c r="H1316" i="1"/>
  <c r="B1316" i="1"/>
  <c r="H1315" i="1"/>
  <c r="B1315" i="1"/>
  <c r="H1314" i="1"/>
  <c r="B1314" i="1"/>
  <c r="H1313" i="1"/>
  <c r="B1313" i="1"/>
  <c r="H1312" i="1"/>
  <c r="B1312" i="1"/>
  <c r="H1311" i="1"/>
  <c r="B1311" i="1"/>
  <c r="H1310" i="1"/>
  <c r="B1310" i="1"/>
  <c r="H1309" i="1"/>
  <c r="B1309" i="1"/>
  <c r="H1308" i="1"/>
  <c r="B1308" i="1"/>
  <c r="H1307" i="1"/>
  <c r="B1307" i="1"/>
  <c r="H1306" i="1"/>
  <c r="B1306" i="1"/>
  <c r="H1305" i="1"/>
  <c r="B1305" i="1"/>
  <c r="H1304" i="1"/>
  <c r="B1304" i="1"/>
  <c r="H1303" i="1"/>
  <c r="B1303" i="1"/>
  <c r="H1302" i="1"/>
  <c r="B1302" i="1"/>
  <c r="H1301" i="1"/>
  <c r="B1301" i="1"/>
  <c r="H1300" i="1"/>
  <c r="B1300" i="1"/>
  <c r="H1299" i="1"/>
  <c r="B1299" i="1"/>
  <c r="H1298" i="1"/>
  <c r="B1298" i="1"/>
  <c r="H1297" i="1"/>
  <c r="B1297" i="1"/>
  <c r="H1296" i="1"/>
  <c r="B1296" i="1"/>
  <c r="H1295" i="1"/>
  <c r="B1295" i="1"/>
  <c r="H1294" i="1"/>
  <c r="B1294" i="1"/>
  <c r="H1293" i="1"/>
  <c r="B1293" i="1"/>
  <c r="H1292" i="1"/>
  <c r="B1292" i="1"/>
  <c r="H1291" i="1"/>
  <c r="B1291" i="1"/>
  <c r="H1290" i="1"/>
  <c r="B1290" i="1"/>
  <c r="H1289" i="1"/>
  <c r="B1289" i="1"/>
  <c r="H1288" i="1"/>
  <c r="B1288" i="1"/>
  <c r="H1287" i="1"/>
  <c r="B1287" i="1"/>
  <c r="H1286" i="1"/>
  <c r="B1286" i="1"/>
  <c r="H1285" i="1"/>
  <c r="B1285" i="1"/>
  <c r="H1284" i="1"/>
  <c r="B1284" i="1"/>
  <c r="H1283" i="1"/>
  <c r="B1283" i="1"/>
  <c r="H1282" i="1"/>
  <c r="B1282" i="1"/>
  <c r="H1281" i="1"/>
  <c r="B1281" i="1"/>
  <c r="H1280" i="1"/>
  <c r="B1280" i="1"/>
  <c r="H1279" i="1"/>
  <c r="B1279" i="1"/>
  <c r="H1278" i="1"/>
  <c r="B1278" i="1"/>
  <c r="H1277" i="1"/>
  <c r="B1277" i="1"/>
  <c r="H1276" i="1"/>
  <c r="B1276" i="1"/>
  <c r="H1275" i="1"/>
  <c r="B1275" i="1"/>
  <c r="H1274" i="1"/>
  <c r="B1274" i="1"/>
  <c r="H1273" i="1"/>
  <c r="B1273" i="1"/>
  <c r="H1272" i="1"/>
  <c r="B1272" i="1"/>
  <c r="H1271" i="1"/>
  <c r="B1271" i="1"/>
  <c r="H1270" i="1"/>
  <c r="B1270" i="1"/>
  <c r="H1269" i="1"/>
  <c r="B1269" i="1"/>
  <c r="H1268" i="1"/>
  <c r="B1268" i="1"/>
  <c r="H1267" i="1"/>
  <c r="B1267" i="1"/>
  <c r="H1266" i="1"/>
  <c r="B1266" i="1"/>
  <c r="H1265" i="1"/>
  <c r="B1265" i="1"/>
  <c r="H1264" i="1"/>
  <c r="B1264" i="1"/>
  <c r="H1263" i="1"/>
  <c r="B1263" i="1"/>
  <c r="H1262" i="1"/>
  <c r="B1262" i="1"/>
  <c r="H1261" i="1"/>
  <c r="B1261" i="1"/>
  <c r="H1260" i="1"/>
  <c r="B1260" i="1"/>
  <c r="H1259" i="1"/>
  <c r="B1259" i="1"/>
  <c r="H1258" i="1"/>
  <c r="B1258" i="1"/>
  <c r="H1257" i="1"/>
  <c r="B1257" i="1"/>
  <c r="H1256" i="1"/>
  <c r="B1256" i="1"/>
  <c r="H1255" i="1"/>
  <c r="B1255" i="1"/>
  <c r="H1254" i="1"/>
  <c r="B1254" i="1"/>
  <c r="H1253" i="1"/>
  <c r="B1253" i="1"/>
  <c r="H1252" i="1"/>
  <c r="B1252" i="1"/>
  <c r="H1251" i="1"/>
  <c r="B1251" i="1"/>
  <c r="H1250" i="1"/>
  <c r="B1250" i="1"/>
  <c r="H1249" i="1"/>
  <c r="B1249" i="1"/>
  <c r="H1248" i="1"/>
  <c r="B1248" i="1"/>
  <c r="H1247" i="1"/>
  <c r="B1247" i="1"/>
  <c r="H1246" i="1"/>
  <c r="B1246" i="1"/>
  <c r="H1245" i="1"/>
  <c r="B1245" i="1"/>
  <c r="H1244" i="1"/>
  <c r="B1244" i="1"/>
  <c r="H1243" i="1"/>
  <c r="B1243" i="1"/>
  <c r="H1242" i="1"/>
  <c r="B1242" i="1"/>
  <c r="H1241" i="1"/>
  <c r="B1241" i="1"/>
  <c r="H1240" i="1"/>
  <c r="B1240" i="1"/>
  <c r="H1239" i="1"/>
  <c r="B1239" i="1"/>
  <c r="H1238" i="1"/>
  <c r="B1238" i="1"/>
  <c r="H1237" i="1"/>
  <c r="B1237" i="1"/>
  <c r="H1236" i="1"/>
  <c r="B1236" i="1"/>
  <c r="H1235" i="1"/>
  <c r="B1235" i="1"/>
  <c r="H1234" i="1"/>
  <c r="B1234" i="1"/>
  <c r="H1233" i="1"/>
  <c r="B1233" i="1"/>
  <c r="H1232" i="1"/>
  <c r="B1232" i="1"/>
  <c r="H1231" i="1"/>
  <c r="B1231" i="1"/>
  <c r="H1230" i="1"/>
  <c r="B1230" i="1"/>
  <c r="H1229" i="1"/>
  <c r="B1229" i="1"/>
  <c r="H1228" i="1"/>
  <c r="B1228" i="1"/>
  <c r="H1227" i="1"/>
  <c r="B1227" i="1"/>
  <c r="H1226" i="1"/>
  <c r="B1226" i="1"/>
  <c r="H1225" i="1"/>
  <c r="B1225" i="1"/>
  <c r="H1224" i="1"/>
  <c r="B1224" i="1"/>
  <c r="H1223" i="1"/>
  <c r="B1223" i="1"/>
  <c r="H1222" i="1"/>
  <c r="B1222" i="1"/>
  <c r="H1221" i="1"/>
  <c r="B1221" i="1"/>
  <c r="H1220" i="1"/>
  <c r="B1220" i="1"/>
  <c r="H1219" i="1"/>
  <c r="B1219" i="1"/>
  <c r="H1218" i="1"/>
  <c r="B1218" i="1"/>
  <c r="H1217" i="1"/>
  <c r="B1217" i="1"/>
  <c r="H1216" i="1"/>
  <c r="B1216" i="1"/>
  <c r="H1215" i="1"/>
  <c r="B1215" i="1"/>
  <c r="H1214" i="1"/>
  <c r="B1214" i="1"/>
  <c r="H1213" i="1"/>
  <c r="B1213" i="1"/>
  <c r="H1212" i="1"/>
  <c r="B1212" i="1"/>
  <c r="H1211" i="1"/>
  <c r="B1211" i="1"/>
  <c r="H1210" i="1"/>
  <c r="B1210" i="1"/>
  <c r="H1209" i="1"/>
  <c r="B1209" i="1"/>
  <c r="H1208" i="1"/>
  <c r="B1208" i="1"/>
  <c r="H1207" i="1"/>
  <c r="B1207" i="1"/>
  <c r="H1206" i="1"/>
  <c r="B1206" i="1"/>
  <c r="H1205" i="1"/>
  <c r="B1205" i="1"/>
  <c r="H1204" i="1"/>
  <c r="B1204" i="1"/>
  <c r="H1203" i="1"/>
  <c r="B1203" i="1"/>
  <c r="H1202" i="1"/>
  <c r="B1202" i="1"/>
  <c r="H1201" i="1"/>
  <c r="B1201" i="1"/>
  <c r="H1200" i="1"/>
  <c r="B1200" i="1"/>
  <c r="H1199" i="1"/>
  <c r="B1199" i="1"/>
  <c r="H1198" i="1"/>
  <c r="B1198" i="1"/>
  <c r="H1197" i="1"/>
  <c r="B1197" i="1"/>
  <c r="H1196" i="1"/>
  <c r="B1196" i="1"/>
  <c r="H1195" i="1"/>
  <c r="B1195" i="1"/>
  <c r="H1194" i="1"/>
  <c r="B1194" i="1"/>
  <c r="H1193" i="1"/>
  <c r="B1193" i="1"/>
  <c r="H1192" i="1"/>
  <c r="B1192" i="1"/>
  <c r="H1191" i="1"/>
  <c r="B1191" i="1"/>
  <c r="H1190" i="1"/>
  <c r="B1190" i="1"/>
  <c r="H1189" i="1"/>
  <c r="B1189" i="1"/>
  <c r="H1188" i="1"/>
  <c r="B1188" i="1"/>
  <c r="H1187" i="1"/>
  <c r="B1187" i="1"/>
  <c r="H1186" i="1"/>
  <c r="B1186" i="1"/>
  <c r="H1185" i="1"/>
  <c r="B1185" i="1"/>
  <c r="H1184" i="1"/>
  <c r="B1184" i="1"/>
  <c r="H1183" i="1"/>
  <c r="B1183" i="1"/>
  <c r="H1182" i="1"/>
  <c r="B1182" i="1"/>
  <c r="H1181" i="1"/>
  <c r="B1181" i="1"/>
  <c r="H1180" i="1"/>
  <c r="B1180" i="1"/>
  <c r="H1179" i="1"/>
  <c r="B1179" i="1"/>
  <c r="H1178" i="1"/>
  <c r="B1178" i="1"/>
  <c r="H1177" i="1"/>
  <c r="B1177" i="1"/>
  <c r="H1176" i="1"/>
  <c r="B1176" i="1"/>
  <c r="H1175" i="1"/>
  <c r="B1175" i="1"/>
  <c r="H1174" i="1"/>
  <c r="B1174" i="1"/>
  <c r="H1173" i="1"/>
  <c r="B1173" i="1"/>
  <c r="H1172" i="1"/>
  <c r="B1172" i="1"/>
  <c r="H1171" i="1"/>
  <c r="B1171" i="1"/>
  <c r="H1170" i="1"/>
  <c r="B1170" i="1"/>
  <c r="H1169" i="1"/>
  <c r="B1169" i="1"/>
  <c r="H1168" i="1"/>
  <c r="B1168" i="1"/>
  <c r="H1167" i="1"/>
  <c r="B1167" i="1"/>
  <c r="H1166" i="1"/>
  <c r="B1166" i="1"/>
  <c r="H1165" i="1"/>
  <c r="B1165" i="1"/>
  <c r="H1164" i="1"/>
  <c r="B1164" i="1"/>
  <c r="H1163" i="1"/>
  <c r="B1163" i="1"/>
  <c r="H1162" i="1"/>
  <c r="B1162" i="1"/>
  <c r="H1161" i="1"/>
  <c r="B1161" i="1"/>
  <c r="H1160" i="1"/>
  <c r="B1160" i="1"/>
  <c r="H1159" i="1"/>
  <c r="B1159" i="1"/>
  <c r="H1158" i="1"/>
  <c r="B1158" i="1"/>
  <c r="H1157" i="1"/>
  <c r="B1157" i="1"/>
  <c r="H1156" i="1"/>
  <c r="B1156" i="1"/>
  <c r="H1155" i="1"/>
  <c r="B1155" i="1"/>
  <c r="H1154" i="1"/>
  <c r="B1154" i="1"/>
  <c r="H1153" i="1"/>
  <c r="B1153" i="1"/>
  <c r="H1152" i="1"/>
  <c r="B1152" i="1"/>
  <c r="H1151" i="1"/>
  <c r="B1151" i="1"/>
  <c r="H1150" i="1"/>
  <c r="B1150" i="1"/>
  <c r="H1149" i="1"/>
  <c r="B1149" i="1"/>
  <c r="H1148" i="1"/>
  <c r="B1148" i="1"/>
  <c r="H1147" i="1"/>
  <c r="B1147" i="1"/>
  <c r="H1146" i="1"/>
  <c r="B1146" i="1"/>
  <c r="H1145" i="1"/>
  <c r="B1145" i="1"/>
  <c r="H1144" i="1"/>
  <c r="B1144" i="1"/>
  <c r="H1143" i="1"/>
  <c r="B1143" i="1"/>
  <c r="H1142" i="1"/>
  <c r="B1142" i="1"/>
  <c r="H1141" i="1"/>
  <c r="B1141" i="1"/>
  <c r="H1140" i="1"/>
  <c r="B1140" i="1"/>
  <c r="H1139" i="1"/>
  <c r="B1139" i="1"/>
  <c r="H1138" i="1"/>
  <c r="B1138" i="1"/>
  <c r="H1137" i="1"/>
  <c r="B1137" i="1"/>
  <c r="H1136" i="1"/>
  <c r="B1136" i="1"/>
  <c r="H1135" i="1"/>
  <c r="B1135" i="1"/>
  <c r="H1134" i="1"/>
  <c r="B1134" i="1"/>
  <c r="H1133" i="1"/>
  <c r="B1133" i="1"/>
  <c r="H1132" i="1"/>
  <c r="B1132" i="1"/>
  <c r="H1131" i="1"/>
  <c r="B1131" i="1"/>
  <c r="H1130" i="1"/>
  <c r="B1130" i="1"/>
  <c r="H1129" i="1"/>
  <c r="B1129" i="1"/>
  <c r="H1128" i="1"/>
  <c r="B1128" i="1"/>
  <c r="H1127" i="1"/>
  <c r="B1127" i="1"/>
  <c r="H1126" i="1"/>
  <c r="B1126" i="1"/>
  <c r="H1125" i="1"/>
  <c r="B1125" i="1"/>
  <c r="H1124" i="1"/>
  <c r="B1124" i="1"/>
  <c r="H1123" i="1"/>
  <c r="B1123" i="1"/>
  <c r="H1122" i="1"/>
  <c r="B1122" i="1"/>
  <c r="H1121" i="1"/>
  <c r="B1121" i="1"/>
  <c r="H1120" i="1"/>
  <c r="B1120" i="1"/>
  <c r="H1119" i="1"/>
  <c r="B1119" i="1"/>
  <c r="H1118" i="1"/>
  <c r="B1118" i="1"/>
  <c r="H1117" i="1"/>
  <c r="B1117" i="1"/>
  <c r="H1116" i="1"/>
  <c r="B1116" i="1"/>
  <c r="H1115" i="1"/>
  <c r="B1115" i="1"/>
  <c r="H1114" i="1"/>
  <c r="B1114" i="1"/>
  <c r="H1113" i="1"/>
  <c r="B1113" i="1"/>
  <c r="H1112" i="1"/>
  <c r="B1112" i="1"/>
  <c r="H1111" i="1"/>
  <c r="B1111" i="1"/>
  <c r="H1110" i="1"/>
  <c r="B1110" i="1"/>
  <c r="H1109" i="1"/>
  <c r="B1109" i="1"/>
  <c r="H1108" i="1"/>
  <c r="B1108" i="1"/>
  <c r="H1107" i="1"/>
  <c r="B1107" i="1"/>
  <c r="H1106" i="1"/>
  <c r="B1106" i="1"/>
  <c r="H1105" i="1"/>
  <c r="B1105" i="1"/>
  <c r="H1104" i="1"/>
  <c r="B1104" i="1"/>
  <c r="H1103" i="1"/>
  <c r="B1103" i="1"/>
  <c r="H1102" i="1"/>
  <c r="B1102" i="1"/>
  <c r="H1101" i="1"/>
  <c r="B1101" i="1"/>
  <c r="H1100" i="1"/>
  <c r="B1100" i="1"/>
  <c r="H1099" i="1"/>
  <c r="B1099" i="1"/>
  <c r="H1098" i="1"/>
  <c r="B1098" i="1"/>
  <c r="H1097" i="1"/>
  <c r="B1097" i="1"/>
  <c r="H1096" i="1"/>
  <c r="B1096" i="1"/>
  <c r="H1095" i="1"/>
  <c r="B1095" i="1"/>
  <c r="H1094" i="1"/>
  <c r="B1094" i="1"/>
  <c r="H1093" i="1"/>
  <c r="B1093" i="1"/>
  <c r="H1092" i="1"/>
  <c r="B1092" i="1"/>
  <c r="H1091" i="1"/>
  <c r="B1091" i="1"/>
  <c r="H1090" i="1"/>
  <c r="B1090" i="1"/>
  <c r="H1089" i="1"/>
  <c r="B1089" i="1"/>
  <c r="H1088" i="1"/>
  <c r="B1088" i="1"/>
  <c r="H1087" i="1"/>
  <c r="B1087" i="1"/>
  <c r="H1086" i="1"/>
  <c r="B1086" i="1"/>
  <c r="H1085" i="1"/>
  <c r="B1085" i="1"/>
  <c r="H1084" i="1"/>
  <c r="B1084" i="1"/>
  <c r="H1083" i="1"/>
  <c r="B1083" i="1"/>
  <c r="H1082" i="1"/>
  <c r="B1082" i="1"/>
  <c r="H1081" i="1"/>
  <c r="B1081" i="1"/>
  <c r="H1080" i="1"/>
  <c r="B1080" i="1"/>
  <c r="H1079" i="1"/>
  <c r="B1079" i="1"/>
  <c r="H1078" i="1"/>
  <c r="B1078" i="1"/>
  <c r="H1077" i="1"/>
  <c r="B1077" i="1"/>
  <c r="H1076" i="1"/>
  <c r="B1076" i="1"/>
  <c r="H1075" i="1"/>
  <c r="B1075" i="1"/>
  <c r="H1074" i="1"/>
  <c r="B1074" i="1"/>
  <c r="H1073" i="1"/>
  <c r="B1073" i="1"/>
  <c r="H1072" i="1"/>
  <c r="B1072" i="1"/>
  <c r="H1071" i="1"/>
  <c r="B1071" i="1"/>
  <c r="H1070" i="1"/>
  <c r="B1070" i="1"/>
  <c r="H1069" i="1"/>
  <c r="B1069" i="1"/>
  <c r="H1068" i="1"/>
  <c r="B1068" i="1"/>
  <c r="H1067" i="1"/>
  <c r="B1067" i="1"/>
  <c r="H1066" i="1"/>
  <c r="B1066" i="1"/>
  <c r="H1065" i="1"/>
  <c r="B1065" i="1"/>
  <c r="H1064" i="1"/>
  <c r="B1064" i="1"/>
  <c r="H1063" i="1"/>
  <c r="B1063" i="1"/>
  <c r="H1062" i="1"/>
  <c r="B1062" i="1"/>
  <c r="H1061" i="1"/>
  <c r="B1061" i="1"/>
  <c r="H1060" i="1"/>
  <c r="B1060" i="1"/>
  <c r="H1059" i="1"/>
  <c r="B1059" i="1"/>
  <c r="H1058" i="1"/>
  <c r="B1058" i="1"/>
  <c r="H1057" i="1"/>
  <c r="B1057" i="1"/>
  <c r="H1056" i="1"/>
  <c r="B1056" i="1"/>
  <c r="H1055" i="1"/>
  <c r="B1055" i="1"/>
  <c r="H1054" i="1"/>
  <c r="B1054" i="1"/>
  <c r="H1053" i="1"/>
  <c r="B1053" i="1"/>
  <c r="H1052" i="1"/>
  <c r="B1052" i="1"/>
  <c r="H1051" i="1"/>
  <c r="B1051" i="1"/>
  <c r="H1050" i="1"/>
  <c r="B1050" i="1"/>
  <c r="H1049" i="1"/>
  <c r="B1049" i="1"/>
  <c r="H1048" i="1"/>
  <c r="B1048" i="1"/>
  <c r="H1047" i="1"/>
  <c r="B1047" i="1"/>
  <c r="H1046" i="1"/>
  <c r="B1046" i="1"/>
  <c r="H1045" i="1"/>
  <c r="B1045" i="1"/>
  <c r="H1044" i="1"/>
  <c r="B1044" i="1"/>
  <c r="H1043" i="1"/>
  <c r="B1043" i="1"/>
  <c r="H1042" i="1"/>
  <c r="B1042" i="1"/>
  <c r="H1041" i="1"/>
  <c r="B1041" i="1"/>
  <c r="H1040" i="1"/>
  <c r="B1040" i="1"/>
  <c r="H1039" i="1"/>
  <c r="B1039" i="1"/>
  <c r="H1038" i="1"/>
  <c r="B1038" i="1"/>
  <c r="H1037" i="1"/>
  <c r="B1037" i="1"/>
  <c r="H1036" i="1"/>
  <c r="B1036" i="1"/>
  <c r="H1035" i="1"/>
  <c r="B1035" i="1"/>
  <c r="H1034" i="1"/>
  <c r="B1034" i="1"/>
  <c r="H1033" i="1"/>
  <c r="B1033" i="1"/>
  <c r="H1032" i="1"/>
  <c r="B1032" i="1"/>
  <c r="H1031" i="1"/>
  <c r="B1031" i="1"/>
  <c r="H1030" i="1"/>
  <c r="B1030" i="1"/>
  <c r="H1029" i="1"/>
  <c r="B1029" i="1"/>
  <c r="H1028" i="1"/>
  <c r="B1028" i="1"/>
  <c r="H1027" i="1"/>
  <c r="B1027" i="1"/>
  <c r="H1026" i="1"/>
  <c r="B1026" i="1"/>
  <c r="H1025" i="1"/>
  <c r="B1025" i="1"/>
  <c r="H1024" i="1"/>
  <c r="B1024" i="1"/>
  <c r="H1023" i="1"/>
  <c r="B1023" i="1"/>
  <c r="H1022" i="1"/>
  <c r="B1022" i="1"/>
  <c r="H1021" i="1"/>
  <c r="B1021" i="1"/>
  <c r="H1020" i="1"/>
  <c r="B1020" i="1"/>
  <c r="H1019" i="1"/>
  <c r="B1019" i="1"/>
  <c r="H1018" i="1"/>
  <c r="B1018" i="1"/>
  <c r="H1017" i="1"/>
  <c r="B1017" i="1"/>
  <c r="H1016" i="1"/>
  <c r="B1016" i="1"/>
  <c r="H1015" i="1"/>
  <c r="B1015" i="1"/>
  <c r="H1014" i="1"/>
  <c r="B1014" i="1"/>
  <c r="H1013" i="1"/>
  <c r="B1013" i="1"/>
  <c r="H1012" i="1"/>
  <c r="B1012" i="1"/>
  <c r="H1011" i="1"/>
  <c r="B1011" i="1"/>
  <c r="H1010" i="1"/>
  <c r="B1010" i="1"/>
  <c r="H1009" i="1"/>
  <c r="B1009" i="1"/>
  <c r="H1008" i="1"/>
  <c r="B1008" i="1"/>
  <c r="H1007" i="1"/>
  <c r="B1007" i="1"/>
  <c r="H1006" i="1"/>
  <c r="B1006" i="1"/>
  <c r="H1005" i="1"/>
  <c r="B1005" i="1"/>
  <c r="H1004" i="1"/>
  <c r="B1004" i="1"/>
  <c r="H1003" i="1"/>
  <c r="B1003" i="1"/>
  <c r="H1002" i="1"/>
  <c r="B1002" i="1"/>
  <c r="H1001" i="1"/>
  <c r="B1001" i="1"/>
  <c r="H1000" i="1"/>
  <c r="B1000" i="1"/>
  <c r="H999" i="1"/>
  <c r="B999" i="1"/>
  <c r="H998" i="1"/>
  <c r="B998" i="1"/>
  <c r="H997" i="1"/>
  <c r="B997" i="1"/>
  <c r="H996" i="1"/>
  <c r="B996" i="1"/>
  <c r="H995" i="1"/>
  <c r="B995" i="1"/>
  <c r="H994" i="1"/>
  <c r="B994" i="1"/>
  <c r="H993" i="1"/>
  <c r="B993" i="1"/>
  <c r="H992" i="1"/>
  <c r="B992" i="1"/>
  <c r="H991" i="1"/>
  <c r="B991" i="1"/>
  <c r="H990" i="1"/>
  <c r="B990" i="1"/>
  <c r="H989" i="1"/>
  <c r="B989" i="1"/>
  <c r="H988" i="1"/>
  <c r="B988" i="1"/>
  <c r="H987" i="1"/>
  <c r="B987" i="1"/>
  <c r="H986" i="1"/>
  <c r="B986" i="1"/>
  <c r="H985" i="1"/>
  <c r="B985" i="1"/>
  <c r="H984" i="1"/>
  <c r="B984" i="1"/>
  <c r="H983" i="1"/>
  <c r="B983" i="1"/>
  <c r="H982" i="1"/>
  <c r="B982" i="1"/>
  <c r="H981" i="1"/>
  <c r="B981" i="1"/>
  <c r="H980" i="1"/>
  <c r="B980" i="1"/>
  <c r="H979" i="1"/>
  <c r="B979" i="1"/>
  <c r="H978" i="1"/>
  <c r="B978" i="1"/>
  <c r="H977" i="1"/>
  <c r="B977" i="1"/>
  <c r="H976" i="1"/>
  <c r="B976" i="1"/>
  <c r="H975" i="1"/>
  <c r="B975" i="1"/>
  <c r="H974" i="1"/>
  <c r="B974" i="1"/>
  <c r="H973" i="1"/>
  <c r="B973" i="1"/>
  <c r="H972" i="1"/>
  <c r="B972" i="1"/>
  <c r="H971" i="1"/>
  <c r="B971" i="1"/>
  <c r="H970" i="1"/>
  <c r="B970" i="1"/>
  <c r="H969" i="1"/>
  <c r="B969" i="1"/>
  <c r="H968" i="1"/>
  <c r="B968" i="1"/>
  <c r="H967" i="1"/>
  <c r="B967" i="1"/>
  <c r="H966" i="1"/>
  <c r="B966" i="1"/>
  <c r="H965" i="1"/>
  <c r="B965" i="1"/>
  <c r="H964" i="1"/>
  <c r="B964" i="1"/>
  <c r="H963" i="1"/>
  <c r="B963" i="1"/>
  <c r="H962" i="1"/>
  <c r="B962" i="1"/>
  <c r="H961" i="1"/>
  <c r="B961" i="1"/>
  <c r="H960" i="1"/>
  <c r="B960" i="1"/>
  <c r="H959" i="1"/>
  <c r="B959" i="1"/>
  <c r="H958" i="1"/>
  <c r="B958" i="1"/>
  <c r="H957" i="1"/>
  <c r="B957" i="1"/>
  <c r="H956" i="1"/>
  <c r="B956" i="1"/>
  <c r="H955" i="1"/>
  <c r="B955" i="1"/>
  <c r="H954" i="1"/>
  <c r="B954" i="1"/>
  <c r="H953" i="1"/>
  <c r="B953" i="1"/>
  <c r="H952" i="1"/>
  <c r="B952" i="1"/>
  <c r="H951" i="1"/>
  <c r="B951" i="1"/>
  <c r="H950" i="1"/>
  <c r="B950" i="1"/>
  <c r="H949" i="1"/>
  <c r="B949" i="1"/>
  <c r="H948" i="1"/>
  <c r="B948" i="1"/>
  <c r="H947" i="1"/>
  <c r="B947" i="1"/>
  <c r="H946" i="1"/>
  <c r="B946" i="1"/>
  <c r="H945" i="1"/>
  <c r="B945" i="1"/>
  <c r="H944" i="1"/>
  <c r="B944" i="1"/>
  <c r="H943" i="1"/>
  <c r="B943" i="1"/>
  <c r="H942" i="1"/>
  <c r="B942" i="1"/>
  <c r="H941" i="1"/>
  <c r="B941" i="1"/>
  <c r="H940" i="1"/>
  <c r="B940" i="1"/>
  <c r="H939" i="1"/>
  <c r="B939" i="1"/>
  <c r="H938" i="1"/>
  <c r="B938" i="1"/>
  <c r="H937" i="1"/>
  <c r="B937" i="1"/>
  <c r="H936" i="1"/>
  <c r="B936" i="1"/>
  <c r="H935" i="1"/>
  <c r="B935" i="1"/>
  <c r="H934" i="1"/>
  <c r="B934" i="1"/>
  <c r="H933" i="1"/>
  <c r="B933" i="1"/>
  <c r="H932" i="1"/>
  <c r="B932" i="1"/>
  <c r="H931" i="1"/>
  <c r="B931" i="1"/>
  <c r="H930" i="1"/>
  <c r="B930" i="1"/>
  <c r="H929" i="1"/>
  <c r="B929" i="1"/>
  <c r="H928" i="1"/>
  <c r="B928" i="1"/>
  <c r="H927" i="1"/>
  <c r="B927" i="1"/>
  <c r="H926" i="1"/>
  <c r="B926" i="1"/>
  <c r="H925" i="1"/>
  <c r="B925" i="1"/>
  <c r="H924" i="1"/>
  <c r="B924" i="1"/>
  <c r="H923" i="1"/>
  <c r="B923" i="1"/>
  <c r="H922" i="1"/>
  <c r="B922" i="1"/>
  <c r="H921" i="1"/>
  <c r="B921" i="1"/>
  <c r="H920" i="1"/>
  <c r="B920" i="1"/>
  <c r="H919" i="1"/>
  <c r="B919" i="1"/>
  <c r="H918" i="1"/>
  <c r="B918" i="1"/>
  <c r="H917" i="1"/>
  <c r="B917" i="1"/>
  <c r="H916" i="1"/>
  <c r="B916" i="1"/>
  <c r="H915" i="1"/>
  <c r="B915" i="1"/>
  <c r="H914" i="1"/>
  <c r="B914" i="1"/>
  <c r="H913" i="1"/>
  <c r="B913" i="1"/>
  <c r="H912" i="1"/>
  <c r="B912" i="1"/>
  <c r="H911" i="1"/>
  <c r="B911" i="1"/>
  <c r="H910" i="1"/>
  <c r="B910" i="1"/>
  <c r="H909" i="1"/>
  <c r="B909" i="1"/>
  <c r="H908" i="1"/>
  <c r="B908" i="1"/>
  <c r="H907" i="1"/>
  <c r="B907" i="1"/>
  <c r="H906" i="1"/>
  <c r="B906" i="1"/>
  <c r="H905" i="1"/>
  <c r="B905" i="1"/>
  <c r="H904" i="1"/>
  <c r="B904" i="1"/>
  <c r="H903" i="1"/>
  <c r="B903" i="1"/>
  <c r="H902" i="1"/>
  <c r="B902" i="1"/>
  <c r="H901" i="1"/>
  <c r="B901" i="1"/>
  <c r="H900" i="1"/>
  <c r="B900" i="1"/>
  <c r="H899" i="1"/>
  <c r="B899" i="1"/>
  <c r="H898" i="1"/>
  <c r="B898" i="1"/>
  <c r="H897" i="1"/>
  <c r="B897" i="1"/>
  <c r="H896" i="1"/>
  <c r="B896" i="1"/>
  <c r="H895" i="1"/>
  <c r="B895" i="1"/>
  <c r="H894" i="1"/>
  <c r="B894" i="1"/>
  <c r="H893" i="1"/>
  <c r="B893" i="1"/>
  <c r="H892" i="1"/>
  <c r="B892" i="1"/>
  <c r="H891" i="1"/>
  <c r="B891" i="1"/>
  <c r="H890" i="1"/>
  <c r="B890" i="1"/>
  <c r="H889" i="1"/>
  <c r="B889" i="1"/>
  <c r="H888" i="1"/>
  <c r="B888" i="1"/>
  <c r="H887" i="1"/>
  <c r="B887" i="1"/>
  <c r="H886" i="1"/>
  <c r="B886" i="1"/>
  <c r="H885" i="1"/>
  <c r="B885" i="1"/>
  <c r="H884" i="1"/>
  <c r="B884" i="1"/>
  <c r="H883" i="1"/>
  <c r="B883" i="1"/>
  <c r="H882" i="1"/>
  <c r="B882" i="1"/>
  <c r="H881" i="1"/>
  <c r="B881" i="1"/>
  <c r="H880" i="1"/>
  <c r="B880" i="1"/>
  <c r="H879" i="1"/>
  <c r="B879" i="1"/>
  <c r="H878" i="1"/>
  <c r="B878" i="1"/>
  <c r="H877" i="1"/>
  <c r="B877" i="1"/>
  <c r="H876" i="1"/>
  <c r="B876" i="1"/>
  <c r="H875" i="1"/>
  <c r="B875" i="1"/>
  <c r="H874" i="1"/>
  <c r="B874" i="1"/>
  <c r="H873" i="1"/>
  <c r="B873" i="1"/>
  <c r="H872" i="1"/>
  <c r="B872" i="1"/>
  <c r="H871" i="1"/>
  <c r="B871" i="1"/>
  <c r="H870" i="1"/>
  <c r="B870" i="1"/>
  <c r="H869" i="1"/>
  <c r="B869" i="1"/>
  <c r="H868" i="1"/>
  <c r="B868" i="1"/>
  <c r="H867" i="1"/>
  <c r="B867" i="1"/>
  <c r="H866" i="1"/>
  <c r="B866" i="1"/>
  <c r="H865" i="1"/>
  <c r="B865" i="1"/>
  <c r="H864" i="1"/>
  <c r="B864" i="1"/>
  <c r="H863" i="1"/>
  <c r="B863" i="1"/>
  <c r="H862" i="1"/>
  <c r="B862" i="1"/>
  <c r="H861" i="1"/>
  <c r="B861" i="1"/>
  <c r="H860" i="1"/>
  <c r="B860" i="1"/>
  <c r="H859" i="1"/>
  <c r="B859" i="1"/>
  <c r="H858" i="1"/>
  <c r="B858" i="1"/>
  <c r="H857" i="1"/>
  <c r="B857" i="1"/>
  <c r="H856" i="1"/>
  <c r="B856" i="1"/>
  <c r="H855" i="1"/>
  <c r="B855" i="1"/>
  <c r="H854" i="1"/>
  <c r="B854" i="1"/>
  <c r="H853" i="1"/>
  <c r="B853" i="1"/>
  <c r="H852" i="1"/>
  <c r="B852" i="1"/>
  <c r="H851" i="1"/>
  <c r="B851" i="1"/>
  <c r="H850" i="1"/>
  <c r="B850" i="1"/>
  <c r="H849" i="1"/>
  <c r="B849" i="1"/>
  <c r="H848" i="1"/>
  <c r="B848" i="1"/>
  <c r="H847" i="1"/>
  <c r="B847" i="1"/>
  <c r="H846" i="1"/>
  <c r="B846" i="1"/>
  <c r="H845" i="1"/>
  <c r="B845" i="1"/>
  <c r="H844" i="1"/>
  <c r="B844" i="1"/>
  <c r="H843" i="1"/>
  <c r="B843" i="1"/>
  <c r="H842" i="1"/>
  <c r="B842" i="1"/>
  <c r="H841" i="1"/>
  <c r="B841" i="1"/>
  <c r="H840" i="1"/>
  <c r="B840" i="1"/>
  <c r="H839" i="1"/>
  <c r="B839" i="1"/>
  <c r="H838" i="1"/>
  <c r="B838" i="1"/>
  <c r="H837" i="1"/>
  <c r="B837" i="1"/>
  <c r="H836" i="1"/>
  <c r="B836" i="1"/>
  <c r="H835" i="1"/>
  <c r="B835" i="1"/>
  <c r="H834" i="1"/>
  <c r="B834" i="1"/>
  <c r="H833" i="1"/>
  <c r="B833" i="1"/>
  <c r="H832" i="1"/>
  <c r="B832" i="1"/>
  <c r="H831" i="1"/>
  <c r="B831" i="1"/>
  <c r="H830" i="1"/>
  <c r="B830" i="1"/>
  <c r="H829" i="1"/>
  <c r="B829" i="1"/>
  <c r="H828" i="1"/>
  <c r="B828" i="1"/>
  <c r="H827" i="1"/>
  <c r="B827" i="1"/>
  <c r="H826" i="1"/>
  <c r="B826" i="1"/>
  <c r="H825" i="1"/>
  <c r="B825" i="1"/>
  <c r="H824" i="1"/>
  <c r="B824" i="1"/>
  <c r="H823" i="1"/>
  <c r="B823" i="1"/>
  <c r="H822" i="1"/>
  <c r="B822" i="1"/>
  <c r="H821" i="1"/>
  <c r="B821" i="1"/>
  <c r="H820" i="1"/>
  <c r="B820" i="1"/>
  <c r="H819" i="1"/>
  <c r="B819" i="1"/>
  <c r="H818" i="1"/>
  <c r="B818" i="1"/>
  <c r="H817" i="1"/>
  <c r="B817" i="1"/>
  <c r="H816" i="1"/>
  <c r="B816" i="1"/>
  <c r="H815" i="1"/>
  <c r="B815" i="1"/>
  <c r="H814" i="1"/>
  <c r="B814" i="1"/>
  <c r="H813" i="1"/>
  <c r="B813" i="1"/>
  <c r="H812" i="1"/>
  <c r="B812" i="1"/>
  <c r="H811" i="1"/>
  <c r="B811" i="1"/>
  <c r="H810" i="1"/>
  <c r="B810" i="1"/>
  <c r="H809" i="1"/>
  <c r="B809" i="1"/>
  <c r="H808" i="1"/>
  <c r="B808" i="1"/>
  <c r="H807" i="1"/>
  <c r="B807" i="1"/>
  <c r="H806" i="1"/>
  <c r="B806" i="1"/>
  <c r="H805" i="1"/>
  <c r="B805" i="1"/>
  <c r="H804" i="1"/>
  <c r="B804" i="1"/>
  <c r="H803" i="1"/>
  <c r="B803" i="1"/>
  <c r="H802" i="1"/>
  <c r="B802" i="1"/>
  <c r="H801" i="1"/>
  <c r="B801" i="1"/>
  <c r="H800" i="1"/>
  <c r="B800" i="1"/>
  <c r="H799" i="1"/>
  <c r="B799" i="1"/>
  <c r="H798" i="1"/>
  <c r="B798" i="1"/>
  <c r="H797" i="1"/>
  <c r="B797" i="1"/>
  <c r="H796" i="1"/>
  <c r="B796" i="1"/>
  <c r="H795" i="1"/>
  <c r="B795" i="1"/>
  <c r="H794" i="1"/>
  <c r="B794" i="1"/>
  <c r="H793" i="1"/>
  <c r="B793" i="1"/>
  <c r="H792" i="1"/>
  <c r="B792" i="1"/>
  <c r="H791" i="1"/>
  <c r="B791" i="1"/>
  <c r="H790" i="1"/>
  <c r="B790" i="1"/>
  <c r="H789" i="1"/>
  <c r="B789" i="1"/>
  <c r="H788" i="1"/>
  <c r="B788" i="1"/>
  <c r="H787" i="1"/>
  <c r="B787" i="1"/>
  <c r="H786" i="1"/>
  <c r="B786" i="1"/>
  <c r="H785" i="1"/>
  <c r="B785" i="1"/>
  <c r="H784" i="1"/>
  <c r="B784" i="1"/>
  <c r="H783" i="1"/>
  <c r="B783" i="1"/>
  <c r="H782" i="1"/>
  <c r="B782" i="1"/>
  <c r="H781" i="1"/>
  <c r="B781" i="1"/>
  <c r="H780" i="1"/>
  <c r="B780" i="1"/>
  <c r="H779" i="1"/>
  <c r="B779" i="1"/>
  <c r="H778" i="1"/>
  <c r="B778" i="1"/>
  <c r="H777" i="1"/>
  <c r="B777" i="1"/>
  <c r="H776" i="1"/>
  <c r="B776" i="1"/>
  <c r="H775" i="1"/>
  <c r="B775" i="1"/>
  <c r="H774" i="1"/>
  <c r="B774" i="1"/>
  <c r="H773" i="1"/>
  <c r="B773" i="1"/>
  <c r="H772" i="1"/>
  <c r="B772" i="1"/>
  <c r="H771" i="1"/>
  <c r="B771" i="1"/>
  <c r="H770" i="1"/>
  <c r="B770" i="1"/>
  <c r="H769" i="1"/>
  <c r="B769" i="1"/>
  <c r="H768" i="1"/>
  <c r="B768" i="1"/>
  <c r="H767" i="1"/>
  <c r="B767" i="1"/>
  <c r="H766" i="1"/>
  <c r="B766" i="1"/>
  <c r="H765" i="1"/>
  <c r="B765" i="1"/>
  <c r="H764" i="1"/>
  <c r="B764" i="1"/>
  <c r="H763" i="1"/>
  <c r="B763" i="1"/>
  <c r="H762" i="1"/>
  <c r="B762" i="1"/>
  <c r="H761" i="1"/>
  <c r="B761" i="1"/>
  <c r="H760" i="1"/>
  <c r="B760" i="1"/>
  <c r="H759" i="1"/>
  <c r="B759" i="1"/>
  <c r="H758" i="1"/>
  <c r="B758" i="1"/>
  <c r="H757" i="1"/>
  <c r="B757" i="1"/>
  <c r="H756" i="1"/>
  <c r="B756" i="1"/>
  <c r="H755" i="1"/>
  <c r="B755" i="1"/>
  <c r="H754" i="1"/>
  <c r="B754" i="1"/>
  <c r="H753" i="1"/>
  <c r="B753" i="1"/>
  <c r="H752" i="1"/>
  <c r="B752" i="1"/>
  <c r="H751" i="1"/>
  <c r="B751" i="1"/>
  <c r="H750" i="1"/>
  <c r="B750" i="1"/>
  <c r="H749" i="1"/>
  <c r="B749" i="1"/>
  <c r="H748" i="1"/>
  <c r="B748" i="1"/>
  <c r="H747" i="1"/>
  <c r="B747" i="1"/>
  <c r="H746" i="1"/>
  <c r="B746" i="1"/>
  <c r="H745" i="1"/>
  <c r="B745" i="1"/>
  <c r="H744" i="1"/>
  <c r="B744" i="1"/>
  <c r="H743" i="1"/>
  <c r="B743" i="1"/>
  <c r="H742" i="1"/>
  <c r="B742" i="1"/>
  <c r="H741" i="1"/>
  <c r="B741" i="1"/>
  <c r="H740" i="1"/>
  <c r="B740" i="1"/>
  <c r="H739" i="1"/>
  <c r="B739" i="1"/>
  <c r="H738" i="1"/>
  <c r="B738" i="1"/>
  <c r="H737" i="1"/>
  <c r="B737" i="1"/>
  <c r="H736" i="1"/>
  <c r="B736" i="1"/>
  <c r="H735" i="1"/>
  <c r="B735" i="1"/>
  <c r="H734" i="1"/>
  <c r="B734" i="1"/>
  <c r="H733" i="1"/>
  <c r="B733" i="1"/>
  <c r="H732" i="1"/>
  <c r="B732" i="1"/>
  <c r="H731" i="1"/>
  <c r="B731" i="1"/>
  <c r="H730" i="1"/>
  <c r="B730" i="1"/>
  <c r="H729" i="1"/>
  <c r="B729" i="1"/>
  <c r="H728" i="1"/>
  <c r="B728" i="1"/>
  <c r="H727" i="1"/>
  <c r="B727" i="1"/>
  <c r="H726" i="1"/>
  <c r="B726" i="1"/>
  <c r="H725" i="1"/>
  <c r="B725" i="1"/>
  <c r="H724" i="1"/>
  <c r="B724" i="1"/>
  <c r="H723" i="1"/>
  <c r="B723" i="1"/>
  <c r="H722" i="1"/>
  <c r="B722" i="1"/>
  <c r="H721" i="1"/>
  <c r="B721" i="1"/>
  <c r="H720" i="1"/>
  <c r="B720" i="1"/>
  <c r="H719" i="1"/>
  <c r="B719" i="1"/>
  <c r="H718" i="1"/>
  <c r="B718" i="1"/>
  <c r="H717" i="1"/>
  <c r="B717" i="1"/>
  <c r="H716" i="1"/>
  <c r="B716" i="1"/>
  <c r="H715" i="1"/>
  <c r="B715" i="1"/>
  <c r="H714" i="1"/>
  <c r="B714" i="1"/>
  <c r="H713" i="1"/>
  <c r="B713" i="1"/>
  <c r="H712" i="1"/>
  <c r="B712" i="1"/>
  <c r="H711" i="1"/>
  <c r="B711" i="1"/>
  <c r="H710" i="1"/>
  <c r="B710" i="1"/>
  <c r="H709" i="1"/>
  <c r="B709" i="1"/>
  <c r="H708" i="1"/>
  <c r="B708" i="1"/>
  <c r="H707" i="1"/>
  <c r="B707" i="1"/>
  <c r="H706" i="1"/>
  <c r="B706" i="1"/>
  <c r="H705" i="1"/>
  <c r="B705" i="1"/>
  <c r="H704" i="1"/>
  <c r="B704" i="1"/>
  <c r="H703" i="1"/>
  <c r="B703" i="1"/>
  <c r="H702" i="1"/>
  <c r="B702" i="1"/>
  <c r="H701" i="1"/>
  <c r="B701" i="1"/>
  <c r="H700" i="1"/>
  <c r="B700" i="1"/>
  <c r="H699" i="1"/>
  <c r="B699" i="1"/>
  <c r="H698" i="1"/>
  <c r="B698" i="1"/>
  <c r="H697" i="1"/>
  <c r="B697" i="1"/>
  <c r="H696" i="1"/>
  <c r="B696" i="1"/>
  <c r="H695" i="1"/>
  <c r="B695" i="1"/>
  <c r="H694" i="1"/>
  <c r="B694" i="1"/>
  <c r="H693" i="1"/>
  <c r="B693" i="1"/>
  <c r="H692" i="1"/>
  <c r="B692" i="1"/>
  <c r="H691" i="1"/>
  <c r="B691" i="1"/>
  <c r="H690" i="1"/>
  <c r="B690" i="1"/>
  <c r="H689" i="1"/>
  <c r="B689" i="1"/>
  <c r="H688" i="1"/>
  <c r="B688" i="1"/>
  <c r="H687" i="1"/>
  <c r="B687" i="1"/>
  <c r="H686" i="1"/>
  <c r="B686" i="1"/>
  <c r="H685" i="1"/>
  <c r="B685" i="1"/>
  <c r="H684" i="1"/>
  <c r="B684" i="1"/>
  <c r="H683" i="1"/>
  <c r="B683" i="1"/>
  <c r="H682" i="1"/>
  <c r="B682" i="1"/>
  <c r="H681" i="1"/>
  <c r="B681" i="1"/>
  <c r="H680" i="1"/>
  <c r="B680" i="1"/>
  <c r="H679" i="1"/>
  <c r="B679" i="1"/>
  <c r="H678" i="1"/>
  <c r="B678" i="1"/>
  <c r="H677" i="1"/>
  <c r="B677" i="1"/>
  <c r="H676" i="1"/>
  <c r="B676" i="1"/>
  <c r="H675" i="1"/>
  <c r="B675" i="1"/>
  <c r="H674" i="1"/>
  <c r="B674" i="1"/>
  <c r="H673" i="1"/>
  <c r="B673" i="1"/>
  <c r="H672" i="1"/>
  <c r="B672" i="1"/>
  <c r="H671" i="1"/>
  <c r="B671" i="1"/>
  <c r="H670" i="1"/>
  <c r="B670" i="1"/>
  <c r="H669" i="1"/>
  <c r="B669" i="1"/>
  <c r="H668" i="1"/>
  <c r="B668" i="1"/>
  <c r="H667" i="1"/>
  <c r="B667" i="1"/>
  <c r="H666" i="1"/>
  <c r="B666" i="1"/>
  <c r="H665" i="1"/>
  <c r="B665" i="1"/>
  <c r="H664" i="1"/>
  <c r="B664" i="1"/>
  <c r="H663" i="1"/>
  <c r="B663" i="1"/>
  <c r="H662" i="1"/>
  <c r="B662" i="1"/>
  <c r="H661" i="1"/>
  <c r="B661" i="1"/>
  <c r="H660" i="1"/>
  <c r="B660" i="1"/>
  <c r="H659" i="1"/>
  <c r="B659" i="1"/>
  <c r="H658" i="1"/>
  <c r="B658" i="1"/>
  <c r="H657" i="1"/>
  <c r="B657" i="1"/>
  <c r="H656" i="1"/>
  <c r="B656" i="1"/>
  <c r="H655" i="1"/>
  <c r="B655" i="1"/>
  <c r="H654" i="1"/>
  <c r="B654" i="1"/>
  <c r="H653" i="1"/>
  <c r="B653" i="1"/>
  <c r="H652" i="1"/>
  <c r="B652" i="1"/>
  <c r="H651" i="1"/>
  <c r="B651" i="1"/>
  <c r="H650" i="1"/>
  <c r="B650" i="1"/>
  <c r="H649" i="1"/>
  <c r="B649" i="1"/>
  <c r="H648" i="1"/>
  <c r="B648" i="1"/>
  <c r="H647" i="1"/>
  <c r="B647" i="1"/>
  <c r="H646" i="1"/>
  <c r="B646" i="1"/>
  <c r="H645" i="1"/>
  <c r="B645" i="1"/>
  <c r="H644" i="1"/>
  <c r="B644" i="1"/>
  <c r="H643" i="1"/>
  <c r="B643" i="1"/>
  <c r="H642" i="1"/>
  <c r="B642" i="1"/>
  <c r="H641" i="1"/>
  <c r="B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L617" i="1"/>
  <c r="H615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  <c r="H617" i="1" l="1"/>
  <c r="H616" i="1"/>
  <c r="G6" i="4"/>
  <c r="G14" i="4"/>
  <c r="G22" i="4"/>
  <c r="G30" i="4"/>
  <c r="G38" i="4"/>
  <c r="F4" i="4"/>
  <c r="F12" i="4"/>
  <c r="F20" i="4"/>
  <c r="F28" i="4"/>
  <c r="F36" i="4"/>
  <c r="F44" i="4"/>
  <c r="F50" i="4"/>
  <c r="F9" i="4"/>
  <c r="F17" i="4"/>
  <c r="F25" i="4"/>
  <c r="F33" i="4"/>
  <c r="F41" i="4"/>
  <c r="F49" i="4"/>
</calcChain>
</file>

<file path=xl/sharedStrings.xml><?xml version="1.0" encoding="utf-8"?>
<sst xmlns="http://schemas.openxmlformats.org/spreadsheetml/2006/main" count="35884" uniqueCount="3415">
  <si>
    <t>Residences</t>
  </si>
  <si>
    <t>OLT_Name</t>
  </si>
  <si>
    <t>OLT_ID</t>
  </si>
  <si>
    <t>Segment_ID</t>
  </si>
  <si>
    <t>Pole_ID</t>
  </si>
  <si>
    <t>Pole_Lat</t>
  </si>
  <si>
    <t>Pole_Long</t>
  </si>
  <si>
    <t>Distance (m)</t>
  </si>
  <si>
    <t>Lahat</t>
  </si>
  <si>
    <t>OLT-01-LHT-71192109-01</t>
  </si>
  <si>
    <t>OLT-71192109-FDT-025</t>
  </si>
  <si>
    <t>LHT-Pole3817</t>
  </si>
  <si>
    <t>LHT-Pole3816</t>
  </si>
  <si>
    <t>LHT-Pole3815</t>
  </si>
  <si>
    <t>LHT-Pole3814</t>
  </si>
  <si>
    <t>LHT-Pole3813</t>
  </si>
  <si>
    <t>LHT-Pole3812</t>
  </si>
  <si>
    <t>LHT-Pole3811</t>
  </si>
  <si>
    <t>LHT-Pole3810</t>
  </si>
  <si>
    <t>LHT-Pole3809</t>
  </si>
  <si>
    <t>LHT-Pole3808</t>
  </si>
  <si>
    <t>LHT-Pole3807</t>
  </si>
  <si>
    <t>OLT-71192109-FDT-001</t>
  </si>
  <si>
    <t>LHT-Pole3806</t>
  </si>
  <si>
    <t>LHT-Pole3805</t>
  </si>
  <si>
    <t>LHT-Pole3804</t>
  </si>
  <si>
    <t>LHT-Pole3803</t>
  </si>
  <si>
    <t>LHT-Pole3802</t>
  </si>
  <si>
    <t>LHT-Pole3801</t>
  </si>
  <si>
    <t>LHT-Pole3800</t>
  </si>
  <si>
    <t>LHT-Pole3799</t>
  </si>
  <si>
    <t>LHT-Pole3798</t>
  </si>
  <si>
    <t>LHT-Pole3797</t>
  </si>
  <si>
    <t>LHT-Pole3796</t>
  </si>
  <si>
    <t>LHT-Pole3795</t>
  </si>
  <si>
    <t>LHT-Pole3794</t>
  </si>
  <si>
    <t>LHT-Pole3793</t>
  </si>
  <si>
    <t>LHT-Pole3792</t>
  </si>
  <si>
    <t>LHT-Pole3791</t>
  </si>
  <si>
    <t>LHT-Pole3790</t>
  </si>
  <si>
    <t>LHT-Pole3789</t>
  </si>
  <si>
    <t>LHT-Pole3788</t>
  </si>
  <si>
    <t>LHT-Pole3787</t>
  </si>
  <si>
    <t>LHT-Pole3786</t>
  </si>
  <si>
    <t>LHT-Pole3785</t>
  </si>
  <si>
    <t>LHT-Pole3784</t>
  </si>
  <si>
    <t>LHT-Pole3783</t>
  </si>
  <si>
    <t>LHT-Pole3782</t>
  </si>
  <si>
    <t>LHT-Pole3781</t>
  </si>
  <si>
    <t>LHT-Pole3780</t>
  </si>
  <si>
    <t>LHT-Pole3779</t>
  </si>
  <si>
    <t>LHT-Pole3778</t>
  </si>
  <si>
    <t>LHT-Pole3777</t>
  </si>
  <si>
    <t>LHT-Pole3776</t>
  </si>
  <si>
    <t>LHT-Pole3775</t>
  </si>
  <si>
    <t>LHT-Pole3774</t>
  </si>
  <si>
    <t>LHT-Pole3773</t>
  </si>
  <si>
    <t>OLT-71192109-FDT-101</t>
  </si>
  <si>
    <t>LHT-Pole3772</t>
  </si>
  <si>
    <t>LHT-Pole3771</t>
  </si>
  <si>
    <t>LHT-Pole3770</t>
  </si>
  <si>
    <t>LHT-Pole3769</t>
  </si>
  <si>
    <t>LHT-Pole3768</t>
  </si>
  <si>
    <t>LHT-Pole3767</t>
  </si>
  <si>
    <t>LHT-Pole3766</t>
  </si>
  <si>
    <t>LHT-Pole3765</t>
  </si>
  <si>
    <t>LHT-Pole3764</t>
  </si>
  <si>
    <t>LHT-Pole3763</t>
  </si>
  <si>
    <t>LHT-Pole3762</t>
  </si>
  <si>
    <t>LHT-Pole3761</t>
  </si>
  <si>
    <t>LHT-Pole3760</t>
  </si>
  <si>
    <t>LHT-Pole3759</t>
  </si>
  <si>
    <t>OLT-71192109-FDT-010</t>
  </si>
  <si>
    <t>LHT-Pole3758</t>
  </si>
  <si>
    <t>LHT-Pole3757</t>
  </si>
  <si>
    <t>LHT-Pole3756</t>
  </si>
  <si>
    <t>LHT-Pole3755</t>
  </si>
  <si>
    <t>LHT-Pole3754</t>
  </si>
  <si>
    <t>LHT-Pole3753</t>
  </si>
  <si>
    <t>LHT-Pole3752</t>
  </si>
  <si>
    <t>LHT-Pole3751</t>
  </si>
  <si>
    <t>LHT-Pole8</t>
  </si>
  <si>
    <t>LHT-Pole9</t>
  </si>
  <si>
    <t>OLT-71192109-FDT-012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</si>
  <si>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</si>
  <si>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</si>
  <si>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</si>
  <si>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</si>
  <si>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</si>
  <si>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</si>
  <si>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</si>
  <si>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LHT-Pole10</t>
  </si>
  <si>
    <t>LHT-Pole11</t>
  </si>
  <si>
    <t>LHT-Pole12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</si>
  <si>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</si>
  <si>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</si>
  <si>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</si>
  <si>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</si>
  <si>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</si>
  <si>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</si>
  <si>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</si>
  <si>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</si>
  <si>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</si>
  <si>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</si>
  <si>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</si>
  <si>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</si>
  <si>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</si>
  <si>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</si>
  <si>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</si>
  <si>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</si>
  <si>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</si>
  <si>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</si>
  <si>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</si>
  <si>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</si>
  <si>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</si>
  <si>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</si>
  <si>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</si>
  <si>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Pole 1</t>
  </si>
  <si>
    <t>Pole 2</t>
  </si>
  <si>
    <t>Pole 75</t>
  </si>
  <si>
    <t>Pole 74</t>
  </si>
  <si>
    <t>Pole 73</t>
  </si>
  <si>
    <t>OLT-71192109-FDT-026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</si>
  <si>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</si>
  <si>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</si>
  <si>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</si>
  <si>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</si>
  <si>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</si>
  <si>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</si>
  <si>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</si>
  <si>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</si>
  <si>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</si>
  <si>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</si>
  <si>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</si>
  <si>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</si>
  <si>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</si>
  <si>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</si>
  <si>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</si>
  <si>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</si>
  <si>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</si>
  <si>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</si>
  <si>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</si>
  <si>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OLT-71192109-FDT-094</t>
  </si>
  <si>
    <t>Pole 72</t>
  </si>
  <si>
    <t>Pole 71</t>
  </si>
  <si>
    <t>Pole 70</t>
  </si>
  <si>
    <t>Pole 69</t>
  </si>
  <si>
    <t>Pole 68</t>
  </si>
  <si>
    <t>Pole 67</t>
  </si>
  <si>
    <t>Pole 66</t>
  </si>
  <si>
    <t>Pole 65</t>
  </si>
  <si>
    <t>Pole 64</t>
  </si>
  <si>
    <t>Pole 63</t>
  </si>
  <si>
    <t>Pole 62</t>
  </si>
  <si>
    <t>Pole 61</t>
  </si>
  <si>
    <t>Pole 60</t>
  </si>
  <si>
    <t>Pole 59</t>
  </si>
  <si>
    <t>Pole 58</t>
  </si>
  <si>
    <t>Pole 57</t>
  </si>
  <si>
    <t>Pole 56</t>
  </si>
  <si>
    <t>Pole 55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</si>
  <si>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</si>
  <si>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</si>
  <si>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</si>
  <si>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</si>
  <si>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</si>
  <si>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</si>
  <si>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</si>
  <si>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</si>
  <si>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</si>
  <si>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</si>
  <si>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</si>
  <si>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</si>
  <si>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</si>
  <si>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</si>
  <si>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</si>
  <si>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Simalungun</t>
  </si>
  <si>
    <t>OLT-01-PMS-225762007-01</t>
  </si>
  <si>
    <t>FDT-48-PMS-225762007-020</t>
  </si>
  <si>
    <t>PMS-Pole177</t>
  </si>
  <si>
    <t>PMS-Pole176</t>
  </si>
  <si>
    <t>PMS-Pole175</t>
  </si>
  <si>
    <t>PMS-Pole174</t>
  </si>
  <si>
    <t>PMS-Pole173</t>
  </si>
  <si>
    <t>PMS-Pole172</t>
  </si>
  <si>
    <t>PMS-Pole171</t>
  </si>
  <si>
    <t>PMS-Pole170</t>
  </si>
  <si>
    <t>PMS-Pole169</t>
  </si>
  <si>
    <t>PMS-Pole168</t>
  </si>
  <si>
    <t>PMS-Pole167</t>
  </si>
  <si>
    <t>PMS-Pole166</t>
  </si>
  <si>
    <t>PMS-Pole165</t>
  </si>
  <si>
    <t>PMS-Pole164</t>
  </si>
  <si>
    <t>PMS-Pole163</t>
  </si>
  <si>
    <t>PMS-Pole162</t>
  </si>
  <si>
    <t>PMS-Pole161</t>
  </si>
  <si>
    <t>PMS-Pole160</t>
  </si>
  <si>
    <t>PMS-Pole159</t>
  </si>
  <si>
    <t>PMS-Pole158</t>
  </si>
  <si>
    <t>PMS-Pole157</t>
  </si>
  <si>
    <t>PMS-Pole156</t>
  </si>
  <si>
    <t>PMS-Pole155</t>
  </si>
  <si>
    <t>PMS-Pole154</t>
  </si>
  <si>
    <t>PMS-Pole153</t>
  </si>
  <si>
    <t>PMS-Pole152</t>
  </si>
  <si>
    <t>PMS-Pole151</t>
  </si>
  <si>
    <t>PMS-Pole150</t>
  </si>
  <si>
    <t>PMS-Pole149</t>
  </si>
  <si>
    <t>PMS-Pole148</t>
  </si>
  <si>
    <t>PMS-Pole147</t>
  </si>
  <si>
    <t>PMS-Pole146</t>
  </si>
  <si>
    <t>PMS-Pole145</t>
  </si>
  <si>
    <t>PMS-Pole144</t>
  </si>
  <si>
    <t>PMS-Pole143</t>
  </si>
  <si>
    <t>PMS-Pole142</t>
  </si>
  <si>
    <t>PMS-Pole141</t>
  </si>
  <si>
    <t>PMS-Pole140</t>
  </si>
  <si>
    <t>PMS-Pole139</t>
  </si>
  <si>
    <t>PMS-Pole138</t>
  </si>
  <si>
    <t>PMS-Pole137</t>
  </si>
  <si>
    <t>PMS-Pole136</t>
  </si>
  <si>
    <t>PMS-Pole135</t>
  </si>
  <si>
    <t>PMS-Pole134</t>
  </si>
  <si>
    <t>PMS-Pole133</t>
  </si>
  <si>
    <t>PMS-Pole132</t>
  </si>
  <si>
    <t>PMS-Pole131</t>
  </si>
  <si>
    <t>PMS-Pole130</t>
  </si>
  <si>
    <t>PMS-Pole129</t>
  </si>
  <si>
    <t>PMS-Pole128</t>
  </si>
  <si>
    <t>PMS-Pole127</t>
  </si>
  <si>
    <t>PMS-Pole126</t>
  </si>
  <si>
    <t>PMS-Pole125</t>
  </si>
  <si>
    <t>PMS-Pole124</t>
  </si>
  <si>
    <t>PMS-Pole123</t>
  </si>
  <si>
    <t>PMS-Pole122</t>
  </si>
  <si>
    <t>PMS-Pole121</t>
  </si>
  <si>
    <t>PMS-Pole120</t>
  </si>
  <si>
    <t>PMS-Pole119</t>
  </si>
  <si>
    <t>PMS-Pole118</t>
  </si>
  <si>
    <t>PMS-Pole117</t>
  </si>
  <si>
    <t>PMS-Pole116</t>
  </si>
  <si>
    <t>PMS-Pole115</t>
  </si>
  <si>
    <t>PMS-Pole114</t>
  </si>
  <si>
    <t>PMS-Pole113</t>
  </si>
  <si>
    <t>PMS-Pole112</t>
  </si>
  <si>
    <t>PMS-Pole111</t>
  </si>
  <si>
    <t>PMS-Pole110</t>
  </si>
  <si>
    <t>PMS-Pole2584</t>
  </si>
  <si>
    <t>PMS-Pole2585</t>
  </si>
  <si>
    <t>PMS-Pole2586</t>
  </si>
  <si>
    <t>PMS-Pole2587</t>
  </si>
  <si>
    <t>PMS-Pole2588</t>
  </si>
  <si>
    <t>PMS-Pole2589</t>
  </si>
  <si>
    <t>PMS-Pole2590</t>
  </si>
  <si>
    <t>PMS-Pole2591</t>
  </si>
  <si>
    <t>PMS-Pole2592</t>
  </si>
  <si>
    <t>PMS-Pole2593</t>
  </si>
  <si>
    <t>PMS-Pole2594</t>
  </si>
  <si>
    <t>PMS-Pole109</t>
  </si>
  <si>
    <t>PMS-Pole108</t>
  </si>
  <si>
    <t>PMS-Pole107</t>
  </si>
  <si>
    <t>PMS-Pole106</t>
  </si>
  <si>
    <t>PMS-Pole105</t>
  </si>
  <si>
    <t>PMS-Pole104</t>
  </si>
  <si>
    <t>PMS-Pole103</t>
  </si>
  <si>
    <t>PMS-Pole102</t>
  </si>
  <si>
    <t>PMS-Pole101</t>
  </si>
  <si>
    <t>PMS-Pole100</t>
  </si>
  <si>
    <t>PMS-Pole2595</t>
  </si>
  <si>
    <t>PMS-Pole2596</t>
  </si>
  <si>
    <t>PMS-Pole2597</t>
  </si>
  <si>
    <t>PMS-Pole2598</t>
  </si>
  <si>
    <t>PMS-Pole2599</t>
  </si>
  <si>
    <t>PMS-Pole2600</t>
  </si>
  <si>
    <t>PMS-Pole2601</t>
  </si>
  <si>
    <t>PMS-Pole2602</t>
  </si>
  <si>
    <t>PMS-Pole2603</t>
  </si>
  <si>
    <t>PMS-Pole2604</t>
  </si>
  <si>
    <t>PMS-Pole2605</t>
  </si>
  <si>
    <t>PMS-Pole2606</t>
  </si>
  <si>
    <t>PMS-Pole2607</t>
  </si>
  <si>
    <t>PMS-Pole99</t>
  </si>
  <si>
    <t>PMS-Pole98</t>
  </si>
  <si>
    <t>PMS-Pole97</t>
  </si>
  <si>
    <t>PMS-Pole96</t>
  </si>
  <si>
    <t>PMS-Pole95</t>
  </si>
  <si>
    <t>PMS-Pole94</t>
  </si>
  <si>
    <t>PMS-Pole93</t>
  </si>
  <si>
    <t>PMS-Pole92</t>
  </si>
  <si>
    <t>PMS-Pole91</t>
  </si>
  <si>
    <t>PMS-Pole90</t>
  </si>
  <si>
    <t>PMS-Pole89</t>
  </si>
  <si>
    <t>PMS-Pole88</t>
  </si>
  <si>
    <t>PMS-Pole87</t>
  </si>
  <si>
    <t>PMS-Pole86</t>
  </si>
  <si>
    <t>PMS-Pole85</t>
  </si>
  <si>
    <t>PMS-Pole84</t>
  </si>
  <si>
    <t>PMS-Pole83</t>
  </si>
  <si>
    <t>PMS-Pole2608</t>
  </si>
  <si>
    <t>PMS-Pole2609</t>
  </si>
  <si>
    <t>PMS-Pole2610</t>
  </si>
  <si>
    <t>PMS-Pole2611</t>
  </si>
  <si>
    <t>PMS-Pole2612</t>
  </si>
  <si>
    <t>PMS-Pole2613</t>
  </si>
  <si>
    <t>PMS-Pole2614</t>
  </si>
  <si>
    <t>PMS-Pole2615</t>
  </si>
  <si>
    <t>PMS-Pole82</t>
  </si>
  <si>
    <t>PMS-Pole81</t>
  </si>
  <si>
    <t>PMS-Pole80</t>
  </si>
  <si>
    <t>PMS-Pole79</t>
  </si>
  <si>
    <t>PMS-Pole78</t>
  </si>
  <si>
    <t>PMS-Pole77</t>
  </si>
  <si>
    <t>PMS-Pole76</t>
  </si>
  <si>
    <t>PMS-Pole75</t>
  </si>
  <si>
    <t>PMS-Pole8</t>
  </si>
  <si>
    <t>PMS-Pole7</t>
  </si>
  <si>
    <t>PMS-Pole6</t>
  </si>
  <si>
    <t>PMS-Pole5</t>
  </si>
  <si>
    <t>PMS-Pole4</t>
  </si>
  <si>
    <t>FDT-48-PMS-225762007-128</t>
  </si>
  <si>
    <t>FDT-48-PMS-225762007-523</t>
  </si>
  <si>
    <t>PMS-PoleXX1</t>
  </si>
  <si>
    <t>PMS-Pole45</t>
  </si>
  <si>
    <t>PMS-Pole44</t>
  </si>
  <si>
    <t>PMS-Pole43</t>
  </si>
  <si>
    <t>PMS-Pole42</t>
  </si>
  <si>
    <t>PMS-Pole41</t>
  </si>
  <si>
    <t>PMS-Pole40</t>
  </si>
  <si>
    <t>PMS-Pole38</t>
  </si>
  <si>
    <t>PMS-Pole2692</t>
  </si>
  <si>
    <t>PMS-Pole2691</t>
  </si>
  <si>
    <t>PMS-Pole2690</t>
  </si>
  <si>
    <t>PMS-Pole2689</t>
  </si>
  <si>
    <t>PMS-Pole2688</t>
  </si>
  <si>
    <t>PMS-Pole2687</t>
  </si>
  <si>
    <t>PMS-Pole2686</t>
  </si>
  <si>
    <t>PMS-Pole2685</t>
  </si>
  <si>
    <t>PMS-Pole2684</t>
  </si>
  <si>
    <t>PMS-Pole2683</t>
  </si>
  <si>
    <t>PMS-Pole2682</t>
  </si>
  <si>
    <t>PMS-Pole2681</t>
  </si>
  <si>
    <t>PMS-Pole2680</t>
  </si>
  <si>
    <t>PMS-Pole2679</t>
  </si>
  <si>
    <t>PMS-Pole2678</t>
  </si>
  <si>
    <t>PMS-Pole2677</t>
  </si>
  <si>
    <t>PMS-Pole2676</t>
  </si>
  <si>
    <t>PMS-Pole2675</t>
  </si>
  <si>
    <t>PMS-Pole2674</t>
  </si>
  <si>
    <t>PMS-Pole2673</t>
  </si>
  <si>
    <t>PMS-Pole2672</t>
  </si>
  <si>
    <t>PMS-Pole2671</t>
  </si>
  <si>
    <t>PMS-Pole2670</t>
  </si>
  <si>
    <t>PMS-Pole2669</t>
  </si>
  <si>
    <t>PMS-Pole2668</t>
  </si>
  <si>
    <t>PMS-Pole2667</t>
  </si>
  <si>
    <t>PMS-Pole2666</t>
  </si>
  <si>
    <t>PMS-Pole2665</t>
  </si>
  <si>
    <t>PMS-Pole2664</t>
  </si>
  <si>
    <t>PMS-Pole2663</t>
  </si>
  <si>
    <t>PMS-Pole2662</t>
  </si>
  <si>
    <t>PMS-Pole2661</t>
  </si>
  <si>
    <t>PMS-Pole2660</t>
  </si>
  <si>
    <t>PMS-Pole2659</t>
  </si>
  <si>
    <t>PMS-Pole2658</t>
  </si>
  <si>
    <t>PMS-Pole2657</t>
  </si>
  <si>
    <t>PMS-Pole2656</t>
  </si>
  <si>
    <t>PMS-Pole2655</t>
  </si>
  <si>
    <t>PMS-Pole2654</t>
  </si>
  <si>
    <t>PMS-Pole2653</t>
  </si>
  <si>
    <t>PMS-Pole2652</t>
  </si>
  <si>
    <t>PMS-Pole2651</t>
  </si>
  <si>
    <t>PMS-Pole2650</t>
  </si>
  <si>
    <t>PMS-Pole2649</t>
  </si>
  <si>
    <t>PMS-Pole2648</t>
  </si>
  <si>
    <t>PMS-Pole2647</t>
  </si>
  <si>
    <t>PMS-Pole2646</t>
  </si>
  <si>
    <t>PMS-Pole2645</t>
  </si>
  <si>
    <t>PMS-Pole2644</t>
  </si>
  <si>
    <t>PMS-Pole2643</t>
  </si>
  <si>
    <t>PMS-Pole2642</t>
  </si>
  <si>
    <t>PMS-Pole2641</t>
  </si>
  <si>
    <t>PMS-Pole2640</t>
  </si>
  <si>
    <t>PMS-Pole2639</t>
  </si>
  <si>
    <t>PMS-Pole2638</t>
  </si>
  <si>
    <t>PMS-Pole2637</t>
  </si>
  <si>
    <t>PMS-Pole2636</t>
  </si>
  <si>
    <t>PMS-Pole2635</t>
  </si>
  <si>
    <t>PMS-Pole2634</t>
  </si>
  <si>
    <t>PMS-Pole2633</t>
  </si>
  <si>
    <t>PMS-Pole2632</t>
  </si>
  <si>
    <t>PMS-Pole2631</t>
  </si>
  <si>
    <t>PMS-Pole2630</t>
  </si>
  <si>
    <t>PMS-Pole2629</t>
  </si>
  <si>
    <t>PMS-Pole2628</t>
  </si>
  <si>
    <t>PMS-Pole2627</t>
  </si>
  <si>
    <t>PMS-Pole2626</t>
  </si>
  <si>
    <t>PMS-Pole2625</t>
  </si>
  <si>
    <t>PMS-Pole2624</t>
  </si>
  <si>
    <t>PMS-Pole2623</t>
  </si>
  <si>
    <t>PMS-Pole2622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</si>
  <si>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</si>
  <si>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</si>
  <si>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</si>
  <si>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</si>
  <si>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</si>
  <si>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</si>
  <si>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</si>
  <si>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</si>
  <si>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</si>
  <si>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</si>
  <si>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</si>
  <si>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</si>
  <si>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</si>
  <si>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</si>
  <si>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</si>
  <si>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</si>
  <si>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</si>
  <si>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</si>
  <si>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PMS-Pole2620</t>
  </si>
  <si>
    <t>PMS-Pole2619</t>
  </si>
  <si>
    <t>PMS-Pole2618</t>
  </si>
  <si>
    <t>PMS-Pole2617</t>
  </si>
  <si>
    <t>PMS-Pole19</t>
  </si>
  <si>
    <t>PMS-Pole18</t>
  </si>
  <si>
    <t>PMS-Pole2734</t>
  </si>
  <si>
    <t>PMS-Pole17</t>
  </si>
  <si>
    <t>PMS-Pole2733</t>
  </si>
  <si>
    <t>PMS-Pole16</t>
  </si>
  <si>
    <t>OLT-01-PMS-225762007-02</t>
  </si>
  <si>
    <t>FDT-48-PMS-225762007-524</t>
  </si>
  <si>
    <t>PMS-Pole14</t>
  </si>
  <si>
    <t>PMS-Pole13</t>
  </si>
  <si>
    <t>PMS-Pole12</t>
  </si>
  <si>
    <t>PMS-Pole11</t>
  </si>
  <si>
    <t>PMS-Pole10</t>
  </si>
  <si>
    <t>PMS-Pole9</t>
  </si>
  <si>
    <t>FDT-48-PMS-225762007-503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</si>
  <si>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</si>
  <si>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</si>
  <si>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</si>
  <si>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</si>
  <si>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</si>
  <si>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</si>
  <si>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</si>
  <si>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</si>
  <si>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</si>
  <si>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</si>
  <si>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</si>
  <si>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</si>
  <si>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</si>
  <si>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</si>
  <si>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</si>
  <si>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</si>
  <si>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</si>
  <si>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</si>
  <si>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</si>
  <si>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</si>
  <si>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</si>
  <si>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PMS-Pole2732</t>
  </si>
  <si>
    <t>PMS-Pole2731</t>
  </si>
  <si>
    <t>PMS-Pole2730</t>
  </si>
  <si>
    <t>PMS-Pole2729</t>
  </si>
  <si>
    <t>PMS-Pole2728</t>
  </si>
  <si>
    <t>PMS-Pole2727</t>
  </si>
  <si>
    <t>PMS-Pole2726</t>
  </si>
  <si>
    <t>PMS-Pole2725</t>
  </si>
  <si>
    <t>PMS-Pole2724</t>
  </si>
  <si>
    <t>PMS-Pole2723</t>
  </si>
  <si>
    <t>PMS-Pole2722</t>
  </si>
  <si>
    <t>PMS-Pole2721</t>
  </si>
  <si>
    <t>PMS-Pole2720</t>
  </si>
  <si>
    <t>PMS-Pole2719</t>
  </si>
  <si>
    <t>PMS-Pole2718</t>
  </si>
  <si>
    <t>PMS-Pole2717</t>
  </si>
  <si>
    <t>PMS-Pole2716</t>
  </si>
  <si>
    <t>PMS-Pole2715</t>
  </si>
  <si>
    <t>PMS-Pole2714</t>
  </si>
  <si>
    <t>PMS-Pole2713</t>
  </si>
  <si>
    <t>PMS-Pole2712</t>
  </si>
  <si>
    <t>PMS-Pole2711</t>
  </si>
  <si>
    <t>PMS-Pole2710</t>
  </si>
  <si>
    <t>PMS-Pole2709</t>
  </si>
  <si>
    <t>PMS-Pole2708</t>
  </si>
  <si>
    <t>PMS-Pole2707</t>
  </si>
  <si>
    <t>PMS-Pole2706</t>
  </si>
  <si>
    <t>PMS-Pole2705</t>
  </si>
  <si>
    <t>PMS-Pole2704</t>
  </si>
  <si>
    <t>PMS-Pole2703</t>
  </si>
  <si>
    <t>PMS-Pole2702</t>
  </si>
  <si>
    <t>PMS-Pole2701</t>
  </si>
  <si>
    <t>PMS-Pole2700</t>
  </si>
  <si>
    <t>PMS-Pole2699</t>
  </si>
  <si>
    <t>PMS-Pole2698</t>
  </si>
  <si>
    <t>PMS-Pole2697</t>
  </si>
  <si>
    <t>PMS-Pole2696</t>
  </si>
  <si>
    <t>PMS-Pole2695</t>
  </si>
  <si>
    <t>PMS-Pole2694</t>
  </si>
  <si>
    <t>PMS-Pole2693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</si>
  <si>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</si>
  <si>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</si>
  <si>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</si>
  <si>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</si>
  <si>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</si>
  <si>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</si>
  <si>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</si>
  <si>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PMS-Pole39</t>
  </si>
  <si>
    <t>FDT-48-PMS-225762007-050</t>
  </si>
  <si>
    <t>PMS-Pole15</t>
  </si>
  <si>
    <t>FDT-48-PMS-225762007-510</t>
  </si>
  <si>
    <t>FDT-48-PMS-225762007-021</t>
  </si>
  <si>
    <t>FDT-48-PMS-225762007-060</t>
  </si>
  <si>
    <t>FDT-48-PMS-225762007-065</t>
  </si>
  <si>
    <t>PMS-Pole3</t>
  </si>
  <si>
    <t>FDT-48-PMS-225762007-066</t>
  </si>
  <si>
    <t>PMS-Pole1</t>
  </si>
  <si>
    <t>PMS-Pole2</t>
  </si>
  <si>
    <t>FDT-48-PMS-225762007-137</t>
  </si>
  <si>
    <t>PMS-Pole74</t>
  </si>
  <si>
    <t>FDT-48-PMS-225762007-029</t>
  </si>
  <si>
    <t>PMS-Pole257</t>
  </si>
  <si>
    <t>PMS-PoleX1</t>
  </si>
  <si>
    <t>PMS-PoleX2</t>
  </si>
  <si>
    <t>PMS-PoleX3</t>
  </si>
  <si>
    <t>PMS-Pole256</t>
  </si>
  <si>
    <t>PMS-PoleX4</t>
  </si>
  <si>
    <t>PMS-PoleX5</t>
  </si>
  <si>
    <t>PMS-PoleX6</t>
  </si>
  <si>
    <t>PMS-Pole255</t>
  </si>
  <si>
    <t>PMS-PoleX7</t>
  </si>
  <si>
    <t>PMS-PoleX8</t>
  </si>
  <si>
    <t>PMS-Pole254</t>
  </si>
  <si>
    <t>PMS-PoleX9</t>
  </si>
  <si>
    <t>PMS-PoleX10</t>
  </si>
  <si>
    <t>PMS-PoleX11</t>
  </si>
  <si>
    <t>PMS-PoleX12</t>
  </si>
  <si>
    <t>PMS-Pole253</t>
  </si>
  <si>
    <t>PMS-PoleX13</t>
  </si>
  <si>
    <t>PMS-PoleX14</t>
  </si>
  <si>
    <t>PMS-PoleX15</t>
  </si>
  <si>
    <t>PMS-Pole252</t>
  </si>
  <si>
    <t>PMS-PoleX16</t>
  </si>
  <si>
    <t>PMS-PoleX17</t>
  </si>
  <si>
    <t>PMS-PoleX18</t>
  </si>
  <si>
    <t>PMS-Pole251</t>
  </si>
  <si>
    <t>PMS-PoleX19</t>
  </si>
  <si>
    <t>PMS-PoleX20</t>
  </si>
  <si>
    <t>PMS-PoleX21</t>
  </si>
  <si>
    <t>PMS-Pole250</t>
  </si>
  <si>
    <t>PMS-PoleX22</t>
  </si>
  <si>
    <t>PMS-PoleX23</t>
  </si>
  <si>
    <t>PMS-PoleX24</t>
  </si>
  <si>
    <t>PMS-Pole249</t>
  </si>
  <si>
    <t>PMS-PoleX25</t>
  </si>
  <si>
    <t>PMS-PoleX26</t>
  </si>
  <si>
    <t>PMS-PoleX34</t>
  </si>
  <si>
    <t>PMS-PoleX35</t>
  </si>
  <si>
    <t>PMS-Pole245</t>
  </si>
  <si>
    <t>PMS-PoleX36</t>
  </si>
  <si>
    <t>PMS-PoleX37</t>
  </si>
  <si>
    <t>PMS-PoleX38</t>
  </si>
  <si>
    <t>PMS-Pole244</t>
  </si>
  <si>
    <t>PMS-PoleX39</t>
  </si>
  <si>
    <t>PMS-Pole243</t>
  </si>
  <si>
    <t>PMS-PoleX40</t>
  </si>
  <si>
    <t>PMS-Pole242</t>
  </si>
  <si>
    <t>PMS-PoleX41</t>
  </si>
  <si>
    <t>PMS-Pole241</t>
  </si>
  <si>
    <t>PMS-PoleX42</t>
  </si>
  <si>
    <t>PMS-Pole240</t>
  </si>
  <si>
    <t>PMS-PoleX43</t>
  </si>
  <si>
    <t>PMS-Pole239</t>
  </si>
  <si>
    <t>PMS-PoleX44</t>
  </si>
  <si>
    <t>PMS-Pole211</t>
  </si>
  <si>
    <t>PMS-PoleX45</t>
  </si>
  <si>
    <t>PMS-PoleX46</t>
  </si>
  <si>
    <t>PMS-Pole210</t>
  </si>
  <si>
    <t>PMS-Pole208</t>
  </si>
  <si>
    <t>PMS-Pole206</t>
  </si>
  <si>
    <t>PMS-Pole205</t>
  </si>
  <si>
    <t>PMS-PoleX50</t>
  </si>
  <si>
    <t>PMS-Pole204</t>
  </si>
  <si>
    <t>PMS-PoleX51</t>
  </si>
  <si>
    <t>PMS-Pole203</t>
  </si>
  <si>
    <t>PMS-Pole202</t>
  </si>
  <si>
    <t>PMS-PoleX52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</si>
  <si>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</si>
  <si>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</si>
  <si>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</si>
  <si>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</si>
  <si>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</si>
  <si>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</si>
  <si>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</si>
  <si>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</si>
  <si>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</si>
  <si>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</si>
  <si>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</si>
  <si>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</si>
  <si>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</si>
  <si>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</si>
  <si>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</si>
  <si>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</si>
  <si>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</si>
  <si>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</si>
  <si>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</si>
  <si>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</si>
  <si>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</si>
  <si>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</si>
  <si>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</si>
  <si>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</si>
  <si>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FDT-48-PMS-225762007-035</t>
  </si>
  <si>
    <t>FDT-48-PMS-225762007-092</t>
  </si>
  <si>
    <t>FDT-48-PMS-225762007-120</t>
  </si>
  <si>
    <t>FDT-48-PMS-225762007-133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</si>
  <si>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</si>
  <si>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</si>
  <si>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</si>
  <si>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</si>
  <si>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</si>
  <si>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</si>
  <si>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</si>
  <si>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</si>
  <si>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</si>
  <si>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</si>
  <si>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</si>
  <si>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</si>
  <si>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</si>
  <si>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</si>
  <si>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</si>
  <si>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</si>
  <si>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</si>
  <si>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</si>
  <si>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</si>
  <si>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</si>
  <si>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</si>
  <si>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</si>
  <si>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</si>
  <si>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</si>
  <si>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</si>
  <si>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</si>
  <si>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PMS-Pole212</t>
  </si>
  <si>
    <t>PMS-Pole209</t>
  </si>
  <si>
    <t>PMS-Pole207</t>
  </si>
  <si>
    <t>FDT-48-PMS-21739109/225762007-106C</t>
  </si>
  <si>
    <t>OLT-01-PMS-225202003-01</t>
  </si>
  <si>
    <t>FDT-48-PMS-225202003-014</t>
  </si>
  <si>
    <t>PMS-Pole258</t>
  </si>
  <si>
    <t>PMS-Pole317</t>
  </si>
  <si>
    <t>FDT-48-PMS-225202003-071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</si>
  <si>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</si>
  <si>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</si>
  <si>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</si>
  <si>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</si>
  <si>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</si>
  <si>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</si>
  <si>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</si>
  <si>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</si>
  <si>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</si>
  <si>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</si>
  <si>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</si>
  <si>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</si>
  <si>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</si>
  <si>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</si>
  <si>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</si>
  <si>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</si>
  <si>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</si>
  <si>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FDT-48-PMS-225202003-072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</si>
  <si>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</si>
  <si>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</si>
  <si>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</si>
  <si>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</si>
  <si>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</si>
  <si>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</si>
  <si>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</si>
  <si>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</si>
  <si>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</si>
  <si>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</si>
  <si>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</si>
  <si>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</si>
  <si>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</si>
  <si>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</si>
  <si>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FDT-48-PMS-225202003-073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</si>
  <si>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</si>
  <si>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</si>
  <si>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</si>
  <si>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</si>
  <si>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</si>
  <si>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</si>
  <si>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</si>
  <si>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</si>
  <si>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</si>
  <si>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</si>
  <si>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</si>
  <si>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</si>
  <si>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</si>
  <si>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</si>
  <si>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</si>
  <si>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</si>
  <si>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</si>
  <si>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</si>
  <si>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</si>
  <si>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</si>
  <si>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</si>
  <si>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</si>
  <si>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</si>
  <si>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</si>
  <si>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</si>
  <si>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</si>
  <si>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</si>
  <si>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FDT-48-PMS-225202003-509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</si>
  <si>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</si>
  <si>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</si>
  <si>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</si>
  <si>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</si>
  <si>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</si>
  <si>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</si>
  <si>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</si>
  <si>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</si>
  <si>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</si>
  <si>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</si>
  <si>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</si>
  <si>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</si>
  <si>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</si>
  <si>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</si>
  <si>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</si>
  <si>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</si>
  <si>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</si>
  <si>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</si>
  <si>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</si>
  <si>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</si>
  <si>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</si>
  <si>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</si>
  <si>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</si>
  <si>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</si>
  <si>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</si>
  <si>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</si>
  <si>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</si>
  <si>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</si>
  <si>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</si>
  <si>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</si>
  <si>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</si>
  <si>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</si>
  <si>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</si>
  <si>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</si>
  <si>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</si>
  <si>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</si>
  <si>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</si>
  <si>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</si>
  <si>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</si>
  <si>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</si>
  <si>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</si>
  <si>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</si>
  <si>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</si>
  <si>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</si>
  <si>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</si>
  <si>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</si>
  <si>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</si>
  <si>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</si>
  <si>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</si>
  <si>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</si>
  <si>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</si>
  <si>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</si>
  <si>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</si>
  <si>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</si>
  <si>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</si>
  <si>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</si>
  <si>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</si>
  <si>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</si>
  <si>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</si>
  <si>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</si>
  <si>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</si>
  <si>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FDT-48-PMS-225202003-518</t>
  </si>
  <si>
    <t>FDT-48-PMS-225202003-520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</si>
  <si>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</si>
  <si>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</si>
  <si>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</si>
  <si>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</si>
  <si>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</si>
  <si>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</si>
  <si>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</si>
  <si>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</si>
  <si>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</si>
  <si>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</si>
  <si>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</si>
  <si>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</si>
  <si>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</si>
  <si>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</si>
  <si>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</si>
  <si>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</si>
  <si>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</si>
  <si>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</si>
  <si>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</si>
  <si>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</si>
  <si>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</si>
  <si>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</si>
  <si>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</si>
  <si>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</si>
  <si>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</si>
  <si>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</si>
  <si>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</si>
  <si>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</si>
  <si>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</si>
  <si>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</si>
  <si>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</si>
  <si>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</si>
  <si>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</si>
  <si>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</si>
  <si>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</si>
  <si>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</si>
  <si>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</si>
  <si>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</si>
  <si>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</si>
  <si>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</si>
  <si>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</si>
  <si>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</si>
  <si>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</si>
  <si>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</si>
  <si>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</si>
  <si>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</si>
  <si>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</si>
  <si>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</si>
  <si>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</si>
  <si>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</si>
  <si>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</si>
  <si>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</si>
  <si>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FDT-48-PMS-225202003-527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</si>
  <si>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</si>
  <si>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</si>
  <si>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</si>
  <si>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</si>
  <si>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</si>
  <si>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</si>
  <si>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</si>
  <si>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</si>
  <si>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</si>
  <si>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</si>
  <si>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FDT-48-PMS-225202003-529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</si>
  <si>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</si>
  <si>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</si>
  <si>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</si>
  <si>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</si>
  <si>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</si>
  <si>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</si>
  <si>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</si>
  <si>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</si>
  <si>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</si>
  <si>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</si>
  <si>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</si>
  <si>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OLT-01-PMS-225202003-02</t>
  </si>
  <si>
    <t>FDT-48-PMS-225202003-046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</si>
  <si>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</si>
  <si>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</si>
  <si>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</si>
  <si>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</si>
  <si>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</si>
  <si>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</si>
  <si>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</si>
  <si>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</si>
  <si>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</si>
  <si>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</si>
  <si>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</si>
  <si>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</si>
  <si>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</si>
  <si>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</si>
  <si>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</si>
  <si>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</si>
  <si>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</si>
  <si>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</si>
  <si>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</si>
  <si>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</si>
  <si>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</si>
  <si>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FDT-48-PMS-225202003-085</t>
  </si>
  <si>
    <t>PMS-Pole483</t>
  </si>
  <si>
    <t>PMS-Pole482</t>
  </si>
  <si>
    <t>FDT-48-PMS-225202003-089</t>
  </si>
  <si>
    <t>PMS-Pole481</t>
  </si>
  <si>
    <t>PMS-Pole480</t>
  </si>
  <si>
    <t>PMS-Pole479</t>
  </si>
  <si>
    <t>FDT-48-PMS-225202003-090</t>
  </si>
  <si>
    <t>FDT-48-PMS-225202003-092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</si>
  <si>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</si>
  <si>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</si>
  <si>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</si>
  <si>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</si>
  <si>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</si>
  <si>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</si>
  <si>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</si>
  <si>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</si>
  <si>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</si>
  <si>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</si>
  <si>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</si>
  <si>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</si>
  <si>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</si>
  <si>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</si>
  <si>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</si>
  <si>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</si>
  <si>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</si>
  <si>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</si>
  <si>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</si>
  <si>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</si>
  <si>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</si>
  <si>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</si>
  <si>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</si>
  <si>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</si>
  <si>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</si>
  <si>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</si>
  <si>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</si>
  <si>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</si>
  <si>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</si>
  <si>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</si>
  <si>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</si>
  <si>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</si>
  <si>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</si>
  <si>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</si>
  <si>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</si>
  <si>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</si>
  <si>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</si>
  <si>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</si>
  <si>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FDT-48-PMS-225202003-094</t>
  </si>
  <si>
    <t>FDT-48-PMS-225202003-096</t>
  </si>
  <si>
    <t>PMS-Pole563</t>
  </si>
  <si>
    <t>PMS-Pole562</t>
  </si>
  <si>
    <t>PMS-Pole561</t>
  </si>
  <si>
    <t>FDT-48-PMS-225202003-095</t>
  </si>
  <si>
    <t>FDT-48-PMS-225202003-127</t>
  </si>
  <si>
    <t>PMS-Pole516</t>
  </si>
  <si>
    <t>PMS-Pole515</t>
  </si>
  <si>
    <t>PMS-Pole514</t>
  </si>
  <si>
    <t>OLT-01-PMS-225202003-03</t>
  </si>
  <si>
    <t>FDT-48-PMS-225202003-136</t>
  </si>
  <si>
    <t>FDT-48-PMS-225202003-528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</si>
  <si>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</si>
  <si>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</si>
  <si>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</si>
  <si>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</si>
  <si>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</si>
  <si>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</si>
  <si>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</si>
  <si>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</si>
  <si>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</si>
  <si>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</si>
  <si>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</si>
  <si>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</si>
  <si>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</si>
  <si>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</si>
  <si>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</si>
  <si>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</si>
  <si>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</si>
  <si>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</si>
  <si>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</si>
  <si>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</si>
  <si>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</si>
  <si>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</si>
  <si>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</si>
  <si>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</si>
  <si>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</si>
  <si>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</si>
  <si>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</si>
  <si>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</si>
  <si>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</si>
  <si>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</si>
  <si>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</si>
  <si>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</si>
  <si>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</si>
  <si>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</si>
  <si>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</si>
  <si>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</si>
  <si>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OLT-01-PMS-20268104-01</t>
  </si>
  <si>
    <t>FDT-48-PMS-20268104-005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</si>
  <si>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</si>
  <si>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</si>
  <si>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</si>
  <si>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</si>
  <si>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</si>
  <si>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</si>
  <si>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</si>
  <si>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</si>
  <si>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</si>
  <si>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</si>
  <si>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</si>
  <si>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</si>
  <si>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</si>
  <si>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</si>
  <si>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</si>
  <si>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</si>
  <si>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</si>
  <si>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FDT-48-PMS-20268104-007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</si>
  <si>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</si>
  <si>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</si>
  <si>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</si>
  <si>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</si>
  <si>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</si>
  <si>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</si>
  <si>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</si>
  <si>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</si>
  <si>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</si>
  <si>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</si>
  <si>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</si>
  <si>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</si>
  <si>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</si>
  <si>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</si>
  <si>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</si>
  <si>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</si>
  <si>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</si>
  <si>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</si>
  <si>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</si>
  <si>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</si>
  <si>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</si>
  <si>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</si>
  <si>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</si>
  <si>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</si>
  <si>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</si>
  <si>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</si>
  <si>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</si>
  <si>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</si>
  <si>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</si>
  <si>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</si>
  <si>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</si>
  <si>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</si>
  <si>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</si>
  <si>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</si>
  <si>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</si>
  <si>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</si>
  <si>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</si>
  <si>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</si>
  <si>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</si>
  <si>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</si>
  <si>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</si>
  <si>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</si>
  <si>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</si>
  <si>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</si>
  <si>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</si>
  <si>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</si>
  <si>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</si>
  <si>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</si>
  <si>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</si>
  <si>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</si>
  <si>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</si>
  <si>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</si>
  <si>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</si>
  <si>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</si>
  <si>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</si>
  <si>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</si>
  <si>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</si>
  <si>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</si>
  <si>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</si>
  <si>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</si>
  <si>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</si>
  <si>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</si>
  <si>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</si>
  <si>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</si>
  <si>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PMS-Pole648</t>
  </si>
  <si>
    <t>FDT-48-PMS-20268104-010</t>
  </si>
  <si>
    <t>PMS-Pole628</t>
  </si>
  <si>
    <t>PMS-Pole627</t>
  </si>
  <si>
    <t>FDT-48-PMS-20268104-019</t>
  </si>
  <si>
    <t>FDT-48-PMS-20268104-024</t>
  </si>
  <si>
    <t>FDT-48-PMS-20268104-030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</si>
  <si>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</si>
  <si>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</si>
  <si>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</si>
  <si>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</si>
  <si>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</si>
  <si>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</si>
  <si>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</si>
  <si>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</si>
  <si>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</si>
  <si>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</si>
  <si>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</si>
  <si>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</si>
  <si>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</si>
  <si>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</si>
  <si>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</si>
  <si>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</si>
  <si>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</si>
  <si>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</si>
  <si>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</si>
  <si>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</si>
  <si>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</si>
  <si>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</si>
  <si>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</si>
  <si>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</si>
  <si>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</si>
  <si>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</si>
  <si>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</si>
  <si>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</si>
  <si>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</si>
  <si>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</si>
  <si>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</si>
  <si>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</si>
  <si>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</si>
  <si>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</si>
  <si>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</si>
  <si>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FDT-48-PMS-20268104-034</t>
  </si>
  <si>
    <t>FDT-48-PMS-20268104-522</t>
  </si>
  <si>
    <t>PMS-Pole2583</t>
  </si>
  <si>
    <t>PMS-Pole2582</t>
  </si>
  <si>
    <t>PMS-Pole2581</t>
  </si>
  <si>
    <t>PMS-Pole2580</t>
  </si>
  <si>
    <t>PMS-Pole2579</t>
  </si>
  <si>
    <t>PMS-Pole2578</t>
  </si>
  <si>
    <t>PMS-Pole2577</t>
  </si>
  <si>
    <t>PMS-Pole2576</t>
  </si>
  <si>
    <t>PMS-Pole2575</t>
  </si>
  <si>
    <t>PMS-Pole2574</t>
  </si>
  <si>
    <t>PMS-Pole2573</t>
  </si>
  <si>
    <t>PMS-Pole2572</t>
  </si>
  <si>
    <t>PMS-Pole2571</t>
  </si>
  <si>
    <t>PMS-Pole2570</t>
  </si>
  <si>
    <t>PMS-Pole2569</t>
  </si>
  <si>
    <t>PMS-Pole2568</t>
  </si>
  <si>
    <t>PMS-Pole2567</t>
  </si>
  <si>
    <t>PMS-Pole2566</t>
  </si>
  <si>
    <t>PMS-Pole2565</t>
  </si>
  <si>
    <t>PMS-Pole2564</t>
  </si>
  <si>
    <t>PMS-Pole2563</t>
  </si>
  <si>
    <t>PMS-Pole2562</t>
  </si>
  <si>
    <t>PMS-Pole2561</t>
  </si>
  <si>
    <t>PMS-Pole2560</t>
  </si>
  <si>
    <t>PMS-Pole2559</t>
  </si>
  <si>
    <t>PMS-Pole2558</t>
  </si>
  <si>
    <t>PMS-Pole2557</t>
  </si>
  <si>
    <t>PMS-Pole2556</t>
  </si>
  <si>
    <t>PMS-Pole2555</t>
  </si>
  <si>
    <t>PMS-Pole2554</t>
  </si>
  <si>
    <t>PMS-Pole2553</t>
  </si>
  <si>
    <t>PMS-Pole2552</t>
  </si>
  <si>
    <t>PMS-Pole2551</t>
  </si>
  <si>
    <t>FDT-48-PMS-20268104-059</t>
  </si>
  <si>
    <t>PMS-Pole684</t>
  </si>
  <si>
    <t>FDT-48-PMS-20268104-076</t>
  </si>
  <si>
    <t>PMS-Pole738</t>
  </si>
  <si>
    <t>PMS-Pole737</t>
  </si>
  <si>
    <t>PMS-Pole736</t>
  </si>
  <si>
    <t>OLT-01-PMS-20268104-02</t>
  </si>
  <si>
    <t>FDT-48-PMS-20268104-022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</si>
  <si>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</si>
  <si>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</si>
  <si>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</si>
  <si>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</si>
  <si>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</si>
  <si>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</si>
  <si>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</si>
  <si>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</si>
  <si>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</si>
  <si>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</si>
  <si>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</si>
  <si>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</si>
  <si>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</si>
  <si>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</si>
  <si>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</si>
  <si>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</si>
  <si>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</si>
  <si>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</si>
  <si>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</si>
  <si>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</si>
  <si>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</si>
  <si>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</si>
  <si>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</si>
  <si>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</si>
  <si>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</si>
  <si>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</si>
  <si>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</si>
  <si>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</si>
  <si>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</si>
  <si>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</si>
  <si>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</si>
  <si>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</si>
  <si>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</si>
  <si>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</si>
  <si>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</si>
  <si>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</si>
  <si>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</si>
  <si>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</si>
  <si>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</si>
  <si>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</si>
  <si>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</si>
  <si>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</si>
  <si>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</si>
  <si>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</si>
  <si>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</si>
  <si>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</si>
  <si>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</si>
  <si>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</si>
  <si>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FDT-48-PMS-20268104-070</t>
  </si>
  <si>
    <t>PMS-Pole735</t>
  </si>
  <si>
    <t>PMS-Pole734</t>
  </si>
  <si>
    <t>PMS-Pole733</t>
  </si>
  <si>
    <t>FDT-48-PMS-20268104-098</t>
  </si>
  <si>
    <t>OLT-01-PMS-20268104-03</t>
  </si>
  <si>
    <t>FDT-48-PMS-20268104-513</t>
  </si>
  <si>
    <t>FDT-48-PMS-20268104-507</t>
  </si>
  <si>
    <t>OLT-01-PMS-20268104-06</t>
  </si>
  <si>
    <t>FDT-48-PMS-20268104-006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</si>
  <si>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</si>
  <si>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</si>
  <si>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</si>
  <si>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</si>
  <si>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</si>
  <si>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</si>
  <si>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</si>
  <si>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</si>
  <si>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</si>
  <si>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</si>
  <si>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</si>
  <si>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</si>
  <si>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</si>
  <si>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</si>
  <si>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</si>
  <si>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</si>
  <si>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</si>
  <si>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</si>
  <si>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</si>
  <si>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</si>
  <si>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</si>
  <si>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</si>
  <si>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</si>
  <si>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</si>
  <si>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</si>
  <si>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</si>
  <si>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</si>
  <si>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</si>
  <si>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</si>
  <si>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</si>
  <si>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</si>
  <si>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</si>
  <si>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</si>
  <si>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</si>
  <si>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</si>
  <si>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</si>
  <si>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</si>
  <si>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</si>
  <si>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OLT-01-PMS-225752007-01</t>
  </si>
  <si>
    <t>FDT-96-PMS-225752007-062</t>
  </si>
  <si>
    <t>PMS-Pole1005</t>
  </si>
  <si>
    <t>PMS-Pole1004</t>
  </si>
  <si>
    <t>PMS-Pole1003</t>
  </si>
  <si>
    <t>PMS-Pole1002</t>
  </si>
  <si>
    <t>PMS-Pole1001</t>
  </si>
  <si>
    <t>PMS-Pole814</t>
  </si>
  <si>
    <t>PMS-Pole813</t>
  </si>
  <si>
    <t>PMS-Pole812</t>
  </si>
  <si>
    <t>PMS-Pole811</t>
  </si>
  <si>
    <t>PMS-Pole810</t>
  </si>
  <si>
    <t>PMS-Pole809</t>
  </si>
  <si>
    <t>PMS-Pole808</t>
  </si>
  <si>
    <t>PMS-Pole807</t>
  </si>
  <si>
    <t>PMS-Pole806</t>
  </si>
  <si>
    <t>PMS-Pole805</t>
  </si>
  <si>
    <t>PMS-Pole804</t>
  </si>
  <si>
    <t>PMS-Pole803</t>
  </si>
  <si>
    <t>PMS-Pole802</t>
  </si>
  <si>
    <t>PMS-Pole801</t>
  </si>
  <si>
    <t>PMS-Pole800</t>
  </si>
  <si>
    <t>PMS-Pole799</t>
  </si>
  <si>
    <t>PMS-Pole798</t>
  </si>
  <si>
    <t>PMS-Pole778</t>
  </si>
  <si>
    <t>PMS-Pole777</t>
  </si>
  <si>
    <t>FDT-96-PMS-225752007-013</t>
  </si>
  <si>
    <t>PMS-Pole975</t>
  </si>
  <si>
    <t>PMS-Pole974</t>
  </si>
  <si>
    <t>PMS-Pole973</t>
  </si>
  <si>
    <t>PMS-Pole972</t>
  </si>
  <si>
    <t>PMS-Pole971</t>
  </si>
  <si>
    <t>PMS-Pole970</t>
  </si>
  <si>
    <t>PMS-Pole969</t>
  </si>
  <si>
    <t>PMS-Pole968</t>
  </si>
  <si>
    <t>PMS-Pole967</t>
  </si>
  <si>
    <t>PMS-Pole966</t>
  </si>
  <si>
    <t>PMS-Pole965</t>
  </si>
  <si>
    <t>PMS-Pole964</t>
  </si>
  <si>
    <t>PMS-Pole963</t>
  </si>
  <si>
    <t>PMS-Pole962</t>
  </si>
  <si>
    <t>PMS-Pole961</t>
  </si>
  <si>
    <t>PMS-Pole960</t>
  </si>
  <si>
    <t>PMS-Pole959</t>
  </si>
  <si>
    <t>PMS-Pole958</t>
  </si>
  <si>
    <t>PMS-Pole957</t>
  </si>
  <si>
    <t>PMS-Pole956</t>
  </si>
  <si>
    <t>PMS-Pole955</t>
  </si>
  <si>
    <t>PMS-Pole954</t>
  </si>
  <si>
    <t>PMS-Pole953</t>
  </si>
  <si>
    <t>PMS-Pole952</t>
  </si>
  <si>
    <t>PMS-Pole951</t>
  </si>
  <si>
    <t>PMS-Pole950</t>
  </si>
  <si>
    <t>PMS-Pole949</t>
  </si>
  <si>
    <t>PMS-Pole948</t>
  </si>
  <si>
    <t>PMS-Pole947</t>
  </si>
  <si>
    <t>PMS-Pole946</t>
  </si>
  <si>
    <t>PMS-Pole945</t>
  </si>
  <si>
    <t>PMS-Pole944</t>
  </si>
  <si>
    <t>PMS-Pole943</t>
  </si>
  <si>
    <t>PMS-Pole942</t>
  </si>
  <si>
    <t>PMS-Pole941</t>
  </si>
  <si>
    <t>PMS-Pole940</t>
  </si>
  <si>
    <t>PMS-Pole939</t>
  </si>
  <si>
    <t>PMS-Pole938</t>
  </si>
  <si>
    <t>PMS-Pole937</t>
  </si>
  <si>
    <t>PMS-Pole936</t>
  </si>
  <si>
    <t>PMS-Pole935</t>
  </si>
  <si>
    <t>PMS-Pole934</t>
  </si>
  <si>
    <t>PMS-Pole933</t>
  </si>
  <si>
    <t>PMS-Pole932</t>
  </si>
  <si>
    <t>PMS-Pole931</t>
  </si>
  <si>
    <t>PMS-Pole930</t>
  </si>
  <si>
    <t>PMS-Pole929</t>
  </si>
  <si>
    <t>PMS-Pole928</t>
  </si>
  <si>
    <t>PMS-Pole927</t>
  </si>
  <si>
    <t>PMS-Pole926</t>
  </si>
  <si>
    <t>PMS-Pole823</t>
  </si>
  <si>
    <t>PMS-Pole822</t>
  </si>
  <si>
    <t>PMS-Pole821</t>
  </si>
  <si>
    <t>PMS-Pole820</t>
  </si>
  <si>
    <t>PMS-Pole819</t>
  </si>
  <si>
    <t>PMS-Pole818</t>
  </si>
  <si>
    <t>PMS-Pole817</t>
  </si>
  <si>
    <t>PMS-Pole816</t>
  </si>
  <si>
    <t>PMS-Pole815</t>
  </si>
  <si>
    <t>PMS-Pole784</t>
  </si>
  <si>
    <t>PMS-Pole783</t>
  </si>
  <si>
    <t>PMS-Pole782</t>
  </si>
  <si>
    <t>PMS-Pole781</t>
  </si>
  <si>
    <t>PMS-Pole780</t>
  </si>
  <si>
    <t>PMS-Pole779</t>
  </si>
  <si>
    <t>OLT-01-PMS-225752007-02</t>
  </si>
  <si>
    <t>FDT-48-PMS-225752007-514</t>
  </si>
  <si>
    <t>FDT-48-PMS-225752007-036</t>
  </si>
  <si>
    <t>PMS-Pole897</t>
  </si>
  <si>
    <t>PMS-Pole896</t>
  </si>
  <si>
    <t>PMS-Pole895</t>
  </si>
  <si>
    <t>PMS-Pole894</t>
  </si>
  <si>
    <t>PMS-Pole893</t>
  </si>
  <si>
    <t>PMS-Pole892</t>
  </si>
  <si>
    <t>PMS-Pole891</t>
  </si>
  <si>
    <t>PMS-Pole890</t>
  </si>
  <si>
    <t>PMS-Pole889</t>
  </si>
  <si>
    <t>PMS-Pole888</t>
  </si>
  <si>
    <t>PMS-Pole887</t>
  </si>
  <si>
    <t>PMS-Pole886</t>
  </si>
  <si>
    <t>PMS-Pole885</t>
  </si>
  <si>
    <t>PMS-Pole884</t>
  </si>
  <si>
    <t>PMS-Pole883</t>
  </si>
  <si>
    <t>PMS-Pole882</t>
  </si>
  <si>
    <t>PMS-Pole881</t>
  </si>
  <si>
    <t>PMS-Pole880</t>
  </si>
  <si>
    <t>PMS-Pole879</t>
  </si>
  <si>
    <t>PMS-Pole878</t>
  </si>
  <si>
    <t>PMS-Pole877</t>
  </si>
  <si>
    <t>PMS-Pole876</t>
  </si>
  <si>
    <t>PMS-Pole875</t>
  </si>
  <si>
    <t>PMS-Pole874</t>
  </si>
  <si>
    <t>PMS-Pole873</t>
  </si>
  <si>
    <t>PMS-Pole872</t>
  </si>
  <si>
    <t>PMS-Pole871</t>
  </si>
  <si>
    <t>PMS-Pole870</t>
  </si>
  <si>
    <t>PMS-Pole869</t>
  </si>
  <si>
    <t>PMS-Pole868</t>
  </si>
  <si>
    <t>PMS-Pole867</t>
  </si>
  <si>
    <t>PMS-Pole866</t>
  </si>
  <si>
    <t>PMS-Pole865</t>
  </si>
  <si>
    <t>PMS-Pole864</t>
  </si>
  <si>
    <t>PMS-Pole863</t>
  </si>
  <si>
    <t>PMS-Pole862</t>
  </si>
  <si>
    <t>PMS-Pole861</t>
  </si>
  <si>
    <t>PMS-Pole860</t>
  </si>
  <si>
    <t>PMS-Pole859</t>
  </si>
  <si>
    <t>PMS-Pole858</t>
  </si>
  <si>
    <t>PMS-Pole857</t>
  </si>
  <si>
    <t>PMS-Pole856</t>
  </si>
  <si>
    <t>PMS-Pole855</t>
  </si>
  <si>
    <t>PMS-Pole854</t>
  </si>
  <si>
    <t>PMS-Pole853</t>
  </si>
  <si>
    <t>PMS-Pole852</t>
  </si>
  <si>
    <t>PMS-Pole851</t>
  </si>
  <si>
    <t>PMS-Pole850</t>
  </si>
  <si>
    <t>PMS-Pole849</t>
  </si>
  <si>
    <t>PMS-Pole848</t>
  </si>
  <si>
    <t>PMS-Pole847</t>
  </si>
  <si>
    <t>PMS-Pole846</t>
  </si>
  <si>
    <t>PMS-Pole845</t>
  </si>
  <si>
    <t>PMS-Pole844</t>
  </si>
  <si>
    <t>PMS-Pole843</t>
  </si>
  <si>
    <t>PMS-Pole842</t>
  </si>
  <si>
    <t>PMS-Pole841</t>
  </si>
  <si>
    <t>PMS-Pole840</t>
  </si>
  <si>
    <t>PMS-Pole839</t>
  </si>
  <si>
    <t>PMS-Pole838</t>
  </si>
  <si>
    <t>PMS-Pole837</t>
  </si>
  <si>
    <t>PMS-Pole836</t>
  </si>
  <si>
    <t>PMS-Pole835</t>
  </si>
  <si>
    <t>PMS-Pole834</t>
  </si>
  <si>
    <t>PMS-Pole833</t>
  </si>
  <si>
    <t>PMS-Pole832</t>
  </si>
  <si>
    <t>PMS-Pole831</t>
  </si>
  <si>
    <t>PMS-Pole830</t>
  </si>
  <si>
    <t>PMS-Pole829</t>
  </si>
  <si>
    <t>PMS-Pole828</t>
  </si>
  <si>
    <t>PMS-Pole827</t>
  </si>
  <si>
    <t>PMS-Pole826</t>
  </si>
  <si>
    <t>PMS-Pole825</t>
  </si>
  <si>
    <t>PMS-Pole824</t>
  </si>
  <si>
    <t>FDT-48-PMS-225752007-105</t>
  </si>
  <si>
    <t>PMS-Pole925</t>
  </si>
  <si>
    <t>PMS-Pole924</t>
  </si>
  <si>
    <t>PMS-Pole923</t>
  </si>
  <si>
    <t>PMS-Pole922</t>
  </si>
  <si>
    <t>PMS-Pole921</t>
  </si>
  <si>
    <t>PMS-Pole920</t>
  </si>
  <si>
    <t>PMS-Pole919</t>
  </si>
  <si>
    <t>PMS-Pole918</t>
  </si>
  <si>
    <t>PMS-Pole917</t>
  </si>
  <si>
    <t>PMS-Pole916</t>
  </si>
  <si>
    <t>PMS-Pole915</t>
  </si>
  <si>
    <t>PMS-Pole914</t>
  </si>
  <si>
    <t>PMS-Pole913</t>
  </si>
  <si>
    <t>PMS-Pole912</t>
  </si>
  <si>
    <t>PMS-Pole911</t>
  </si>
  <si>
    <t>PMS-Pole910</t>
  </si>
  <si>
    <t>PMS-Pole909</t>
  </si>
  <si>
    <t>PMS-Pole908</t>
  </si>
  <si>
    <t>PMS-Pole907</t>
  </si>
  <si>
    <t>PMS-Pole906</t>
  </si>
  <si>
    <t>PMS-Pole905</t>
  </si>
  <si>
    <t>PMS-Pole904</t>
  </si>
  <si>
    <t>PMS-Pole903</t>
  </si>
  <si>
    <t>PMS-Pole902</t>
  </si>
  <si>
    <t>PMS-Pole901</t>
  </si>
  <si>
    <t>PMS-Pole900</t>
  </si>
  <si>
    <t>PMS-Pole899</t>
  </si>
  <si>
    <t>PMS-Pole898</t>
  </si>
  <si>
    <t>FDT-48-PMS-225752007-114</t>
  </si>
  <si>
    <t>PMS-Pole797</t>
  </si>
  <si>
    <t>PMS-Pole796</t>
  </si>
  <si>
    <t>PMS-Pole795</t>
  </si>
  <si>
    <t>PMS-Pole794</t>
  </si>
  <si>
    <t>PMS-Pole793</t>
  </si>
  <si>
    <t>PMS-Pole792</t>
  </si>
  <si>
    <t>PMS-Pole791</t>
  </si>
  <si>
    <t>PMS-Pole790</t>
  </si>
  <si>
    <t>PMS-Pole789</t>
  </si>
  <si>
    <t>PMS-Pole788</t>
  </si>
  <si>
    <t>PMS-Pole787</t>
  </si>
  <si>
    <t>PMS-Pole786</t>
  </si>
  <si>
    <t>PMS-Pole785</t>
  </si>
  <si>
    <t>FDT-48-PMS-225752007-138</t>
  </si>
  <si>
    <t>FDT-48-PMS-225752007-513</t>
  </si>
  <si>
    <t>PMS-Pole987</t>
  </si>
  <si>
    <t>PMS-Pole986</t>
  </si>
  <si>
    <t>PMS-Pole985</t>
  </si>
  <si>
    <t>PMS-Pole984</t>
  </si>
  <si>
    <t>PMS-Pole983</t>
  </si>
  <si>
    <t>PMS-Pole982</t>
  </si>
  <si>
    <t>PMS-Pole981</t>
  </si>
  <si>
    <t>PMS-Pole980</t>
  </si>
  <si>
    <t>PMS-Pole979</t>
  </si>
  <si>
    <t>PMS-Pole978</t>
  </si>
  <si>
    <t>PMS-Pole977</t>
  </si>
  <si>
    <t>PMS-Pole976</t>
  </si>
  <si>
    <t>FDT-48-PMS-225752007-524</t>
  </si>
  <si>
    <t>PMS-Pole1000</t>
  </si>
  <si>
    <t>PMS-Pole999</t>
  </si>
  <si>
    <t>PMS-Pole998</t>
  </si>
  <si>
    <t>PMS-Pole997</t>
  </si>
  <si>
    <t>PMS-Pole996</t>
  </si>
  <si>
    <t>PMS-Pole995</t>
  </si>
  <si>
    <t>PMS-Pole994</t>
  </si>
  <si>
    <t>PMS-Pole993</t>
  </si>
  <si>
    <t>PMS-Pole992</t>
  </si>
  <si>
    <t>PMS-Pole991</t>
  </si>
  <si>
    <t>PMS-Pole990</t>
  </si>
  <si>
    <t>PMS-Pole989</t>
  </si>
  <si>
    <t>PMS-Pole988</t>
  </si>
  <si>
    <t>OLT-01-PMS-21739109-001</t>
  </si>
  <si>
    <t>FDT-96-PMS-21739109-004</t>
  </si>
  <si>
    <t>PMS-Pole2237</t>
  </si>
  <si>
    <t>PMS-Pole2236</t>
  </si>
  <si>
    <t>PMS-Pole2235</t>
  </si>
  <si>
    <t>PMS-Pole2234</t>
  </si>
  <si>
    <t>PMS-Pole2233</t>
  </si>
  <si>
    <t>PMS-Pole2232</t>
  </si>
  <si>
    <t>PMS-Pole2231</t>
  </si>
  <si>
    <t>PMS-Pole2230</t>
  </si>
  <si>
    <t>PMS-Pole2229</t>
  </si>
  <si>
    <t>PMS-Pole2228</t>
  </si>
  <si>
    <t>PMS-Pole2227</t>
  </si>
  <si>
    <t>PMS-Pole2226</t>
  </si>
  <si>
    <t>PMS-Pole2225</t>
  </si>
  <si>
    <t>PMS-Pole2224</t>
  </si>
  <si>
    <t>PMS-Pole2223</t>
  </si>
  <si>
    <t>PMS-Pole2222</t>
  </si>
  <si>
    <t>PMS-Pole2221</t>
  </si>
  <si>
    <t>PMS-Pole2220</t>
  </si>
  <si>
    <t>PMS-Pole2219</t>
  </si>
  <si>
    <t>PMS-Pole2218</t>
  </si>
  <si>
    <t>PMS-Pole2217</t>
  </si>
  <si>
    <t>PMS-Pole2216</t>
  </si>
  <si>
    <t>PMS-Pole2215</t>
  </si>
  <si>
    <t>PMS-Pole2214</t>
  </si>
  <si>
    <t>PMS-Pole2213</t>
  </si>
  <si>
    <t>PMS-Pole2212</t>
  </si>
  <si>
    <t>PMS-Pole2211</t>
  </si>
  <si>
    <t>PMS-Pole2210</t>
  </si>
  <si>
    <t>PMS-Pole2209</t>
  </si>
  <si>
    <t>PMS-Pole2208</t>
  </si>
  <si>
    <t>PMS-Pole2207</t>
  </si>
  <si>
    <t>PMS-Pole2206</t>
  </si>
  <si>
    <t>PMS-Pole2205</t>
  </si>
  <si>
    <t>PMS-Pole2204</t>
  </si>
  <si>
    <t>PMS-Pole2203</t>
  </si>
  <si>
    <t>PMS-Pole2202</t>
  </si>
  <si>
    <t>PMS-Pole2201</t>
  </si>
  <si>
    <t>PMS-Pole2200</t>
  </si>
  <si>
    <t>PMS-Pole2199</t>
  </si>
  <si>
    <t>PMS-Pole2198</t>
  </si>
  <si>
    <t>PMS-Pole2197</t>
  </si>
  <si>
    <t>PMS-Pole2196</t>
  </si>
  <si>
    <t>PMS-Pole2195</t>
  </si>
  <si>
    <t>PMS-Pole2194</t>
  </si>
  <si>
    <t>PMS-Pole2193</t>
  </si>
  <si>
    <t>PMS-Pole2192</t>
  </si>
  <si>
    <t>PMS-Pole2191</t>
  </si>
  <si>
    <t>PMS-Pole2190</t>
  </si>
  <si>
    <t>PMS-Pole2189</t>
  </si>
  <si>
    <t>PMS-Pole2188</t>
  </si>
  <si>
    <t>PMS-Pole2187</t>
  </si>
  <si>
    <t>PMS-Pole2186</t>
  </si>
  <si>
    <t>PMS-Pole2185</t>
  </si>
  <si>
    <t>PMS-Pole2184</t>
  </si>
  <si>
    <t>PMS-Pole2183</t>
  </si>
  <si>
    <t>PMS-Pole2182</t>
  </si>
  <si>
    <t>PMS-Pole2181</t>
  </si>
  <si>
    <t>PMS-Pole2180</t>
  </si>
  <si>
    <t>PMS-Pole2179</t>
  </si>
  <si>
    <t>PMS-Pole2178</t>
  </si>
  <si>
    <t>PMS-Pole2177</t>
  </si>
  <si>
    <t>PMS-Pole2176</t>
  </si>
  <si>
    <t>PMS-Pole2175</t>
  </si>
  <si>
    <t>PMS-Pole2174</t>
  </si>
  <si>
    <t>PMS-Pole2173</t>
  </si>
  <si>
    <t>PMS-Pole2172</t>
  </si>
  <si>
    <t>PMS-Pole2171</t>
  </si>
  <si>
    <t>PMS-Pole2170</t>
  </si>
  <si>
    <t>PMS-Pole2169</t>
  </si>
  <si>
    <t>PMS-Pole2168</t>
  </si>
  <si>
    <t>PMS-Pole2167</t>
  </si>
  <si>
    <t>PMS-Pole2166</t>
  </si>
  <si>
    <t>PMS-Pole2165</t>
  </si>
  <si>
    <t>PMS-Pole2164</t>
  </si>
  <si>
    <t>PMS-Pole2163</t>
  </si>
  <si>
    <t>PMS-Pole2162</t>
  </si>
  <si>
    <t>PMS-Pole2161</t>
  </si>
  <si>
    <t>PMS-Pole2160</t>
  </si>
  <si>
    <t>PMS-Pole2159</t>
  </si>
  <si>
    <t>PMS-Pole2158</t>
  </si>
  <si>
    <t>PMS-Pole2157</t>
  </si>
  <si>
    <t>PMS-Pole2156</t>
  </si>
  <si>
    <t>PMS-Pole2155</t>
  </si>
  <si>
    <t>PMS-Pole2154</t>
  </si>
  <si>
    <t>PMS-Pole2153</t>
  </si>
  <si>
    <t>PMS-Pole2152</t>
  </si>
  <si>
    <t>PMS-Pole2151</t>
  </si>
  <si>
    <t>PMS-Pole2150</t>
  </si>
  <si>
    <t>PMS-Pole2149</t>
  </si>
  <si>
    <t>PMS-Pole2148</t>
  </si>
  <si>
    <t>PMS-Pole2147</t>
  </si>
  <si>
    <t>PMS-Pole2146</t>
  </si>
  <si>
    <t>PMS-Pole2145</t>
  </si>
  <si>
    <t>PMS-Pole2144</t>
  </si>
  <si>
    <t>PMS-Pole2143</t>
  </si>
  <si>
    <t>PMS-Pole2142</t>
  </si>
  <si>
    <t>PMS-Pole2141</t>
  </si>
  <si>
    <t>PMS-Pole2140</t>
  </si>
  <si>
    <t>PMS-Pole2139</t>
  </si>
  <si>
    <t>PMS-Pole2138</t>
  </si>
  <si>
    <t>PMS-Pole2137</t>
  </si>
  <si>
    <t>PMS-Pole2136</t>
  </si>
  <si>
    <t>PMS-Pole2135</t>
  </si>
  <si>
    <t>PMS-Pole2134</t>
  </si>
  <si>
    <t>PMS-Pole2133</t>
  </si>
  <si>
    <t>PMS-Pole2132</t>
  </si>
  <si>
    <t>PMS-Pole2131</t>
  </si>
  <si>
    <t>PMS-Pole2130</t>
  </si>
  <si>
    <t>PMS-Pole2129</t>
  </si>
  <si>
    <t>PMS-Pole2128</t>
  </si>
  <si>
    <t>PMS-Pole2127</t>
  </si>
  <si>
    <t>PMS-Pole2126</t>
  </si>
  <si>
    <t>PMS-Pole2125</t>
  </si>
  <si>
    <t>PMS-Pole2124</t>
  </si>
  <si>
    <t>PMS-Pole2123</t>
  </si>
  <si>
    <t>PMS-Pole2122</t>
  </si>
  <si>
    <t>PMS-Pole2121</t>
  </si>
  <si>
    <t>PMS-Pole2120</t>
  </si>
  <si>
    <t>PMS-Pole2119</t>
  </si>
  <si>
    <t>PMS-Pole2118</t>
  </si>
  <si>
    <t>PMS-Pole2117</t>
  </si>
  <si>
    <t>PMS-Pole2116</t>
  </si>
  <si>
    <t>PMS-Pole2115</t>
  </si>
  <si>
    <t>PMS-Pole2114</t>
  </si>
  <si>
    <t>PMS-Pole2113</t>
  </si>
  <si>
    <t>PMS-Pole2112</t>
  </si>
  <si>
    <t>PMS-Pole2111</t>
  </si>
  <si>
    <t>PMS-Pole2110</t>
  </si>
  <si>
    <t>PMS-Pole2109</t>
  </si>
  <si>
    <t>PMS-Pole2108</t>
  </si>
  <si>
    <t>PMS-Pole2107</t>
  </si>
  <si>
    <t>PMS-Pole2106</t>
  </si>
  <si>
    <t>PMS-Pole2105</t>
  </si>
  <si>
    <t>PMS-Pole2104</t>
  </si>
  <si>
    <t>PMS-Pole2103</t>
  </si>
  <si>
    <t>PMS-Pole2102</t>
  </si>
  <si>
    <t>PMS-Pole2101</t>
  </si>
  <si>
    <t>PMS-Pole2100</t>
  </si>
  <si>
    <t>PMS-Pole2099</t>
  </si>
  <si>
    <t>PMS-Pole2098</t>
  </si>
  <si>
    <t>PMS-Pole2097</t>
  </si>
  <si>
    <t>PMS-Pole2096</t>
  </si>
  <si>
    <t>PMS-Pole2095</t>
  </si>
  <si>
    <t>PMS-Pole2094</t>
  </si>
  <si>
    <t>PMS-Pole2093</t>
  </si>
  <si>
    <t>PMS-Pole2092</t>
  </si>
  <si>
    <t>PMS-Pole2091</t>
  </si>
  <si>
    <t>PMS-Pole2090</t>
  </si>
  <si>
    <t>PMS-Pole2089</t>
  </si>
  <si>
    <t>PMS-Pole2088</t>
  </si>
  <si>
    <t>PMS-Pole2087</t>
  </si>
  <si>
    <t>PMS-Pole2086</t>
  </si>
  <si>
    <t>PMS-Pole2085</t>
  </si>
  <si>
    <t>PMS-Pole2084</t>
  </si>
  <si>
    <t>PMS-Pole2083</t>
  </si>
  <si>
    <t>PMS-Pole2082</t>
  </si>
  <si>
    <t>PMS-Pole2081</t>
  </si>
  <si>
    <t>PMS-Pole2080</t>
  </si>
  <si>
    <t>PMS-Pole2079</t>
  </si>
  <si>
    <t>PMS-Pole2078</t>
  </si>
  <si>
    <t>PMS-Pole2077</t>
  </si>
  <si>
    <t>PMS-Pole2076</t>
  </si>
  <si>
    <t>PMS-Pole2075</t>
  </si>
  <si>
    <t>PMS-Pole2074</t>
  </si>
  <si>
    <t>PMS-Pole2073</t>
  </si>
  <si>
    <t>PMS-Pole2072</t>
  </si>
  <si>
    <t>PMS-Pole2071</t>
  </si>
  <si>
    <t>PMS-Pole2070</t>
  </si>
  <si>
    <t>PMS-Pole2069</t>
  </si>
  <si>
    <t>PMS-Pole2068</t>
  </si>
  <si>
    <t>PMS-Pole2067</t>
  </si>
  <si>
    <t>PMS-Pole2066</t>
  </si>
  <si>
    <t>PMS-Pole2065</t>
  </si>
  <si>
    <t>PMS-Pole2064</t>
  </si>
  <si>
    <t>PMS-Pole2063</t>
  </si>
  <si>
    <t>PMS-Pole2062</t>
  </si>
  <si>
    <t>PMS-Pole2061</t>
  </si>
  <si>
    <t>PMS-Pole2060</t>
  </si>
  <si>
    <t>PMS-Pole2059</t>
  </si>
  <si>
    <t>PMS-Pole2058</t>
  </si>
  <si>
    <t>PMS-Pole2057</t>
  </si>
  <si>
    <t>PMS-Pole2056</t>
  </si>
  <si>
    <t>PMS-Pole2055</t>
  </si>
  <si>
    <t>PMS-Pole2054</t>
  </si>
  <si>
    <t>PMS-Pole2053</t>
  </si>
  <si>
    <t>PMS-Pole2052</t>
  </si>
  <si>
    <t>PMS-Pole2051</t>
  </si>
  <si>
    <t>PMS-Pole2050</t>
  </si>
  <si>
    <t>PMS-Pole2049</t>
  </si>
  <si>
    <t>PMS-Pole2048</t>
  </si>
  <si>
    <t>PMS-Pole2047</t>
  </si>
  <si>
    <t>PMS-Pole2046</t>
  </si>
  <si>
    <t>PMS-Pole2045</t>
  </si>
  <si>
    <t>PMS-Pole2044</t>
  </si>
  <si>
    <t>PMS-Pole2043</t>
  </si>
  <si>
    <t>PMS-Pole2042</t>
  </si>
  <si>
    <t>PMS-Pole2041</t>
  </si>
  <si>
    <t>PMS-Pole2040</t>
  </si>
  <si>
    <t>PMS-Pole2039</t>
  </si>
  <si>
    <t>PMS-Pole2038</t>
  </si>
  <si>
    <t>PMS-Pole2037</t>
  </si>
  <si>
    <t>PMS-Pole2036</t>
  </si>
  <si>
    <t>PMS-Pole2035</t>
  </si>
  <si>
    <t>PMS-Pole2034</t>
  </si>
  <si>
    <t>PMS-Pole2033</t>
  </si>
  <si>
    <t>PMS-Pole2032</t>
  </si>
  <si>
    <t>PMS-Pole2031</t>
  </si>
  <si>
    <t>PMS-Pole2030</t>
  </si>
  <si>
    <t>PMS-Pole2029</t>
  </si>
  <si>
    <t>PMS-Pole2028</t>
  </si>
  <si>
    <t>PMS-Pole2027</t>
  </si>
  <si>
    <t>PMS-Pole2026</t>
  </si>
  <si>
    <t>PMS-Pole2025</t>
  </si>
  <si>
    <t>PMS-Pole2024</t>
  </si>
  <si>
    <t>PMS-Pole2023</t>
  </si>
  <si>
    <t>PMS-Pole2022</t>
  </si>
  <si>
    <t>PMS-Pole2021</t>
  </si>
  <si>
    <t>PMS-Pole2020</t>
  </si>
  <si>
    <t>PMS-Pole2019</t>
  </si>
  <si>
    <t>PMS-Pole2018</t>
  </si>
  <si>
    <t>PMS-Pole2017</t>
  </si>
  <si>
    <t>PMS-Pole2016</t>
  </si>
  <si>
    <t>PMS-Pole2015</t>
  </si>
  <si>
    <t>FDT-48-PMS-21739109-040</t>
  </si>
  <si>
    <t>PMS-Pole2448</t>
  </si>
  <si>
    <t>PMS-Pole2447</t>
  </si>
  <si>
    <t>PMS-Pole2446</t>
  </si>
  <si>
    <t>PMS-Pole2445</t>
  </si>
  <si>
    <t>PMS-Pole2444</t>
  </si>
  <si>
    <t>PMS-Pole2443</t>
  </si>
  <si>
    <t>PMS-Pole2406</t>
  </si>
  <si>
    <t>PMS-Pole2405</t>
  </si>
  <si>
    <t>PMS-Pole2404</t>
  </si>
  <si>
    <t>PMS-Pole2403</t>
  </si>
  <si>
    <t>PMS-Pole2402</t>
  </si>
  <si>
    <t>PMS-Pole2401</t>
  </si>
  <si>
    <t>PMS-Pole2400</t>
  </si>
  <si>
    <t>PMS-Pole2399</t>
  </si>
  <si>
    <t>PMS-Pole2398</t>
  </si>
  <si>
    <t>PMS-Pole2397</t>
  </si>
  <si>
    <t>PMS-Pole2396</t>
  </si>
  <si>
    <t>PMS-Pole2395</t>
  </si>
  <si>
    <t>PMS-Pole2394</t>
  </si>
  <si>
    <t>PMS-Pole2393</t>
  </si>
  <si>
    <t>PMS-Pole2392</t>
  </si>
  <si>
    <t>PMS-Pole2391</t>
  </si>
  <si>
    <t>PMS-Pole2390</t>
  </si>
  <si>
    <t>PMS-Pole2389</t>
  </si>
  <si>
    <t>PMS-Pole2388</t>
  </si>
  <si>
    <t>PMS-Pole2387</t>
  </si>
  <si>
    <t>PMS-Pole2386</t>
  </si>
  <si>
    <t>PMS-Pole2385</t>
  </si>
  <si>
    <t>PMS-Pole2384</t>
  </si>
  <si>
    <t>PMS-Pole2383</t>
  </si>
  <si>
    <t>PMS-Pole2382</t>
  </si>
  <si>
    <t>PMS-Pole2381</t>
  </si>
  <si>
    <t>PMS-Pole2380</t>
  </si>
  <si>
    <t>PMS-Pole2379</t>
  </si>
  <si>
    <t>PMS-Pole2378</t>
  </si>
  <si>
    <t>PMS-Pole2377</t>
  </si>
  <si>
    <t>FDT-48-PMS-21739109-001</t>
  </si>
  <si>
    <t>PMS-Pole2334</t>
  </si>
  <si>
    <t>PMS-Pole1042</t>
  </si>
  <si>
    <t>PMS-Pole1041</t>
  </si>
  <si>
    <t>PMS-Pole1040</t>
  </si>
  <si>
    <t>PMS-Pole1039</t>
  </si>
  <si>
    <t>PMS-Pole2333</t>
  </si>
  <si>
    <t>PMS-Pole2332</t>
  </si>
  <si>
    <t>PMS-Pole2331</t>
  </si>
  <si>
    <t>PMS-Pole2330</t>
  </si>
  <si>
    <t>PMS-Pole2329</t>
  </si>
  <si>
    <t>PMS-Pole2328</t>
  </si>
  <si>
    <t>PMS-Pole2327</t>
  </si>
  <si>
    <t>PMS-Pole2326</t>
  </si>
  <si>
    <t>PMS-Pole2325</t>
  </si>
  <si>
    <t>PMS-Pole2324</t>
  </si>
  <si>
    <t>PMS-Pole2323</t>
  </si>
  <si>
    <t>PMS-Pole2322</t>
  </si>
  <si>
    <t>PMS-Pole2321</t>
  </si>
  <si>
    <t>PMS-Pole2320</t>
  </si>
  <si>
    <t>PMS-Pole2319</t>
  </si>
  <si>
    <t>PMS-Pole2318</t>
  </si>
  <si>
    <t>PMS-Pole2317</t>
  </si>
  <si>
    <t>PMS-Pole2316</t>
  </si>
  <si>
    <t>PMS-Pole2315</t>
  </si>
  <si>
    <t>PMS-Pole2314</t>
  </si>
  <si>
    <t>PMS-Pole2313</t>
  </si>
  <si>
    <t>PMS-Pole2312</t>
  </si>
  <si>
    <t>PMS-Pole2311</t>
  </si>
  <si>
    <t>PMS-Pole2310</t>
  </si>
  <si>
    <t>PMS-Pole2309</t>
  </si>
  <si>
    <t>PMS-Pole2308</t>
  </si>
  <si>
    <t>PMS-Pole2307</t>
  </si>
  <si>
    <t>PMS-Pole2306</t>
  </si>
  <si>
    <t>PMS-Pole2305</t>
  </si>
  <si>
    <t>PMS-Pole2304</t>
  </si>
  <si>
    <t>PMS-Pole2303</t>
  </si>
  <si>
    <t>PMS-Pole2302</t>
  </si>
  <si>
    <t>PMS-Pole2301</t>
  </si>
  <si>
    <t>PMS-Pole2300</t>
  </si>
  <si>
    <t>PMS-Pole2299</t>
  </si>
  <si>
    <t>PMS-Pole2298</t>
  </si>
  <si>
    <t>PMS-Pole2297</t>
  </si>
  <si>
    <t>PMS-Pole2296</t>
  </si>
  <si>
    <t>PMS-Pole2295</t>
  </si>
  <si>
    <t>PMS-Pole2294</t>
  </si>
  <si>
    <t>PMS-Pole2293</t>
  </si>
  <si>
    <t>PMS-Pole2292</t>
  </si>
  <si>
    <t>PMS-Pole2291</t>
  </si>
  <si>
    <t>PMS-Pole2290</t>
  </si>
  <si>
    <t>PMS-Pole2289</t>
  </si>
  <si>
    <t>PMS-Pole2288</t>
  </si>
  <si>
    <t>PMS-Pole2287</t>
  </si>
  <si>
    <t>PMS-Pole2286</t>
  </si>
  <si>
    <t>FDT-48-PMS-21739109-002</t>
  </si>
  <si>
    <t>PMS-Pole2285</t>
  </si>
  <si>
    <t>FDT-48-PMS-21739109-003</t>
  </si>
  <si>
    <t>PMS-Pole2284</t>
  </si>
  <si>
    <t>FDT-48-PMS-21739109-004</t>
  </si>
  <si>
    <t>PMS-Pole2283</t>
  </si>
  <si>
    <t>FDT-48-PMS-21739109-005</t>
  </si>
  <si>
    <t>PMS-Pole2282</t>
  </si>
  <si>
    <t>FDT-48-PMS-21739109-006</t>
  </si>
  <si>
    <t>PMS-Pole2281</t>
  </si>
  <si>
    <t>FDT-48-PMS-21739109-007</t>
  </si>
  <si>
    <t>PMS-Pole2280</t>
  </si>
  <si>
    <t>FDT-48-PMS-21739109-008</t>
  </si>
  <si>
    <t>PMS-Pole2279</t>
  </si>
  <si>
    <t>FDT-48-PMS-21739109-009</t>
  </si>
  <si>
    <t>PMS-Pole2278</t>
  </si>
  <si>
    <t>FDT-48-PMS-21739109-010</t>
  </si>
  <si>
    <t>PMS-Pole2277</t>
  </si>
  <si>
    <t>FDT-48-PMS-21739109-011</t>
  </si>
  <si>
    <t>PMS-Pole2276</t>
  </si>
  <si>
    <t>FDT-48-PMS-21739109-012</t>
  </si>
  <si>
    <t>PMS-Pole2275</t>
  </si>
  <si>
    <t>FDT-48-PMS-21739109-013</t>
  </si>
  <si>
    <t>PMS-Pole2274</t>
  </si>
  <si>
    <t>FDT-48-PMS-21739109-014</t>
  </si>
  <si>
    <t>PMS-Pole2273</t>
  </si>
  <si>
    <t>FDT-48-PMS-21739109-015</t>
  </si>
  <si>
    <t>PMS-Pole2272</t>
  </si>
  <si>
    <t>FDT-48-PMS-21739109-016</t>
  </si>
  <si>
    <t>PMS-Pole2271</t>
  </si>
  <si>
    <t>FDT-48-PMS-21739109-017</t>
  </si>
  <si>
    <t>PMS-Pole2270</t>
  </si>
  <si>
    <t>FDT-48-PMS-21739109-018</t>
  </si>
  <si>
    <t>PMS-Pole2269</t>
  </si>
  <si>
    <t>FDT-48-PMS-21739109-019</t>
  </si>
  <si>
    <t>PMS-Pole2268</t>
  </si>
  <si>
    <t>FDT-48-PMS-21739109-020</t>
  </si>
  <si>
    <t>PMS-Pole2267</t>
  </si>
  <si>
    <t>FDT-48-PMS-21739109-021</t>
  </si>
  <si>
    <t>PMS-Pole2266</t>
  </si>
  <si>
    <t>FDT-48-PMS-21739109-022</t>
  </si>
  <si>
    <t>PMS-Pole2265</t>
  </si>
  <si>
    <t>FDT-48-PMS-21739109-023</t>
  </si>
  <si>
    <t>PMS-Pole2264</t>
  </si>
  <si>
    <t>FDT-48-PMS-21739109-024</t>
  </si>
  <si>
    <t>PMS-Pole2263</t>
  </si>
  <si>
    <t>FDT-48-PMS-21739109-025</t>
  </si>
  <si>
    <t>PMS-Pole2262</t>
  </si>
  <si>
    <t>FDT-48-PMS-21739109-026</t>
  </si>
  <si>
    <t>PMS-Pole2261</t>
  </si>
  <si>
    <t>FDT-48-PMS-21739109-027</t>
  </si>
  <si>
    <t>FDT-48-PMS-21739109-028</t>
  </si>
  <si>
    <t>FDT-48-PMS-21739109-029</t>
  </si>
  <si>
    <t>FDT-48-PMS-21739109-030</t>
  </si>
  <si>
    <t>FDT-48-PMS-21739109-031</t>
  </si>
  <si>
    <t>FDT-48-PMS-21739109-032</t>
  </si>
  <si>
    <t>FDT-48-PMS-21739109-033</t>
  </si>
  <si>
    <t>FDT-48-PMS-21739109-034</t>
  </si>
  <si>
    <t>FDT-48-PMS-21739109-035</t>
  </si>
  <si>
    <t>PMS-Pole2513</t>
  </si>
  <si>
    <t>PMS-Pole2512</t>
  </si>
  <si>
    <t>PMS-Pole2511</t>
  </si>
  <si>
    <t>PMS-Pole2510</t>
  </si>
  <si>
    <t>PMS-Pole2509</t>
  </si>
  <si>
    <t>PMS-Pole2508</t>
  </si>
  <si>
    <t>PMS-Pole2507</t>
  </si>
  <si>
    <t>PMS-Pole2506</t>
  </si>
  <si>
    <t>PMS-Pole2505</t>
  </si>
  <si>
    <t>PMS-Pole2504</t>
  </si>
  <si>
    <t>PMS-Pole2503</t>
  </si>
  <si>
    <t>PMS-Pole2502</t>
  </si>
  <si>
    <t>PMS-Pole2501</t>
  </si>
  <si>
    <t>PMS-Pole2500</t>
  </si>
  <si>
    <t>PMS-Pole2499</t>
  </si>
  <si>
    <t>PMS-Pole2498</t>
  </si>
  <si>
    <t>PMS-Pole2497</t>
  </si>
  <si>
    <t>PMS-Pole2496</t>
  </si>
  <si>
    <t>PMS-Pole2495</t>
  </si>
  <si>
    <t>PMS-Pole2494</t>
  </si>
  <si>
    <t>PMS-Pole2493</t>
  </si>
  <si>
    <t>PMS-Pole2492</t>
  </si>
  <si>
    <t>PMS-Pole2491</t>
  </si>
  <si>
    <t>PMS-Pole2247</t>
  </si>
  <si>
    <t>PMS-Pole2246</t>
  </si>
  <si>
    <t>PMS-Pole2245</t>
  </si>
  <si>
    <t>PMS-Pole2244</t>
  </si>
  <si>
    <t>PMS-Pole2243</t>
  </si>
  <si>
    <t>PMS-Pole2242</t>
  </si>
  <si>
    <t>PMS-Pole2241</t>
  </si>
  <si>
    <t>PMS-Pole2240</t>
  </si>
  <si>
    <t>PMS-Pole2239</t>
  </si>
  <si>
    <t>PMS-Pole2238</t>
  </si>
  <si>
    <t>PMS-Pole2260</t>
  </si>
  <si>
    <t>PMS-Pole2259</t>
  </si>
  <si>
    <t>PMS-Pole2258</t>
  </si>
  <si>
    <t>PMS-Pole2257</t>
  </si>
  <si>
    <t>PMS-Pole2256</t>
  </si>
  <si>
    <t>PMS-Pole2255</t>
  </si>
  <si>
    <t>PMS-Pole2254</t>
  </si>
  <si>
    <t>PMS-Pole2253</t>
  </si>
  <si>
    <t>PMS-Pole2252</t>
  </si>
  <si>
    <t>PMS-Pole2251</t>
  </si>
  <si>
    <t>PMS-Pole2250</t>
  </si>
  <si>
    <t>PMS-Pole2249</t>
  </si>
  <si>
    <t>PMS-Pole2248</t>
  </si>
  <si>
    <t>FDT-48-PMS-21739109-037</t>
  </si>
  <si>
    <t>PMS-Pole2442</t>
  </si>
  <si>
    <t>PMS-Pole2441</t>
  </si>
  <si>
    <t>PMS-Pole2440</t>
  </si>
  <si>
    <t>PMS-Pole2439</t>
  </si>
  <si>
    <t>PMS-Pole2438</t>
  </si>
  <si>
    <t>PMS-Pole2437</t>
  </si>
  <si>
    <t>PMS-Pole2436</t>
  </si>
  <si>
    <t>PMS-Pole2435</t>
  </si>
  <si>
    <t>PMS-Pole2434</t>
  </si>
  <si>
    <t>PMS-Pole2433</t>
  </si>
  <si>
    <t>PMS-Pole2432</t>
  </si>
  <si>
    <t>PMS-Pole2431</t>
  </si>
  <si>
    <t>PMS-Pole2430</t>
  </si>
  <si>
    <t>PMS-Pole2429</t>
  </si>
  <si>
    <t>PMS-Pole2428</t>
  </si>
  <si>
    <t>PMS-Pole2427</t>
  </si>
  <si>
    <t>PMS-Pole2426</t>
  </si>
  <si>
    <t>PMS-Pole2425</t>
  </si>
  <si>
    <t>PMS-Pole2424</t>
  </si>
  <si>
    <t>PMS-Pole2423</t>
  </si>
  <si>
    <t>PMS-Pole2422</t>
  </si>
  <si>
    <t>PMS-Pole2421</t>
  </si>
  <si>
    <t>PMS-Pole2420</t>
  </si>
  <si>
    <t>PMS-Pole2419</t>
  </si>
  <si>
    <t>PMS-Pole2418</t>
  </si>
  <si>
    <t>PMS-Pole2417</t>
  </si>
  <si>
    <t>PMS-Pole2416</t>
  </si>
  <si>
    <t>PMS-Pole2415</t>
  </si>
  <si>
    <t>PMS-Pole2414</t>
  </si>
  <si>
    <t>PMS-Pole2413</t>
  </si>
  <si>
    <t>PMS-Pole2412</t>
  </si>
  <si>
    <t>PMS-Pole2411</t>
  </si>
  <si>
    <t>PMS-Pole2410</t>
  </si>
  <si>
    <t>PMS-Pole2409</t>
  </si>
  <si>
    <t>PMS-Pole2408</t>
  </si>
  <si>
    <t>PMS-Pole2407</t>
  </si>
  <si>
    <t>FDT-48-PMS-21739109-074</t>
  </si>
  <si>
    <t>PMS-Pole2375</t>
  </si>
  <si>
    <t>PMS-Pole2374</t>
  </si>
  <si>
    <t>PMS-Pole2373</t>
  </si>
  <si>
    <t>PMS-Pole2372</t>
  </si>
  <si>
    <t>PMS-Pole2371</t>
  </si>
  <si>
    <t>PMS-Pole2370</t>
  </si>
  <si>
    <t>PMS-Pole2369</t>
  </si>
  <si>
    <t>PMS-Pole2368</t>
  </si>
  <si>
    <t>PMS-Pole2367</t>
  </si>
  <si>
    <t>PMS-Pole2366</t>
  </si>
  <si>
    <t>PMS-Pole2365</t>
  </si>
  <si>
    <t>PMS-Pole2364</t>
  </si>
  <si>
    <t>PMS-Pole2363</t>
  </si>
  <si>
    <t>PMS-Pole2362</t>
  </si>
  <si>
    <t>PMS-Pole2361</t>
  </si>
  <si>
    <t>PMS-Pole2360</t>
  </si>
  <si>
    <t>PMS-Pole2359</t>
  </si>
  <si>
    <t>PMS-Pole2358</t>
  </si>
  <si>
    <t>PMS-Pole2357</t>
  </si>
  <si>
    <t>PMS-Pole2356</t>
  </si>
  <si>
    <t>PMS-Pole2355</t>
  </si>
  <si>
    <t>PMS-Pole2354</t>
  </si>
  <si>
    <t>PMS-Pole2353</t>
  </si>
  <si>
    <t>PMS-Pole2352</t>
  </si>
  <si>
    <t>PMS-Pole2351</t>
  </si>
  <si>
    <t>PMS-Pole2350</t>
  </si>
  <si>
    <t>PMS-Pole2349</t>
  </si>
  <si>
    <t>PMS-Pole2348</t>
  </si>
  <si>
    <t>PMS-Pole2347</t>
  </si>
  <si>
    <t>PMS-Pole2346</t>
  </si>
  <si>
    <t>PMS-Pole2345</t>
  </si>
  <si>
    <t>PMS-Pole2344</t>
  </si>
  <si>
    <t>PMS-Pole2343</t>
  </si>
  <si>
    <t>PMS-Pole2342</t>
  </si>
  <si>
    <t>PMS-Pole2341</t>
  </si>
  <si>
    <t>PMS-Pole2340</t>
  </si>
  <si>
    <t>PMS-Pole2339</t>
  </si>
  <si>
    <t>PMS-Pole2338</t>
  </si>
  <si>
    <t>PMS-Pole2337</t>
  </si>
  <si>
    <t>PMS-Pole2336</t>
  </si>
  <si>
    <t>PMS-Pole2335</t>
  </si>
  <si>
    <t>FDT-48-PMS-21739109-113</t>
  </si>
  <si>
    <t>FDT-48-PMS-21739109-122</t>
  </si>
  <si>
    <t>PMS-Pole1025</t>
  </si>
  <si>
    <t>PMS-Pole1026</t>
  </si>
  <si>
    <t>PMS-Pole1027</t>
  </si>
  <si>
    <t>PMS-Pole1028</t>
  </si>
  <si>
    <t>PMS-Pole1029</t>
  </si>
  <si>
    <t>PMS-Pole1030</t>
  </si>
  <si>
    <t>PMS-Pole1031</t>
  </si>
  <si>
    <t>PMS-Pole1032</t>
  </si>
  <si>
    <t>PMS-Pole1033</t>
  </si>
  <si>
    <t>PMS-Pole1034</t>
  </si>
  <si>
    <t>PMS-Pole1035</t>
  </si>
  <si>
    <t>PMS-Pole1036</t>
  </si>
  <si>
    <t>PMS-Pole1037</t>
  </si>
  <si>
    <t>PMS-Pole1038</t>
  </si>
  <si>
    <t>FDT-96-PMS-21739109-080</t>
  </si>
  <si>
    <t>FDT-48-PMS-21739109-124</t>
  </si>
  <si>
    <t>FDT-48-PMS-21739109-125</t>
  </si>
  <si>
    <t>PMS-Pole2470</t>
  </si>
  <si>
    <t>PMS-Pole2469</t>
  </si>
  <si>
    <t>PMS-Pole2468</t>
  </si>
  <si>
    <t>PMS-Pole2467</t>
  </si>
  <si>
    <t>PMS-Pole2466</t>
  </si>
  <si>
    <t>PMS-Pole2465</t>
  </si>
  <si>
    <t>PMS-Pole2464</t>
  </si>
  <si>
    <t>PMS-Pole2463</t>
  </si>
  <si>
    <t>PMS-Pole2462</t>
  </si>
  <si>
    <t>PMS-Pole2461</t>
  </si>
  <si>
    <t>PMS-Pole2460</t>
  </si>
  <si>
    <t>PMS-Pole2459</t>
  </si>
  <si>
    <t>PMS-Pole2458</t>
  </si>
  <si>
    <t>PMS-Pole2457</t>
  </si>
  <si>
    <t>PMS-Pole2456</t>
  </si>
  <si>
    <t>PMS-Pole2455</t>
  </si>
  <si>
    <t>PMS-Pole2454</t>
  </si>
  <si>
    <t>PMS-Pole2453</t>
  </si>
  <si>
    <t>PMS-Pole2452</t>
  </si>
  <si>
    <t>PMS-Pole2451</t>
  </si>
  <si>
    <t>PMS-Pole2450</t>
  </si>
  <si>
    <t>PMS-Pole2449</t>
  </si>
  <si>
    <t>FDT-48-PMS-21739109-126</t>
  </si>
  <si>
    <t>PMS-Pole2490</t>
  </si>
  <si>
    <t>PMS-Pole2489</t>
  </si>
  <si>
    <t>PMS-Pole2488</t>
  </si>
  <si>
    <t>PMS-Pole2487</t>
  </si>
  <si>
    <t>PMS-Pole2486</t>
  </si>
  <si>
    <t>PMS-Pole2485</t>
  </si>
  <si>
    <t>PMS-Pole2484</t>
  </si>
  <si>
    <t>PMS-Pole2483</t>
  </si>
  <si>
    <t>PMS-Pole2482</t>
  </si>
  <si>
    <t>PMS-Pole2481</t>
  </si>
  <si>
    <t>PMS-Pole2480</t>
  </si>
  <si>
    <t>PMS-Pole2479</t>
  </si>
  <si>
    <t>PMS-Pole2478</t>
  </si>
  <si>
    <t>PMS-Pole2477</t>
  </si>
  <si>
    <t>PMS-Pole2476</t>
  </si>
  <si>
    <t>PMS-Pole2475</t>
  </si>
  <si>
    <t>PMS-Pole2474</t>
  </si>
  <si>
    <t>PMS-Pole2473</t>
  </si>
  <si>
    <t>PMS-Pole2472</t>
  </si>
  <si>
    <t>PMS-Pole2471</t>
  </si>
  <si>
    <t>FDT-48-PMS-21739109-129</t>
  </si>
  <si>
    <t>OLT-01-PMS-225112003-001</t>
  </si>
  <si>
    <t>FDT-96-PMS-21739109-017</t>
  </si>
  <si>
    <t>PMS-Pole1009</t>
  </si>
  <si>
    <t>PMS-Pole1008</t>
  </si>
  <si>
    <t>PMS-Pole1007</t>
  </si>
  <si>
    <t>PMS-Pole1006</t>
  </si>
  <si>
    <t>FDT-96-PMS-21739109-016</t>
  </si>
  <si>
    <t>PMS-Pole2012</t>
  </si>
  <si>
    <t>PMS-Pole2011</t>
  </si>
  <si>
    <t>PMS-Pole2010</t>
  </si>
  <si>
    <t>PMS-Pole2009</t>
  </si>
  <si>
    <t>PMS-Pole2008</t>
  </si>
  <si>
    <t>PMS-Pole2007</t>
  </si>
  <si>
    <t>PMS-Pole2006</t>
  </si>
  <si>
    <t>PMS-Pole2005</t>
  </si>
  <si>
    <t>PMS-Pole2004</t>
  </si>
  <si>
    <t>PMS-Pole2003</t>
  </si>
  <si>
    <t>PMS-Pole2002</t>
  </si>
  <si>
    <t>PMS-Pole2001</t>
  </si>
  <si>
    <t>PMS-Pole2000</t>
  </si>
  <si>
    <t>PMS-Pole1999</t>
  </si>
  <si>
    <t>PMS-Pole1998</t>
  </si>
  <si>
    <t>PMS-Pole1997</t>
  </si>
  <si>
    <t>PMS-Pole1996</t>
  </si>
  <si>
    <t>PMS-Pole1995</t>
  </si>
  <si>
    <t>PMS-Pole1994</t>
  </si>
  <si>
    <t>PMS-Pole1993</t>
  </si>
  <si>
    <t>PMS-Pole1992</t>
  </si>
  <si>
    <t>PMS-Pole1991</t>
  </si>
  <si>
    <t>PMS-Pole1990</t>
  </si>
  <si>
    <t>FDT-96-PMS-21739109-055</t>
  </si>
  <si>
    <t>PMS-Pole1968</t>
  </si>
  <si>
    <t>PMS-Pole1967</t>
  </si>
  <si>
    <t>PMS-Pole1966</t>
  </si>
  <si>
    <t>PMS-Pole1965</t>
  </si>
  <si>
    <t>PMS-Pole1964</t>
  </si>
  <si>
    <t>PMS-Pole1963</t>
  </si>
  <si>
    <t>PMS-Pole1962</t>
  </si>
  <si>
    <t>PMS-Pole1961</t>
  </si>
  <si>
    <t>PMS-Pole1960</t>
  </si>
  <si>
    <t>PMS-Pole1959</t>
  </si>
  <si>
    <t>PMS-Pole1958</t>
  </si>
  <si>
    <t>PMS-Pole1957</t>
  </si>
  <si>
    <t>PMS-Pole1956</t>
  </si>
  <si>
    <t>PMS-Pole1955</t>
  </si>
  <si>
    <t>PMS-Pole1954</t>
  </si>
  <si>
    <t>PMS-Pole1953</t>
  </si>
  <si>
    <t>PMS-Pole1952</t>
  </si>
  <si>
    <t>PMS-Pole1951</t>
  </si>
  <si>
    <t>PMS-Pole1950</t>
  </si>
  <si>
    <t>PMS-Pole1949</t>
  </si>
  <si>
    <t>PMS-Pole1948</t>
  </si>
  <si>
    <t>PMS-Pole1947</t>
  </si>
  <si>
    <t>PMS-Pole1946</t>
  </si>
  <si>
    <t>PMS-Pole1945</t>
  </si>
  <si>
    <t>PMS-Pole1944</t>
  </si>
  <si>
    <t>PMS-Pole1943</t>
  </si>
  <si>
    <t>PMS-Pole1942</t>
  </si>
  <si>
    <t>PMS-Pole1941</t>
  </si>
  <si>
    <t>PMS-Pole1940</t>
  </si>
  <si>
    <t>PMS-Pole1939</t>
  </si>
  <si>
    <t>PMS-Pole1938</t>
  </si>
  <si>
    <t>PMS-Pole1937</t>
  </si>
  <si>
    <t>PMS-Pole1936</t>
  </si>
  <si>
    <t>PMS-Pole1935</t>
  </si>
  <si>
    <t>PMS-Pole1934</t>
  </si>
  <si>
    <t>PMS-Pole1933</t>
  </si>
  <si>
    <t>PMS-Pole1932</t>
  </si>
  <si>
    <t>PMS-Pole1931</t>
  </si>
  <si>
    <t>PMS-Pole1930</t>
  </si>
  <si>
    <t>PMS-Pole1929</t>
  </si>
  <si>
    <t>PMS-Pole1928</t>
  </si>
  <si>
    <t>PMS-Pole1927</t>
  </si>
  <si>
    <t>PMS-Pole1926</t>
  </si>
  <si>
    <t>PMS-Pole1925</t>
  </si>
  <si>
    <t>PMS-Pole1924</t>
  </si>
  <si>
    <t>PMS-Pole1923</t>
  </si>
  <si>
    <t>PMS-Pole1922</t>
  </si>
  <si>
    <t>PMS-Pole1921</t>
  </si>
  <si>
    <t>PMS-Pole1920</t>
  </si>
  <si>
    <t>PMS-Pole1919</t>
  </si>
  <si>
    <t>PMS-Pole1918</t>
  </si>
  <si>
    <t>PMS-Pole1917</t>
  </si>
  <si>
    <t>PMS-Pole1916</t>
  </si>
  <si>
    <t>PMS-Pole1915</t>
  </si>
  <si>
    <t>PMS-Pole1914</t>
  </si>
  <si>
    <t>PMS-Pole1063</t>
  </si>
  <si>
    <t>PMS-Pole1062</t>
  </si>
  <si>
    <t>PMS-Pole1061</t>
  </si>
  <si>
    <t>PMS-Pole1060</t>
  </si>
  <si>
    <t>PMS-Pole1059</t>
  </si>
  <si>
    <t>PMS-Pole1058</t>
  </si>
  <si>
    <t>PMS-Pole1057</t>
  </si>
  <si>
    <t>PMS-Pole1056</t>
  </si>
  <si>
    <t>PMS-Pole1055</t>
  </si>
  <si>
    <t>PMS-Pole1054</t>
  </si>
  <si>
    <t>PMS-Pole1053</t>
  </si>
  <si>
    <t>PMS-Pole1052</t>
  </si>
  <si>
    <t>PMS-Pole1051</t>
  </si>
  <si>
    <t>PMS-Pole1050</t>
  </si>
  <si>
    <t>PMS-Pole1049</t>
  </si>
  <si>
    <t>PMS-Pole1048</t>
  </si>
  <si>
    <t>PMS-Pole1047</t>
  </si>
  <si>
    <t>PMS-Pole1046</t>
  </si>
  <si>
    <t>PMS-Pole1045</t>
  </si>
  <si>
    <t>PMS-Pole1044</t>
  </si>
  <si>
    <t>PMS-Pole1043</t>
  </si>
  <si>
    <t>PMS-Pole1024</t>
  </si>
  <si>
    <t>PMS-Pole1023</t>
  </si>
  <si>
    <t>PMS-Pole1022</t>
  </si>
  <si>
    <t>PMS-Pole1021</t>
  </si>
  <si>
    <t>PMS-Pole1020</t>
  </si>
  <si>
    <t>PMS-Pole1019</t>
  </si>
  <si>
    <t>PMS-Pole1018</t>
  </si>
  <si>
    <t>PMS-Pole1017</t>
  </si>
  <si>
    <t>PMS-Pole1016</t>
  </si>
  <si>
    <t>PMS-Pole1015</t>
  </si>
  <si>
    <t>PMS-Pole1014</t>
  </si>
  <si>
    <t>PMS-Pole1013</t>
  </si>
  <si>
    <t>PMS-Pole1012</t>
  </si>
  <si>
    <t>PMS-Pole1011</t>
  </si>
  <si>
    <t>PMS-Pole1010</t>
  </si>
  <si>
    <t>FDT-96-PMS-21739109-501</t>
  </si>
  <si>
    <t>PMS-Pole1913</t>
  </si>
  <si>
    <t>PMS-Pole1912</t>
  </si>
  <si>
    <t>PMS-Pole1911</t>
  </si>
  <si>
    <t>PMS-Pole1910</t>
  </si>
  <si>
    <t>PMS-Pole1909</t>
  </si>
  <si>
    <t>PMS-Pole1908</t>
  </si>
  <si>
    <t>PMS-Pole1907</t>
  </si>
  <si>
    <t>PMS-Pole1906</t>
  </si>
  <si>
    <t>PMS-Pole1905</t>
  </si>
  <si>
    <t>PMS-Pole1904</t>
  </si>
  <si>
    <t>PMS-Pole1903</t>
  </si>
  <si>
    <t>PMS-Pole1902</t>
  </si>
  <si>
    <t>PMS-Pole1901</t>
  </si>
  <si>
    <t>PMS-Pole1900</t>
  </si>
  <si>
    <t>PMS-Pole1899</t>
  </si>
  <si>
    <t>PMS-Pole1898</t>
  </si>
  <si>
    <t>PMS-Pole1897</t>
  </si>
  <si>
    <t>PMS-Pole1896</t>
  </si>
  <si>
    <t>PMS-Pole1895</t>
  </si>
  <si>
    <t>PMS-Pole1894</t>
  </si>
  <si>
    <t>PMS-Pole1893</t>
  </si>
  <si>
    <t>PMS-Pole1892</t>
  </si>
  <si>
    <t>PMS-Pole1891</t>
  </si>
  <si>
    <t>PMS-Pole1890</t>
  </si>
  <si>
    <t>PMS-Pole1889</t>
  </si>
  <si>
    <t>PMS-Pole1888</t>
  </si>
  <si>
    <t>PMS-Pole1887</t>
  </si>
  <si>
    <t>PMS-Pole1886</t>
  </si>
  <si>
    <t>PMS-Pole1885</t>
  </si>
  <si>
    <t>PMS-Pole1884</t>
  </si>
  <si>
    <t>PMS-Pole1883</t>
  </si>
  <si>
    <t>PMS-Pole1882</t>
  </si>
  <si>
    <t>PMS-Pole1881</t>
  </si>
  <si>
    <t>PMS-Pole1880</t>
  </si>
  <si>
    <t>PMS-Pole1879</t>
  </si>
  <si>
    <t>PMS-Pole1878</t>
  </si>
  <si>
    <t>PMS-Pole1877</t>
  </si>
  <si>
    <t>PMS-Pole1876</t>
  </si>
  <si>
    <t>PMS-Pole1875</t>
  </si>
  <si>
    <t>PMS-Pole1874</t>
  </si>
  <si>
    <t>PMS-Pole1873</t>
  </si>
  <si>
    <t>PMS-Pole1872</t>
  </si>
  <si>
    <t>PMS-Pole1871</t>
  </si>
  <si>
    <t>PMS-Pole1870</t>
  </si>
  <si>
    <t>PMS-Pole1869</t>
  </si>
  <si>
    <t>PMS-Pole1868</t>
  </si>
  <si>
    <t>PMS-Pole1867</t>
  </si>
  <si>
    <t>PMS-Pole1866</t>
  </si>
  <si>
    <t>PMS-Pole1865</t>
  </si>
  <si>
    <t>PMS-Pole1864</t>
  </si>
  <si>
    <t>PMS-Pole1863</t>
  </si>
  <si>
    <t>PMS-Pole1862</t>
  </si>
  <si>
    <t>PMS-Pole1861</t>
  </si>
  <si>
    <t>PMS-Pole1860</t>
  </si>
  <si>
    <t>PMS-Pole1859</t>
  </si>
  <si>
    <t>PMS-Pole1858</t>
  </si>
  <si>
    <t>PMS-Pole1857</t>
  </si>
  <si>
    <t>PMS-Pole1856</t>
  </si>
  <si>
    <t>PMS-Pole1855</t>
  </si>
  <si>
    <t>PMS-Pole1854</t>
  </si>
  <si>
    <t>PMS-Pole1853</t>
  </si>
  <si>
    <t>PMS-Pole1852</t>
  </si>
  <si>
    <t>PMS-Pole1851</t>
  </si>
  <si>
    <t>PMS-Pole1850</t>
  </si>
  <si>
    <t>PMS-Pole1849</t>
  </si>
  <si>
    <t>PMS-Pole1848</t>
  </si>
  <si>
    <t>PMS-Pole1847</t>
  </si>
  <si>
    <t>PMS-Pole1846</t>
  </si>
  <si>
    <t>PMS-Pole1845</t>
  </si>
  <si>
    <t>PMS-Pole1844</t>
  </si>
  <si>
    <t>PMS-Pole1843</t>
  </si>
  <si>
    <t>PMS-Pole1842</t>
  </si>
  <si>
    <t>PMS-Pole1841</t>
  </si>
  <si>
    <t>PMS-Pole1840</t>
  </si>
  <si>
    <t>PMS-Pole1839</t>
  </si>
  <si>
    <t>PMS-Pole1838</t>
  </si>
  <si>
    <t>PMS-Pole1837</t>
  </si>
  <si>
    <t>PMS-Pole1836</t>
  </si>
  <si>
    <t>PMS-Pole1835</t>
  </si>
  <si>
    <t>PMS-Pole1834</t>
  </si>
  <si>
    <t>PMS-Pole1833</t>
  </si>
  <si>
    <t>PMS-Pole1832</t>
  </si>
  <si>
    <t>PMS-Pole1831</t>
  </si>
  <si>
    <t>PMS-Pole1830</t>
  </si>
  <si>
    <t>PMS-Pole1829</t>
  </si>
  <si>
    <t>PMS-Pole1828</t>
  </si>
  <si>
    <t>PMS-Pole1827</t>
  </si>
  <si>
    <t>PMS-Pole1826</t>
  </si>
  <si>
    <t>PMS-Pole1825</t>
  </si>
  <si>
    <t>PMS-Pole1824</t>
  </si>
  <si>
    <t>PMS-Pole1823</t>
  </si>
  <si>
    <t>PMS-Pole1822</t>
  </si>
  <si>
    <t>PMS-Pole1821</t>
  </si>
  <si>
    <t>PMS-Pole1820</t>
  </si>
  <si>
    <t>PMS-Pole1819</t>
  </si>
  <si>
    <t>PMS-Pole1818</t>
  </si>
  <si>
    <t>PMS-Pole1817</t>
  </si>
  <si>
    <t>PMS-Pole1816</t>
  </si>
  <si>
    <t>PMS-Pole1815</t>
  </si>
  <si>
    <t>PMS-Pole1814</t>
  </si>
  <si>
    <t>PMS-Pole1813</t>
  </si>
  <si>
    <t>PMS-Pole1812</t>
  </si>
  <si>
    <t>PMS-Pole1811</t>
  </si>
  <si>
    <t>PMS-Pole1810</t>
  </si>
  <si>
    <t>PMS-Pole1809</t>
  </si>
  <si>
    <t>PMS-Pole1808</t>
  </si>
  <si>
    <t>PMS-Pole1807</t>
  </si>
  <si>
    <t>PMS-Pole1806</t>
  </si>
  <si>
    <t>PMS-Pole1805</t>
  </si>
  <si>
    <t>PMS-Pole1804</t>
  </si>
  <si>
    <t>PMS-Pole1803</t>
  </si>
  <si>
    <t>PMS-Pole1802</t>
  </si>
  <si>
    <t>PMS-Pole1801</t>
  </si>
  <si>
    <t>PMS-Pole1800</t>
  </si>
  <si>
    <t>PMS-Pole1799</t>
  </si>
  <si>
    <t>PMS-Pole1798</t>
  </si>
  <si>
    <t>PMS-Pole1797</t>
  </si>
  <si>
    <t>PMS-Pole1796</t>
  </si>
  <si>
    <t>PMS-Pole1795</t>
  </si>
  <si>
    <t>PMS-Pole1794</t>
  </si>
  <si>
    <t>PMS-Pole1793</t>
  </si>
  <si>
    <t>PMS-Pole1792</t>
  </si>
  <si>
    <t>PMS-Pole1791</t>
  </si>
  <si>
    <t>PMS-Pole1790</t>
  </si>
  <si>
    <t>PMS-Pole1789</t>
  </si>
  <si>
    <t>PMS-Pole1788</t>
  </si>
  <si>
    <t>PMS-Pole1787</t>
  </si>
  <si>
    <t>PMS-Pole1786</t>
  </si>
  <si>
    <t>PMS-Pole1785</t>
  </si>
  <si>
    <t>PMS-Pole1784</t>
  </si>
  <si>
    <t>PMS-Pole1783</t>
  </si>
  <si>
    <t>PMS-Pole1782</t>
  </si>
  <si>
    <t>PMS-Pole1781</t>
  </si>
  <si>
    <t>PMS-Pole1780</t>
  </si>
  <si>
    <t>PMS-Pole1779</t>
  </si>
  <si>
    <t>PMS-Pole1778</t>
  </si>
  <si>
    <t>PMS-Pole1777</t>
  </si>
  <si>
    <t>PMS-Pole1776</t>
  </si>
  <si>
    <t>PMS-Pole1775</t>
  </si>
  <si>
    <t>PMS-Pole1774</t>
  </si>
  <si>
    <t>PMS-Pole1773</t>
  </si>
  <si>
    <t>PMS-Pole1772</t>
  </si>
  <si>
    <t>PMS-Pole1771</t>
  </si>
  <si>
    <t>PMS-Pole1770</t>
  </si>
  <si>
    <t>PMS-Pole1769</t>
  </si>
  <si>
    <t>PMS-Pole1768</t>
  </si>
  <si>
    <t>PMS-Pole1767</t>
  </si>
  <si>
    <t>PMS-Pole1766</t>
  </si>
  <si>
    <t>PMS-Pole1765</t>
  </si>
  <si>
    <t>PMS-Pole1764</t>
  </si>
  <si>
    <t>PMS-Pole1763</t>
  </si>
  <si>
    <t>PMS-Pole1762</t>
  </si>
  <si>
    <t>PMS-Pole1761</t>
  </si>
  <si>
    <t>PMS-Pole1760</t>
  </si>
  <si>
    <t>PMS-Pole1759</t>
  </si>
  <si>
    <t>PMS-Pole1758</t>
  </si>
  <si>
    <t>PMS-Pole1757</t>
  </si>
  <si>
    <t>PMS-Pole1756</t>
  </si>
  <si>
    <t>PMS-Pole1755</t>
  </si>
  <si>
    <t>PMS-Pole1754</t>
  </si>
  <si>
    <t>PMS-Pole1753</t>
  </si>
  <si>
    <t>PMS-Pole1752</t>
  </si>
  <si>
    <t>PMS-Pole1751</t>
  </si>
  <si>
    <t>PMS-Pole1750</t>
  </si>
  <si>
    <t>PMS-Pole1749</t>
  </si>
  <si>
    <t>PMS-Pole1748</t>
  </si>
  <si>
    <t>PMS-Pole1747</t>
  </si>
  <si>
    <t>PMS-Pole1746</t>
  </si>
  <si>
    <t>PMS-Pole1745</t>
  </si>
  <si>
    <t>PMS-Pole1744</t>
  </si>
  <si>
    <t>PMS-Pole1743</t>
  </si>
  <si>
    <t>PMS-Pole1742</t>
  </si>
  <si>
    <t>PMS-Pole1741</t>
  </si>
  <si>
    <t>PMS-Pole1740</t>
  </si>
  <si>
    <t>PMS-Pole1739</t>
  </si>
  <si>
    <t>PMS-Pole1738</t>
  </si>
  <si>
    <t>PMS-Pole1737</t>
  </si>
  <si>
    <t>PMS-Pole1736</t>
  </si>
  <si>
    <t>PMS-Pole1735</t>
  </si>
  <si>
    <t>PMS-Pole1734</t>
  </si>
  <si>
    <t>PMS-Pole1733</t>
  </si>
  <si>
    <t>PMS-Pole1732</t>
  </si>
  <si>
    <t>PMS-Pole1731</t>
  </si>
  <si>
    <t>PMS-Pole1730</t>
  </si>
  <si>
    <t>PMS-Pole1729</t>
  </si>
  <si>
    <t>PMS-Pole1728</t>
  </si>
  <si>
    <t>PMS-Pole1727</t>
  </si>
  <si>
    <t>PMS-Pole1726</t>
  </si>
  <si>
    <t>PMS-Pole1725</t>
  </si>
  <si>
    <t>PMS-Pole1724</t>
  </si>
  <si>
    <t>PMS-Pole1723</t>
  </si>
  <si>
    <t>PMS-Pole1722</t>
  </si>
  <si>
    <t>PMS-Pole1721</t>
  </si>
  <si>
    <t>PMS-Pole1720</t>
  </si>
  <si>
    <t>PMS-Pole1719</t>
  </si>
  <si>
    <t>PMS-Pole1718</t>
  </si>
  <si>
    <t>PMS-Pole1717</t>
  </si>
  <si>
    <t>PMS-Pole1716</t>
  </si>
  <si>
    <t>PMS-Pole1715</t>
  </si>
  <si>
    <t>PMS-Pole1714</t>
  </si>
  <si>
    <t>PMS-Pole1713</t>
  </si>
  <si>
    <t>PMS-Pole1712</t>
  </si>
  <si>
    <t>PMS-Pole1711</t>
  </si>
  <si>
    <t>PMS-Pole1710</t>
  </si>
  <si>
    <t>PMS-Pole1709</t>
  </si>
  <si>
    <t>PMS-Pole1708</t>
  </si>
  <si>
    <t>PMS-Pole1707</t>
  </si>
  <si>
    <t>PMS-Pole1706</t>
  </si>
  <si>
    <t>PMS-Pole1705</t>
  </si>
  <si>
    <t>PMS-Pole1704</t>
  </si>
  <si>
    <t>PMS-Pole1703</t>
  </si>
  <si>
    <t>PMS-Pole1702</t>
  </si>
  <si>
    <t>PMS-Pole1701</t>
  </si>
  <si>
    <t>PMS-Pole1700</t>
  </si>
  <si>
    <t>PMS-Pole1699</t>
  </si>
  <si>
    <t>PMS-Pole1698</t>
  </si>
  <si>
    <t>PMS-Pole1697</t>
  </si>
  <si>
    <t>PMS-Pole1696</t>
  </si>
  <si>
    <t>PMS-Pole1695</t>
  </si>
  <si>
    <t>PMS-Pole1694</t>
  </si>
  <si>
    <t>PMS-Pole1693</t>
  </si>
  <si>
    <t>PMS-Pole1692</t>
  </si>
  <si>
    <t>PMS-Pole1691</t>
  </si>
  <si>
    <t>PMS-Pole1690</t>
  </si>
  <si>
    <t>PMS-Pole1689</t>
  </si>
  <si>
    <t>PMS-Pole1688</t>
  </si>
  <si>
    <t>PMS-Pole1687</t>
  </si>
  <si>
    <t>PMS-Pole1686</t>
  </si>
  <si>
    <t>PMS-Pole1685</t>
  </si>
  <si>
    <t>PMS-Pole1684</t>
  </si>
  <si>
    <t>PMS-Pole1683</t>
  </si>
  <si>
    <t>PMS-Pole1682</t>
  </si>
  <si>
    <t>PMS-Pole1681</t>
  </si>
  <si>
    <t>PMS-Pole1680</t>
  </si>
  <si>
    <t>PMS-Pole1679</t>
  </si>
  <si>
    <t>PMS-Pole1678</t>
  </si>
  <si>
    <t>PMS-Pole1677</t>
  </si>
  <si>
    <t>PMS-Pole1676</t>
  </si>
  <si>
    <t>PMS-Pole1675</t>
  </si>
  <si>
    <t>PMS-Pole1674</t>
  </si>
  <si>
    <t>PMS-Pole1673</t>
  </si>
  <si>
    <t>PMS-Pole1672</t>
  </si>
  <si>
    <t>PMS-Pole1671</t>
  </si>
  <si>
    <t>PMS-Pole1670</t>
  </si>
  <si>
    <t>PMS-Pole1669</t>
  </si>
  <si>
    <t>PMS-Pole1668</t>
  </si>
  <si>
    <t>PMS-Pole1667</t>
  </si>
  <si>
    <t>PMS-Pole1666</t>
  </si>
  <si>
    <t>PMS-Pole1665</t>
  </si>
  <si>
    <t>PMS-Pole1664</t>
  </si>
  <si>
    <t>PMS-Pole1663</t>
  </si>
  <si>
    <t>PMS-Pole1662</t>
  </si>
  <si>
    <t>PMS-Pole1661</t>
  </si>
  <si>
    <t>PMS-Pole1660</t>
  </si>
  <si>
    <t>PMS-Pole1659</t>
  </si>
  <si>
    <t>PMS-Pole1658</t>
  </si>
  <si>
    <t>PMS-Pole1657</t>
  </si>
  <si>
    <t>PMS-Pole1656</t>
  </si>
  <si>
    <t>PMS-Pole1655</t>
  </si>
  <si>
    <t>PMS-Pole1654</t>
  </si>
  <si>
    <t>PMS-Pole1653</t>
  </si>
  <si>
    <t>PMS-Pole1652</t>
  </si>
  <si>
    <t>PMS-Pole1651</t>
  </si>
  <si>
    <t>PMS-Pole1650</t>
  </si>
  <si>
    <t>PMS-Pole1649</t>
  </si>
  <si>
    <t>PMS-Pole1648</t>
  </si>
  <si>
    <t>PMS-Pole1647</t>
  </si>
  <si>
    <t>PMS-Pole1646</t>
  </si>
  <si>
    <t>PMS-Pole1645</t>
  </si>
  <si>
    <t>PMS-Pole1644</t>
  </si>
  <si>
    <t>PMS-Pole1643</t>
  </si>
  <si>
    <t>PMS-Pole1642</t>
  </si>
  <si>
    <t>PMS-Pole1641</t>
  </si>
  <si>
    <t>PMS-Pole1640</t>
  </si>
  <si>
    <t>PMS-Pole1639</t>
  </si>
  <si>
    <t>PMS-Pole1638</t>
  </si>
  <si>
    <t>PMS-Pole1637</t>
  </si>
  <si>
    <t>PMS-Pole1636</t>
  </si>
  <si>
    <t>PMS-Pole1635</t>
  </si>
  <si>
    <t>PMS-Pole1634</t>
  </si>
  <si>
    <t>PMS-Pole1633</t>
  </si>
  <si>
    <t>PMS-Pole1632</t>
  </si>
  <si>
    <t>PMS-Pole1631</t>
  </si>
  <si>
    <t>PMS-Pole1630</t>
  </si>
  <si>
    <t>PMS-Pole1629</t>
  </si>
  <si>
    <t>PMS-Pole1628</t>
  </si>
  <si>
    <t>PMS-Pole1627</t>
  </si>
  <si>
    <t>PMS-Pole1626</t>
  </si>
  <si>
    <t>PMS-Pole1625</t>
  </si>
  <si>
    <t>PMS-Pole1624</t>
  </si>
  <si>
    <t>PMS-Pole1623</t>
  </si>
  <si>
    <t>PMS-Pole1622</t>
  </si>
  <si>
    <t>PMS-Pole1621</t>
  </si>
  <si>
    <t>PMS-Pole1620</t>
  </si>
  <si>
    <t>PMS-Pole1619</t>
  </si>
  <si>
    <t>PMS-Pole1618</t>
  </si>
  <si>
    <t>PMS-Pole1617</t>
  </si>
  <si>
    <t>PMS-Pole1616</t>
  </si>
  <si>
    <t>PMS-Pole1615</t>
  </si>
  <si>
    <t>PMS-Pole1614</t>
  </si>
  <si>
    <t>PMS-Pole1613</t>
  </si>
  <si>
    <t>PMS-Pole1612</t>
  </si>
  <si>
    <t>PMS-Pole1611</t>
  </si>
  <si>
    <t>PMS-Pole1610</t>
  </si>
  <si>
    <t>PMS-Pole1609</t>
  </si>
  <si>
    <t>PMS-Pole1608</t>
  </si>
  <si>
    <t>PMS-Pole1607</t>
  </si>
  <si>
    <t>PMS-Pole1606</t>
  </si>
  <si>
    <t>PMS-Pole1605</t>
  </si>
  <si>
    <t>PMS-Pole1604</t>
  </si>
  <si>
    <t>PMS-Pole1603</t>
  </si>
  <si>
    <t>PMS-Pole1602</t>
  </si>
  <si>
    <t>PMS-Pole1601</t>
  </si>
  <si>
    <t>PMS-Pole1600</t>
  </si>
  <si>
    <t>PMS-Pole1599</t>
  </si>
  <si>
    <t>PMS-Pole1598</t>
  </si>
  <si>
    <t>PMS-Pole1597</t>
  </si>
  <si>
    <t>PMS-Pole1596</t>
  </si>
  <si>
    <t>PMS-Pole1595</t>
  </si>
  <si>
    <t>PMS-Pole1594</t>
  </si>
  <si>
    <t>PMS-Pole1593</t>
  </si>
  <si>
    <t>PMS-Pole1592</t>
  </si>
  <si>
    <t>PMS-Pole1591</t>
  </si>
  <si>
    <t>PMS-Pole1590</t>
  </si>
  <si>
    <t>PMS-Pole1589</t>
  </si>
  <si>
    <t>PMS-Pole1588</t>
  </si>
  <si>
    <t>PMS-Pole1587</t>
  </si>
  <si>
    <t>PMS-Pole1586</t>
  </si>
  <si>
    <t>PMS-Pole1585</t>
  </si>
  <si>
    <t>PMS-Pole1584</t>
  </si>
  <si>
    <t>PMS-Pole1583</t>
  </si>
  <si>
    <t>PMS-Pole1582</t>
  </si>
  <si>
    <t>PMS-Pole1581</t>
  </si>
  <si>
    <t>PMS-Pole1580</t>
  </si>
  <si>
    <t>PMS-Pole1579</t>
  </si>
  <si>
    <t>PMS-Pole1578</t>
  </si>
  <si>
    <t>PMS-Pole1577</t>
  </si>
  <si>
    <t>PMS-Pole1576</t>
  </si>
  <si>
    <t>PMS-Pole1575</t>
  </si>
  <si>
    <t>PMS-Pole1574</t>
  </si>
  <si>
    <t>PMS-Pole1573</t>
  </si>
  <si>
    <t>PMS-Pole1572</t>
  </si>
  <si>
    <t>PMS-Pole1571</t>
  </si>
  <si>
    <t>PMS-Pole1570</t>
  </si>
  <si>
    <t>PMS-Pole1569</t>
  </si>
  <si>
    <t>PMS-Pole1568</t>
  </si>
  <si>
    <t>PMS-Pole1567</t>
  </si>
  <si>
    <t>PMS-Pole1566</t>
  </si>
  <si>
    <t>PMS-Pole1565</t>
  </si>
  <si>
    <t>PMS-Pole1564</t>
  </si>
  <si>
    <t>PMS-Pole1563</t>
  </si>
  <si>
    <t>PMS-Pole1562</t>
  </si>
  <si>
    <t>PMS-Pole1561</t>
  </si>
  <si>
    <t>PMS-Pole1560</t>
  </si>
  <si>
    <t>PMS-Pole1559</t>
  </si>
  <si>
    <t>PMS-Pole1558</t>
  </si>
  <si>
    <t>PMS-Pole1557</t>
  </si>
  <si>
    <t>PMS-Pole1556</t>
  </si>
  <si>
    <t>PMS-Pole1555</t>
  </si>
  <si>
    <t>PMS-Pole1554</t>
  </si>
  <si>
    <t>PMS-Pole1553</t>
  </si>
  <si>
    <t>PMS-Pole1552</t>
  </si>
  <si>
    <t>PMS-Pole1551</t>
  </si>
  <si>
    <t>PMS-Pole1550</t>
  </si>
  <si>
    <t>PMS-Pole1549</t>
  </si>
  <si>
    <t>PMS-Pole1548</t>
  </si>
  <si>
    <t>PMS-Pole1547</t>
  </si>
  <si>
    <t>PMS-Pole1546</t>
  </si>
  <si>
    <t>PMS-Pole1545</t>
  </si>
  <si>
    <t>PMS-Pole1544</t>
  </si>
  <si>
    <t>PMS-Pole1543</t>
  </si>
  <si>
    <t>PMS-Pole1542</t>
  </si>
  <si>
    <t>PMS-Pole1541</t>
  </si>
  <si>
    <t>PMS-Pole1540</t>
  </si>
  <si>
    <t>PMS-Pole1539</t>
  </si>
  <si>
    <t>PMS-Pole1538</t>
  </si>
  <si>
    <t>PMS-Pole1537</t>
  </si>
  <si>
    <t>PMS-Pole1536</t>
  </si>
  <si>
    <t>PMS-Pole1535</t>
  </si>
  <si>
    <t>PMS-Pole1534</t>
  </si>
  <si>
    <t>PMS-Pole1533</t>
  </si>
  <si>
    <t>PMS-Pole1532</t>
  </si>
  <si>
    <t>PMS-Pole1531</t>
  </si>
  <si>
    <t>PMS-Pole1530</t>
  </si>
  <si>
    <t>PMS-Pole1529</t>
  </si>
  <si>
    <t>PMS-Pole1528</t>
  </si>
  <si>
    <t>PMS-Pole1527</t>
  </si>
  <si>
    <t>PMS-Pole1526</t>
  </si>
  <si>
    <t>PMS-Pole1525</t>
  </si>
  <si>
    <t>PMS-Pole1524</t>
  </si>
  <si>
    <t>PMS-Pole1523</t>
  </si>
  <si>
    <t>PMS-Pole1522</t>
  </si>
  <si>
    <t>PMS-Pole1521</t>
  </si>
  <si>
    <t>PMS-Pole1520</t>
  </si>
  <si>
    <t>PMS-Pole1519</t>
  </si>
  <si>
    <t>PMS-Pole1518</t>
  </si>
  <si>
    <t>PMS-Pole1517</t>
  </si>
  <si>
    <t>PMS-Pole1516</t>
  </si>
  <si>
    <t>PMS-Pole1515</t>
  </si>
  <si>
    <t>PMS-Pole1514</t>
  </si>
  <si>
    <t>PMS-Pole1513</t>
  </si>
  <si>
    <t>PMS-Pole1512</t>
  </si>
  <si>
    <t>PMS-Pole1511</t>
  </si>
  <si>
    <t>PMS-Pole1510</t>
  </si>
  <si>
    <t>PMS-Pole1509</t>
  </si>
  <si>
    <t>PMS-Pole1508</t>
  </si>
  <si>
    <t>PMS-Pole1507</t>
  </si>
  <si>
    <t>PMS-Pole1506</t>
  </si>
  <si>
    <t>PMS-Pole1505</t>
  </si>
  <si>
    <t>PMS-Pole1504</t>
  </si>
  <si>
    <t>PMS-Pole1503</t>
  </si>
  <si>
    <t>PMS-Pole1502</t>
  </si>
  <si>
    <t>PMS-Pole1501</t>
  </si>
  <si>
    <t>PMS-Pole1500</t>
  </si>
  <si>
    <t>PMS-Pole1499</t>
  </si>
  <si>
    <t>PMS-Pole1498</t>
  </si>
  <si>
    <t>PMS-Pole1497</t>
  </si>
  <si>
    <t>PMS-Pole1496</t>
  </si>
  <si>
    <t>PMS-Pole1495</t>
  </si>
  <si>
    <t>PMS-Pole1494</t>
  </si>
  <si>
    <t>PMS-Pole1493</t>
  </si>
  <si>
    <t>PMS-Pole1492</t>
  </si>
  <si>
    <t>PMS-Pole1491</t>
  </si>
  <si>
    <t>PMS-Pole1490</t>
  </si>
  <si>
    <t>PMS-Pole1489</t>
  </si>
  <si>
    <t>PMS-Pole1488</t>
  </si>
  <si>
    <t>PMS-Pole1487</t>
  </si>
  <si>
    <t>PMS-Pole1486</t>
  </si>
  <si>
    <t>PMS-Pole1485</t>
  </si>
  <si>
    <t>PMS-Pole1484</t>
  </si>
  <si>
    <t>PMS-Pole1483</t>
  </si>
  <si>
    <t>PMS-Pole1482</t>
  </si>
  <si>
    <t>PMS-Pole1481</t>
  </si>
  <si>
    <t>PMS-Pole1480</t>
  </si>
  <si>
    <t>PMS-Pole1479</t>
  </si>
  <si>
    <t>PMS-Pole1478</t>
  </si>
  <si>
    <t>PMS-Pole1477</t>
  </si>
  <si>
    <t>PMS-Pole1476</t>
  </si>
  <si>
    <t>PMS-Pole1475</t>
  </si>
  <si>
    <t>PMS-Pole1474</t>
  </si>
  <si>
    <t>PMS-Pole1473</t>
  </si>
  <si>
    <t>PMS-Pole1472</t>
  </si>
  <si>
    <t>PMS-Pole1471</t>
  </si>
  <si>
    <t>PMS-Pole1470</t>
  </si>
  <si>
    <t>PMS-Pole1469</t>
  </si>
  <si>
    <t>PMS-Pole1468</t>
  </si>
  <si>
    <t>PMS-Pole1467</t>
  </si>
  <si>
    <t>PMS-Pole1466</t>
  </si>
  <si>
    <t>PMS-Pole1465</t>
  </si>
  <si>
    <t>PMS-Pole1464</t>
  </si>
  <si>
    <t>PMS-Pole1463</t>
  </si>
  <si>
    <t>PMS-Pole1462</t>
  </si>
  <si>
    <t>PMS-Pole1461</t>
  </si>
  <si>
    <t>PMS-Pole1460</t>
  </si>
  <si>
    <t>PMS-Pole1459</t>
  </si>
  <si>
    <t>PMS-Pole1458</t>
  </si>
  <si>
    <t>PMS-Pole1457</t>
  </si>
  <si>
    <t>PMS-Pole1456</t>
  </si>
  <si>
    <t>PMS-Pole1455</t>
  </si>
  <si>
    <t>PMS-Pole1454</t>
  </si>
  <si>
    <t>PMS-Pole1453</t>
  </si>
  <si>
    <t>PMS-Pole1452</t>
  </si>
  <si>
    <t>PMS-Pole1451</t>
  </si>
  <si>
    <t>PMS-Pole1450</t>
  </si>
  <si>
    <t>PMS-Pole1449</t>
  </si>
  <si>
    <t>PMS-Pole1448</t>
  </si>
  <si>
    <t>PMS-Pole1447</t>
  </si>
  <si>
    <t>PMS-Pole1446</t>
  </si>
  <si>
    <t>PMS-Pole1445</t>
  </si>
  <si>
    <t>PMS-Pole1444</t>
  </si>
  <si>
    <t>PMS-Pole1443</t>
  </si>
  <si>
    <t>PMS-Pole1442</t>
  </si>
  <si>
    <t>PMS-Pole1441</t>
  </si>
  <si>
    <t>PMS-Pole1440</t>
  </si>
  <si>
    <t>PMS-Pole1439</t>
  </si>
  <si>
    <t>PMS-Pole1438</t>
  </si>
  <si>
    <t>PMS-Pole1437</t>
  </si>
  <si>
    <t>PMS-Pole1436</t>
  </si>
  <si>
    <t>PMS-Pole1435</t>
  </si>
  <si>
    <t>PMS-Pole1434</t>
  </si>
  <si>
    <t>PMS-Pole1433</t>
  </si>
  <si>
    <t>PMS-Pole1432</t>
  </si>
  <si>
    <t>PMS-Pole1431</t>
  </si>
  <si>
    <t>PMS-Pole1430</t>
  </si>
  <si>
    <t>PMS-Pole1429</t>
  </si>
  <si>
    <t>PMS-Pole1428</t>
  </si>
  <si>
    <t>PMS-Pole1427</t>
  </si>
  <si>
    <t>PMS-Pole1426</t>
  </si>
  <si>
    <t>PMS-Pole1425</t>
  </si>
  <si>
    <t>PMS-Pole1424</t>
  </si>
  <si>
    <t>PMS-Pole1423</t>
  </si>
  <si>
    <t>PMS-Pole1422</t>
  </si>
  <si>
    <t>PMS-Pole1421</t>
  </si>
  <si>
    <t>PMS-Pole1420</t>
  </si>
  <si>
    <t>PMS-Pole1419</t>
  </si>
  <si>
    <t>PMS-Pole1418</t>
  </si>
  <si>
    <t>PMS-Pole1417</t>
  </si>
  <si>
    <t>PMS-Pole1416</t>
  </si>
  <si>
    <t>PMS-Pole1415</t>
  </si>
  <si>
    <t>PMS-Pole1414</t>
  </si>
  <si>
    <t>PMS-Pole1413</t>
  </si>
  <si>
    <t>PMS-Pole1412</t>
  </si>
  <si>
    <t>PMS-Pole1411</t>
  </si>
  <si>
    <t>PMS-Pole1410</t>
  </si>
  <si>
    <t>PMS-Pole1409</t>
  </si>
  <si>
    <t>PMS-Pole1408</t>
  </si>
  <si>
    <t>PMS-Pole1407</t>
  </si>
  <si>
    <t>PMS-Pole1406</t>
  </si>
  <si>
    <t>PMS-Pole1405</t>
  </si>
  <si>
    <t>PMS-Pole1404</t>
  </si>
  <si>
    <t>PMS-Pole1403</t>
  </si>
  <si>
    <t>PMS-Pole1402</t>
  </si>
  <si>
    <t>PMS-Pole1401</t>
  </si>
  <si>
    <t>PMS-Pole1400</t>
  </si>
  <si>
    <t>PMS-Pole1399</t>
  </si>
  <si>
    <t>PMS-Pole1398</t>
  </si>
  <si>
    <t>PMS-Pole1397</t>
  </si>
  <si>
    <t>PMS-Pole1396</t>
  </si>
  <si>
    <t>PMS-Pole1395</t>
  </si>
  <si>
    <t>PMS-Pole1394</t>
  </si>
  <si>
    <t>PMS-Pole1393</t>
  </si>
  <si>
    <t>PMS-Pole1392</t>
  </si>
  <si>
    <t>PMS-Pole1391</t>
  </si>
  <si>
    <t>PMS-Pole1390</t>
  </si>
  <si>
    <t>PMS-Pole1389</t>
  </si>
  <si>
    <t>PMS-Pole1388</t>
  </si>
  <si>
    <t>PMS-Pole1387</t>
  </si>
  <si>
    <t>PMS-Pole1386</t>
  </si>
  <si>
    <t>PMS-Pole1385</t>
  </si>
  <si>
    <t>PMS-Pole1384</t>
  </si>
  <si>
    <t>PMS-Pole1383</t>
  </si>
  <si>
    <t>PMS-Pole1382</t>
  </si>
  <si>
    <t>PMS-Pole1381</t>
  </si>
  <si>
    <t>PMS-Pole1380</t>
  </si>
  <si>
    <t>PMS-Pole1379</t>
  </si>
  <si>
    <t>PMS-Pole1378</t>
  </si>
  <si>
    <t>PMS-Pole1377</t>
  </si>
  <si>
    <t>PMS-Pole1376</t>
  </si>
  <si>
    <t>PMS-Pole1375</t>
  </si>
  <si>
    <t>PMS-Pole1374</t>
  </si>
  <si>
    <t>PMS-Pole1373</t>
  </si>
  <si>
    <t>PMS-Pole1372</t>
  </si>
  <si>
    <t>PMS-Pole1371</t>
  </si>
  <si>
    <t>PMS-Pole1370</t>
  </si>
  <si>
    <t>PMS-Pole1369</t>
  </si>
  <si>
    <t>PMS-Pole1368</t>
  </si>
  <si>
    <t>PMS-Pole1367</t>
  </si>
  <si>
    <t>PMS-Pole1366</t>
  </si>
  <si>
    <t>PMS-Pole1365</t>
  </si>
  <si>
    <t>PMS-Pole1364</t>
  </si>
  <si>
    <t>PMS-Pole1363</t>
  </si>
  <si>
    <t>PMS-Pole1362</t>
  </si>
  <si>
    <t>PMS-Pole1361</t>
  </si>
  <si>
    <t>PMS-Pole1360</t>
  </si>
  <si>
    <t>PMS-Pole1359</t>
  </si>
  <si>
    <t>PMS-Pole1358</t>
  </si>
  <si>
    <t>PMS-Pole1357</t>
  </si>
  <si>
    <t>PMS-Pole1356</t>
  </si>
  <si>
    <t>PMS-Pole1355</t>
  </si>
  <si>
    <t>PMS-Pole1354</t>
  </si>
  <si>
    <t>PMS-Pole1353</t>
  </si>
  <si>
    <t>PMS-Pole1352</t>
  </si>
  <si>
    <t>PMS-Pole1351</t>
  </si>
  <si>
    <t>PMS-Pole1350</t>
  </si>
  <si>
    <t>PMS-Pole1349</t>
  </si>
  <si>
    <t>PMS-Pole1348</t>
  </si>
  <si>
    <t>PMS-Pole1347</t>
  </si>
  <si>
    <t>PMS-Pole1346</t>
  </si>
  <si>
    <t>PMS-Pole1345</t>
  </si>
  <si>
    <t>PMS-Pole1344</t>
  </si>
  <si>
    <t>PMS-Pole1343</t>
  </si>
  <si>
    <t>PMS-Pole1342</t>
  </si>
  <si>
    <t>PMS-Pole1341</t>
  </si>
  <si>
    <t>PMS-Pole1340</t>
  </si>
  <si>
    <t>PMS-Pole1339</t>
  </si>
  <si>
    <t>PMS-Pole1338</t>
  </si>
  <si>
    <t>PMS-Pole1337</t>
  </si>
  <si>
    <t>PMS-Pole1336</t>
  </si>
  <si>
    <t>PMS-Pole1335</t>
  </si>
  <si>
    <t>PMS-Pole1334</t>
  </si>
  <si>
    <t>PMS-Pole1333</t>
  </si>
  <si>
    <t>PMS-Pole1332</t>
  </si>
  <si>
    <t>PMS-Pole1331</t>
  </si>
  <si>
    <t>PMS-Pole1330</t>
  </si>
  <si>
    <t>PMS-Pole1329</t>
  </si>
  <si>
    <t>PMS-Pole1328</t>
  </si>
  <si>
    <t>PMS-Pole1327</t>
  </si>
  <si>
    <t>PMS-Pole1326</t>
  </si>
  <si>
    <t>PMS-Pole1325</t>
  </si>
  <si>
    <t>PMS-Pole1324</t>
  </si>
  <si>
    <t>PMS-Pole1323</t>
  </si>
  <si>
    <t>PMS-Pole1322</t>
  </si>
  <si>
    <t>PMS-Pole1321</t>
  </si>
  <si>
    <t>PMS-Pole1320</t>
  </si>
  <si>
    <t>PMS-Pole1319</t>
  </si>
  <si>
    <t>PMS-Pole1318</t>
  </si>
  <si>
    <t>PMS-Pole1317</t>
  </si>
  <si>
    <t>PMS-Pole1316</t>
  </si>
  <si>
    <t>PMS-Pole1315</t>
  </si>
  <si>
    <t>PMS-Pole1314</t>
  </si>
  <si>
    <t>PMS-Pole1313</t>
  </si>
  <si>
    <t>PMS-Pole1312</t>
  </si>
  <si>
    <t>PMS-Pole1311</t>
  </si>
  <si>
    <t>PMS-Pole1310</t>
  </si>
  <si>
    <t>PMS-Pole1309</t>
  </si>
  <si>
    <t>PMS-Pole1308</t>
  </si>
  <si>
    <t>PMS-Pole1307</t>
  </si>
  <si>
    <t>PMS-Pole1306</t>
  </si>
  <si>
    <t>PMS-Pole1305</t>
  </si>
  <si>
    <t>PMS-Pole1304</t>
  </si>
  <si>
    <t>PMS-Pole1303</t>
  </si>
  <si>
    <t>PMS-Pole1302</t>
  </si>
  <si>
    <t>PMS-Pole1301</t>
  </si>
  <si>
    <t>PMS-Pole1300</t>
  </si>
  <si>
    <t>PMS-Pole1299</t>
  </si>
  <si>
    <t>PMS-Pole1298</t>
  </si>
  <si>
    <t>PMS-Pole1297</t>
  </si>
  <si>
    <t>PMS-Pole1296</t>
  </si>
  <si>
    <t>PMS-Pole1295</t>
  </si>
  <si>
    <t>PMS-Pole1294</t>
  </si>
  <si>
    <t>PMS-Pole1293</t>
  </si>
  <si>
    <t>PMS-Pole1292</t>
  </si>
  <si>
    <t>PMS-Pole1291</t>
  </si>
  <si>
    <t>PMS-Pole1290</t>
  </si>
  <si>
    <t>PMS-Pole1289</t>
  </si>
  <si>
    <t>PMS-Pole1288</t>
  </si>
  <si>
    <t>PMS-Pole1287</t>
  </si>
  <si>
    <t>PMS-Pole1286</t>
  </si>
  <si>
    <t>PMS-Pole1285</t>
  </si>
  <si>
    <t>PMS-Pole1284</t>
  </si>
  <si>
    <t>PMS-Pole1283</t>
  </si>
  <si>
    <t>PMS-Pole1282</t>
  </si>
  <si>
    <t>PMS-Pole1281</t>
  </si>
  <si>
    <t>PMS-Pole1280</t>
  </si>
  <si>
    <t>PMS-Pole1279</t>
  </si>
  <si>
    <t>PMS-Pole1278</t>
  </si>
  <si>
    <t>PMS-Pole1277</t>
  </si>
  <si>
    <t>PMS-Pole1276</t>
  </si>
  <si>
    <t>PMS-Pole1275</t>
  </si>
  <si>
    <t>PMS-Pole1274</t>
  </si>
  <si>
    <t>PMS-Pole1273</t>
  </si>
  <si>
    <t>PMS-Pole1272</t>
  </si>
  <si>
    <t>PMS-Pole1271</t>
  </si>
  <si>
    <t>PMS-Pole1270</t>
  </si>
  <si>
    <t>PMS-Pole1269</t>
  </si>
  <si>
    <t>PMS-Pole1268</t>
  </si>
  <si>
    <t>PMS-Pole1267</t>
  </si>
  <si>
    <t>PMS-Pole1266</t>
  </si>
  <si>
    <t>PMS-Pole1265</t>
  </si>
  <si>
    <t>PMS-Pole1264</t>
  </si>
  <si>
    <t>PMS-Pole1263</t>
  </si>
  <si>
    <t>PMS-Pole1262</t>
  </si>
  <si>
    <t>PMS-Pole1261</t>
  </si>
  <si>
    <t>PMS-Pole1260</t>
  </si>
  <si>
    <t>PMS-Pole1259</t>
  </si>
  <si>
    <t>PMS-Pole1258</t>
  </si>
  <si>
    <t>PMS-Pole1257</t>
  </si>
  <si>
    <t>PMS-Pole1256</t>
  </si>
  <si>
    <t>PMS-Pole1255</t>
  </si>
  <si>
    <t>PMS-Pole1254</t>
  </si>
  <si>
    <t>PMS-Pole1253</t>
  </si>
  <si>
    <t>PMS-Pole1252</t>
  </si>
  <si>
    <t>PMS-Pole1251</t>
  </si>
  <si>
    <t>PMS-Pole1250</t>
  </si>
  <si>
    <t>PMS-Pole1249</t>
  </si>
  <si>
    <t>PMS-Pole1248</t>
  </si>
  <si>
    <t>PMS-Pole1247</t>
  </si>
  <si>
    <t>PMS-Pole1246</t>
  </si>
  <si>
    <t>PMS-Pole1245</t>
  </si>
  <si>
    <t>PMS-Pole1244</t>
  </si>
  <si>
    <t>PMS-Pole1243</t>
  </si>
  <si>
    <t>PMS-Pole1242</t>
  </si>
  <si>
    <t>PMS-Pole1241</t>
  </si>
  <si>
    <t>PMS-Pole1240</t>
  </si>
  <si>
    <t>PMS-Pole1239</t>
  </si>
  <si>
    <t>PMS-Pole1238</t>
  </si>
  <si>
    <t>PMS-Pole1237</t>
  </si>
  <si>
    <t>PMS-Pole1236</t>
  </si>
  <si>
    <t>PMS-Pole1235</t>
  </si>
  <si>
    <t>PMS-Pole1234</t>
  </si>
  <si>
    <t>PMS-Pole1233</t>
  </si>
  <si>
    <t>PMS-Pole1232</t>
  </si>
  <si>
    <t>PMS-Pole1231</t>
  </si>
  <si>
    <t>PMS-Pole1230</t>
  </si>
  <si>
    <t>PMS-Pole1229</t>
  </si>
  <si>
    <t>PMS-Pole1228</t>
  </si>
  <si>
    <t>PMS-Pole1227</t>
  </si>
  <si>
    <t>PMS-Pole1226</t>
  </si>
  <si>
    <t>PMS-Pole1225</t>
  </si>
  <si>
    <t>PMS-Pole1224</t>
  </si>
  <si>
    <t>PMS-Pole1223</t>
  </si>
  <si>
    <t>PMS-Pole1222</t>
  </si>
  <si>
    <t>PMS-Pole1221</t>
  </si>
  <si>
    <t>PMS-Pole1220</t>
  </si>
  <si>
    <t>PMS-Pole1219</t>
  </si>
  <si>
    <t>PMS-Pole1218</t>
  </si>
  <si>
    <t>PMS-Pole1217</t>
  </si>
  <si>
    <t>PMS-Pole1216</t>
  </si>
  <si>
    <t>PMS-Pole1215</t>
  </si>
  <si>
    <t>PMS-Pole1214</t>
  </si>
  <si>
    <t>PMS-Pole1213</t>
  </si>
  <si>
    <t>PMS-Pole1212</t>
  </si>
  <si>
    <t>PMS-Pole1211</t>
  </si>
  <si>
    <t>PMS-Pole1210</t>
  </si>
  <si>
    <t>PMS-Pole1209</t>
  </si>
  <si>
    <t>PMS-Pole1208</t>
  </si>
  <si>
    <t>PMS-Pole1207</t>
  </si>
  <si>
    <t>PMS-Pole1206</t>
  </si>
  <si>
    <t>PMS-Pole1205</t>
  </si>
  <si>
    <t>PMS-Pole1204</t>
  </si>
  <si>
    <t>PMS-Pole1203</t>
  </si>
  <si>
    <t>PMS-Pole1202</t>
  </si>
  <si>
    <t>PMS-Pole1201</t>
  </si>
  <si>
    <t>PMS-Pole1200</t>
  </si>
  <si>
    <t>PMS-Pole1199</t>
  </si>
  <si>
    <t>PMS-Pole1198</t>
  </si>
  <si>
    <t>PMS-Pole1197</t>
  </si>
  <si>
    <t>PMS-Pole1196</t>
  </si>
  <si>
    <t>PMS-Pole1195</t>
  </si>
  <si>
    <t>PMS-Pole1194</t>
  </si>
  <si>
    <t>PMS-Pole1193</t>
  </si>
  <si>
    <t>PMS-Pole1192</t>
  </si>
  <si>
    <t>PMS-Pole1191</t>
  </si>
  <si>
    <t>PMS-Pole1190</t>
  </si>
  <si>
    <t>PMS-Pole1189</t>
  </si>
  <si>
    <t>PMS-Pole1188</t>
  </si>
  <si>
    <t>PMS-Pole1187</t>
  </si>
  <si>
    <t>PMS-Pole1186</t>
  </si>
  <si>
    <t>PMS-Pole1185</t>
  </si>
  <si>
    <t>PMS-Pole1184</t>
  </si>
  <si>
    <t>PMS-Pole1183</t>
  </si>
  <si>
    <t>PMS-Pole1182</t>
  </si>
  <si>
    <t>PMS-Pole1181</t>
  </si>
  <si>
    <t>PMS-Pole1180</t>
  </si>
  <si>
    <t>PMS-Pole1179</t>
  </si>
  <si>
    <t>PMS-Pole1178</t>
  </si>
  <si>
    <t>PMS-Pole1177</t>
  </si>
  <si>
    <t>PMS-Pole1176</t>
  </si>
  <si>
    <t>PMS-Pole1175</t>
  </si>
  <si>
    <t>PMS-Pole1174</t>
  </si>
  <si>
    <t>PMS-Pole1173</t>
  </si>
  <si>
    <t>PMS-Pole1172</t>
  </si>
  <si>
    <t>PMS-Pole1171</t>
  </si>
  <si>
    <t>PMS-Pole1170</t>
  </si>
  <si>
    <t>PMS-Pole1169</t>
  </si>
  <si>
    <t>PMS-Pole1168</t>
  </si>
  <si>
    <t>PMS-Pole1167</t>
  </si>
  <si>
    <t>PMS-Pole1166</t>
  </si>
  <si>
    <t>PMS-Pole1165</t>
  </si>
  <si>
    <t>PMS-Pole1164</t>
  </si>
  <si>
    <t>PMS-Pole1163</t>
  </si>
  <si>
    <t>PMS-Pole1162</t>
  </si>
  <si>
    <t>PMS-Pole1161</t>
  </si>
  <si>
    <t>PMS-Pole1160</t>
  </si>
  <si>
    <t>PMS-Pole1159</t>
  </si>
  <si>
    <t>PMS-Pole1158</t>
  </si>
  <si>
    <t>PMS-Pole1157</t>
  </si>
  <si>
    <t>PMS-Pole1156</t>
  </si>
  <si>
    <t>PMS-Pole1155</t>
  </si>
  <si>
    <t>PMS-Pole1154</t>
  </si>
  <si>
    <t>PMS-Pole1153</t>
  </si>
  <si>
    <t>PMS-Pole1152</t>
  </si>
  <si>
    <t>PMS-Pole1151</t>
  </si>
  <si>
    <t>PMS-Pole1150</t>
  </si>
  <si>
    <t>PMS-Pole1149</t>
  </si>
  <si>
    <t>PMS-Pole1148</t>
  </si>
  <si>
    <t>PMS-Pole1147</t>
  </si>
  <si>
    <t>PMS-Pole1146</t>
  </si>
  <si>
    <t>PMS-Pole1145</t>
  </si>
  <si>
    <t>PMS-Pole1144</t>
  </si>
  <si>
    <t>PMS-Pole1143</t>
  </si>
  <si>
    <t>PMS-Pole1142</t>
  </si>
  <si>
    <t>PMS-Pole1141</t>
  </si>
  <si>
    <t>PMS-Pole1140</t>
  </si>
  <si>
    <t>PMS-Pole1139</t>
  </si>
  <si>
    <t>PMS-Pole1138</t>
  </si>
  <si>
    <t>PMS-Pole1137</t>
  </si>
  <si>
    <t>PMS-Pole1136</t>
  </si>
  <si>
    <t>PMS-Pole1135</t>
  </si>
  <si>
    <t>PMS-Pole1134</t>
  </si>
  <si>
    <t>PMS-Pole1133</t>
  </si>
  <si>
    <t>PMS-Pole1132</t>
  </si>
  <si>
    <t>PMS-Pole1131</t>
  </si>
  <si>
    <t>PMS-Pole1130</t>
  </si>
  <si>
    <t>PMS-Pole1129</t>
  </si>
  <si>
    <t>PMS-Pole1128</t>
  </si>
  <si>
    <t>PMS-Pole1127</t>
  </si>
  <si>
    <t>PMS-Pole1126</t>
  </si>
  <si>
    <t>PMS-Pole1125</t>
  </si>
  <si>
    <t>PMS-Pole1124</t>
  </si>
  <si>
    <t>PMS-Pole1123</t>
  </si>
  <si>
    <t>PMS-Pole1122</t>
  </si>
  <si>
    <t>PMS-Pole1121</t>
  </si>
  <si>
    <t>PMS-Pole1120</t>
  </si>
  <si>
    <t>PMS-Pole1119</t>
  </si>
  <si>
    <t>PMS-Pole1118</t>
  </si>
  <si>
    <t>PMS-Pole1117</t>
  </si>
  <si>
    <t>PMS-Pole1116</t>
  </si>
  <si>
    <t>PMS-Pole1115</t>
  </si>
  <si>
    <t>PMS-Pole1114</t>
  </si>
  <si>
    <t>PMS-Pole1113</t>
  </si>
  <si>
    <t>PMS-Pole1112</t>
  </si>
  <si>
    <t>PMS-Pole1111</t>
  </si>
  <si>
    <t>PMS-Pole1110</t>
  </si>
  <si>
    <t>PMS-Pole1109</t>
  </si>
  <si>
    <t>PMS-Pole1108</t>
  </si>
  <si>
    <t>PMS-Pole1107</t>
  </si>
  <si>
    <t>PMS-Pole1106</t>
  </si>
  <si>
    <t>PMS-Pole1105</t>
  </si>
  <si>
    <t>PMS-Pole1104</t>
  </si>
  <si>
    <t>PMS-Pole1103</t>
  </si>
  <si>
    <t>PMS-Pole1102</t>
  </si>
  <si>
    <t>PMS-Pole1101</t>
  </si>
  <si>
    <t>PMS-Pole1100</t>
  </si>
  <si>
    <t>PMS-Pole1099</t>
  </si>
  <si>
    <t>PMS-Pole1098</t>
  </si>
  <si>
    <t>PMS-Pole1097</t>
  </si>
  <si>
    <t>PMS-Pole1096</t>
  </si>
  <si>
    <t>PMS-Pole1095</t>
  </si>
  <si>
    <t>PMS-Pole1094</t>
  </si>
  <si>
    <t>PMS-Pole1093</t>
  </si>
  <si>
    <t>PMS-Pole1092</t>
  </si>
  <si>
    <t>PMS-Pole1091</t>
  </si>
  <si>
    <t>PMS-Pole1090</t>
  </si>
  <si>
    <t>PMS-Pole1089</t>
  </si>
  <si>
    <t>PMS-Pole1088</t>
  </si>
  <si>
    <t>PMS-Pole1087</t>
  </si>
  <si>
    <t>PMS-Pole1086</t>
  </si>
  <si>
    <t>PMS-Pole1085</t>
  </si>
  <si>
    <t>PMS-Pole1084</t>
  </si>
  <si>
    <t>PMS-Pole1083</t>
  </si>
  <si>
    <t>PMS-Pole1082</t>
  </si>
  <si>
    <t>PMS-Pole1081</t>
  </si>
  <si>
    <t>PMS-Pole1080</t>
  </si>
  <si>
    <t>PMS-Pole1079</t>
  </si>
  <si>
    <t>PMS-Pole1078</t>
  </si>
  <si>
    <t>PMS-Pole1077</t>
  </si>
  <si>
    <t>PMS-Pole1076</t>
  </si>
  <si>
    <t>PMS-Pole1075</t>
  </si>
  <si>
    <t>PMS-Pole1074</t>
  </si>
  <si>
    <t>PMS-Pole1073</t>
  </si>
  <si>
    <t>PMS-Pole1072</t>
  </si>
  <si>
    <t>PMS-Pole1071</t>
  </si>
  <si>
    <t>PMS-Pole1070</t>
  </si>
  <si>
    <t>PMS-Pole1069</t>
  </si>
  <si>
    <t>PMS-Pole1068</t>
  </si>
  <si>
    <t>PMS-Pole1067</t>
  </si>
  <si>
    <t>PMS-Pole1066</t>
  </si>
  <si>
    <t>PMS-Pole1065</t>
  </si>
  <si>
    <t>PMS-Pole1064</t>
  </si>
  <si>
    <t>FDT-96-PMS-21739109-023</t>
  </si>
  <si>
    <t>FDT-96-PMS-21739109-515</t>
  </si>
  <si>
    <t>PMS-Pole1988</t>
  </si>
  <si>
    <t>PMS-Pole1987</t>
  </si>
  <si>
    <t>PMS-Pole1986</t>
  </si>
  <si>
    <t>PMS-Pole1985</t>
  </si>
  <si>
    <t>PMS-Pole1984</t>
  </si>
  <si>
    <t>PMS-Pole1983</t>
  </si>
  <si>
    <t>PMS-Pole1982</t>
  </si>
  <si>
    <t>PMS-Pole1981</t>
  </si>
  <si>
    <t>PMS-Pole1980</t>
  </si>
  <si>
    <t>PMS-Pole1979</t>
  </si>
  <si>
    <t>PMS-Pole1978</t>
  </si>
  <si>
    <t>PMS-Pole1977</t>
  </si>
  <si>
    <t>PMS-Pole1976</t>
  </si>
  <si>
    <t>PMS-Pole1975</t>
  </si>
  <si>
    <t>PMS-Pole1974</t>
  </si>
  <si>
    <t>PMS-Pole1973</t>
  </si>
  <si>
    <t>PMS-Pole1972</t>
  </si>
  <si>
    <t>PMS-Pole1971</t>
  </si>
  <si>
    <t>PMS-Pole1970</t>
  </si>
  <si>
    <t>PMS-Pole1969</t>
  </si>
  <si>
    <t>FDT-96-PMS-21739109-012</t>
  </si>
  <si>
    <t>FDT-96-PMS-21739109-008</t>
  </si>
  <si>
    <t>FDT-96-PMS-21739109-053</t>
  </si>
  <si>
    <t>FDT-96-PMS-21739109-015</t>
  </si>
  <si>
    <t>FDT-96-PMS-21739109-052</t>
  </si>
  <si>
    <t>No</t>
  </si>
  <si>
    <t>City_Code</t>
  </si>
  <si>
    <t>Latitude</t>
  </si>
  <si>
    <t>Longitude</t>
  </si>
  <si>
    <t>LHT</t>
  </si>
  <si>
    <t>PMS</t>
  </si>
  <si>
    <t>OLT_Location</t>
  </si>
  <si>
    <t>OLT Location Code</t>
  </si>
  <si>
    <t>Total FDT</t>
  </si>
  <si>
    <t>Total FAT</t>
  </si>
  <si>
    <t>Total Homepass</t>
  </si>
  <si>
    <t>Bengkulu</t>
  </si>
  <si>
    <t>OLT-01-BGL-90010104-01</t>
  </si>
  <si>
    <t>TBG-PERUMDAM</t>
  </si>
  <si>
    <t>TBG-90010104</t>
  </si>
  <si>
    <t>OLT-01-BGL-90037104-01</t>
  </si>
  <si>
    <t>TBG-HIBRIDA</t>
  </si>
  <si>
    <t>TBG-90037104</t>
  </si>
  <si>
    <t>OLT-01-BGL-903681003-01</t>
  </si>
  <si>
    <t>TBG-KANDANG LIMUN</t>
  </si>
  <si>
    <t>TBG-903681003</t>
  </si>
  <si>
    <t>OLT-01-BGL-T002882-01</t>
  </si>
  <si>
    <t>TBG-BATANGHARI BENGKULU</t>
  </si>
  <si>
    <t>TBG-T002882</t>
  </si>
  <si>
    <t>Gorontalo</t>
  </si>
  <si>
    <t>OLT-04-250121109-01</t>
  </si>
  <si>
    <t>TBG-DUSUN5 TALAGAJAYA</t>
  </si>
  <si>
    <t>TBG-250121109</t>
  </si>
  <si>
    <t xml:space="preserve">OLT-04-250130109-01  </t>
  </si>
  <si>
    <t>TBG - TELAGA DUSUNTIGA</t>
  </si>
  <si>
    <t xml:space="preserve">TBG-250130109  </t>
  </si>
  <si>
    <t>OLT-04-GTO-240048104-01</t>
  </si>
  <si>
    <t>TBG-BATUDAA</t>
  </si>
  <si>
    <t>TBG-240048104</t>
  </si>
  <si>
    <t>OLT-04-GTO-250118109-01</t>
  </si>
  <si>
    <t>TBG-HUTABOHO</t>
  </si>
  <si>
    <t>TBG-250130109</t>
  </si>
  <si>
    <t>OLT-04-GTO-250121109-01</t>
  </si>
  <si>
    <t>TBG-TBG DUSUN 5 TALAGAJAYA</t>
  </si>
  <si>
    <t>OLT-04-GTO-250121109-02</t>
  </si>
  <si>
    <t>TBG TELAGA DUSUNTIGA</t>
  </si>
  <si>
    <t>GTO-250121109</t>
  </si>
  <si>
    <t>OLT-04-GTO-250128109-01</t>
  </si>
  <si>
    <t>TBG-ULAPATOA</t>
  </si>
  <si>
    <t>TBG-250128109</t>
  </si>
  <si>
    <t>OLT-04-GTO-250130109-01</t>
  </si>
  <si>
    <t>TBG-TELAGA DUSUNTIGA</t>
  </si>
  <si>
    <t>OLT-04-GTO-250130109-02</t>
  </si>
  <si>
    <t>OLT-04-GTO-250135109-01</t>
  </si>
  <si>
    <t>TBG-ISIMU SELATAN</t>
  </si>
  <si>
    <t>TBG-250135109</t>
  </si>
  <si>
    <t>OLT-04-GTO-T002953-01</t>
  </si>
  <si>
    <t>TBG-DUTULANAA</t>
  </si>
  <si>
    <t>TBG-T002953</t>
  </si>
  <si>
    <t>OLT-04-GTO-T002953-02</t>
  </si>
  <si>
    <t>Jambi</t>
  </si>
  <si>
    <t>OLT-01-JMB-60084104-01</t>
  </si>
  <si>
    <t>TBG-BATAS_SENGETI</t>
  </si>
  <si>
    <t>TBG-60084104</t>
  </si>
  <si>
    <t>OLT-01-JMB-60076104-001</t>
  </si>
  <si>
    <t>TBG-NEW_TVRI_JAMBI</t>
  </si>
  <si>
    <t>TBG-60076104</t>
  </si>
  <si>
    <t>OLT-01-JMB-60076104-01</t>
  </si>
  <si>
    <t>TBG-PAALMERAH JAMBI</t>
  </si>
  <si>
    <t>OLT-01-JMB-60077104-001</t>
  </si>
  <si>
    <t>TBG-THEHOK</t>
  </si>
  <si>
    <t>TBG-60077104</t>
  </si>
  <si>
    <t>OLT-01-JMB-60077104-01</t>
  </si>
  <si>
    <t>OLT-01-JMB-60084104-001</t>
  </si>
  <si>
    <t>TBG-BATAS_SANGETI</t>
  </si>
  <si>
    <t>OLT-01-JMB-60084104-02</t>
  </si>
  <si>
    <t>OLT-01-JMB-60355109-01</t>
  </si>
  <si>
    <t>TBG-LINDUNG INDAH 2</t>
  </si>
  <si>
    <t>TBG-60355109</t>
  </si>
  <si>
    <t>OLT-01-JMB-60356109-01</t>
  </si>
  <si>
    <t>TBG-LORONG MULYO JBI</t>
  </si>
  <si>
    <t>TBG-60356109</t>
  </si>
  <si>
    <t>OLT-01-JMB-60363109-01</t>
  </si>
  <si>
    <t>TBG-TANJUNG PERMATA</t>
  </si>
  <si>
    <t>TBG-60363109</t>
  </si>
  <si>
    <t>OLT-01-JMB-60410109-01</t>
  </si>
  <si>
    <t>TBG-JAMBI2G57</t>
  </si>
  <si>
    <t>TBG-60410109</t>
  </si>
  <si>
    <t>OLT-01-JMB-605852007-01</t>
  </si>
  <si>
    <t>TBG-605852007</t>
  </si>
  <si>
    <t>OLT-01-JMB-T000186-01</t>
  </si>
  <si>
    <t>TBG-SRIWIJAYA</t>
  </si>
  <si>
    <t>TBG-T000186</t>
  </si>
  <si>
    <t>OLT-03-JMB-60356109-01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</si>
  <si>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</si>
  <si>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</si>
  <si>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</si>
  <si>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</si>
  <si>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</si>
  <si>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</si>
  <si>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OLT-LHT-Tanjung_Payang</t>
  </si>
  <si>
    <t>TBG-TANJUNG PAYANG LAHAT</t>
  </si>
  <si>
    <t>TBG-71192109</t>
  </si>
  <si>
    <t>OLT-SMGN-Karang_Sari</t>
  </si>
  <si>
    <t>TBG-KARANG SARI</t>
  </si>
  <si>
    <t>TBG-20268104</t>
  </si>
  <si>
    <t>OLT-SMGN-Hulakma_Sinaga</t>
  </si>
  <si>
    <t>TBG-JLN HULAKMA SINAGA</t>
  </si>
  <si>
    <t>TBG-21739109</t>
  </si>
  <si>
    <t>OLT-01-PMS-21739109-01</t>
  </si>
  <si>
    <t>OLT-01-PMS-21739109-02</t>
  </si>
  <si>
    <t>OLT-SMGN-Mega_Land</t>
  </si>
  <si>
    <t>TBG-IBS MEGA LAND</t>
  </si>
  <si>
    <t>TBG-225112003</t>
  </si>
  <si>
    <t>OLT-01-PMS-225112003-01</t>
  </si>
  <si>
    <t>TBG-IBS MEGALAND</t>
  </si>
  <si>
    <t>OLT-01-PMS-225112003-03</t>
  </si>
  <si>
    <t>OLT-SMGN-IBS-Bandar_Sawah</t>
  </si>
  <si>
    <t>TBG-IBS BANDAR SAWAH</t>
  </si>
  <si>
    <t>TBG-225202003</t>
  </si>
  <si>
    <t>OLT-SMGN-IBS-Sinaksak_Pematang Siantar</t>
  </si>
  <si>
    <t xml:space="preserve">TBG-IBS SINAKSAK </t>
  </si>
  <si>
    <t>TBG-225752007</t>
  </si>
  <si>
    <t>TBG-SIMALUNGUN OLT 01</t>
  </si>
  <si>
    <t>TBG-IBS SINAKSAK PEMATANG SIANTAR</t>
  </si>
  <si>
    <t>OLT-SMGN-IBS-Pematang_Asilum</t>
  </si>
  <si>
    <t>TBG-IBS PEMATANG ASILUM</t>
  </si>
  <si>
    <t>TBG-225762007</t>
  </si>
  <si>
    <t>Situbondo</t>
  </si>
  <si>
    <t>OLT-03-SIT-160114104-01</t>
  </si>
  <si>
    <t>TBG-3G_TALKANDANG</t>
  </si>
  <si>
    <t>TBG-160114104</t>
  </si>
  <si>
    <t>OLT-03-SIT-163164110-01</t>
  </si>
  <si>
    <t>TBG-ALAS MALANG</t>
  </si>
  <si>
    <t>TBG-163164110</t>
  </si>
  <si>
    <t>OLT-03-SIT-1643341003-01</t>
  </si>
  <si>
    <t>TBG-BESUKI_KALIMAS</t>
  </si>
  <si>
    <t>TBG-1643341003</t>
  </si>
  <si>
    <t>OLT-03-SIT-1648502004-01</t>
  </si>
  <si>
    <t>TBG-3G-IBS PANJI SITUBONDO</t>
  </si>
  <si>
    <t>TBG-1648502004</t>
  </si>
  <si>
    <t>OLT-03-SIT-1649772007-01</t>
  </si>
  <si>
    <t>TBG-IBS DAWUHAN</t>
  </si>
  <si>
    <t>TBG-1649772007</t>
  </si>
  <si>
    <t>OLT-03-SIT-TBG03_EJ136-01</t>
  </si>
  <si>
    <t>TBG-BESUKI</t>
  </si>
  <si>
    <t>TBG-TBG03_EJ136</t>
  </si>
  <si>
    <t>Wonosobo</t>
  </si>
  <si>
    <t>OLT-003-WSB-80164104-01</t>
  </si>
  <si>
    <t>TBG-MOJOTENGAH</t>
  </si>
  <si>
    <t>TBG-80164104</t>
  </si>
  <si>
    <t>OLT-03-WSB-141101109</t>
  </si>
  <si>
    <t>TBG-SELOMERTO</t>
  </si>
  <si>
    <t>TBG-141101109</t>
  </si>
  <si>
    <t>OLT-03-WSB-141101109-01</t>
  </si>
  <si>
    <t>OLT-03-WSB-1445232007</t>
  </si>
  <si>
    <t>TBG-IBS WONOSOBO</t>
  </si>
  <si>
    <t>TBG-1445232007</t>
  </si>
  <si>
    <t>OLT-03-WSB-1445232007-01</t>
  </si>
  <si>
    <t>OLT-03-WSB-1445232007-13</t>
  </si>
  <si>
    <t>TBG WONOSOBO OLT 03</t>
  </si>
  <si>
    <t>TBG IBS WONOSOBO</t>
  </si>
  <si>
    <t>OLT-03-WSB-80164104-001</t>
  </si>
  <si>
    <t>OLT-03-WSB-80164104-01</t>
  </si>
  <si>
    <t>TBG -  MOJOTENGAH</t>
  </si>
  <si>
    <t>TBG - 80164104</t>
  </si>
  <si>
    <t>OLT-03-WSB-80164104-14</t>
  </si>
  <si>
    <t>OLT-03-WSB-T000350-001</t>
  </si>
  <si>
    <t>TBG-KERTEK</t>
  </si>
  <si>
    <t>TBG-T000350</t>
  </si>
  <si>
    <t>OLT-03-WSB-T000350-01</t>
  </si>
  <si>
    <t>OLT-03-WSB-T0003500-01</t>
  </si>
  <si>
    <t>OLT_Device_Code</t>
  </si>
  <si>
    <t>OLT_Lat</t>
  </si>
  <si>
    <t>OLT_Long</t>
  </si>
  <si>
    <t>FDT_Code</t>
  </si>
  <si>
    <t>Segment</t>
  </si>
  <si>
    <t>Start_Point</t>
  </si>
  <si>
    <t>End_Point</t>
  </si>
  <si>
    <t>Cluster</t>
  </si>
  <si>
    <t>FDT_Lat</t>
  </si>
  <si>
    <t>FDT_Long</t>
  </si>
  <si>
    <t>Distance_OLT - FDT (m)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</si>
  <si>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</si>
  <si>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</si>
  <si>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</si>
  <si>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</si>
  <si>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</si>
  <si>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</si>
  <si>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</si>
  <si>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</si>
  <si>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</si>
  <si>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</si>
  <si>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</si>
  <si>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</si>
  <si>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</si>
  <si>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</si>
  <si>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</si>
  <si>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</si>
  <si>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</si>
  <si>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</si>
  <si>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</si>
  <si>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</si>
  <si>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</si>
  <si>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</si>
  <si>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</si>
  <si>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</si>
  <si>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</si>
  <si>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</si>
  <si>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</si>
  <si>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</si>
  <si>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</si>
  <si>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</si>
  <si>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</si>
  <si>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</si>
  <si>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</si>
  <si>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</si>
  <si>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</si>
  <si>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</si>
  <si>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</si>
  <si>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</si>
  <si>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</si>
  <si>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</si>
  <si>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</si>
  <si>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</si>
  <si>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</si>
  <si>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</si>
  <si>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</si>
  <si>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</si>
  <si>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</si>
  <si>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</si>
  <si>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</si>
  <si>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TT Number</t>
  </si>
  <si>
    <t>FDT_ID</t>
  </si>
  <si>
    <t>Hasil OTDR (meter)</t>
  </si>
  <si>
    <t>Aktual (meter)</t>
  </si>
  <si>
    <t>Ratio/100 meter</t>
  </si>
  <si>
    <t>TT-FTTH-TBG-NI-251171141</t>
  </si>
  <si>
    <t>TT-FTTH-TBG-NI-251171141--</t>
  </si>
  <si>
    <t>TT-FTTH-TBG-NI-251291024</t>
  </si>
  <si>
    <t>TT-FTTH-TBG-NI-252131812</t>
  </si>
  <si>
    <t>TT-FTTH-TBG-NI-248111356</t>
  </si>
  <si>
    <t>FDT-48-PMS-225762007-043</t>
  </si>
  <si>
    <t>TT-FTTH-TBG-NI-248111356--</t>
  </si>
  <si>
    <t>TT-FTTH-TBG-NI-248040519</t>
  </si>
  <si>
    <t>TT-FTTH-TBG-NI-248040519--</t>
  </si>
  <si>
    <t>TT-FTTH-TBG-NI-2411191101</t>
  </si>
  <si>
    <t>TT-FTTH-TBG-NI-2411191101--</t>
  </si>
  <si>
    <t>Date</t>
  </si>
  <si>
    <t>Segment ID</t>
  </si>
  <si>
    <t>Cut Latitude</t>
  </si>
  <si>
    <t>Cut Longitude</t>
  </si>
  <si>
    <t>Description</t>
  </si>
  <si>
    <t>FDT-96-BGL-T002882-091</t>
  </si>
  <si>
    <t>Tersambar truk</t>
  </si>
  <si>
    <t>Fiber cut</t>
  </si>
  <si>
    <t>JMB</t>
  </si>
  <si>
    <t>FDT-144-JMB-60084104-609</t>
  </si>
  <si>
    <t>Pole3818</t>
  </si>
  <si>
    <t>Pole3819</t>
  </si>
  <si>
    <t>Pole3820</t>
  </si>
  <si>
    <t>Pole3821</t>
  </si>
  <si>
    <t>Pole3822</t>
  </si>
  <si>
    <t>Pole3823</t>
  </si>
  <si>
    <t>Pole3824</t>
  </si>
  <si>
    <t>Pole3825</t>
  </si>
  <si>
    <t>Pole3826</t>
  </si>
  <si>
    <t>Pole3827</t>
  </si>
  <si>
    <t>Pole3828</t>
  </si>
  <si>
    <t>Pole3829</t>
  </si>
  <si>
    <t>Pole3830</t>
  </si>
  <si>
    <t>Pole3831</t>
  </si>
  <si>
    <t>Pole3832</t>
  </si>
  <si>
    <t>Pole3833</t>
  </si>
  <si>
    <t>Pole3834</t>
  </si>
  <si>
    <t>Pole3835</t>
  </si>
  <si>
    <t>Pole3836</t>
  </si>
  <si>
    <t>Pole3837</t>
  </si>
  <si>
    <t>Pole3838</t>
  </si>
  <si>
    <t>Pole3839</t>
  </si>
  <si>
    <t>Pole3840</t>
  </si>
  <si>
    <t>Pole3841</t>
  </si>
  <si>
    <t>Pole3842</t>
  </si>
  <si>
    <t>Pole3843</t>
  </si>
  <si>
    <t>Pole3844</t>
  </si>
  <si>
    <t>Pole3845</t>
  </si>
  <si>
    <t>Pole3846</t>
  </si>
  <si>
    <t>Pole3847</t>
  </si>
  <si>
    <t>Pole3848</t>
  </si>
  <si>
    <t>Pole3849</t>
  </si>
  <si>
    <t>Pole3850</t>
  </si>
  <si>
    <t>Pole3851</t>
  </si>
  <si>
    <t>Pole3852</t>
  </si>
  <si>
    <t>Pole3853</t>
  </si>
  <si>
    <t>Pole3854</t>
  </si>
  <si>
    <t>Pole3855</t>
  </si>
  <si>
    <t>Pole3856</t>
  </si>
  <si>
    <t>Pole3857</t>
  </si>
  <si>
    <t>Pole3858</t>
  </si>
  <si>
    <t>Pole3859</t>
  </si>
  <si>
    <t>Pole3860</t>
  </si>
  <si>
    <t>Pole3861</t>
  </si>
  <si>
    <t>Pole3862</t>
  </si>
  <si>
    <t>Pole3863</t>
  </si>
  <si>
    <t>Pole3864</t>
  </si>
  <si>
    <t>Pole3865</t>
  </si>
  <si>
    <t>Pole3866</t>
  </si>
  <si>
    <t>Pole3867</t>
  </si>
  <si>
    <t>Pole3868</t>
  </si>
  <si>
    <t>Pole3869</t>
  </si>
  <si>
    <t>Pole3870</t>
  </si>
  <si>
    <t>Pole3871</t>
  </si>
  <si>
    <t>Pole3872</t>
  </si>
  <si>
    <t>Pole3873</t>
  </si>
  <si>
    <t>Pole3874</t>
  </si>
  <si>
    <t>Pole3875</t>
  </si>
  <si>
    <t>Pole3876</t>
  </si>
  <si>
    <t>Pole3877</t>
  </si>
  <si>
    <t>Pole3878</t>
  </si>
  <si>
    <t>Pole3879</t>
  </si>
  <si>
    <t>Pole3880</t>
  </si>
  <si>
    <t>Pole3881</t>
  </si>
  <si>
    <t>Pole3882</t>
  </si>
  <si>
    <t>Pole3883</t>
  </si>
  <si>
    <t>Pole3884</t>
  </si>
  <si>
    <t>Pole3885</t>
  </si>
  <si>
    <t>Pole3886</t>
  </si>
  <si>
    <t>Pole3887</t>
  </si>
  <si>
    <t>Pole3888</t>
  </si>
  <si>
    <t>Pole3889</t>
  </si>
  <si>
    <t>Pole3890</t>
  </si>
  <si>
    <t>Pole3891</t>
  </si>
  <si>
    <t>Pole3892</t>
  </si>
  <si>
    <t>Pole3893</t>
  </si>
  <si>
    <t>Pole3894</t>
  </si>
  <si>
    <t>Pole3895</t>
  </si>
  <si>
    <t>Pole3896</t>
  </si>
  <si>
    <t>Pole3897</t>
  </si>
  <si>
    <t>Pole3898</t>
  </si>
  <si>
    <t>Pole3899</t>
  </si>
  <si>
    <t>Pole3900</t>
  </si>
  <si>
    <t>Pole3901</t>
  </si>
  <si>
    <t>Pole3902</t>
  </si>
  <si>
    <t>Pole3903</t>
  </si>
  <si>
    <t>Pole3904</t>
  </si>
  <si>
    <t>Pole3905</t>
  </si>
  <si>
    <t>Pole3906</t>
  </si>
  <si>
    <t>Pole3907</t>
  </si>
  <si>
    <t>Pole3908</t>
  </si>
  <si>
    <t>Pole3909</t>
  </si>
  <si>
    <t>Pole3910</t>
  </si>
  <si>
    <t>Pole3911</t>
  </si>
  <si>
    <t>Pole3912</t>
  </si>
  <si>
    <t>OLT-BGL-PERUMDAM</t>
  </si>
  <si>
    <t>OLT-BGL-HIBRIDA</t>
  </si>
  <si>
    <t>OLT-BGL-KANDANG LIMUN</t>
  </si>
  <si>
    <t>OLT-BGL-BATANGHARI BENGKULU</t>
  </si>
  <si>
    <t>OLT-GTO-BATUDAA</t>
  </si>
  <si>
    <t>OLT-GTO-HUTABOHO</t>
  </si>
  <si>
    <t>OLT-GTO-TBG DUSUN 5 TALAGAJAYA</t>
  </si>
  <si>
    <t>OLT-GTO-ULAPATOA</t>
  </si>
  <si>
    <t>OLT-GTO-TELAGA DUSUNTIGA</t>
  </si>
  <si>
    <t>OLT-GTO-ISIMU SELATAN</t>
  </si>
  <si>
    <t>OLT-GTO-DUTULANAA</t>
  </si>
  <si>
    <t>OLT-GTO TELAGA DUSUNTIGA</t>
  </si>
  <si>
    <t>OLT-JMB-BATAS_SANGETI</t>
  </si>
  <si>
    <t>OLT-JMB-NEW_TVRI_JAMBI</t>
  </si>
  <si>
    <t>OLT-JMB-PAALMERAH JAMBI</t>
  </si>
  <si>
    <t>OLT-JMB-THEHOK</t>
  </si>
  <si>
    <t>OLT-JMB-BATAS_SENGETI</t>
  </si>
  <si>
    <t>OLT-JMB-LINDUNG INDAH 2</t>
  </si>
  <si>
    <t>OLT-JMB-LORONG MULYO JBI</t>
  </si>
  <si>
    <t>OLT-JMB-TANJUNG PERMATA</t>
  </si>
  <si>
    <t>OLT-JMB-JAMBI2G57</t>
  </si>
  <si>
    <t>OLT-JMB-SRIWIJAYA</t>
  </si>
  <si>
    <t>OLT-LHT-LAHAT</t>
  </si>
  <si>
    <t>OLT-LHT-LAHAT_CITY</t>
  </si>
  <si>
    <t>OLT-SIT-3G_TALKANDANG</t>
  </si>
  <si>
    <t>OLT-SIT-ALAS MALANG</t>
  </si>
  <si>
    <t>OLT-SIT-BESUKI_KALIMAS</t>
  </si>
  <si>
    <t>OLT-SIT-3G-IBS PANJI SITUBONDO</t>
  </si>
  <si>
    <t>OLT-SIT-IBS DAWUHAN</t>
  </si>
  <si>
    <t>OLT-SIT-BESUKI</t>
  </si>
  <si>
    <t>OLT-WSB-SELOMERTO</t>
  </si>
  <si>
    <t>OLT-WSB-MOJOTENGAH</t>
  </si>
  <si>
    <t>OLT-WSB-KERTEK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</si>
</sst>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,##0.0"/>
    <numFmt numFmtId="165" formatCode="#,##0.0000"/>
    <numFmt numFmtId="166" formatCode="0.000"/>
    <numFmt numFmtId="167" formatCode="#,##0.00000000"/>
    <numFmt numFmtId="168" formatCode="0.0000000000000"/>
    <numFmt numFmtId="169" formatCode="#,##0.000000000000000"/>
    <numFmt numFmtId="170" formatCode="0.000%"/>
    <numFmt numFmtId="171" formatCode="0.000000000000000"/>
    <numFmt numFmtId="172" formatCode="0.00000000000000"/>
    <numFmt numFmtId="173" formatCode="0.00000000"/>
    <numFmt numFmtId="174" formatCode="dd/mm/yyyy;@"/>
    <numFmt numFmtId="175" formatCode="yyyy\-mm\-dd\ hh:mm:ss"/>
    <numFmt numFmtId="176" formatCode="yyyy\-mm\-dd"/>
    <numFmt numFmtId="177" formatCode="#,##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4F0D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6F9F7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2D1D1"/>
        <bgColor indexed="64"/>
      </patternFill>
    </fill>
    <fill>
      <patternFill patternType="solid">
        <fgColor rgb="FFFFF8C6"/>
        <bgColor indexed="64"/>
      </patternFill>
    </fill>
    <fill>
      <patternFill patternType="solid">
        <fgColor rgb="FFD8DFF0"/>
        <bgColor indexed="64"/>
      </patternFill>
    </fill>
    <fill>
      <patternFill patternType="solid">
        <fgColor rgb="FFFFFCD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/>
  </cellStyleXfs>
  <cellXfs count="2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66" fontId="0" fillId="5" borderId="0" xfId="0" applyNumberFormat="1" applyFill="1"/>
    <xf numFmtId="0" fontId="0" fillId="7" borderId="0" xfId="0" applyFill="1"/>
    <xf numFmtId="0" fontId="0" fillId="8" borderId="0" xfId="0" applyFill="1"/>
    <xf numFmtId="166" fontId="0" fillId="8" borderId="0" xfId="0" applyNumberFormat="1" applyFill="1"/>
    <xf numFmtId="0" fontId="0" fillId="9" borderId="0" xfId="0" applyFill="1"/>
    <xf numFmtId="0" fontId="0" fillId="11" borderId="0" xfId="0" applyFill="1"/>
    <xf numFmtId="166" fontId="0" fillId="11" borderId="0" xfId="0" applyNumberFormat="1" applyFill="1"/>
    <xf numFmtId="0" fontId="3" fillId="0" borderId="0" xfId="0" applyFont="1"/>
    <xf numFmtId="0" fontId="3" fillId="12" borderId="0" xfId="0" applyFont="1" applyFill="1"/>
    <xf numFmtId="166" fontId="0" fillId="14" borderId="0" xfId="0" applyNumberFormat="1" applyFill="1"/>
    <xf numFmtId="0" fontId="0" fillId="17" borderId="0" xfId="0" applyFill="1"/>
    <xf numFmtId="0" fontId="0" fillId="18" borderId="0" xfId="0" applyFill="1"/>
    <xf numFmtId="0" fontId="0" fillId="20" borderId="0" xfId="0" applyFill="1"/>
    <xf numFmtId="0" fontId="0" fillId="21" borderId="0" xfId="0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6" fontId="0" fillId="22" borderId="0" xfId="0" applyNumberFormat="1" applyFill="1"/>
    <xf numFmtId="0" fontId="0" fillId="11" borderId="1" xfId="0" applyFill="1" applyBorder="1"/>
    <xf numFmtId="166" fontId="0" fillId="11" borderId="1" xfId="0" applyNumberFormat="1" applyFill="1" applyBorder="1"/>
    <xf numFmtId="0" fontId="0" fillId="19" borderId="0" xfId="0" applyFill="1"/>
    <xf numFmtId="0" fontId="4" fillId="19" borderId="0" xfId="0" applyFont="1" applyFill="1"/>
    <xf numFmtId="166" fontId="0" fillId="19" borderId="0" xfId="0" applyNumberFormat="1" applyFill="1"/>
    <xf numFmtId="0" fontId="0" fillId="6" borderId="0" xfId="0" applyFill="1"/>
    <xf numFmtId="166" fontId="0" fillId="6" borderId="0" xfId="0" applyNumberFormat="1" applyFill="1"/>
    <xf numFmtId="0" fontId="0" fillId="16" borderId="0" xfId="0" applyFill="1"/>
    <xf numFmtId="0" fontId="4" fillId="16" borderId="0" xfId="0" applyFont="1" applyFill="1"/>
    <xf numFmtId="166" fontId="0" fillId="16" borderId="0" xfId="0" applyNumberFormat="1" applyFill="1"/>
    <xf numFmtId="0" fontId="0" fillId="5" borderId="0" xfId="0" applyFill="1"/>
    <xf numFmtId="0" fontId="0" fillId="15" borderId="0" xfId="0" applyFill="1"/>
    <xf numFmtId="166" fontId="0" fillId="15" borderId="0" xfId="0" applyNumberFormat="1" applyFill="1"/>
    <xf numFmtId="166" fontId="0" fillId="10" borderId="0" xfId="0" applyNumberFormat="1" applyFill="1"/>
    <xf numFmtId="0" fontId="0" fillId="10" borderId="0" xfId="0" applyFill="1"/>
    <xf numFmtId="166" fontId="0" fillId="23" borderId="0" xfId="0" applyNumberFormat="1" applyFill="1"/>
    <xf numFmtId="0" fontId="0" fillId="23" borderId="0" xfId="0" applyFill="1"/>
    <xf numFmtId="166" fontId="0" fillId="18" borderId="0" xfId="0" applyNumberFormat="1" applyFill="1"/>
    <xf numFmtId="0" fontId="4" fillId="20" borderId="0" xfId="0" applyFont="1" applyFill="1"/>
    <xf numFmtId="166" fontId="0" fillId="20" borderId="0" xfId="0" applyNumberFormat="1" applyFill="1"/>
    <xf numFmtId="0" fontId="4" fillId="7" borderId="0" xfId="0" applyFont="1" applyFill="1"/>
    <xf numFmtId="166" fontId="0" fillId="7" borderId="0" xfId="0" applyNumberFormat="1" applyFill="1"/>
    <xf numFmtId="0" fontId="4" fillId="17" borderId="0" xfId="0" applyFont="1" applyFill="1"/>
    <xf numFmtId="166" fontId="0" fillId="17" borderId="0" xfId="0" applyNumberFormat="1" applyFill="1"/>
    <xf numFmtId="0" fontId="4" fillId="9" borderId="0" xfId="0" applyFont="1" applyFill="1"/>
    <xf numFmtId="166" fontId="0" fillId="9" borderId="0" xfId="0" applyNumberFormat="1" applyFill="1"/>
    <xf numFmtId="0" fontId="4" fillId="4" borderId="0" xfId="0" applyFont="1" applyFill="1"/>
    <xf numFmtId="166" fontId="0" fillId="4" borderId="0" xfId="0" applyNumberFormat="1" applyFill="1"/>
    <xf numFmtId="0" fontId="0" fillId="23" borderId="1" xfId="0" applyFill="1" applyBorder="1"/>
    <xf numFmtId="166" fontId="0" fillId="23" borderId="1" xfId="0" applyNumberFormat="1" applyFill="1" applyBorder="1"/>
    <xf numFmtId="0" fontId="0" fillId="16" borderId="1" xfId="0" applyFill="1" applyBorder="1"/>
    <xf numFmtId="166" fontId="0" fillId="16" borderId="1" xfId="0" applyNumberFormat="1" applyFill="1" applyBorder="1"/>
    <xf numFmtId="0" fontId="0" fillId="10" borderId="1" xfId="0" applyFill="1" applyBorder="1"/>
    <xf numFmtId="166" fontId="0" fillId="10" borderId="1" xfId="0" applyNumberFormat="1" applyFill="1" applyBorder="1"/>
    <xf numFmtId="0" fontId="0" fillId="17" borderId="1" xfId="0" applyFill="1" applyBorder="1"/>
    <xf numFmtId="166" fontId="0" fillId="17" borderId="1" xfId="0" applyNumberFormat="1" applyFill="1" applyBorder="1"/>
    <xf numFmtId="0" fontId="0" fillId="4" borderId="1" xfId="0" applyFill="1" applyBorder="1"/>
    <xf numFmtId="166" fontId="0" fillId="4" borderId="1" xfId="0" applyNumberFormat="1" applyFill="1" applyBorder="1"/>
    <xf numFmtId="0" fontId="0" fillId="0" borderId="0" xfId="0"/>
    <xf numFmtId="0" fontId="0" fillId="14" borderId="0" xfId="0" applyFill="1"/>
    <xf numFmtId="0" fontId="0" fillId="13" borderId="0" xfId="0" applyFill="1"/>
    <xf numFmtId="0" fontId="0" fillId="0" borderId="1" xfId="0" applyBorder="1"/>
    <xf numFmtId="166" fontId="0" fillId="13" borderId="0" xfId="0" applyNumberFormat="1" applyFill="1"/>
    <xf numFmtId="0" fontId="0" fillId="0" borderId="0" xfId="0" applyAlignment="1">
      <alignment horizontal="right"/>
    </xf>
    <xf numFmtId="0" fontId="2" fillId="24" borderId="1" xfId="0" applyFont="1" applyFill="1" applyBorder="1" applyAlignment="1">
      <alignment horizontal="center" vertical="center"/>
    </xf>
    <xf numFmtId="0" fontId="0" fillId="12" borderId="0" xfId="0" applyFill="1"/>
    <xf numFmtId="0" fontId="0" fillId="0" borderId="0" xfId="0" quotePrefix="1"/>
    <xf numFmtId="0" fontId="0" fillId="14" borderId="1" xfId="0" applyFill="1" applyBorder="1"/>
    <xf numFmtId="166" fontId="0" fillId="14" borderId="1" xfId="0" applyNumberFormat="1" applyFill="1" applyBorder="1"/>
    <xf numFmtId="0" fontId="4" fillId="13" borderId="0" xfId="0" applyFont="1" applyFill="1"/>
    <xf numFmtId="0" fontId="0" fillId="25" borderId="0" xfId="0" applyFill="1"/>
    <xf numFmtId="0" fontId="4" fillId="25" borderId="0" xfId="0" applyFont="1" applyFill="1"/>
    <xf numFmtId="166" fontId="0" fillId="25" borderId="0" xfId="0" applyNumberFormat="1" applyFill="1"/>
    <xf numFmtId="0" fontId="0" fillId="26" borderId="0" xfId="0" applyFill="1"/>
    <xf numFmtId="0" fontId="4" fillId="26" borderId="0" xfId="0" applyFont="1" applyFill="1"/>
    <xf numFmtId="166" fontId="0" fillId="26" borderId="0" xfId="0" applyNumberFormat="1" applyFill="1"/>
    <xf numFmtId="0" fontId="0" fillId="27" borderId="1" xfId="0" applyFill="1" applyBorder="1"/>
    <xf numFmtId="0" fontId="4" fillId="27" borderId="1" xfId="0" applyFont="1" applyFill="1" applyBorder="1"/>
    <xf numFmtId="166" fontId="0" fillId="27" borderId="1" xfId="0" applyNumberFormat="1" applyFill="1" applyBorder="1"/>
    <xf numFmtId="166" fontId="0" fillId="28" borderId="0" xfId="0" applyNumberFormat="1" applyFill="1"/>
    <xf numFmtId="0" fontId="0" fillId="29" borderId="0" xfId="0" applyFill="1"/>
    <xf numFmtId="166" fontId="0" fillId="29" borderId="0" xfId="0" applyNumberFormat="1" applyFill="1"/>
    <xf numFmtId="0" fontId="0" fillId="30" borderId="0" xfId="0" applyFill="1"/>
    <xf numFmtId="166" fontId="0" fillId="30" borderId="0" xfId="0" applyNumberFormat="1" applyFill="1"/>
    <xf numFmtId="0" fontId="0" fillId="27" borderId="0" xfId="0" applyFill="1"/>
    <xf numFmtId="0" fontId="0" fillId="6" borderId="1" xfId="0" applyFill="1" applyBorder="1"/>
    <xf numFmtId="166" fontId="0" fillId="6" borderId="1" xfId="0" applyNumberFormat="1" applyFill="1" applyBorder="1"/>
    <xf numFmtId="166" fontId="0" fillId="21" borderId="0" xfId="0" applyNumberFormat="1" applyFill="1"/>
    <xf numFmtId="0" fontId="0" fillId="31" borderId="0" xfId="0" applyFill="1"/>
    <xf numFmtId="166" fontId="0" fillId="31" borderId="0" xfId="0" applyNumberFormat="1" applyFill="1"/>
    <xf numFmtId="0" fontId="0" fillId="32" borderId="0" xfId="0" applyFill="1"/>
    <xf numFmtId="166" fontId="0" fillId="32" borderId="0" xfId="0" applyNumberFormat="1" applyFill="1"/>
    <xf numFmtId="166" fontId="0" fillId="27" borderId="0" xfId="0" applyNumberFormat="1" applyFill="1"/>
    <xf numFmtId="0" fontId="6" fillId="0" borderId="0" xfId="0" applyFont="1"/>
    <xf numFmtId="171" fontId="0" fillId="0" borderId="0" xfId="0" applyNumberFormat="1" applyAlignment="1">
      <alignment horizontal="right" vertical="center"/>
    </xf>
    <xf numFmtId="172" fontId="0" fillId="0" borderId="0" xfId="0" applyNumberFormat="1" applyAlignment="1">
      <alignment horizontal="right" vertical="center"/>
    </xf>
    <xf numFmtId="171" fontId="0" fillId="18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71" fontId="0" fillId="11" borderId="1" xfId="0" applyNumberFormat="1" applyFill="1" applyBorder="1" applyAlignment="1">
      <alignment horizontal="right" vertical="center"/>
    </xf>
    <xf numFmtId="171" fontId="0" fillId="13" borderId="0" xfId="0" applyNumberFormat="1" applyFill="1" applyAlignment="1">
      <alignment horizontal="right"/>
    </xf>
    <xf numFmtId="172" fontId="0" fillId="13" borderId="0" xfId="0" applyNumberFormat="1" applyFill="1" applyAlignment="1">
      <alignment horizontal="right"/>
    </xf>
    <xf numFmtId="171" fontId="0" fillId="13" borderId="0" xfId="0" applyNumberFormat="1" applyFill="1"/>
    <xf numFmtId="172" fontId="0" fillId="13" borderId="0" xfId="0" applyNumberFormat="1" applyFill="1"/>
    <xf numFmtId="171" fontId="0" fillId="13" borderId="0" xfId="0" applyNumberFormat="1" applyFill="1" applyAlignment="1">
      <alignment horizontal="right" vertical="center"/>
    </xf>
    <xf numFmtId="172" fontId="0" fillId="13" borderId="0" xfId="0" applyNumberFormat="1" applyFill="1" applyAlignment="1">
      <alignment horizontal="right" vertical="center"/>
    </xf>
    <xf numFmtId="171" fontId="0" fillId="14" borderId="0" xfId="0" applyNumberFormat="1" applyFill="1" applyAlignment="1">
      <alignment horizontal="right"/>
    </xf>
    <xf numFmtId="172" fontId="0" fillId="14" borderId="0" xfId="0" applyNumberFormat="1" applyFill="1" applyAlignment="1">
      <alignment horizontal="right"/>
    </xf>
    <xf numFmtId="171" fontId="0" fillId="14" borderId="0" xfId="0" applyNumberFormat="1" applyFill="1" applyAlignment="1">
      <alignment horizontal="right" vertical="center"/>
    </xf>
    <xf numFmtId="172" fontId="0" fillId="14" borderId="0" xfId="0" applyNumberFormat="1" applyFill="1" applyAlignment="1">
      <alignment horizontal="right" vertical="center"/>
    </xf>
    <xf numFmtId="171" fontId="0" fillId="15" borderId="0" xfId="0" applyNumberFormat="1" applyFill="1" applyAlignment="1">
      <alignment horizontal="right" vertical="center"/>
    </xf>
    <xf numFmtId="172" fontId="0" fillId="15" borderId="0" xfId="0" applyNumberFormat="1" applyFill="1" applyAlignment="1">
      <alignment horizontal="right" vertical="center"/>
    </xf>
    <xf numFmtId="171" fontId="0" fillId="16" borderId="0" xfId="0" applyNumberFormat="1" applyFill="1" applyAlignment="1">
      <alignment horizontal="right" vertical="center"/>
    </xf>
    <xf numFmtId="172" fontId="0" fillId="16" borderId="0" xfId="0" applyNumberFormat="1" applyFill="1" applyAlignment="1">
      <alignment horizontal="right" vertical="center"/>
    </xf>
    <xf numFmtId="171" fontId="0" fillId="17" borderId="0" xfId="0" applyNumberFormat="1" applyFill="1" applyAlignment="1">
      <alignment horizontal="right" vertical="center"/>
    </xf>
    <xf numFmtId="172" fontId="0" fillId="17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/>
    </xf>
    <xf numFmtId="172" fontId="0" fillId="10" borderId="0" xfId="0" applyNumberFormat="1" applyFill="1" applyAlignment="1">
      <alignment horizontal="right"/>
    </xf>
    <xf numFmtId="172" fontId="0" fillId="10" borderId="0" xfId="0" applyNumberFormat="1" applyFill="1" applyAlignment="1">
      <alignment horizontal="right" vertical="center"/>
    </xf>
    <xf numFmtId="171" fontId="0" fillId="19" borderId="0" xfId="0" applyNumberFormat="1" applyFill="1" applyAlignment="1">
      <alignment horizontal="right"/>
    </xf>
    <xf numFmtId="172" fontId="0" fillId="19" borderId="0" xfId="0" applyNumberFormat="1" applyFill="1" applyAlignment="1">
      <alignment horizontal="right"/>
    </xf>
    <xf numFmtId="171" fontId="0" fillId="19" borderId="0" xfId="0" applyNumberFormat="1" applyFill="1" applyAlignment="1">
      <alignment horizontal="right" vertical="center"/>
    </xf>
    <xf numFmtId="172" fontId="0" fillId="19" borderId="0" xfId="0" applyNumberFormat="1" applyFill="1" applyAlignment="1">
      <alignment horizontal="right" vertical="center"/>
    </xf>
    <xf numFmtId="171" fontId="0" fillId="20" borderId="0" xfId="0" applyNumberFormat="1" applyFill="1" applyAlignment="1">
      <alignment horizontal="right"/>
    </xf>
    <xf numFmtId="172" fontId="0" fillId="20" borderId="0" xfId="0" applyNumberFormat="1" applyFill="1" applyAlignment="1">
      <alignment horizontal="right"/>
    </xf>
    <xf numFmtId="171" fontId="0" fillId="20" borderId="0" xfId="0" applyNumberFormat="1" applyFill="1" applyAlignment="1">
      <alignment horizontal="right" vertical="center"/>
    </xf>
    <xf numFmtId="172" fontId="0" fillId="20" borderId="0" xfId="0" applyNumberFormat="1" applyFill="1" applyAlignment="1">
      <alignment horizontal="right" vertical="center"/>
    </xf>
    <xf numFmtId="172" fontId="0" fillId="18" borderId="0" xfId="0" applyNumberFormat="1" applyFill="1" applyAlignment="1">
      <alignment horizontal="right" vertical="center"/>
    </xf>
    <xf numFmtId="171" fontId="0" fillId="14" borderId="1" xfId="0" applyNumberFormat="1" applyFill="1" applyBorder="1" applyAlignment="1">
      <alignment horizontal="right" vertical="center"/>
    </xf>
    <xf numFmtId="172" fontId="0" fillId="14" borderId="1" xfId="0" applyNumberFormat="1" applyFill="1" applyBorder="1" applyAlignment="1">
      <alignment horizontal="right" vertical="center"/>
    </xf>
    <xf numFmtId="171" fontId="0" fillId="23" borderId="0" xfId="0" applyNumberFormat="1" applyFill="1" applyAlignment="1">
      <alignment horizontal="right" vertical="center"/>
    </xf>
    <xf numFmtId="172" fontId="0" fillId="23" borderId="0" xfId="0" applyNumberFormat="1" applyFill="1" applyAlignment="1">
      <alignment horizontal="right" vertical="center"/>
    </xf>
    <xf numFmtId="171" fontId="0" fillId="22" borderId="0" xfId="0" applyNumberFormat="1" applyFill="1" applyAlignment="1">
      <alignment horizontal="right" vertical="center"/>
    </xf>
    <xf numFmtId="172" fontId="0" fillId="22" borderId="0" xfId="0" applyNumberFormat="1" applyFill="1" applyAlignment="1">
      <alignment horizontal="right" vertical="center"/>
    </xf>
    <xf numFmtId="171" fontId="4" fillId="19" borderId="0" xfId="0" applyNumberFormat="1" applyFont="1" applyFill="1" applyAlignment="1">
      <alignment horizontal="right"/>
    </xf>
    <xf numFmtId="172" fontId="4" fillId="19" borderId="0" xfId="0" applyNumberFormat="1" applyFont="1" applyFill="1" applyAlignment="1">
      <alignment horizontal="right"/>
    </xf>
    <xf numFmtId="171" fontId="4" fillId="13" borderId="0" xfId="0" applyNumberFormat="1" applyFont="1" applyFill="1" applyAlignment="1">
      <alignment horizontal="right"/>
    </xf>
    <xf numFmtId="172" fontId="4" fillId="13" borderId="0" xfId="0" applyNumberFormat="1" applyFont="1" applyFill="1" applyAlignment="1">
      <alignment horizontal="right"/>
    </xf>
    <xf numFmtId="171" fontId="4" fillId="16" borderId="0" xfId="0" applyNumberFormat="1" applyFont="1" applyFill="1" applyAlignment="1">
      <alignment horizontal="right"/>
    </xf>
    <xf numFmtId="172" fontId="4" fillId="16" borderId="0" xfId="0" applyNumberFormat="1" applyFont="1" applyFill="1" applyAlignment="1">
      <alignment horizontal="right"/>
    </xf>
    <xf numFmtId="171" fontId="0" fillId="25" borderId="0" xfId="0" applyNumberFormat="1" applyFill="1" applyAlignment="1">
      <alignment horizontal="right" vertical="center"/>
    </xf>
    <xf numFmtId="172" fontId="0" fillId="25" borderId="0" xfId="0" applyNumberFormat="1" applyFill="1" applyAlignment="1">
      <alignment horizontal="right" vertical="center"/>
    </xf>
    <xf numFmtId="171" fontId="4" fillId="25" borderId="0" xfId="0" applyNumberFormat="1" applyFont="1" applyFill="1" applyAlignment="1">
      <alignment horizontal="right"/>
    </xf>
    <xf numFmtId="172" fontId="4" fillId="25" borderId="0" xfId="0" applyNumberFormat="1" applyFont="1" applyFill="1" applyAlignment="1">
      <alignment horizontal="right"/>
    </xf>
    <xf numFmtId="171" fontId="0" fillId="16" borderId="1" xfId="0" applyNumberFormat="1" applyFill="1" applyBorder="1" applyAlignment="1">
      <alignment horizontal="right" vertical="center"/>
    </xf>
    <xf numFmtId="172" fontId="0" fillId="16" borderId="1" xfId="0" applyNumberFormat="1" applyFill="1" applyBorder="1" applyAlignment="1">
      <alignment horizontal="right" vertical="center"/>
    </xf>
    <xf numFmtId="171" fontId="4" fillId="20" borderId="0" xfId="0" applyNumberFormat="1" applyFont="1" applyFill="1" applyAlignment="1">
      <alignment horizontal="right"/>
    </xf>
    <xf numFmtId="172" fontId="4" fillId="20" borderId="0" xfId="0" applyNumberFormat="1" applyFont="1" applyFill="1" applyAlignment="1">
      <alignment horizontal="right"/>
    </xf>
    <xf numFmtId="171" fontId="0" fillId="26" borderId="0" xfId="0" applyNumberFormat="1" applyFill="1" applyAlignment="1">
      <alignment horizontal="right" vertical="center"/>
    </xf>
    <xf numFmtId="172" fontId="0" fillId="26" borderId="0" xfId="0" applyNumberFormat="1" applyFill="1" applyAlignment="1">
      <alignment horizontal="right" vertical="center"/>
    </xf>
    <xf numFmtId="171" fontId="4" fillId="26" borderId="0" xfId="0" applyNumberFormat="1" applyFont="1" applyFill="1" applyAlignment="1">
      <alignment horizontal="right"/>
    </xf>
    <xf numFmtId="172" fontId="4" fillId="26" borderId="0" xfId="0" applyNumberFormat="1" applyFont="1" applyFill="1" applyAlignment="1">
      <alignment horizontal="right"/>
    </xf>
    <xf numFmtId="172" fontId="0" fillId="7" borderId="0" xfId="0" applyNumberFormat="1" applyFill="1" applyAlignment="1">
      <alignment horizontal="right" vertical="center"/>
    </xf>
    <xf numFmtId="171" fontId="4" fillId="7" borderId="0" xfId="0" applyNumberFormat="1" applyFont="1" applyFill="1" applyAlignment="1">
      <alignment horizontal="right"/>
    </xf>
    <xf numFmtId="172" fontId="4" fillId="7" borderId="0" xfId="0" applyNumberFormat="1" applyFont="1" applyFill="1" applyAlignment="1">
      <alignment horizontal="right"/>
    </xf>
    <xf numFmtId="171" fontId="4" fillId="17" borderId="0" xfId="0" applyNumberFormat="1" applyFont="1" applyFill="1" applyAlignment="1">
      <alignment horizontal="right"/>
    </xf>
    <xf numFmtId="172" fontId="4" fillId="17" borderId="0" xfId="0" applyNumberFormat="1" applyFont="1" applyFill="1" applyAlignment="1">
      <alignment horizontal="right"/>
    </xf>
    <xf numFmtId="172" fontId="0" fillId="9" borderId="0" xfId="0" applyNumberFormat="1" applyFill="1" applyAlignment="1">
      <alignment horizontal="right" vertical="center"/>
    </xf>
    <xf numFmtId="171" fontId="4" fillId="9" borderId="0" xfId="0" applyNumberFormat="1" applyFont="1" applyFill="1" applyAlignment="1">
      <alignment horizontal="right"/>
    </xf>
    <xf numFmtId="172" fontId="4" fillId="9" borderId="0" xfId="0" applyNumberFormat="1" applyFont="1" applyFill="1" applyAlignment="1">
      <alignment horizontal="right"/>
    </xf>
    <xf numFmtId="171" fontId="0" fillId="27" borderId="0" xfId="0" applyNumberFormat="1" applyFill="1" applyAlignment="1">
      <alignment horizontal="right" vertical="center"/>
    </xf>
    <xf numFmtId="172" fontId="0" fillId="27" borderId="0" xfId="0" applyNumberFormat="1" applyFill="1" applyAlignment="1">
      <alignment horizontal="right" vertical="center"/>
    </xf>
    <xf numFmtId="171" fontId="4" fillId="27" borderId="1" xfId="0" applyNumberFormat="1" applyFont="1" applyFill="1" applyBorder="1" applyAlignment="1">
      <alignment horizontal="right"/>
    </xf>
    <xf numFmtId="172" fontId="4" fillId="27" borderId="1" xfId="0" applyNumberFormat="1" applyFont="1" applyFill="1" applyBorder="1" applyAlignment="1">
      <alignment horizontal="right"/>
    </xf>
    <xf numFmtId="171" fontId="0" fillId="4" borderId="0" xfId="0" applyNumberFormat="1" applyFill="1" applyAlignment="1">
      <alignment horizontal="right" vertical="center"/>
    </xf>
    <xf numFmtId="172" fontId="0" fillId="4" borderId="0" xfId="0" applyNumberFormat="1" applyFill="1" applyAlignment="1">
      <alignment horizontal="right" vertical="center"/>
    </xf>
    <xf numFmtId="171" fontId="4" fillId="4" borderId="0" xfId="0" applyNumberFormat="1" applyFont="1" applyFill="1" applyAlignment="1">
      <alignment horizontal="right"/>
    </xf>
    <xf numFmtId="172" fontId="4" fillId="4" borderId="0" xfId="0" applyNumberFormat="1" applyFont="1" applyFill="1" applyAlignment="1">
      <alignment horizontal="right"/>
    </xf>
    <xf numFmtId="171" fontId="0" fillId="10" borderId="1" xfId="0" applyNumberFormat="1" applyFill="1" applyBorder="1" applyAlignment="1">
      <alignment horizontal="right" vertical="center"/>
    </xf>
    <xf numFmtId="172" fontId="0" fillId="10" borderId="1" xfId="0" applyNumberFormat="1" applyFill="1" applyBorder="1" applyAlignment="1">
      <alignment horizontal="right" vertical="center"/>
    </xf>
    <xf numFmtId="172" fontId="0" fillId="6" borderId="0" xfId="0" applyNumberFormat="1" applyFill="1" applyAlignment="1">
      <alignment horizontal="right" vertical="center"/>
    </xf>
    <xf numFmtId="171" fontId="0" fillId="17" borderId="1" xfId="0" applyNumberFormat="1" applyFill="1" applyBorder="1" applyAlignment="1">
      <alignment horizontal="right" vertical="center"/>
    </xf>
    <xf numFmtId="172" fontId="0" fillId="17" borderId="1" xfId="0" applyNumberFormat="1" applyFill="1" applyBorder="1" applyAlignment="1">
      <alignment horizontal="right" vertical="center"/>
    </xf>
    <xf numFmtId="171" fontId="0" fillId="29" borderId="0" xfId="0" applyNumberFormat="1" applyFill="1" applyAlignment="1">
      <alignment horizontal="right" vertical="center"/>
    </xf>
    <xf numFmtId="172" fontId="0" fillId="29" borderId="0" xfId="0" applyNumberFormat="1" applyFill="1" applyAlignment="1">
      <alignment horizontal="right" vertical="center"/>
    </xf>
    <xf numFmtId="171" fontId="0" fillId="4" borderId="1" xfId="0" applyNumberFormat="1" applyFill="1" applyBorder="1" applyAlignment="1">
      <alignment horizontal="right" vertical="center"/>
    </xf>
    <xf numFmtId="172" fontId="0" fillId="4" borderId="1" xfId="0" applyNumberFormat="1" applyFill="1" applyBorder="1" applyAlignment="1">
      <alignment horizontal="right" vertical="center"/>
    </xf>
    <xf numFmtId="171" fontId="0" fillId="23" borderId="1" xfId="0" applyNumberFormat="1" applyFill="1" applyBorder="1" applyAlignment="1">
      <alignment horizontal="right" vertical="center"/>
    </xf>
    <xf numFmtId="172" fontId="0" fillId="23" borderId="1" xfId="0" applyNumberFormat="1" applyFill="1" applyBorder="1" applyAlignment="1">
      <alignment horizontal="right" vertical="center"/>
    </xf>
    <xf numFmtId="171" fontId="0" fillId="30" borderId="0" xfId="0" applyNumberFormat="1" applyFill="1" applyAlignment="1">
      <alignment horizontal="right" vertical="center"/>
    </xf>
    <xf numFmtId="172" fontId="0" fillId="30" borderId="0" xfId="0" applyNumberFormat="1" applyFill="1" applyAlignment="1">
      <alignment horizontal="right" vertical="center"/>
    </xf>
    <xf numFmtId="171" fontId="0" fillId="30" borderId="0" xfId="0" applyNumberFormat="1" applyFill="1"/>
    <xf numFmtId="172" fontId="0" fillId="30" borderId="0" xfId="0" applyNumberFormat="1" applyFill="1" applyAlignment="1">
      <alignment horizontal="right"/>
    </xf>
    <xf numFmtId="171" fontId="0" fillId="14" borderId="0" xfId="0" applyNumberFormat="1" applyFill="1"/>
    <xf numFmtId="172" fontId="0" fillId="0" borderId="0" xfId="0" applyNumberFormat="1" applyAlignment="1">
      <alignment horizontal="right"/>
    </xf>
    <xf numFmtId="172" fontId="0" fillId="5" borderId="0" xfId="0" applyNumberFormat="1" applyFill="1" applyAlignment="1">
      <alignment horizontal="right" vertical="center"/>
    </xf>
    <xf numFmtId="171" fontId="0" fillId="19" borderId="0" xfId="0" applyNumberFormat="1" applyFill="1"/>
    <xf numFmtId="171" fontId="0" fillId="6" borderId="1" xfId="0" applyNumberFormat="1" applyFill="1" applyBorder="1" applyAlignment="1">
      <alignment horizontal="right" vertical="center"/>
    </xf>
    <xf numFmtId="172" fontId="0" fillId="6" borderId="1" xfId="0" applyNumberFormat="1" applyFill="1" applyBorder="1" applyAlignment="1">
      <alignment horizontal="right" vertical="center"/>
    </xf>
    <xf numFmtId="171" fontId="0" fillId="31" borderId="0" xfId="0" applyNumberFormat="1" applyFill="1" applyAlignment="1">
      <alignment horizontal="right" vertical="center"/>
    </xf>
    <xf numFmtId="172" fontId="0" fillId="31" borderId="0" xfId="0" applyNumberFormat="1" applyFill="1" applyAlignment="1">
      <alignment horizontal="right" vertical="center"/>
    </xf>
    <xf numFmtId="171" fontId="0" fillId="21" borderId="0" xfId="0" applyNumberFormat="1" applyFill="1" applyAlignment="1">
      <alignment horizontal="right" vertical="center"/>
    </xf>
    <xf numFmtId="172" fontId="0" fillId="21" borderId="0" xfId="0" applyNumberFormat="1" applyFill="1" applyAlignment="1">
      <alignment horizontal="right" vertical="center"/>
    </xf>
    <xf numFmtId="171" fontId="0" fillId="32" borderId="0" xfId="0" applyNumberFormat="1" applyFill="1" applyAlignment="1">
      <alignment horizontal="right" vertical="center"/>
    </xf>
    <xf numFmtId="172" fontId="0" fillId="32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/>
    <xf numFmtId="169" fontId="0" fillId="0" borderId="0" xfId="0" applyNumberFormat="1"/>
    <xf numFmtId="173" fontId="0" fillId="0" borderId="0" xfId="0" applyNumberFormat="1"/>
    <xf numFmtId="167" fontId="0" fillId="0" borderId="0" xfId="0" applyNumberFormat="1"/>
    <xf numFmtId="170" fontId="0" fillId="0" borderId="0" xfId="1" applyNumberFormat="1" applyFont="1"/>
    <xf numFmtId="174" fontId="0" fillId="0" borderId="0" xfId="0" applyNumberFormat="1"/>
    <xf numFmtId="174" fontId="7" fillId="0" borderId="2" xfId="0" applyNumberFormat="1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175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50"/>
  <sheetViews>
    <sheetView tabSelected="1" zoomScale="67" zoomScaleNormal="75" workbookViewId="0">
      <pane ySplit="1" topLeftCell="A8339" activePane="bottomLeft" state="frozen"/>
      <selection pane="bottomLeft" activeCell="F8356" sqref="F8356"/>
    </sheetView>
  </sheetViews>
  <sheetFormatPr defaultRowHeight="15" x14ac:dyDescent="0.25"/>
  <cols>
    <col min="1" max="1" width="17.5703125" style="66" customWidth="1"/>
    <col min="2" max="2" width="48.140625" style="66" customWidth="1"/>
    <col min="3" max="3" width="32.7109375" style="66" customWidth="1"/>
    <col min="4" max="4" width="46.28515625" style="66" customWidth="1"/>
    <col min="5" max="5" width="16.28515625" style="66" customWidth="1"/>
    <col min="6" max="6" width="26.85546875" style="102" customWidth="1"/>
    <col min="7" max="7" width="33.42578125" style="103" customWidth="1"/>
    <col min="8" max="8" width="15.28515625" style="66" bestFit="1" customWidth="1"/>
  </cols>
  <sheetData>
    <row r="1" spans="1:8" s="8" customFormat="1" ht="31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9" t="s">
        <v>7</v>
      </c>
    </row>
    <row r="2" spans="1:8" x14ac:dyDescent="0.25">
      <c r="A2" t="s">
        <v>8</v>
      </c>
      <c r="B2" t="str">
        <f>VLOOKUP(C2, olt_db!$B$2:$E$70, 2, 0)</f>
        <v>OLT-LHT-Tanjung_Payang</v>
      </c>
      <c r="C2" t="s">
        <v>9</v>
      </c>
      <c r="D2" s="21" t="s">
        <v>10</v>
      </c>
      <c r="E2" s="21" t="s">
        <v>11</v>
      </c>
      <c r="F2" s="104">
        <v>-3.8039662121084299</v>
      </c>
      <c r="G2" s="104">
        <v>103.53731208187099</v>
      </c>
      <c r="H2" s="45">
        <f t="shared" ref="H2:H11" si="0">(ACOS(COS(RADIANS(90-F3)) * COS(RADIANS(90-F2)) + SIN(RADIANS(90-F3)) * SIN(RADIANS(90-F2)) * COS(RADIANS(G3-G2))) * 6371392)*1.105</f>
        <v>13.880661987249084</v>
      </c>
    </row>
    <row r="3" spans="1:8" x14ac:dyDescent="0.25">
      <c r="A3" t="s">
        <v>8</v>
      </c>
      <c r="B3" t="str">
        <f>VLOOKUP(C3, olt_db!$B$2:$E$70, 2, 0)</f>
        <v>OLT-LHT-Tanjung_Payang</v>
      </c>
      <c r="C3" t="s">
        <v>9</v>
      </c>
      <c r="D3" s="21" t="s">
        <v>10</v>
      </c>
      <c r="E3" s="21" t="s">
        <v>12</v>
      </c>
      <c r="F3" s="104">
        <v>-3.80400788888001</v>
      </c>
      <c r="G3" s="104">
        <v>103.537417307103</v>
      </c>
      <c r="H3" s="45">
        <f t="shared" si="0"/>
        <v>42.166104134279045</v>
      </c>
    </row>
    <row r="4" spans="1:8" x14ac:dyDescent="0.25">
      <c r="A4" t="s">
        <v>8</v>
      </c>
      <c r="B4" t="str">
        <f>VLOOKUP(C4, olt_db!$B$2:$E$70, 2, 0)</f>
        <v>OLT-LHT-Tanjung_Payang</v>
      </c>
      <c r="C4" t="s">
        <v>9</v>
      </c>
      <c r="D4" s="21" t="s">
        <v>10</v>
      </c>
      <c r="E4" s="21" t="s">
        <v>13</v>
      </c>
      <c r="F4" s="104">
        <v>-3.8037405964734501</v>
      </c>
      <c r="G4" s="104">
        <v>103.537632978666</v>
      </c>
      <c r="H4" s="45">
        <f t="shared" si="0"/>
        <v>20.906056916919891</v>
      </c>
    </row>
    <row r="5" spans="1:8" x14ac:dyDescent="0.25">
      <c r="A5" t="s">
        <v>8</v>
      </c>
      <c r="B5" t="str">
        <f>VLOOKUP(C5, olt_db!$B$2:$E$70, 2, 0)</f>
        <v>OLT-LHT-Tanjung_Payang</v>
      </c>
      <c r="C5" t="s">
        <v>9</v>
      </c>
      <c r="D5" s="21" t="s">
        <v>10</v>
      </c>
      <c r="E5" s="21" t="s">
        <v>14</v>
      </c>
      <c r="F5" s="104">
        <v>-3.8038731217062698</v>
      </c>
      <c r="G5" s="104">
        <v>103.537526047396</v>
      </c>
      <c r="H5" s="45">
        <f t="shared" si="0"/>
        <v>34.137191205862706</v>
      </c>
    </row>
    <row r="6" spans="1:8" x14ac:dyDescent="0.25">
      <c r="A6" t="s">
        <v>8</v>
      </c>
      <c r="B6" t="str">
        <f>VLOOKUP(C6, olt_db!$B$2:$E$70, 2, 0)</f>
        <v>OLT-LHT-Tanjung_Payang</v>
      </c>
      <c r="C6" t="s">
        <v>9</v>
      </c>
      <c r="D6" s="21" t="s">
        <v>10</v>
      </c>
      <c r="E6" s="21" t="s">
        <v>15</v>
      </c>
      <c r="F6" s="104">
        <v>-3.8036876990158501</v>
      </c>
      <c r="G6" s="104">
        <v>103.537733384421</v>
      </c>
      <c r="H6" s="45">
        <f t="shared" si="0"/>
        <v>20.574926577074443</v>
      </c>
    </row>
    <row r="7" spans="1:8" x14ac:dyDescent="0.25">
      <c r="A7" t="s">
        <v>8</v>
      </c>
      <c r="B7" t="str">
        <f>VLOOKUP(C7, olt_db!$B$2:$E$70, 2, 0)</f>
        <v>OLT-LHT-Tanjung_Payang</v>
      </c>
      <c r="C7" t="s">
        <v>9</v>
      </c>
      <c r="D7" s="21" t="s">
        <v>10</v>
      </c>
      <c r="E7" s="21" t="s">
        <v>16</v>
      </c>
      <c r="F7" s="104">
        <v>-3.8038328644585002</v>
      </c>
      <c r="G7" s="104">
        <v>103.53781702123101</v>
      </c>
      <c r="H7" s="45">
        <f t="shared" si="0"/>
        <v>55.472473795399381</v>
      </c>
    </row>
    <row r="8" spans="1:8" x14ac:dyDescent="0.25">
      <c r="A8" t="s">
        <v>8</v>
      </c>
      <c r="B8" t="str">
        <f>VLOOKUP(C8, olt_db!$B$2:$E$70, 2, 0)</f>
        <v>OLT-LHT-Tanjung_Payang</v>
      </c>
      <c r="C8" t="s">
        <v>9</v>
      </c>
      <c r="D8" s="21" t="s">
        <v>10</v>
      </c>
      <c r="E8" s="21" t="s">
        <v>17</v>
      </c>
      <c r="F8" s="104">
        <v>-3.80422424435974</v>
      </c>
      <c r="G8" s="104">
        <v>103.538042514162</v>
      </c>
      <c r="H8" s="45">
        <f t="shared" si="0"/>
        <v>55.472572999598071</v>
      </c>
    </row>
    <row r="9" spans="1:8" x14ac:dyDescent="0.25">
      <c r="A9" t="s">
        <v>8</v>
      </c>
      <c r="B9" t="str">
        <f>VLOOKUP(C9, olt_db!$B$2:$E$70, 2, 0)</f>
        <v>OLT-LHT-Tanjung_Payang</v>
      </c>
      <c r="C9" t="s">
        <v>9</v>
      </c>
      <c r="D9" s="21" t="s">
        <v>10</v>
      </c>
      <c r="E9" s="21" t="s">
        <v>18</v>
      </c>
      <c r="F9" s="104">
        <v>-3.8046156242771501</v>
      </c>
      <c r="G9" s="104">
        <v>103.538268007252</v>
      </c>
      <c r="H9" s="45">
        <f t="shared" si="0"/>
        <v>55.472572999598071</v>
      </c>
    </row>
    <row r="10" spans="1:8" x14ac:dyDescent="0.25">
      <c r="A10" t="s">
        <v>8</v>
      </c>
      <c r="B10" t="str">
        <f>VLOOKUP(C10, olt_db!$B$2:$E$70, 2, 0)</f>
        <v>OLT-LHT-Tanjung_Payang</v>
      </c>
      <c r="C10" t="s">
        <v>9</v>
      </c>
      <c r="D10" s="21" t="s">
        <v>10</v>
      </c>
      <c r="E10" s="21" t="s">
        <v>19</v>
      </c>
      <c r="F10" s="104">
        <v>-3.8050070042107298</v>
      </c>
      <c r="G10" s="104">
        <v>103.538493500501</v>
      </c>
      <c r="H10" s="45">
        <f t="shared" si="0"/>
        <v>24.639997254349783</v>
      </c>
    </row>
    <row r="11" spans="1:8" x14ac:dyDescent="0.25">
      <c r="A11" t="s">
        <v>8</v>
      </c>
      <c r="B11" t="str">
        <f>VLOOKUP(C11, olt_db!$B$2:$E$70, 2, 0)</f>
        <v>OLT-LHT-Tanjung_Payang</v>
      </c>
      <c r="C11" t="s">
        <v>9</v>
      </c>
      <c r="D11" s="21" t="s">
        <v>10</v>
      </c>
      <c r="E11" s="21" t="s">
        <v>20</v>
      </c>
      <c r="F11" s="104">
        <v>-3.8051808487302399</v>
      </c>
      <c r="G11" s="104">
        <v>103.53859366093501</v>
      </c>
      <c r="H11" s="45">
        <f t="shared" si="0"/>
        <v>30.768143253673756</v>
      </c>
    </row>
    <row r="12" spans="1:8" x14ac:dyDescent="0.25">
      <c r="A12" t="s">
        <v>8</v>
      </c>
      <c r="B12" t="str">
        <f>VLOOKUP(C12, olt_db!$B$2:$E$70, 2, 0)</f>
        <v>OLT-LHT-Tanjung_Payang</v>
      </c>
      <c r="C12" t="s">
        <v>9</v>
      </c>
      <c r="D12" s="21" t="s">
        <v>10</v>
      </c>
      <c r="E12" s="21" t="s">
        <v>21</v>
      </c>
      <c r="F12" s="104">
        <v>-3.8050149433342102</v>
      </c>
      <c r="G12" s="104">
        <v>103.53878162050999</v>
      </c>
      <c r="H12" s="45">
        <f>(ACOS(COS(RADIANS(90-olt_db!F35)) * COS(RADIANS(90-F12)) + SIN(RADIANS(90-olt_db!F35)) * SIN(RADIANS(90-F12)) * COS(RADIANS(olt_db!G35-G12))) * 6371392)*1.105</f>
        <v>7.2615578572137061</v>
      </c>
    </row>
    <row r="13" spans="1:8" x14ac:dyDescent="0.25">
      <c r="A13" t="s">
        <v>8</v>
      </c>
      <c r="B13" t="str">
        <f>VLOOKUP(C13, olt_db!$B$2:$E$70, 2, 0)</f>
        <v>OLT-LHT-Tanjung_Payang</v>
      </c>
      <c r="C13" t="s">
        <v>9</v>
      </c>
      <c r="D13" s="42" t="s">
        <v>22</v>
      </c>
      <c r="E13" s="42" t="s">
        <v>23</v>
      </c>
      <c r="F13" s="105">
        <v>-3.7971777693656099</v>
      </c>
      <c r="G13" s="105">
        <v>103.545440173222</v>
      </c>
      <c r="H13" s="41">
        <f t="shared" ref="H13:H44" si="1">(ACOS(COS(RADIANS(90-F14)) * COS(RADIANS(90-F13)) + SIN(RADIANS(90-F14)) * SIN(RADIANS(90-F13)) * COS(RADIANS(G14-G13))) * 6371392)*1.105</f>
        <v>202.96010351280501</v>
      </c>
    </row>
    <row r="14" spans="1:8" x14ac:dyDescent="0.25">
      <c r="A14" t="s">
        <v>8</v>
      </c>
      <c r="B14" t="str">
        <f>VLOOKUP(C14, olt_db!$B$2:$E$70, 2, 0)</f>
        <v>OLT-LHT-Tanjung_Payang</v>
      </c>
      <c r="C14" t="s">
        <v>9</v>
      </c>
      <c r="D14" s="42" t="s">
        <v>22</v>
      </c>
      <c r="E14" s="42" t="s">
        <v>24</v>
      </c>
      <c r="F14" s="105">
        <v>-3.7970912092292401</v>
      </c>
      <c r="G14" s="105">
        <v>103.543787092862</v>
      </c>
      <c r="H14" s="41">
        <f t="shared" si="1"/>
        <v>50.74920989499649</v>
      </c>
    </row>
    <row r="15" spans="1:8" x14ac:dyDescent="0.25">
      <c r="A15" t="s">
        <v>8</v>
      </c>
      <c r="B15" t="str">
        <f>VLOOKUP(C15, olt_db!$B$2:$E$70, 2, 0)</f>
        <v>OLT-LHT-Tanjung_Payang</v>
      </c>
      <c r="C15" t="s">
        <v>9</v>
      </c>
      <c r="D15" s="42" t="s">
        <v>22</v>
      </c>
      <c r="E15" s="42" t="s">
        <v>25</v>
      </c>
      <c r="F15" s="105">
        <v>-3.7972835650760501</v>
      </c>
      <c r="G15" s="105">
        <v>103.543420812666</v>
      </c>
      <c r="H15" s="41">
        <f t="shared" si="1"/>
        <v>29.921232507226211</v>
      </c>
    </row>
    <row r="16" spans="1:8" x14ac:dyDescent="0.25">
      <c r="A16" t="s">
        <v>8</v>
      </c>
      <c r="B16" t="str">
        <f>VLOOKUP(C16, olt_db!$B$2:$E$70, 2, 0)</f>
        <v>OLT-LHT-Tanjung_Payang</v>
      </c>
      <c r="C16" t="s">
        <v>9</v>
      </c>
      <c r="D16" s="42" t="s">
        <v>22</v>
      </c>
      <c r="E16" s="42" t="s">
        <v>26</v>
      </c>
      <c r="F16" s="105">
        <v>-3.79732203624026</v>
      </c>
      <c r="G16" s="105">
        <v>103.543179838852</v>
      </c>
      <c r="H16" s="41">
        <f t="shared" si="1"/>
        <v>21.695318611984117</v>
      </c>
    </row>
    <row r="17" spans="1:8" x14ac:dyDescent="0.25">
      <c r="A17" t="s">
        <v>8</v>
      </c>
      <c r="B17" t="str">
        <f>VLOOKUP(C17, olt_db!$B$2:$E$70, 2, 0)</f>
        <v>OLT-LHT-Tanjung_Payang</v>
      </c>
      <c r="C17" t="s">
        <v>9</v>
      </c>
      <c r="D17" s="42" t="s">
        <v>22</v>
      </c>
      <c r="E17" s="42" t="s">
        <v>27</v>
      </c>
      <c r="F17" s="105">
        <v>-3.7972354761183702</v>
      </c>
      <c r="G17" s="105">
        <v>103.543025615612</v>
      </c>
      <c r="H17" s="41">
        <f t="shared" si="1"/>
        <v>145.40648972176223</v>
      </c>
    </row>
    <row r="18" spans="1:8" x14ac:dyDescent="0.25">
      <c r="A18" t="s">
        <v>8</v>
      </c>
      <c r="B18" t="str">
        <f>VLOOKUP(C18, olt_db!$B$2:$E$70, 2, 0)</f>
        <v>OLT-LHT-Tanjung_Payang</v>
      </c>
      <c r="C18" t="s">
        <v>9</v>
      </c>
      <c r="D18" s="42" t="s">
        <v>22</v>
      </c>
      <c r="E18" s="42" t="s">
        <v>28</v>
      </c>
      <c r="F18" s="105">
        <v>-3.7972643294932902</v>
      </c>
      <c r="G18" s="105">
        <v>103.54184002445</v>
      </c>
      <c r="H18" s="41">
        <f t="shared" si="1"/>
        <v>35.414997903848345</v>
      </c>
    </row>
    <row r="19" spans="1:8" x14ac:dyDescent="0.25">
      <c r="A19" t="s">
        <v>8</v>
      </c>
      <c r="B19" t="str">
        <f>VLOOKUP(C19, olt_db!$B$2:$E$70, 2, 0)</f>
        <v>OLT-LHT-Tanjung_Payang</v>
      </c>
      <c r="C19" t="s">
        <v>9</v>
      </c>
      <c r="D19" s="42" t="s">
        <v>22</v>
      </c>
      <c r="E19" s="42" t="s">
        <v>29</v>
      </c>
      <c r="F19" s="105">
        <v>-3.7973893607735301</v>
      </c>
      <c r="G19" s="105">
        <v>103.541579772731</v>
      </c>
      <c r="H19" s="41">
        <f t="shared" si="1"/>
        <v>119.57365396315841</v>
      </c>
    </row>
    <row r="20" spans="1:8" x14ac:dyDescent="0.25">
      <c r="A20" t="s">
        <v>8</v>
      </c>
      <c r="B20" t="str">
        <f>VLOOKUP(C20, olt_db!$B$2:$E$70, 2, 0)</f>
        <v>OLT-LHT-Tanjung_Payang</v>
      </c>
      <c r="C20" t="s">
        <v>9</v>
      </c>
      <c r="D20" s="42" t="s">
        <v>22</v>
      </c>
      <c r="E20" s="42" t="s">
        <v>30</v>
      </c>
      <c r="F20" s="105">
        <v>-3.7974470675121301</v>
      </c>
      <c r="G20" s="105">
        <v>103.540606238525</v>
      </c>
      <c r="H20" s="41">
        <f t="shared" si="1"/>
        <v>206.39511352151175</v>
      </c>
    </row>
    <row r="21" spans="1:8" x14ac:dyDescent="0.25">
      <c r="A21" t="s">
        <v>8</v>
      </c>
      <c r="B21" t="str">
        <f>VLOOKUP(C21, olt_db!$B$2:$E$70, 2, 0)</f>
        <v>OLT-LHT-Tanjung_Payang</v>
      </c>
      <c r="C21" t="s">
        <v>9</v>
      </c>
      <c r="D21" s="42" t="s">
        <v>22</v>
      </c>
      <c r="E21" s="42" t="s">
        <v>31</v>
      </c>
      <c r="F21" s="105">
        <v>-3.7966199372234199</v>
      </c>
      <c r="G21" s="105">
        <v>103.53914111774</v>
      </c>
      <c r="H21" s="41">
        <f t="shared" si="1"/>
        <v>153.29470325129176</v>
      </c>
    </row>
    <row r="22" spans="1:8" x14ac:dyDescent="0.25">
      <c r="A22" t="s">
        <v>8</v>
      </c>
      <c r="B22" t="str">
        <f>VLOOKUP(C22, olt_db!$B$2:$E$70, 2, 0)</f>
        <v>OLT-LHT-Tanjung_Payang</v>
      </c>
      <c r="C22" t="s">
        <v>9</v>
      </c>
      <c r="D22" s="42" t="s">
        <v>22</v>
      </c>
      <c r="E22" s="42" t="s">
        <v>32</v>
      </c>
      <c r="F22" s="105">
        <v>-3.7968219109716901</v>
      </c>
      <c r="G22" s="105">
        <v>103.53790733181501</v>
      </c>
      <c r="H22" s="41">
        <f t="shared" si="1"/>
        <v>45.295960567717408</v>
      </c>
    </row>
    <row r="23" spans="1:8" x14ac:dyDescent="0.25">
      <c r="A23" t="s">
        <v>8</v>
      </c>
      <c r="B23" t="str">
        <f>VLOOKUP(C23, olt_db!$B$2:$E$70, 2, 0)</f>
        <v>OLT-LHT-Tanjung_Payang</v>
      </c>
      <c r="C23" t="s">
        <v>9</v>
      </c>
      <c r="D23" s="42" t="s">
        <v>22</v>
      </c>
      <c r="E23" s="42" t="s">
        <v>33</v>
      </c>
      <c r="F23" s="105">
        <v>-3.7971777693656001</v>
      </c>
      <c r="G23" s="105">
        <v>103.53800372134</v>
      </c>
      <c r="H23" s="41">
        <f t="shared" si="1"/>
        <v>56.033409786850605</v>
      </c>
    </row>
    <row r="24" spans="1:8" x14ac:dyDescent="0.25">
      <c r="A24" t="s">
        <v>8</v>
      </c>
      <c r="B24" t="str">
        <f>VLOOKUP(C24, olt_db!$B$2:$E$70, 2, 0)</f>
        <v>OLT-LHT-Tanjung_Payang</v>
      </c>
      <c r="C24" t="s">
        <v>9</v>
      </c>
      <c r="D24" s="42" t="s">
        <v>22</v>
      </c>
      <c r="E24" s="42" t="s">
        <v>34</v>
      </c>
      <c r="F24" s="105">
        <v>-3.7975817165538901</v>
      </c>
      <c r="G24" s="105">
        <v>103.537791664385</v>
      </c>
      <c r="H24" s="41">
        <f t="shared" si="1"/>
        <v>45.234201055495518</v>
      </c>
    </row>
    <row r="25" spans="1:8" x14ac:dyDescent="0.25">
      <c r="A25" t="s">
        <v>8</v>
      </c>
      <c r="B25" t="str">
        <f>VLOOKUP(C25, olt_db!$B$2:$E$70, 2, 0)</f>
        <v>OLT-LHT-Tanjung_Payang</v>
      </c>
      <c r="C25" t="s">
        <v>9</v>
      </c>
      <c r="D25" s="42" t="s">
        <v>22</v>
      </c>
      <c r="E25" s="42" t="s">
        <v>35</v>
      </c>
      <c r="F25" s="105">
        <v>-3.7977836900771398</v>
      </c>
      <c r="G25" s="105">
        <v>103.537483217903</v>
      </c>
      <c r="H25" s="41">
        <f t="shared" si="1"/>
        <v>66.602292073868313</v>
      </c>
    </row>
    <row r="26" spans="1:8" x14ac:dyDescent="0.25">
      <c r="A26" t="s">
        <v>8</v>
      </c>
      <c r="B26" t="str">
        <f>VLOOKUP(C26, olt_db!$B$2:$E$70, 2, 0)</f>
        <v>OLT-LHT-Tanjung_Payang</v>
      </c>
      <c r="C26" t="s">
        <v>9</v>
      </c>
      <c r="D26" s="42" t="s">
        <v>22</v>
      </c>
      <c r="E26" s="42" t="s">
        <v>36</v>
      </c>
      <c r="F26" s="105">
        <v>-3.7982645792280101</v>
      </c>
      <c r="G26" s="105">
        <v>103.53723260513701</v>
      </c>
      <c r="H26" s="41">
        <f t="shared" si="1"/>
        <v>31.930738106004767</v>
      </c>
    </row>
    <row r="27" spans="1:8" x14ac:dyDescent="0.25">
      <c r="A27" t="s">
        <v>8</v>
      </c>
      <c r="C27" t="s">
        <v>9</v>
      </c>
      <c r="D27" s="42" t="s">
        <v>22</v>
      </c>
      <c r="E27" s="42" t="s">
        <v>37</v>
      </c>
      <c r="F27" s="105">
        <v>-3.7984280814782601</v>
      </c>
      <c r="G27" s="105">
        <v>103.53703018713399</v>
      </c>
      <c r="H27" s="41">
        <f t="shared" si="1"/>
        <v>154.20978889146033</v>
      </c>
    </row>
    <row r="28" spans="1:8" x14ac:dyDescent="0.25">
      <c r="A28" t="s">
        <v>8</v>
      </c>
      <c r="C28" t="s">
        <v>9</v>
      </c>
      <c r="D28" s="42" t="s">
        <v>22</v>
      </c>
      <c r="E28" s="42" t="s">
        <v>38</v>
      </c>
      <c r="F28" s="105">
        <v>-3.7995148897661202</v>
      </c>
      <c r="G28" s="105">
        <v>103.536401245481</v>
      </c>
      <c r="H28" s="41">
        <f t="shared" si="1"/>
        <v>23.166817525451997</v>
      </c>
    </row>
    <row r="29" spans="1:8" x14ac:dyDescent="0.25">
      <c r="A29" t="s">
        <v>8</v>
      </c>
      <c r="C29" t="s">
        <v>9</v>
      </c>
      <c r="D29" s="42" t="s">
        <v>22</v>
      </c>
      <c r="E29" s="42" t="s">
        <v>39</v>
      </c>
      <c r="F29" s="105">
        <v>-3.7996254940726502</v>
      </c>
      <c r="G29" s="105">
        <v>103.53624822710999</v>
      </c>
      <c r="H29" s="41">
        <f t="shared" si="1"/>
        <v>105.4915934268224</v>
      </c>
    </row>
    <row r="30" spans="1:8" x14ac:dyDescent="0.25">
      <c r="A30" t="s">
        <v>8</v>
      </c>
      <c r="C30" t="s">
        <v>9</v>
      </c>
      <c r="D30" s="42" t="s">
        <v>22</v>
      </c>
      <c r="E30" s="42" t="s">
        <v>40</v>
      </c>
      <c r="F30" s="105">
        <v>-3.8003035462505501</v>
      </c>
      <c r="G30" s="105">
        <v>103.535720494458</v>
      </c>
      <c r="H30" s="41">
        <f t="shared" si="1"/>
        <v>301.13831254476395</v>
      </c>
    </row>
    <row r="31" spans="1:8" x14ac:dyDescent="0.25">
      <c r="A31" t="s">
        <v>8</v>
      </c>
      <c r="C31" t="s">
        <v>9</v>
      </c>
      <c r="D31" s="42" t="s">
        <v>22</v>
      </c>
      <c r="E31" s="42" t="s">
        <v>41</v>
      </c>
      <c r="F31" s="105">
        <v>-3.8023954059934399</v>
      </c>
      <c r="G31" s="105">
        <v>103.53700006540799</v>
      </c>
      <c r="H31" s="41">
        <f t="shared" si="1"/>
        <v>166.2702709817828</v>
      </c>
    </row>
    <row r="32" spans="1:8" x14ac:dyDescent="0.25">
      <c r="A32" t="s">
        <v>8</v>
      </c>
      <c r="C32" t="s">
        <v>9</v>
      </c>
      <c r="D32" s="42" t="s">
        <v>22</v>
      </c>
      <c r="E32" s="42" t="s">
        <v>42</v>
      </c>
      <c r="F32" s="105">
        <v>-3.8035759820675699</v>
      </c>
      <c r="G32" s="105">
        <v>103.53766274339399</v>
      </c>
      <c r="H32" s="41">
        <f t="shared" si="1"/>
        <v>1218.4623914314016</v>
      </c>
    </row>
    <row r="33" spans="1:8" x14ac:dyDescent="0.25">
      <c r="A33" t="s">
        <v>8</v>
      </c>
      <c r="C33" t="s">
        <v>9</v>
      </c>
      <c r="D33" s="42" t="s">
        <v>22</v>
      </c>
      <c r="E33" s="42" t="s">
        <v>43</v>
      </c>
      <c r="F33" s="105">
        <v>-3.7971676285832001</v>
      </c>
      <c r="G33" s="105">
        <v>103.545246506756</v>
      </c>
      <c r="H33" s="41">
        <f t="shared" si="1"/>
        <v>55.195999786757206</v>
      </c>
    </row>
    <row r="34" spans="1:8" x14ac:dyDescent="0.25">
      <c r="A34" t="s">
        <v>8</v>
      </c>
      <c r="C34" t="s">
        <v>9</v>
      </c>
      <c r="D34" s="42" t="s">
        <v>22</v>
      </c>
      <c r="E34" s="42" t="s">
        <v>44</v>
      </c>
      <c r="F34" s="105">
        <v>-3.79714408833342</v>
      </c>
      <c r="G34" s="105">
        <v>103.54479694332601</v>
      </c>
      <c r="H34" s="41">
        <f t="shared" si="1"/>
        <v>55.195999786757206</v>
      </c>
    </row>
    <row r="35" spans="1:8" x14ac:dyDescent="0.25">
      <c r="A35" t="s">
        <v>8</v>
      </c>
      <c r="C35" t="s">
        <v>9</v>
      </c>
      <c r="D35" s="42" t="s">
        <v>22</v>
      </c>
      <c r="E35" s="42" t="s">
        <v>45</v>
      </c>
      <c r="F35" s="105">
        <v>-3.7971205478582202</v>
      </c>
      <c r="G35" s="105">
        <v>103.544347380011</v>
      </c>
      <c r="H35" s="41">
        <f t="shared" si="1"/>
        <v>55.19609948651572</v>
      </c>
    </row>
    <row r="36" spans="1:8" x14ac:dyDescent="0.25">
      <c r="A36" t="s">
        <v>8</v>
      </c>
      <c r="C36" t="s">
        <v>9</v>
      </c>
      <c r="D36" s="42" t="s">
        <v>22</v>
      </c>
      <c r="E36" s="42" t="s">
        <v>46</v>
      </c>
      <c r="F36" s="105">
        <v>-3.7970970071576202</v>
      </c>
      <c r="G36" s="105">
        <v>103.54389781680899</v>
      </c>
      <c r="H36" s="41">
        <f t="shared" si="1"/>
        <v>53.79385375179826</v>
      </c>
    </row>
    <row r="37" spans="1:8" x14ac:dyDescent="0.25">
      <c r="A37" t="s">
        <v>8</v>
      </c>
      <c r="C37" t="s">
        <v>9</v>
      </c>
      <c r="D37" s="42" t="s">
        <v>22</v>
      </c>
      <c r="E37" s="42" t="s">
        <v>47</v>
      </c>
      <c r="F37" s="105">
        <v>-3.7972491174619001</v>
      </c>
      <c r="G37" s="105">
        <v>103.54348640716999</v>
      </c>
      <c r="H37" s="41">
        <f t="shared" si="1"/>
        <v>51.742842435071772</v>
      </c>
    </row>
    <row r="38" spans="1:8" x14ac:dyDescent="0.25">
      <c r="A38" t="s">
        <v>8</v>
      </c>
      <c r="C38" t="s">
        <v>9</v>
      </c>
      <c r="D38" s="42" t="s">
        <v>22</v>
      </c>
      <c r="E38" s="42" t="s">
        <v>48</v>
      </c>
      <c r="F38" s="105">
        <v>-3.7972572834663598</v>
      </c>
      <c r="G38" s="105">
        <v>103.543064469523</v>
      </c>
      <c r="H38" s="41">
        <f t="shared" si="1"/>
        <v>54.506857323621688</v>
      </c>
    </row>
    <row r="39" spans="1:8" x14ac:dyDescent="0.25">
      <c r="A39" t="s">
        <v>8</v>
      </c>
      <c r="C39" t="s">
        <v>9</v>
      </c>
      <c r="D39" s="42" t="s">
        <v>22</v>
      </c>
      <c r="E39" s="42" t="s">
        <v>49</v>
      </c>
      <c r="F39" s="105">
        <v>-3.79724534597222</v>
      </c>
      <c r="G39" s="105">
        <v>103.542620068899</v>
      </c>
      <c r="H39" s="41">
        <f t="shared" si="1"/>
        <v>55.195102477987618</v>
      </c>
    </row>
    <row r="40" spans="1:8" x14ac:dyDescent="0.25">
      <c r="A40" t="s">
        <v>8</v>
      </c>
      <c r="C40" t="s">
        <v>9</v>
      </c>
      <c r="D40" s="42" t="s">
        <v>22</v>
      </c>
      <c r="E40" s="42" t="s">
        <v>50</v>
      </c>
      <c r="F40" s="105">
        <v>-3.7972562984713001</v>
      </c>
      <c r="G40" s="105">
        <v>103.54217002762</v>
      </c>
      <c r="H40" s="41">
        <f t="shared" si="1"/>
        <v>54.246767826595473</v>
      </c>
    </row>
    <row r="41" spans="1:8" x14ac:dyDescent="0.25">
      <c r="A41" t="s">
        <v>8</v>
      </c>
      <c r="C41" t="s">
        <v>9</v>
      </c>
      <c r="D41" s="42" t="s">
        <v>22</v>
      </c>
      <c r="E41" s="42" t="s">
        <v>51</v>
      </c>
      <c r="F41" s="105">
        <v>-3.7973163699019099</v>
      </c>
      <c r="G41" s="105">
        <v>103.541731702744</v>
      </c>
      <c r="H41" s="41">
        <f t="shared" si="1"/>
        <v>54.244738893675837</v>
      </c>
    </row>
    <row r="42" spans="1:8" x14ac:dyDescent="0.25">
      <c r="A42" t="s">
        <v>8</v>
      </c>
      <c r="C42" t="s">
        <v>9</v>
      </c>
      <c r="D42" s="42" t="s">
        <v>22</v>
      </c>
      <c r="E42" s="42" t="s">
        <v>52</v>
      </c>
      <c r="F42" s="105">
        <v>-3.7974060333980599</v>
      </c>
      <c r="G42" s="105">
        <v>103.541298501301</v>
      </c>
      <c r="H42" s="41">
        <f t="shared" si="1"/>
        <v>55.196298887596029</v>
      </c>
    </row>
    <row r="43" spans="1:8" x14ac:dyDescent="0.25">
      <c r="A43" t="s">
        <v>8</v>
      </c>
      <c r="C43" t="s">
        <v>9</v>
      </c>
      <c r="D43" s="42" t="s">
        <v>22</v>
      </c>
      <c r="E43" s="42" t="s">
        <v>53</v>
      </c>
      <c r="F43" s="105">
        <v>-3.7974326712939601</v>
      </c>
      <c r="G43" s="105">
        <v>103.54084910988701</v>
      </c>
      <c r="H43" s="41">
        <f t="shared" si="1"/>
        <v>52.990330721948297</v>
      </c>
    </row>
    <row r="44" spans="1:8" x14ac:dyDescent="0.25">
      <c r="A44" t="s">
        <v>8</v>
      </c>
      <c r="C44" t="s">
        <v>9</v>
      </c>
      <c r="D44" s="42" t="s">
        <v>22</v>
      </c>
      <c r="E44" s="42" t="s">
        <v>54</v>
      </c>
      <c r="F44" s="105">
        <v>-3.7973452526595999</v>
      </c>
      <c r="G44" s="105">
        <v>103.540425890489</v>
      </c>
      <c r="H44" s="41">
        <f t="shared" si="1"/>
        <v>55.284064471209021</v>
      </c>
    </row>
    <row r="45" spans="1:8" x14ac:dyDescent="0.25">
      <c r="A45" t="s">
        <v>8</v>
      </c>
      <c r="C45" t="s">
        <v>9</v>
      </c>
      <c r="D45" s="42" t="s">
        <v>22</v>
      </c>
      <c r="E45" s="42" t="s">
        <v>55</v>
      </c>
      <c r="F45" s="105">
        <v>-3.79712370157455</v>
      </c>
      <c r="G45" s="105">
        <v>103.54003344999199</v>
      </c>
      <c r="H45" s="41">
        <f t="shared" ref="H45:H68" si="2">(ACOS(COS(RADIANS(90-F46)) * COS(RADIANS(90-F45)) + SIN(RADIANS(90-F46)) * SIN(RADIANS(90-F45)) * COS(RADIANS(G46-G45))) * 6371392)*1.105</f>
        <v>55.284064471209021</v>
      </c>
    </row>
    <row r="46" spans="1:8" x14ac:dyDescent="0.25">
      <c r="A46" t="s">
        <v>8</v>
      </c>
      <c r="C46" t="s">
        <v>9</v>
      </c>
      <c r="D46" s="42" t="s">
        <v>22</v>
      </c>
      <c r="E46" s="42" t="s">
        <v>56</v>
      </c>
      <c r="F46" s="105">
        <v>-3.7969021503870102</v>
      </c>
      <c r="G46" s="105">
        <v>103.539641009742</v>
      </c>
      <c r="H46" s="41">
        <f t="shared" si="2"/>
        <v>55.283964929341806</v>
      </c>
    </row>
    <row r="47" spans="1:8" x14ac:dyDescent="0.25">
      <c r="A47" t="s">
        <v>8</v>
      </c>
      <c r="C47" t="s">
        <v>9</v>
      </c>
      <c r="D47" s="38" t="s">
        <v>57</v>
      </c>
      <c r="E47" s="38" t="s">
        <v>58</v>
      </c>
      <c r="F47" s="106">
        <v>-3.7966805990969901</v>
      </c>
      <c r="G47" s="106">
        <v>103.53924856974</v>
      </c>
      <c r="H47" s="41">
        <f t="shared" si="2"/>
        <v>52.743527452735428</v>
      </c>
    </row>
    <row r="48" spans="1:8" x14ac:dyDescent="0.25">
      <c r="A48" t="s">
        <v>8</v>
      </c>
      <c r="C48" t="s">
        <v>9</v>
      </c>
      <c r="D48" s="38" t="s">
        <v>57</v>
      </c>
      <c r="E48" s="38" t="s">
        <v>59</v>
      </c>
      <c r="F48" s="106">
        <v>-3.79667275702456</v>
      </c>
      <c r="G48" s="106">
        <v>103.53881846149299</v>
      </c>
      <c r="H48" s="41">
        <f t="shared" si="2"/>
        <v>55.204573334424197</v>
      </c>
    </row>
    <row r="49" spans="1:8" x14ac:dyDescent="0.25">
      <c r="A49" t="s">
        <v>8</v>
      </c>
      <c r="C49" t="s">
        <v>9</v>
      </c>
      <c r="D49" s="38" t="s">
        <v>57</v>
      </c>
      <c r="E49" s="38" t="s">
        <v>60</v>
      </c>
      <c r="F49" s="106">
        <v>-3.79674549181457</v>
      </c>
      <c r="G49" s="106">
        <v>103.538374150737</v>
      </c>
      <c r="H49" s="41">
        <f t="shared" si="2"/>
        <v>55.204473650298489</v>
      </c>
    </row>
    <row r="50" spans="1:8" x14ac:dyDescent="0.25">
      <c r="A50" t="s">
        <v>8</v>
      </c>
      <c r="C50" t="s">
        <v>9</v>
      </c>
      <c r="D50" s="38" t="s">
        <v>57</v>
      </c>
      <c r="E50" s="38" t="s">
        <v>61</v>
      </c>
      <c r="F50" s="106">
        <v>-3.7968182263462502</v>
      </c>
      <c r="G50" s="106">
        <v>103.537929839992</v>
      </c>
      <c r="H50" s="41">
        <f t="shared" si="2"/>
        <v>51.064646314763884</v>
      </c>
    </row>
    <row r="51" spans="1:8" x14ac:dyDescent="0.25">
      <c r="A51" t="s">
        <v>8</v>
      </c>
      <c r="C51" t="s">
        <v>9</v>
      </c>
      <c r="D51" s="38" t="s">
        <v>57</v>
      </c>
      <c r="E51" s="38" t="s">
        <v>62</v>
      </c>
      <c r="F51" s="106">
        <v>-3.7972312803807</v>
      </c>
      <c r="G51" s="106">
        <v>103.537975630105</v>
      </c>
      <c r="H51" s="41">
        <f t="shared" si="2"/>
        <v>54.700358374947029</v>
      </c>
    </row>
    <row r="52" spans="1:8" x14ac:dyDescent="0.25">
      <c r="A52" t="s">
        <v>8</v>
      </c>
      <c r="C52" t="s">
        <v>9</v>
      </c>
      <c r="D52" s="38" t="s">
        <v>57</v>
      </c>
      <c r="E52" s="38" t="s">
        <v>63</v>
      </c>
      <c r="F52" s="106">
        <v>-3.7976123107193298</v>
      </c>
      <c r="G52" s="106">
        <v>103.537744942133</v>
      </c>
      <c r="H52" s="41">
        <f t="shared" si="2"/>
        <v>53.838744219956993</v>
      </c>
    </row>
    <row r="53" spans="1:8" x14ac:dyDescent="0.25">
      <c r="A53" t="s">
        <v>8</v>
      </c>
      <c r="C53" t="s">
        <v>9</v>
      </c>
      <c r="D53" s="38" t="s">
        <v>57</v>
      </c>
      <c r="E53" s="38" t="s">
        <v>64</v>
      </c>
      <c r="F53" s="106">
        <v>-3.7979062784761899</v>
      </c>
      <c r="G53" s="106">
        <v>103.537419331668</v>
      </c>
      <c r="H53" s="41">
        <f t="shared" si="2"/>
        <v>55.033648569302933</v>
      </c>
    </row>
    <row r="54" spans="1:8" x14ac:dyDescent="0.25">
      <c r="A54" t="s">
        <v>8</v>
      </c>
      <c r="C54" t="s">
        <v>9</v>
      </c>
      <c r="D54" s="38" t="s">
        <v>57</v>
      </c>
      <c r="E54" s="38" t="s">
        <v>65</v>
      </c>
      <c r="F54" s="106">
        <v>-3.7982945155908099</v>
      </c>
      <c r="G54" s="106">
        <v>103.53719554352701</v>
      </c>
      <c r="H54" s="41">
        <f t="shared" si="2"/>
        <v>54.484742447387248</v>
      </c>
    </row>
    <row r="55" spans="1:8" x14ac:dyDescent="0.25">
      <c r="A55" t="s">
        <v>8</v>
      </c>
      <c r="C55" t="s">
        <v>9</v>
      </c>
      <c r="D55" s="38" t="s">
        <v>57</v>
      </c>
      <c r="E55" s="38" t="s">
        <v>66</v>
      </c>
      <c r="F55" s="106">
        <v>-3.7986347557180702</v>
      </c>
      <c r="G55" s="106">
        <v>103.53691058386499</v>
      </c>
      <c r="H55" s="41">
        <f t="shared" si="2"/>
        <v>55.471878573333811</v>
      </c>
    </row>
    <row r="56" spans="1:8" x14ac:dyDescent="0.25">
      <c r="A56" t="s">
        <v>8</v>
      </c>
      <c r="C56" t="s">
        <v>9</v>
      </c>
      <c r="D56" s="38" t="s">
        <v>57</v>
      </c>
      <c r="E56" s="38" t="s">
        <v>67</v>
      </c>
      <c r="F56" s="106">
        <v>-3.7990256989089199</v>
      </c>
      <c r="G56" s="106">
        <v>103.53668434311101</v>
      </c>
      <c r="H56" s="41">
        <f t="shared" si="2"/>
        <v>55.471878573333811</v>
      </c>
    </row>
    <row r="57" spans="1:8" x14ac:dyDescent="0.25">
      <c r="A57" t="s">
        <v>8</v>
      </c>
      <c r="C57" t="s">
        <v>9</v>
      </c>
      <c r="D57" s="38" t="s">
        <v>57</v>
      </c>
      <c r="E57" s="38" t="s">
        <v>68</v>
      </c>
      <c r="F57" s="106">
        <v>-3.7994166419578099</v>
      </c>
      <c r="G57" s="106">
        <v>103.536458102108</v>
      </c>
      <c r="H57" s="41">
        <f t="shared" si="2"/>
        <v>54.531183420627634</v>
      </c>
    </row>
    <row r="58" spans="1:8" x14ac:dyDescent="0.25">
      <c r="A58" t="s">
        <v>8</v>
      </c>
      <c r="C58" t="s">
        <v>9</v>
      </c>
      <c r="D58" s="38" t="s">
        <v>57</v>
      </c>
      <c r="E58" s="38" t="s">
        <v>69</v>
      </c>
      <c r="F58" s="106">
        <v>-3.7997430287466401</v>
      </c>
      <c r="G58" s="106">
        <v>103.53615674917</v>
      </c>
      <c r="H58" s="41">
        <f t="shared" si="2"/>
        <v>55.424935068037925</v>
      </c>
    </row>
    <row r="59" spans="1:8" x14ac:dyDescent="0.25">
      <c r="A59" t="s">
        <v>8</v>
      </c>
      <c r="C59" t="s">
        <v>9</v>
      </c>
      <c r="D59" s="38" t="s">
        <v>57</v>
      </c>
      <c r="E59" s="38" t="s">
        <v>70</v>
      </c>
      <c r="F59" s="106">
        <v>-3.8000992753838201</v>
      </c>
      <c r="G59" s="106">
        <v>103.53587948002099</v>
      </c>
      <c r="H59" s="41">
        <f t="shared" si="2"/>
        <v>45.860053863052201</v>
      </c>
    </row>
    <row r="60" spans="1:8" x14ac:dyDescent="0.25">
      <c r="A60" t="s">
        <v>8</v>
      </c>
      <c r="C60" t="s">
        <v>9</v>
      </c>
      <c r="D60" s="38" t="s">
        <v>57</v>
      </c>
      <c r="E60" s="38" t="s">
        <v>71</v>
      </c>
      <c r="F60" s="106">
        <v>-3.8004679077753201</v>
      </c>
      <c r="G60" s="106">
        <v>103.53582103268801</v>
      </c>
      <c r="H60" s="41">
        <f t="shared" si="2"/>
        <v>55.463941660588368</v>
      </c>
    </row>
    <row r="61" spans="1:8" x14ac:dyDescent="0.25">
      <c r="A61" t="s">
        <v>8</v>
      </c>
      <c r="C61" t="s">
        <v>9</v>
      </c>
      <c r="D61" s="33" t="s">
        <v>72</v>
      </c>
      <c r="E61" s="33" t="s">
        <v>73</v>
      </c>
      <c r="F61" s="107">
        <v>-3.8008531880941998</v>
      </c>
      <c r="G61" s="107">
        <v>103.536056704752</v>
      </c>
      <c r="H61" s="41">
        <f t="shared" si="2"/>
        <v>55.463842440756878</v>
      </c>
    </row>
    <row r="62" spans="1:8" x14ac:dyDescent="0.25">
      <c r="A62" t="s">
        <v>8</v>
      </c>
      <c r="C62" t="s">
        <v>9</v>
      </c>
      <c r="D62" s="33" t="s">
        <v>72</v>
      </c>
      <c r="E62" s="33" t="s">
        <v>74</v>
      </c>
      <c r="F62" s="107">
        <v>-3.80123846842636</v>
      </c>
      <c r="G62" s="107">
        <v>103.536292376985</v>
      </c>
      <c r="H62" s="41">
        <f t="shared" si="2"/>
        <v>55.463941660588368</v>
      </c>
    </row>
    <row r="63" spans="1:8" x14ac:dyDescent="0.25">
      <c r="A63" t="s">
        <v>8</v>
      </c>
      <c r="C63" t="s">
        <v>9</v>
      </c>
      <c r="D63" s="33" t="s">
        <v>72</v>
      </c>
      <c r="E63" s="33" t="s">
        <v>75</v>
      </c>
      <c r="F63" s="107">
        <v>-3.8016237487717399</v>
      </c>
      <c r="G63" s="107">
        <v>103.53652804938601</v>
      </c>
      <c r="H63" s="41">
        <f t="shared" si="2"/>
        <v>55.463842440756878</v>
      </c>
    </row>
    <row r="64" spans="1:8" x14ac:dyDescent="0.25">
      <c r="A64" t="s">
        <v>8</v>
      </c>
      <c r="C64" t="s">
        <v>9</v>
      </c>
      <c r="D64" s="33" t="s">
        <v>72</v>
      </c>
      <c r="E64" s="33" t="s">
        <v>76</v>
      </c>
      <c r="F64" s="107">
        <v>-3.8020090291303701</v>
      </c>
      <c r="G64" s="107">
        <v>103.536763721955</v>
      </c>
      <c r="H64" s="41">
        <f t="shared" si="2"/>
        <v>55.463842440756878</v>
      </c>
    </row>
    <row r="65" spans="1:8" x14ac:dyDescent="0.25">
      <c r="A65" t="s">
        <v>8</v>
      </c>
      <c r="C65" t="s">
        <v>9</v>
      </c>
      <c r="D65" s="33" t="s">
        <v>72</v>
      </c>
      <c r="E65" s="33" t="s">
        <v>77</v>
      </c>
      <c r="F65" s="107">
        <v>-3.8023943095021999</v>
      </c>
      <c r="G65" s="107">
        <v>103.536999394693</v>
      </c>
      <c r="H65" s="41">
        <f t="shared" si="2"/>
        <v>55.475846603712682</v>
      </c>
    </row>
    <row r="66" spans="1:8" x14ac:dyDescent="0.25">
      <c r="A66" t="s">
        <v>8</v>
      </c>
      <c r="C66" t="s">
        <v>9</v>
      </c>
      <c r="D66" s="33" t="s">
        <v>72</v>
      </c>
      <c r="E66" s="33" t="s">
        <v>78</v>
      </c>
      <c r="F66" s="107">
        <v>-3.8027881839877198</v>
      </c>
      <c r="G66" s="107">
        <v>103.537220538418</v>
      </c>
      <c r="H66" s="41">
        <f t="shared" si="2"/>
        <v>55.476044998040535</v>
      </c>
    </row>
    <row r="67" spans="1:8" x14ac:dyDescent="0.25">
      <c r="A67" t="s">
        <v>8</v>
      </c>
      <c r="C67" t="s">
        <v>9</v>
      </c>
      <c r="D67" s="33" t="s">
        <v>72</v>
      </c>
      <c r="E67" s="33" t="s">
        <v>79</v>
      </c>
      <c r="F67" s="107">
        <v>-3.8031820830189198</v>
      </c>
      <c r="G67" s="107">
        <v>103.537441640829</v>
      </c>
      <c r="H67" s="41">
        <f t="shared" si="2"/>
        <v>55.476144194422822</v>
      </c>
    </row>
    <row r="68" spans="1:8" x14ac:dyDescent="0.25">
      <c r="A68" t="s">
        <v>8</v>
      </c>
      <c r="C68" t="s">
        <v>9</v>
      </c>
      <c r="D68" s="33" t="s">
        <v>72</v>
      </c>
      <c r="E68" s="33" t="s">
        <v>80</v>
      </c>
      <c r="F68" s="107">
        <v>-3.8035759820675699</v>
      </c>
      <c r="G68" s="107">
        <v>103.53766274339399</v>
      </c>
      <c r="H68" s="41">
        <f t="shared" si="2"/>
        <v>546.38335347458997</v>
      </c>
    </row>
    <row r="69" spans="1:8" x14ac:dyDescent="0.25">
      <c r="A69" t="s">
        <v>8</v>
      </c>
      <c r="C69" t="s">
        <v>9</v>
      </c>
      <c r="D69" s="33" t="s">
        <v>72</v>
      </c>
      <c r="E69" s="33" t="s">
        <v>81</v>
      </c>
      <c r="F69" s="107">
        <v>-3.8073791186624701</v>
      </c>
      <c r="G69" s="107">
        <v>103.53997174145999</v>
      </c>
      <c r="H69" s="34">
        <f>(ACOS(COS(RADIANS(90-F68)) * COS(RADIANS(90-F69)) + SIN(RADIANS(90-F68)) * SIN(RADIANS(90-F69)) * COS(RADIANS(G68-G69))) * 6371392)*1.04</f>
        <v>514.24315621137885</v>
      </c>
    </row>
    <row r="70" spans="1:8" x14ac:dyDescent="0.25">
      <c r="A70" t="s">
        <v>8</v>
      </c>
      <c r="C70" t="s">
        <v>9</v>
      </c>
      <c r="D70" s="33" t="s">
        <v>72</v>
      </c>
      <c r="E70" s="33" t="s">
        <v>82</v>
      </c>
      <c r="F70" s="107">
        <v>-3.8079114617108898</v>
      </c>
      <c r="G70" s="107">
        <v>103.54023241596801</v>
      </c>
      <c r="H70" s="34">
        <f>(ACOS(COS(RADIANS(90-F69)) * COS(RADIANS(90-F70)) + SIN(RADIANS(90-F69)) * SIN(RADIANS(90-F70)) * COS(RADIANS(G69-G70))) * 6371392)*1.04</f>
        <v>68.521088537970527</v>
      </c>
    </row>
    <row r="71" spans="1:8" x14ac:dyDescent="0.25">
      <c r="A71" t="s">
        <v>8</v>
      </c>
      <c r="C71" t="s">
        <v>9</v>
      </c>
      <c r="D71" s="14" t="s">
        <v>83</v>
      </c>
      <c r="E71" s="14" t="s">
        <v>84</v>
      </c>
      <c r="F71" s="108">
        <v>-3.805058963</v>
      </c>
      <c r="G71" s="108">
        <v>103.5389783</v>
      </c>
      <c r="H71" s="53">
        <f>(ACOS(COS(RADIANS(90-olt_db!F4)) * COS(RADIANS(90-F71)) + SIN(RADIANS(90-olt_db!F4)) * SIN(RADIANS(90-F71)) * COS(RADIANS(olt_db!G4-G71))) * 6371392)*1.04</f>
        <v>11970749.104545234</v>
      </c>
    </row>
    <row r="72" spans="1:8" x14ac:dyDescent="0.25">
      <c r="A72" t="s">
        <v>8</v>
      </c>
      <c r="C72" t="s">
        <v>9</v>
      </c>
      <c r="D72" s="14" t="s">
        <v>83</v>
      </c>
      <c r="E72" s="14" t="s">
        <v>85</v>
      </c>
      <c r="F72" s="108">
        <v>-3.805202977</v>
      </c>
      <c r="G72" s="108">
        <v>103.53857542</v>
      </c>
      <c r="H72" s="53">
        <f t="shared" ref="H72:H105" si="3">(ACOS(COS(RADIANS(90-F71)) * COS(RADIANS(90-F72)) + SIN(RADIANS(90-F71)) * SIN(RADIANS(90-F72)) * COS(RADIANS(G71-G72))) * 6371392)*1.04</f>
        <v>49.383608732807566</v>
      </c>
    </row>
    <row r="73" spans="1:8" x14ac:dyDescent="0.25">
      <c r="A73" t="s">
        <v>8</v>
      </c>
      <c r="C73" t="s">
        <v>9</v>
      </c>
      <c r="D73" s="14" t="s">
        <v>83</v>
      </c>
      <c r="E73" s="14" t="s">
        <v>86</v>
      </c>
      <c r="F73" s="108">
        <v>-3.8053027777777699</v>
      </c>
      <c r="G73" s="108">
        <v>103.53865</v>
      </c>
      <c r="H73" s="53">
        <f t="shared" si="3"/>
        <v>14.396913920910542</v>
      </c>
    </row>
    <row r="74" spans="1:8" x14ac:dyDescent="0.25">
      <c r="A74" t="s">
        <v>8</v>
      </c>
      <c r="C74" t="s">
        <v>9</v>
      </c>
      <c r="D74" s="14" t="s">
        <v>83</v>
      </c>
      <c r="E74" s="14" t="s">
        <v>87</v>
      </c>
      <c r="F74" s="108">
        <v>-3.8056805555555502</v>
      </c>
      <c r="G74" s="108">
        <v>103.538875</v>
      </c>
      <c r="H74" s="53">
        <f t="shared" si="3"/>
        <v>50.822474491220746</v>
      </c>
    </row>
    <row r="75" spans="1:8" x14ac:dyDescent="0.25">
      <c r="A75" t="s">
        <v>8</v>
      </c>
      <c r="C75" t="s">
        <v>9</v>
      </c>
      <c r="D75" s="14" t="s">
        <v>83</v>
      </c>
      <c r="E75" s="14" t="s">
        <v>88</v>
      </c>
      <c r="F75" s="108">
        <v>-3.80588338720964</v>
      </c>
      <c r="G75" s="108">
        <v>103.53900104854399</v>
      </c>
      <c r="H75" s="53">
        <f t="shared" si="3"/>
        <v>27.601155274979266</v>
      </c>
    </row>
    <row r="76" spans="1:8" x14ac:dyDescent="0.25">
      <c r="A76" t="s">
        <v>8</v>
      </c>
      <c r="C76" t="s">
        <v>9</v>
      </c>
      <c r="D76" s="14" t="s">
        <v>83</v>
      </c>
      <c r="E76" s="14" t="s">
        <v>89</v>
      </c>
      <c r="F76" s="108">
        <v>-3.80617266393469</v>
      </c>
      <c r="G76" s="108">
        <v>103.53915499395799</v>
      </c>
      <c r="H76" s="53">
        <f t="shared" si="3"/>
        <v>37.878776908509401</v>
      </c>
    </row>
    <row r="77" spans="1:8" x14ac:dyDescent="0.25">
      <c r="A77" t="s">
        <v>8</v>
      </c>
      <c r="C77" t="s">
        <v>9</v>
      </c>
      <c r="D77" s="14" t="s">
        <v>83</v>
      </c>
      <c r="E77" s="14" t="s">
        <v>90</v>
      </c>
      <c r="F77" s="108">
        <v>-3.8067977328385898</v>
      </c>
      <c r="G77" s="108">
        <v>103.539574305496</v>
      </c>
      <c r="H77" s="53">
        <f t="shared" si="3"/>
        <v>86.988252980614902</v>
      </c>
    </row>
    <row r="78" spans="1:8" x14ac:dyDescent="0.25">
      <c r="A78" t="s">
        <v>8</v>
      </c>
      <c r="C78" t="s">
        <v>9</v>
      </c>
      <c r="D78" s="14" t="s">
        <v>83</v>
      </c>
      <c r="E78" s="14" t="s">
        <v>81</v>
      </c>
      <c r="F78" s="108">
        <v>-3.8073791186624701</v>
      </c>
      <c r="G78" s="108">
        <v>103.53997174145999</v>
      </c>
      <c r="H78" s="53">
        <f t="shared" si="3"/>
        <v>81.388913521559402</v>
      </c>
    </row>
    <row r="79" spans="1:8" x14ac:dyDescent="0.25">
      <c r="A79" t="s">
        <v>8</v>
      </c>
      <c r="C79" t="s">
        <v>9</v>
      </c>
      <c r="D79" s="14" t="s">
        <v>83</v>
      </c>
      <c r="E79" s="14" t="s">
        <v>82</v>
      </c>
      <c r="F79" s="108">
        <v>-3.8079114617108898</v>
      </c>
      <c r="G79" s="108">
        <v>103.54023241596801</v>
      </c>
      <c r="H79" s="53">
        <f t="shared" si="3"/>
        <v>68.521088537970527</v>
      </c>
    </row>
    <row r="80" spans="1:8" x14ac:dyDescent="0.25">
      <c r="A80" t="s">
        <v>8</v>
      </c>
      <c r="C80" t="s">
        <v>9</v>
      </c>
      <c r="D80" s="14" t="s">
        <v>83</v>
      </c>
      <c r="E80" s="14" t="s">
        <v>91</v>
      </c>
      <c r="F80" s="108">
        <v>-3.8084813980816601</v>
      </c>
      <c r="G80" s="108">
        <v>103.540753846602</v>
      </c>
      <c r="H80" s="53">
        <f t="shared" si="3"/>
        <v>89.246808189939017</v>
      </c>
    </row>
    <row r="81" spans="1:8" x14ac:dyDescent="0.25">
      <c r="A81" t="s">
        <v>8</v>
      </c>
      <c r="C81" t="s">
        <v>9</v>
      </c>
      <c r="D81" s="14" t="s">
        <v>83</v>
      </c>
      <c r="E81" s="14" t="s">
        <v>92</v>
      </c>
      <c r="F81" s="108">
        <v>-3.8094414577469502</v>
      </c>
      <c r="G81" s="108">
        <v>103.541551916234</v>
      </c>
      <c r="H81" s="53">
        <f t="shared" si="3"/>
        <v>144.25287023960817</v>
      </c>
    </row>
    <row r="82" spans="1:8" x14ac:dyDescent="0.25">
      <c r="A82" t="s">
        <v>8</v>
      </c>
      <c r="C82" t="s">
        <v>9</v>
      </c>
      <c r="D82" s="14" t="s">
        <v>83</v>
      </c>
      <c r="E82" s="14" t="s">
        <v>93</v>
      </c>
      <c r="F82" s="108">
        <v>-3.8102062431036798</v>
      </c>
      <c r="G82" s="108">
        <v>103.54210210234</v>
      </c>
      <c r="H82" s="53">
        <f t="shared" si="3"/>
        <v>108.87467822905823</v>
      </c>
    </row>
    <row r="83" spans="1:8" x14ac:dyDescent="0.25">
      <c r="A83" t="s">
        <v>8</v>
      </c>
      <c r="C83" t="s">
        <v>9</v>
      </c>
      <c r="D83" s="14" t="s">
        <v>83</v>
      </c>
      <c r="E83" s="14" t="s">
        <v>94</v>
      </c>
      <c r="F83" s="108">
        <v>-3.81041475204978</v>
      </c>
      <c r="G83" s="108">
        <v>103.541754310011</v>
      </c>
      <c r="H83" s="53">
        <f t="shared" si="3"/>
        <v>46.820511652219707</v>
      </c>
    </row>
    <row r="84" spans="1:8" x14ac:dyDescent="0.25">
      <c r="A84" t="s">
        <v>8</v>
      </c>
      <c r="C84" t="s">
        <v>9</v>
      </c>
      <c r="D84" s="14" t="s">
        <v>83</v>
      </c>
      <c r="E84" s="14" t="s">
        <v>95</v>
      </c>
      <c r="F84" s="108">
        <v>-3.8104527049530601</v>
      </c>
      <c r="G84" s="108">
        <v>103.541377797103</v>
      </c>
      <c r="H84" s="53">
        <f t="shared" si="3"/>
        <v>43.668671792710356</v>
      </c>
    </row>
    <row r="85" spans="1:8" x14ac:dyDescent="0.25">
      <c r="A85" t="s">
        <v>8</v>
      </c>
      <c r="C85" t="s">
        <v>9</v>
      </c>
      <c r="D85" s="14" t="s">
        <v>83</v>
      </c>
      <c r="E85" s="14" t="s">
        <v>96</v>
      </c>
      <c r="F85" s="108">
        <v>-3.81047983067758</v>
      </c>
      <c r="G85" s="108">
        <v>103.54095162372499</v>
      </c>
      <c r="H85" s="53">
        <f t="shared" si="3"/>
        <v>49.277875457181892</v>
      </c>
    </row>
    <row r="86" spans="1:8" x14ac:dyDescent="0.25">
      <c r="A86" t="s">
        <v>8</v>
      </c>
      <c r="C86" t="s">
        <v>9</v>
      </c>
      <c r="D86" s="14" t="s">
        <v>83</v>
      </c>
      <c r="E86" s="14" t="s">
        <v>97</v>
      </c>
      <c r="F86" s="108">
        <v>-3.8105522740116302</v>
      </c>
      <c r="G86" s="108">
        <v>103.54058224415</v>
      </c>
      <c r="H86" s="53">
        <f t="shared" si="3"/>
        <v>43.439679220980295</v>
      </c>
    </row>
    <row r="87" spans="1:8" x14ac:dyDescent="0.25">
      <c r="A87" t="s">
        <v>8</v>
      </c>
      <c r="C87" t="s">
        <v>9</v>
      </c>
      <c r="D87" s="14" t="s">
        <v>83</v>
      </c>
      <c r="E87" s="14" t="s">
        <v>98</v>
      </c>
      <c r="F87" s="108">
        <v>-3.8106260573567798</v>
      </c>
      <c r="G87" s="108">
        <v>103.54025624907599</v>
      </c>
      <c r="H87" s="53">
        <f t="shared" si="3"/>
        <v>38.573516640241763</v>
      </c>
    </row>
    <row r="88" spans="1:8" x14ac:dyDescent="0.25">
      <c r="A88" t="s">
        <v>8</v>
      </c>
      <c r="C88" t="s">
        <v>9</v>
      </c>
      <c r="D88" s="14" t="s">
        <v>83</v>
      </c>
      <c r="E88" s="14" t="s">
        <v>99</v>
      </c>
      <c r="F88" s="108">
        <v>-3.8106878186351798</v>
      </c>
      <c r="G88" s="108">
        <v>103.54003533364801</v>
      </c>
      <c r="H88" s="53">
        <f t="shared" si="3"/>
        <v>26.473965535130397</v>
      </c>
    </row>
    <row r="89" spans="1:8" x14ac:dyDescent="0.25">
      <c r="A89" t="s">
        <v>8</v>
      </c>
      <c r="C89" t="s">
        <v>9</v>
      </c>
      <c r="D89" s="14" t="s">
        <v>83</v>
      </c>
      <c r="E89" s="14" t="s">
        <v>100</v>
      </c>
      <c r="F89" s="108">
        <v>-3.8108263441425598</v>
      </c>
      <c r="G89" s="108">
        <v>103.539782216801</v>
      </c>
      <c r="H89" s="53">
        <f t="shared" si="3"/>
        <v>33.313330501456392</v>
      </c>
    </row>
    <row r="90" spans="1:8" x14ac:dyDescent="0.25">
      <c r="A90" t="s">
        <v>8</v>
      </c>
      <c r="C90" t="s">
        <v>9</v>
      </c>
      <c r="D90" s="14" t="s">
        <v>83</v>
      </c>
      <c r="E90" s="14" t="s">
        <v>101</v>
      </c>
      <c r="F90" s="108">
        <v>-3.8110117437807398</v>
      </c>
      <c r="G90" s="108">
        <v>103.539493851101</v>
      </c>
      <c r="H90" s="53">
        <f t="shared" si="3"/>
        <v>39.585387377738947</v>
      </c>
    </row>
    <row r="91" spans="1:8" x14ac:dyDescent="0.25">
      <c r="A91" t="s">
        <v>8</v>
      </c>
      <c r="C91" t="s">
        <v>9</v>
      </c>
      <c r="D91" s="14" t="s">
        <v>83</v>
      </c>
      <c r="E91" s="14" t="s">
        <v>102</v>
      </c>
      <c r="F91" s="108">
        <v>-3.81118889104224</v>
      </c>
      <c r="G91" s="108">
        <v>103.539211319372</v>
      </c>
      <c r="H91" s="53">
        <f t="shared" si="3"/>
        <v>38.505087831192796</v>
      </c>
    </row>
    <row r="92" spans="1:8" x14ac:dyDescent="0.25">
      <c r="A92" t="s">
        <v>8</v>
      </c>
      <c r="C92" t="s">
        <v>9</v>
      </c>
      <c r="D92" s="14" t="s">
        <v>83</v>
      </c>
      <c r="E92" s="14" t="s">
        <v>103</v>
      </c>
      <c r="F92" s="108">
        <v>-3.8113366896577601</v>
      </c>
      <c r="G92" s="108">
        <v>103.53894075102301</v>
      </c>
      <c r="H92" s="53">
        <f t="shared" si="3"/>
        <v>35.594612937390018</v>
      </c>
    </row>
    <row r="93" spans="1:8" x14ac:dyDescent="0.25">
      <c r="A93" t="s">
        <v>8</v>
      </c>
      <c r="C93" t="s">
        <v>9</v>
      </c>
      <c r="D93" s="14" t="s">
        <v>83</v>
      </c>
      <c r="E93" s="14" t="s">
        <v>104</v>
      </c>
      <c r="F93" s="108">
        <v>-3.8114155590031098</v>
      </c>
      <c r="G93" s="108">
        <v>103.538773639421</v>
      </c>
      <c r="H93" s="53">
        <f t="shared" si="3"/>
        <v>21.331919750904966</v>
      </c>
    </row>
    <row r="94" spans="1:8" x14ac:dyDescent="0.25">
      <c r="A94" t="s">
        <v>8</v>
      </c>
      <c r="C94" t="s">
        <v>9</v>
      </c>
      <c r="D94" s="14" t="s">
        <v>83</v>
      </c>
      <c r="E94" s="14" t="s">
        <v>105</v>
      </c>
      <c r="F94" s="108">
        <v>-3.81159630682976</v>
      </c>
      <c r="G94" s="108">
        <v>103.538402602636</v>
      </c>
      <c r="H94" s="53">
        <f t="shared" si="3"/>
        <v>47.645633018522282</v>
      </c>
    </row>
    <row r="95" spans="1:8" x14ac:dyDescent="0.25">
      <c r="A95" t="s">
        <v>8</v>
      </c>
      <c r="C95" t="s">
        <v>9</v>
      </c>
      <c r="D95" s="14" t="s">
        <v>83</v>
      </c>
      <c r="E95" s="14" t="s">
        <v>106</v>
      </c>
      <c r="F95" s="108">
        <v>-3.8117623817500399</v>
      </c>
      <c r="G95" s="108">
        <v>103.537995270851</v>
      </c>
      <c r="H95" s="53">
        <f t="shared" si="3"/>
        <v>50.776222072103018</v>
      </c>
    </row>
    <row r="96" spans="1:8" x14ac:dyDescent="0.25">
      <c r="A96" t="s">
        <v>8</v>
      </c>
      <c r="C96" t="s">
        <v>9</v>
      </c>
      <c r="D96" s="14" t="s">
        <v>83</v>
      </c>
      <c r="E96" s="14" t="s">
        <v>107</v>
      </c>
      <c r="F96" s="108">
        <v>-3.8119196318697099</v>
      </c>
      <c r="G96" s="108">
        <v>103.537516765788</v>
      </c>
      <c r="H96" s="53">
        <f t="shared" si="3"/>
        <v>58.134424853930057</v>
      </c>
    </row>
    <row r="97" spans="1:8" x14ac:dyDescent="0.25">
      <c r="A97" t="s">
        <v>8</v>
      </c>
      <c r="C97" t="s">
        <v>9</v>
      </c>
      <c r="D97" s="14" t="s">
        <v>83</v>
      </c>
      <c r="E97" s="14" t="s">
        <v>108</v>
      </c>
      <c r="F97" s="108">
        <v>-3.8119665207057798</v>
      </c>
      <c r="G97" s="108">
        <v>103.53703982895701</v>
      </c>
      <c r="H97" s="53">
        <f t="shared" si="3"/>
        <v>55.302270304408623</v>
      </c>
    </row>
    <row r="98" spans="1:8" x14ac:dyDescent="0.25">
      <c r="A98" t="s">
        <v>8</v>
      </c>
      <c r="C98" t="s">
        <v>9</v>
      </c>
      <c r="D98" s="14" t="s">
        <v>83</v>
      </c>
      <c r="E98" s="14" t="s">
        <v>109</v>
      </c>
      <c r="F98" s="108">
        <v>-3.8119754985223899</v>
      </c>
      <c r="G98" s="108">
        <v>103.53658551197999</v>
      </c>
      <c r="H98" s="53">
        <f t="shared" si="3"/>
        <v>52.43559399476068</v>
      </c>
    </row>
    <row r="99" spans="1:8" x14ac:dyDescent="0.25">
      <c r="A99" t="s">
        <v>8</v>
      </c>
      <c r="C99" t="s">
        <v>9</v>
      </c>
      <c r="D99" s="14" t="s">
        <v>83</v>
      </c>
      <c r="E99" s="14" t="s">
        <v>110</v>
      </c>
      <c r="F99" s="108">
        <v>-3.8119126827868599</v>
      </c>
      <c r="G99" s="108">
        <v>103.53598237234</v>
      </c>
      <c r="H99" s="53">
        <f t="shared" si="3"/>
        <v>69.97675566843759</v>
      </c>
    </row>
    <row r="100" spans="1:8" x14ac:dyDescent="0.25">
      <c r="A100" t="s">
        <v>8</v>
      </c>
      <c r="C100" t="s">
        <v>9</v>
      </c>
      <c r="D100" s="14" t="s">
        <v>83</v>
      </c>
      <c r="E100" s="14" t="s">
        <v>111</v>
      </c>
      <c r="F100" s="108">
        <v>-3.8116697827952399</v>
      </c>
      <c r="G100" s="108">
        <v>103.53568897521799</v>
      </c>
      <c r="H100" s="53">
        <f t="shared" si="3"/>
        <v>43.992755029984579</v>
      </c>
    </row>
    <row r="101" spans="1:8" x14ac:dyDescent="0.25">
      <c r="A101" t="s">
        <v>8</v>
      </c>
      <c r="C101" t="s">
        <v>9</v>
      </c>
      <c r="D101" s="14" t="s">
        <v>83</v>
      </c>
      <c r="E101" s="14" t="s">
        <v>112</v>
      </c>
      <c r="F101" s="108">
        <v>-3.8112409434283299</v>
      </c>
      <c r="G101" s="108">
        <v>103.535175931095</v>
      </c>
      <c r="H101" s="53">
        <f t="shared" si="3"/>
        <v>77.230710404127919</v>
      </c>
    </row>
    <row r="102" spans="1:8" x14ac:dyDescent="0.25">
      <c r="A102" t="s">
        <v>8</v>
      </c>
      <c r="C102" t="s">
        <v>9</v>
      </c>
      <c r="D102" s="14" t="s">
        <v>83</v>
      </c>
      <c r="E102" s="14" t="s">
        <v>113</v>
      </c>
      <c r="F102" s="108">
        <v>-3.8123137793591702</v>
      </c>
      <c r="G102" s="108">
        <v>103.534681012174</v>
      </c>
      <c r="H102" s="53">
        <f t="shared" si="3"/>
        <v>136.58629285307478</v>
      </c>
    </row>
    <row r="103" spans="1:8" x14ac:dyDescent="0.25">
      <c r="A103" t="s">
        <v>8</v>
      </c>
      <c r="C103" t="s">
        <v>9</v>
      </c>
      <c r="D103" s="14" t="s">
        <v>83</v>
      </c>
      <c r="E103" s="14" t="s">
        <v>114</v>
      </c>
      <c r="F103" s="108">
        <v>-3.8133858868938102</v>
      </c>
      <c r="G103" s="108">
        <v>103.53419840733</v>
      </c>
      <c r="H103" s="53">
        <f t="shared" si="3"/>
        <v>135.92142406326303</v>
      </c>
    </row>
    <row r="104" spans="1:8" x14ac:dyDescent="0.25">
      <c r="A104" t="s">
        <v>8</v>
      </c>
      <c r="C104" t="s">
        <v>9</v>
      </c>
      <c r="D104" s="14" t="s">
        <v>83</v>
      </c>
      <c r="E104" s="14" t="s">
        <v>115</v>
      </c>
      <c r="F104" s="108">
        <v>-3.8144191936422902</v>
      </c>
      <c r="G104" s="108">
        <v>103.533740579058</v>
      </c>
      <c r="H104" s="53">
        <f t="shared" si="3"/>
        <v>130.65883684084207</v>
      </c>
    </row>
    <row r="105" spans="1:8" x14ac:dyDescent="0.25">
      <c r="A105" t="s">
        <v>8</v>
      </c>
      <c r="C105" t="s">
        <v>9</v>
      </c>
      <c r="D105" s="14" t="s">
        <v>83</v>
      </c>
      <c r="E105" s="14" t="s">
        <v>116</v>
      </c>
      <c r="F105" s="108">
        <v>-3.81543099790095</v>
      </c>
      <c r="G105" s="108">
        <v>103.533266676905</v>
      </c>
      <c r="H105" s="53">
        <f t="shared" si="3"/>
        <v>129.16263452551746</v>
      </c>
    </row>
    <row r="106" spans="1:8" x14ac:dyDescent="0.25">
      <c r="A106" t="s">
        <v>8</v>
      </c>
      <c r="C106" t="s">
        <v>9</v>
      </c>
      <c r="D106" s="11" t="s">
        <v>10</v>
      </c>
      <c r="E106" s="11" t="s">
        <v>117</v>
      </c>
      <c r="F106" s="109">
        <v>-3.805058963</v>
      </c>
      <c r="G106" s="109">
        <v>103.5389783</v>
      </c>
      <c r="H106" s="49">
        <f>(ACOS(COS(RADIANS(90-olt_db!F4)) * COS(RADIANS(90-F106)) + SIN(RADIANS(90-olt_db!F4)) * SIN(RADIANS(90-F106)) * COS(RADIANS(olt_db!G4-G106))) * 6371392)*1.04</f>
        <v>11970749.104545234</v>
      </c>
    </row>
    <row r="107" spans="1:8" x14ac:dyDescent="0.25">
      <c r="A107" t="s">
        <v>8</v>
      </c>
      <c r="C107" t="s">
        <v>9</v>
      </c>
      <c r="D107" s="11" t="s">
        <v>10</v>
      </c>
      <c r="E107" s="11" t="s">
        <v>118</v>
      </c>
      <c r="F107" s="109">
        <v>-3.805202977</v>
      </c>
      <c r="G107" s="109">
        <v>103.53857542</v>
      </c>
      <c r="H107" s="49">
        <f>(ACOS(COS(RADIANS(90-F106)) * COS(RADIANS(90-F107)) + SIN(RADIANS(90-F106)) * SIN(RADIANS(90-F107)) * COS(RADIANS(G106-G107))) * 6371392)*1.04</f>
        <v>49.383608732807566</v>
      </c>
    </row>
    <row r="108" spans="1:8" x14ac:dyDescent="0.25">
      <c r="A108" t="s">
        <v>8</v>
      </c>
      <c r="C108" t="s">
        <v>9</v>
      </c>
      <c r="D108" s="11" t="s">
        <v>10</v>
      </c>
      <c r="E108" s="11" t="s">
        <v>119</v>
      </c>
      <c r="F108" s="109">
        <v>-3.8044177826412899</v>
      </c>
      <c r="G108" s="109">
        <v>103.538073222181</v>
      </c>
      <c r="H108" s="49">
        <f>(ACOS(COS(RADIANS(90-F107)) * COS(RADIANS(90-F108)) + SIN(RADIANS(90-F107)) * SIN(RADIANS(90-F108)) * COS(RADIANS(G107-G108))) * 6371392)*1.04</f>
        <v>107.72338068386981</v>
      </c>
    </row>
    <row r="109" spans="1:8" x14ac:dyDescent="0.25">
      <c r="A109" t="s">
        <v>8</v>
      </c>
      <c r="C109" t="s">
        <v>9</v>
      </c>
      <c r="D109" s="11" t="s">
        <v>10</v>
      </c>
      <c r="E109" s="11" t="s">
        <v>120</v>
      </c>
      <c r="F109" s="109">
        <v>-3.8037358546853199</v>
      </c>
      <c r="G109" s="109">
        <v>103.537688617605</v>
      </c>
      <c r="H109" s="49">
        <f>(ACOS(COS(RADIANS(90-F108)) * COS(RADIANS(90-F109)) + SIN(RADIANS(90-F108)) * SIN(RADIANS(90-F109)) * COS(RADIANS(G108-G109))) * 6371392)*1.04</f>
        <v>90.495160133679732</v>
      </c>
    </row>
    <row r="110" spans="1:8" x14ac:dyDescent="0.25">
      <c r="A110" t="s">
        <v>8</v>
      </c>
      <c r="C110" t="s">
        <v>9</v>
      </c>
      <c r="D110" s="11" t="s">
        <v>10</v>
      </c>
      <c r="E110" s="11" t="s">
        <v>121</v>
      </c>
      <c r="F110" s="109">
        <v>-3.8040228282247202</v>
      </c>
      <c r="G110" s="109">
        <v>103.537304775622</v>
      </c>
      <c r="H110" s="49">
        <f>(ACOS(COS(RADIANS(90-F109)) * COS(RADIANS(90-F110)) + SIN(RADIANS(90-F109)) * SIN(RADIANS(90-F110)) * COS(RADIANS(G109-G110))) * 6371392)*1.04</f>
        <v>55.347734950950219</v>
      </c>
    </row>
    <row r="111" spans="1:8" x14ac:dyDescent="0.25">
      <c r="A111" t="s">
        <v>8</v>
      </c>
      <c r="C111" t="s">
        <v>9</v>
      </c>
      <c r="D111" s="12" t="s">
        <v>122</v>
      </c>
      <c r="E111" s="12" t="s">
        <v>117</v>
      </c>
      <c r="F111" s="110">
        <v>-3.805058963</v>
      </c>
      <c r="G111" s="110">
        <v>103.5389783</v>
      </c>
      <c r="H111" s="13">
        <f>(ACOS(COS(RADIANS(90-olt_db!F4)) * COS(RADIANS(90-F111)) + SIN(RADIANS(90-olt_db!F4)) * SIN(RADIANS(90-F111)) * COS(RADIANS(olt_db!G4-G111))) * 6371392)*1.04</f>
        <v>11970749.104545234</v>
      </c>
    </row>
    <row r="112" spans="1:8" x14ac:dyDescent="0.25">
      <c r="A112" t="s">
        <v>8</v>
      </c>
      <c r="C112" t="s">
        <v>9</v>
      </c>
      <c r="D112" s="12" t="s">
        <v>122</v>
      </c>
      <c r="E112" s="12" t="s">
        <v>118</v>
      </c>
      <c r="F112" s="110">
        <v>-3.805202977</v>
      </c>
      <c r="G112" s="110">
        <v>103.53857542</v>
      </c>
      <c r="H112" s="13">
        <f t="shared" ref="H112:H133" si="4">(ACOS(COS(RADIANS(90-F111)) * COS(RADIANS(90-F112)) + SIN(RADIANS(90-F111)) * SIN(RADIANS(90-F112)) * COS(RADIANS(G111-G112))) * 6371392)*1.04</f>
        <v>49.383608732807566</v>
      </c>
    </row>
    <row r="113" spans="1:8" x14ac:dyDescent="0.25">
      <c r="A113" t="s">
        <v>8</v>
      </c>
      <c r="C113" t="s">
        <v>9</v>
      </c>
      <c r="D113" s="12" t="s">
        <v>122</v>
      </c>
      <c r="E113" s="12" t="s">
        <v>119</v>
      </c>
      <c r="F113" s="110">
        <v>-3.8044177826412899</v>
      </c>
      <c r="G113" s="110">
        <v>103.538073222181</v>
      </c>
      <c r="H113" s="13">
        <f t="shared" si="4"/>
        <v>107.72338068386981</v>
      </c>
    </row>
    <row r="114" spans="1:8" x14ac:dyDescent="0.25">
      <c r="A114" t="s">
        <v>8</v>
      </c>
      <c r="C114" t="s">
        <v>9</v>
      </c>
      <c r="D114" s="12" t="s">
        <v>122</v>
      </c>
      <c r="E114" s="12" t="s">
        <v>120</v>
      </c>
      <c r="F114" s="110">
        <v>-3.8037358546853199</v>
      </c>
      <c r="G114" s="110">
        <v>103.537688617605</v>
      </c>
      <c r="H114" s="13">
        <f t="shared" si="4"/>
        <v>90.495160133679732</v>
      </c>
    </row>
    <row r="115" spans="1:8" x14ac:dyDescent="0.25">
      <c r="A115" t="s">
        <v>8</v>
      </c>
      <c r="C115" t="s">
        <v>9</v>
      </c>
      <c r="D115" s="12" t="s">
        <v>122</v>
      </c>
      <c r="E115" s="12" t="s">
        <v>123</v>
      </c>
      <c r="F115" s="110">
        <v>-3.8027718740101699</v>
      </c>
      <c r="G115" s="110">
        <v>103.537120117493</v>
      </c>
      <c r="H115" s="13">
        <f t="shared" si="4"/>
        <v>129.35364936082937</v>
      </c>
    </row>
    <row r="116" spans="1:8" x14ac:dyDescent="0.25">
      <c r="A116" t="s">
        <v>8</v>
      </c>
      <c r="C116" t="s">
        <v>9</v>
      </c>
      <c r="D116" s="12" t="s">
        <v>122</v>
      </c>
      <c r="E116" s="12" t="s">
        <v>124</v>
      </c>
      <c r="F116" s="110">
        <v>-3.8017672279547701</v>
      </c>
      <c r="G116" s="110">
        <v>103.53642961408001</v>
      </c>
      <c r="H116" s="13">
        <f t="shared" si="4"/>
        <v>140.88467655292354</v>
      </c>
    </row>
    <row r="117" spans="1:8" x14ac:dyDescent="0.25">
      <c r="A117" t="s">
        <v>8</v>
      </c>
      <c r="C117" t="s">
        <v>9</v>
      </c>
      <c r="D117" s="12" t="s">
        <v>122</v>
      </c>
      <c r="E117" s="12" t="s">
        <v>125</v>
      </c>
      <c r="F117" s="110">
        <v>-3.8003006325998898</v>
      </c>
      <c r="G117" s="110">
        <v>103.53564410110199</v>
      </c>
      <c r="H117" s="13">
        <f t="shared" si="4"/>
        <v>192.3135744869009</v>
      </c>
    </row>
    <row r="118" spans="1:8" x14ac:dyDescent="0.25">
      <c r="A118" t="s">
        <v>8</v>
      </c>
      <c r="C118" t="s">
        <v>9</v>
      </c>
      <c r="D118" s="12" t="s">
        <v>122</v>
      </c>
      <c r="E118" s="12" t="s">
        <v>126</v>
      </c>
      <c r="F118" s="110">
        <v>-3.7995276816972101</v>
      </c>
      <c r="G118" s="110">
        <v>103.536268104359</v>
      </c>
      <c r="H118" s="13">
        <f t="shared" si="4"/>
        <v>114.78637477158637</v>
      </c>
    </row>
    <row r="119" spans="1:8" x14ac:dyDescent="0.25">
      <c r="A119" t="s">
        <v>8</v>
      </c>
      <c r="C119" t="s">
        <v>9</v>
      </c>
      <c r="D119" s="12" t="s">
        <v>122</v>
      </c>
      <c r="E119" s="12" t="s">
        <v>127</v>
      </c>
      <c r="F119" s="110">
        <v>-3.7984052176876402</v>
      </c>
      <c r="G119" s="110">
        <v>103.53701257790399</v>
      </c>
      <c r="H119" s="13">
        <f t="shared" si="4"/>
        <v>155.66541293332702</v>
      </c>
    </row>
    <row r="120" spans="1:8" x14ac:dyDescent="0.25">
      <c r="A120" t="s">
        <v>8</v>
      </c>
      <c r="C120" t="s">
        <v>9</v>
      </c>
      <c r="D120" s="12" t="s">
        <v>122</v>
      </c>
      <c r="E120" s="12" t="s">
        <v>128</v>
      </c>
      <c r="F120" s="110">
        <v>-3.79779811536807</v>
      </c>
      <c r="G120" s="110">
        <v>103.53738391552</v>
      </c>
      <c r="H120" s="13">
        <f t="shared" si="4"/>
        <v>82.254563796057539</v>
      </c>
    </row>
    <row r="121" spans="1:8" x14ac:dyDescent="0.25">
      <c r="A121" t="s">
        <v>8</v>
      </c>
      <c r="C121" t="s">
        <v>9</v>
      </c>
      <c r="D121" s="12" t="s">
        <v>122</v>
      </c>
      <c r="E121" s="12" t="s">
        <v>129</v>
      </c>
      <c r="F121" s="110">
        <v>-3.7974338535794101</v>
      </c>
      <c r="G121" s="110">
        <v>103.53785472123199</v>
      </c>
      <c r="H121" s="13">
        <f t="shared" si="4"/>
        <v>68.74815080219814</v>
      </c>
    </row>
    <row r="122" spans="1:8" x14ac:dyDescent="0.25">
      <c r="A122" t="s">
        <v>8</v>
      </c>
      <c r="C122" t="s">
        <v>9</v>
      </c>
      <c r="D122" s="12" t="s">
        <v>122</v>
      </c>
      <c r="E122" s="12" t="s">
        <v>130</v>
      </c>
      <c r="F122" s="110">
        <v>-3.7971649956286901</v>
      </c>
      <c r="G122" s="110">
        <v>103.53795910316499</v>
      </c>
      <c r="H122" s="13">
        <f t="shared" si="4"/>
        <v>33.344776185187165</v>
      </c>
    </row>
    <row r="123" spans="1:8" x14ac:dyDescent="0.25">
      <c r="A123" t="s">
        <v>8</v>
      </c>
      <c r="C123" t="s">
        <v>9</v>
      </c>
      <c r="D123" s="12" t="s">
        <v>122</v>
      </c>
      <c r="E123" s="12" t="s">
        <v>131</v>
      </c>
      <c r="F123" s="110">
        <v>-3.7968084649678202</v>
      </c>
      <c r="G123" s="110">
        <v>103.537866388636</v>
      </c>
      <c r="H123" s="13">
        <f t="shared" si="4"/>
        <v>42.598090639101748</v>
      </c>
    </row>
    <row r="124" spans="1:8" x14ac:dyDescent="0.25">
      <c r="A124" t="s">
        <v>8</v>
      </c>
      <c r="C124" t="s">
        <v>9</v>
      </c>
      <c r="D124" s="12" t="s">
        <v>122</v>
      </c>
      <c r="E124" s="12" t="s">
        <v>132</v>
      </c>
      <c r="F124" s="110">
        <v>-3.79668672741224</v>
      </c>
      <c r="G124" s="110">
        <v>103.538448043567</v>
      </c>
      <c r="H124" s="13">
        <f t="shared" si="4"/>
        <v>68.58138975832037</v>
      </c>
    </row>
    <row r="125" spans="1:8" x14ac:dyDescent="0.25">
      <c r="A125" t="s">
        <v>8</v>
      </c>
      <c r="C125" t="s">
        <v>9</v>
      </c>
      <c r="D125" s="12" t="s">
        <v>122</v>
      </c>
      <c r="E125" s="12" t="s">
        <v>133</v>
      </c>
      <c r="F125" s="110">
        <v>-3.7966109747944801</v>
      </c>
      <c r="G125" s="110">
        <v>103.53918974628201</v>
      </c>
      <c r="H125" s="13">
        <f t="shared" si="4"/>
        <v>86.036730083793813</v>
      </c>
    </row>
    <row r="126" spans="1:8" x14ac:dyDescent="0.25">
      <c r="A126" t="s">
        <v>8</v>
      </c>
      <c r="C126" t="s">
        <v>9</v>
      </c>
      <c r="D126" s="12" t="s">
        <v>122</v>
      </c>
      <c r="E126" s="12" t="s">
        <v>134</v>
      </c>
      <c r="F126" s="110">
        <v>-3.7971327181070702</v>
      </c>
      <c r="G126" s="110">
        <v>103.54007124567801</v>
      </c>
      <c r="H126" s="13">
        <f t="shared" si="4"/>
        <v>118.27138383537996</v>
      </c>
    </row>
    <row r="127" spans="1:8" x14ac:dyDescent="0.25">
      <c r="A127" t="s">
        <v>8</v>
      </c>
      <c r="C127" t="s">
        <v>9</v>
      </c>
      <c r="D127" s="12" t="s">
        <v>122</v>
      </c>
      <c r="E127" s="12" t="s">
        <v>135</v>
      </c>
      <c r="F127" s="110">
        <v>-3.7973737962874501</v>
      </c>
      <c r="G127" s="110">
        <v>103.54065978903699</v>
      </c>
      <c r="H127" s="13">
        <f t="shared" si="4"/>
        <v>73.415656282024798</v>
      </c>
    </row>
    <row r="128" spans="1:8" x14ac:dyDescent="0.25">
      <c r="A128" t="s">
        <v>8</v>
      </c>
      <c r="C128" t="s">
        <v>9</v>
      </c>
      <c r="D128" s="12" t="s">
        <v>122</v>
      </c>
      <c r="E128" s="12" t="s">
        <v>136</v>
      </c>
      <c r="F128" s="110">
        <v>-3.7972431589987399</v>
      </c>
      <c r="G128" s="110">
        <v>103.54172199571499</v>
      </c>
      <c r="H128" s="13">
        <f t="shared" si="4"/>
        <v>123.50193364198165</v>
      </c>
    </row>
    <row r="129" spans="1:8" x14ac:dyDescent="0.25">
      <c r="A129" t="s">
        <v>8</v>
      </c>
      <c r="C129" t="s">
        <v>9</v>
      </c>
      <c r="D129" s="12" t="s">
        <v>122</v>
      </c>
      <c r="E129" s="12" t="s">
        <v>137</v>
      </c>
      <c r="F129" s="110">
        <v>-3.79718564120979</v>
      </c>
      <c r="G129" s="110">
        <v>103.542937014719</v>
      </c>
      <c r="H129" s="13">
        <f t="shared" si="4"/>
        <v>140.36599516696447</v>
      </c>
    </row>
    <row r="130" spans="1:8" x14ac:dyDescent="0.25">
      <c r="A130" t="s">
        <v>8</v>
      </c>
      <c r="C130" t="s">
        <v>9</v>
      </c>
      <c r="D130" s="12" t="s">
        <v>122</v>
      </c>
      <c r="E130" s="12" t="s">
        <v>138</v>
      </c>
      <c r="F130" s="110">
        <v>-3.79727360268314</v>
      </c>
      <c r="G130" s="110">
        <v>103.543258647363</v>
      </c>
      <c r="H130" s="13">
        <f t="shared" si="4"/>
        <v>38.483940129663061</v>
      </c>
    </row>
    <row r="131" spans="1:8" x14ac:dyDescent="0.25">
      <c r="A131" t="s">
        <v>8</v>
      </c>
      <c r="C131" t="s">
        <v>9</v>
      </c>
      <c r="D131" s="12" t="s">
        <v>122</v>
      </c>
      <c r="E131" s="12" t="s">
        <v>139</v>
      </c>
      <c r="F131" s="110">
        <v>-3.79709669124352</v>
      </c>
      <c r="G131" s="110">
        <v>103.543723506628</v>
      </c>
      <c r="H131" s="13">
        <f t="shared" si="4"/>
        <v>57.412082248997677</v>
      </c>
    </row>
    <row r="132" spans="1:8" x14ac:dyDescent="0.25">
      <c r="A132" t="s">
        <v>8</v>
      </c>
      <c r="C132" t="s">
        <v>9</v>
      </c>
      <c r="D132" s="12" t="s">
        <v>122</v>
      </c>
      <c r="E132" s="12" t="s">
        <v>140</v>
      </c>
      <c r="F132" s="110">
        <v>-3.7971023098705801</v>
      </c>
      <c r="G132" s="110">
        <v>103.544576690401</v>
      </c>
      <c r="H132" s="13">
        <f t="shared" si="4"/>
        <v>98.45613541849221</v>
      </c>
    </row>
    <row r="133" spans="1:8" x14ac:dyDescent="0.25">
      <c r="A133" t="s">
        <v>8</v>
      </c>
      <c r="C133" t="s">
        <v>9</v>
      </c>
      <c r="D133" s="12" t="s">
        <v>122</v>
      </c>
      <c r="E133" s="12" t="s">
        <v>141</v>
      </c>
      <c r="F133" s="110">
        <v>-3.7971624841599998</v>
      </c>
      <c r="G133" s="110">
        <v>103.545430091996</v>
      </c>
      <c r="H133" s="13">
        <f t="shared" si="4"/>
        <v>98.724664135298994</v>
      </c>
    </row>
    <row r="134" spans="1:8" x14ac:dyDescent="0.25">
      <c r="A134" t="s">
        <v>8</v>
      </c>
      <c r="C134" t="s">
        <v>9</v>
      </c>
      <c r="D134" s="15" t="s">
        <v>142</v>
      </c>
      <c r="E134" s="15" t="s">
        <v>117</v>
      </c>
      <c r="F134" s="111">
        <v>-3.805058963</v>
      </c>
      <c r="G134" s="111">
        <v>103.5389783</v>
      </c>
      <c r="H134" s="16">
        <f>(ACOS(COS(RADIANS(90-olt_db!F4)) * COS(RADIANS(90-F134)) + SIN(RADIANS(90-olt_db!F4)) * SIN(RADIANS(90-F134)) * COS(RADIANS(olt_db!G4-G134))) * 6371392)*1.04</f>
        <v>11970749.104545234</v>
      </c>
    </row>
    <row r="135" spans="1:8" x14ac:dyDescent="0.25">
      <c r="A135" t="s">
        <v>8</v>
      </c>
      <c r="C135" t="s">
        <v>9</v>
      </c>
      <c r="D135" s="15" t="s">
        <v>142</v>
      </c>
      <c r="E135" s="15" t="s">
        <v>118</v>
      </c>
      <c r="F135" s="111">
        <v>-3.805202977</v>
      </c>
      <c r="G135" s="111">
        <v>103.53857542</v>
      </c>
      <c r="H135" s="16">
        <f t="shared" ref="H135:H145" si="5">(ACOS(COS(RADIANS(90-F134)) * COS(RADIANS(90-F135)) + SIN(RADIANS(90-F134)) * SIN(RADIANS(90-F135)) * COS(RADIANS(G134-G135))) * 6371392)*1.04</f>
        <v>49.383608732807566</v>
      </c>
    </row>
    <row r="136" spans="1:8" x14ac:dyDescent="0.25">
      <c r="A136" t="s">
        <v>8</v>
      </c>
      <c r="C136" t="s">
        <v>9</v>
      </c>
      <c r="D136" s="15" t="s">
        <v>142</v>
      </c>
      <c r="E136" s="15" t="s">
        <v>119</v>
      </c>
      <c r="F136" s="111">
        <v>-3.8044175226412902</v>
      </c>
      <c r="G136" s="111">
        <v>103.538073222181</v>
      </c>
      <c r="H136" s="16">
        <f t="shared" si="5"/>
        <v>107.7487639375294</v>
      </c>
    </row>
    <row r="137" spans="1:8" x14ac:dyDescent="0.25">
      <c r="A137" t="s">
        <v>8</v>
      </c>
      <c r="C137" t="s">
        <v>9</v>
      </c>
      <c r="D137" s="15" t="s">
        <v>142</v>
      </c>
      <c r="E137" s="15" t="s">
        <v>120</v>
      </c>
      <c r="F137" s="111">
        <v>-3.8037358546853199</v>
      </c>
      <c r="G137" s="111">
        <v>103.537688617605</v>
      </c>
      <c r="H137" s="16">
        <f t="shared" si="5"/>
        <v>90.468977139706382</v>
      </c>
    </row>
    <row r="138" spans="1:8" x14ac:dyDescent="0.25">
      <c r="A138" t="s">
        <v>8</v>
      </c>
      <c r="C138" t="s">
        <v>9</v>
      </c>
      <c r="D138" s="15" t="s">
        <v>142</v>
      </c>
      <c r="E138" s="15" t="s">
        <v>121</v>
      </c>
      <c r="F138" s="111">
        <v>-3.8040228282247202</v>
      </c>
      <c r="G138" s="111">
        <v>103.537304775622</v>
      </c>
      <c r="H138" s="16">
        <f t="shared" si="5"/>
        <v>55.347734950950219</v>
      </c>
    </row>
    <row r="139" spans="1:8" x14ac:dyDescent="0.25">
      <c r="A139" t="s">
        <v>8</v>
      </c>
      <c r="C139" t="s">
        <v>9</v>
      </c>
      <c r="D139" s="15" t="s">
        <v>142</v>
      </c>
      <c r="E139" s="15" t="s">
        <v>143</v>
      </c>
      <c r="F139" s="111">
        <v>-3.80449796382229</v>
      </c>
      <c r="G139" s="111">
        <v>103.53688422917099</v>
      </c>
      <c r="H139" s="16">
        <f t="shared" si="5"/>
        <v>73.31093789820909</v>
      </c>
    </row>
    <row r="140" spans="1:8" x14ac:dyDescent="0.25">
      <c r="A140" t="s">
        <v>8</v>
      </c>
      <c r="C140" t="s">
        <v>9</v>
      </c>
      <c r="D140" s="15" t="s">
        <v>142</v>
      </c>
      <c r="E140" s="15" t="s">
        <v>144</v>
      </c>
      <c r="F140" s="111">
        <v>-3.8044816204574099</v>
      </c>
      <c r="G140" s="111">
        <v>103.536459376135</v>
      </c>
      <c r="H140" s="16">
        <f t="shared" si="5"/>
        <v>49.062446709345586</v>
      </c>
    </row>
    <row r="141" spans="1:8" x14ac:dyDescent="0.25">
      <c r="A141" t="s">
        <v>8</v>
      </c>
      <c r="C141" t="s">
        <v>9</v>
      </c>
      <c r="D141" s="15" t="s">
        <v>142</v>
      </c>
      <c r="E141" s="15" t="s">
        <v>145</v>
      </c>
      <c r="F141" s="111">
        <v>-3.8045475058954601</v>
      </c>
      <c r="G141" s="111">
        <v>103.53613685419499</v>
      </c>
      <c r="H141" s="16">
        <f t="shared" si="5"/>
        <v>37.98954695378653</v>
      </c>
    </row>
    <row r="142" spans="1:8" x14ac:dyDescent="0.25">
      <c r="A142" t="s">
        <v>8</v>
      </c>
      <c r="C142" t="s">
        <v>9</v>
      </c>
      <c r="D142" s="15" t="s">
        <v>142</v>
      </c>
      <c r="E142" s="15" t="s">
        <v>146</v>
      </c>
      <c r="F142" s="111">
        <v>-3.8041347140659298</v>
      </c>
      <c r="G142" s="111">
        <v>103.53597409818801</v>
      </c>
      <c r="H142" s="16">
        <f t="shared" si="5"/>
        <v>51.300856663032519</v>
      </c>
    </row>
    <row r="143" spans="1:8" x14ac:dyDescent="0.25">
      <c r="A143" t="s">
        <v>8</v>
      </c>
      <c r="C143" t="s">
        <v>9</v>
      </c>
      <c r="D143" s="15" t="s">
        <v>142</v>
      </c>
      <c r="E143" s="15" t="s">
        <v>147</v>
      </c>
      <c r="F143" s="111">
        <v>-3.8040780671603698</v>
      </c>
      <c r="G143" s="111">
        <v>103.535730736605</v>
      </c>
      <c r="H143" s="16">
        <f t="shared" si="5"/>
        <v>28.836796910507772</v>
      </c>
    </row>
    <row r="144" spans="1:8" x14ac:dyDescent="0.25">
      <c r="A144" t="s">
        <v>8</v>
      </c>
      <c r="C144" t="s">
        <v>9</v>
      </c>
      <c r="D144" s="15" t="s">
        <v>142</v>
      </c>
      <c r="E144" s="15" t="s">
        <v>148</v>
      </c>
      <c r="F144" s="111">
        <v>-3.8042674987192902</v>
      </c>
      <c r="G144" s="111">
        <v>103.535156562251</v>
      </c>
      <c r="H144" s="16">
        <f t="shared" si="5"/>
        <v>69.784784367534115</v>
      </c>
    </row>
    <row r="145" spans="1:8" x14ac:dyDescent="0.25">
      <c r="A145" t="s">
        <v>8</v>
      </c>
      <c r="C145" t="s">
        <v>9</v>
      </c>
      <c r="D145" s="15" t="s">
        <v>142</v>
      </c>
      <c r="E145" s="15" t="s">
        <v>149</v>
      </c>
      <c r="F145" s="111">
        <v>-3.8043986954513702</v>
      </c>
      <c r="G145" s="111">
        <v>103.534822476036</v>
      </c>
      <c r="H145" s="16">
        <f t="shared" si="5"/>
        <v>41.430304636853705</v>
      </c>
    </row>
    <row r="146" spans="1:8" x14ac:dyDescent="0.25">
      <c r="A146" t="s">
        <v>8</v>
      </c>
    </row>
    <row r="147" spans="1:8" x14ac:dyDescent="0.25">
      <c r="A147" t="s">
        <v>8</v>
      </c>
    </row>
    <row r="148" spans="1:8" x14ac:dyDescent="0.25">
      <c r="A148" t="s">
        <v>8</v>
      </c>
    </row>
    <row r="149" spans="1:8" x14ac:dyDescent="0.25">
      <c r="A149" t="s">
        <v>8</v>
      </c>
    </row>
    <row r="150" spans="1:8" x14ac:dyDescent="0.25">
      <c r="A150" t="s">
        <v>8</v>
      </c>
    </row>
    <row r="151" spans="1:8" x14ac:dyDescent="0.25">
      <c r="A151" t="s">
        <v>8</v>
      </c>
    </row>
    <row r="152" spans="1:8" x14ac:dyDescent="0.25">
      <c r="A152" t="s">
        <v>8</v>
      </c>
    </row>
    <row r="153" spans="1:8" x14ac:dyDescent="0.25">
      <c r="A153" t="s">
        <v>8</v>
      </c>
    </row>
    <row r="154" spans="1:8" x14ac:dyDescent="0.25">
      <c r="A154" t="s">
        <v>8</v>
      </c>
    </row>
    <row r="155" spans="1:8" x14ac:dyDescent="0.25">
      <c r="A155" t="s">
        <v>8</v>
      </c>
    </row>
    <row r="156" spans="1:8" x14ac:dyDescent="0.25">
      <c r="A156" t="s">
        <v>8</v>
      </c>
    </row>
    <row r="157" spans="1:8" x14ac:dyDescent="0.25">
      <c r="A157" t="s">
        <v>8</v>
      </c>
    </row>
    <row r="158" spans="1:8" x14ac:dyDescent="0.25">
      <c r="A158" t="s">
        <v>8</v>
      </c>
    </row>
    <row r="159" spans="1:8" x14ac:dyDescent="0.25">
      <c r="A159" t="s">
        <v>8</v>
      </c>
    </row>
    <row r="160" spans="1:8" x14ac:dyDescent="0.25">
      <c r="A160" t="s">
        <v>8</v>
      </c>
    </row>
    <row r="161" spans="1:1" x14ac:dyDescent="0.25">
      <c r="A161" t="s">
        <v>8</v>
      </c>
    </row>
    <row r="162" spans="1:1" x14ac:dyDescent="0.25">
      <c r="A162" t="s">
        <v>8</v>
      </c>
    </row>
    <row r="163" spans="1:1" x14ac:dyDescent="0.25">
      <c r="A163" t="s">
        <v>8</v>
      </c>
    </row>
    <row r="164" spans="1:1" x14ac:dyDescent="0.25">
      <c r="A164" t="s">
        <v>8</v>
      </c>
    </row>
    <row r="165" spans="1:1" x14ac:dyDescent="0.25">
      <c r="A165" t="s">
        <v>8</v>
      </c>
    </row>
    <row r="166" spans="1:1" x14ac:dyDescent="0.25">
      <c r="A166" t="s">
        <v>8</v>
      </c>
    </row>
    <row r="167" spans="1:1" x14ac:dyDescent="0.25">
      <c r="A167" t="s">
        <v>8</v>
      </c>
    </row>
    <row r="168" spans="1:1" x14ac:dyDescent="0.25">
      <c r="A168" t="s">
        <v>8</v>
      </c>
    </row>
    <row r="169" spans="1:1" x14ac:dyDescent="0.25">
      <c r="A169" t="s">
        <v>8</v>
      </c>
    </row>
    <row r="170" spans="1:1" x14ac:dyDescent="0.25">
      <c r="A170" t="s">
        <v>8</v>
      </c>
    </row>
    <row r="171" spans="1:1" x14ac:dyDescent="0.25">
      <c r="A171" t="s">
        <v>8</v>
      </c>
    </row>
    <row r="172" spans="1:1" x14ac:dyDescent="0.25">
      <c r="A172" t="s">
        <v>8</v>
      </c>
    </row>
    <row r="173" spans="1:1" x14ac:dyDescent="0.25">
      <c r="A173" t="s">
        <v>8</v>
      </c>
    </row>
    <row r="174" spans="1:1" x14ac:dyDescent="0.25">
      <c r="A174" t="s">
        <v>8</v>
      </c>
    </row>
    <row r="175" spans="1:1" x14ac:dyDescent="0.25">
      <c r="A175" t="s">
        <v>8</v>
      </c>
    </row>
    <row r="176" spans="1:1" x14ac:dyDescent="0.25">
      <c r="A176" t="s">
        <v>8</v>
      </c>
    </row>
    <row r="177" spans="1:1" x14ac:dyDescent="0.25">
      <c r="A177" t="s">
        <v>8</v>
      </c>
    </row>
    <row r="178" spans="1:1" x14ac:dyDescent="0.25">
      <c r="A178" t="s">
        <v>8</v>
      </c>
    </row>
    <row r="179" spans="1:1" x14ac:dyDescent="0.25">
      <c r="A179" t="s">
        <v>8</v>
      </c>
    </row>
    <row r="180" spans="1:1" x14ac:dyDescent="0.25">
      <c r="A180" t="s">
        <v>8</v>
      </c>
    </row>
    <row r="181" spans="1:1" x14ac:dyDescent="0.25">
      <c r="A181" t="s">
        <v>8</v>
      </c>
    </row>
    <row r="182" spans="1:1" x14ac:dyDescent="0.25">
      <c r="A182" t="s">
        <v>8</v>
      </c>
    </row>
    <row r="183" spans="1:1" x14ac:dyDescent="0.25">
      <c r="A183" t="s">
        <v>8</v>
      </c>
    </row>
    <row r="184" spans="1:1" x14ac:dyDescent="0.25">
      <c r="A184" t="s">
        <v>8</v>
      </c>
    </row>
    <row r="185" spans="1:1" x14ac:dyDescent="0.25">
      <c r="A185" t="s">
        <v>8</v>
      </c>
    </row>
    <row r="186" spans="1:1" x14ac:dyDescent="0.25">
      <c r="A186" t="s">
        <v>8</v>
      </c>
    </row>
    <row r="187" spans="1:1" x14ac:dyDescent="0.25">
      <c r="A187" t="s">
        <v>8</v>
      </c>
    </row>
    <row r="188" spans="1:1" x14ac:dyDescent="0.25">
      <c r="A188" t="s">
        <v>8</v>
      </c>
    </row>
    <row r="189" spans="1:1" x14ac:dyDescent="0.25">
      <c r="A189" t="s">
        <v>8</v>
      </c>
    </row>
    <row r="190" spans="1:1" x14ac:dyDescent="0.25">
      <c r="A190" t="s">
        <v>8</v>
      </c>
    </row>
    <row r="191" spans="1:1" x14ac:dyDescent="0.25">
      <c r="A191" t="s">
        <v>8</v>
      </c>
    </row>
    <row r="192" spans="1:1" x14ac:dyDescent="0.25">
      <c r="A192" t="s">
        <v>8</v>
      </c>
    </row>
    <row r="193" spans="1:1" x14ac:dyDescent="0.25">
      <c r="A193" t="s">
        <v>8</v>
      </c>
    </row>
    <row r="194" spans="1:1" x14ac:dyDescent="0.25">
      <c r="A194" t="s">
        <v>8</v>
      </c>
    </row>
    <row r="195" spans="1:1" x14ac:dyDescent="0.25">
      <c r="A195" t="s">
        <v>8</v>
      </c>
    </row>
    <row r="196" spans="1:1" x14ac:dyDescent="0.25">
      <c r="A196" t="s">
        <v>8</v>
      </c>
    </row>
    <row r="197" spans="1:1" x14ac:dyDescent="0.25">
      <c r="A197" t="s">
        <v>8</v>
      </c>
    </row>
    <row r="198" spans="1:1" x14ac:dyDescent="0.25">
      <c r="A198" t="s">
        <v>8</v>
      </c>
    </row>
    <row r="199" spans="1:1" x14ac:dyDescent="0.25">
      <c r="A199" t="s">
        <v>8</v>
      </c>
    </row>
    <row r="200" spans="1:1" x14ac:dyDescent="0.25">
      <c r="A200" t="s">
        <v>8</v>
      </c>
    </row>
    <row r="201" spans="1:1" x14ac:dyDescent="0.25">
      <c r="A201" t="s">
        <v>8</v>
      </c>
    </row>
    <row r="202" spans="1:1" x14ac:dyDescent="0.25">
      <c r="A202" t="s">
        <v>8</v>
      </c>
    </row>
    <row r="203" spans="1:1" x14ac:dyDescent="0.25">
      <c r="A203" t="s">
        <v>8</v>
      </c>
    </row>
    <row r="204" spans="1:1" x14ac:dyDescent="0.25">
      <c r="A204" t="s">
        <v>8</v>
      </c>
    </row>
    <row r="205" spans="1:1" x14ac:dyDescent="0.25">
      <c r="A205" t="s">
        <v>8</v>
      </c>
    </row>
    <row r="206" spans="1:1" x14ac:dyDescent="0.25">
      <c r="A206" t="s">
        <v>8</v>
      </c>
    </row>
    <row r="207" spans="1:1" x14ac:dyDescent="0.25">
      <c r="A207" t="s">
        <v>8</v>
      </c>
    </row>
    <row r="208" spans="1:1" x14ac:dyDescent="0.25">
      <c r="A208" t="s">
        <v>8</v>
      </c>
    </row>
    <row r="209" spans="1:1" x14ac:dyDescent="0.25">
      <c r="A209" t="s">
        <v>8</v>
      </c>
    </row>
    <row r="210" spans="1:1" x14ac:dyDescent="0.25">
      <c r="A210" t="s">
        <v>8</v>
      </c>
    </row>
    <row r="211" spans="1:1" x14ac:dyDescent="0.25">
      <c r="A211" t="s">
        <v>8</v>
      </c>
    </row>
    <row r="212" spans="1:1" x14ac:dyDescent="0.25">
      <c r="A212" t="s">
        <v>8</v>
      </c>
    </row>
    <row r="213" spans="1:1" x14ac:dyDescent="0.25">
      <c r="A213" t="s">
        <v>8</v>
      </c>
    </row>
    <row r="214" spans="1:1" x14ac:dyDescent="0.25">
      <c r="A214" t="s">
        <v>8</v>
      </c>
    </row>
    <row r="215" spans="1:1" x14ac:dyDescent="0.25">
      <c r="A215" t="s">
        <v>8</v>
      </c>
    </row>
    <row r="216" spans="1:1" x14ac:dyDescent="0.25">
      <c r="A216" t="s">
        <v>8</v>
      </c>
    </row>
    <row r="217" spans="1:1" x14ac:dyDescent="0.25">
      <c r="A217" t="s">
        <v>8</v>
      </c>
    </row>
    <row r="218" spans="1:1" x14ac:dyDescent="0.25">
      <c r="A218" t="s">
        <v>8</v>
      </c>
    </row>
    <row r="219" spans="1:1" x14ac:dyDescent="0.25">
      <c r="A219" t="s">
        <v>8</v>
      </c>
    </row>
    <row r="220" spans="1:1" x14ac:dyDescent="0.25">
      <c r="A220" t="s">
        <v>8</v>
      </c>
    </row>
    <row r="221" spans="1:1" x14ac:dyDescent="0.25">
      <c r="A221" t="s">
        <v>8</v>
      </c>
    </row>
    <row r="222" spans="1:1" x14ac:dyDescent="0.25">
      <c r="A222" t="s">
        <v>8</v>
      </c>
    </row>
    <row r="223" spans="1:1" x14ac:dyDescent="0.25">
      <c r="A223" t="s">
        <v>8</v>
      </c>
    </row>
    <row r="224" spans="1:1" x14ac:dyDescent="0.25">
      <c r="A224" t="s">
        <v>8</v>
      </c>
    </row>
    <row r="225" spans="1:1" x14ac:dyDescent="0.25">
      <c r="A225" t="s">
        <v>8</v>
      </c>
    </row>
    <row r="226" spans="1:1" x14ac:dyDescent="0.25">
      <c r="A226" t="s">
        <v>8</v>
      </c>
    </row>
    <row r="227" spans="1:1" x14ac:dyDescent="0.25">
      <c r="A227" t="s">
        <v>8</v>
      </c>
    </row>
    <row r="228" spans="1:1" x14ac:dyDescent="0.25">
      <c r="A228" t="s">
        <v>8</v>
      </c>
    </row>
    <row r="229" spans="1:1" x14ac:dyDescent="0.25">
      <c r="A229" t="s">
        <v>8</v>
      </c>
    </row>
    <row r="230" spans="1:1" x14ac:dyDescent="0.25">
      <c r="A230" t="s">
        <v>8</v>
      </c>
    </row>
    <row r="231" spans="1:1" x14ac:dyDescent="0.25">
      <c r="A231" t="s">
        <v>8</v>
      </c>
    </row>
    <row r="232" spans="1:1" x14ac:dyDescent="0.25">
      <c r="A232" t="s">
        <v>8</v>
      </c>
    </row>
    <row r="233" spans="1:1" x14ac:dyDescent="0.25">
      <c r="A233" t="s">
        <v>8</v>
      </c>
    </row>
    <row r="234" spans="1:1" x14ac:dyDescent="0.25">
      <c r="A234" t="s">
        <v>8</v>
      </c>
    </row>
    <row r="235" spans="1:1" x14ac:dyDescent="0.25">
      <c r="A235" t="s">
        <v>8</v>
      </c>
    </row>
    <row r="236" spans="1:1" x14ac:dyDescent="0.25">
      <c r="A236" t="s">
        <v>8</v>
      </c>
    </row>
    <row r="237" spans="1:1" x14ac:dyDescent="0.25">
      <c r="A237" t="s">
        <v>8</v>
      </c>
    </row>
    <row r="238" spans="1:1" x14ac:dyDescent="0.25">
      <c r="A238" t="s">
        <v>8</v>
      </c>
    </row>
    <row r="239" spans="1:1" x14ac:dyDescent="0.25">
      <c r="A239" t="s">
        <v>8</v>
      </c>
    </row>
    <row r="240" spans="1:1" x14ac:dyDescent="0.25">
      <c r="A240" t="s">
        <v>8</v>
      </c>
    </row>
    <row r="241" spans="1:8" x14ac:dyDescent="0.25">
      <c r="A241" t="s">
        <v>8</v>
      </c>
      <c r="D241" s="15"/>
      <c r="E241" s="15"/>
      <c r="F241" s="111"/>
      <c r="G241" s="111"/>
      <c r="H241" s="16"/>
    </row>
    <row r="242" spans="1:8" x14ac:dyDescent="0.25">
      <c r="A242" t="s">
        <v>8</v>
      </c>
      <c r="D242" s="15"/>
      <c r="E242" s="15"/>
      <c r="F242" s="111"/>
      <c r="G242" s="111"/>
      <c r="H242" s="16"/>
    </row>
    <row r="243" spans="1:8" x14ac:dyDescent="0.25">
      <c r="A243" t="s">
        <v>8</v>
      </c>
      <c r="D243" s="15"/>
      <c r="E243" s="15"/>
      <c r="F243" s="111"/>
      <c r="G243" s="111"/>
      <c r="H243" s="16"/>
    </row>
    <row r="244" spans="1:8" x14ac:dyDescent="0.25">
      <c r="A244" t="s">
        <v>8</v>
      </c>
      <c r="D244" s="15"/>
      <c r="E244" s="15"/>
      <c r="F244" s="111"/>
      <c r="G244" s="111"/>
      <c r="H244" s="16"/>
    </row>
    <row r="245" spans="1:8" x14ac:dyDescent="0.25">
      <c r="A245" t="s">
        <v>8</v>
      </c>
      <c r="D245" s="15"/>
      <c r="E245" s="15"/>
      <c r="F245" s="111"/>
      <c r="G245" s="111"/>
      <c r="H245" s="16"/>
    </row>
    <row r="246" spans="1:8" x14ac:dyDescent="0.25">
      <c r="A246" t="s">
        <v>8</v>
      </c>
      <c r="D246" s="15"/>
      <c r="E246" s="15"/>
      <c r="F246" s="111"/>
      <c r="G246" s="111"/>
      <c r="H246" s="16"/>
    </row>
    <row r="247" spans="1:8" x14ac:dyDescent="0.25">
      <c r="A247" t="s">
        <v>8</v>
      </c>
      <c r="D247" s="15"/>
      <c r="E247" s="15"/>
      <c r="F247" s="111"/>
      <c r="G247" s="111"/>
      <c r="H247" s="16"/>
    </row>
    <row r="248" spans="1:8" x14ac:dyDescent="0.25">
      <c r="A248" t="s">
        <v>8</v>
      </c>
      <c r="D248" s="15"/>
      <c r="E248" s="15"/>
      <c r="F248" s="111"/>
      <c r="G248" s="111"/>
      <c r="H248" s="16"/>
    </row>
    <row r="249" spans="1:8" x14ac:dyDescent="0.25">
      <c r="A249" t="s">
        <v>8</v>
      </c>
      <c r="D249" s="15"/>
      <c r="E249" s="15"/>
      <c r="F249" s="111"/>
      <c r="G249" s="111"/>
      <c r="H249" s="16"/>
    </row>
    <row r="250" spans="1:8" x14ac:dyDescent="0.25">
      <c r="A250" t="s">
        <v>8</v>
      </c>
      <c r="D250" s="15"/>
      <c r="E250" s="15"/>
      <c r="F250" s="111"/>
      <c r="G250" s="111"/>
      <c r="H250" s="16"/>
    </row>
    <row r="251" spans="1:8" x14ac:dyDescent="0.25">
      <c r="A251" t="s">
        <v>8</v>
      </c>
      <c r="D251" s="15"/>
      <c r="E251" s="15"/>
      <c r="F251" s="111"/>
      <c r="G251" s="111"/>
      <c r="H251" s="16"/>
    </row>
    <row r="252" spans="1:8" x14ac:dyDescent="0.25">
      <c r="A252" t="s">
        <v>8</v>
      </c>
      <c r="D252" s="15"/>
      <c r="E252" s="15"/>
      <c r="F252" s="111"/>
      <c r="G252" s="111"/>
      <c r="H252" s="16"/>
    </row>
    <row r="253" spans="1:8" x14ac:dyDescent="0.25">
      <c r="A253" t="s">
        <v>8</v>
      </c>
      <c r="D253" s="15"/>
      <c r="E253" s="15"/>
      <c r="F253" s="111"/>
      <c r="G253" s="111"/>
      <c r="H253" s="16"/>
    </row>
    <row r="254" spans="1:8" x14ac:dyDescent="0.25">
      <c r="A254" t="s">
        <v>8</v>
      </c>
      <c r="D254" s="15"/>
      <c r="E254" s="15"/>
      <c r="F254" s="111"/>
      <c r="G254" s="111"/>
      <c r="H254" s="16"/>
    </row>
    <row r="255" spans="1:8" x14ac:dyDescent="0.25">
      <c r="A255" t="s">
        <v>8</v>
      </c>
      <c r="D255" s="15"/>
      <c r="E255" s="15"/>
      <c r="F255" s="111"/>
      <c r="G255" s="111"/>
      <c r="H255" s="16"/>
    </row>
    <row r="256" spans="1:8" x14ac:dyDescent="0.25">
      <c r="A256" t="s">
        <v>8</v>
      </c>
      <c r="D256" s="15"/>
      <c r="E256" s="15"/>
      <c r="F256" s="111"/>
      <c r="G256" s="111"/>
      <c r="H256" s="16"/>
    </row>
    <row r="257" spans="1:8" x14ac:dyDescent="0.25">
      <c r="A257" t="s">
        <v>8</v>
      </c>
      <c r="D257" s="15"/>
      <c r="E257" s="15"/>
      <c r="F257" s="111"/>
      <c r="G257" s="111"/>
      <c r="H257" s="16"/>
    </row>
    <row r="258" spans="1:8" x14ac:dyDescent="0.25">
      <c r="A258" t="s">
        <v>8</v>
      </c>
      <c r="D258" s="15"/>
      <c r="E258" s="15"/>
      <c r="F258" s="111"/>
      <c r="G258" s="111"/>
      <c r="H258" s="16"/>
    </row>
    <row r="259" spans="1:8" x14ac:dyDescent="0.25">
      <c r="A259" t="s">
        <v>8</v>
      </c>
      <c r="D259" s="15"/>
      <c r="E259" s="15"/>
      <c r="F259" s="111"/>
      <c r="G259" s="111"/>
      <c r="H259" s="16"/>
    </row>
    <row r="260" spans="1:8" x14ac:dyDescent="0.25">
      <c r="A260" t="s">
        <v>8</v>
      </c>
      <c r="D260" s="15"/>
      <c r="E260" s="15"/>
      <c r="F260" s="111"/>
      <c r="G260" s="111"/>
      <c r="H260" s="16"/>
    </row>
    <row r="261" spans="1:8" x14ac:dyDescent="0.25">
      <c r="A261" t="s">
        <v>8</v>
      </c>
      <c r="D261" s="15"/>
      <c r="E261" s="15"/>
      <c r="F261" s="111"/>
      <c r="G261" s="111"/>
      <c r="H261" s="16"/>
    </row>
    <row r="262" spans="1:8" x14ac:dyDescent="0.25">
      <c r="A262" t="s">
        <v>8</v>
      </c>
      <c r="D262" s="15"/>
      <c r="E262" s="15"/>
      <c r="F262" s="111"/>
      <c r="G262" s="111"/>
      <c r="H262" s="16"/>
    </row>
    <row r="263" spans="1:8" x14ac:dyDescent="0.25">
      <c r="A263" t="s">
        <v>8</v>
      </c>
      <c r="D263" s="15"/>
      <c r="E263" s="15"/>
      <c r="F263" s="111"/>
      <c r="G263" s="111"/>
      <c r="H263" s="16"/>
    </row>
    <row r="264" spans="1:8" x14ac:dyDescent="0.25">
      <c r="A264" t="s">
        <v>8</v>
      </c>
      <c r="D264" s="15"/>
      <c r="E264" s="15"/>
      <c r="F264" s="111"/>
      <c r="G264" s="111"/>
      <c r="H264" s="16"/>
    </row>
    <row r="265" spans="1:8" x14ac:dyDescent="0.25">
      <c r="A265" t="s">
        <v>8</v>
      </c>
      <c r="D265" s="15"/>
      <c r="E265" s="15"/>
      <c r="F265" s="111"/>
      <c r="G265" s="111"/>
      <c r="H265" s="16"/>
    </row>
    <row r="266" spans="1:8" x14ac:dyDescent="0.25">
      <c r="A266" t="s">
        <v>8</v>
      </c>
      <c r="D266" s="15"/>
      <c r="E266" s="15"/>
      <c r="F266" s="111"/>
      <c r="G266" s="111"/>
      <c r="H266" s="16"/>
    </row>
    <row r="267" spans="1:8" x14ac:dyDescent="0.25">
      <c r="A267" t="s">
        <v>8</v>
      </c>
      <c r="D267" s="15"/>
      <c r="E267" s="15"/>
      <c r="F267" s="111"/>
      <c r="G267" s="111"/>
      <c r="H267" s="16"/>
    </row>
    <row r="268" spans="1:8" x14ac:dyDescent="0.25">
      <c r="A268" t="s">
        <v>8</v>
      </c>
      <c r="D268" s="15"/>
      <c r="E268" s="15"/>
      <c r="F268" s="111"/>
      <c r="G268" s="111"/>
      <c r="H268" s="16"/>
    </row>
    <row r="269" spans="1:8" x14ac:dyDescent="0.25">
      <c r="A269" t="s">
        <v>8</v>
      </c>
      <c r="D269" s="15"/>
      <c r="E269" s="15"/>
      <c r="F269" s="111"/>
      <c r="G269" s="111"/>
      <c r="H269" s="16"/>
    </row>
    <row r="270" spans="1:8" x14ac:dyDescent="0.25">
      <c r="A270" t="s">
        <v>8</v>
      </c>
      <c r="D270" s="15"/>
      <c r="E270" s="15"/>
      <c r="F270" s="111"/>
      <c r="G270" s="111"/>
      <c r="H270" s="16"/>
    </row>
    <row r="271" spans="1:8" x14ac:dyDescent="0.25">
      <c r="A271" t="s">
        <v>8</v>
      </c>
      <c r="D271" s="15"/>
      <c r="E271" s="15"/>
      <c r="F271" s="111"/>
      <c r="G271" s="111"/>
      <c r="H271" s="16"/>
    </row>
    <row r="272" spans="1:8" x14ac:dyDescent="0.25">
      <c r="A272" t="s">
        <v>8</v>
      </c>
      <c r="D272" s="15"/>
      <c r="E272" s="15"/>
      <c r="F272" s="111"/>
      <c r="G272" s="111"/>
      <c r="H272" s="16"/>
    </row>
    <row r="273" spans="1:8" x14ac:dyDescent="0.25">
      <c r="A273" t="s">
        <v>8</v>
      </c>
      <c r="D273" s="15"/>
      <c r="E273" s="15"/>
      <c r="F273" s="111"/>
      <c r="G273" s="111"/>
      <c r="H273" s="16"/>
    </row>
    <row r="274" spans="1:8" x14ac:dyDescent="0.25">
      <c r="A274" t="s">
        <v>8</v>
      </c>
      <c r="D274" s="15"/>
      <c r="E274" s="15"/>
      <c r="F274" s="111"/>
      <c r="G274" s="111"/>
      <c r="H274" s="16"/>
    </row>
    <row r="275" spans="1:8" x14ac:dyDescent="0.25">
      <c r="A275" t="s">
        <v>8</v>
      </c>
      <c r="D275" s="15"/>
      <c r="E275" s="15"/>
      <c r="F275" s="111"/>
      <c r="G275" s="111"/>
      <c r="H275" s="16"/>
    </row>
    <row r="276" spans="1:8" x14ac:dyDescent="0.25">
      <c r="A276" t="s">
        <v>8</v>
      </c>
      <c r="D276" s="15"/>
      <c r="E276" s="15"/>
      <c r="F276" s="111"/>
      <c r="G276" s="111"/>
      <c r="H276" s="16"/>
    </row>
    <row r="277" spans="1:8" x14ac:dyDescent="0.25">
      <c r="A277" t="s">
        <v>8</v>
      </c>
      <c r="D277" s="15"/>
      <c r="E277" s="15"/>
      <c r="F277" s="111"/>
      <c r="G277" s="111"/>
      <c r="H277" s="16"/>
    </row>
    <row r="278" spans="1:8" x14ac:dyDescent="0.25">
      <c r="A278" t="s">
        <v>8</v>
      </c>
      <c r="D278" s="15"/>
      <c r="E278" s="15"/>
      <c r="F278" s="111"/>
      <c r="G278" s="111"/>
      <c r="H278" s="16"/>
    </row>
    <row r="279" spans="1:8" x14ac:dyDescent="0.25">
      <c r="A279" t="s">
        <v>8</v>
      </c>
      <c r="D279" s="15"/>
      <c r="E279" s="15"/>
      <c r="F279" s="111"/>
      <c r="G279" s="111"/>
      <c r="H279" s="16"/>
    </row>
    <row r="280" spans="1:8" x14ac:dyDescent="0.25">
      <c r="A280" t="s">
        <v>8</v>
      </c>
      <c r="D280" s="15"/>
      <c r="E280" s="15"/>
      <c r="F280" s="111"/>
      <c r="G280" s="111"/>
      <c r="H280" s="16"/>
    </row>
    <row r="281" spans="1:8" x14ac:dyDescent="0.25">
      <c r="A281" t="s">
        <v>8</v>
      </c>
      <c r="D281" s="15"/>
      <c r="E281" s="15"/>
      <c r="F281" s="111"/>
      <c r="G281" s="111"/>
      <c r="H281" s="16"/>
    </row>
    <row r="282" spans="1:8" x14ac:dyDescent="0.25">
      <c r="A282" t="s">
        <v>8</v>
      </c>
      <c r="D282" s="15"/>
      <c r="E282" s="15"/>
      <c r="F282" s="111"/>
      <c r="G282" s="111"/>
      <c r="H282" s="16"/>
    </row>
    <row r="283" spans="1:8" x14ac:dyDescent="0.25">
      <c r="A283" t="s">
        <v>8</v>
      </c>
      <c r="D283" s="15"/>
      <c r="E283" s="15"/>
      <c r="F283" s="111"/>
      <c r="G283" s="111"/>
      <c r="H283" s="16"/>
    </row>
    <row r="284" spans="1:8" x14ac:dyDescent="0.25">
      <c r="A284" t="s">
        <v>8</v>
      </c>
      <c r="D284" s="15"/>
      <c r="E284" s="15"/>
      <c r="F284" s="111"/>
      <c r="G284" s="111"/>
      <c r="H284" s="16"/>
    </row>
    <row r="285" spans="1:8" x14ac:dyDescent="0.25">
      <c r="A285" t="s">
        <v>8</v>
      </c>
      <c r="D285" s="15"/>
      <c r="E285" s="15"/>
      <c r="F285" s="111"/>
      <c r="G285" s="111"/>
      <c r="H285" s="16"/>
    </row>
    <row r="286" spans="1:8" x14ac:dyDescent="0.25">
      <c r="A286" t="s">
        <v>8</v>
      </c>
      <c r="D286" s="15"/>
      <c r="E286" s="15"/>
      <c r="F286" s="111"/>
      <c r="G286" s="111"/>
      <c r="H286" s="16"/>
    </row>
    <row r="287" spans="1:8" x14ac:dyDescent="0.25">
      <c r="A287" t="s">
        <v>8</v>
      </c>
      <c r="D287" s="15"/>
      <c r="E287" s="15"/>
      <c r="F287" s="111"/>
      <c r="G287" s="111"/>
      <c r="H287" s="16"/>
    </row>
    <row r="288" spans="1:8" x14ac:dyDescent="0.25">
      <c r="A288" t="s">
        <v>8</v>
      </c>
      <c r="D288" s="15"/>
      <c r="E288" s="15"/>
      <c r="F288" s="111"/>
      <c r="G288" s="111"/>
      <c r="H288" s="16"/>
    </row>
    <row r="289" spans="1:8" x14ac:dyDescent="0.25">
      <c r="A289" t="s">
        <v>8</v>
      </c>
      <c r="D289" s="15"/>
      <c r="E289" s="15"/>
      <c r="F289" s="111"/>
      <c r="G289" s="111"/>
      <c r="H289" s="16"/>
    </row>
    <row r="290" spans="1:8" x14ac:dyDescent="0.25">
      <c r="A290" t="s">
        <v>8</v>
      </c>
      <c r="D290" s="15"/>
      <c r="E290" s="15"/>
      <c r="F290" s="111"/>
      <c r="G290" s="111"/>
      <c r="H290" s="16"/>
    </row>
    <row r="291" spans="1:8" x14ac:dyDescent="0.25">
      <c r="A291" t="s">
        <v>8</v>
      </c>
      <c r="D291" s="15"/>
      <c r="E291" s="15"/>
      <c r="F291" s="111"/>
      <c r="G291" s="111"/>
      <c r="H291" s="16"/>
    </row>
    <row r="292" spans="1:8" x14ac:dyDescent="0.25">
      <c r="A292" t="s">
        <v>8</v>
      </c>
      <c r="D292" s="15"/>
      <c r="E292" s="15"/>
      <c r="F292" s="111"/>
      <c r="G292" s="111"/>
      <c r="H292" s="16"/>
    </row>
    <row r="293" spans="1:8" x14ac:dyDescent="0.25">
      <c r="A293" t="s">
        <v>8</v>
      </c>
      <c r="D293" s="15"/>
      <c r="E293" s="15"/>
      <c r="F293" s="111"/>
      <c r="G293" s="111"/>
      <c r="H293" s="16"/>
    </row>
    <row r="294" spans="1:8" x14ac:dyDescent="0.25">
      <c r="A294" t="s">
        <v>8</v>
      </c>
      <c r="D294" s="15"/>
      <c r="E294" s="15"/>
      <c r="F294" s="111"/>
      <c r="G294" s="111"/>
      <c r="H294" s="16"/>
    </row>
    <row r="295" spans="1:8" x14ac:dyDescent="0.25">
      <c r="A295" t="s">
        <v>8</v>
      </c>
      <c r="D295" s="15"/>
      <c r="E295" s="15"/>
      <c r="F295" s="111"/>
      <c r="G295" s="111"/>
      <c r="H295" s="16"/>
    </row>
    <row r="296" spans="1:8" x14ac:dyDescent="0.25">
      <c r="A296" t="s">
        <v>8</v>
      </c>
      <c r="D296" s="15"/>
      <c r="E296" s="15"/>
      <c r="F296" s="111"/>
      <c r="G296" s="111"/>
      <c r="H296" s="16"/>
    </row>
    <row r="297" spans="1:8" x14ac:dyDescent="0.25">
      <c r="A297" t="s">
        <v>8</v>
      </c>
      <c r="D297" s="15"/>
      <c r="E297" s="15"/>
      <c r="F297" s="111"/>
      <c r="G297" s="111"/>
      <c r="H297" s="16"/>
    </row>
    <row r="298" spans="1:8" x14ac:dyDescent="0.25">
      <c r="A298" t="s">
        <v>8</v>
      </c>
      <c r="D298" s="15"/>
      <c r="E298" s="15"/>
      <c r="F298" s="111"/>
      <c r="G298" s="111"/>
      <c r="H298" s="16"/>
    </row>
    <row r="299" spans="1:8" x14ac:dyDescent="0.25">
      <c r="A299" t="s">
        <v>8</v>
      </c>
      <c r="D299" s="15"/>
      <c r="E299" s="15"/>
      <c r="F299" s="111"/>
      <c r="G299" s="111"/>
      <c r="H299" s="16"/>
    </row>
    <row r="300" spans="1:8" x14ac:dyDescent="0.25">
      <c r="A300" t="s">
        <v>8</v>
      </c>
      <c r="D300" s="15"/>
      <c r="E300" s="15"/>
      <c r="F300" s="111"/>
      <c r="G300" s="111"/>
      <c r="H300" s="16"/>
    </row>
    <row r="301" spans="1:8" x14ac:dyDescent="0.25">
      <c r="A301" t="s">
        <v>8</v>
      </c>
      <c r="D301" s="15"/>
      <c r="E301" s="15"/>
      <c r="F301" s="111"/>
      <c r="G301" s="111"/>
      <c r="H301" s="16"/>
    </row>
    <row r="302" spans="1:8" x14ac:dyDescent="0.25">
      <c r="A302" t="s">
        <v>8</v>
      </c>
      <c r="D302" s="15"/>
      <c r="E302" s="15"/>
      <c r="F302" s="111"/>
      <c r="G302" s="111"/>
      <c r="H302" s="16"/>
    </row>
    <row r="303" spans="1:8" x14ac:dyDescent="0.25">
      <c r="A303" t="s">
        <v>8</v>
      </c>
      <c r="D303" s="15"/>
      <c r="E303" s="15"/>
      <c r="F303" s="111"/>
      <c r="G303" s="111"/>
      <c r="H303" s="16"/>
    </row>
    <row r="304" spans="1:8" x14ac:dyDescent="0.25">
      <c r="A304" t="s">
        <v>8</v>
      </c>
      <c r="D304" s="15"/>
      <c r="E304" s="15"/>
      <c r="F304" s="111"/>
      <c r="G304" s="111"/>
      <c r="H304" s="16"/>
    </row>
    <row r="305" spans="1:8" x14ac:dyDescent="0.25">
      <c r="A305" t="s">
        <v>8</v>
      </c>
      <c r="D305" s="15"/>
      <c r="E305" s="15"/>
      <c r="F305" s="111"/>
      <c r="G305" s="111"/>
      <c r="H305" s="16"/>
    </row>
    <row r="306" spans="1:8" x14ac:dyDescent="0.25">
      <c r="A306" t="s">
        <v>8</v>
      </c>
      <c r="D306" s="15"/>
      <c r="E306" s="15"/>
      <c r="F306" s="111"/>
      <c r="G306" s="111"/>
      <c r="H306" s="16"/>
    </row>
    <row r="307" spans="1:8" x14ac:dyDescent="0.25">
      <c r="A307" t="s">
        <v>8</v>
      </c>
      <c r="D307" s="15"/>
      <c r="E307" s="15"/>
      <c r="F307" s="111"/>
      <c r="G307" s="111"/>
      <c r="H307" s="16"/>
    </row>
    <row r="308" spans="1:8" x14ac:dyDescent="0.25">
      <c r="A308" t="s">
        <v>8</v>
      </c>
      <c r="D308" s="15"/>
      <c r="E308" s="15"/>
      <c r="F308" s="111"/>
      <c r="G308" s="111"/>
      <c r="H308" s="16"/>
    </row>
    <row r="309" spans="1:8" x14ac:dyDescent="0.25">
      <c r="A309" t="s">
        <v>8</v>
      </c>
      <c r="D309" s="15"/>
      <c r="E309" s="15"/>
      <c r="F309" s="111"/>
      <c r="G309" s="111"/>
      <c r="H309" s="16"/>
    </row>
    <row r="310" spans="1:8" x14ac:dyDescent="0.25">
      <c r="A310" t="s">
        <v>8</v>
      </c>
      <c r="D310" s="15"/>
      <c r="E310" s="15"/>
      <c r="F310" s="111"/>
      <c r="G310" s="111"/>
      <c r="H310" s="16"/>
    </row>
    <row r="311" spans="1:8" x14ac:dyDescent="0.25">
      <c r="A311" t="s">
        <v>8</v>
      </c>
      <c r="D311" s="15"/>
      <c r="E311" s="15"/>
      <c r="F311" s="111"/>
      <c r="G311" s="111"/>
      <c r="H311" s="16"/>
    </row>
    <row r="312" spans="1:8" x14ac:dyDescent="0.25">
      <c r="A312" t="s">
        <v>8</v>
      </c>
      <c r="D312" s="15"/>
      <c r="E312" s="15"/>
      <c r="F312" s="111"/>
      <c r="G312" s="111"/>
      <c r="H312" s="16"/>
    </row>
    <row r="313" spans="1:8" x14ac:dyDescent="0.25">
      <c r="A313" t="s">
        <v>8</v>
      </c>
      <c r="D313" s="15"/>
      <c r="E313" s="15"/>
      <c r="F313" s="111"/>
      <c r="G313" s="111"/>
      <c r="H313" s="16"/>
    </row>
    <row r="314" spans="1:8" x14ac:dyDescent="0.25">
      <c r="A314" t="s">
        <v>8</v>
      </c>
      <c r="D314" s="15"/>
      <c r="E314" s="15"/>
      <c r="F314" s="111"/>
      <c r="G314" s="111"/>
      <c r="H314" s="16"/>
    </row>
    <row r="315" spans="1:8" x14ac:dyDescent="0.25">
      <c r="A315" t="s">
        <v>8</v>
      </c>
      <c r="D315" s="15"/>
      <c r="E315" s="15"/>
      <c r="F315" s="111"/>
      <c r="G315" s="111"/>
      <c r="H315" s="16"/>
    </row>
    <row r="316" spans="1:8" x14ac:dyDescent="0.25">
      <c r="A316" t="s">
        <v>8</v>
      </c>
      <c r="D316" s="15"/>
      <c r="E316" s="15"/>
      <c r="F316" s="111"/>
      <c r="G316" s="111"/>
      <c r="H316" s="16"/>
    </row>
    <row r="317" spans="1:8" x14ac:dyDescent="0.25">
      <c r="A317" t="s">
        <v>8</v>
      </c>
      <c r="D317" s="15"/>
      <c r="E317" s="15"/>
      <c r="F317" s="111"/>
      <c r="G317" s="111"/>
      <c r="H317" s="16"/>
    </row>
    <row r="318" spans="1:8" x14ac:dyDescent="0.25">
      <c r="A318" t="s">
        <v>8</v>
      </c>
      <c r="D318" s="15"/>
      <c r="E318" s="15"/>
      <c r="F318" s="111"/>
      <c r="G318" s="111"/>
      <c r="H318" s="16"/>
    </row>
    <row r="319" spans="1:8" x14ac:dyDescent="0.25">
      <c r="A319" t="s">
        <v>8</v>
      </c>
      <c r="D319" s="15"/>
      <c r="E319" s="15"/>
      <c r="F319" s="111"/>
      <c r="G319" s="111"/>
      <c r="H319" s="16"/>
    </row>
    <row r="320" spans="1:8" x14ac:dyDescent="0.25">
      <c r="A320" t="s">
        <v>8</v>
      </c>
      <c r="D320" s="15"/>
      <c r="E320" s="15"/>
      <c r="F320" s="111"/>
      <c r="G320" s="111"/>
      <c r="H320" s="16"/>
    </row>
    <row r="321" spans="1:8" x14ac:dyDescent="0.25">
      <c r="A321" t="s">
        <v>8</v>
      </c>
      <c r="D321" s="15"/>
      <c r="E321" s="15"/>
      <c r="F321" s="111"/>
      <c r="G321" s="111"/>
      <c r="H321" s="16"/>
    </row>
    <row r="322" spans="1:8" x14ac:dyDescent="0.25">
      <c r="A322" t="s">
        <v>8</v>
      </c>
      <c r="D322" s="15"/>
      <c r="E322" s="15"/>
      <c r="F322" s="111"/>
      <c r="G322" s="111"/>
      <c r="H322" s="16"/>
    </row>
    <row r="323" spans="1:8" x14ac:dyDescent="0.25">
      <c r="A323" t="s">
        <v>8</v>
      </c>
      <c r="D323" s="15"/>
      <c r="E323" s="15"/>
      <c r="F323" s="111"/>
      <c r="G323" s="111"/>
      <c r="H323" s="16"/>
    </row>
    <row r="324" spans="1:8" x14ac:dyDescent="0.25">
      <c r="A324" t="s">
        <v>8</v>
      </c>
      <c r="D324" s="15"/>
      <c r="E324" s="15"/>
      <c r="F324" s="111"/>
      <c r="G324" s="111"/>
      <c r="H324" s="16"/>
    </row>
    <row r="325" spans="1:8" x14ac:dyDescent="0.25">
      <c r="A325" t="s">
        <v>8</v>
      </c>
      <c r="D325" s="15"/>
      <c r="E325" s="15"/>
      <c r="F325" s="111"/>
      <c r="G325" s="111"/>
      <c r="H325" s="16"/>
    </row>
    <row r="326" spans="1:8" x14ac:dyDescent="0.25">
      <c r="A326" t="s">
        <v>8</v>
      </c>
      <c r="D326" s="15"/>
      <c r="E326" s="15"/>
      <c r="F326" s="111"/>
      <c r="G326" s="111"/>
      <c r="H326" s="16"/>
    </row>
    <row r="327" spans="1:8" x14ac:dyDescent="0.25">
      <c r="A327" t="s">
        <v>8</v>
      </c>
      <c r="D327" s="15"/>
      <c r="E327" s="15"/>
      <c r="F327" s="111"/>
      <c r="G327" s="111"/>
      <c r="H327" s="16"/>
    </row>
    <row r="328" spans="1:8" x14ac:dyDescent="0.25">
      <c r="A328" t="s">
        <v>8</v>
      </c>
      <c r="D328" s="15"/>
      <c r="E328" s="15"/>
      <c r="F328" s="111"/>
      <c r="G328" s="111"/>
      <c r="H328" s="16"/>
    </row>
    <row r="329" spans="1:8" x14ac:dyDescent="0.25">
      <c r="A329" t="s">
        <v>8</v>
      </c>
      <c r="D329" s="15"/>
      <c r="E329" s="15"/>
      <c r="F329" s="111"/>
      <c r="G329" s="111"/>
      <c r="H329" s="16"/>
    </row>
    <row r="330" spans="1:8" x14ac:dyDescent="0.25">
      <c r="A330" t="s">
        <v>8</v>
      </c>
      <c r="D330" s="15"/>
      <c r="E330" s="15"/>
      <c r="F330" s="111"/>
      <c r="G330" s="111"/>
      <c r="H330" s="16"/>
    </row>
    <row r="331" spans="1:8" x14ac:dyDescent="0.25">
      <c r="A331" t="s">
        <v>8</v>
      </c>
      <c r="D331" s="15"/>
      <c r="E331" s="15"/>
      <c r="F331" s="111"/>
      <c r="G331" s="111"/>
      <c r="H331" s="16"/>
    </row>
    <row r="332" spans="1:8" x14ac:dyDescent="0.25">
      <c r="A332" t="s">
        <v>8</v>
      </c>
      <c r="D332" s="15"/>
      <c r="E332" s="15"/>
      <c r="F332" s="111"/>
      <c r="G332" s="111"/>
      <c r="H332" s="16"/>
    </row>
    <row r="333" spans="1:8" x14ac:dyDescent="0.25">
      <c r="A333" t="s">
        <v>8</v>
      </c>
      <c r="D333" s="15"/>
      <c r="E333" s="15"/>
      <c r="F333" s="111"/>
      <c r="G333" s="111"/>
      <c r="H333" s="16"/>
    </row>
    <row r="334" spans="1:8" x14ac:dyDescent="0.25">
      <c r="A334" t="s">
        <v>8</v>
      </c>
      <c r="D334" s="15"/>
      <c r="E334" s="15"/>
      <c r="F334" s="111"/>
      <c r="G334" s="111"/>
      <c r="H334" s="16"/>
    </row>
    <row r="335" spans="1:8" x14ac:dyDescent="0.25">
      <c r="A335" t="s">
        <v>8</v>
      </c>
      <c r="D335" s="15"/>
      <c r="E335" s="15"/>
      <c r="F335" s="111"/>
      <c r="G335" s="111"/>
      <c r="H335" s="16"/>
    </row>
    <row r="336" spans="1:8" x14ac:dyDescent="0.25">
      <c r="A336" t="s">
        <v>8</v>
      </c>
      <c r="D336" s="15"/>
      <c r="E336" s="15"/>
      <c r="F336" s="111"/>
      <c r="G336" s="111"/>
      <c r="H336" s="16"/>
    </row>
    <row r="337" spans="1:8" x14ac:dyDescent="0.25">
      <c r="A337" t="s">
        <v>8</v>
      </c>
      <c r="D337" s="15"/>
      <c r="E337" s="15"/>
      <c r="F337" s="111"/>
      <c r="G337" s="111"/>
      <c r="H337" s="16"/>
    </row>
    <row r="338" spans="1:8" x14ac:dyDescent="0.25">
      <c r="A338" t="s">
        <v>8</v>
      </c>
      <c r="D338" s="15"/>
      <c r="E338" s="15"/>
      <c r="F338" s="111"/>
      <c r="G338" s="111"/>
      <c r="H338" s="16"/>
    </row>
    <row r="339" spans="1:8" x14ac:dyDescent="0.25">
      <c r="A339" t="s">
        <v>8</v>
      </c>
      <c r="D339" s="15"/>
      <c r="E339" s="15"/>
      <c r="F339" s="111"/>
      <c r="G339" s="111"/>
      <c r="H339" s="16"/>
    </row>
    <row r="340" spans="1:8" x14ac:dyDescent="0.25">
      <c r="A340" t="s">
        <v>8</v>
      </c>
      <c r="D340" s="15"/>
      <c r="E340" s="15"/>
      <c r="F340" s="111"/>
      <c r="G340" s="111"/>
      <c r="H340" s="16"/>
    </row>
    <row r="341" spans="1:8" x14ac:dyDescent="0.25">
      <c r="A341" t="s">
        <v>8</v>
      </c>
      <c r="D341" s="15"/>
      <c r="E341" s="15"/>
      <c r="F341" s="111"/>
      <c r="G341" s="111"/>
      <c r="H341" s="16"/>
    </row>
    <row r="342" spans="1:8" x14ac:dyDescent="0.25">
      <c r="A342" t="s">
        <v>8</v>
      </c>
      <c r="D342" s="15"/>
      <c r="E342" s="15"/>
      <c r="F342" s="111"/>
      <c r="G342" s="111"/>
      <c r="H342" s="16"/>
    </row>
    <row r="343" spans="1:8" x14ac:dyDescent="0.25">
      <c r="A343" t="s">
        <v>8</v>
      </c>
      <c r="D343" s="15"/>
      <c r="E343" s="15"/>
      <c r="F343" s="111"/>
      <c r="G343" s="111"/>
      <c r="H343" s="16"/>
    </row>
    <row r="344" spans="1:8" x14ac:dyDescent="0.25">
      <c r="A344" t="s">
        <v>8</v>
      </c>
      <c r="D344" s="15"/>
      <c r="E344" s="15"/>
      <c r="F344" s="111"/>
      <c r="G344" s="111"/>
      <c r="H344" s="16"/>
    </row>
    <row r="345" spans="1:8" x14ac:dyDescent="0.25">
      <c r="A345" t="s">
        <v>8</v>
      </c>
      <c r="D345" s="15"/>
      <c r="E345" s="15"/>
      <c r="F345" s="111"/>
      <c r="G345" s="111"/>
      <c r="H345" s="16"/>
    </row>
    <row r="346" spans="1:8" x14ac:dyDescent="0.25">
      <c r="A346" t="s">
        <v>8</v>
      </c>
      <c r="D346" s="15"/>
      <c r="E346" s="15"/>
      <c r="F346" s="111"/>
      <c r="G346" s="111"/>
      <c r="H346" s="16"/>
    </row>
    <row r="347" spans="1:8" x14ac:dyDescent="0.25">
      <c r="A347" t="s">
        <v>8</v>
      </c>
      <c r="D347" s="15"/>
      <c r="E347" s="15"/>
      <c r="F347" s="111"/>
      <c r="G347" s="111"/>
      <c r="H347" s="16"/>
    </row>
    <row r="348" spans="1:8" x14ac:dyDescent="0.25">
      <c r="A348" t="s">
        <v>8</v>
      </c>
      <c r="D348" s="15"/>
      <c r="E348" s="15"/>
      <c r="F348" s="111"/>
      <c r="G348" s="111"/>
      <c r="H348" s="16"/>
    </row>
    <row r="349" spans="1:8" x14ac:dyDescent="0.25">
      <c r="A349" t="s">
        <v>8</v>
      </c>
      <c r="D349" s="15"/>
      <c r="E349" s="15"/>
      <c r="F349" s="111"/>
      <c r="G349" s="111"/>
      <c r="H349" s="16"/>
    </row>
    <row r="350" spans="1:8" x14ac:dyDescent="0.25">
      <c r="A350" t="s">
        <v>8</v>
      </c>
      <c r="D350" s="15"/>
      <c r="E350" s="15"/>
      <c r="F350" s="111"/>
      <c r="G350" s="111"/>
      <c r="H350" s="16"/>
    </row>
    <row r="351" spans="1:8" x14ac:dyDescent="0.25">
      <c r="A351" t="s">
        <v>8</v>
      </c>
      <c r="D351" s="15"/>
      <c r="E351" s="15"/>
      <c r="F351" s="111"/>
      <c r="G351" s="111"/>
      <c r="H351" s="16"/>
    </row>
    <row r="352" spans="1:8" x14ac:dyDescent="0.25">
      <c r="A352" t="s">
        <v>8</v>
      </c>
      <c r="D352" s="15"/>
      <c r="E352" s="15"/>
      <c r="F352" s="111"/>
      <c r="G352" s="111"/>
      <c r="H352" s="16"/>
    </row>
    <row r="353" spans="1:8" x14ac:dyDescent="0.25">
      <c r="A353" t="s">
        <v>8</v>
      </c>
      <c r="D353" s="15"/>
      <c r="E353" s="15"/>
      <c r="F353" s="111"/>
      <c r="G353" s="111"/>
      <c r="H353" s="16"/>
    </row>
    <row r="354" spans="1:8" x14ac:dyDescent="0.25">
      <c r="A354" t="s">
        <v>8</v>
      </c>
      <c r="D354" s="15"/>
      <c r="E354" s="15"/>
      <c r="F354" s="111"/>
      <c r="G354" s="111"/>
      <c r="H354" s="16"/>
    </row>
    <row r="355" spans="1:8" x14ac:dyDescent="0.25">
      <c r="A355" t="s">
        <v>8</v>
      </c>
      <c r="D355" s="15"/>
      <c r="E355" s="15"/>
      <c r="F355" s="111"/>
      <c r="G355" s="111"/>
      <c r="H355" s="16"/>
    </row>
    <row r="356" spans="1:8" x14ac:dyDescent="0.25">
      <c r="A356" t="s">
        <v>8</v>
      </c>
      <c r="D356" s="15"/>
      <c r="E356" s="15"/>
      <c r="F356" s="111"/>
      <c r="G356" s="111"/>
      <c r="H356" s="16"/>
    </row>
    <row r="357" spans="1:8" x14ac:dyDescent="0.25">
      <c r="A357" t="s">
        <v>8</v>
      </c>
      <c r="D357" s="15"/>
      <c r="E357" s="15"/>
      <c r="F357" s="111"/>
      <c r="G357" s="111"/>
      <c r="H357" s="16"/>
    </row>
    <row r="358" spans="1:8" x14ac:dyDescent="0.25">
      <c r="A358" t="s">
        <v>8</v>
      </c>
      <c r="D358" s="15"/>
      <c r="E358" s="15"/>
      <c r="F358" s="111"/>
      <c r="G358" s="111"/>
      <c r="H358" s="16"/>
    </row>
    <row r="359" spans="1:8" x14ac:dyDescent="0.25">
      <c r="A359" t="s">
        <v>8</v>
      </c>
      <c r="D359" s="15"/>
      <c r="E359" s="15"/>
      <c r="F359" s="111"/>
      <c r="G359" s="111"/>
      <c r="H359" s="16"/>
    </row>
    <row r="360" spans="1:8" x14ac:dyDescent="0.25">
      <c r="A360" t="s">
        <v>8</v>
      </c>
      <c r="D360" s="15"/>
      <c r="E360" s="15"/>
      <c r="F360" s="111"/>
      <c r="G360" s="111"/>
      <c r="H360" s="16"/>
    </row>
    <row r="361" spans="1:8" x14ac:dyDescent="0.25">
      <c r="A361" t="s">
        <v>8</v>
      </c>
      <c r="D361" s="15"/>
      <c r="E361" s="15"/>
      <c r="F361" s="111"/>
      <c r="G361" s="111"/>
      <c r="H361" s="16"/>
    </row>
    <row r="362" spans="1:8" x14ac:dyDescent="0.25">
      <c r="A362" t="s">
        <v>8</v>
      </c>
      <c r="D362" s="15"/>
      <c r="E362" s="15"/>
      <c r="F362" s="111"/>
      <c r="G362" s="111"/>
      <c r="H362" s="16"/>
    </row>
    <row r="363" spans="1:8" x14ac:dyDescent="0.25">
      <c r="A363" t="s">
        <v>8</v>
      </c>
      <c r="D363" s="15"/>
      <c r="E363" s="15"/>
      <c r="F363" s="111"/>
      <c r="G363" s="111"/>
      <c r="H363" s="16"/>
    </row>
    <row r="364" spans="1:8" x14ac:dyDescent="0.25">
      <c r="A364" t="s">
        <v>8</v>
      </c>
      <c r="D364" s="15"/>
      <c r="E364" s="15"/>
      <c r="F364" s="111"/>
      <c r="G364" s="111"/>
      <c r="H364" s="16"/>
    </row>
    <row r="365" spans="1:8" x14ac:dyDescent="0.25">
      <c r="A365" t="s">
        <v>8</v>
      </c>
      <c r="D365" s="15"/>
      <c r="E365" s="15"/>
      <c r="F365" s="111"/>
      <c r="G365" s="111"/>
      <c r="H365" s="16"/>
    </row>
    <row r="366" spans="1:8" x14ac:dyDescent="0.25">
      <c r="A366" t="s">
        <v>8</v>
      </c>
      <c r="D366" s="15"/>
      <c r="E366" s="15"/>
      <c r="F366" s="111"/>
      <c r="G366" s="111"/>
      <c r="H366" s="16"/>
    </row>
    <row r="367" spans="1:8" x14ac:dyDescent="0.25">
      <c r="A367" t="s">
        <v>8</v>
      </c>
      <c r="D367" s="15"/>
      <c r="E367" s="15"/>
      <c r="F367" s="111"/>
      <c r="G367" s="111"/>
      <c r="H367" s="16"/>
    </row>
    <row r="368" spans="1:8" x14ac:dyDescent="0.25">
      <c r="A368" t="s">
        <v>8</v>
      </c>
      <c r="D368" s="15"/>
      <c r="E368" s="15"/>
      <c r="F368" s="111"/>
      <c r="G368" s="111"/>
      <c r="H368" s="16"/>
    </row>
    <row r="369" spans="1:8" x14ac:dyDescent="0.25">
      <c r="A369" t="s">
        <v>8</v>
      </c>
      <c r="D369" s="15"/>
      <c r="E369" s="15"/>
      <c r="F369" s="111"/>
      <c r="G369" s="111"/>
      <c r="H369" s="16"/>
    </row>
    <row r="370" spans="1:8" x14ac:dyDescent="0.25">
      <c r="A370" t="s">
        <v>8</v>
      </c>
      <c r="D370" s="15"/>
      <c r="E370" s="15"/>
      <c r="F370" s="111"/>
      <c r="G370" s="111"/>
      <c r="H370" s="16"/>
    </row>
    <row r="371" spans="1:8" x14ac:dyDescent="0.25">
      <c r="A371" t="s">
        <v>8</v>
      </c>
      <c r="D371" s="15"/>
      <c r="E371" s="15"/>
      <c r="F371" s="111"/>
      <c r="G371" s="111"/>
      <c r="H371" s="16"/>
    </row>
    <row r="372" spans="1:8" x14ac:dyDescent="0.25">
      <c r="A372" t="s">
        <v>8</v>
      </c>
      <c r="D372" s="15"/>
      <c r="E372" s="15"/>
      <c r="F372" s="111"/>
      <c r="G372" s="111"/>
      <c r="H372" s="16"/>
    </row>
    <row r="373" spans="1:8" x14ac:dyDescent="0.25">
      <c r="A373" t="s">
        <v>8</v>
      </c>
      <c r="D373" s="15"/>
      <c r="E373" s="15"/>
      <c r="F373" s="111"/>
      <c r="G373" s="111"/>
      <c r="H373" s="16"/>
    </row>
    <row r="374" spans="1:8" x14ac:dyDescent="0.25">
      <c r="A374" t="s">
        <v>8</v>
      </c>
      <c r="D374" s="15"/>
      <c r="E374" s="15"/>
      <c r="F374" s="111"/>
      <c r="G374" s="111"/>
      <c r="H374" s="16"/>
    </row>
    <row r="375" spans="1:8" x14ac:dyDescent="0.25">
      <c r="A375" t="s">
        <v>8</v>
      </c>
      <c r="D375" s="15"/>
      <c r="E375" s="15"/>
      <c r="F375" s="111"/>
      <c r="G375" s="111"/>
      <c r="H375" s="16"/>
    </row>
    <row r="376" spans="1:8" x14ac:dyDescent="0.25">
      <c r="A376" t="s">
        <v>8</v>
      </c>
      <c r="D376" s="15"/>
      <c r="E376" s="15"/>
      <c r="F376" s="111"/>
      <c r="G376" s="111"/>
      <c r="H376" s="16"/>
    </row>
    <row r="377" spans="1:8" x14ac:dyDescent="0.25">
      <c r="A377" t="s">
        <v>8</v>
      </c>
      <c r="D377" s="15"/>
      <c r="E377" s="15"/>
      <c r="F377" s="111"/>
      <c r="G377" s="111"/>
      <c r="H377" s="16"/>
    </row>
    <row r="378" spans="1:8" x14ac:dyDescent="0.25">
      <c r="A378" t="s">
        <v>8</v>
      </c>
      <c r="D378" s="15"/>
      <c r="E378" s="15"/>
      <c r="F378" s="111"/>
      <c r="G378" s="111"/>
      <c r="H378" s="16"/>
    </row>
    <row r="379" spans="1:8" x14ac:dyDescent="0.25">
      <c r="A379" t="s">
        <v>8</v>
      </c>
      <c r="D379" s="15"/>
      <c r="E379" s="15"/>
      <c r="F379" s="111"/>
      <c r="G379" s="111"/>
      <c r="H379" s="16"/>
    </row>
    <row r="380" spans="1:8" x14ac:dyDescent="0.25">
      <c r="A380" t="s">
        <v>8</v>
      </c>
      <c r="D380" s="15"/>
      <c r="E380" s="15"/>
      <c r="F380" s="111"/>
      <c r="G380" s="111"/>
      <c r="H380" s="16"/>
    </row>
    <row r="381" spans="1:8" x14ac:dyDescent="0.25">
      <c r="A381" t="s">
        <v>8</v>
      </c>
      <c r="D381" s="15"/>
      <c r="E381" s="15"/>
      <c r="F381" s="111"/>
      <c r="G381" s="111"/>
      <c r="H381" s="16"/>
    </row>
    <row r="382" spans="1:8" x14ac:dyDescent="0.25">
      <c r="A382" t="s">
        <v>8</v>
      </c>
      <c r="D382" s="15"/>
      <c r="E382" s="15"/>
      <c r="F382" s="111"/>
      <c r="G382" s="111"/>
      <c r="H382" s="16"/>
    </row>
    <row r="383" spans="1:8" x14ac:dyDescent="0.25">
      <c r="A383" t="s">
        <v>8</v>
      </c>
      <c r="D383" s="15"/>
      <c r="E383" s="15"/>
      <c r="F383" s="111"/>
      <c r="G383" s="111"/>
      <c r="H383" s="16"/>
    </row>
    <row r="384" spans="1:8" x14ac:dyDescent="0.25">
      <c r="A384" t="s">
        <v>8</v>
      </c>
      <c r="D384" s="15"/>
      <c r="E384" s="15"/>
      <c r="F384" s="111"/>
      <c r="G384" s="111"/>
      <c r="H384" s="16"/>
    </row>
    <row r="385" spans="1:8" x14ac:dyDescent="0.25">
      <c r="A385" t="s">
        <v>8</v>
      </c>
      <c r="D385" s="15"/>
      <c r="E385" s="15"/>
      <c r="F385" s="111"/>
      <c r="G385" s="111"/>
      <c r="H385" s="16"/>
    </row>
    <row r="386" spans="1:8" x14ac:dyDescent="0.25">
      <c r="A386" t="s">
        <v>8</v>
      </c>
      <c r="D386" s="15"/>
      <c r="E386" s="15"/>
      <c r="F386" s="111"/>
      <c r="G386" s="111"/>
      <c r="H386" s="16"/>
    </row>
    <row r="387" spans="1:8" x14ac:dyDescent="0.25">
      <c r="A387" t="s">
        <v>8</v>
      </c>
      <c r="D387" s="15"/>
      <c r="E387" s="15"/>
      <c r="F387" s="111"/>
      <c r="G387" s="111"/>
      <c r="H387" s="16"/>
    </row>
    <row r="388" spans="1:8" x14ac:dyDescent="0.25">
      <c r="A388" t="s">
        <v>8</v>
      </c>
      <c r="D388" s="15"/>
      <c r="E388" s="15"/>
      <c r="F388" s="111"/>
      <c r="G388" s="111"/>
      <c r="H388" s="16"/>
    </row>
    <row r="389" spans="1:8" x14ac:dyDescent="0.25">
      <c r="A389" t="s">
        <v>8</v>
      </c>
      <c r="D389" s="15"/>
      <c r="E389" s="15"/>
      <c r="F389" s="111"/>
      <c r="G389" s="111"/>
      <c r="H389" s="16"/>
    </row>
    <row r="390" spans="1:8" x14ac:dyDescent="0.25">
      <c r="A390" t="s">
        <v>8</v>
      </c>
      <c r="D390" s="15"/>
      <c r="E390" s="15"/>
      <c r="F390" s="111"/>
      <c r="G390" s="111"/>
      <c r="H390" s="16"/>
    </row>
    <row r="391" spans="1:8" x14ac:dyDescent="0.25">
      <c r="A391" t="s">
        <v>8</v>
      </c>
      <c r="D391" s="15"/>
      <c r="E391" s="15"/>
      <c r="F391" s="111"/>
      <c r="G391" s="111"/>
      <c r="H391" s="16"/>
    </row>
    <row r="392" spans="1:8" x14ac:dyDescent="0.25">
      <c r="A392" t="s">
        <v>8</v>
      </c>
      <c r="D392" s="15"/>
      <c r="E392" s="15"/>
      <c r="F392" s="111"/>
      <c r="G392" s="111"/>
      <c r="H392" s="16"/>
    </row>
    <row r="393" spans="1:8" x14ac:dyDescent="0.25">
      <c r="A393" t="s">
        <v>8</v>
      </c>
      <c r="D393" s="15"/>
      <c r="E393" s="15"/>
      <c r="F393" s="111"/>
      <c r="G393" s="111"/>
      <c r="H393" s="16"/>
    </row>
    <row r="394" spans="1:8" x14ac:dyDescent="0.25">
      <c r="A394" t="s">
        <v>8</v>
      </c>
      <c r="D394" s="15"/>
      <c r="E394" s="15"/>
      <c r="F394" s="111"/>
      <c r="G394" s="111"/>
      <c r="H394" s="16"/>
    </row>
    <row r="395" spans="1:8" x14ac:dyDescent="0.25">
      <c r="A395" t="s">
        <v>8</v>
      </c>
      <c r="D395" s="15"/>
      <c r="E395" s="15"/>
      <c r="F395" s="111"/>
      <c r="G395" s="111"/>
      <c r="H395" s="16"/>
    </row>
    <row r="396" spans="1:8" x14ac:dyDescent="0.25">
      <c r="A396" t="s">
        <v>8</v>
      </c>
      <c r="D396" s="15"/>
      <c r="E396" s="15"/>
      <c r="F396" s="111"/>
      <c r="G396" s="111"/>
      <c r="H396" s="16"/>
    </row>
    <row r="397" spans="1:8" x14ac:dyDescent="0.25">
      <c r="A397" t="s">
        <v>8</v>
      </c>
      <c r="D397" s="15"/>
      <c r="E397" s="15"/>
      <c r="F397" s="111"/>
      <c r="G397" s="111"/>
      <c r="H397" s="16"/>
    </row>
    <row r="398" spans="1:8" x14ac:dyDescent="0.25">
      <c r="A398" t="s">
        <v>8</v>
      </c>
      <c r="D398" s="15"/>
      <c r="E398" s="15"/>
      <c r="F398" s="111"/>
      <c r="G398" s="111"/>
      <c r="H398" s="16"/>
    </row>
    <row r="399" spans="1:8" x14ac:dyDescent="0.25">
      <c r="A399" t="s">
        <v>8</v>
      </c>
      <c r="D399" s="15"/>
      <c r="E399" s="15"/>
      <c r="F399" s="111"/>
      <c r="G399" s="111"/>
      <c r="H399" s="16"/>
    </row>
    <row r="400" spans="1:8" x14ac:dyDescent="0.25">
      <c r="A400" t="s">
        <v>8</v>
      </c>
      <c r="D400" s="15"/>
      <c r="E400" s="15"/>
      <c r="F400" s="111"/>
      <c r="G400" s="111"/>
      <c r="H400" s="16"/>
    </row>
    <row r="401" spans="1:8" x14ac:dyDescent="0.25">
      <c r="A401" t="s">
        <v>8</v>
      </c>
      <c r="D401" s="15"/>
      <c r="E401" s="15"/>
      <c r="F401" s="111"/>
      <c r="G401" s="111"/>
      <c r="H401" s="16"/>
    </row>
    <row r="402" spans="1:8" x14ac:dyDescent="0.25">
      <c r="A402" t="s">
        <v>8</v>
      </c>
      <c r="D402" s="15"/>
      <c r="E402" s="15"/>
      <c r="F402" s="111"/>
      <c r="G402" s="111"/>
      <c r="H402" s="16"/>
    </row>
    <row r="403" spans="1:8" x14ac:dyDescent="0.25">
      <c r="A403" t="s">
        <v>8</v>
      </c>
      <c r="D403" s="15"/>
      <c r="E403" s="15"/>
      <c r="F403" s="111"/>
      <c r="G403" s="111"/>
      <c r="H403" s="16"/>
    </row>
    <row r="404" spans="1:8" x14ac:dyDescent="0.25">
      <c r="A404" t="s">
        <v>8</v>
      </c>
      <c r="D404" s="15"/>
      <c r="E404" s="15"/>
      <c r="F404" s="111"/>
      <c r="G404" s="111"/>
      <c r="H404" s="16"/>
    </row>
    <row r="405" spans="1:8" x14ac:dyDescent="0.25">
      <c r="A405" t="s">
        <v>8</v>
      </c>
      <c r="D405" s="15"/>
      <c r="E405" s="15"/>
      <c r="F405" s="111"/>
      <c r="G405" s="111"/>
      <c r="H405" s="16"/>
    </row>
    <row r="406" spans="1:8" x14ac:dyDescent="0.25">
      <c r="A406" t="s">
        <v>8</v>
      </c>
      <c r="D406" s="15"/>
      <c r="E406" s="15"/>
      <c r="F406" s="111"/>
      <c r="G406" s="111"/>
      <c r="H406" s="16"/>
    </row>
    <row r="407" spans="1:8" x14ac:dyDescent="0.25">
      <c r="A407" t="s">
        <v>8</v>
      </c>
      <c r="D407" s="15"/>
      <c r="E407" s="15"/>
      <c r="F407" s="111"/>
      <c r="G407" s="111"/>
      <c r="H407" s="16"/>
    </row>
    <row r="408" spans="1:8" x14ac:dyDescent="0.25">
      <c r="A408" t="s">
        <v>8</v>
      </c>
      <c r="D408" s="15"/>
      <c r="E408" s="15"/>
      <c r="F408" s="111"/>
      <c r="G408" s="111"/>
      <c r="H408" s="16"/>
    </row>
    <row r="409" spans="1:8" x14ac:dyDescent="0.25">
      <c r="A409" t="s">
        <v>8</v>
      </c>
      <c r="D409" s="15"/>
      <c r="E409" s="15"/>
      <c r="F409" s="111"/>
      <c r="G409" s="111"/>
      <c r="H409" s="16"/>
    </row>
    <row r="410" spans="1:8" x14ac:dyDescent="0.25">
      <c r="A410" t="s">
        <v>8</v>
      </c>
      <c r="D410" s="15"/>
      <c r="E410" s="15"/>
      <c r="F410" s="111"/>
      <c r="G410" s="111"/>
      <c r="H410" s="16"/>
    </row>
    <row r="411" spans="1:8" x14ac:dyDescent="0.25">
      <c r="A411" t="s">
        <v>8</v>
      </c>
      <c r="D411" s="15"/>
      <c r="E411" s="15"/>
      <c r="F411" s="111"/>
      <c r="G411" s="111"/>
      <c r="H411" s="16"/>
    </row>
    <row r="412" spans="1:8" x14ac:dyDescent="0.25">
      <c r="A412" t="s">
        <v>8</v>
      </c>
      <c r="D412" s="15"/>
      <c r="E412" s="15"/>
      <c r="F412" s="111"/>
      <c r="G412" s="111"/>
      <c r="H412" s="16"/>
    </row>
    <row r="413" spans="1:8" x14ac:dyDescent="0.25">
      <c r="A413" t="s">
        <v>8</v>
      </c>
      <c r="D413" s="15"/>
      <c r="E413" s="15"/>
      <c r="F413" s="111"/>
      <c r="G413" s="111"/>
      <c r="H413" s="16"/>
    </row>
    <row r="414" spans="1:8" x14ac:dyDescent="0.25">
      <c r="A414" t="s">
        <v>8</v>
      </c>
      <c r="D414" s="15"/>
      <c r="E414" s="15"/>
      <c r="F414" s="111"/>
      <c r="G414" s="111"/>
      <c r="H414" s="16"/>
    </row>
    <row r="415" spans="1:8" x14ac:dyDescent="0.25">
      <c r="A415" t="s">
        <v>8</v>
      </c>
      <c r="D415" s="15"/>
      <c r="E415" s="15"/>
      <c r="F415" s="111"/>
      <c r="G415" s="111"/>
      <c r="H415" s="16"/>
    </row>
    <row r="416" spans="1:8" x14ac:dyDescent="0.25">
      <c r="A416" t="s">
        <v>8</v>
      </c>
      <c r="D416" s="15"/>
      <c r="E416" s="15"/>
      <c r="F416" s="111"/>
      <c r="G416" s="111"/>
      <c r="H416" s="16"/>
    </row>
    <row r="417" spans="1:8" x14ac:dyDescent="0.25">
      <c r="A417" t="s">
        <v>8</v>
      </c>
      <c r="D417" s="15"/>
      <c r="E417" s="15"/>
      <c r="F417" s="111"/>
      <c r="G417" s="111"/>
      <c r="H417" s="16"/>
    </row>
    <row r="418" spans="1:8" x14ac:dyDescent="0.25">
      <c r="A418" t="s">
        <v>8</v>
      </c>
      <c r="D418" s="15"/>
      <c r="E418" s="15"/>
      <c r="F418" s="111"/>
      <c r="G418" s="111"/>
      <c r="H418" s="16"/>
    </row>
    <row r="419" spans="1:8" x14ac:dyDescent="0.25">
      <c r="A419" t="s">
        <v>8</v>
      </c>
      <c r="D419" s="15"/>
      <c r="E419" s="15"/>
      <c r="F419" s="111"/>
      <c r="G419" s="111"/>
      <c r="H419" s="16"/>
    </row>
    <row r="420" spans="1:8" x14ac:dyDescent="0.25">
      <c r="A420" t="s">
        <v>8</v>
      </c>
      <c r="D420" s="15"/>
      <c r="E420" s="15"/>
      <c r="F420" s="111"/>
      <c r="G420" s="111"/>
      <c r="H420" s="16"/>
    </row>
    <row r="421" spans="1:8" x14ac:dyDescent="0.25">
      <c r="A421" t="s">
        <v>8</v>
      </c>
      <c r="D421" s="15"/>
      <c r="E421" s="15"/>
      <c r="F421" s="111"/>
      <c r="G421" s="111"/>
      <c r="H421" s="16"/>
    </row>
    <row r="422" spans="1:8" x14ac:dyDescent="0.25">
      <c r="A422" t="s">
        <v>8</v>
      </c>
      <c r="D422" s="15"/>
      <c r="E422" s="15"/>
      <c r="F422" s="111"/>
      <c r="G422" s="111"/>
      <c r="H422" s="16"/>
    </row>
    <row r="423" spans="1:8" x14ac:dyDescent="0.25">
      <c r="A423" t="s">
        <v>8</v>
      </c>
      <c r="D423" s="15"/>
      <c r="E423" s="15"/>
      <c r="F423" s="111"/>
      <c r="G423" s="111"/>
      <c r="H423" s="16"/>
    </row>
    <row r="424" spans="1:8" x14ac:dyDescent="0.25">
      <c r="A424" t="s">
        <v>8</v>
      </c>
      <c r="D424" s="15"/>
      <c r="E424" s="15"/>
      <c r="F424" s="111"/>
      <c r="G424" s="111"/>
      <c r="H424" s="16"/>
    </row>
    <row r="425" spans="1:8" x14ac:dyDescent="0.25">
      <c r="A425" t="s">
        <v>8</v>
      </c>
      <c r="D425" s="15"/>
      <c r="E425" s="15"/>
      <c r="F425" s="111"/>
      <c r="G425" s="111"/>
      <c r="H425" s="16"/>
    </row>
    <row r="426" spans="1:8" x14ac:dyDescent="0.25">
      <c r="A426" t="s">
        <v>8</v>
      </c>
      <c r="D426" s="15"/>
      <c r="E426" s="15"/>
      <c r="F426" s="111"/>
      <c r="G426" s="111"/>
      <c r="H426" s="16"/>
    </row>
    <row r="427" spans="1:8" x14ac:dyDescent="0.25">
      <c r="A427" t="s">
        <v>8</v>
      </c>
      <c r="D427" s="15"/>
      <c r="E427" s="15"/>
      <c r="F427" s="111"/>
      <c r="G427" s="111"/>
      <c r="H427" s="16"/>
    </row>
    <row r="428" spans="1:8" x14ac:dyDescent="0.25">
      <c r="A428" t="s">
        <v>8</v>
      </c>
      <c r="D428" s="15"/>
      <c r="E428" s="15"/>
      <c r="F428" s="111"/>
      <c r="G428" s="111"/>
      <c r="H428" s="16"/>
    </row>
    <row r="429" spans="1:8" x14ac:dyDescent="0.25">
      <c r="A429" t="s">
        <v>8</v>
      </c>
      <c r="D429" s="15"/>
      <c r="E429" s="15"/>
      <c r="F429" s="111"/>
      <c r="G429" s="111"/>
      <c r="H429" s="16"/>
    </row>
    <row r="430" spans="1:8" x14ac:dyDescent="0.25">
      <c r="A430" t="s">
        <v>8</v>
      </c>
      <c r="D430" s="15"/>
      <c r="E430" s="15"/>
      <c r="F430" s="111"/>
      <c r="G430" s="111"/>
      <c r="H430" s="16"/>
    </row>
    <row r="431" spans="1:8" x14ac:dyDescent="0.25">
      <c r="A431" t="s">
        <v>8</v>
      </c>
      <c r="D431" s="15"/>
      <c r="E431" s="15"/>
      <c r="F431" s="111"/>
      <c r="G431" s="111"/>
      <c r="H431" s="16"/>
    </row>
    <row r="432" spans="1:8" x14ac:dyDescent="0.25">
      <c r="A432" t="s">
        <v>8</v>
      </c>
      <c r="D432" s="15"/>
      <c r="E432" s="15"/>
      <c r="F432" s="111"/>
      <c r="G432" s="111"/>
      <c r="H432" s="16"/>
    </row>
    <row r="433" spans="1:8" x14ac:dyDescent="0.25">
      <c r="A433" t="s">
        <v>8</v>
      </c>
      <c r="D433" s="15"/>
      <c r="E433" s="15"/>
      <c r="F433" s="111"/>
      <c r="G433" s="111"/>
      <c r="H433" s="16"/>
    </row>
    <row r="434" spans="1:8" x14ac:dyDescent="0.25">
      <c r="A434" t="s">
        <v>8</v>
      </c>
      <c r="D434" s="15"/>
      <c r="E434" s="15"/>
      <c r="F434" s="111"/>
      <c r="G434" s="111"/>
      <c r="H434" s="16"/>
    </row>
    <row r="435" spans="1:8" x14ac:dyDescent="0.25">
      <c r="A435" t="s">
        <v>8</v>
      </c>
      <c r="D435" s="15"/>
      <c r="E435" s="15"/>
      <c r="F435" s="111"/>
      <c r="G435" s="111"/>
      <c r="H435" s="16"/>
    </row>
    <row r="436" spans="1:8" x14ac:dyDescent="0.25">
      <c r="A436" t="s">
        <v>8</v>
      </c>
      <c r="D436" s="15"/>
      <c r="E436" s="15"/>
      <c r="F436" s="111"/>
      <c r="G436" s="111"/>
      <c r="H436" s="16"/>
    </row>
    <row r="437" spans="1:8" x14ac:dyDescent="0.25">
      <c r="A437" t="s">
        <v>8</v>
      </c>
      <c r="D437" s="15"/>
      <c r="E437" s="15"/>
      <c r="F437" s="111"/>
      <c r="G437" s="111"/>
      <c r="H437" s="16"/>
    </row>
    <row r="438" spans="1:8" x14ac:dyDescent="0.25">
      <c r="A438" t="s">
        <v>8</v>
      </c>
      <c r="D438" s="15"/>
      <c r="E438" s="15"/>
      <c r="F438" s="111"/>
      <c r="G438" s="111"/>
      <c r="H438" s="16"/>
    </row>
    <row r="439" spans="1:8" x14ac:dyDescent="0.25">
      <c r="A439" t="s">
        <v>8</v>
      </c>
      <c r="D439" s="15"/>
      <c r="E439" s="15"/>
      <c r="F439" s="111"/>
      <c r="G439" s="111"/>
      <c r="H439" s="16"/>
    </row>
    <row r="440" spans="1:8" x14ac:dyDescent="0.25">
      <c r="A440" t="s">
        <v>8</v>
      </c>
      <c r="D440" s="15"/>
      <c r="E440" s="15"/>
      <c r="F440" s="111"/>
      <c r="G440" s="111"/>
      <c r="H440" s="16"/>
    </row>
    <row r="441" spans="1:8" x14ac:dyDescent="0.25">
      <c r="A441" t="s">
        <v>8</v>
      </c>
      <c r="D441" s="15"/>
      <c r="E441" s="15"/>
      <c r="F441" s="111"/>
      <c r="G441" s="111"/>
      <c r="H441" s="16"/>
    </row>
    <row r="442" spans="1:8" x14ac:dyDescent="0.25">
      <c r="A442" t="s">
        <v>8</v>
      </c>
      <c r="D442" s="15"/>
      <c r="E442" s="15"/>
      <c r="F442" s="111"/>
      <c r="G442" s="111"/>
      <c r="H442" s="16"/>
    </row>
    <row r="443" spans="1:8" x14ac:dyDescent="0.25">
      <c r="A443" t="s">
        <v>8</v>
      </c>
      <c r="D443" s="15"/>
      <c r="E443" s="15"/>
      <c r="F443" s="111"/>
      <c r="G443" s="111"/>
      <c r="H443" s="16"/>
    </row>
    <row r="444" spans="1:8" x14ac:dyDescent="0.25">
      <c r="A444" t="s">
        <v>8</v>
      </c>
      <c r="D444" s="15"/>
      <c r="E444" s="15"/>
      <c r="F444" s="111"/>
      <c r="G444" s="111"/>
      <c r="H444" s="16"/>
    </row>
    <row r="445" spans="1:8" x14ac:dyDescent="0.25">
      <c r="A445" t="s">
        <v>8</v>
      </c>
      <c r="D445" s="15"/>
      <c r="E445" s="15"/>
      <c r="F445" s="111"/>
      <c r="G445" s="111"/>
      <c r="H445" s="16"/>
    </row>
    <row r="446" spans="1:8" x14ac:dyDescent="0.25">
      <c r="A446" t="s">
        <v>8</v>
      </c>
      <c r="D446" s="15"/>
      <c r="E446" s="15"/>
      <c r="F446" s="111"/>
      <c r="G446" s="111"/>
      <c r="H446" s="16"/>
    </row>
    <row r="447" spans="1:8" x14ac:dyDescent="0.25">
      <c r="A447" t="s">
        <v>8</v>
      </c>
      <c r="D447" s="15"/>
      <c r="E447" s="15"/>
      <c r="F447" s="111"/>
      <c r="G447" s="111"/>
      <c r="H447" s="16"/>
    </row>
    <row r="448" spans="1:8" x14ac:dyDescent="0.25">
      <c r="A448" t="s">
        <v>8</v>
      </c>
      <c r="D448" s="15"/>
      <c r="E448" s="15"/>
      <c r="F448" s="111"/>
      <c r="G448" s="111"/>
      <c r="H448" s="16"/>
    </row>
    <row r="449" spans="1:8" x14ac:dyDescent="0.25">
      <c r="A449" t="s">
        <v>8</v>
      </c>
      <c r="D449" s="15"/>
      <c r="E449" s="15"/>
      <c r="F449" s="111"/>
      <c r="G449" s="111"/>
      <c r="H449" s="16"/>
    </row>
    <row r="450" spans="1:8" x14ac:dyDescent="0.25">
      <c r="A450" t="s">
        <v>8</v>
      </c>
      <c r="D450" s="15"/>
      <c r="E450" s="15"/>
      <c r="F450" s="111"/>
      <c r="G450" s="111"/>
      <c r="H450" s="16"/>
    </row>
    <row r="451" spans="1:8" x14ac:dyDescent="0.25">
      <c r="A451" t="s">
        <v>8</v>
      </c>
      <c r="D451" s="15"/>
      <c r="E451" s="15"/>
      <c r="F451" s="111"/>
      <c r="G451" s="111"/>
      <c r="H451" s="16"/>
    </row>
    <row r="452" spans="1:8" x14ac:dyDescent="0.25">
      <c r="A452" t="s">
        <v>8</v>
      </c>
      <c r="D452" s="15"/>
      <c r="E452" s="15"/>
      <c r="F452" s="111"/>
      <c r="G452" s="111"/>
      <c r="H452" s="16"/>
    </row>
    <row r="453" spans="1:8" x14ac:dyDescent="0.25">
      <c r="A453" t="s">
        <v>8</v>
      </c>
      <c r="D453" s="15"/>
      <c r="E453" s="15"/>
      <c r="F453" s="111"/>
      <c r="G453" s="111"/>
      <c r="H453" s="16"/>
    </row>
    <row r="454" spans="1:8" x14ac:dyDescent="0.25">
      <c r="A454" t="s">
        <v>8</v>
      </c>
      <c r="D454" s="15"/>
      <c r="E454" s="15"/>
      <c r="F454" s="111"/>
      <c r="G454" s="111"/>
      <c r="H454" s="16"/>
    </row>
    <row r="455" spans="1:8" x14ac:dyDescent="0.25">
      <c r="A455" t="s">
        <v>8</v>
      </c>
      <c r="D455" s="15"/>
      <c r="E455" s="15"/>
      <c r="F455" s="111"/>
      <c r="G455" s="111"/>
      <c r="H455" s="16"/>
    </row>
    <row r="456" spans="1:8" x14ac:dyDescent="0.25">
      <c r="A456" t="s">
        <v>8</v>
      </c>
      <c r="D456" s="15"/>
      <c r="E456" s="15"/>
      <c r="F456" s="111"/>
      <c r="G456" s="111"/>
      <c r="H456" s="16"/>
    </row>
    <row r="457" spans="1:8" x14ac:dyDescent="0.25">
      <c r="A457" t="s">
        <v>8</v>
      </c>
      <c r="D457" s="15"/>
      <c r="E457" s="15"/>
      <c r="F457" s="111"/>
      <c r="G457" s="111"/>
      <c r="H457" s="16"/>
    </row>
    <row r="458" spans="1:8" x14ac:dyDescent="0.25">
      <c r="A458" t="s">
        <v>8</v>
      </c>
      <c r="D458" s="15"/>
      <c r="E458" s="15"/>
      <c r="F458" s="111"/>
      <c r="G458" s="111"/>
      <c r="H458" s="16"/>
    </row>
    <row r="459" spans="1:8" x14ac:dyDescent="0.25">
      <c r="A459" t="s">
        <v>8</v>
      </c>
      <c r="D459" s="15"/>
      <c r="E459" s="15"/>
      <c r="F459" s="111"/>
      <c r="G459" s="111"/>
      <c r="H459" s="16"/>
    </row>
    <row r="460" spans="1:8" x14ac:dyDescent="0.25">
      <c r="A460" t="s">
        <v>8</v>
      </c>
      <c r="D460" s="15"/>
      <c r="E460" s="15"/>
      <c r="F460" s="111"/>
      <c r="G460" s="111"/>
      <c r="H460" s="16"/>
    </row>
    <row r="461" spans="1:8" x14ac:dyDescent="0.25">
      <c r="A461" t="s">
        <v>8</v>
      </c>
      <c r="D461" s="15"/>
      <c r="E461" s="15"/>
      <c r="F461" s="111"/>
      <c r="G461" s="111"/>
      <c r="H461" s="16"/>
    </row>
    <row r="462" spans="1:8" x14ac:dyDescent="0.25">
      <c r="A462" t="s">
        <v>8</v>
      </c>
      <c r="D462" s="15"/>
      <c r="E462" s="15"/>
      <c r="F462" s="111"/>
      <c r="G462" s="111"/>
      <c r="H462" s="16"/>
    </row>
    <row r="463" spans="1:8" x14ac:dyDescent="0.25">
      <c r="A463" t="s">
        <v>8</v>
      </c>
      <c r="D463" s="15"/>
      <c r="E463" s="15"/>
      <c r="F463" s="111"/>
      <c r="G463" s="111"/>
      <c r="H463" s="16"/>
    </row>
    <row r="464" spans="1:8" x14ac:dyDescent="0.25">
      <c r="A464" t="s">
        <v>8</v>
      </c>
      <c r="D464" s="15"/>
      <c r="E464" s="15"/>
      <c r="F464" s="111"/>
      <c r="G464" s="111"/>
      <c r="H464" s="16"/>
    </row>
    <row r="465" spans="1:8" x14ac:dyDescent="0.25">
      <c r="A465" t="s">
        <v>8</v>
      </c>
      <c r="D465" s="15"/>
      <c r="E465" s="15"/>
      <c r="F465" s="111"/>
      <c r="G465" s="111"/>
      <c r="H465" s="16"/>
    </row>
    <row r="466" spans="1:8" x14ac:dyDescent="0.25">
      <c r="A466" t="s">
        <v>8</v>
      </c>
      <c r="D466" s="15"/>
      <c r="E466" s="15"/>
      <c r="F466" s="111"/>
      <c r="G466" s="111"/>
      <c r="H466" s="16"/>
    </row>
    <row r="467" spans="1:8" x14ac:dyDescent="0.25">
      <c r="A467" t="s">
        <v>8</v>
      </c>
      <c r="D467" s="15"/>
      <c r="E467" s="15"/>
      <c r="F467" s="111"/>
      <c r="G467" s="111"/>
      <c r="H467" s="16"/>
    </row>
    <row r="468" spans="1:8" x14ac:dyDescent="0.25">
      <c r="A468" t="s">
        <v>8</v>
      </c>
      <c r="D468" s="15"/>
      <c r="E468" s="15"/>
      <c r="F468" s="111"/>
      <c r="G468" s="111"/>
      <c r="H468" s="16"/>
    </row>
    <row r="469" spans="1:8" x14ac:dyDescent="0.25">
      <c r="A469" t="s">
        <v>8</v>
      </c>
      <c r="D469" s="15"/>
      <c r="E469" s="15"/>
      <c r="F469" s="111"/>
      <c r="G469" s="111"/>
      <c r="H469" s="16"/>
    </row>
    <row r="470" spans="1:8" x14ac:dyDescent="0.25">
      <c r="A470" t="s">
        <v>8</v>
      </c>
      <c r="D470" s="15"/>
      <c r="E470" s="15"/>
      <c r="F470" s="111"/>
      <c r="G470" s="111"/>
      <c r="H470" s="16"/>
    </row>
    <row r="471" spans="1:8" x14ac:dyDescent="0.25">
      <c r="A471" t="s">
        <v>8</v>
      </c>
      <c r="D471" s="15"/>
      <c r="E471" s="15"/>
      <c r="F471" s="111"/>
      <c r="G471" s="111"/>
      <c r="H471" s="16"/>
    </row>
    <row r="472" spans="1:8" x14ac:dyDescent="0.25">
      <c r="A472" t="s">
        <v>8</v>
      </c>
      <c r="D472" s="15"/>
      <c r="E472" s="15"/>
      <c r="F472" s="111"/>
      <c r="G472" s="111"/>
      <c r="H472" s="16"/>
    </row>
    <row r="473" spans="1:8" x14ac:dyDescent="0.25">
      <c r="A473" t="s">
        <v>8</v>
      </c>
      <c r="D473" s="15"/>
      <c r="E473" s="15"/>
      <c r="F473" s="111"/>
      <c r="G473" s="111"/>
      <c r="H473" s="16"/>
    </row>
    <row r="474" spans="1:8" x14ac:dyDescent="0.25">
      <c r="A474" t="s">
        <v>8</v>
      </c>
      <c r="D474" s="15"/>
      <c r="E474" s="15"/>
      <c r="F474" s="111"/>
      <c r="G474" s="111"/>
      <c r="H474" s="16"/>
    </row>
    <row r="475" spans="1:8" x14ac:dyDescent="0.25">
      <c r="A475" t="s">
        <v>8</v>
      </c>
      <c r="D475" s="15"/>
      <c r="E475" s="15"/>
      <c r="F475" s="111"/>
      <c r="G475" s="111"/>
      <c r="H475" s="16"/>
    </row>
    <row r="476" spans="1:8" x14ac:dyDescent="0.25">
      <c r="A476" t="s">
        <v>8</v>
      </c>
      <c r="D476" s="15"/>
      <c r="E476" s="15"/>
      <c r="F476" s="111"/>
      <c r="G476" s="111"/>
      <c r="H476" s="16"/>
    </row>
    <row r="477" spans="1:8" x14ac:dyDescent="0.25">
      <c r="A477" t="s">
        <v>8</v>
      </c>
      <c r="D477" s="15"/>
      <c r="E477" s="15"/>
      <c r="F477" s="111"/>
      <c r="G477" s="111"/>
      <c r="H477" s="16"/>
    </row>
    <row r="478" spans="1:8" x14ac:dyDescent="0.25">
      <c r="A478" t="s">
        <v>8</v>
      </c>
      <c r="D478" s="15"/>
      <c r="E478" s="15"/>
      <c r="F478" s="111"/>
      <c r="G478" s="111"/>
      <c r="H478" s="16"/>
    </row>
    <row r="479" spans="1:8" x14ac:dyDescent="0.25">
      <c r="A479" t="s">
        <v>8</v>
      </c>
      <c r="D479" s="15"/>
      <c r="E479" s="15"/>
      <c r="F479" s="111"/>
      <c r="G479" s="111"/>
      <c r="H479" s="16"/>
    </row>
    <row r="480" spans="1:8" x14ac:dyDescent="0.25">
      <c r="A480" t="s">
        <v>8</v>
      </c>
      <c r="D480" s="15"/>
      <c r="E480" s="15"/>
      <c r="F480" s="111"/>
      <c r="G480" s="111"/>
      <c r="H480" s="16"/>
    </row>
    <row r="481" spans="1:8" x14ac:dyDescent="0.25">
      <c r="A481" t="s">
        <v>8</v>
      </c>
      <c r="D481" s="15"/>
      <c r="E481" s="15"/>
      <c r="F481" s="111"/>
      <c r="G481" s="111"/>
      <c r="H481" s="16"/>
    </row>
    <row r="482" spans="1:8" x14ac:dyDescent="0.25">
      <c r="A482" t="s">
        <v>8</v>
      </c>
      <c r="D482" s="15"/>
      <c r="E482" s="15"/>
      <c r="F482" s="111"/>
      <c r="G482" s="111"/>
      <c r="H482" s="16"/>
    </row>
    <row r="483" spans="1:8" x14ac:dyDescent="0.25">
      <c r="A483" t="s">
        <v>8</v>
      </c>
      <c r="D483" s="15"/>
      <c r="E483" s="15"/>
      <c r="F483" s="111"/>
      <c r="G483" s="111"/>
      <c r="H483" s="16"/>
    </row>
    <row r="484" spans="1:8" x14ac:dyDescent="0.25">
      <c r="A484" t="s">
        <v>8</v>
      </c>
      <c r="D484" s="15"/>
      <c r="E484" s="15"/>
      <c r="F484" s="111"/>
      <c r="G484" s="111"/>
      <c r="H484" s="16"/>
    </row>
    <row r="485" spans="1:8" x14ac:dyDescent="0.25">
      <c r="A485" t="s">
        <v>8</v>
      </c>
      <c r="D485" s="15"/>
      <c r="E485" s="15"/>
      <c r="F485" s="111"/>
      <c r="G485" s="111"/>
      <c r="H485" s="16"/>
    </row>
    <row r="486" spans="1:8" x14ac:dyDescent="0.25">
      <c r="A486" t="s">
        <v>8</v>
      </c>
      <c r="D486" s="15"/>
      <c r="E486" s="15"/>
      <c r="F486" s="111"/>
      <c r="G486" s="111"/>
      <c r="H486" s="16"/>
    </row>
    <row r="487" spans="1:8" x14ac:dyDescent="0.25">
      <c r="A487" t="s">
        <v>8</v>
      </c>
      <c r="D487" s="15"/>
      <c r="E487" s="15"/>
      <c r="F487" s="111"/>
      <c r="G487" s="111"/>
      <c r="H487" s="16"/>
    </row>
    <row r="488" spans="1:8" x14ac:dyDescent="0.25">
      <c r="A488" t="s">
        <v>8</v>
      </c>
      <c r="D488" s="15"/>
      <c r="E488" s="15"/>
      <c r="F488" s="111"/>
      <c r="G488" s="111"/>
      <c r="H488" s="16"/>
    </row>
    <row r="489" spans="1:8" x14ac:dyDescent="0.25">
      <c r="A489" t="s">
        <v>8</v>
      </c>
      <c r="D489" s="15"/>
      <c r="E489" s="15"/>
      <c r="F489" s="111"/>
      <c r="G489" s="111"/>
      <c r="H489" s="16"/>
    </row>
    <row r="490" spans="1:8" x14ac:dyDescent="0.25">
      <c r="A490" t="s">
        <v>8</v>
      </c>
      <c r="D490" s="15"/>
      <c r="E490" s="15"/>
      <c r="F490" s="111"/>
      <c r="G490" s="111"/>
      <c r="H490" s="16"/>
    </row>
    <row r="491" spans="1:8" x14ac:dyDescent="0.25">
      <c r="A491" t="s">
        <v>8</v>
      </c>
      <c r="D491" s="15"/>
      <c r="E491" s="15"/>
      <c r="F491" s="111"/>
      <c r="G491" s="111"/>
      <c r="H491" s="16"/>
    </row>
    <row r="492" spans="1:8" x14ac:dyDescent="0.25">
      <c r="A492" t="s">
        <v>8</v>
      </c>
      <c r="D492" s="15"/>
      <c r="E492" s="15"/>
      <c r="F492" s="111"/>
      <c r="G492" s="111"/>
      <c r="H492" s="16"/>
    </row>
    <row r="493" spans="1:8" x14ac:dyDescent="0.25">
      <c r="A493" t="s">
        <v>8</v>
      </c>
      <c r="D493" s="15"/>
      <c r="E493" s="15"/>
      <c r="F493" s="111"/>
      <c r="G493" s="111"/>
      <c r="H493" s="16"/>
    </row>
    <row r="494" spans="1:8" x14ac:dyDescent="0.25">
      <c r="A494" t="s">
        <v>8</v>
      </c>
      <c r="D494" s="15"/>
      <c r="E494" s="15"/>
      <c r="F494" s="111"/>
      <c r="G494" s="111"/>
      <c r="H494" s="16"/>
    </row>
    <row r="495" spans="1:8" x14ac:dyDescent="0.25">
      <c r="A495" t="s">
        <v>8</v>
      </c>
      <c r="D495" s="15"/>
      <c r="E495" s="15"/>
      <c r="F495" s="111"/>
      <c r="G495" s="111"/>
      <c r="H495" s="16"/>
    </row>
    <row r="496" spans="1:8" x14ac:dyDescent="0.25">
      <c r="A496" t="s">
        <v>8</v>
      </c>
      <c r="D496" s="15"/>
      <c r="E496" s="15"/>
      <c r="F496" s="111"/>
      <c r="G496" s="111"/>
      <c r="H496" s="16"/>
    </row>
    <row r="497" spans="1:8" x14ac:dyDescent="0.25">
      <c r="A497" t="s">
        <v>8</v>
      </c>
      <c r="D497" s="15"/>
      <c r="E497" s="15"/>
      <c r="F497" s="111"/>
      <c r="G497" s="111"/>
      <c r="H497" s="16"/>
    </row>
    <row r="498" spans="1:8" x14ac:dyDescent="0.25">
      <c r="A498" t="s">
        <v>8</v>
      </c>
      <c r="D498" s="15"/>
      <c r="E498" s="15"/>
      <c r="F498" s="111"/>
      <c r="G498" s="111"/>
      <c r="H498" s="16"/>
    </row>
    <row r="499" spans="1:8" x14ac:dyDescent="0.25">
      <c r="A499" t="s">
        <v>8</v>
      </c>
      <c r="D499" s="15"/>
      <c r="E499" s="15"/>
      <c r="F499" s="111"/>
      <c r="G499" s="111"/>
      <c r="H499" s="16"/>
    </row>
    <row r="500" spans="1:8" x14ac:dyDescent="0.25">
      <c r="A500" t="s">
        <v>8</v>
      </c>
      <c r="D500" s="15"/>
      <c r="E500" s="15"/>
      <c r="F500" s="111"/>
      <c r="G500" s="111"/>
      <c r="H500" s="16"/>
    </row>
    <row r="501" spans="1:8" x14ac:dyDescent="0.25">
      <c r="A501" t="s">
        <v>8</v>
      </c>
      <c r="D501" s="15"/>
      <c r="E501" s="15"/>
      <c r="F501" s="111"/>
      <c r="G501" s="111"/>
      <c r="H501" s="16"/>
    </row>
    <row r="502" spans="1:8" x14ac:dyDescent="0.25">
      <c r="A502" t="s">
        <v>8</v>
      </c>
      <c r="D502" s="15"/>
      <c r="E502" s="15"/>
      <c r="F502" s="111"/>
      <c r="G502" s="111"/>
      <c r="H502" s="16"/>
    </row>
    <row r="503" spans="1:8" x14ac:dyDescent="0.25">
      <c r="A503" t="s">
        <v>8</v>
      </c>
      <c r="D503" s="15"/>
      <c r="E503" s="15"/>
      <c r="F503" s="111"/>
      <c r="G503" s="111"/>
      <c r="H503" s="16"/>
    </row>
    <row r="504" spans="1:8" x14ac:dyDescent="0.25">
      <c r="A504" t="s">
        <v>8</v>
      </c>
      <c r="D504" s="15"/>
      <c r="E504" s="15"/>
      <c r="F504" s="111"/>
      <c r="G504" s="111"/>
      <c r="H504" s="16"/>
    </row>
    <row r="505" spans="1:8" x14ac:dyDescent="0.25">
      <c r="A505" t="s">
        <v>8</v>
      </c>
      <c r="D505" s="15"/>
      <c r="E505" s="15"/>
      <c r="F505" s="111"/>
      <c r="G505" s="111"/>
      <c r="H505" s="16"/>
    </row>
    <row r="506" spans="1:8" x14ac:dyDescent="0.25">
      <c r="A506" t="s">
        <v>8</v>
      </c>
      <c r="D506" s="15"/>
      <c r="E506" s="15"/>
      <c r="F506" s="111"/>
      <c r="G506" s="111"/>
      <c r="H506" s="16"/>
    </row>
    <row r="507" spans="1:8" x14ac:dyDescent="0.25">
      <c r="A507" t="s">
        <v>8</v>
      </c>
      <c r="D507" s="15"/>
      <c r="E507" s="15"/>
      <c r="F507" s="111"/>
      <c r="G507" s="111"/>
      <c r="H507" s="16"/>
    </row>
    <row r="508" spans="1:8" x14ac:dyDescent="0.25">
      <c r="A508" t="s">
        <v>8</v>
      </c>
      <c r="D508" s="15"/>
      <c r="E508" s="15"/>
      <c r="F508" s="111"/>
      <c r="G508" s="111"/>
      <c r="H508" s="16"/>
    </row>
    <row r="509" spans="1:8" x14ac:dyDescent="0.25">
      <c r="A509" t="s">
        <v>8</v>
      </c>
      <c r="D509" s="15"/>
      <c r="E509" s="15"/>
      <c r="F509" s="111"/>
      <c r="G509" s="111"/>
      <c r="H509" s="16"/>
    </row>
    <row r="510" spans="1:8" x14ac:dyDescent="0.25">
      <c r="A510" t="s">
        <v>8</v>
      </c>
      <c r="D510" s="15"/>
      <c r="E510" s="15"/>
      <c r="F510" s="111"/>
      <c r="G510" s="111"/>
      <c r="H510" s="16"/>
    </row>
    <row r="511" spans="1:8" x14ac:dyDescent="0.25">
      <c r="A511" t="s">
        <v>8</v>
      </c>
      <c r="D511" s="15"/>
      <c r="E511" s="15"/>
      <c r="F511" s="111"/>
      <c r="G511" s="111"/>
      <c r="H511" s="16"/>
    </row>
    <row r="512" spans="1:8" x14ac:dyDescent="0.25">
      <c r="A512" t="s">
        <v>8</v>
      </c>
      <c r="D512" s="15"/>
      <c r="E512" s="15"/>
      <c r="F512" s="111"/>
      <c r="G512" s="111"/>
      <c r="H512" s="16"/>
    </row>
    <row r="513" spans="1:8" x14ac:dyDescent="0.25">
      <c r="A513" t="s">
        <v>8</v>
      </c>
      <c r="D513" s="15"/>
      <c r="E513" s="15"/>
      <c r="F513" s="111"/>
      <c r="G513" s="111"/>
      <c r="H513" s="16"/>
    </row>
    <row r="514" spans="1:8" x14ac:dyDescent="0.25">
      <c r="A514" t="s">
        <v>8</v>
      </c>
      <c r="D514" s="15"/>
      <c r="E514" s="15"/>
      <c r="F514" s="111"/>
      <c r="G514" s="111"/>
      <c r="H514" s="16"/>
    </row>
    <row r="515" spans="1:8" x14ac:dyDescent="0.25">
      <c r="A515" t="s">
        <v>8</v>
      </c>
      <c r="D515" s="15"/>
      <c r="E515" s="15"/>
      <c r="F515" s="111"/>
      <c r="G515" s="111"/>
      <c r="H515" s="16"/>
    </row>
    <row r="516" spans="1:8" x14ac:dyDescent="0.25">
      <c r="A516" t="s">
        <v>8</v>
      </c>
      <c r="D516" s="15"/>
      <c r="E516" s="15"/>
      <c r="F516" s="111"/>
      <c r="G516" s="111"/>
      <c r="H516" s="16"/>
    </row>
    <row r="517" spans="1:8" x14ac:dyDescent="0.25">
      <c r="A517" t="s">
        <v>8</v>
      </c>
      <c r="D517" s="15"/>
      <c r="E517" s="15"/>
      <c r="F517" s="111"/>
      <c r="G517" s="111"/>
      <c r="H517" s="16"/>
    </row>
    <row r="518" spans="1:8" x14ac:dyDescent="0.25">
      <c r="A518" t="s">
        <v>8</v>
      </c>
      <c r="D518" s="15"/>
      <c r="E518" s="15"/>
      <c r="F518" s="111"/>
      <c r="G518" s="111"/>
      <c r="H518" s="16"/>
    </row>
    <row r="519" spans="1:8" x14ac:dyDescent="0.25">
      <c r="A519" t="s">
        <v>8</v>
      </c>
      <c r="D519" s="15"/>
      <c r="E519" s="15"/>
      <c r="F519" s="111"/>
      <c r="G519" s="111"/>
      <c r="H519" s="16"/>
    </row>
    <row r="520" spans="1:8" x14ac:dyDescent="0.25">
      <c r="A520" t="s">
        <v>8</v>
      </c>
      <c r="D520" s="15"/>
      <c r="E520" s="15"/>
      <c r="F520" s="111"/>
      <c r="G520" s="111"/>
      <c r="H520" s="16"/>
    </row>
    <row r="521" spans="1:8" x14ac:dyDescent="0.25">
      <c r="A521" t="s">
        <v>8</v>
      </c>
      <c r="D521" s="15"/>
      <c r="E521" s="15"/>
      <c r="F521" s="111"/>
      <c r="G521" s="111"/>
      <c r="H521" s="16"/>
    </row>
    <row r="522" spans="1:8" x14ac:dyDescent="0.25">
      <c r="A522" t="s">
        <v>8</v>
      </c>
      <c r="D522" s="15"/>
      <c r="E522" s="15"/>
      <c r="F522" s="111"/>
      <c r="G522" s="111"/>
      <c r="H522" s="16"/>
    </row>
    <row r="523" spans="1:8" x14ac:dyDescent="0.25">
      <c r="A523" t="s">
        <v>8</v>
      </c>
      <c r="D523" s="15"/>
      <c r="E523" s="15"/>
      <c r="F523" s="111"/>
      <c r="G523" s="111"/>
      <c r="H523" s="16"/>
    </row>
    <row r="524" spans="1:8" x14ac:dyDescent="0.25">
      <c r="A524" t="s">
        <v>8</v>
      </c>
      <c r="D524" s="15"/>
      <c r="E524" s="15"/>
      <c r="F524" s="111"/>
      <c r="G524" s="111"/>
      <c r="H524" s="16"/>
    </row>
    <row r="525" spans="1:8" x14ac:dyDescent="0.25">
      <c r="A525" t="s">
        <v>8</v>
      </c>
      <c r="D525" s="15"/>
      <c r="E525" s="15"/>
      <c r="F525" s="111"/>
      <c r="G525" s="111"/>
      <c r="H525" s="16"/>
    </row>
    <row r="526" spans="1:8" x14ac:dyDescent="0.25">
      <c r="A526" t="s">
        <v>8</v>
      </c>
      <c r="D526" s="15"/>
      <c r="E526" s="15"/>
      <c r="F526" s="111"/>
      <c r="G526" s="111"/>
      <c r="H526" s="16"/>
    </row>
    <row r="527" spans="1:8" x14ac:dyDescent="0.25">
      <c r="A527" t="s">
        <v>8</v>
      </c>
      <c r="D527" s="15"/>
      <c r="E527" s="15"/>
      <c r="F527" s="111"/>
      <c r="G527" s="111"/>
      <c r="H527" s="16"/>
    </row>
    <row r="528" spans="1:8" x14ac:dyDescent="0.25">
      <c r="A528" t="s">
        <v>8</v>
      </c>
      <c r="D528" s="15"/>
      <c r="E528" s="15"/>
      <c r="F528" s="111"/>
      <c r="G528" s="111"/>
      <c r="H528" s="16"/>
    </row>
    <row r="529" spans="1:8" x14ac:dyDescent="0.25">
      <c r="A529" t="s">
        <v>8</v>
      </c>
      <c r="D529" s="15"/>
      <c r="E529" s="15"/>
      <c r="F529" s="111"/>
      <c r="G529" s="111"/>
      <c r="H529" s="16"/>
    </row>
    <row r="530" spans="1:8" x14ac:dyDescent="0.25">
      <c r="A530" t="s">
        <v>8</v>
      </c>
      <c r="D530" s="15"/>
      <c r="E530" s="15"/>
      <c r="F530" s="111"/>
      <c r="G530" s="111"/>
      <c r="H530" s="16"/>
    </row>
    <row r="531" spans="1:8" x14ac:dyDescent="0.25">
      <c r="A531" t="s">
        <v>8</v>
      </c>
      <c r="D531" s="15"/>
      <c r="E531" s="15"/>
      <c r="F531" s="111"/>
      <c r="G531" s="111"/>
      <c r="H531" s="16"/>
    </row>
    <row r="532" spans="1:8" x14ac:dyDescent="0.25">
      <c r="A532" t="s">
        <v>8</v>
      </c>
      <c r="D532" s="15"/>
      <c r="E532" s="15"/>
      <c r="F532" s="111"/>
      <c r="G532" s="111"/>
      <c r="H532" s="16"/>
    </row>
    <row r="533" spans="1:8" x14ac:dyDescent="0.25">
      <c r="A533" t="s">
        <v>8</v>
      </c>
      <c r="D533" s="15"/>
      <c r="E533" s="15"/>
      <c r="F533" s="111"/>
      <c r="G533" s="111"/>
      <c r="H533" s="16"/>
    </row>
    <row r="534" spans="1:8" x14ac:dyDescent="0.25">
      <c r="A534" t="s">
        <v>8</v>
      </c>
      <c r="D534" s="15"/>
      <c r="E534" s="15"/>
      <c r="F534" s="111"/>
      <c r="G534" s="111"/>
      <c r="H534" s="16"/>
    </row>
    <row r="535" spans="1:8" x14ac:dyDescent="0.25">
      <c r="A535" t="s">
        <v>8</v>
      </c>
      <c r="D535" s="15"/>
      <c r="E535" s="15"/>
      <c r="F535" s="111"/>
      <c r="G535" s="111"/>
      <c r="H535" s="16"/>
    </row>
    <row r="536" spans="1:8" x14ac:dyDescent="0.25">
      <c r="A536" t="s">
        <v>8</v>
      </c>
      <c r="D536" s="15"/>
      <c r="E536" s="15"/>
      <c r="F536" s="111"/>
      <c r="G536" s="111"/>
      <c r="H536" s="16"/>
    </row>
    <row r="537" spans="1:8" x14ac:dyDescent="0.25">
      <c r="A537" t="s">
        <v>8</v>
      </c>
      <c r="D537" s="15"/>
      <c r="E537" s="15"/>
      <c r="F537" s="111"/>
      <c r="G537" s="111"/>
      <c r="H537" s="16"/>
    </row>
    <row r="538" spans="1:8" x14ac:dyDescent="0.25">
      <c r="A538" t="s">
        <v>8</v>
      </c>
      <c r="D538" s="15"/>
      <c r="E538" s="15"/>
      <c r="F538" s="111"/>
      <c r="G538" s="111"/>
      <c r="H538" s="16"/>
    </row>
    <row r="539" spans="1:8" x14ac:dyDescent="0.25">
      <c r="A539" t="s">
        <v>8</v>
      </c>
      <c r="D539" s="15"/>
      <c r="E539" s="15"/>
      <c r="F539" s="111"/>
      <c r="G539" s="111"/>
      <c r="H539" s="16"/>
    </row>
    <row r="540" spans="1:8" x14ac:dyDescent="0.25">
      <c r="A540" t="s">
        <v>8</v>
      </c>
      <c r="D540" s="15"/>
      <c r="E540" s="15"/>
      <c r="F540" s="111"/>
      <c r="G540" s="111"/>
      <c r="H540" s="16"/>
    </row>
    <row r="541" spans="1:8" x14ac:dyDescent="0.25">
      <c r="A541" t="s">
        <v>8</v>
      </c>
      <c r="D541" s="15"/>
      <c r="E541" s="15"/>
      <c r="F541" s="111"/>
      <c r="G541" s="111"/>
      <c r="H541" s="16"/>
    </row>
    <row r="542" spans="1:8" x14ac:dyDescent="0.25">
      <c r="A542" t="s">
        <v>8</v>
      </c>
      <c r="D542" s="15"/>
      <c r="E542" s="15"/>
      <c r="F542" s="111"/>
      <c r="G542" s="111"/>
      <c r="H542" s="16"/>
    </row>
    <row r="543" spans="1:8" x14ac:dyDescent="0.25">
      <c r="A543" t="s">
        <v>8</v>
      </c>
      <c r="D543" s="15"/>
      <c r="E543" s="15"/>
      <c r="F543" s="111"/>
      <c r="G543" s="111"/>
      <c r="H543" s="16"/>
    </row>
    <row r="544" spans="1:8" x14ac:dyDescent="0.25">
      <c r="A544" t="s">
        <v>8</v>
      </c>
      <c r="D544" s="15"/>
      <c r="E544" s="15"/>
      <c r="F544" s="111"/>
      <c r="G544" s="111"/>
      <c r="H544" s="16"/>
    </row>
    <row r="545" spans="1:8" x14ac:dyDescent="0.25">
      <c r="A545" t="s">
        <v>8</v>
      </c>
      <c r="D545" s="15"/>
      <c r="E545" s="15"/>
      <c r="F545" s="111"/>
      <c r="G545" s="111"/>
      <c r="H545" s="16"/>
    </row>
    <row r="546" spans="1:8" x14ac:dyDescent="0.25">
      <c r="A546" t="s">
        <v>8</v>
      </c>
      <c r="D546" s="15"/>
      <c r="E546" s="15"/>
      <c r="F546" s="111"/>
      <c r="G546" s="111"/>
      <c r="H546" s="16"/>
    </row>
    <row r="547" spans="1:8" x14ac:dyDescent="0.25">
      <c r="A547" t="s">
        <v>8</v>
      </c>
      <c r="D547" s="15"/>
      <c r="E547" s="15"/>
      <c r="F547" s="111"/>
      <c r="G547" s="111"/>
      <c r="H547" s="16"/>
    </row>
    <row r="548" spans="1:8" x14ac:dyDescent="0.25">
      <c r="A548" t="s">
        <v>8</v>
      </c>
      <c r="D548" s="15"/>
      <c r="E548" s="15"/>
      <c r="F548" s="111"/>
      <c r="G548" s="111"/>
      <c r="H548" s="16"/>
    </row>
    <row r="549" spans="1:8" x14ac:dyDescent="0.25">
      <c r="A549" t="s">
        <v>8</v>
      </c>
      <c r="D549" s="15"/>
      <c r="E549" s="15"/>
      <c r="F549" s="111"/>
      <c r="G549" s="111"/>
      <c r="H549" s="16"/>
    </row>
    <row r="550" spans="1:8" x14ac:dyDescent="0.25">
      <c r="A550" t="s">
        <v>8</v>
      </c>
      <c r="D550" s="15"/>
      <c r="E550" s="15"/>
      <c r="F550" s="111"/>
      <c r="G550" s="111"/>
      <c r="H550" s="16"/>
    </row>
    <row r="551" spans="1:8" x14ac:dyDescent="0.25">
      <c r="A551" t="s">
        <v>8</v>
      </c>
      <c r="D551" s="15"/>
      <c r="E551" s="15"/>
      <c r="F551" s="111"/>
      <c r="G551" s="111"/>
      <c r="H551" s="16"/>
    </row>
    <row r="552" spans="1:8" x14ac:dyDescent="0.25">
      <c r="A552" t="s">
        <v>8</v>
      </c>
      <c r="D552" s="15"/>
      <c r="E552" s="15"/>
      <c r="F552" s="111"/>
      <c r="G552" s="111"/>
      <c r="H552" s="16"/>
    </row>
    <row r="553" spans="1:8" x14ac:dyDescent="0.25">
      <c r="A553" t="s">
        <v>8</v>
      </c>
      <c r="D553" s="15"/>
      <c r="E553" s="15"/>
      <c r="F553" s="111"/>
      <c r="G553" s="111"/>
      <c r="H553" s="16"/>
    </row>
    <row r="554" spans="1:8" x14ac:dyDescent="0.25">
      <c r="A554" t="s">
        <v>8</v>
      </c>
      <c r="D554" s="15"/>
      <c r="E554" s="15"/>
      <c r="F554" s="111"/>
      <c r="G554" s="111"/>
      <c r="H554" s="16"/>
    </row>
    <row r="555" spans="1:8" x14ac:dyDescent="0.25">
      <c r="A555" t="s">
        <v>8</v>
      </c>
      <c r="D555" s="15"/>
      <c r="E555" s="15"/>
      <c r="F555" s="111"/>
      <c r="G555" s="111"/>
      <c r="H555" s="16"/>
    </row>
    <row r="556" spans="1:8" x14ac:dyDescent="0.25">
      <c r="A556" t="s">
        <v>8</v>
      </c>
      <c r="D556" s="15"/>
      <c r="E556" s="15"/>
      <c r="F556" s="111"/>
      <c r="G556" s="111"/>
      <c r="H556" s="16"/>
    </row>
    <row r="557" spans="1:8" x14ac:dyDescent="0.25">
      <c r="A557" t="s">
        <v>8</v>
      </c>
      <c r="D557" s="15"/>
      <c r="E557" s="15"/>
      <c r="F557" s="111"/>
      <c r="G557" s="111"/>
      <c r="H557" s="16"/>
    </row>
    <row r="558" spans="1:8" x14ac:dyDescent="0.25">
      <c r="A558" t="s">
        <v>8</v>
      </c>
      <c r="D558" s="15"/>
      <c r="E558" s="15"/>
      <c r="F558" s="111"/>
      <c r="G558" s="111"/>
      <c r="H558" s="16"/>
    </row>
    <row r="559" spans="1:8" x14ac:dyDescent="0.25">
      <c r="A559" t="s">
        <v>8</v>
      </c>
      <c r="D559" s="15"/>
      <c r="E559" s="15"/>
      <c r="F559" s="111"/>
      <c r="G559" s="111"/>
      <c r="H559" s="16"/>
    </row>
    <row r="560" spans="1:8" x14ac:dyDescent="0.25">
      <c r="A560" t="s">
        <v>8</v>
      </c>
      <c r="D560" s="15"/>
      <c r="E560" s="15"/>
      <c r="F560" s="111"/>
      <c r="G560" s="111"/>
      <c r="H560" s="16"/>
    </row>
    <row r="561" spans="1:8" x14ac:dyDescent="0.25">
      <c r="A561" t="s">
        <v>8</v>
      </c>
      <c r="D561" s="15"/>
      <c r="E561" s="15"/>
      <c r="F561" s="111"/>
      <c r="G561" s="111"/>
      <c r="H561" s="16"/>
    </row>
    <row r="562" spans="1:8" x14ac:dyDescent="0.25">
      <c r="A562" t="s">
        <v>8</v>
      </c>
      <c r="D562" s="15"/>
      <c r="E562" s="15"/>
      <c r="F562" s="111"/>
      <c r="G562" s="111"/>
      <c r="H562" s="16"/>
    </row>
    <row r="563" spans="1:8" x14ac:dyDescent="0.25">
      <c r="A563" t="s">
        <v>8</v>
      </c>
      <c r="D563" s="15"/>
      <c r="E563" s="15"/>
      <c r="F563" s="111"/>
      <c r="G563" s="111"/>
      <c r="H563" s="16"/>
    </row>
    <row r="564" spans="1:8" x14ac:dyDescent="0.25">
      <c r="A564" t="s">
        <v>8</v>
      </c>
      <c r="D564" s="15"/>
      <c r="E564" s="15"/>
      <c r="F564" s="111"/>
      <c r="G564" s="111"/>
      <c r="H564" s="16"/>
    </row>
    <row r="565" spans="1:8" x14ac:dyDescent="0.25">
      <c r="A565" t="s">
        <v>8</v>
      </c>
      <c r="D565" s="15"/>
      <c r="E565" s="15"/>
      <c r="F565" s="111"/>
      <c r="G565" s="111"/>
      <c r="H565" s="16"/>
    </row>
    <row r="566" spans="1:8" x14ac:dyDescent="0.25">
      <c r="A566" t="s">
        <v>8</v>
      </c>
      <c r="D566" s="15"/>
      <c r="E566" s="15"/>
      <c r="F566" s="111"/>
      <c r="G566" s="111"/>
      <c r="H566" s="16"/>
    </row>
    <row r="567" spans="1:8" x14ac:dyDescent="0.25">
      <c r="A567" t="s">
        <v>8</v>
      </c>
      <c r="D567" s="15"/>
      <c r="E567" s="15"/>
      <c r="F567" s="111"/>
      <c r="G567" s="111"/>
      <c r="H567" s="16"/>
    </row>
    <row r="568" spans="1:8" x14ac:dyDescent="0.25">
      <c r="A568" t="s">
        <v>8</v>
      </c>
      <c r="D568" s="15"/>
      <c r="E568" s="15"/>
      <c r="F568" s="111"/>
      <c r="G568" s="111"/>
      <c r="H568" s="16"/>
    </row>
    <row r="569" spans="1:8" x14ac:dyDescent="0.25">
      <c r="A569" t="s">
        <v>8</v>
      </c>
      <c r="D569" s="15"/>
      <c r="E569" s="15"/>
      <c r="F569" s="111"/>
      <c r="G569" s="111"/>
      <c r="H569" s="16"/>
    </row>
    <row r="570" spans="1:8" x14ac:dyDescent="0.25">
      <c r="A570" t="s">
        <v>8</v>
      </c>
      <c r="D570" s="15"/>
      <c r="E570" s="15"/>
      <c r="F570" s="111"/>
      <c r="G570" s="111"/>
      <c r="H570" s="16"/>
    </row>
    <row r="571" spans="1:8" x14ac:dyDescent="0.25">
      <c r="A571" t="s">
        <v>8</v>
      </c>
      <c r="D571" s="15"/>
      <c r="E571" s="15"/>
      <c r="F571" s="111"/>
      <c r="G571" s="111"/>
      <c r="H571" s="16"/>
    </row>
    <row r="572" spans="1:8" x14ac:dyDescent="0.25">
      <c r="A572" t="s">
        <v>8</v>
      </c>
      <c r="D572" s="15"/>
      <c r="E572" s="15"/>
      <c r="F572" s="111"/>
      <c r="G572" s="111"/>
      <c r="H572" s="16"/>
    </row>
    <row r="573" spans="1:8" x14ac:dyDescent="0.25">
      <c r="A573" t="s">
        <v>8</v>
      </c>
      <c r="D573" s="15"/>
      <c r="E573" s="15"/>
      <c r="F573" s="111"/>
      <c r="G573" s="111"/>
      <c r="H573" s="16"/>
    </row>
    <row r="574" spans="1:8" x14ac:dyDescent="0.25">
      <c r="A574" t="s">
        <v>8</v>
      </c>
      <c r="D574" s="15"/>
      <c r="E574" s="15"/>
      <c r="F574" s="111"/>
      <c r="G574" s="111"/>
      <c r="H574" s="16"/>
    </row>
    <row r="575" spans="1:8" x14ac:dyDescent="0.25">
      <c r="A575" t="s">
        <v>8</v>
      </c>
      <c r="D575" s="15"/>
      <c r="E575" s="15"/>
      <c r="F575" s="111"/>
      <c r="G575" s="111"/>
      <c r="H575" s="16"/>
    </row>
    <row r="576" spans="1:8" x14ac:dyDescent="0.25">
      <c r="A576" t="s">
        <v>8</v>
      </c>
      <c r="D576" s="15"/>
      <c r="E576" s="15"/>
      <c r="F576" s="111"/>
      <c r="G576" s="111"/>
      <c r="H576" s="16"/>
    </row>
    <row r="577" spans="1:8" x14ac:dyDescent="0.25">
      <c r="A577" t="s">
        <v>8</v>
      </c>
      <c r="D577" s="15"/>
      <c r="E577" s="15"/>
      <c r="F577" s="111"/>
      <c r="G577" s="111"/>
      <c r="H577" s="16"/>
    </row>
    <row r="578" spans="1:8" x14ac:dyDescent="0.25">
      <c r="A578" t="s">
        <v>8</v>
      </c>
      <c r="D578" s="15"/>
      <c r="E578" s="15"/>
      <c r="F578" s="111"/>
      <c r="G578" s="111"/>
      <c r="H578" s="16"/>
    </row>
    <row r="579" spans="1:8" x14ac:dyDescent="0.25">
      <c r="A579" t="s">
        <v>8</v>
      </c>
      <c r="D579" s="15"/>
      <c r="E579" s="15"/>
      <c r="F579" s="111"/>
      <c r="G579" s="111"/>
      <c r="H579" s="16"/>
    </row>
    <row r="580" spans="1:8" x14ac:dyDescent="0.25">
      <c r="A580" t="s">
        <v>8</v>
      </c>
      <c r="D580" s="15"/>
      <c r="E580" s="15"/>
      <c r="F580" s="111"/>
      <c r="G580" s="111"/>
      <c r="H580" s="16"/>
    </row>
    <row r="581" spans="1:8" x14ac:dyDescent="0.25">
      <c r="A581" t="s">
        <v>8</v>
      </c>
      <c r="D581" s="15"/>
      <c r="E581" s="15"/>
      <c r="F581" s="111"/>
      <c r="G581" s="111"/>
      <c r="H581" s="16"/>
    </row>
    <row r="582" spans="1:8" x14ac:dyDescent="0.25">
      <c r="A582" t="s">
        <v>8</v>
      </c>
      <c r="D582" s="15"/>
      <c r="E582" s="15"/>
      <c r="F582" s="111"/>
      <c r="G582" s="111"/>
      <c r="H582" s="16"/>
    </row>
    <row r="583" spans="1:8" x14ac:dyDescent="0.25">
      <c r="A583" t="s">
        <v>8</v>
      </c>
      <c r="D583" s="15"/>
      <c r="E583" s="15"/>
      <c r="F583" s="111"/>
      <c r="G583" s="111"/>
      <c r="H583" s="16"/>
    </row>
    <row r="584" spans="1:8" x14ac:dyDescent="0.25">
      <c r="A584" t="s">
        <v>8</v>
      </c>
      <c r="D584" s="15"/>
      <c r="E584" s="15"/>
      <c r="F584" s="111"/>
      <c r="G584" s="111"/>
      <c r="H584" s="16"/>
    </row>
    <row r="585" spans="1:8" x14ac:dyDescent="0.25">
      <c r="A585" t="s">
        <v>8</v>
      </c>
      <c r="D585" s="15"/>
      <c r="E585" s="15"/>
      <c r="F585" s="111"/>
      <c r="G585" s="111"/>
      <c r="H585" s="16"/>
    </row>
    <row r="586" spans="1:8" x14ac:dyDescent="0.25">
      <c r="A586" t="s">
        <v>8</v>
      </c>
      <c r="D586" s="15"/>
      <c r="E586" s="15"/>
      <c r="F586" s="111"/>
      <c r="G586" s="111"/>
      <c r="H586" s="16"/>
    </row>
    <row r="587" spans="1:8" x14ac:dyDescent="0.25">
      <c r="A587" t="s">
        <v>8</v>
      </c>
      <c r="D587" s="15"/>
      <c r="E587" s="15"/>
      <c r="F587" s="111"/>
      <c r="G587" s="111"/>
      <c r="H587" s="16"/>
    </row>
    <row r="588" spans="1:8" x14ac:dyDescent="0.25">
      <c r="A588" t="s">
        <v>8</v>
      </c>
      <c r="D588" s="15"/>
      <c r="E588" s="15"/>
      <c r="F588" s="111"/>
      <c r="G588" s="111"/>
      <c r="H588" s="16"/>
    </row>
    <row r="589" spans="1:8" x14ac:dyDescent="0.25">
      <c r="A589" t="s">
        <v>8</v>
      </c>
      <c r="D589" s="15"/>
      <c r="E589" s="15"/>
      <c r="F589" s="111"/>
      <c r="G589" s="111"/>
      <c r="H589" s="16"/>
    </row>
    <row r="590" spans="1:8" x14ac:dyDescent="0.25">
      <c r="A590" t="s">
        <v>8</v>
      </c>
      <c r="D590" s="15"/>
      <c r="E590" s="15"/>
      <c r="F590" s="111"/>
      <c r="G590" s="111"/>
      <c r="H590" s="16"/>
    </row>
    <row r="591" spans="1:8" x14ac:dyDescent="0.25">
      <c r="A591" t="s">
        <v>8</v>
      </c>
      <c r="D591" s="15"/>
      <c r="E591" s="15"/>
      <c r="F591" s="111"/>
      <c r="G591" s="111"/>
      <c r="H591" s="16"/>
    </row>
    <row r="592" spans="1:8" x14ac:dyDescent="0.25">
      <c r="A592" t="s">
        <v>8</v>
      </c>
      <c r="D592" s="15"/>
      <c r="E592" s="15"/>
      <c r="F592" s="111"/>
      <c r="G592" s="111"/>
      <c r="H592" s="16"/>
    </row>
    <row r="593" spans="1:8" x14ac:dyDescent="0.25">
      <c r="A593" t="s">
        <v>8</v>
      </c>
      <c r="D593" s="15"/>
      <c r="E593" s="15"/>
      <c r="F593" s="111"/>
      <c r="G593" s="111"/>
      <c r="H593" s="16"/>
    </row>
    <row r="594" spans="1:8" x14ac:dyDescent="0.25">
      <c r="A594" t="s">
        <v>8</v>
      </c>
      <c r="D594" s="15"/>
      <c r="E594" s="15"/>
      <c r="F594" s="111"/>
      <c r="G594" s="111"/>
      <c r="H594" s="16"/>
    </row>
    <row r="595" spans="1:8" x14ac:dyDescent="0.25">
      <c r="A595" t="s">
        <v>8</v>
      </c>
      <c r="D595" s="15"/>
      <c r="E595" s="15"/>
      <c r="F595" s="111"/>
      <c r="G595" s="111"/>
      <c r="H595" s="16"/>
    </row>
    <row r="596" spans="1:8" x14ac:dyDescent="0.25">
      <c r="A596" t="s">
        <v>8</v>
      </c>
      <c r="D596" s="15"/>
      <c r="E596" s="15"/>
      <c r="F596" s="111"/>
      <c r="G596" s="111"/>
      <c r="H596" s="16"/>
    </row>
    <row r="597" spans="1:8" x14ac:dyDescent="0.25">
      <c r="A597" t="s">
        <v>8</v>
      </c>
      <c r="D597" s="15"/>
      <c r="E597" s="15"/>
      <c r="F597" s="111"/>
      <c r="G597" s="111"/>
      <c r="H597" s="16"/>
    </row>
    <row r="598" spans="1:8" x14ac:dyDescent="0.25">
      <c r="A598" t="s">
        <v>8</v>
      </c>
      <c r="D598" s="15"/>
      <c r="E598" s="15"/>
      <c r="F598" s="111"/>
      <c r="G598" s="111"/>
      <c r="H598" s="16"/>
    </row>
    <row r="599" spans="1:8" x14ac:dyDescent="0.25">
      <c r="A599" t="s">
        <v>8</v>
      </c>
      <c r="D599" s="15"/>
      <c r="E599" s="15"/>
      <c r="F599" s="111"/>
      <c r="G599" s="111"/>
      <c r="H599" s="16"/>
    </row>
    <row r="600" spans="1:8" x14ac:dyDescent="0.25">
      <c r="A600" t="s">
        <v>8</v>
      </c>
      <c r="D600" s="15"/>
      <c r="E600" s="15"/>
      <c r="F600" s="111"/>
      <c r="G600" s="111"/>
      <c r="H600" s="16"/>
    </row>
    <row r="601" spans="1:8" x14ac:dyDescent="0.25">
      <c r="A601" t="s">
        <v>8</v>
      </c>
      <c r="D601" s="15"/>
      <c r="E601" s="15"/>
      <c r="F601" s="111"/>
      <c r="G601" s="111"/>
      <c r="H601" s="16"/>
    </row>
    <row r="602" spans="1:8" x14ac:dyDescent="0.25">
      <c r="A602" t="s">
        <v>8</v>
      </c>
      <c r="D602" s="15"/>
      <c r="E602" s="15"/>
      <c r="F602" s="111"/>
      <c r="G602" s="111"/>
      <c r="H602" s="16"/>
    </row>
    <row r="603" spans="1:8" x14ac:dyDescent="0.25">
      <c r="A603" t="s">
        <v>8</v>
      </c>
      <c r="D603" s="15"/>
      <c r="E603" s="15"/>
      <c r="F603" s="111"/>
      <c r="G603" s="111"/>
      <c r="H603" s="16"/>
    </row>
    <row r="604" spans="1:8" x14ac:dyDescent="0.25">
      <c r="A604" t="s">
        <v>8</v>
      </c>
      <c r="D604" s="15"/>
      <c r="E604" s="15"/>
      <c r="F604" s="111"/>
      <c r="G604" s="111"/>
      <c r="H604" s="16"/>
    </row>
    <row r="605" spans="1:8" x14ac:dyDescent="0.25">
      <c r="A605" t="s">
        <v>8</v>
      </c>
      <c r="D605" s="15"/>
      <c r="E605" s="15"/>
      <c r="F605" s="111"/>
      <c r="G605" s="111"/>
      <c r="H605" s="16"/>
    </row>
    <row r="606" spans="1:8" x14ac:dyDescent="0.25">
      <c r="A606" t="s">
        <v>8</v>
      </c>
      <c r="D606" s="15"/>
      <c r="E606" s="15"/>
      <c r="F606" s="111"/>
      <c r="G606" s="111"/>
      <c r="H606" s="16"/>
    </row>
    <row r="607" spans="1:8" x14ac:dyDescent="0.25">
      <c r="A607" t="s">
        <v>8</v>
      </c>
      <c r="D607" s="15"/>
      <c r="E607" s="15"/>
      <c r="F607" s="111"/>
      <c r="G607" s="111"/>
      <c r="H607" s="16"/>
    </row>
    <row r="608" spans="1:8" x14ac:dyDescent="0.25">
      <c r="A608" t="s">
        <v>8</v>
      </c>
      <c r="D608" s="15"/>
      <c r="E608" s="15"/>
      <c r="F608" s="111"/>
      <c r="G608" s="111"/>
      <c r="H608" s="16"/>
    </row>
    <row r="609" spans="1:12" x14ac:dyDescent="0.25">
      <c r="A609" t="s">
        <v>8</v>
      </c>
      <c r="D609" s="15"/>
      <c r="E609" s="15"/>
      <c r="F609" s="111"/>
      <c r="G609" s="111"/>
      <c r="H609" s="16"/>
    </row>
    <row r="610" spans="1:12" x14ac:dyDescent="0.25">
      <c r="A610" t="s">
        <v>8</v>
      </c>
      <c r="D610" s="15"/>
      <c r="E610" s="15"/>
      <c r="F610" s="111"/>
      <c r="G610" s="111"/>
      <c r="H610" s="16"/>
    </row>
    <row r="611" spans="1:12" x14ac:dyDescent="0.25">
      <c r="A611" t="s">
        <v>8</v>
      </c>
      <c r="D611" s="15"/>
      <c r="E611" s="15"/>
      <c r="F611" s="111"/>
      <c r="G611" s="111"/>
      <c r="H611" s="16"/>
    </row>
    <row r="612" spans="1:12" x14ac:dyDescent="0.25">
      <c r="A612" t="s">
        <v>8</v>
      </c>
      <c r="D612" s="15"/>
      <c r="E612" s="15"/>
      <c r="F612" s="111"/>
      <c r="G612" s="111"/>
      <c r="H612" s="16"/>
    </row>
    <row r="613" spans="1:12" x14ac:dyDescent="0.25">
      <c r="A613" t="s">
        <v>8</v>
      </c>
      <c r="D613" s="15"/>
      <c r="E613" s="15"/>
      <c r="F613" s="111"/>
      <c r="G613" s="111"/>
      <c r="H613" s="16"/>
    </row>
    <row r="614" spans="1:12" x14ac:dyDescent="0.25">
      <c r="A614" t="s">
        <v>8</v>
      </c>
      <c r="D614" s="15"/>
      <c r="E614" s="15"/>
      <c r="F614" s="111"/>
      <c r="G614" s="111"/>
      <c r="H614" s="16"/>
    </row>
    <row r="615" spans="1:12" x14ac:dyDescent="0.25">
      <c r="A615" t="s">
        <v>8</v>
      </c>
      <c r="C615" t="s">
        <v>9</v>
      </c>
      <c r="D615" s="15" t="s">
        <v>142</v>
      </c>
      <c r="E615" s="15" t="s">
        <v>150</v>
      </c>
      <c r="F615" s="111">
        <v>-3.8043374060417499</v>
      </c>
      <c r="G615" s="111">
        <v>103.53455117399</v>
      </c>
      <c r="H615" s="16">
        <f>(ACOS(COS(RADIANS(90-F614)) * COS(RADIANS(90-F615)) + SIN(RADIANS(90-F614)) * SIN(RADIANS(90-F615)) * COS(RADIANS(G614-G615))) * 6371392)*1.04</f>
        <v>11970239.634702818</v>
      </c>
    </row>
    <row r="616" spans="1:12" x14ac:dyDescent="0.25">
      <c r="A616" t="s">
        <v>8</v>
      </c>
      <c r="C616" t="s">
        <v>9</v>
      </c>
      <c r="D616" s="15" t="s">
        <v>142</v>
      </c>
      <c r="E616" s="15" t="s">
        <v>151</v>
      </c>
      <c r="F616" s="111">
        <v>-3.8045775036507199</v>
      </c>
      <c r="G616" s="111">
        <v>103.533780651493</v>
      </c>
      <c r="H616" s="16">
        <f>ACOS(COS(RADIANS(90-F617)) * COS(RADIANS(90-F616)) + SIN(RADIANS(90-F617)) * SIN(RADIANS(90-F616)) * COS(RADIANS(G617-G616))) * 6371392 * IFERROR(IF(AVERAGEIF(segments_db!B:B, D616, 'TT History'!$E:$E) &gt; 9.8%, 6.0379, IF(AVERAGEIF(segments_db!B:B, D616, 'TT History'!$E:$E) &gt;= 8.5%, 8.0472, 1.0525)), 1)</f>
        <v>86.364818636061827</v>
      </c>
    </row>
    <row r="617" spans="1:12" x14ac:dyDescent="0.25">
      <c r="A617" t="s">
        <v>8</v>
      </c>
      <c r="C617" t="s">
        <v>9</v>
      </c>
      <c r="D617" s="15" t="s">
        <v>142</v>
      </c>
      <c r="E617" s="15" t="s">
        <v>152</v>
      </c>
      <c r="F617" s="111">
        <v>-3.80494036650623</v>
      </c>
      <c r="G617" s="111">
        <v>103.533092465487</v>
      </c>
      <c r="H617" s="16">
        <f>ACOS(COS(RADIANS(90-F618)) * COS(RADIANS(90-F617)) + SIN(RADIANS(90-F618)) * SIN(RADIANS(90-F617)) * COS(RADIANS(G618-G617))) * 6371392 * IFERROR(IF(AVERAGEIF(segments_db!B:B, D617, 'TT History'!$E:$E) &gt; 9.8%, 6.0379, IF(AVERAGEIF(segments_db!B:B, D617, 'TT History'!$E:$E) &gt;= 8.5%, 8.0472, 1.0525)), 1.025)</f>
        <v>66.570417101247074</v>
      </c>
      <c r="L617" s="74">
        <f>ACOS(COS(RADIANS(90-F616)) * COS(RADIANS(90-F615)) + SIN(RADIANS(90-F616)) * SIN(RADIANS(90-F615)) * COS(RADIANS(G616-G615))) * 6371392 * IFERROR(IF(AVERAGEIF('TT History'!$B:$B, D615, 'TT History'!$E:$E) &gt; 9.8%, 6.0379, IF(AVERAGEIF('TT History'!$B:$B, D615, 'TT History'!$E:$E) &gt;= 8.5%, 8.0472, 1.0525)), 1.025)</f>
        <v>91.805854974882607</v>
      </c>
    </row>
    <row r="618" spans="1:12" x14ac:dyDescent="0.25">
      <c r="A618" t="s">
        <v>8</v>
      </c>
      <c r="C618" t="s">
        <v>9</v>
      </c>
      <c r="D618" s="15" t="s">
        <v>142</v>
      </c>
      <c r="E618" s="15" t="s">
        <v>153</v>
      </c>
      <c r="F618" s="111">
        <v>-3.80548203511146</v>
      </c>
      <c r="G618" s="111">
        <v>103.53287357371499</v>
      </c>
      <c r="H618" s="16">
        <f t="shared" ref="H618:H640" si="6">(ACOS(COS(RADIANS(90-F617)) * COS(RADIANS(90-F618)) + SIN(RADIANS(90-F617)) * SIN(RADIANS(90-F618)) * COS(RADIANS(G617-G618))) * 6371392)*1.04</f>
        <v>67.544618327118982</v>
      </c>
    </row>
    <row r="619" spans="1:12" x14ac:dyDescent="0.25">
      <c r="A619" t="s">
        <v>8</v>
      </c>
      <c r="C619" t="s">
        <v>9</v>
      </c>
      <c r="D619" s="15" t="s">
        <v>142</v>
      </c>
      <c r="E619" s="15" t="s">
        <v>154</v>
      </c>
      <c r="F619" s="111">
        <v>-3.8059881270412399</v>
      </c>
      <c r="G619" s="111">
        <v>103.532842595331</v>
      </c>
      <c r="H619" s="16">
        <f t="shared" si="6"/>
        <v>58.638536082868626</v>
      </c>
    </row>
    <row r="620" spans="1:12" x14ac:dyDescent="0.25">
      <c r="A620" t="s">
        <v>8</v>
      </c>
      <c r="C620" t="s">
        <v>9</v>
      </c>
      <c r="D620" s="15" t="s">
        <v>142</v>
      </c>
      <c r="E620" s="15" t="s">
        <v>155</v>
      </c>
      <c r="F620" s="111">
        <v>-3.8066889458661399</v>
      </c>
      <c r="G620" s="111">
        <v>103.53282530275</v>
      </c>
      <c r="H620" s="16">
        <f t="shared" si="6"/>
        <v>81.074163061238707</v>
      </c>
    </row>
    <row r="621" spans="1:12" x14ac:dyDescent="0.25">
      <c r="A621" t="s">
        <v>8</v>
      </c>
      <c r="C621" t="s">
        <v>9</v>
      </c>
      <c r="D621" s="15" t="s">
        <v>142</v>
      </c>
      <c r="E621" s="15" t="s">
        <v>156</v>
      </c>
      <c r="F621" s="111">
        <v>-3.8072817633817202</v>
      </c>
      <c r="G621" s="111">
        <v>103.53288555608</v>
      </c>
      <c r="H621" s="16">
        <f t="shared" si="6"/>
        <v>68.910900730958858</v>
      </c>
    </row>
    <row r="622" spans="1:12" x14ac:dyDescent="0.25">
      <c r="A622" t="s">
        <v>8</v>
      </c>
      <c r="C622" t="s">
        <v>9</v>
      </c>
      <c r="D622" s="15" t="s">
        <v>142</v>
      </c>
      <c r="E622" s="15" t="s">
        <v>157</v>
      </c>
      <c r="F622" s="111">
        <v>-3.8079747704266</v>
      </c>
      <c r="G622" s="111">
        <v>103.533202242952</v>
      </c>
      <c r="H622" s="16">
        <f t="shared" si="6"/>
        <v>88.084459836826582</v>
      </c>
    </row>
    <row r="623" spans="1:12" x14ac:dyDescent="0.25">
      <c r="A623" t="s">
        <v>8</v>
      </c>
      <c r="C623" t="s">
        <v>9</v>
      </c>
      <c r="D623" s="15" t="s">
        <v>142</v>
      </c>
      <c r="E623" s="15" t="s">
        <v>158</v>
      </c>
      <c r="F623" s="111">
        <v>-3.80840865317175</v>
      </c>
      <c r="G623" s="111">
        <v>103.53379500094999</v>
      </c>
      <c r="H623" s="16">
        <f t="shared" si="6"/>
        <v>84.832649614631563</v>
      </c>
    </row>
    <row r="624" spans="1:12" x14ac:dyDescent="0.25">
      <c r="A624" t="s">
        <v>8</v>
      </c>
      <c r="C624" t="s">
        <v>9</v>
      </c>
      <c r="D624" s="15" t="s">
        <v>142</v>
      </c>
      <c r="E624" s="15" t="s">
        <v>159</v>
      </c>
      <c r="F624" s="111">
        <v>-3.8089615399811998</v>
      </c>
      <c r="G624" s="111">
        <v>103.534103628491</v>
      </c>
      <c r="H624" s="16">
        <f t="shared" si="6"/>
        <v>73.190353172232903</v>
      </c>
    </row>
    <row r="625" spans="1:8" x14ac:dyDescent="0.25">
      <c r="A625" t="s">
        <v>8</v>
      </c>
      <c r="C625" t="s">
        <v>9</v>
      </c>
      <c r="D625" s="15" t="s">
        <v>142</v>
      </c>
      <c r="E625" s="15" t="s">
        <v>160</v>
      </c>
      <c r="F625" s="111">
        <v>-3.8095195163840598</v>
      </c>
      <c r="G625" s="111">
        <v>103.534110575749</v>
      </c>
      <c r="H625" s="16">
        <f t="shared" si="6"/>
        <v>64.534917409765058</v>
      </c>
    </row>
    <row r="626" spans="1:8" x14ac:dyDescent="0.25">
      <c r="A626" t="s">
        <v>8</v>
      </c>
      <c r="C626" t="s">
        <v>9</v>
      </c>
      <c r="D626" s="15" t="s">
        <v>142</v>
      </c>
      <c r="E626" s="15" t="s">
        <v>161</v>
      </c>
      <c r="F626" s="111">
        <v>-3.8103521109135099</v>
      </c>
      <c r="G626" s="111">
        <v>103.534107549588</v>
      </c>
      <c r="H626" s="16">
        <f t="shared" si="6"/>
        <v>96.290060903000537</v>
      </c>
    </row>
    <row r="627" spans="1:8" x14ac:dyDescent="0.25">
      <c r="A627" t="s">
        <v>8</v>
      </c>
      <c r="C627" t="s">
        <v>9</v>
      </c>
      <c r="D627" s="15" t="s">
        <v>142</v>
      </c>
      <c r="E627" s="15" t="s">
        <v>162</v>
      </c>
      <c r="F627" s="111">
        <v>-3.8116065121479101</v>
      </c>
      <c r="G627" s="111">
        <v>103.533593214436</v>
      </c>
      <c r="H627" s="16">
        <f t="shared" si="6"/>
        <v>156.74265059144076</v>
      </c>
    </row>
    <row r="628" spans="1:8" x14ac:dyDescent="0.25">
      <c r="A628" t="s">
        <v>8</v>
      </c>
      <c r="C628" t="s">
        <v>9</v>
      </c>
      <c r="D628" s="15" t="s">
        <v>142</v>
      </c>
      <c r="E628" s="15" t="s">
        <v>163</v>
      </c>
      <c r="F628" s="111">
        <v>-3.8127322949161302</v>
      </c>
      <c r="G628" s="111">
        <v>103.533116674545</v>
      </c>
      <c r="H628" s="16">
        <f t="shared" si="6"/>
        <v>141.33304238672045</v>
      </c>
    </row>
    <row r="629" spans="1:8" x14ac:dyDescent="0.25">
      <c r="A629" t="s">
        <v>8</v>
      </c>
      <c r="C629" t="s">
        <v>9</v>
      </c>
      <c r="D629" s="15" t="s">
        <v>142</v>
      </c>
      <c r="E629" s="15" t="s">
        <v>164</v>
      </c>
      <c r="F629" s="111">
        <v>-3.8138086366408599</v>
      </c>
      <c r="G629" s="111">
        <v>103.532635239453</v>
      </c>
      <c r="H629" s="16">
        <f t="shared" si="6"/>
        <v>136.31313907209199</v>
      </c>
    </row>
    <row r="630" spans="1:8" x14ac:dyDescent="0.25">
      <c r="A630" t="s">
        <v>8</v>
      </c>
      <c r="C630" t="s">
        <v>9</v>
      </c>
      <c r="D630" s="15" t="s">
        <v>142</v>
      </c>
      <c r="E630" s="15" t="s">
        <v>165</v>
      </c>
      <c r="F630" s="111">
        <v>-3.8148206348767899</v>
      </c>
      <c r="G630" s="111">
        <v>103.532184350457</v>
      </c>
      <c r="H630" s="16">
        <f t="shared" si="6"/>
        <v>128.08140778092786</v>
      </c>
    </row>
    <row r="631" spans="1:8" x14ac:dyDescent="0.25">
      <c r="A631" t="s">
        <v>8</v>
      </c>
      <c r="C631" t="s">
        <v>9</v>
      </c>
      <c r="D631" s="15" t="s">
        <v>142</v>
      </c>
      <c r="E631" s="15" t="s">
        <v>166</v>
      </c>
      <c r="F631" s="111">
        <v>-3.8152487560292898</v>
      </c>
      <c r="G631" s="111">
        <v>103.531965616596</v>
      </c>
      <c r="H631" s="16">
        <f t="shared" si="6"/>
        <v>55.574587991640144</v>
      </c>
    </row>
    <row r="632" spans="1:8" x14ac:dyDescent="0.25">
      <c r="A632" t="s">
        <v>8</v>
      </c>
      <c r="C632" t="s">
        <v>9</v>
      </c>
      <c r="D632" s="15" t="s">
        <v>142</v>
      </c>
      <c r="E632" s="15" t="s">
        <v>167</v>
      </c>
      <c r="F632" s="111">
        <v>-3.8154833580092702</v>
      </c>
      <c r="G632" s="111">
        <v>103.531772823946</v>
      </c>
      <c r="H632" s="16">
        <f t="shared" si="6"/>
        <v>35.08646282506394</v>
      </c>
    </row>
    <row r="633" spans="1:8" x14ac:dyDescent="0.25">
      <c r="A633" t="s">
        <v>8</v>
      </c>
      <c r="C633" t="s">
        <v>9</v>
      </c>
      <c r="D633" s="15" t="s">
        <v>142</v>
      </c>
      <c r="E633" s="15" t="s">
        <v>168</v>
      </c>
      <c r="F633" s="111">
        <v>-3.8157340410304998</v>
      </c>
      <c r="G633" s="111">
        <v>103.531525118487</v>
      </c>
      <c r="H633" s="16">
        <f t="shared" si="6"/>
        <v>40.712720205176957</v>
      </c>
    </row>
    <row r="634" spans="1:8" x14ac:dyDescent="0.25">
      <c r="A634" t="s">
        <v>8</v>
      </c>
      <c r="C634" t="s">
        <v>9</v>
      </c>
      <c r="D634" s="15" t="s">
        <v>142</v>
      </c>
      <c r="E634" s="15" t="s">
        <v>169</v>
      </c>
      <c r="F634" s="111">
        <v>-3.8160666027474899</v>
      </c>
      <c r="G634" s="111">
        <v>103.53144916991801</v>
      </c>
      <c r="H634" s="16">
        <f t="shared" si="6"/>
        <v>39.446607937255692</v>
      </c>
    </row>
    <row r="635" spans="1:8" x14ac:dyDescent="0.25">
      <c r="A635" t="s">
        <v>8</v>
      </c>
      <c r="C635" t="s">
        <v>9</v>
      </c>
      <c r="D635" s="15" t="s">
        <v>142</v>
      </c>
      <c r="E635" s="15" t="s">
        <v>170</v>
      </c>
      <c r="F635" s="111">
        <v>-3.8164152940361298</v>
      </c>
      <c r="G635" s="111">
        <v>103.531352101468</v>
      </c>
      <c r="H635" s="16">
        <f t="shared" si="6"/>
        <v>41.852900582851817</v>
      </c>
    </row>
    <row r="636" spans="1:8" x14ac:dyDescent="0.25">
      <c r="A636" t="s">
        <v>8</v>
      </c>
      <c r="C636" t="s">
        <v>9</v>
      </c>
      <c r="D636" s="15" t="s">
        <v>142</v>
      </c>
      <c r="E636" s="15" t="s">
        <v>171</v>
      </c>
      <c r="F636" s="111">
        <v>-3.8165781784904498</v>
      </c>
      <c r="G636" s="111">
        <v>103.53114068502499</v>
      </c>
      <c r="H636" s="16">
        <f t="shared" si="6"/>
        <v>30.822478469834365</v>
      </c>
    </row>
    <row r="637" spans="1:8" x14ac:dyDescent="0.25">
      <c r="A637" t="s">
        <v>8</v>
      </c>
      <c r="C637" t="s">
        <v>9</v>
      </c>
      <c r="D637" s="15" t="s">
        <v>142</v>
      </c>
      <c r="E637" s="15" t="s">
        <v>172</v>
      </c>
      <c r="F637" s="111">
        <v>-3.8166357773990498</v>
      </c>
      <c r="G637" s="111">
        <v>103.53076213774</v>
      </c>
      <c r="H637" s="16">
        <f t="shared" si="6"/>
        <v>44.186792145725882</v>
      </c>
    </row>
    <row r="638" spans="1:8" x14ac:dyDescent="0.25">
      <c r="A638" t="s">
        <v>8</v>
      </c>
      <c r="C638" t="s">
        <v>9</v>
      </c>
      <c r="D638" s="15" t="s">
        <v>142</v>
      </c>
      <c r="E638" s="15" t="s">
        <v>173</v>
      </c>
      <c r="F638" s="111">
        <v>-3.8167518631759698</v>
      </c>
      <c r="G638" s="111">
        <v>103.530399692251</v>
      </c>
      <c r="H638" s="16">
        <f t="shared" si="6"/>
        <v>43.925666070514907</v>
      </c>
    </row>
    <row r="639" spans="1:8" x14ac:dyDescent="0.25">
      <c r="A639" t="s">
        <v>8</v>
      </c>
      <c r="C639" t="s">
        <v>9</v>
      </c>
      <c r="D639" s="15" t="s">
        <v>142</v>
      </c>
      <c r="E639" s="15" t="s">
        <v>174</v>
      </c>
      <c r="F639" s="111">
        <v>-3.8169822444191399</v>
      </c>
      <c r="G639" s="111">
        <v>103.52981402056299</v>
      </c>
      <c r="H639" s="16">
        <f t="shared" si="6"/>
        <v>72.644976561654602</v>
      </c>
    </row>
    <row r="640" spans="1:8" ht="15" customHeight="1" thickBot="1" x14ac:dyDescent="0.3">
      <c r="A640" s="69" t="s">
        <v>8</v>
      </c>
      <c r="B640" s="69"/>
      <c r="C640" s="69" t="s">
        <v>9</v>
      </c>
      <c r="D640" s="28" t="s">
        <v>142</v>
      </c>
      <c r="E640" s="28" t="s">
        <v>175</v>
      </c>
      <c r="F640" s="112">
        <v>-3.8172651065418299</v>
      </c>
      <c r="G640" s="112">
        <v>103.52922244613301</v>
      </c>
      <c r="H640" s="29">
        <f t="shared" si="6"/>
        <v>75.697237874615539</v>
      </c>
    </row>
    <row r="641" spans="1:8" x14ac:dyDescent="0.25">
      <c r="A641" t="s">
        <v>176</v>
      </c>
      <c r="B641" t="str">
        <f>VLOOKUP(C641, olt_db!$B$2:$E$70, 2, 0)</f>
        <v>OLT-SMGN-IBS-Pematang_Asilum</v>
      </c>
      <c r="C641" t="s">
        <v>177</v>
      </c>
      <c r="D641" s="24" t="s">
        <v>178</v>
      </c>
      <c r="E641" s="68" t="s">
        <v>179</v>
      </c>
      <c r="F641" s="113">
        <v>3.01508175599617</v>
      </c>
      <c r="G641" s="114">
        <v>99.182860399244802</v>
      </c>
      <c r="H641" s="70">
        <f>ACOS(COS(RADIANS(90-F642)) * COS(RADIANS(90-F641)) + SIN(RADIANS(90-F642)) * SIN(RADIANS(90-F641)) * COS(RADIANS(G642-G641))) * 6371392 * IFERROR(IF(AVERAGEIF('TT History'!$B:$B, D641, 'TT History'!$E:$E) &gt; 9.8%, 1.1205, IF(AVERAGEIF('TT History'!$B:$B, D641, 'TT History'!$E:$E) &gt;= 8.5%, 1.1055, 1.0525)), 1.0525)</f>
        <v>110.60995495400391</v>
      </c>
    </row>
    <row r="642" spans="1:8" x14ac:dyDescent="0.25">
      <c r="A642" t="s">
        <v>176</v>
      </c>
      <c r="B642" t="str">
        <f>VLOOKUP(C642, olt_db!$B$2:$E$70, 2, 0)</f>
        <v>OLT-SMGN-IBS-Pematang_Asilum</v>
      </c>
      <c r="C642" t="s">
        <v>177</v>
      </c>
      <c r="D642" s="24" t="s">
        <v>178</v>
      </c>
      <c r="E642" s="68" t="s">
        <v>180</v>
      </c>
      <c r="F642" s="113">
        <v>3.0142812324641901</v>
      </c>
      <c r="G642" s="114">
        <v>99.182357404161095</v>
      </c>
      <c r="H642" s="70">
        <f>ACOS(COS(RADIANS(90-F643)) * COS(RADIANS(90-F642)) + SIN(RADIANS(90-F643)) * SIN(RADIANS(90-F642)) * COS(RADIANS(G643-G642))) * 6371392 * IFERROR(IF(AVERAGEIF('TT History'!$B:$B, D642, 'TT History'!$E:$E) &gt; 9.8%, 1.1205, IF(AVERAGEIF('TT History'!$B:$B, D642, 'TT History'!$E:$E) &gt;= 8.5%, 1.1055, 1.0525)), 1.0525)</f>
        <v>109.84763383172582</v>
      </c>
    </row>
    <row r="643" spans="1:8" x14ac:dyDescent="0.25">
      <c r="A643" t="s">
        <v>176</v>
      </c>
      <c r="B643" t="str">
        <f>VLOOKUP(C643, olt_db!$B$2:$E$70, 2, 0)</f>
        <v>OLT-SMGN-IBS-Pematang_Asilum</v>
      </c>
      <c r="C643" t="s">
        <v>177</v>
      </c>
      <c r="D643" s="24" t="s">
        <v>178</v>
      </c>
      <c r="E643" s="68" t="s">
        <v>181</v>
      </c>
      <c r="F643" s="113">
        <v>3.0134989275320998</v>
      </c>
      <c r="G643" s="114">
        <v>99.181838156135896</v>
      </c>
      <c r="H643" s="70">
        <f>ACOS(COS(RADIANS(90-F644)) * COS(RADIANS(90-F643)) + SIN(RADIANS(90-F644)) * SIN(RADIANS(90-F643)) * COS(RADIANS(G644-G643))) * 6371392 * IFERROR(IF(AVERAGEIF('TT History'!$B:$B, D643, 'TT History'!$E:$E) &gt; 9.8%, 1.1205, IF(AVERAGEIF('TT History'!$B:$B, D643, 'TT History'!$E:$E) &gt;= 8.5%, 1.1055, 1.0525)), 1.0525)</f>
        <v>87.095019110430144</v>
      </c>
    </row>
    <row r="644" spans="1:8" x14ac:dyDescent="0.25">
      <c r="A644" t="s">
        <v>176</v>
      </c>
      <c r="B644" t="str">
        <f>VLOOKUP(C644, olt_db!$B$2:$E$70, 2, 0)</f>
        <v>OLT-SMGN-IBS-Pematang_Asilum</v>
      </c>
      <c r="C644" t="s">
        <v>177</v>
      </c>
      <c r="D644" s="24" t="s">
        <v>178</v>
      </c>
      <c r="E644" s="68" t="s">
        <v>182</v>
      </c>
      <c r="F644" s="113">
        <v>3.0128782567068999</v>
      </c>
      <c r="G644" s="114">
        <v>99.181427070075301</v>
      </c>
      <c r="H644" s="70">
        <f>ACOS(COS(RADIANS(90-F645)) * COS(RADIANS(90-F644)) + SIN(RADIANS(90-F645)) * SIN(RADIANS(90-F644)) * COS(RADIANS(G645-G644))) * 6371392 * IFERROR(IF(AVERAGEIF('TT History'!$B:$B, D644, 'TT History'!$E:$E) &gt; 9.8%, 1.1205, IF(AVERAGEIF('TT History'!$B:$B, D644, 'TT History'!$E:$E) &gt;= 8.5%, 1.1055, 1.0525)), 1.0525)</f>
        <v>83.427600916185426</v>
      </c>
    </row>
    <row r="645" spans="1:8" x14ac:dyDescent="0.25">
      <c r="A645" t="s">
        <v>176</v>
      </c>
      <c r="B645" t="str">
        <f>VLOOKUP(C645, olt_db!$B$2:$E$70, 2, 0)</f>
        <v>OLT-SMGN-IBS-Pematang_Asilum</v>
      </c>
      <c r="C645" t="s">
        <v>177</v>
      </c>
      <c r="D645" s="24" t="s">
        <v>178</v>
      </c>
      <c r="E645" s="68" t="s">
        <v>183</v>
      </c>
      <c r="F645" s="113">
        <v>3.0122670000610898</v>
      </c>
      <c r="G645" s="114">
        <v>99.181059862446205</v>
      </c>
      <c r="H645" s="70">
        <f>ACOS(COS(RADIANS(90-F646)) * COS(RADIANS(90-F645)) + SIN(RADIANS(90-F646)) * SIN(RADIANS(90-F645)) * COS(RADIANS(G646-G645))) * 6371392 * IFERROR(IF(AVERAGEIF('TT History'!$B:$B, D645, 'TT History'!$E:$E) &gt; 9.8%, 1.1205, IF(AVERAGEIF('TT History'!$B:$B, D645, 'TT History'!$E:$E) &gt;= 8.5%, 1.1055, 1.0525)), 1.0525)</f>
        <v>97.20506565462307</v>
      </c>
    </row>
    <row r="646" spans="1:8" x14ac:dyDescent="0.25">
      <c r="A646" t="s">
        <v>176</v>
      </c>
      <c r="B646" t="str">
        <f>VLOOKUP(C646, olt_db!$B$2:$E$70, 2, 0)</f>
        <v>OLT-SMGN-IBS-Pematang_Asilum</v>
      </c>
      <c r="C646" t="s">
        <v>177</v>
      </c>
      <c r="D646" s="24" t="s">
        <v>178</v>
      </c>
      <c r="E646" s="68" t="s">
        <v>184</v>
      </c>
      <c r="F646" s="113">
        <v>3.0114532137346002</v>
      </c>
      <c r="G646" s="114">
        <v>99.180893705245893</v>
      </c>
      <c r="H646" s="70">
        <f>ACOS(COS(RADIANS(90-F647)) * COS(RADIANS(90-F646)) + SIN(RADIANS(90-F647)) * SIN(RADIANS(90-F646)) * COS(RADIANS(G647-G646))) * 6371392 * IFERROR(IF(AVERAGEIF('TT History'!$B:$B, D646, 'TT History'!$E:$E) &gt; 9.8%, 1.1205, IF(AVERAGEIF('TT History'!$B:$B, D646, 'TT History'!$E:$E) &gt;= 8.5%, 1.1055, 1.0525)), 1.0525)</f>
        <v>91.328890585641659</v>
      </c>
    </row>
    <row r="647" spans="1:8" x14ac:dyDescent="0.25">
      <c r="A647" t="s">
        <v>176</v>
      </c>
      <c r="B647" t="str">
        <f>VLOOKUP(C647, olt_db!$B$2:$E$70, 2, 0)</f>
        <v>OLT-SMGN-IBS-Pematang_Asilum</v>
      </c>
      <c r="C647" t="s">
        <v>177</v>
      </c>
      <c r="D647" s="24" t="s">
        <v>178</v>
      </c>
      <c r="E647" s="68" t="s">
        <v>185</v>
      </c>
      <c r="F647" s="113">
        <v>3.0108253521994901</v>
      </c>
      <c r="G647" s="114">
        <v>99.180429713160294</v>
      </c>
      <c r="H647" s="70">
        <f>ACOS(COS(RADIANS(90-F648)) * COS(RADIANS(90-F647)) + SIN(RADIANS(90-F648)) * SIN(RADIANS(90-F647)) * COS(RADIANS(G648-G647))) * 6371392 * IFERROR(IF(AVERAGEIF('TT History'!$B:$B, D647, 'TT History'!$E:$E) &gt; 9.8%, 1.1205, IF(AVERAGEIF('TT History'!$B:$B, D647, 'TT History'!$E:$E) &gt;= 8.5%, 1.1055, 1.0525)), 1.0525)</f>
        <v>80.76717011337756</v>
      </c>
    </row>
    <row r="648" spans="1:8" x14ac:dyDescent="0.25">
      <c r="A648" t="s">
        <v>176</v>
      </c>
      <c r="B648" t="str">
        <f>VLOOKUP(C648, olt_db!$B$2:$E$70, 2, 0)</f>
        <v>OLT-SMGN-IBS-Pematang_Asilum</v>
      </c>
      <c r="C648" t="s">
        <v>177</v>
      </c>
      <c r="D648" s="24" t="s">
        <v>178</v>
      </c>
      <c r="E648" s="68" t="s">
        <v>186</v>
      </c>
      <c r="F648" s="113">
        <v>3.0103607866440099</v>
      </c>
      <c r="G648" s="114">
        <v>99.179918720639094</v>
      </c>
      <c r="H648" s="70">
        <f>ACOS(COS(RADIANS(90-F649)) * COS(RADIANS(90-F648)) + SIN(RADIANS(90-F649)) * SIN(RADIANS(90-F648)) * COS(RADIANS(G649-G648))) * 6371392 * IFERROR(IF(AVERAGEIF('TT History'!$B:$B, D648, 'TT History'!$E:$E) &gt; 9.8%, 1.1205, IF(AVERAGEIF('TT History'!$B:$B, D648, 'TT History'!$E:$E) &gt;= 8.5%, 1.1055, 1.0525)), 1.0525)</f>
        <v>91.487065477233756</v>
      </c>
    </row>
    <row r="649" spans="1:8" x14ac:dyDescent="0.25">
      <c r="A649" t="s">
        <v>176</v>
      </c>
      <c r="B649" t="str">
        <f>VLOOKUP(C649, olt_db!$B$2:$E$70, 2, 0)</f>
        <v>OLT-SMGN-IBS-Pematang_Asilum</v>
      </c>
      <c r="C649" t="s">
        <v>177</v>
      </c>
      <c r="D649" s="24" t="s">
        <v>178</v>
      </c>
      <c r="E649" s="68" t="s">
        <v>187</v>
      </c>
      <c r="F649" s="113">
        <v>3.0097599017332199</v>
      </c>
      <c r="G649" s="114">
        <v>99.179418077038406</v>
      </c>
      <c r="H649" s="70">
        <f>ACOS(COS(RADIANS(90-F650)) * COS(RADIANS(90-F649)) + SIN(RADIANS(90-F650)) * SIN(RADIANS(90-F649)) * COS(RADIANS(G650-G649))) * 6371392 * IFERROR(IF(AVERAGEIF('TT History'!$B:$B, D649, 'TT History'!$E:$E) &gt; 9.8%, 1.1205, IF(AVERAGEIF('TT History'!$B:$B, D649, 'TT History'!$E:$E) &gt;= 8.5%, 1.1055, 1.0525)), 1.0525)</f>
        <v>176.59700106756821</v>
      </c>
    </row>
    <row r="650" spans="1:8" x14ac:dyDescent="0.25">
      <c r="A650" t="s">
        <v>176</v>
      </c>
      <c r="B650" t="str">
        <f>VLOOKUP(C650, olt_db!$B$2:$E$70, 2, 0)</f>
        <v>OLT-SMGN-IBS-Pematang_Asilum</v>
      </c>
      <c r="C650" t="s">
        <v>177</v>
      </c>
      <c r="D650" s="24" t="s">
        <v>178</v>
      </c>
      <c r="E650" s="68" t="s">
        <v>188</v>
      </c>
      <c r="F650" s="113">
        <v>3.0082790984534</v>
      </c>
      <c r="G650" s="114">
        <v>99.179128046915196</v>
      </c>
      <c r="H650" s="70">
        <f>ACOS(COS(RADIANS(90-F651)) * COS(RADIANS(90-F650)) + SIN(RADIANS(90-F651)) * SIN(RADIANS(90-F650)) * COS(RADIANS(G651-G650))) * 6371392 * IFERROR(IF(AVERAGEIF('TT History'!$B:$B, D650, 'TT History'!$E:$E) &gt; 9.8%, 1.1205, IF(AVERAGEIF('TT History'!$B:$B, D650, 'TT History'!$E:$E) &gt;= 8.5%, 1.1055, 1.0525)), 1.0525)</f>
        <v>116.63058211703046</v>
      </c>
    </row>
    <row r="651" spans="1:8" x14ac:dyDescent="0.25">
      <c r="A651" t="s">
        <v>176</v>
      </c>
      <c r="B651" t="str">
        <f>VLOOKUP(C651, olt_db!$B$2:$E$70, 2, 0)</f>
        <v>OLT-SMGN-IBS-Pematang_Asilum</v>
      </c>
      <c r="C651" t="s">
        <v>177</v>
      </c>
      <c r="D651" s="24" t="s">
        <v>178</v>
      </c>
      <c r="E651" s="68" t="s">
        <v>189</v>
      </c>
      <c r="F651" s="113">
        <v>3.0074395710934398</v>
      </c>
      <c r="G651" s="114">
        <v>99.178590452280702</v>
      </c>
      <c r="H651" s="70">
        <f>ACOS(COS(RADIANS(90-F652)) * COS(RADIANS(90-F651)) + SIN(RADIANS(90-F652)) * SIN(RADIANS(90-F651)) * COS(RADIANS(G652-G651))) * 6371392 * IFERROR(IF(AVERAGEIF('TT History'!$B:$B, D651, 'TT History'!$E:$E) &gt; 9.8%, 1.1205, IF(AVERAGEIF('TT History'!$B:$B, D651, 'TT History'!$E:$E) &gt;= 8.5%, 1.1055, 1.0525)), 1.0525)</f>
        <v>69.610320692139695</v>
      </c>
    </row>
    <row r="652" spans="1:8" x14ac:dyDescent="0.25">
      <c r="A652" t="s">
        <v>176</v>
      </c>
      <c r="B652" t="str">
        <f>VLOOKUP(C652, olt_db!$B$2:$E$70, 2, 0)</f>
        <v>OLT-SMGN-IBS-Pematang_Asilum</v>
      </c>
      <c r="C652" t="s">
        <v>177</v>
      </c>
      <c r="D652" s="24" t="s">
        <v>178</v>
      </c>
      <c r="E652" s="68" t="s">
        <v>190</v>
      </c>
      <c r="F652" s="113">
        <v>3.0069260458217402</v>
      </c>
      <c r="G652" s="114">
        <v>99.178289992081204</v>
      </c>
      <c r="H652" s="70">
        <f>ACOS(COS(RADIANS(90-F653)) * COS(RADIANS(90-F652)) + SIN(RADIANS(90-F653)) * SIN(RADIANS(90-F652)) * COS(RADIANS(G653-G652))) * 6371392 * IFERROR(IF(AVERAGEIF('TT History'!$B:$B, D652, 'TT History'!$E:$E) &gt; 9.8%, 1.1205, IF(AVERAGEIF('TT History'!$B:$B, D652, 'TT History'!$E:$E) &gt;= 8.5%, 1.1055, 1.0525)), 1.0525)</f>
        <v>66.781075006934216</v>
      </c>
    </row>
    <row r="653" spans="1:8" x14ac:dyDescent="0.25">
      <c r="A653" t="s">
        <v>176</v>
      </c>
      <c r="B653" t="str">
        <f>VLOOKUP(C653, olt_db!$B$2:$E$70, 2, 0)</f>
        <v>OLT-SMGN-IBS-Pematang_Asilum</v>
      </c>
      <c r="C653" t="s">
        <v>177</v>
      </c>
      <c r="D653" s="24" t="s">
        <v>178</v>
      </c>
      <c r="E653" s="68" t="s">
        <v>191</v>
      </c>
      <c r="F653" s="113">
        <v>3.0063571563434901</v>
      </c>
      <c r="G653" s="114">
        <v>99.178245989358203</v>
      </c>
      <c r="H653" s="70">
        <f>ACOS(COS(RADIANS(90-F654)) * COS(RADIANS(90-F653)) + SIN(RADIANS(90-F654)) * SIN(RADIANS(90-F653)) * COS(RADIANS(G654-G653))) * 6371392 * IFERROR(IF(AVERAGEIF('TT History'!$B:$B, D653, 'TT History'!$E:$E) &gt; 9.8%, 1.1205, IF(AVERAGEIF('TT History'!$B:$B, D653, 'TT History'!$E:$E) &gt;= 8.5%, 1.1055, 1.0525)), 1.0525)</f>
        <v>102.98136266793232</v>
      </c>
    </row>
    <row r="654" spans="1:8" x14ac:dyDescent="0.25">
      <c r="A654" t="s">
        <v>176</v>
      </c>
      <c r="B654" t="str">
        <f>VLOOKUP(C654, olt_db!$B$2:$E$70, 2, 0)</f>
        <v>OLT-SMGN-IBS-Pematang_Asilum</v>
      </c>
      <c r="C654" t="s">
        <v>177</v>
      </c>
      <c r="D654" s="24" t="s">
        <v>178</v>
      </c>
      <c r="E654" s="68" t="s">
        <v>192</v>
      </c>
      <c r="F654" s="113">
        <v>3.0065541593790202</v>
      </c>
      <c r="G654" s="114">
        <v>99.177387262954198</v>
      </c>
      <c r="H654" s="70">
        <f>ACOS(COS(RADIANS(90-F655)) * COS(RADIANS(90-F654)) + SIN(RADIANS(90-F655)) * SIN(RADIANS(90-F654)) * COS(RADIANS(G655-G654))) * 6371392 * IFERROR(IF(AVERAGEIF('TT History'!$B:$B, D654, 'TT History'!$E:$E) &gt; 9.8%, 1.1205, IF(AVERAGEIF('TT History'!$B:$B, D654, 'TT History'!$E:$E) &gt;= 8.5%, 1.1055, 1.0525)), 1.0525)</f>
        <v>60.210844167377672</v>
      </c>
    </row>
    <row r="655" spans="1:8" x14ac:dyDescent="0.25">
      <c r="A655" t="s">
        <v>176</v>
      </c>
      <c r="B655" t="str">
        <f>VLOOKUP(C655, olt_db!$B$2:$E$70, 2, 0)</f>
        <v>OLT-SMGN-IBS-Pematang_Asilum</v>
      </c>
      <c r="C655" t="s">
        <v>177</v>
      </c>
      <c r="D655" s="24" t="s">
        <v>178</v>
      </c>
      <c r="E655" s="68" t="s">
        <v>193</v>
      </c>
      <c r="F655" s="113">
        <v>3.0066637061563499</v>
      </c>
      <c r="G655" s="114">
        <v>99.176883921216699</v>
      </c>
      <c r="H655" s="70">
        <f>ACOS(COS(RADIANS(90-F656)) * COS(RADIANS(90-F655)) + SIN(RADIANS(90-F656)) * SIN(RADIANS(90-F655)) * COS(RADIANS(G656-G655))) * 6371392 * IFERROR(IF(AVERAGEIF('TT History'!$B:$B, D655, 'TT History'!$E:$E) &gt; 9.8%, 1.1205, IF(AVERAGEIF('TT History'!$B:$B, D655, 'TT History'!$E:$E) &gt;= 8.5%, 1.1055, 1.0525)), 1.0525)</f>
        <v>46.018509035608957</v>
      </c>
    </row>
    <row r="656" spans="1:8" x14ac:dyDescent="0.25">
      <c r="A656" t="s">
        <v>176</v>
      </c>
      <c r="B656" t="str">
        <f>VLOOKUP(C656, olt_db!$B$2:$E$70, 2, 0)</f>
        <v>OLT-SMGN-IBS-Pematang_Asilum</v>
      </c>
      <c r="C656" t="s">
        <v>177</v>
      </c>
      <c r="D656" s="24" t="s">
        <v>178</v>
      </c>
      <c r="E656" s="68" t="s">
        <v>194</v>
      </c>
      <c r="F656" s="113">
        <v>3.0064120453719401</v>
      </c>
      <c r="G656" s="114">
        <v>99.176581407763507</v>
      </c>
      <c r="H656" s="70">
        <f>ACOS(COS(RADIANS(90-F657)) * COS(RADIANS(90-F656)) + SIN(RADIANS(90-F657)) * SIN(RADIANS(90-F656)) * COS(RADIANS(G657-G656))) * 6371392 * IFERROR(IF(AVERAGEIF('TT History'!$B:$B, D656, 'TT History'!$E:$E) &gt; 9.8%, 1.1205, IF(AVERAGEIF('TT History'!$B:$B, D656, 'TT History'!$E:$E) &gt;= 8.5%, 1.1055, 1.0525)), 1.0525)</f>
        <v>135.27686696872746</v>
      </c>
    </row>
    <row r="657" spans="1:8" x14ac:dyDescent="0.25">
      <c r="A657" t="s">
        <v>176</v>
      </c>
      <c r="B657" t="str">
        <f>VLOOKUP(C657, olt_db!$B$2:$E$70, 2, 0)</f>
        <v>OLT-SMGN-IBS-Pematang_Asilum</v>
      </c>
      <c r="C657" t="s">
        <v>177</v>
      </c>
      <c r="D657" s="24" t="s">
        <v>178</v>
      </c>
      <c r="E657" s="68" t="s">
        <v>195</v>
      </c>
      <c r="F657" s="113">
        <v>3.0061997876294901</v>
      </c>
      <c r="G657" s="114">
        <v>99.175443680302706</v>
      </c>
      <c r="H657" s="70">
        <f>ACOS(COS(RADIANS(90-F658)) * COS(RADIANS(90-F657)) + SIN(RADIANS(90-F658)) * SIN(RADIANS(90-F657)) * COS(RADIANS(G658-G657))) * 6371392 * IFERROR(IF(AVERAGEIF('TT History'!$B:$B, D657, 'TT History'!$E:$E) &gt; 9.8%, 1.1205, IF(AVERAGEIF('TT History'!$B:$B, D657, 'TT History'!$E:$E) &gt;= 8.5%, 1.1055, 1.0525)), 1.0525)</f>
        <v>67.613867934244524</v>
      </c>
    </row>
    <row r="658" spans="1:8" x14ac:dyDescent="0.25">
      <c r="A658" t="s">
        <v>176</v>
      </c>
      <c r="B658" t="str">
        <f>VLOOKUP(C658, olt_db!$B$2:$E$70, 2, 0)</f>
        <v>OLT-SMGN-IBS-Pematang_Asilum</v>
      </c>
      <c r="C658" t="s">
        <v>177</v>
      </c>
      <c r="D658" s="24" t="s">
        <v>178</v>
      </c>
      <c r="E658" s="68" t="s">
        <v>196</v>
      </c>
      <c r="F658" s="113">
        <v>3.0058053550391999</v>
      </c>
      <c r="G658" s="114">
        <v>99.175021008770003</v>
      </c>
      <c r="H658" s="70">
        <f>ACOS(COS(RADIANS(90-F659)) * COS(RADIANS(90-F658)) + SIN(RADIANS(90-F659)) * SIN(RADIANS(90-F658)) * COS(RADIANS(G659-G658))) * 6371392 * IFERROR(IF(AVERAGEIF('TT History'!$B:$B, D658, 'TT History'!$E:$E) &gt; 9.8%, 1.1205, IF(AVERAGEIF('TT History'!$B:$B, D658, 'TT History'!$E:$E) &gt;= 8.5%, 1.1055, 1.0525)), 1.0525)</f>
        <v>117.0432780170724</v>
      </c>
    </row>
    <row r="659" spans="1:8" x14ac:dyDescent="0.25">
      <c r="A659" t="s">
        <v>176</v>
      </c>
      <c r="B659" t="str">
        <f>VLOOKUP(C659, olt_db!$B$2:$E$70, 2, 0)</f>
        <v>OLT-SMGN-IBS-Pematang_Asilum</v>
      </c>
      <c r="C659" t="s">
        <v>177</v>
      </c>
      <c r="D659" s="24" t="s">
        <v>178</v>
      </c>
      <c r="E659" s="68" t="s">
        <v>197</v>
      </c>
      <c r="F659" s="113">
        <v>3.0048811780351001</v>
      </c>
      <c r="G659" s="114">
        <v>99.174638441831206</v>
      </c>
      <c r="H659" s="70">
        <f>ACOS(COS(RADIANS(90-F660)) * COS(RADIANS(90-F659)) + SIN(RADIANS(90-F660)) * SIN(RADIANS(90-F659)) * COS(RADIANS(G660-G659))) * 6371392 * IFERROR(IF(AVERAGEIF('TT History'!$B:$B, D659, 'TT History'!$E:$E) &gt; 9.8%, 1.1205, IF(AVERAGEIF('TT History'!$B:$B, D659, 'TT History'!$E:$E) &gt;= 8.5%, 1.1055, 1.0525)), 1.0525)</f>
        <v>61.856659108488188</v>
      </c>
    </row>
    <row r="660" spans="1:8" x14ac:dyDescent="0.25">
      <c r="A660" t="s">
        <v>176</v>
      </c>
      <c r="B660" t="str">
        <f>VLOOKUP(C660, olt_db!$B$2:$E$70, 2, 0)</f>
        <v>OLT-SMGN-IBS-Pematang_Asilum</v>
      </c>
      <c r="C660" t="s">
        <v>177</v>
      </c>
      <c r="D660" s="24" t="s">
        <v>178</v>
      </c>
      <c r="E660" s="68" t="s">
        <v>198</v>
      </c>
      <c r="F660" s="113">
        <v>3.0044812929208602</v>
      </c>
      <c r="G660" s="114">
        <v>99.174984479314901</v>
      </c>
      <c r="H660" s="70">
        <f>ACOS(COS(RADIANS(90-F661)) * COS(RADIANS(90-F660)) + SIN(RADIANS(90-F661)) * SIN(RADIANS(90-F660)) * COS(RADIANS(G661-G660))) * 6371392 * IFERROR(IF(AVERAGEIF('TT History'!$B:$B, D660, 'TT History'!$E:$E) &gt; 9.8%, 1.1205, IF(AVERAGEIF('TT History'!$B:$B, D660, 'TT History'!$E:$E) &gt;= 8.5%, 1.1055, 1.0525)), 1.0525)</f>
        <v>46.597459622883363</v>
      </c>
    </row>
    <row r="661" spans="1:8" x14ac:dyDescent="0.25">
      <c r="A661" t="s">
        <v>176</v>
      </c>
      <c r="B661" t="str">
        <f>VLOOKUP(C661, olt_db!$B$2:$E$70, 2, 0)</f>
        <v>OLT-SMGN-IBS-Pematang_Asilum</v>
      </c>
      <c r="C661" t="s">
        <v>177</v>
      </c>
      <c r="D661" s="24" t="s">
        <v>178</v>
      </c>
      <c r="E661" s="68" t="s">
        <v>199</v>
      </c>
      <c r="F661" s="113">
        <v>3.0040857102744698</v>
      </c>
      <c r="G661" s="114">
        <v>99.174939418289597</v>
      </c>
      <c r="H661" s="70">
        <f>ACOS(COS(RADIANS(90-F662)) * COS(RADIANS(90-F661)) + SIN(RADIANS(90-F662)) * SIN(RADIANS(90-F661)) * COS(RADIANS(G662-G661))) * 6371392 * IFERROR(IF(AVERAGEIF('TT History'!$B:$B, D661, 'TT History'!$E:$E) &gt; 9.8%, 1.1205, IF(AVERAGEIF('TT History'!$B:$B, D661, 'TT History'!$E:$E) &gt;= 8.5%, 1.1055, 1.0525)), 1.0525)</f>
        <v>95.405720060661935</v>
      </c>
    </row>
    <row r="662" spans="1:8" x14ac:dyDescent="0.25">
      <c r="A662" t="s">
        <v>176</v>
      </c>
      <c r="B662" t="str">
        <f>VLOOKUP(C662, olt_db!$B$2:$E$70, 2, 0)</f>
        <v>OLT-SMGN-IBS-Pematang_Asilum</v>
      </c>
      <c r="C662" t="s">
        <v>177</v>
      </c>
      <c r="D662" s="24" t="s">
        <v>178</v>
      </c>
      <c r="E662" s="68" t="s">
        <v>200</v>
      </c>
      <c r="F662" s="113">
        <v>3.0033217037109501</v>
      </c>
      <c r="G662" s="114">
        <v>99.175224015767697</v>
      </c>
      <c r="H662" s="70">
        <f>ACOS(COS(RADIANS(90-F663)) * COS(RADIANS(90-F662)) + SIN(RADIANS(90-F663)) * SIN(RADIANS(90-F662)) * COS(RADIANS(G663-G662))) * 6371392 * IFERROR(IF(AVERAGEIF('TT History'!$B:$B, D662, 'TT History'!$E:$E) &gt; 9.8%, 1.1205, IF(AVERAGEIF('TT History'!$B:$B, D662, 'TT History'!$E:$E) &gt;= 8.5%, 1.1055, 1.0525)), 1.0525)</f>
        <v>137.63513843376955</v>
      </c>
    </row>
    <row r="663" spans="1:8" x14ac:dyDescent="0.25">
      <c r="A663" t="s">
        <v>176</v>
      </c>
      <c r="B663" t="str">
        <f>VLOOKUP(C663, olt_db!$B$2:$E$70, 2, 0)</f>
        <v>OLT-SMGN-IBS-Pematang_Asilum</v>
      </c>
      <c r="C663" t="s">
        <v>177</v>
      </c>
      <c r="D663" s="24" t="s">
        <v>178</v>
      </c>
      <c r="E663" s="68" t="s">
        <v>201</v>
      </c>
      <c r="F663" s="113">
        <v>3.0021457587001201</v>
      </c>
      <c r="G663" s="114">
        <v>99.175216612186603</v>
      </c>
      <c r="H663" s="70">
        <f>ACOS(COS(RADIANS(90-F664)) * COS(RADIANS(90-F663)) + SIN(RADIANS(90-F664)) * SIN(RADIANS(90-F663)) * COS(RADIANS(G664-G663))) * 6371392 * IFERROR(IF(AVERAGEIF('TT History'!$B:$B, D663, 'TT History'!$E:$E) &gt; 9.8%, 1.1205, IF(AVERAGEIF('TT History'!$B:$B, D663, 'TT History'!$E:$E) &gt;= 8.5%, 1.1055, 1.0525)), 1.0525)</f>
        <v>86.475907294655812</v>
      </c>
    </row>
    <row r="664" spans="1:8" x14ac:dyDescent="0.25">
      <c r="A664" t="s">
        <v>176</v>
      </c>
      <c r="B664" t="str">
        <f>VLOOKUP(C664, olt_db!$B$2:$E$70, 2, 0)</f>
        <v>OLT-SMGN-IBS-Pematang_Asilum</v>
      </c>
      <c r="C664" t="s">
        <v>177</v>
      </c>
      <c r="D664" s="24" t="s">
        <v>178</v>
      </c>
      <c r="E664" s="68" t="s">
        <v>202</v>
      </c>
      <c r="F664" s="113">
        <v>3.00140830995299</v>
      </c>
      <c r="G664" s="114">
        <v>99.175170927474198</v>
      </c>
      <c r="H664" s="70">
        <f>ACOS(COS(RADIANS(90-F665)) * COS(RADIANS(90-F664)) + SIN(RADIANS(90-F665)) * SIN(RADIANS(90-F664)) * COS(RADIANS(G665-G664))) * 6371392 * IFERROR(IF(AVERAGEIF('TT History'!$B:$B, D664, 'TT History'!$E:$E) &gt; 9.8%, 1.1205, IF(AVERAGEIF('TT History'!$B:$B, D664, 'TT History'!$E:$E) &gt;= 8.5%, 1.1055, 1.0525)), 1.0525)</f>
        <v>99.308150285484345</v>
      </c>
    </row>
    <row r="665" spans="1:8" x14ac:dyDescent="0.25">
      <c r="A665" t="s">
        <v>176</v>
      </c>
      <c r="B665" t="str">
        <f>VLOOKUP(C665, olt_db!$B$2:$E$70, 2, 0)</f>
        <v>OLT-SMGN-IBS-Pematang_Asilum</v>
      </c>
      <c r="C665" t="s">
        <v>177</v>
      </c>
      <c r="D665" s="24" t="s">
        <v>178</v>
      </c>
      <c r="E665" s="68" t="s">
        <v>203</v>
      </c>
      <c r="F665" s="113">
        <v>3.0007506776059101</v>
      </c>
      <c r="G665" s="114">
        <v>99.174634029542503</v>
      </c>
      <c r="H665" s="70">
        <f>ACOS(COS(RADIANS(90-F666)) * COS(RADIANS(90-F665)) + SIN(RADIANS(90-F666)) * SIN(RADIANS(90-F665)) * COS(RADIANS(G666-G665))) * 6371392 * IFERROR(IF(AVERAGEIF('TT History'!$B:$B, D665, 'TT History'!$E:$E) &gt; 9.8%, 1.1205, IF(AVERAGEIF('TT History'!$B:$B, D665, 'TT History'!$E:$E) &gt;= 8.5%, 1.1055, 1.0525)), 1.0525)</f>
        <v>72.420658191346845</v>
      </c>
    </row>
    <row r="666" spans="1:8" x14ac:dyDescent="0.25">
      <c r="A666" t="s">
        <v>176</v>
      </c>
      <c r="B666" t="str">
        <f>VLOOKUP(C666, olt_db!$B$2:$E$70, 2, 0)</f>
        <v>OLT-SMGN-IBS-Pematang_Asilum</v>
      </c>
      <c r="C666" t="s">
        <v>177</v>
      </c>
      <c r="D666" s="24" t="s">
        <v>178</v>
      </c>
      <c r="E666" s="68" t="s">
        <v>204</v>
      </c>
      <c r="F666" s="113">
        <v>3.00033100045012</v>
      </c>
      <c r="G666" s="114">
        <v>99.174178712618897</v>
      </c>
      <c r="H666" s="70">
        <f>ACOS(COS(RADIANS(90-F667)) * COS(RADIANS(90-F666)) + SIN(RADIANS(90-F667)) * SIN(RADIANS(90-F666)) * COS(RADIANS(G667-G666))) * 6371392 * IFERROR(IF(AVERAGEIF('TT History'!$B:$B, D666, 'TT History'!$E:$E) &gt; 9.8%, 1.1205, IF(AVERAGEIF('TT History'!$B:$B, D666, 'TT History'!$E:$E) &gt;= 8.5%, 1.1055, 1.0525)), 1.0525)</f>
        <v>46.893091630210336</v>
      </c>
    </row>
    <row r="667" spans="1:8" x14ac:dyDescent="0.25">
      <c r="A667" t="s">
        <v>176</v>
      </c>
      <c r="B667" t="str">
        <f>VLOOKUP(C667, olt_db!$B$2:$E$70, 2, 0)</f>
        <v>OLT-SMGN-IBS-Pematang_Asilum</v>
      </c>
      <c r="C667" t="s">
        <v>177</v>
      </c>
      <c r="D667" s="24" t="s">
        <v>178</v>
      </c>
      <c r="E667" s="68" t="s">
        <v>205</v>
      </c>
      <c r="F667" s="113">
        <v>3.0000363859414998</v>
      </c>
      <c r="G667" s="114">
        <v>99.173906807705606</v>
      </c>
      <c r="H667" s="70">
        <f>ACOS(COS(RADIANS(90-F668)) * COS(RADIANS(90-F667)) + SIN(RADIANS(90-F668)) * SIN(RADIANS(90-F667)) * COS(RADIANS(G668-G667))) * 6371392 * IFERROR(IF(AVERAGEIF('TT History'!$B:$B, D667, 'TT History'!$E:$E) &gt; 9.8%, 1.1205, IF(AVERAGEIF('TT History'!$B:$B, D667, 'TT History'!$E:$E) &gt;= 8.5%, 1.1055, 1.0525)), 1.0525)</f>
        <v>50.575853469836943</v>
      </c>
    </row>
    <row r="668" spans="1:8" x14ac:dyDescent="0.25">
      <c r="A668" t="s">
        <v>176</v>
      </c>
      <c r="B668" t="str">
        <f>VLOOKUP(C668, olt_db!$B$2:$E$70, 2, 0)</f>
        <v>OLT-SMGN-IBS-Pematang_Asilum</v>
      </c>
      <c r="C668" t="s">
        <v>177</v>
      </c>
      <c r="D668" s="24" t="s">
        <v>178</v>
      </c>
      <c r="E668" s="68" t="s">
        <v>206</v>
      </c>
      <c r="F668" s="113">
        <v>2.9996536417828099</v>
      </c>
      <c r="G668" s="114">
        <v>99.173705934366296</v>
      </c>
      <c r="H668" s="70">
        <f>ACOS(COS(RADIANS(90-F669)) * COS(RADIANS(90-F668)) + SIN(RADIANS(90-F669)) * SIN(RADIANS(90-F668)) * COS(RADIANS(G669-G668))) * 6371392 * IFERROR(IF(AVERAGEIF('TT History'!$B:$B, D668, 'TT History'!$E:$E) &gt; 9.8%, 1.1205, IF(AVERAGEIF('TT History'!$B:$B, D668, 'TT History'!$E:$E) &gt;= 8.5%, 1.1055, 1.0525)), 1.0525)</f>
        <v>45.856029336267767</v>
      </c>
    </row>
    <row r="669" spans="1:8" x14ac:dyDescent="0.25">
      <c r="A669" t="s">
        <v>176</v>
      </c>
      <c r="B669" t="str">
        <f>VLOOKUP(C669, olt_db!$B$2:$E$70, 2, 0)</f>
        <v>OLT-SMGN-IBS-Pematang_Asilum</v>
      </c>
      <c r="C669" t="s">
        <v>177</v>
      </c>
      <c r="D669" s="24" t="s">
        <v>178</v>
      </c>
      <c r="E669" s="68" t="s">
        <v>207</v>
      </c>
      <c r="F669" s="113">
        <v>2.99927059369127</v>
      </c>
      <c r="G669" s="114">
        <v>99.173623481523606</v>
      </c>
      <c r="H669" s="70">
        <f>ACOS(COS(RADIANS(90-F670)) * COS(RADIANS(90-F669)) + SIN(RADIANS(90-F670)) * SIN(RADIANS(90-F669)) * COS(RADIANS(G670-G669))) * 6371392 * IFERROR(IF(AVERAGEIF('TT History'!$B:$B, D669, 'TT History'!$E:$E) &gt; 9.8%, 1.1205, IF(AVERAGEIF('TT History'!$B:$B, D669, 'TT History'!$E:$E) &gt;= 8.5%, 1.1055, 1.0525)), 1.0525)</f>
        <v>117.71127883697255</v>
      </c>
    </row>
    <row r="670" spans="1:8" x14ac:dyDescent="0.25">
      <c r="A670" t="s">
        <v>176</v>
      </c>
      <c r="B670" t="str">
        <f>VLOOKUP(C670, olt_db!$B$2:$E$70, 2, 0)</f>
        <v>OLT-SMGN-IBS-Pematang_Asilum</v>
      </c>
      <c r="C670" t="s">
        <v>177</v>
      </c>
      <c r="D670" s="24" t="s">
        <v>178</v>
      </c>
      <c r="E670" s="68" t="s">
        <v>208</v>
      </c>
      <c r="F670" s="113">
        <v>2.99925843922022</v>
      </c>
      <c r="G670" s="114">
        <v>99.172616438779798</v>
      </c>
      <c r="H670" s="70">
        <f>ACOS(COS(RADIANS(90-F671)) * COS(RADIANS(90-F670)) + SIN(RADIANS(90-F671)) * SIN(RADIANS(90-F670)) * COS(RADIANS(G671-G670))) * 6371392 * IFERROR(IF(AVERAGEIF('TT History'!$B:$B, D670, 'TT History'!$E:$E) &gt; 9.8%, 1.1205, IF(AVERAGEIF('TT History'!$B:$B, D670, 'TT History'!$E:$E) &gt;= 8.5%, 1.1055, 1.0525)), 1.0525)</f>
        <v>108.17036453804307</v>
      </c>
    </row>
    <row r="671" spans="1:8" x14ac:dyDescent="0.25">
      <c r="A671" t="s">
        <v>176</v>
      </c>
      <c r="B671" t="str">
        <f>VLOOKUP(C671, olt_db!$B$2:$E$70, 2, 0)</f>
        <v>OLT-SMGN-IBS-Pematang_Asilum</v>
      </c>
      <c r="C671" t="s">
        <v>177</v>
      </c>
      <c r="D671" s="24" t="s">
        <v>178</v>
      </c>
      <c r="E671" s="68" t="s">
        <v>209</v>
      </c>
      <c r="F671" s="113">
        <v>2.99926625077627</v>
      </c>
      <c r="G671" s="114">
        <v>99.171690986152498</v>
      </c>
      <c r="H671" s="70">
        <f>ACOS(COS(RADIANS(90-F672)) * COS(RADIANS(90-F671)) + SIN(RADIANS(90-F672)) * SIN(RADIANS(90-F671)) * COS(RADIANS(G672-G671))) * 6371392 * IFERROR(IF(AVERAGEIF('TT History'!$B:$B, D671, 'TT History'!$E:$E) &gt; 9.8%, 1.1205, IF(AVERAGEIF('TT History'!$B:$B, D671, 'TT History'!$E:$E) &gt;= 8.5%, 1.1055, 1.0525)), 1.0525)</f>
        <v>150.46193111951729</v>
      </c>
    </row>
    <row r="672" spans="1:8" x14ac:dyDescent="0.25">
      <c r="A672" t="s">
        <v>176</v>
      </c>
      <c r="B672" t="str">
        <f>VLOOKUP(C672, olt_db!$B$2:$E$70, 2, 0)</f>
        <v>OLT-SMGN-IBS-Pematang_Asilum</v>
      </c>
      <c r="C672" t="s">
        <v>177</v>
      </c>
      <c r="D672" s="24" t="s">
        <v>178</v>
      </c>
      <c r="E672" s="68" t="s">
        <v>210</v>
      </c>
      <c r="F672" s="113">
        <v>2.9992683728043801</v>
      </c>
      <c r="G672" s="114">
        <v>99.170403663459396</v>
      </c>
      <c r="H672" s="70">
        <f>ACOS(COS(RADIANS(90-F673)) * COS(RADIANS(90-F672)) + SIN(RADIANS(90-F673)) * SIN(RADIANS(90-F672)) * COS(RADIANS(G673-G672))) * 6371392 * IFERROR(IF(AVERAGEIF('TT History'!$B:$B, D672, 'TT History'!$E:$E) &gt; 9.8%, 1.1205, IF(AVERAGEIF('TT History'!$B:$B, D672, 'TT History'!$E:$E) &gt;= 8.5%, 1.1055, 1.0525)), 1.0525)</f>
        <v>59.827454890025514</v>
      </c>
    </row>
    <row r="673" spans="1:8" x14ac:dyDescent="0.25">
      <c r="A673" t="s">
        <v>176</v>
      </c>
      <c r="B673" t="str">
        <f>VLOOKUP(C673, olt_db!$B$2:$E$70, 2, 0)</f>
        <v>OLT-SMGN-IBS-Pematang_Asilum</v>
      </c>
      <c r="C673" t="s">
        <v>177</v>
      </c>
      <c r="D673" s="24" t="s">
        <v>178</v>
      </c>
      <c r="E673" s="68" t="s">
        <v>211</v>
      </c>
      <c r="F673" s="113">
        <v>2.9987580131598901</v>
      </c>
      <c r="G673" s="114">
        <v>99.170374828920899</v>
      </c>
      <c r="H673" s="70">
        <f>ACOS(COS(RADIANS(90-F674)) * COS(RADIANS(90-F673)) + SIN(RADIANS(90-F674)) * SIN(RADIANS(90-F673)) * COS(RADIANS(G674-G673))) * 6371392 * IFERROR(IF(AVERAGEIF('TT History'!$B:$B, D673, 'TT History'!$E:$E) &gt; 9.8%, 1.1205, IF(AVERAGEIF('TT History'!$B:$B, D673, 'TT History'!$E:$E) &gt;= 8.5%, 1.1055, 1.0525)), 1.0525)</f>
        <v>230.62753939075509</v>
      </c>
    </row>
    <row r="674" spans="1:8" x14ac:dyDescent="0.25">
      <c r="A674" t="s">
        <v>176</v>
      </c>
      <c r="B674" t="str">
        <f>VLOOKUP(C674, olt_db!$B$2:$E$70, 2, 0)</f>
        <v>OLT-SMGN-IBS-Pematang_Asilum</v>
      </c>
      <c r="C674" t="s">
        <v>177</v>
      </c>
      <c r="D674" s="24" t="s">
        <v>178</v>
      </c>
      <c r="E674" s="68" t="s">
        <v>212</v>
      </c>
      <c r="F674" s="113">
        <v>2.9967876804415399</v>
      </c>
      <c r="G674" s="114">
        <v>99.170348792618299</v>
      </c>
      <c r="H674" s="70">
        <f>ACOS(COS(RADIANS(90-F675)) * COS(RADIANS(90-F674)) + SIN(RADIANS(90-F675)) * SIN(RADIANS(90-F674)) * COS(RADIANS(G675-G674))) * 6371392 * IFERROR(IF(AVERAGEIF('TT History'!$B:$B, D674, 'TT History'!$E:$E) &gt; 9.8%, 1.1205, IF(AVERAGEIF('TT History'!$B:$B, D674, 'TT History'!$E:$E) &gt;= 8.5%, 1.1055, 1.0525)), 1.0525)</f>
        <v>110.74474100164474</v>
      </c>
    </row>
    <row r="675" spans="1:8" x14ac:dyDescent="0.25">
      <c r="A675" t="s">
        <v>176</v>
      </c>
      <c r="B675" t="str">
        <f>VLOOKUP(C675, olt_db!$B$2:$E$70, 2, 0)</f>
        <v>OLT-SMGN-IBS-Pematang_Asilum</v>
      </c>
      <c r="C675" t="s">
        <v>177</v>
      </c>
      <c r="D675" s="24" t="s">
        <v>178</v>
      </c>
      <c r="E675" s="68" t="s">
        <v>213</v>
      </c>
      <c r="F675" s="113">
        <v>2.9958417544348399</v>
      </c>
      <c r="G675" s="114">
        <v>99.170372162924807</v>
      </c>
      <c r="H675" s="70">
        <f>ACOS(COS(RADIANS(90-F676)) * COS(RADIANS(90-F675)) + SIN(RADIANS(90-F676)) * SIN(RADIANS(90-F675)) * COS(RADIANS(G676-G675))) * 6371392 * IFERROR(IF(AVERAGEIF('TT History'!$B:$B, D675, 'TT History'!$E:$E) &gt; 9.8%, 1.1205, IF(AVERAGEIF('TT History'!$B:$B, D675, 'TT History'!$E:$E) &gt;= 8.5%, 1.1055, 1.0525)), 1.0525)</f>
        <v>141.85187530121428</v>
      </c>
    </row>
    <row r="676" spans="1:8" x14ac:dyDescent="0.25">
      <c r="A676" t="s">
        <v>176</v>
      </c>
      <c r="B676" t="str">
        <f>VLOOKUP(C676, olt_db!$B$2:$E$70, 2, 0)</f>
        <v>OLT-SMGN-IBS-Pematang_Asilum</v>
      </c>
      <c r="C676" t="s">
        <v>177</v>
      </c>
      <c r="D676" s="24" t="s">
        <v>178</v>
      </c>
      <c r="E676" s="68" t="s">
        <v>214</v>
      </c>
      <c r="F676" s="113">
        <v>2.9946322583708498</v>
      </c>
      <c r="G676" s="114">
        <v>99.170294247204595</v>
      </c>
      <c r="H676" s="70">
        <f>ACOS(COS(RADIANS(90-F677)) * COS(RADIANS(90-F676)) + SIN(RADIANS(90-F677)) * SIN(RADIANS(90-F676)) * COS(RADIANS(G677-G676))) * 6371392 * IFERROR(IF(AVERAGEIF('TT History'!$B:$B, D676, 'TT History'!$E:$E) &gt; 9.8%, 1.1205, IF(AVERAGEIF('TT History'!$B:$B, D676, 'TT History'!$E:$E) &gt;= 8.5%, 1.1055, 1.0525)), 1.0525)</f>
        <v>37.678955273219493</v>
      </c>
    </row>
    <row r="677" spans="1:8" x14ac:dyDescent="0.25">
      <c r="A677" t="s">
        <v>176</v>
      </c>
      <c r="B677" t="str">
        <f>VLOOKUP(C677, olt_db!$B$2:$E$70, 2, 0)</f>
        <v>OLT-SMGN-IBS-Pematang_Asilum</v>
      </c>
      <c r="C677" t="s">
        <v>177</v>
      </c>
      <c r="D677" s="24" t="s">
        <v>178</v>
      </c>
      <c r="E677" s="68" t="s">
        <v>215</v>
      </c>
      <c r="F677" s="113">
        <v>2.9943112216471599</v>
      </c>
      <c r="G677" s="114">
        <v>99.170270221635803</v>
      </c>
      <c r="H677" s="70">
        <f>ACOS(COS(RADIANS(90-F678)) * COS(RADIANS(90-F677)) + SIN(RADIANS(90-F678)) * SIN(RADIANS(90-F677)) * COS(RADIANS(G678-G677))) * 6371392 * IFERROR(IF(AVERAGEIF('TT History'!$B:$B, D677, 'TT History'!$E:$E) &gt; 9.8%, 1.1205, IF(AVERAGEIF('TT History'!$B:$B, D677, 'TT History'!$E:$E) &gt;= 8.5%, 1.1055, 1.0525)), 1.0525)</f>
        <v>58.774318802858033</v>
      </c>
    </row>
    <row r="678" spans="1:8" x14ac:dyDescent="0.25">
      <c r="A678" t="s">
        <v>176</v>
      </c>
      <c r="B678" t="str">
        <f>VLOOKUP(C678, olt_db!$B$2:$E$70, 2, 0)</f>
        <v>OLT-SMGN-IBS-Pematang_Asilum</v>
      </c>
      <c r="C678" t="s">
        <v>177</v>
      </c>
      <c r="D678" s="24" t="s">
        <v>178</v>
      </c>
      <c r="E678" s="68" t="s">
        <v>216</v>
      </c>
      <c r="F678" s="113">
        <v>2.9939338263210402</v>
      </c>
      <c r="G678" s="114">
        <v>99.170601961313693</v>
      </c>
      <c r="H678" s="70">
        <f>ACOS(COS(RADIANS(90-F679)) * COS(RADIANS(90-F678)) + SIN(RADIANS(90-F679)) * SIN(RADIANS(90-F678)) * COS(RADIANS(G679-G678))) * 6371392 * IFERROR(IF(AVERAGEIF('TT History'!$B:$B, D678, 'TT History'!$E:$E) &gt; 9.8%, 1.1205, IF(AVERAGEIF('TT History'!$B:$B, D678, 'TT History'!$E:$E) &gt;= 8.5%, 1.1055, 1.0525)), 1.0525)</f>
        <v>64.016646132394271</v>
      </c>
    </row>
    <row r="679" spans="1:8" x14ac:dyDescent="0.25">
      <c r="A679" t="s">
        <v>176</v>
      </c>
      <c r="B679" t="str">
        <f>VLOOKUP(C679, olt_db!$B$2:$E$70, 2, 0)</f>
        <v>OLT-SMGN-IBS-Pematang_Asilum</v>
      </c>
      <c r="C679" t="s">
        <v>177</v>
      </c>
      <c r="D679" s="24" t="s">
        <v>178</v>
      </c>
      <c r="E679" s="68" t="s">
        <v>217</v>
      </c>
      <c r="F679" s="113">
        <v>2.9933868964529999</v>
      </c>
      <c r="G679" s="114">
        <v>99.170595823318394</v>
      </c>
      <c r="H679" s="70">
        <f>ACOS(COS(RADIANS(90-F680)) * COS(RADIANS(90-F679)) + SIN(RADIANS(90-F680)) * SIN(RADIANS(90-F679)) * COS(RADIANS(G680-G679))) * 6371392 * IFERROR(IF(AVERAGEIF('TT History'!$B:$B, D679, 'TT History'!$E:$E) &gt; 9.8%, 1.1205, IF(AVERAGEIF('TT History'!$B:$B, D679, 'TT History'!$E:$E) &gt;= 8.5%, 1.1055, 1.0525)), 1.0525)</f>
        <v>60.095311587034949</v>
      </c>
    </row>
    <row r="680" spans="1:8" x14ac:dyDescent="0.25">
      <c r="A680" t="s">
        <v>176</v>
      </c>
      <c r="B680" t="str">
        <f>VLOOKUP(C680, olt_db!$B$2:$E$70, 2, 0)</f>
        <v>OLT-SMGN-IBS-Pematang_Asilum</v>
      </c>
      <c r="C680" t="s">
        <v>177</v>
      </c>
      <c r="D680" s="24" t="s">
        <v>178</v>
      </c>
      <c r="E680" s="68" t="s">
        <v>218</v>
      </c>
      <c r="F680" s="113">
        <v>2.9929097675605898</v>
      </c>
      <c r="G680" s="114">
        <v>99.170405855752605</v>
      </c>
      <c r="H680" s="70">
        <f>ACOS(COS(RADIANS(90-F681)) * COS(RADIANS(90-F680)) + SIN(RADIANS(90-F681)) * SIN(RADIANS(90-F680)) * COS(RADIANS(G681-G680))) * 6371392 * IFERROR(IF(AVERAGEIF('TT History'!$B:$B, D680, 'TT History'!$E:$E) &gt; 9.8%, 1.1205, IF(AVERAGEIF('TT History'!$B:$B, D680, 'TT History'!$E:$E) &gt;= 8.5%, 1.1055, 1.0525)), 1.0525)</f>
        <v>41.982527566633074</v>
      </c>
    </row>
    <row r="681" spans="1:8" x14ac:dyDescent="0.25">
      <c r="A681" t="s">
        <v>176</v>
      </c>
      <c r="B681" t="str">
        <f>VLOOKUP(C681, olt_db!$B$2:$E$70, 2, 0)</f>
        <v>OLT-SMGN-IBS-Pematang_Asilum</v>
      </c>
      <c r="C681" t="s">
        <v>177</v>
      </c>
      <c r="D681" s="24" t="s">
        <v>178</v>
      </c>
      <c r="E681" s="68" t="s">
        <v>219</v>
      </c>
      <c r="F681" s="113">
        <v>2.9925550196700899</v>
      </c>
      <c r="G681" s="114">
        <v>99.170352661745994</v>
      </c>
      <c r="H681" s="70">
        <f>ACOS(COS(RADIANS(90-F682)) * COS(RADIANS(90-F681)) + SIN(RADIANS(90-F682)) * SIN(RADIANS(90-F681)) * COS(RADIANS(G682-G681))) * 6371392 * IFERROR(IF(AVERAGEIF('TT History'!$B:$B, D681, 'TT History'!$E:$E) &gt; 9.8%, 1.1205, IF(AVERAGEIF('TT History'!$B:$B, D681, 'TT History'!$E:$E) &gt;= 8.5%, 1.1055, 1.0525)), 1.0525)</f>
        <v>92.931512723764783</v>
      </c>
    </row>
    <row r="682" spans="1:8" x14ac:dyDescent="0.25">
      <c r="A682" t="s">
        <v>176</v>
      </c>
      <c r="B682" t="str">
        <f>VLOOKUP(C682, olt_db!$B$2:$E$70, 2, 0)</f>
        <v>OLT-SMGN-IBS-Pematang_Asilum</v>
      </c>
      <c r="C682" t="s">
        <v>177</v>
      </c>
      <c r="D682" s="24" t="s">
        <v>178</v>
      </c>
      <c r="E682" s="68" t="s">
        <v>220</v>
      </c>
      <c r="F682" s="113">
        <v>2.9917610509757901</v>
      </c>
      <c r="G682" s="114">
        <v>99.170361318085597</v>
      </c>
      <c r="H682" s="70">
        <f>ACOS(COS(RADIANS(90-F683)) * COS(RADIANS(90-F682)) + SIN(RADIANS(90-F683)) * SIN(RADIANS(90-F682)) * COS(RADIANS(G683-G682))) * 6371392 * IFERROR(IF(AVERAGEIF('TT History'!$B:$B, D682, 'TT History'!$E:$E) &gt; 9.8%, 1.1205, IF(AVERAGEIF('TT History'!$B:$B, D682, 'TT History'!$E:$E) &gt;= 8.5%, 1.1055, 1.0525)), 1.0525)</f>
        <v>100.42825900892934</v>
      </c>
    </row>
    <row r="683" spans="1:8" x14ac:dyDescent="0.25">
      <c r="A683" t="s">
        <v>176</v>
      </c>
      <c r="B683" t="str">
        <f>VLOOKUP(C683, olt_db!$B$2:$E$70, 2, 0)</f>
        <v>OLT-SMGN-IBS-Pematang_Asilum</v>
      </c>
      <c r="C683" t="s">
        <v>177</v>
      </c>
      <c r="D683" s="24" t="s">
        <v>178</v>
      </c>
      <c r="E683" s="68" t="s">
        <v>221</v>
      </c>
      <c r="F683" s="113">
        <v>2.9909034042910601</v>
      </c>
      <c r="G683" s="114">
        <v>99.170334367436098</v>
      </c>
      <c r="H683" s="70">
        <f>ACOS(COS(RADIANS(90-F684)) * COS(RADIANS(90-F683)) + SIN(RADIANS(90-F684)) * SIN(RADIANS(90-F683)) * COS(RADIANS(G684-G683))) * 6371392 * IFERROR(IF(AVERAGEIF('TT History'!$B:$B, D683, 'TT History'!$E:$E) &gt; 9.8%, 1.1205, IF(AVERAGEIF('TT History'!$B:$B, D683, 'TT History'!$E:$E) &gt;= 8.5%, 1.1055, 1.0525)), 1.0525)</f>
        <v>51.637633302025471</v>
      </c>
    </row>
    <row r="684" spans="1:8" x14ac:dyDescent="0.25">
      <c r="A684" t="s">
        <v>176</v>
      </c>
      <c r="B684" t="str">
        <f>VLOOKUP(C684, olt_db!$B$2:$E$70, 2, 0)</f>
        <v>OLT-SMGN-IBS-Pematang_Asilum</v>
      </c>
      <c r="C684" t="s">
        <v>177</v>
      </c>
      <c r="D684" s="24" t="s">
        <v>178</v>
      </c>
      <c r="E684" s="68" t="s">
        <v>222</v>
      </c>
      <c r="F684" s="113">
        <v>2.9904622535013599</v>
      </c>
      <c r="G684" s="114">
        <v>99.170340781137</v>
      </c>
      <c r="H684" s="70">
        <f>ACOS(COS(RADIANS(90-F685)) * COS(RADIANS(90-F684)) + SIN(RADIANS(90-F685)) * SIN(RADIANS(90-F684)) * COS(RADIANS(G685-G684))) * 6371392 * IFERROR(IF(AVERAGEIF('TT History'!$B:$B, D684, 'TT History'!$E:$E) &gt; 9.8%, 1.1205, IF(AVERAGEIF('TT History'!$B:$B, D684, 'TT History'!$E:$E) &gt;= 8.5%, 1.1055, 1.0525)), 1.0525)</f>
        <v>127.01409929770641</v>
      </c>
    </row>
    <row r="685" spans="1:8" x14ac:dyDescent="0.25">
      <c r="A685" t="s">
        <v>176</v>
      </c>
      <c r="B685" t="str">
        <f>VLOOKUP(C685, olt_db!$B$2:$E$70, 2, 0)</f>
        <v>OLT-SMGN-IBS-Pematang_Asilum</v>
      </c>
      <c r="C685" t="s">
        <v>177</v>
      </c>
      <c r="D685" s="24" t="s">
        <v>178</v>
      </c>
      <c r="E685" s="68" t="s">
        <v>223</v>
      </c>
      <c r="F685" s="113">
        <v>2.9893771719828699</v>
      </c>
      <c r="G685" s="114">
        <v>99.170323373538196</v>
      </c>
      <c r="H685" s="70">
        <f>ACOS(COS(RADIANS(90-F686)) * COS(RADIANS(90-F685)) + SIN(RADIANS(90-F686)) * SIN(RADIANS(90-F685)) * COS(RADIANS(G686-G685))) * 6371392 * IFERROR(IF(AVERAGEIF('TT History'!$B:$B, D685, 'TT History'!$E:$E) &gt; 9.8%, 1.1205, IF(AVERAGEIF('TT History'!$B:$B, D685, 'TT History'!$E:$E) &gt;= 8.5%, 1.1055, 1.0525)), 1.0525)</f>
        <v>77.779315540260214</v>
      </c>
    </row>
    <row r="686" spans="1:8" x14ac:dyDescent="0.25">
      <c r="A686" t="s">
        <v>176</v>
      </c>
      <c r="B686" t="str">
        <f>VLOOKUP(C686, olt_db!$B$2:$E$70, 2, 0)</f>
        <v>OLT-SMGN-IBS-Pematang_Asilum</v>
      </c>
      <c r="C686" t="s">
        <v>177</v>
      </c>
      <c r="D686" s="24" t="s">
        <v>178</v>
      </c>
      <c r="E686" s="68" t="s">
        <v>224</v>
      </c>
      <c r="F686" s="113">
        <v>2.9887126881766002</v>
      </c>
      <c r="G686" s="114">
        <v>99.170313727355094</v>
      </c>
      <c r="H686" s="70">
        <f>ACOS(COS(RADIANS(90-F687)) * COS(RADIANS(90-F686)) + SIN(RADIANS(90-F687)) * SIN(RADIANS(90-F686)) * COS(RADIANS(G687-G686))) * 6371392 * IFERROR(IF(AVERAGEIF('TT History'!$B:$B, D686, 'TT History'!$E:$E) &gt; 9.8%, 1.1205, IF(AVERAGEIF('TT History'!$B:$B, D686, 'TT History'!$E:$E) &gt;= 8.5%, 1.1055, 1.0525)), 1.0525)</f>
        <v>75.354134130590253</v>
      </c>
    </row>
    <row r="687" spans="1:8" x14ac:dyDescent="0.25">
      <c r="A687" t="s">
        <v>176</v>
      </c>
      <c r="B687" t="str">
        <f>VLOOKUP(C687, olt_db!$B$2:$E$70, 2, 0)</f>
        <v>OLT-SMGN-IBS-Pematang_Asilum</v>
      </c>
      <c r="C687" t="s">
        <v>177</v>
      </c>
      <c r="D687" s="24" t="s">
        <v>178</v>
      </c>
      <c r="E687" s="68" t="s">
        <v>225</v>
      </c>
      <c r="F687" s="113">
        <v>2.9880694957806799</v>
      </c>
      <c r="G687" s="114">
        <v>99.170284970811807</v>
      </c>
      <c r="H687" s="70">
        <f>ACOS(COS(RADIANS(90-F688)) * COS(RADIANS(90-F687)) + SIN(RADIANS(90-F688)) * SIN(RADIANS(90-F687)) * COS(RADIANS(G688-G687))) * 6371392 * IFERROR(IF(AVERAGEIF('TT History'!$B:$B, D687, 'TT History'!$E:$E) &gt; 9.8%, 1.1205, IF(AVERAGEIF('TT History'!$B:$B, D687, 'TT History'!$E:$E) &gt;= 8.5%, 1.1055, 1.0525)), 1.0525)</f>
        <v>93.686210880640218</v>
      </c>
    </row>
    <row r="688" spans="1:8" x14ac:dyDescent="0.25">
      <c r="A688" t="s">
        <v>176</v>
      </c>
      <c r="B688" t="str">
        <f>VLOOKUP(C688, olt_db!$B$2:$E$70, 2, 0)</f>
        <v>OLT-SMGN-IBS-Pematang_Asilum</v>
      </c>
      <c r="C688" t="s">
        <v>177</v>
      </c>
      <c r="D688" s="24" t="s">
        <v>178</v>
      </c>
      <c r="E688" s="68" t="s">
        <v>226</v>
      </c>
      <c r="F688" s="113">
        <v>2.9872690580182</v>
      </c>
      <c r="G688" s="114">
        <v>99.170291536956398</v>
      </c>
      <c r="H688" s="70">
        <f>ACOS(COS(RADIANS(90-F689)) * COS(RADIANS(90-F688)) + SIN(RADIANS(90-F689)) * SIN(RADIANS(90-F688)) * COS(RADIANS(G689-G688))) * 6371392 * IFERROR(IF(AVERAGEIF('TT History'!$B:$B, D688, 'TT History'!$E:$E) &gt; 9.8%, 1.1205, IF(AVERAGEIF('TT History'!$B:$B, D688, 'TT History'!$E:$E) &gt;= 8.5%, 1.1055, 1.0525)), 1.0525)</f>
        <v>89.333105511757879</v>
      </c>
    </row>
    <row r="689" spans="1:8" x14ac:dyDescent="0.25">
      <c r="A689" t="s">
        <v>176</v>
      </c>
      <c r="B689" t="str">
        <f>VLOOKUP(C689, olt_db!$B$2:$E$70, 2, 0)</f>
        <v>OLT-SMGN-IBS-Pematang_Asilum</v>
      </c>
      <c r="C689" t="s">
        <v>177</v>
      </c>
      <c r="D689" s="24" t="s">
        <v>178</v>
      </c>
      <c r="E689" s="68" t="s">
        <v>227</v>
      </c>
      <c r="F689" s="113">
        <v>2.9865129349792299</v>
      </c>
      <c r="G689" s="114">
        <v>99.170187180673395</v>
      </c>
      <c r="H689" s="70">
        <f>ACOS(COS(RADIANS(90-F690)) * COS(RADIANS(90-F689)) + SIN(RADIANS(90-F690)) * SIN(RADIANS(90-F689)) * COS(RADIANS(G690-G689))) * 6371392 * IFERROR(IF(AVERAGEIF('TT History'!$B:$B, D689, 'TT History'!$E:$E) &gt; 9.8%, 1.1205, IF(AVERAGEIF('TT History'!$B:$B, D689, 'TT History'!$E:$E) &gt;= 8.5%, 1.1055, 1.0525)), 1.0525)</f>
        <v>93.759616028897995</v>
      </c>
    </row>
    <row r="690" spans="1:8" x14ac:dyDescent="0.25">
      <c r="A690" t="s">
        <v>176</v>
      </c>
      <c r="B690" t="str">
        <f>VLOOKUP(C690, olt_db!$B$2:$E$70, 2, 0)</f>
        <v>OLT-SMGN-IBS-Pematang_Asilum</v>
      </c>
      <c r="C690" t="s">
        <v>177</v>
      </c>
      <c r="D690" s="24" t="s">
        <v>178</v>
      </c>
      <c r="E690" s="68" t="s">
        <v>228</v>
      </c>
      <c r="F690" s="113">
        <v>2.98571189524375</v>
      </c>
      <c r="G690" s="114">
        <v>99.170196301431801</v>
      </c>
      <c r="H690" s="70">
        <f>ACOS(COS(RADIANS(90-F691)) * COS(RADIANS(90-F690)) + SIN(RADIANS(90-F691)) * SIN(RADIANS(90-F690)) * COS(RADIANS(G691-G690))) * 6371392 * IFERROR(IF(AVERAGEIF('TT History'!$B:$B, D690, 'TT History'!$E:$E) &gt; 9.8%, 1.1205, IF(AVERAGEIF('TT History'!$B:$B, D690, 'TT History'!$E:$E) &gt;= 8.5%, 1.1055, 1.0525)), 1.0525)</f>
        <v>86.188667900944608</v>
      </c>
    </row>
    <row r="691" spans="1:8" x14ac:dyDescent="0.25">
      <c r="A691" t="s">
        <v>176</v>
      </c>
      <c r="B691" t="str">
        <f>VLOOKUP(C691, olt_db!$B$2:$E$70, 2, 0)</f>
        <v>OLT-SMGN-IBS-Pematang_Asilum</v>
      </c>
      <c r="C691" t="s">
        <v>177</v>
      </c>
      <c r="D691" s="24" t="s">
        <v>178</v>
      </c>
      <c r="E691" s="68" t="s">
        <v>229</v>
      </c>
      <c r="F691" s="113">
        <v>2.98497550581722</v>
      </c>
      <c r="G691" s="114">
        <v>99.170200990071393</v>
      </c>
      <c r="H691" s="70">
        <f>ACOS(COS(RADIANS(90-F692)) * COS(RADIANS(90-F691)) + SIN(RADIANS(90-F692)) * SIN(RADIANS(90-F691)) * COS(RADIANS(G692-G691))) * 6371392 * IFERROR(IF(AVERAGEIF('TT History'!$B:$B, D691, 'TT History'!$E:$E) &gt; 9.8%, 1.1205, IF(AVERAGEIF('TT History'!$B:$B, D691, 'TT History'!$E:$E) &gt;= 8.5%, 1.1055, 1.0525)), 1.0525)</f>
        <v>77.365416363470075</v>
      </c>
    </row>
    <row r="692" spans="1:8" x14ac:dyDescent="0.25">
      <c r="A692" t="s">
        <v>176</v>
      </c>
      <c r="B692" t="str">
        <f>VLOOKUP(C692, olt_db!$B$2:$E$70, 2, 0)</f>
        <v>OLT-SMGN-IBS-Pematang_Asilum</v>
      </c>
      <c r="C692" t="s">
        <v>177</v>
      </c>
      <c r="D692" s="24" t="s">
        <v>178</v>
      </c>
      <c r="E692" s="68" t="s">
        <v>230</v>
      </c>
      <c r="F692" s="113">
        <v>2.98431460580847</v>
      </c>
      <c r="G692" s="114">
        <v>99.170188475873502</v>
      </c>
      <c r="H692" s="70">
        <f>ACOS(COS(RADIANS(90-F693)) * COS(RADIANS(90-F692)) + SIN(RADIANS(90-F693)) * SIN(RADIANS(90-F692)) * COS(RADIANS(G693-G692))) * 6371392 * IFERROR(IF(AVERAGEIF('TT History'!$B:$B, D692, 'TT History'!$E:$E) &gt; 9.8%, 1.1205, IF(AVERAGEIF('TT History'!$B:$B, D692, 'TT History'!$E:$E) &gt;= 8.5%, 1.1055, 1.0525)), 1.0525)</f>
        <v>57.261437616305919</v>
      </c>
    </row>
    <row r="693" spans="1:8" x14ac:dyDescent="0.25">
      <c r="A693" t="s">
        <v>176</v>
      </c>
      <c r="B693" t="str">
        <f>VLOOKUP(C693, olt_db!$B$2:$E$70, 2, 0)</f>
        <v>OLT-SMGN-IBS-Pematang_Asilum</v>
      </c>
      <c r="C693" t="s">
        <v>177</v>
      </c>
      <c r="D693" s="24" t="s">
        <v>178</v>
      </c>
      <c r="E693" s="68" t="s">
        <v>231</v>
      </c>
      <c r="F693" s="113">
        <v>2.9838255351201601</v>
      </c>
      <c r="G693" s="114">
        <v>99.170175271647494</v>
      </c>
      <c r="H693" s="70">
        <f>ACOS(COS(RADIANS(90-F694)) * COS(RADIANS(90-F693)) + SIN(RADIANS(90-F694)) * SIN(RADIANS(90-F693)) * COS(RADIANS(G694-G693))) * 6371392 * IFERROR(IF(AVERAGEIF('TT History'!$B:$B, D693, 'TT History'!$E:$E) &gt; 9.8%, 1.1205, IF(AVERAGEIF('TT History'!$B:$B, D693, 'TT History'!$E:$E) &gt;= 8.5%, 1.1055, 1.0525)), 1.0525)</f>
        <v>89.5364145509553</v>
      </c>
    </row>
    <row r="694" spans="1:8" x14ac:dyDescent="0.25">
      <c r="A694" t="s">
        <v>176</v>
      </c>
      <c r="B694" t="str">
        <f>VLOOKUP(C694, olt_db!$B$2:$E$70, 2, 0)</f>
        <v>OLT-SMGN-IBS-Pematang_Asilum</v>
      </c>
      <c r="C694" t="s">
        <v>177</v>
      </c>
      <c r="D694" s="24" t="s">
        <v>178</v>
      </c>
      <c r="E694" s="68" t="s">
        <v>232</v>
      </c>
      <c r="F694" s="113">
        <v>2.9830605680038098</v>
      </c>
      <c r="G694" s="114">
        <v>99.170167341696299</v>
      </c>
      <c r="H694" s="70">
        <f>ACOS(COS(RADIANS(90-F695)) * COS(RADIANS(90-F694)) + SIN(RADIANS(90-F695)) * SIN(RADIANS(90-F694)) * COS(RADIANS(G695-G694))) * 6371392 * IFERROR(IF(AVERAGEIF('TT History'!$B:$B, D694, 'TT History'!$E:$E) &gt; 9.8%, 1.1205, IF(AVERAGEIF('TT History'!$B:$B, D694, 'TT History'!$E:$E) &gt;= 8.5%, 1.1055, 1.0525)), 1.0525)</f>
        <v>87.736168475717164</v>
      </c>
    </row>
    <row r="695" spans="1:8" x14ac:dyDescent="0.25">
      <c r="A695" t="s">
        <v>176</v>
      </c>
      <c r="B695" t="str">
        <f>VLOOKUP(C695, olt_db!$B$2:$E$70, 2, 0)</f>
        <v>OLT-SMGN-IBS-Pematang_Asilum</v>
      </c>
      <c r="C695" t="s">
        <v>177</v>
      </c>
      <c r="D695" s="24" t="s">
        <v>178</v>
      </c>
      <c r="E695" s="68" t="s">
        <v>233</v>
      </c>
      <c r="F695" s="113">
        <v>2.98231198728817</v>
      </c>
      <c r="G695" s="114">
        <v>99.170206968538807</v>
      </c>
      <c r="H695" s="70">
        <f>ACOS(COS(RADIANS(90-F696)) * COS(RADIANS(90-F695)) + SIN(RADIANS(90-F696)) * SIN(RADIANS(90-F695)) * COS(RADIANS(G696-G695))) * 6371392 * IFERROR(IF(AVERAGEIF('TT History'!$B:$B, D695, 'TT History'!$E:$E) &gt; 9.8%, 1.1205, IF(AVERAGEIF('TT History'!$B:$B, D695, 'TT History'!$E:$E) &gt;= 8.5%, 1.1055, 1.0525)), 1.0525)</f>
        <v>99.365495669938468</v>
      </c>
    </row>
    <row r="696" spans="1:8" x14ac:dyDescent="0.25">
      <c r="A696" t="s">
        <v>176</v>
      </c>
      <c r="B696" t="str">
        <f>VLOOKUP(C696, olt_db!$B$2:$E$70, 2, 0)</f>
        <v>OLT-SMGN-IBS-Pematang_Asilum</v>
      </c>
      <c r="C696" t="s">
        <v>177</v>
      </c>
      <c r="D696" s="24" t="s">
        <v>178</v>
      </c>
      <c r="E696" s="68" t="s">
        <v>234</v>
      </c>
      <c r="F696" s="113">
        <v>2.9814630671034701</v>
      </c>
      <c r="G696" s="114">
        <v>99.1701961914642</v>
      </c>
      <c r="H696" s="70">
        <f>ACOS(COS(RADIANS(90-F697)) * COS(RADIANS(90-F696)) + SIN(RADIANS(90-F697)) * SIN(RADIANS(90-F696)) * COS(RADIANS(G697-G696))) * 6371392 * IFERROR(IF(AVERAGEIF('TT History'!$B:$B, D696, 'TT History'!$E:$E) &gt; 9.8%, 1.1205, IF(AVERAGEIF('TT History'!$B:$B, D696, 'TT History'!$E:$E) &gt;= 8.5%, 1.1055, 1.0525)), 1.0525)</f>
        <v>97.726216300918892</v>
      </c>
    </row>
    <row r="697" spans="1:8" x14ac:dyDescent="0.25">
      <c r="A697" t="s">
        <v>176</v>
      </c>
      <c r="B697" t="str">
        <f>VLOOKUP(C697, olt_db!$B$2:$E$70, 2, 0)</f>
        <v>OLT-SMGN-IBS-Pematang_Asilum</v>
      </c>
      <c r="C697" t="s">
        <v>177</v>
      </c>
      <c r="D697" s="24" t="s">
        <v>178</v>
      </c>
      <c r="E697" s="68" t="s">
        <v>235</v>
      </c>
      <c r="F697" s="113">
        <v>2.9806280871027901</v>
      </c>
      <c r="G697" s="114">
        <v>99.170198150737306</v>
      </c>
      <c r="H697" s="70">
        <f>ACOS(COS(RADIANS(90-F698)) * COS(RADIANS(90-F697)) + SIN(RADIANS(90-F698)) * SIN(RADIANS(90-F697)) * COS(RADIANS(G698-G697))) * 6371392 * IFERROR(IF(AVERAGEIF('TT History'!$B:$B, D697, 'TT History'!$E:$E) &gt; 9.8%, 1.1205, IF(AVERAGEIF('TT History'!$B:$B, D697, 'TT History'!$E:$E) &gt;= 8.5%, 1.1055, 1.0525)), 1.0525)</f>
        <v>83.964698374702635</v>
      </c>
    </row>
    <row r="698" spans="1:8" x14ac:dyDescent="0.25">
      <c r="A698" t="s">
        <v>176</v>
      </c>
      <c r="B698" t="str">
        <f>VLOOKUP(C698, olt_db!$B$2:$E$70, 2, 0)</f>
        <v>OLT-SMGN-IBS-Pematang_Asilum</v>
      </c>
      <c r="C698" t="s">
        <v>177</v>
      </c>
      <c r="D698" s="24" t="s">
        <v>178</v>
      </c>
      <c r="E698" s="68" t="s">
        <v>236</v>
      </c>
      <c r="F698" s="113">
        <v>2.9799110910545199</v>
      </c>
      <c r="G698" s="114">
        <v>99.170222322441901</v>
      </c>
      <c r="H698" s="70">
        <f>ACOS(COS(RADIANS(90-F699)) * COS(RADIANS(90-F698)) + SIN(RADIANS(90-F699)) * SIN(RADIANS(90-F698)) * COS(RADIANS(G699-G698))) * 6371392 * IFERROR(IF(AVERAGEIF('TT History'!$B:$B, D698, 'TT History'!$E:$E) &gt; 9.8%, 1.1205, IF(AVERAGEIF('TT History'!$B:$B, D698, 'TT History'!$E:$E) &gt;= 8.5%, 1.1055, 1.0525)), 1.0525)</f>
        <v>110.31848497059426</v>
      </c>
    </row>
    <row r="699" spans="1:8" x14ac:dyDescent="0.25">
      <c r="A699" t="s">
        <v>176</v>
      </c>
      <c r="B699" t="str">
        <f>VLOOKUP(C699, olt_db!$B$2:$E$70, 2, 0)</f>
        <v>OLT-SMGN-IBS-Pematang_Asilum</v>
      </c>
      <c r="C699" t="s">
        <v>177</v>
      </c>
      <c r="D699" s="24" t="s">
        <v>178</v>
      </c>
      <c r="E699" s="68" t="s">
        <v>237</v>
      </c>
      <c r="F699" s="113">
        <v>2.9789694328301</v>
      </c>
      <c r="G699" s="114">
        <v>99.170263874869505</v>
      </c>
      <c r="H699" s="70">
        <f>ACOS(COS(RADIANS(90-F700)) * COS(RADIANS(90-F699)) + SIN(RADIANS(90-F700)) * SIN(RADIANS(90-F699)) * COS(RADIANS(G700-G699))) * 6371392 * IFERROR(IF(AVERAGEIF('TT History'!$B:$B, D699, 'TT History'!$E:$E) &gt; 9.8%, 1.1205, IF(AVERAGEIF('TT History'!$B:$B, D699, 'TT History'!$E:$E) &gt;= 8.5%, 1.1055, 1.0525)), 1.0525)</f>
        <v>131.95515892754301</v>
      </c>
    </row>
    <row r="700" spans="1:8" x14ac:dyDescent="0.25">
      <c r="A700" t="s">
        <v>176</v>
      </c>
      <c r="B700" t="str">
        <f>VLOOKUP(C700, olt_db!$B$2:$E$70, 2, 0)</f>
        <v>OLT-SMGN-IBS-Pematang_Asilum</v>
      </c>
      <c r="C700" t="s">
        <v>177</v>
      </c>
      <c r="D700" s="24" t="s">
        <v>178</v>
      </c>
      <c r="E700" s="68" t="s">
        <v>238</v>
      </c>
      <c r="F700" s="113">
        <v>2.97784287920306</v>
      </c>
      <c r="G700" s="114">
        <v>99.170308582204299</v>
      </c>
      <c r="H700" s="70">
        <f>ACOS(COS(RADIANS(90-F701)) * COS(RADIANS(90-F700)) + SIN(RADIANS(90-F701)) * SIN(RADIANS(90-F700)) * COS(RADIANS(G701-G700))) * 6371392 * IFERROR(IF(AVERAGEIF('TT History'!$B:$B, D700, 'TT History'!$E:$E) &gt; 9.8%, 1.1205, IF(AVERAGEIF('TT History'!$B:$B, D700, 'TT History'!$E:$E) &gt;= 8.5%, 1.1055, 1.0525)), 1.0525)</f>
        <v>114.65049216856329</v>
      </c>
    </row>
    <row r="701" spans="1:8" x14ac:dyDescent="0.25">
      <c r="A701" t="s">
        <v>176</v>
      </c>
      <c r="B701" t="str">
        <f>VLOOKUP(C701, olt_db!$B$2:$E$70, 2, 0)</f>
        <v>OLT-SMGN-IBS-Pematang_Asilum</v>
      </c>
      <c r="C701" t="s">
        <v>177</v>
      </c>
      <c r="D701" s="24" t="s">
        <v>178</v>
      </c>
      <c r="E701" s="68" t="s">
        <v>239</v>
      </c>
      <c r="F701" s="113">
        <v>2.9768682576765801</v>
      </c>
      <c r="G701" s="114">
        <v>99.170209962075702</v>
      </c>
      <c r="H701" s="70">
        <f>ACOS(COS(RADIANS(90-F702)) * COS(RADIANS(90-F701)) + SIN(RADIANS(90-F702)) * SIN(RADIANS(90-F701)) * COS(RADIANS(G702-G701))) * 6371392 * IFERROR(IF(AVERAGEIF('TT History'!$B:$B, D701, 'TT History'!$E:$E) &gt; 9.8%, 1.1205, IF(AVERAGEIF('TT History'!$B:$B, D701, 'TT History'!$E:$E) &gt;= 8.5%, 1.1055, 1.0525)), 1.0525)</f>
        <v>71.766999582385395</v>
      </c>
    </row>
    <row r="702" spans="1:8" x14ac:dyDescent="0.25">
      <c r="A702" t="s">
        <v>176</v>
      </c>
      <c r="B702" t="str">
        <f>VLOOKUP(C702, olt_db!$B$2:$E$70, 2, 0)</f>
        <v>OLT-SMGN-IBS-Pematang_Asilum</v>
      </c>
      <c r="C702" t="s">
        <v>177</v>
      </c>
      <c r="D702" s="24" t="s">
        <v>178</v>
      </c>
      <c r="E702" s="68" t="s">
        <v>240</v>
      </c>
      <c r="F702" s="113">
        <v>2.97719751277564</v>
      </c>
      <c r="G702" s="114">
        <v>99.170727948443798</v>
      </c>
      <c r="H702" s="70">
        <f>ACOS(COS(RADIANS(90-F703)) * COS(RADIANS(90-F702)) + SIN(RADIANS(90-F703)) * SIN(RADIANS(90-F702)) * COS(RADIANS(G703-G702))) * 6371392 * IFERROR(IF(AVERAGEIF('TT History'!$B:$B, D702, 'TT History'!$E:$E) &gt; 9.8%, 1.1205, IF(AVERAGEIF('TT History'!$B:$B, D702, 'TT History'!$E:$E) &gt;= 8.5%, 1.1055, 1.0525)), 1.0525)</f>
        <v>59.843558433604557</v>
      </c>
    </row>
    <row r="703" spans="1:8" x14ac:dyDescent="0.25">
      <c r="A703" t="s">
        <v>176</v>
      </c>
      <c r="B703" t="str">
        <f>VLOOKUP(C703, olt_db!$B$2:$E$70, 2, 0)</f>
        <v>OLT-SMGN-IBS-Pematang_Asilum</v>
      </c>
      <c r="C703" t="s">
        <v>177</v>
      </c>
      <c r="D703" s="24" t="s">
        <v>178</v>
      </c>
      <c r="E703" s="68" t="s">
        <v>241</v>
      </c>
      <c r="F703" s="113">
        <v>2.9774732766057901</v>
      </c>
      <c r="G703" s="114">
        <v>99.171159101852894</v>
      </c>
      <c r="H703" s="70">
        <f>ACOS(COS(RADIANS(90-F704)) * COS(RADIANS(90-F703)) + SIN(RADIANS(90-F704)) * SIN(RADIANS(90-F703)) * COS(RADIANS(G704-G703))) * 6371392 * IFERROR(IF(AVERAGEIF('TT History'!$B:$B, D703, 'TT History'!$E:$E) &gt; 9.8%, 1.1205, IF(AVERAGEIF('TT History'!$B:$B, D703, 'TT History'!$E:$E) &gt;= 8.5%, 1.1055, 1.0525)), 1.0525)</f>
        <v>62.392123699908289</v>
      </c>
    </row>
    <row r="704" spans="1:8" x14ac:dyDescent="0.25">
      <c r="A704" t="s">
        <v>176</v>
      </c>
      <c r="B704" t="str">
        <f>VLOOKUP(C704, olt_db!$B$2:$E$70, 2, 0)</f>
        <v>OLT-SMGN-IBS-Pematang_Asilum</v>
      </c>
      <c r="C704" t="s">
        <v>177</v>
      </c>
      <c r="D704" s="24" t="s">
        <v>178</v>
      </c>
      <c r="E704" s="68" t="s">
        <v>242</v>
      </c>
      <c r="F704" s="113">
        <v>2.9777761453536802</v>
      </c>
      <c r="G704" s="114">
        <v>99.171598384692004</v>
      </c>
      <c r="H704" s="70">
        <f>ACOS(COS(RADIANS(90-F705)) * COS(RADIANS(90-F704)) + SIN(RADIANS(90-F705)) * SIN(RADIANS(90-F704)) * COS(RADIANS(G705-G704))) * 6371392 * IFERROR(IF(AVERAGEIF('TT History'!$B:$B, D704, 'TT History'!$E:$E) &gt; 9.8%, 1.1205, IF(AVERAGEIF('TT History'!$B:$B, D704, 'TT History'!$E:$E) &gt;= 8.5%, 1.1055, 1.0525)), 1.0525)</f>
        <v>67.378872248493522</v>
      </c>
    </row>
    <row r="705" spans="1:8" x14ac:dyDescent="0.25">
      <c r="A705" t="s">
        <v>176</v>
      </c>
      <c r="B705" t="str">
        <f>VLOOKUP(C705, olt_db!$B$2:$E$70, 2, 0)</f>
        <v>OLT-SMGN-IBS-Pematang_Asilum</v>
      </c>
      <c r="C705" t="s">
        <v>177</v>
      </c>
      <c r="D705" s="24" t="s">
        <v>178</v>
      </c>
      <c r="E705" s="68" t="s">
        <v>243</v>
      </c>
      <c r="F705" s="113">
        <v>2.9781171598319101</v>
      </c>
      <c r="G705" s="114">
        <v>99.1720628330865</v>
      </c>
      <c r="H705" s="70">
        <f>ACOS(COS(RADIANS(90-F706)) * COS(RADIANS(90-F705)) + SIN(RADIANS(90-F706)) * SIN(RADIANS(90-F705)) * COS(RADIANS(G706-G705))) * 6371392 * IFERROR(IF(AVERAGEIF('TT History'!$B:$B, D705, 'TT History'!$E:$E) &gt; 9.8%, 1.1205, IF(AVERAGEIF('TT History'!$B:$B, D705, 'TT History'!$E:$E) &gt;= 8.5%, 1.1055, 1.0525)), 1.0525)</f>
        <v>66.206539528559205</v>
      </c>
    </row>
    <row r="706" spans="1:8" x14ac:dyDescent="0.25">
      <c r="A706" t="s">
        <v>176</v>
      </c>
      <c r="B706" t="str">
        <f>VLOOKUP(C706, olt_db!$B$2:$E$70, 2, 0)</f>
        <v>OLT-SMGN-IBS-Pematang_Asilum</v>
      </c>
      <c r="C706" t="s">
        <v>177</v>
      </c>
      <c r="D706" s="24" t="s">
        <v>178</v>
      </c>
      <c r="E706" s="68" t="s">
        <v>244</v>
      </c>
      <c r="F706" s="113">
        <v>2.97842747284805</v>
      </c>
      <c r="G706" s="114">
        <v>99.172536434878893</v>
      </c>
      <c r="H706" s="70">
        <f>ACOS(COS(RADIANS(90-F707)) * COS(RADIANS(90-F706)) + SIN(RADIANS(90-F707)) * SIN(RADIANS(90-F706)) * COS(RADIANS(G707-G706))) * 6371392 * IFERROR(IF(AVERAGEIF('TT History'!$B:$B, D706, 'TT History'!$E:$E) &gt; 9.8%, 1.1205, IF(AVERAGEIF('TT History'!$B:$B, D706, 'TT History'!$E:$E) &gt;= 8.5%, 1.1055, 1.0525)), 1.0525)</f>
        <v>48.961275746894671</v>
      </c>
    </row>
    <row r="707" spans="1:8" x14ac:dyDescent="0.25">
      <c r="A707" t="s">
        <v>176</v>
      </c>
      <c r="B707" t="str">
        <f>VLOOKUP(C707, olt_db!$B$2:$E$70, 2, 0)</f>
        <v>OLT-SMGN-IBS-Pematang_Asilum</v>
      </c>
      <c r="C707" t="s">
        <v>177</v>
      </c>
      <c r="D707" s="24" t="s">
        <v>178</v>
      </c>
      <c r="E707" s="68" t="s">
        <v>245</v>
      </c>
      <c r="F707" s="113">
        <v>2.9786570604647302</v>
      </c>
      <c r="G707" s="114">
        <v>99.1728866074655</v>
      </c>
      <c r="H707" s="70">
        <f>ACOS(COS(RADIANS(90-F708)) * COS(RADIANS(90-F707)) + SIN(RADIANS(90-F708)) * SIN(RADIANS(90-F707)) * COS(RADIANS(G708-G707))) * 6371392 * IFERROR(IF(AVERAGEIF('TT History'!$B:$B, D707, 'TT History'!$E:$E) &gt; 9.8%, 1.1205, IF(AVERAGEIF('TT History'!$B:$B, D707, 'TT History'!$E:$E) &gt;= 8.5%, 1.1055, 1.0525)), 1.0525)</f>
        <v>61.425365581600147</v>
      </c>
    </row>
    <row r="708" spans="1:8" x14ac:dyDescent="0.25">
      <c r="A708" t="s">
        <v>176</v>
      </c>
      <c r="B708" t="str">
        <f>VLOOKUP(C708, olt_db!$B$2:$E$70, 2, 0)</f>
        <v>OLT-SMGN-IBS-Pematang_Asilum</v>
      </c>
      <c r="C708" t="s">
        <v>177</v>
      </c>
      <c r="D708" s="24" t="s">
        <v>178</v>
      </c>
      <c r="E708" s="68" t="s">
        <v>246</v>
      </c>
      <c r="F708" s="113">
        <v>2.9789460594058101</v>
      </c>
      <c r="G708" s="114">
        <v>99.173325287934205</v>
      </c>
      <c r="H708" s="70">
        <f>ACOS(COS(RADIANS(90-F709)) * COS(RADIANS(90-F708)) + SIN(RADIANS(90-F709)) * SIN(RADIANS(90-F708)) * COS(RADIANS(G709-G708))) * 6371392 * IFERROR(IF(AVERAGEIF('TT History'!$B:$B, D708, 'TT History'!$E:$E) &gt; 9.8%, 1.1205, IF(AVERAGEIF('TT History'!$B:$B, D708, 'TT History'!$E:$E) &gt;= 8.5%, 1.1055, 1.0525)), 1.0525)</f>
        <v>48.892397874412019</v>
      </c>
    </row>
    <row r="709" spans="1:8" x14ac:dyDescent="0.25">
      <c r="A709" t="s">
        <v>176</v>
      </c>
      <c r="B709" t="str">
        <f>VLOOKUP(C709, olt_db!$B$2:$E$70, 2, 0)</f>
        <v>OLT-SMGN-IBS-Pematang_Asilum</v>
      </c>
      <c r="C709" t="s">
        <v>177</v>
      </c>
      <c r="D709" s="24" t="s">
        <v>178</v>
      </c>
      <c r="E709" s="68" t="s">
        <v>247</v>
      </c>
      <c r="F709" s="115">
        <v>2.97918062527412</v>
      </c>
      <c r="G709" s="116">
        <v>99.1736714231983</v>
      </c>
      <c r="H709" s="70">
        <f>ACOS(COS(RADIANS(90-F710)) * COS(RADIANS(90-F709)) + SIN(RADIANS(90-F710)) * SIN(RADIANS(90-F709)) * COS(RADIANS(G710-G709))) * 6371392 * IFERROR(IF(AVERAGEIF('TT History'!$B:$B, D709, 'TT History'!$E:$E) &gt; 9.8%, 1.1205, IF(AVERAGEIF('TT History'!$B:$B, D709, 'TT History'!$E:$E) &gt;= 8.5%, 1.1055, 1.0525)), 1.0525)</f>
        <v>45.737638670076791</v>
      </c>
    </row>
    <row r="710" spans="1:8" x14ac:dyDescent="0.25">
      <c r="A710" t="s">
        <v>176</v>
      </c>
      <c r="B710" t="str">
        <f>VLOOKUP(C710, olt_db!$B$2:$E$70, 2, 0)</f>
        <v>OLT-SMGN-IBS-Pematang_Asilum</v>
      </c>
      <c r="C710" t="s">
        <v>177</v>
      </c>
      <c r="D710" s="24" t="s">
        <v>178</v>
      </c>
      <c r="E710" s="68" t="s">
        <v>248</v>
      </c>
      <c r="F710" s="115">
        <v>2.9793992898253099</v>
      </c>
      <c r="G710" s="116">
        <v>99.173995744646902</v>
      </c>
      <c r="H710" s="70">
        <f>ACOS(COS(RADIANS(90-F711)) * COS(RADIANS(90-F710)) + SIN(RADIANS(90-F711)) * SIN(RADIANS(90-F710)) * COS(RADIANS(G711-G710))) * 6371392 * IFERROR(IF(AVERAGEIF('TT History'!$B:$B, D710, 'TT History'!$E:$E) &gt; 9.8%, 1.1205, IF(AVERAGEIF('TT History'!$B:$B, D710, 'TT History'!$E:$E) &gt;= 8.5%, 1.1055, 1.0525)), 1.0525)</f>
        <v>43.737265558520924</v>
      </c>
    </row>
    <row r="711" spans="1:8" x14ac:dyDescent="0.25">
      <c r="A711" t="s">
        <v>176</v>
      </c>
      <c r="B711" t="str">
        <f>VLOOKUP(C711, olt_db!$B$2:$E$70, 2, 0)</f>
        <v>OLT-SMGN-IBS-Pematang_Asilum</v>
      </c>
      <c r="C711" t="s">
        <v>177</v>
      </c>
      <c r="D711" s="24" t="s">
        <v>178</v>
      </c>
      <c r="E711" s="68" t="s">
        <v>249</v>
      </c>
      <c r="F711" s="115">
        <v>2.9796110533516198</v>
      </c>
      <c r="G711" s="116">
        <v>99.174304064133196</v>
      </c>
      <c r="H711" s="70">
        <f>ACOS(COS(RADIANS(90-F712)) * COS(RADIANS(90-F711)) + SIN(RADIANS(90-F712)) * SIN(RADIANS(90-F711)) * COS(RADIANS(G712-G711))) * 6371392 * IFERROR(IF(AVERAGEIF('TT History'!$B:$B, D711, 'TT History'!$E:$E) &gt; 9.8%, 1.1205, IF(AVERAGEIF('TT History'!$B:$B, D711, 'TT History'!$E:$E) &gt;= 8.5%, 1.1055, 1.0525)), 1.0525)</f>
        <v>56.692406005561203</v>
      </c>
    </row>
    <row r="712" spans="1:8" x14ac:dyDescent="0.25">
      <c r="A712" t="s">
        <v>176</v>
      </c>
      <c r="B712" t="str">
        <f>VLOOKUP(C712, olt_db!$B$2:$E$70, 2, 0)</f>
        <v>OLT-SMGN-IBS-Pematang_Asilum</v>
      </c>
      <c r="C712" t="s">
        <v>177</v>
      </c>
      <c r="D712" s="24" t="s">
        <v>178</v>
      </c>
      <c r="E712" s="68" t="s">
        <v>250</v>
      </c>
      <c r="F712" s="115">
        <v>2.97987245330253</v>
      </c>
      <c r="G712" s="116">
        <v>99.174712414234193</v>
      </c>
      <c r="H712" s="70">
        <f>ACOS(COS(RADIANS(90-F713)) * COS(RADIANS(90-F712)) + SIN(RADIANS(90-F713)) * SIN(RADIANS(90-F712)) * COS(RADIANS(G713-G712))) * 6371392 * IFERROR(IF(AVERAGEIF('TT History'!$B:$B, D712, 'TT History'!$E:$E) &gt; 9.8%, 1.1205, IF(AVERAGEIF('TT History'!$B:$B, D712, 'TT History'!$E:$E) &gt;= 8.5%, 1.1055, 1.0525)), 1.0525)</f>
        <v>51.036723495925543</v>
      </c>
    </row>
    <row r="713" spans="1:8" x14ac:dyDescent="0.25">
      <c r="A713" t="s">
        <v>176</v>
      </c>
      <c r="B713" t="str">
        <f>VLOOKUP(C713, olt_db!$B$2:$E$70, 2, 0)</f>
        <v>OLT-SMGN-IBS-Pematang_Asilum</v>
      </c>
      <c r="C713" t="s">
        <v>177</v>
      </c>
      <c r="D713" s="24" t="s">
        <v>178</v>
      </c>
      <c r="E713" s="68" t="s">
        <v>251</v>
      </c>
      <c r="F713" s="115">
        <v>2.98009375300109</v>
      </c>
      <c r="G713" s="116">
        <v>99.175088658371905</v>
      </c>
      <c r="H713" s="70">
        <f>ACOS(COS(RADIANS(90-F714)) * COS(RADIANS(90-F713)) + SIN(RADIANS(90-F714)) * SIN(RADIANS(90-F713)) * COS(RADIANS(G714-G713))) * 6371392 * IFERROR(IF(AVERAGEIF('TT History'!$B:$B, D713, 'TT History'!$E:$E) &gt; 9.8%, 1.1205, IF(AVERAGEIF('TT History'!$B:$B, D713, 'TT History'!$E:$E) &gt;= 8.5%, 1.1055, 1.0525)), 1.0525)</f>
        <v>42.704934406218655</v>
      </c>
    </row>
    <row r="714" spans="1:8" x14ac:dyDescent="0.25">
      <c r="A714" t="s">
        <v>176</v>
      </c>
      <c r="B714" t="str">
        <f>VLOOKUP(C714, olt_db!$B$2:$E$70, 2, 0)</f>
        <v>OLT-SMGN-IBS-Pematang_Asilum</v>
      </c>
      <c r="C714" t="s">
        <v>177</v>
      </c>
      <c r="D714" s="24" t="s">
        <v>178</v>
      </c>
      <c r="E714" s="68" t="s">
        <v>252</v>
      </c>
      <c r="F714" s="115">
        <v>2.9801887387528199</v>
      </c>
      <c r="G714" s="116">
        <v>99.175441430209503</v>
      </c>
      <c r="H714" s="70">
        <f>ACOS(COS(RADIANS(90-F715)) * COS(RADIANS(90-F714)) + SIN(RADIANS(90-F715)) * SIN(RADIANS(90-F714)) * COS(RADIANS(G715-G714))) * 6371392 * IFERROR(IF(AVERAGEIF('TT History'!$B:$B, D714, 'TT History'!$E:$E) &gt; 9.8%, 1.1205, IF(AVERAGEIF('TT History'!$B:$B, D714, 'TT History'!$E:$E) &gt;= 8.5%, 1.1055, 1.0525)), 1.0525)</f>
        <v>55.28989979576572</v>
      </c>
    </row>
    <row r="715" spans="1:8" x14ac:dyDescent="0.25">
      <c r="A715" t="s">
        <v>176</v>
      </c>
      <c r="B715" t="str">
        <f>VLOOKUP(C715, olt_db!$B$2:$E$70, 2, 0)</f>
        <v>OLT-SMGN-IBS-Pematang_Asilum</v>
      </c>
      <c r="C715" t="s">
        <v>177</v>
      </c>
      <c r="D715" s="24" t="s">
        <v>178</v>
      </c>
      <c r="E715" s="68" t="s">
        <v>253</v>
      </c>
      <c r="F715" s="115">
        <v>2.98023706009926</v>
      </c>
      <c r="G715" s="116">
        <v>99.175911991363094</v>
      </c>
      <c r="H715" s="70">
        <f>ACOS(COS(RADIANS(90-F716)) * COS(RADIANS(90-F715)) + SIN(RADIANS(90-F716)) * SIN(RADIANS(90-F715)) * COS(RADIANS(G716-G715))) * 6371392 * IFERROR(IF(AVERAGEIF('TT History'!$B:$B, D715, 'TT History'!$E:$E) &gt; 9.8%, 1.1205, IF(AVERAGEIF('TT History'!$B:$B, D715, 'TT History'!$E:$E) &gt;= 8.5%, 1.1055, 1.0525)), 1.0525)</f>
        <v>37.70160640219563</v>
      </c>
    </row>
    <row r="716" spans="1:8" x14ac:dyDescent="0.25">
      <c r="A716" t="s">
        <v>176</v>
      </c>
      <c r="B716" t="str">
        <f>VLOOKUP(C716, olt_db!$B$2:$E$70, 2, 0)</f>
        <v>OLT-SMGN-IBS-Pematang_Asilum</v>
      </c>
      <c r="C716" t="s">
        <v>177</v>
      </c>
      <c r="D716" s="24" t="s">
        <v>178</v>
      </c>
      <c r="E716" s="68" t="s">
        <v>254</v>
      </c>
      <c r="F716" s="115">
        <v>2.9802805190580499</v>
      </c>
      <c r="G716" s="116">
        <v>99.176231606122101</v>
      </c>
      <c r="H716" s="70">
        <f>ACOS(COS(RADIANS(90-F717)) * COS(RADIANS(90-F716)) + SIN(RADIANS(90-F717)) * SIN(RADIANS(90-F716)) * COS(RADIANS(G717-G716))) * 6371392 * IFERROR(IF(AVERAGEIF('TT History'!$B:$B, D716, 'TT History'!$E:$E) &gt; 9.8%, 1.1205, IF(AVERAGEIF('TT History'!$B:$B, D716, 'TT History'!$E:$E) &gt;= 8.5%, 1.1055, 1.0525)), 1.0525)</f>
        <v>47.2320281815445</v>
      </c>
    </row>
    <row r="717" spans="1:8" x14ac:dyDescent="0.25">
      <c r="A717" t="s">
        <v>176</v>
      </c>
      <c r="B717" t="str">
        <f>VLOOKUP(C717, olt_db!$B$2:$E$70, 2, 0)</f>
        <v>OLT-SMGN-IBS-Pematang_Asilum</v>
      </c>
      <c r="C717" t="s">
        <v>177</v>
      </c>
      <c r="D717" s="24" t="s">
        <v>178</v>
      </c>
      <c r="E717" s="68" t="s">
        <v>255</v>
      </c>
      <c r="F717" s="115">
        <v>2.9803222844653101</v>
      </c>
      <c r="G717" s="116">
        <v>99.176633537478594</v>
      </c>
      <c r="H717" s="70">
        <f>ACOS(COS(RADIANS(90-F718)) * COS(RADIANS(90-F717)) + SIN(RADIANS(90-F718)) * SIN(RADIANS(90-F717)) * COS(RADIANS(G718-G717))) * 6371392 * IFERROR(IF(AVERAGEIF('TT History'!$B:$B, D717, 'TT History'!$E:$E) &gt; 9.8%, 1.1205, IF(AVERAGEIF('TT History'!$B:$B, D717, 'TT History'!$E:$E) &gt;= 8.5%, 1.1055, 1.0525)), 1.0525)</f>
        <v>50.937826600381129</v>
      </c>
    </row>
    <row r="718" spans="1:8" x14ac:dyDescent="0.25">
      <c r="A718" t="s">
        <v>176</v>
      </c>
      <c r="B718" t="str">
        <f>VLOOKUP(C718, olt_db!$B$2:$E$70, 2, 0)</f>
        <v>OLT-SMGN-IBS-Pematang_Asilum</v>
      </c>
      <c r="C718" t="s">
        <v>177</v>
      </c>
      <c r="D718" s="24" t="s">
        <v>178</v>
      </c>
      <c r="E718" s="68" t="s">
        <v>256</v>
      </c>
      <c r="F718" s="115">
        <v>2.9803797634012601</v>
      </c>
      <c r="G718" s="116">
        <v>99.177065527510905</v>
      </c>
      <c r="H718" s="70">
        <f>ACOS(COS(RADIANS(90-F719)) * COS(RADIANS(90-F718)) + SIN(RADIANS(90-F719)) * SIN(RADIANS(90-F718)) * COS(RADIANS(G719-G718))) * 6371392 * IFERROR(IF(AVERAGEIF('TT History'!$B:$B, D718, 'TT History'!$E:$E) &gt; 9.8%, 1.1205, IF(AVERAGEIF('TT History'!$B:$B, D718, 'TT History'!$E:$E) &gt;= 8.5%, 1.1055, 1.0525)), 1.0525)</f>
        <v>51.925915186561951</v>
      </c>
    </row>
    <row r="719" spans="1:8" x14ac:dyDescent="0.25">
      <c r="A719" t="s">
        <v>176</v>
      </c>
      <c r="B719" t="str">
        <f>VLOOKUP(C719, olt_db!$B$2:$E$70, 2, 0)</f>
        <v>OLT-SMGN-IBS-Pematang_Asilum</v>
      </c>
      <c r="C719" t="s">
        <v>177</v>
      </c>
      <c r="D719" s="24" t="s">
        <v>178</v>
      </c>
      <c r="E719" s="68" t="s">
        <v>257</v>
      </c>
      <c r="F719" s="115">
        <v>2.98042827815161</v>
      </c>
      <c r="G719" s="116">
        <v>99.177507124119103</v>
      </c>
      <c r="H719" s="70">
        <f>ACOS(COS(RADIANS(90-F720)) * COS(RADIANS(90-F719)) + SIN(RADIANS(90-F720)) * SIN(RADIANS(90-F719)) * COS(RADIANS(G720-G719))) * 6371392 * IFERROR(IF(AVERAGEIF('TT History'!$B:$B, D719, 'TT History'!$E:$E) &gt; 9.8%, 1.1205, IF(AVERAGEIF('TT History'!$B:$B, D719, 'TT History'!$E:$E) &gt;= 8.5%, 1.1055, 1.0525)), 1.0525)</f>
        <v>48.452970349061218</v>
      </c>
    </row>
    <row r="720" spans="1:8" x14ac:dyDescent="0.25">
      <c r="A720" t="s">
        <v>176</v>
      </c>
      <c r="B720" t="str">
        <f>VLOOKUP(C720, olt_db!$B$2:$E$70, 2, 0)</f>
        <v>OLT-SMGN-IBS-Pematang_Asilum</v>
      </c>
      <c r="C720" t="s">
        <v>177</v>
      </c>
      <c r="D720" s="24" t="s">
        <v>178</v>
      </c>
      <c r="E720" s="68" t="s">
        <v>258</v>
      </c>
      <c r="F720" s="113">
        <v>2.9804228259699799</v>
      </c>
      <c r="G720" s="114">
        <v>99.177921635345498</v>
      </c>
      <c r="H720" s="70">
        <f>ACOS(COS(RADIANS(90-F721)) * COS(RADIANS(90-F720)) + SIN(RADIANS(90-F721)) * SIN(RADIANS(90-F720)) * COS(RADIANS(G721-G720))) * 6371392 * IFERROR(IF(AVERAGEIF('TT History'!$B:$B, D720, 'TT History'!$E:$E) &gt; 9.8%, 1.1205, IF(AVERAGEIF('TT History'!$B:$B, D720, 'TT History'!$E:$E) &gt;= 8.5%, 1.1055, 1.0525)), 1.0525)</f>
        <v>49.859444572644286</v>
      </c>
    </row>
    <row r="721" spans="1:8" x14ac:dyDescent="0.25">
      <c r="A721" t="s">
        <v>176</v>
      </c>
      <c r="B721" t="str">
        <f>VLOOKUP(C721, olt_db!$B$2:$E$70, 2, 0)</f>
        <v>OLT-SMGN-IBS-Pematang_Asilum</v>
      </c>
      <c r="C721" t="s">
        <v>177</v>
      </c>
      <c r="D721" s="24" t="s">
        <v>178</v>
      </c>
      <c r="E721" s="68" t="s">
        <v>259</v>
      </c>
      <c r="F721" s="113">
        <v>2.9804646873501</v>
      </c>
      <c r="G721" s="114">
        <v>99.178346152688107</v>
      </c>
      <c r="H721" s="70">
        <f>ACOS(COS(RADIANS(90-F722)) * COS(RADIANS(90-F721)) + SIN(RADIANS(90-F722)) * SIN(RADIANS(90-F721)) * COS(RADIANS(G722-G721))) * 6371392 * IFERROR(IF(AVERAGEIF('TT History'!$B:$B, D721, 'TT History'!$E:$E) &gt; 9.8%, 1.1205, IF(AVERAGEIF('TT History'!$B:$B, D721, 'TT History'!$E:$E) &gt;= 8.5%, 1.1055, 1.0525)), 1.0525)</f>
        <v>61.751402176876276</v>
      </c>
    </row>
    <row r="722" spans="1:8" x14ac:dyDescent="0.25">
      <c r="A722" t="s">
        <v>176</v>
      </c>
      <c r="B722" t="str">
        <f>VLOOKUP(C722, olt_db!$B$2:$E$70, 2, 0)</f>
        <v>OLT-SMGN-IBS-Pematang_Asilum</v>
      </c>
      <c r="C722" t="s">
        <v>177</v>
      </c>
      <c r="D722" s="24" t="s">
        <v>178</v>
      </c>
      <c r="E722" s="68" t="s">
        <v>260</v>
      </c>
      <c r="F722" s="113">
        <v>2.9805428617376801</v>
      </c>
      <c r="G722" s="114">
        <v>99.178868645994697</v>
      </c>
      <c r="H722" s="70">
        <f>ACOS(COS(RADIANS(90-F723)) * COS(RADIANS(90-F722)) + SIN(RADIANS(90-F723)) * SIN(RADIANS(90-F722)) * COS(RADIANS(G723-G722))) * 6371392 * IFERROR(IF(AVERAGEIF('TT History'!$B:$B, D722, 'TT History'!$E:$E) &gt; 9.8%, 1.1205, IF(AVERAGEIF('TT History'!$B:$B, D722, 'TT History'!$E:$E) &gt;= 8.5%, 1.1055, 1.0525)), 1.0525)</f>
        <v>65.947531423691416</v>
      </c>
    </row>
    <row r="723" spans="1:8" x14ac:dyDescent="0.25">
      <c r="A723" t="s">
        <v>176</v>
      </c>
      <c r="B723" t="str">
        <f>VLOOKUP(C723, olt_db!$B$2:$E$70, 2, 0)</f>
        <v>OLT-SMGN-IBS-Pematang_Asilum</v>
      </c>
      <c r="C723" t="s">
        <v>177</v>
      </c>
      <c r="D723" s="24" t="s">
        <v>178</v>
      </c>
      <c r="E723" s="68" t="s">
        <v>261</v>
      </c>
      <c r="F723" s="113">
        <v>2.9806340410163501</v>
      </c>
      <c r="G723" s="114">
        <v>99.179425435546193</v>
      </c>
      <c r="H723" s="70">
        <f>ACOS(COS(RADIANS(90-F724)) * COS(RADIANS(90-F723)) + SIN(RADIANS(90-F724)) * SIN(RADIANS(90-F723)) * COS(RADIANS(G724-G723))) * 6371392 * IFERROR(IF(AVERAGEIF('TT History'!$B:$B, D723, 'TT History'!$E:$E) &gt; 9.8%, 1.1205, IF(AVERAGEIF('TT History'!$B:$B, D723, 'TT History'!$E:$E) &gt;= 8.5%, 1.1055, 1.0525)), 1.0525)</f>
        <v>64.067864041294442</v>
      </c>
    </row>
    <row r="724" spans="1:8" x14ac:dyDescent="0.25">
      <c r="A724" t="s">
        <v>176</v>
      </c>
      <c r="B724" t="str">
        <f>VLOOKUP(C724, olt_db!$B$2:$E$70, 2, 0)</f>
        <v>OLT-SMGN-IBS-Pematang_Asilum</v>
      </c>
      <c r="C724" t="s">
        <v>177</v>
      </c>
      <c r="D724" s="24" t="s">
        <v>178</v>
      </c>
      <c r="E724" s="68" t="s">
        <v>262</v>
      </c>
      <c r="F724" s="113">
        <v>2.9807191560663302</v>
      </c>
      <c r="G724" s="114">
        <v>99.179966913442399</v>
      </c>
      <c r="H724" s="70">
        <f>ACOS(COS(RADIANS(90-F725)) * COS(RADIANS(90-F724)) + SIN(RADIANS(90-F725)) * SIN(RADIANS(90-F724)) * COS(RADIANS(G725-G724))) * 6371392 * IFERROR(IF(AVERAGEIF('TT History'!$B:$B, D724, 'TT History'!$E:$E) &gt; 9.8%, 1.1205, IF(AVERAGEIF('TT History'!$B:$B, D724, 'TT History'!$E:$E) &gt;= 8.5%, 1.1055, 1.0525)), 1.0525)</f>
        <v>94.482658224670217</v>
      </c>
    </row>
    <row r="725" spans="1:8" x14ac:dyDescent="0.25">
      <c r="A725" t="s">
        <v>176</v>
      </c>
      <c r="B725" t="str">
        <f>VLOOKUP(C725, olt_db!$B$2:$E$70, 2, 0)</f>
        <v>OLT-SMGN-IBS-Pematang_Asilum</v>
      </c>
      <c r="C725" t="s">
        <v>177</v>
      </c>
      <c r="D725" s="24" t="s">
        <v>178</v>
      </c>
      <c r="E725" s="68" t="s">
        <v>263</v>
      </c>
      <c r="F725" s="113">
        <v>2.98086456120364</v>
      </c>
      <c r="G725" s="114">
        <v>99.180762054811296</v>
      </c>
      <c r="H725" s="70">
        <f>ACOS(COS(RADIANS(90-F726)) * COS(RADIANS(90-F725)) + SIN(RADIANS(90-F726)) * SIN(RADIANS(90-F725)) * COS(RADIANS(G726-G725))) * 6371392 * IFERROR(IF(AVERAGEIF('TT History'!$B:$B, D725, 'TT History'!$E:$E) &gt; 9.8%, 1.1205, IF(AVERAGEIF('TT History'!$B:$B, D725, 'TT History'!$E:$E) &gt;= 8.5%, 1.1055, 1.0525)), 1.0525)</f>
        <v>80.524741889803479</v>
      </c>
    </row>
    <row r="726" spans="1:8" x14ac:dyDescent="0.25">
      <c r="A726" t="s">
        <v>176</v>
      </c>
      <c r="B726" t="str">
        <f>VLOOKUP(C726, olt_db!$B$2:$E$70, 2, 0)</f>
        <v>OLT-SMGN-IBS-Pematang_Asilum</v>
      </c>
      <c r="C726" t="s">
        <v>177</v>
      </c>
      <c r="D726" s="24" t="s">
        <v>178</v>
      </c>
      <c r="E726" s="68" t="s">
        <v>264</v>
      </c>
      <c r="F726" s="113">
        <v>2.9810024975902598</v>
      </c>
      <c r="G726" s="114">
        <v>99.181437010398795</v>
      </c>
      <c r="H726" s="70">
        <f>ACOS(COS(RADIANS(90-F727)) * COS(RADIANS(90-F726)) + SIN(RADIANS(90-F727)) * SIN(RADIANS(90-F726)) * COS(RADIANS(G727-G726))) * 6371392 * IFERROR(IF(AVERAGEIF('TT History'!$B:$B, D726, 'TT History'!$E:$E) &gt; 9.8%, 1.1205, IF(AVERAGEIF('TT History'!$B:$B, D726, 'TT History'!$E:$E) &gt;= 8.5%, 1.1055, 1.0525)), 1.0525)</f>
        <v>149.39163672704115</v>
      </c>
    </row>
    <row r="727" spans="1:8" x14ac:dyDescent="0.25">
      <c r="A727" t="s">
        <v>176</v>
      </c>
      <c r="B727" t="str">
        <f>VLOOKUP(C727, olt_db!$B$2:$E$70, 2, 0)</f>
        <v>OLT-SMGN-IBS-Pematang_Asilum</v>
      </c>
      <c r="C727" t="s">
        <v>177</v>
      </c>
      <c r="D727" s="24" t="s">
        <v>178</v>
      </c>
      <c r="E727" s="68" t="s">
        <v>265</v>
      </c>
      <c r="F727" s="113">
        <v>2.9812754194958302</v>
      </c>
      <c r="G727" s="114">
        <v>99.182685597788506</v>
      </c>
      <c r="H727" s="70">
        <f>ACOS(COS(RADIANS(90-F728)) * COS(RADIANS(90-F727)) + SIN(RADIANS(90-F728)) * SIN(RADIANS(90-F727)) * COS(RADIANS(G728-G727))) * 6371392 * IFERROR(IF(AVERAGEIF('TT History'!$B:$B, D727, 'TT History'!$E:$E) &gt; 9.8%, 1.1205, IF(AVERAGEIF('TT History'!$B:$B, D727, 'TT History'!$E:$E) &gt;= 8.5%, 1.1055, 1.0525)), 1.0525)</f>
        <v>68.756402443367648</v>
      </c>
    </row>
    <row r="728" spans="1:8" x14ac:dyDescent="0.25">
      <c r="A728" t="s">
        <v>176</v>
      </c>
      <c r="B728" t="str">
        <f>VLOOKUP(C728, olt_db!$B$2:$E$70, 2, 0)</f>
        <v>OLT-SMGN-IBS-Pematang_Asilum</v>
      </c>
      <c r="C728" t="s">
        <v>177</v>
      </c>
      <c r="D728" s="24" t="s">
        <v>178</v>
      </c>
      <c r="E728" s="68" t="s">
        <v>266</v>
      </c>
      <c r="F728" s="113">
        <v>2.98115680001293</v>
      </c>
      <c r="G728" s="114">
        <v>99.182109456689403</v>
      </c>
      <c r="H728" s="70">
        <f>ACOS(COS(RADIANS(90-F729)) * COS(RADIANS(90-F728)) + SIN(RADIANS(90-F729)) * SIN(RADIANS(90-F728)) * COS(RADIANS(G729-G728))) * 6371392 * IFERROR(IF(AVERAGEIF('TT History'!$B:$B, D728, 'TT History'!$E:$E) &gt; 9.8%, 1.1205, IF(AVERAGEIF('TT History'!$B:$B, D728, 'TT History'!$E:$E) &gt;= 8.5%, 1.1055, 1.0525)), 1.0525)</f>
        <v>123.02430057059964</v>
      </c>
    </row>
    <row r="729" spans="1:8" x14ac:dyDescent="0.25">
      <c r="A729" t="s">
        <v>176</v>
      </c>
      <c r="B729" t="str">
        <f>VLOOKUP(C729, olt_db!$B$2:$E$70, 2, 0)</f>
        <v>OLT-SMGN-IBS-Pematang_Asilum</v>
      </c>
      <c r="C729" t="s">
        <v>177</v>
      </c>
      <c r="D729" s="24" t="s">
        <v>178</v>
      </c>
      <c r="E729" s="68" t="s">
        <v>267</v>
      </c>
      <c r="F729" s="113">
        <v>2.9813691433730001</v>
      </c>
      <c r="G729" s="114">
        <v>99.183140312000305</v>
      </c>
      <c r="H729" s="70">
        <f>ACOS(COS(RADIANS(90-F730)) * COS(RADIANS(90-F729)) + SIN(RADIANS(90-F730)) * SIN(RADIANS(90-F729)) * COS(RADIANS(G730-G729))) * 6371392 * IFERROR(IF(AVERAGEIF('TT History'!$B:$B, D729, 'TT History'!$E:$E) &gt; 9.8%, 1.1205, IF(AVERAGEIF('TT History'!$B:$B, D729, 'TT History'!$E:$E) &gt;= 8.5%, 1.1055, 1.0525)), 1.0525)</f>
        <v>59.6763042163685</v>
      </c>
    </row>
    <row r="730" spans="1:8" x14ac:dyDescent="0.25">
      <c r="A730" t="s">
        <v>176</v>
      </c>
      <c r="B730" t="str">
        <f>VLOOKUP(C730, olt_db!$B$2:$E$70, 2, 0)</f>
        <v>OLT-SMGN-IBS-Pematang_Asilum</v>
      </c>
      <c r="C730" t="s">
        <v>177</v>
      </c>
      <c r="D730" s="24" t="s">
        <v>178</v>
      </c>
      <c r="E730" s="68" t="s">
        <v>268</v>
      </c>
      <c r="F730" s="115">
        <v>2.9815541373765799</v>
      </c>
      <c r="G730" s="116">
        <v>99.183616093369807</v>
      </c>
      <c r="H730" s="70">
        <f>ACOS(COS(RADIANS(90-F731)) * COS(RADIANS(90-F730)) + SIN(RADIANS(90-F731)) * SIN(RADIANS(90-F730)) * COS(RADIANS(G731-G730))) * 6371392 * IFERROR(IF(AVERAGEIF('TT History'!$B:$B, D730, 'TT History'!$E:$E) &gt; 9.8%, 1.1205, IF(AVERAGEIF('TT History'!$B:$B, D730, 'TT History'!$E:$E) &gt;= 8.5%, 1.1055, 1.0525)), 1.0525)</f>
        <v>70.261802633862203</v>
      </c>
    </row>
    <row r="731" spans="1:8" x14ac:dyDescent="0.25">
      <c r="A731" t="s">
        <v>176</v>
      </c>
      <c r="B731" t="str">
        <f>VLOOKUP(C731, olt_db!$B$2:$E$70, 2, 0)</f>
        <v>OLT-SMGN-IBS-Pematang_Asilum</v>
      </c>
      <c r="C731" t="s">
        <v>177</v>
      </c>
      <c r="D731" s="24" t="s">
        <v>178</v>
      </c>
      <c r="E731" s="68" t="s">
        <v>269</v>
      </c>
      <c r="F731" s="115">
        <v>2.9817687443055698</v>
      </c>
      <c r="G731" s="116">
        <v>99.184177506828107</v>
      </c>
      <c r="H731" s="70">
        <f>ACOS(COS(RADIANS(90-F732)) * COS(RADIANS(90-F731)) + SIN(RADIANS(90-F732)) * SIN(RADIANS(90-F731)) * COS(RADIANS(G732-G731))) * 6371392 * IFERROR(IF(AVERAGEIF('TT History'!$B:$B, D731, 'TT History'!$E:$E) &gt; 9.8%, 1.1205, IF(AVERAGEIF('TT History'!$B:$B, D731, 'TT History'!$E:$E) &gt;= 8.5%, 1.1055, 1.0525)), 1.0525)</f>
        <v>56.001651221414235</v>
      </c>
    </row>
    <row r="732" spans="1:8" x14ac:dyDescent="0.25">
      <c r="A732" t="s">
        <v>176</v>
      </c>
      <c r="B732" t="str">
        <f>VLOOKUP(C732, olt_db!$B$2:$E$70, 2, 0)</f>
        <v>OLT-SMGN-IBS-Pematang_Asilum</v>
      </c>
      <c r="C732" t="s">
        <v>177</v>
      </c>
      <c r="D732" s="24" t="s">
        <v>178</v>
      </c>
      <c r="E732" s="68" t="s">
        <v>270</v>
      </c>
      <c r="F732" s="115">
        <v>2.98194492808291</v>
      </c>
      <c r="G732" s="116">
        <v>99.184622976341998</v>
      </c>
      <c r="H732" s="70">
        <f>ACOS(COS(RADIANS(90-F733)) * COS(RADIANS(90-F732)) + SIN(RADIANS(90-F733)) * SIN(RADIANS(90-F732)) * COS(RADIANS(G733-G732))) * 6371392 * IFERROR(IF(AVERAGEIF('TT History'!$B:$B, D732, 'TT History'!$E:$E) &gt; 9.8%, 1.1205, IF(AVERAGEIF('TT History'!$B:$B, D732, 'TT History'!$E:$E) &gt;= 8.5%, 1.1055, 1.0525)), 1.0525)</f>
        <v>61.878689486944552</v>
      </c>
    </row>
    <row r="733" spans="1:8" x14ac:dyDescent="0.25">
      <c r="A733" t="s">
        <v>176</v>
      </c>
      <c r="B733" t="str">
        <f>VLOOKUP(C733, olt_db!$B$2:$E$70, 2, 0)</f>
        <v>OLT-SMGN-IBS-Pematang_Asilum</v>
      </c>
      <c r="C733" t="s">
        <v>177</v>
      </c>
      <c r="D733" s="24" t="s">
        <v>178</v>
      </c>
      <c r="E733" s="68" t="s">
        <v>271</v>
      </c>
      <c r="F733" s="115">
        <v>2.98214208878818</v>
      </c>
      <c r="G733" s="116">
        <v>99.185114200403106</v>
      </c>
      <c r="H733" s="70">
        <f>ACOS(COS(RADIANS(90-F734)) * COS(RADIANS(90-F733)) + SIN(RADIANS(90-F734)) * SIN(RADIANS(90-F733)) * COS(RADIANS(G734-G733))) * 6371392 * IFERROR(IF(AVERAGEIF('TT History'!$B:$B, D733, 'TT History'!$E:$E) &gt; 9.8%, 1.1205, IF(AVERAGEIF('TT History'!$B:$B, D733, 'TT History'!$E:$E) &gt;= 8.5%, 1.1055, 1.0525)), 1.0525)</f>
        <v>51.769053642072336</v>
      </c>
    </row>
    <row r="734" spans="1:8" x14ac:dyDescent="0.25">
      <c r="A734" t="s">
        <v>176</v>
      </c>
      <c r="B734" t="str">
        <f>VLOOKUP(C734, olt_db!$B$2:$E$70, 2, 0)</f>
        <v>OLT-SMGN-IBS-Pematang_Asilum</v>
      </c>
      <c r="C734" t="s">
        <v>177</v>
      </c>
      <c r="D734" s="24" t="s">
        <v>178</v>
      </c>
      <c r="E734" s="68" t="s">
        <v>272</v>
      </c>
      <c r="F734" s="115">
        <v>2.9822870044868002</v>
      </c>
      <c r="G734" s="116">
        <v>99.185532673623797</v>
      </c>
      <c r="H734" s="70">
        <f>ACOS(COS(RADIANS(90-F735)) * COS(RADIANS(90-F734)) + SIN(RADIANS(90-F735)) * SIN(RADIANS(90-F734)) * COS(RADIANS(G735-G734))) * 6371392 * IFERROR(IF(AVERAGEIF('TT History'!$B:$B, D734, 'TT History'!$E:$E) &gt; 9.8%, 1.1205, IF(AVERAGEIF('TT History'!$B:$B, D734, 'TT History'!$E:$E) &gt;= 8.5%, 1.1055, 1.0525)), 1.0525)</f>
        <v>60.327976167259699</v>
      </c>
    </row>
    <row r="735" spans="1:8" x14ac:dyDescent="0.25">
      <c r="A735" t="s">
        <v>176</v>
      </c>
      <c r="B735" t="str">
        <f>VLOOKUP(C735, olt_db!$B$2:$E$70, 2, 0)</f>
        <v>OLT-SMGN-IBS-Pematang_Asilum</v>
      </c>
      <c r="C735" t="s">
        <v>177</v>
      </c>
      <c r="D735" s="24" t="s">
        <v>178</v>
      </c>
      <c r="E735" s="68" t="s">
        <v>273</v>
      </c>
      <c r="F735" s="115">
        <v>2.9824321566653502</v>
      </c>
      <c r="G735" s="116">
        <v>99.186027932886404</v>
      </c>
      <c r="H735" s="70">
        <f>ACOS(COS(RADIANS(90-F736)) * COS(RADIANS(90-F735)) + SIN(RADIANS(90-F736)) * SIN(RADIANS(90-F735)) * COS(RADIANS(G736-G735))) * 6371392 * IFERROR(IF(AVERAGEIF('TT History'!$B:$B, D735, 'TT History'!$E:$E) &gt; 9.8%, 1.1205, IF(AVERAGEIF('TT History'!$B:$B, D735, 'TT History'!$E:$E) &gt;= 8.5%, 1.1055, 1.0525)), 1.0525)</f>
        <v>68.20290229237763</v>
      </c>
    </row>
    <row r="736" spans="1:8" x14ac:dyDescent="0.25">
      <c r="A736" t="s">
        <v>176</v>
      </c>
      <c r="B736" t="str">
        <f>VLOOKUP(C736, olt_db!$B$2:$E$70, 2, 0)</f>
        <v>OLT-SMGN-IBS-Pematang_Asilum</v>
      </c>
      <c r="C736" t="s">
        <v>177</v>
      </c>
      <c r="D736" s="24" t="s">
        <v>178</v>
      </c>
      <c r="E736" s="68" t="s">
        <v>274</v>
      </c>
      <c r="F736" s="115">
        <v>2.9825195875845401</v>
      </c>
      <c r="G736" s="116">
        <v>99.186604850861698</v>
      </c>
      <c r="H736" s="70">
        <f>ACOS(COS(RADIANS(90-F737)) * COS(RADIANS(90-F736)) + SIN(RADIANS(90-F737)) * SIN(RADIANS(90-F736)) * COS(RADIANS(G737-G736))) * 6371392 * IFERROR(IF(AVERAGEIF('TT History'!$B:$B, D736, 'TT History'!$E:$E) &gt; 9.8%, 1.1205, IF(AVERAGEIF('TT History'!$B:$B, D736, 'TT History'!$E:$E) &gt;= 8.5%, 1.1055, 1.0525)), 1.0525)</f>
        <v>52.255712126837352</v>
      </c>
    </row>
    <row r="737" spans="1:8" x14ac:dyDescent="0.25">
      <c r="A737" t="s">
        <v>176</v>
      </c>
      <c r="B737" t="str">
        <f>VLOOKUP(C737, olt_db!$B$2:$E$70, 2, 0)</f>
        <v>OLT-SMGN-IBS-Pematang_Asilum</v>
      </c>
      <c r="C737" t="s">
        <v>177</v>
      </c>
      <c r="D737" s="24" t="s">
        <v>178</v>
      </c>
      <c r="E737" s="68" t="s">
        <v>275</v>
      </c>
      <c r="F737" s="115">
        <v>2.98264061271081</v>
      </c>
      <c r="G737" s="116">
        <v>99.187035196255295</v>
      </c>
      <c r="H737" s="70">
        <f>ACOS(COS(RADIANS(90-F738)) * COS(RADIANS(90-F737)) + SIN(RADIANS(90-F738)) * SIN(RADIANS(90-F737)) * COS(RADIANS(G738-G737))) * 6371392 * IFERROR(IF(AVERAGEIF('TT History'!$B:$B, D737, 'TT History'!$E:$E) &gt; 9.8%, 1.1205, IF(AVERAGEIF('TT History'!$B:$B, D737, 'TT History'!$E:$E) &gt;= 8.5%, 1.1055, 1.0525)), 1.0525)</f>
        <v>58.909225798047181</v>
      </c>
    </row>
    <row r="738" spans="1:8" x14ac:dyDescent="0.25">
      <c r="A738" t="s">
        <v>176</v>
      </c>
      <c r="B738" t="str">
        <f>VLOOKUP(C738, olt_db!$B$2:$E$70, 2, 0)</f>
        <v>OLT-SMGN-IBS-Pematang_Asilum</v>
      </c>
      <c r="C738" t="s">
        <v>177</v>
      </c>
      <c r="D738" s="24" t="s">
        <v>178</v>
      </c>
      <c r="E738" s="68" t="s">
        <v>276</v>
      </c>
      <c r="F738" s="115">
        <v>2.9827202413886602</v>
      </c>
      <c r="G738" s="116">
        <v>99.187532857699594</v>
      </c>
      <c r="H738" s="70">
        <f>ACOS(COS(RADIANS(90-F739)) * COS(RADIANS(90-F738)) + SIN(RADIANS(90-F739)) * SIN(RADIANS(90-F738)) * COS(RADIANS(G739-G738))) * 6371392 * IFERROR(IF(AVERAGEIF('TT History'!$B:$B, D738, 'TT History'!$E:$E) &gt; 9.8%, 1.1205, IF(AVERAGEIF('TT History'!$B:$B, D738, 'TT History'!$E:$E) &gt;= 8.5%, 1.1055, 1.0525)), 1.0525)</f>
        <v>58.962763479643513</v>
      </c>
    </row>
    <row r="739" spans="1:8" x14ac:dyDescent="0.25">
      <c r="A739" t="s">
        <v>176</v>
      </c>
      <c r="B739" t="str">
        <f>VLOOKUP(C739, olt_db!$B$2:$E$70, 2, 0)</f>
        <v>OLT-SMGN-IBS-Pematang_Asilum</v>
      </c>
      <c r="C739" t="s">
        <v>177</v>
      </c>
      <c r="D739" s="24" t="s">
        <v>178</v>
      </c>
      <c r="E739" s="68" t="s">
        <v>277</v>
      </c>
      <c r="F739" s="115">
        <v>2.9828090498028001</v>
      </c>
      <c r="G739" s="116">
        <v>99.188029424318998</v>
      </c>
      <c r="H739" s="70">
        <f>ACOS(COS(RADIANS(90-F740)) * COS(RADIANS(90-F739)) + SIN(RADIANS(90-F740)) * SIN(RADIANS(90-F739)) * COS(RADIANS(G740-G739))) * 6371392 * IFERROR(IF(AVERAGEIF('TT History'!$B:$B, D739, 'TT History'!$E:$E) &gt; 9.8%, 1.1205, IF(AVERAGEIF('TT History'!$B:$B, D739, 'TT History'!$E:$E) &gt;= 8.5%, 1.1055, 1.0525)), 1.0525)</f>
        <v>59.647769118040308</v>
      </c>
    </row>
    <row r="740" spans="1:8" x14ac:dyDescent="0.25">
      <c r="A740" t="s">
        <v>176</v>
      </c>
      <c r="B740" t="str">
        <f>VLOOKUP(C740, olt_db!$B$2:$E$70, 2, 0)</f>
        <v>OLT-SMGN-IBS-Pematang_Asilum</v>
      </c>
      <c r="C740" t="s">
        <v>177</v>
      </c>
      <c r="D740" s="24" t="s">
        <v>178</v>
      </c>
      <c r="E740" s="68" t="s">
        <v>278</v>
      </c>
      <c r="F740" s="115">
        <v>2.9829235554225999</v>
      </c>
      <c r="G740" s="116">
        <v>99.1885267040076</v>
      </c>
      <c r="H740" s="70">
        <f>ACOS(COS(RADIANS(90-F741)) * COS(RADIANS(90-F740)) + SIN(RADIANS(90-F741)) * SIN(RADIANS(90-F740)) * COS(RADIANS(G741-G740))) * 6371392 * IFERROR(IF(AVERAGEIF('TT History'!$B:$B, D740, 'TT History'!$E:$E) &gt; 9.8%, 1.1205, IF(AVERAGEIF('TT History'!$B:$B, D740, 'TT History'!$E:$E) &gt;= 8.5%, 1.1055, 1.0525)), 1.0525)</f>
        <v>62.163731435817134</v>
      </c>
    </row>
    <row r="741" spans="1:8" x14ac:dyDescent="0.25">
      <c r="A741" t="s">
        <v>176</v>
      </c>
      <c r="B741" t="str">
        <f>VLOOKUP(C741, olt_db!$B$2:$E$70, 2, 0)</f>
        <v>OLT-SMGN-IBS-Pematang_Asilum</v>
      </c>
      <c r="C741" t="s">
        <v>177</v>
      </c>
      <c r="D741" s="24" t="s">
        <v>178</v>
      </c>
      <c r="E741" s="68" t="s">
        <v>279</v>
      </c>
      <c r="F741" s="115">
        <v>2.9829951122617402</v>
      </c>
      <c r="G741" s="116">
        <v>99.189053708199097</v>
      </c>
      <c r="H741" s="70">
        <f>ACOS(COS(RADIANS(90-F742)) * COS(RADIANS(90-F741)) + SIN(RADIANS(90-F742)) * SIN(RADIANS(90-F741)) * COS(RADIANS(G742-G741))) * 6371392 * IFERROR(IF(AVERAGEIF('TT History'!$B:$B, D741, 'TT History'!$E:$E) &gt; 9.8%, 1.1205, IF(AVERAGEIF('TT History'!$B:$B, D741, 'TT History'!$E:$E) &gt;= 8.5%, 1.1055, 1.0525)), 1.0525)</f>
        <v>59.273878242804585</v>
      </c>
    </row>
    <row r="742" spans="1:8" x14ac:dyDescent="0.25">
      <c r="A742" t="s">
        <v>176</v>
      </c>
      <c r="B742" t="str">
        <f>VLOOKUP(C742, olt_db!$B$2:$E$70, 2, 0)</f>
        <v>OLT-SMGN-IBS-Pematang_Asilum</v>
      </c>
      <c r="C742" t="s">
        <v>177</v>
      </c>
      <c r="D742" s="24" t="s">
        <v>178</v>
      </c>
      <c r="E742" s="68" t="s">
        <v>280</v>
      </c>
      <c r="F742" s="115">
        <v>2.9829368414769299</v>
      </c>
      <c r="G742" s="116">
        <v>99.189557470327202</v>
      </c>
      <c r="H742" s="70">
        <f>ACOS(COS(RADIANS(90-F743)) * COS(RADIANS(90-F742)) + SIN(RADIANS(90-F743)) * SIN(RADIANS(90-F742)) * COS(RADIANS(G743-G742))) * 6371392 * IFERROR(IF(AVERAGEIF('TT History'!$B:$B, D742, 'TT History'!$E:$E) &gt; 9.8%, 1.1205, IF(AVERAGEIF('TT History'!$B:$B, D742, 'TT History'!$E:$E) &gt;= 8.5%, 1.1055, 1.0525)), 1.0525)</f>
        <v>84.543215306639809</v>
      </c>
    </row>
    <row r="743" spans="1:8" x14ac:dyDescent="0.25">
      <c r="A743" t="s">
        <v>176</v>
      </c>
      <c r="B743" t="str">
        <f>VLOOKUP(C743, olt_db!$B$2:$E$70, 2, 0)</f>
        <v>OLT-SMGN-IBS-Pematang_Asilum</v>
      </c>
      <c r="C743" t="s">
        <v>177</v>
      </c>
      <c r="D743" s="24" t="s">
        <v>178</v>
      </c>
      <c r="E743" s="68" t="s">
        <v>281</v>
      </c>
      <c r="F743" s="113">
        <v>2.9830836239487599</v>
      </c>
      <c r="G743" s="114">
        <v>99.190265705182199</v>
      </c>
      <c r="H743" s="70">
        <f>ACOS(COS(RADIANS(90-F744)) * COS(RADIANS(90-F743)) + SIN(RADIANS(90-F744)) * SIN(RADIANS(90-F743)) * COS(RADIANS(G744-G743))) * 6371392 * IFERROR(IF(AVERAGEIF('TT History'!$B:$B, D743, 'TT History'!$E:$E) &gt; 9.8%, 1.1205, IF(AVERAGEIF('TT History'!$B:$B, D743, 'TT History'!$E:$E) &gt;= 8.5%, 1.1055, 1.0525)), 1.0525)</f>
        <v>121.00332102366355</v>
      </c>
    </row>
    <row r="744" spans="1:8" x14ac:dyDescent="0.25">
      <c r="A744" t="s">
        <v>176</v>
      </c>
      <c r="B744" t="str">
        <f>VLOOKUP(C744, olt_db!$B$2:$E$70, 2, 0)</f>
        <v>OLT-SMGN-IBS-Pematang_Asilum</v>
      </c>
      <c r="C744" t="s">
        <v>177</v>
      </c>
      <c r="D744" s="24" t="s">
        <v>178</v>
      </c>
      <c r="E744" s="68" t="s">
        <v>282</v>
      </c>
      <c r="F744" s="113">
        <v>2.98326133440455</v>
      </c>
      <c r="G744" s="114">
        <v>99.191285563298393</v>
      </c>
      <c r="H744" s="70">
        <f>ACOS(COS(RADIANS(90-F745)) * COS(RADIANS(90-F744)) + SIN(RADIANS(90-F745)) * SIN(RADIANS(90-F744)) * COS(RADIANS(G745-G744))) * 6371392 * IFERROR(IF(AVERAGEIF('TT History'!$B:$B, D744, 'TT History'!$E:$E) &gt; 9.8%, 1.1205, IF(AVERAGEIF('TT History'!$B:$B, D744, 'TT History'!$E:$E) &gt;= 8.5%, 1.1055, 1.0525)), 1.0525)</f>
        <v>141.66355958581124</v>
      </c>
    </row>
    <row r="745" spans="1:8" x14ac:dyDescent="0.25">
      <c r="A745" t="s">
        <v>176</v>
      </c>
      <c r="B745" t="str">
        <f>VLOOKUP(C745, olt_db!$B$2:$E$70, 2, 0)</f>
        <v>OLT-SMGN-IBS-Pematang_Asilum</v>
      </c>
      <c r="C745" t="s">
        <v>177</v>
      </c>
      <c r="D745" s="24" t="s">
        <v>178</v>
      </c>
      <c r="E745" s="68" t="s">
        <v>283</v>
      </c>
      <c r="F745" s="113">
        <v>2.98350899284919</v>
      </c>
      <c r="G745" s="114">
        <v>99.192471951135403</v>
      </c>
      <c r="H745" s="70">
        <f>ACOS(COS(RADIANS(90-F746)) * COS(RADIANS(90-F745)) + SIN(RADIANS(90-F746)) * SIN(RADIANS(90-F745)) * COS(RADIANS(G746-G745))) * 6371392 * IFERROR(IF(AVERAGEIF('TT History'!$B:$B, D745, 'TT History'!$E:$E) &gt; 9.8%, 1.1205, IF(AVERAGEIF('TT History'!$B:$B, D745, 'TT History'!$E:$E) &gt;= 8.5%, 1.1055, 1.0525)), 1.0525)</f>
        <v>153.6841624980583</v>
      </c>
    </row>
    <row r="746" spans="1:8" x14ac:dyDescent="0.25">
      <c r="A746" t="s">
        <v>176</v>
      </c>
      <c r="B746" t="str">
        <f>VLOOKUP(C746, olt_db!$B$2:$E$70, 2, 0)</f>
        <v>OLT-SMGN-IBS-Pematang_Asilum</v>
      </c>
      <c r="C746" t="s">
        <v>177</v>
      </c>
      <c r="D746" s="24" t="s">
        <v>178</v>
      </c>
      <c r="E746" s="68" t="s">
        <v>284</v>
      </c>
      <c r="F746" s="113">
        <v>2.98364660877687</v>
      </c>
      <c r="G746" s="114">
        <v>99.1937795848024</v>
      </c>
      <c r="H746" s="70">
        <f>ACOS(COS(RADIANS(90-F747)) * COS(RADIANS(90-F746)) + SIN(RADIANS(90-F747)) * SIN(RADIANS(90-F746)) * COS(RADIANS(G747-G746))) * 6371392 * IFERROR(IF(AVERAGEIF('TT History'!$B:$B, D746, 'TT History'!$E:$E) &gt; 9.8%, 1.1205, IF(AVERAGEIF('TT History'!$B:$B, D746, 'TT History'!$E:$E) &gt;= 8.5%, 1.1055, 1.0525)), 1.0525)</f>
        <v>95.065860946081216</v>
      </c>
    </row>
    <row r="747" spans="1:8" x14ac:dyDescent="0.25">
      <c r="A747" t="s">
        <v>176</v>
      </c>
      <c r="B747" t="str">
        <f>VLOOKUP(C747, olt_db!$B$2:$E$70, 2, 0)</f>
        <v>OLT-SMGN-IBS-Pematang_Asilum</v>
      </c>
      <c r="C747" t="s">
        <v>177</v>
      </c>
      <c r="D747" s="24" t="s">
        <v>178</v>
      </c>
      <c r="E747" s="68" t="s">
        <v>285</v>
      </c>
      <c r="F747" s="113">
        <v>2.9837615575126901</v>
      </c>
      <c r="G747" s="114">
        <v>99.194584752888701</v>
      </c>
      <c r="H747" s="70">
        <f>ACOS(COS(RADIANS(90-F748)) * COS(RADIANS(90-F747)) + SIN(RADIANS(90-F748)) * SIN(RADIANS(90-F747)) * COS(RADIANS(G748-G747))) * 6371392 * IFERROR(IF(AVERAGEIF('TT History'!$B:$B, D747, 'TT History'!$E:$E) &gt; 9.8%, 1.1205, IF(AVERAGEIF('TT History'!$B:$B, D747, 'TT History'!$E:$E) &gt;= 8.5%, 1.1055, 1.0525)), 1.0525)</f>
        <v>74.159367696017057</v>
      </c>
    </row>
    <row r="748" spans="1:8" x14ac:dyDescent="0.25">
      <c r="A748" t="s">
        <v>176</v>
      </c>
      <c r="B748" t="str">
        <f>VLOOKUP(C748, olt_db!$B$2:$E$70, 2, 0)</f>
        <v>OLT-SMGN-IBS-Pematang_Asilum</v>
      </c>
      <c r="C748" t="s">
        <v>177</v>
      </c>
      <c r="D748" s="24" t="s">
        <v>178</v>
      </c>
      <c r="E748" s="68" t="s">
        <v>286</v>
      </c>
      <c r="F748" s="113">
        <v>2.9838110442228598</v>
      </c>
      <c r="G748" s="114">
        <v>99.195217299372302</v>
      </c>
      <c r="H748" s="70">
        <f>ACOS(COS(RADIANS(90-F749)) * COS(RADIANS(90-F748)) + SIN(RADIANS(90-F749)) * SIN(RADIANS(90-F748)) * COS(RADIANS(G749-G748))) * 6371392 * IFERROR(IF(AVERAGEIF('TT History'!$B:$B, D748, 'TT History'!$E:$E) &gt; 9.8%, 1.1205, IF(AVERAGEIF('TT History'!$B:$B, D748, 'TT History'!$E:$E) &gt;= 8.5%, 1.1055, 1.0525)), 1.0525)</f>
        <v>116.6221917235237</v>
      </c>
    </row>
    <row r="749" spans="1:8" x14ac:dyDescent="0.25">
      <c r="A749" t="s">
        <v>176</v>
      </c>
      <c r="B749" t="str">
        <f>VLOOKUP(C749, olt_db!$B$2:$E$70, 2, 0)</f>
        <v>OLT-SMGN-IBS-Pematang_Asilum</v>
      </c>
      <c r="C749" t="s">
        <v>177</v>
      </c>
      <c r="D749" s="24" t="s">
        <v>178</v>
      </c>
      <c r="E749" s="68" t="s">
        <v>287</v>
      </c>
      <c r="F749" s="113">
        <v>2.98388861904342</v>
      </c>
      <c r="G749" s="114">
        <v>99.1962120546861</v>
      </c>
      <c r="H749" s="70">
        <f>ACOS(COS(RADIANS(90-F750)) * COS(RADIANS(90-F749)) + SIN(RADIANS(90-F750)) * SIN(RADIANS(90-F749)) * COS(RADIANS(G750-G749))) * 6371392 * IFERROR(IF(AVERAGEIF('TT History'!$B:$B, D749, 'TT History'!$E:$E) &gt; 9.8%, 1.1205, IF(AVERAGEIF('TT History'!$B:$B, D749, 'TT History'!$E:$E) &gt;= 8.5%, 1.1055, 1.0525)), 1.0525)</f>
        <v>98.083734615221644</v>
      </c>
    </row>
    <row r="750" spans="1:8" x14ac:dyDescent="0.25">
      <c r="A750" t="s">
        <v>176</v>
      </c>
      <c r="B750" t="str">
        <f>VLOOKUP(C750, olt_db!$B$2:$E$70, 2, 0)</f>
        <v>OLT-SMGN-IBS-Pematang_Asilum</v>
      </c>
      <c r="C750" t="s">
        <v>177</v>
      </c>
      <c r="D750" s="24" t="s">
        <v>178</v>
      </c>
      <c r="E750" s="68" t="s">
        <v>288</v>
      </c>
      <c r="F750" s="113">
        <v>2.98398537989338</v>
      </c>
      <c r="G750" s="114">
        <v>99.197045616966307</v>
      </c>
      <c r="H750" s="70">
        <f>ACOS(COS(RADIANS(90-F751)) * COS(RADIANS(90-F750)) + SIN(RADIANS(90-F751)) * SIN(RADIANS(90-F750)) * COS(RADIANS(G751-G750))) * 6371392 * IFERROR(IF(AVERAGEIF('TT History'!$B:$B, D750, 'TT History'!$E:$E) &gt; 9.8%, 1.1205, IF(AVERAGEIF('TT History'!$B:$B, D750, 'TT History'!$E:$E) &gt;= 8.5%, 1.1055, 1.0525)), 1.0525)</f>
        <v>59.30225649958863</v>
      </c>
    </row>
    <row r="751" spans="1:8" x14ac:dyDescent="0.25">
      <c r="A751" t="s">
        <v>176</v>
      </c>
      <c r="B751" t="str">
        <f>VLOOKUP(C751, olt_db!$B$2:$E$70, 2, 0)</f>
        <v>OLT-SMGN-IBS-Pematang_Asilum</v>
      </c>
      <c r="C751" t="s">
        <v>177</v>
      </c>
      <c r="D751" s="24" t="s">
        <v>178</v>
      </c>
      <c r="E751" s="68" t="s">
        <v>289</v>
      </c>
      <c r="F751" s="113">
        <v>2.9841504988741399</v>
      </c>
      <c r="G751" s="114">
        <v>99.197525291439405</v>
      </c>
      <c r="H751" s="70">
        <f>ACOS(COS(RADIANS(90-F752)) * COS(RADIANS(90-F751)) + SIN(RADIANS(90-F752)) * SIN(RADIANS(90-F751)) * COS(RADIANS(G752-G751))) * 6371392 * IFERROR(IF(AVERAGEIF('TT History'!$B:$B, D751, 'TT History'!$E:$E) &gt; 9.8%, 1.1205, IF(AVERAGEIF('TT History'!$B:$B, D751, 'TT History'!$E:$E) &gt;= 8.5%, 1.1055, 1.0525)), 1.0525)</f>
        <v>67.380946926217618</v>
      </c>
    </row>
    <row r="752" spans="1:8" x14ac:dyDescent="0.25">
      <c r="A752" t="s">
        <v>176</v>
      </c>
      <c r="B752" t="str">
        <f>VLOOKUP(C752, olt_db!$B$2:$E$70, 2, 0)</f>
        <v>OLT-SMGN-IBS-Pematang_Asilum</v>
      </c>
      <c r="C752" t="s">
        <v>177</v>
      </c>
      <c r="D752" s="24" t="s">
        <v>178</v>
      </c>
      <c r="E752" s="68" t="s">
        <v>290</v>
      </c>
      <c r="F752" s="113">
        <v>2.98450283775641</v>
      </c>
      <c r="G752" s="114">
        <v>99.197981210276396</v>
      </c>
      <c r="H752" s="70">
        <f>ACOS(COS(RADIANS(90-F753)) * COS(RADIANS(90-F752)) + SIN(RADIANS(90-F753)) * SIN(RADIANS(90-F752)) * COS(RADIANS(G753-G752))) * 6371392 * IFERROR(IF(AVERAGEIF('TT History'!$B:$B, D752, 'TT History'!$E:$E) &gt; 9.8%, 1.1205, IF(AVERAGEIF('TT History'!$B:$B, D752, 'TT History'!$E:$E) &gt;= 8.5%, 1.1055, 1.0525)), 1.0525)</f>
        <v>88.541423406132907</v>
      </c>
    </row>
    <row r="753" spans="1:8" x14ac:dyDescent="0.25">
      <c r="A753" t="s">
        <v>176</v>
      </c>
      <c r="B753" t="str">
        <f>VLOOKUP(C753, olt_db!$B$2:$E$70, 2, 0)</f>
        <v>OLT-SMGN-IBS-Pematang_Asilum</v>
      </c>
      <c r="C753" t="s">
        <v>177</v>
      </c>
      <c r="D753" s="24" t="s">
        <v>178</v>
      </c>
      <c r="E753" s="68" t="s">
        <v>291</v>
      </c>
      <c r="F753" s="113">
        <v>2.9850825672121601</v>
      </c>
      <c r="G753" s="114">
        <v>99.198467890879101</v>
      </c>
      <c r="H753" s="70">
        <f>ACOS(COS(RADIANS(90-F754)) * COS(RADIANS(90-F753)) + SIN(RADIANS(90-F754)) * SIN(RADIANS(90-F753)) * COS(RADIANS(G754-G753))) * 6371392 * IFERROR(IF(AVERAGEIF('TT History'!$B:$B, D753, 'TT History'!$E:$E) &gt; 9.8%, 1.1205, IF(AVERAGEIF('TT History'!$B:$B, D753, 'TT History'!$E:$E) &gt;= 8.5%, 1.1055, 1.0525)), 1.0525)</f>
        <v>81.67689682812123</v>
      </c>
    </row>
    <row r="754" spans="1:8" x14ac:dyDescent="0.25">
      <c r="A754" t="s">
        <v>176</v>
      </c>
      <c r="B754" t="str">
        <f>VLOOKUP(C754, olt_db!$B$2:$E$70, 2, 0)</f>
        <v>OLT-SMGN-IBS-Pematang_Asilum</v>
      </c>
      <c r="C754" t="s">
        <v>177</v>
      </c>
      <c r="D754" s="24" t="s">
        <v>178</v>
      </c>
      <c r="E754" s="68" t="s">
        <v>292</v>
      </c>
      <c r="F754" s="113">
        <v>2.98562910121366</v>
      </c>
      <c r="G754" s="114">
        <v>99.198902418916006</v>
      </c>
      <c r="H754" s="70">
        <f>ACOS(COS(RADIANS(90-F755)) * COS(RADIANS(90-F754)) + SIN(RADIANS(90-F755)) * SIN(RADIANS(90-F754)) * COS(RADIANS(G755-G754))) * 6371392 * IFERROR(IF(AVERAGEIF('TT History'!$B:$B, D754, 'TT History'!$E:$E) &gt; 9.8%, 1.1205, IF(AVERAGEIF('TT History'!$B:$B, D754, 'TT History'!$E:$E) &gt;= 8.5%, 1.1055, 1.0525)), 1.0525)</f>
        <v>92.107997544155054</v>
      </c>
    </row>
    <row r="755" spans="1:8" x14ac:dyDescent="0.25">
      <c r="A755" t="s">
        <v>176</v>
      </c>
      <c r="B755" t="str">
        <f>VLOOKUP(C755, olt_db!$B$2:$E$70, 2, 0)</f>
        <v>OLT-SMGN-IBS-Pematang_Asilum</v>
      </c>
      <c r="C755" t="s">
        <v>177</v>
      </c>
      <c r="D755" s="24" t="s">
        <v>178</v>
      </c>
      <c r="E755" s="68" t="s">
        <v>293</v>
      </c>
      <c r="F755" s="113">
        <v>2.9862503865652301</v>
      </c>
      <c r="G755" s="114">
        <v>99.199386129556103</v>
      </c>
      <c r="H755" s="70">
        <f>ACOS(COS(RADIANS(90-F756)) * COS(RADIANS(90-F755)) + SIN(RADIANS(90-F756)) * SIN(RADIANS(90-F755)) * COS(RADIANS(G756-G755))) * 6371392 * IFERROR(IF(AVERAGEIF('TT History'!$B:$B, D755, 'TT History'!$E:$E) &gt; 9.8%, 1.1205, IF(AVERAGEIF('TT History'!$B:$B, D755, 'TT History'!$E:$E) &gt;= 8.5%, 1.1055, 1.0525)), 1.0525)</f>
        <v>88.90976450170534</v>
      </c>
    </row>
    <row r="756" spans="1:8" x14ac:dyDescent="0.25">
      <c r="A756" t="s">
        <v>176</v>
      </c>
      <c r="B756" t="str">
        <f>VLOOKUP(C756, olt_db!$B$2:$E$70, 2, 0)</f>
        <v>OLT-SMGN-IBS-Pematang_Asilum</v>
      </c>
      <c r="C756" t="s">
        <v>177</v>
      </c>
      <c r="D756" s="24" t="s">
        <v>178</v>
      </c>
      <c r="E756" s="68" t="s">
        <v>294</v>
      </c>
      <c r="F756" s="113">
        <v>2.98684075312404</v>
      </c>
      <c r="G756" s="114">
        <v>99.199864839189999</v>
      </c>
      <c r="H756" s="70">
        <f>ACOS(COS(RADIANS(90-F757)) * COS(RADIANS(90-F756)) + SIN(RADIANS(90-F757)) * SIN(RADIANS(90-F756)) * COS(RADIANS(G757-G756))) * 6371392 * IFERROR(IF(AVERAGEIF('TT History'!$B:$B, D756, 'TT History'!$E:$E) &gt; 9.8%, 1.1205, IF(AVERAGEIF('TT History'!$B:$B, D756, 'TT History'!$E:$E) &gt;= 8.5%, 1.1055, 1.0525)), 1.0525)</f>
        <v>85.990739478335769</v>
      </c>
    </row>
    <row r="757" spans="1:8" x14ac:dyDescent="0.25">
      <c r="A757" t="s">
        <v>176</v>
      </c>
      <c r="B757" t="str">
        <f>VLOOKUP(C757, olt_db!$B$2:$E$70, 2, 0)</f>
        <v>OLT-SMGN-IBS-Pematang_Asilum</v>
      </c>
      <c r="C757" t="s">
        <v>177</v>
      </c>
      <c r="D757" s="24" t="s">
        <v>178</v>
      </c>
      <c r="E757" s="68" t="s">
        <v>295</v>
      </c>
      <c r="F757" s="113">
        <v>2.9874107510616899</v>
      </c>
      <c r="G757" s="114">
        <v>99.200329049697601</v>
      </c>
      <c r="H757" s="70">
        <f>ACOS(COS(RADIANS(90-F758)) * COS(RADIANS(90-F757)) + SIN(RADIANS(90-F758)) * SIN(RADIANS(90-F757)) * COS(RADIANS(G758-G757))) * 6371392 * IFERROR(IF(AVERAGEIF('TT History'!$B:$B, D757, 'TT History'!$E:$E) &gt; 9.8%, 1.1205, IF(AVERAGEIF('TT History'!$B:$B, D757, 'TT History'!$E:$E) &gt;= 8.5%, 1.1055, 1.0525)), 1.0525)</f>
        <v>77.172612141559725</v>
      </c>
    </row>
    <row r="758" spans="1:8" x14ac:dyDescent="0.25">
      <c r="A758" t="s">
        <v>176</v>
      </c>
      <c r="B758" t="str">
        <f>VLOOKUP(C758, olt_db!$B$2:$E$70, 2, 0)</f>
        <v>OLT-SMGN-IBS-Pematang_Asilum</v>
      </c>
      <c r="C758" t="s">
        <v>177</v>
      </c>
      <c r="D758" s="24" t="s">
        <v>178</v>
      </c>
      <c r="E758" s="68" t="s">
        <v>296</v>
      </c>
      <c r="F758" s="113">
        <v>2.9879590985784001</v>
      </c>
      <c r="G758" s="114">
        <v>99.200695723438898</v>
      </c>
      <c r="H758" s="70">
        <f>ACOS(COS(RADIANS(90-F759)) * COS(RADIANS(90-F758)) + SIN(RADIANS(90-F759)) * SIN(RADIANS(90-F758)) * COS(RADIANS(G759-G758))) * 6371392 * IFERROR(IF(AVERAGEIF('TT History'!$B:$B, D758, 'TT History'!$E:$E) &gt; 9.8%, 1.1205, IF(AVERAGEIF('TT History'!$B:$B, D758, 'TT History'!$E:$E) &gt;= 8.5%, 1.1055, 1.0525)), 1.0525)</f>
        <v>120.90776714771781</v>
      </c>
    </row>
    <row r="759" spans="1:8" x14ac:dyDescent="0.25">
      <c r="A759" t="s">
        <v>176</v>
      </c>
      <c r="B759" t="str">
        <f>VLOOKUP(C759, olt_db!$B$2:$E$70, 2, 0)</f>
        <v>OLT-SMGN-IBS-Pematang_Asilum</v>
      </c>
      <c r="C759" t="s">
        <v>177</v>
      </c>
      <c r="D759" s="24" t="s">
        <v>178</v>
      </c>
      <c r="E759" s="68" t="s">
        <v>297</v>
      </c>
      <c r="F759" s="113">
        <v>2.9887243114141602</v>
      </c>
      <c r="G759" s="114">
        <v>99.201390668885594</v>
      </c>
      <c r="H759" s="70">
        <f>ACOS(COS(RADIANS(90-F760)) * COS(RADIANS(90-F759)) + SIN(RADIANS(90-F760)) * SIN(RADIANS(90-F759)) * COS(RADIANS(G760-G759))) * 6371392 * IFERROR(IF(AVERAGEIF('TT History'!$B:$B, D759, 'TT History'!$E:$E) &gt; 9.8%, 1.1205, IF(AVERAGEIF('TT History'!$B:$B, D759, 'TT History'!$E:$E) &gt;= 8.5%, 1.1055, 1.0525)), 1.0525)</f>
        <v>83.461764272275744</v>
      </c>
    </row>
    <row r="760" spans="1:8" x14ac:dyDescent="0.25">
      <c r="A760" t="s">
        <v>176</v>
      </c>
      <c r="B760" t="str">
        <f>VLOOKUP(C760, olt_db!$B$2:$E$70, 2, 0)</f>
        <v>OLT-SMGN-IBS-Pematang_Asilum</v>
      </c>
      <c r="C760" t="s">
        <v>177</v>
      </c>
      <c r="D760" s="24" t="s">
        <v>178</v>
      </c>
      <c r="E760" s="68" t="s">
        <v>298</v>
      </c>
      <c r="F760" s="113">
        <v>2.9893165503333501</v>
      </c>
      <c r="G760" s="114">
        <v>99.201788415809602</v>
      </c>
      <c r="H760" s="70">
        <f>ACOS(COS(RADIANS(90-F761)) * COS(RADIANS(90-F760)) + SIN(RADIANS(90-F761)) * SIN(RADIANS(90-F760)) * COS(RADIANS(G761-G760))) * 6371392 * IFERROR(IF(AVERAGEIF('TT History'!$B:$B, D760, 'TT History'!$E:$E) &gt; 9.8%, 1.1205, IF(AVERAGEIF('TT History'!$B:$B, D760, 'TT History'!$E:$E) &gt;= 8.5%, 1.1055, 1.0525)), 1.0525)</f>
        <v>98.078186251603739</v>
      </c>
    </row>
    <row r="761" spans="1:8" x14ac:dyDescent="0.25">
      <c r="A761" t="s">
        <v>176</v>
      </c>
      <c r="B761" t="str">
        <f>VLOOKUP(C761, olt_db!$B$2:$E$70, 2, 0)</f>
        <v>OLT-SMGN-IBS-Pematang_Asilum</v>
      </c>
      <c r="C761" t="s">
        <v>177</v>
      </c>
      <c r="D761" s="24" t="s">
        <v>178</v>
      </c>
      <c r="E761" s="68" t="s">
        <v>299</v>
      </c>
      <c r="F761" s="113">
        <v>2.9899837308705099</v>
      </c>
      <c r="G761" s="114">
        <v>99.202296153973194</v>
      </c>
      <c r="H761" s="70">
        <f>ACOS(COS(RADIANS(90-F762)) * COS(RADIANS(90-F761)) + SIN(RADIANS(90-F762)) * SIN(RADIANS(90-F761)) * COS(RADIANS(G762-G761))) * 6371392 * IFERROR(IF(AVERAGEIF('TT History'!$B:$B, D761, 'TT History'!$E:$E) &gt; 9.8%, 1.1205, IF(AVERAGEIF('TT History'!$B:$B, D761, 'TT History'!$E:$E) &gt;= 8.5%, 1.1055, 1.0525)), 1.0525)</f>
        <v>93.706565527963221</v>
      </c>
    </row>
    <row r="762" spans="1:8" x14ac:dyDescent="0.25">
      <c r="A762" t="s">
        <v>176</v>
      </c>
      <c r="B762" t="str">
        <f>VLOOKUP(C762, olt_db!$B$2:$E$70, 2, 0)</f>
        <v>OLT-SMGN-IBS-Pematang_Asilum</v>
      </c>
      <c r="C762" t="s">
        <v>177</v>
      </c>
      <c r="D762" s="24" t="s">
        <v>178</v>
      </c>
      <c r="E762" s="68" t="s">
        <v>299</v>
      </c>
      <c r="F762" s="113">
        <v>2.9905986116724801</v>
      </c>
      <c r="G762" s="114">
        <v>99.202809632792196</v>
      </c>
      <c r="H762" s="70">
        <f>ACOS(COS(RADIANS(90-F763)) * COS(RADIANS(90-F762)) + SIN(RADIANS(90-F763)) * SIN(RADIANS(90-F762)) * COS(RADIANS(G763-G762))) * 6371392 * IFERROR(IF(AVERAGEIF('TT History'!$B:$B, D762, 'TT History'!$E:$E) &gt; 9.8%, 1.1205, IF(AVERAGEIF('TT History'!$B:$B, D762, 'TT History'!$E:$E) &gt;= 8.5%, 1.1055, 1.0525)), 1.0525)</f>
        <v>100.25625498684283</v>
      </c>
    </row>
    <row r="763" spans="1:8" x14ac:dyDescent="0.25">
      <c r="A763" t="s">
        <v>176</v>
      </c>
      <c r="B763" t="str">
        <f>VLOOKUP(C763, olt_db!$B$2:$E$70, 2, 0)</f>
        <v>OLT-SMGN-IBS-Pematang_Asilum</v>
      </c>
      <c r="C763" t="s">
        <v>177</v>
      </c>
      <c r="D763" s="24" t="s">
        <v>178</v>
      </c>
      <c r="E763" s="68" t="s">
        <v>300</v>
      </c>
      <c r="F763" s="113">
        <v>2.9912731682791001</v>
      </c>
      <c r="G763" s="114">
        <v>99.2033383066331</v>
      </c>
      <c r="H763" s="70">
        <f>ACOS(COS(RADIANS(90-F764)) * COS(RADIANS(90-F763)) + SIN(RADIANS(90-F764)) * SIN(RADIANS(90-F763)) * COS(RADIANS(G764-G763))) * 6371392 * IFERROR(IF(AVERAGEIF('TT History'!$B:$B, D763, 'TT History'!$E:$E) &gt; 9.8%, 1.1205, IF(AVERAGEIF('TT History'!$B:$B, D763, 'TT History'!$E:$E) &gt;= 8.5%, 1.1055, 1.0525)), 1.0525)</f>
        <v>113.39599558467478</v>
      </c>
    </row>
    <row r="764" spans="1:8" x14ac:dyDescent="0.25">
      <c r="A764" t="s">
        <v>176</v>
      </c>
      <c r="B764" t="str">
        <f>VLOOKUP(C764, olt_db!$B$2:$E$70, 2, 0)</f>
        <v>OLT-SMGN-IBS-Pematang_Asilum</v>
      </c>
      <c r="C764" t="s">
        <v>177</v>
      </c>
      <c r="D764" s="24" t="s">
        <v>178</v>
      </c>
      <c r="E764" s="68" t="s">
        <v>301</v>
      </c>
      <c r="F764" s="113">
        <v>2.9920297904407498</v>
      </c>
      <c r="G764" s="114">
        <v>99.203944297620396</v>
      </c>
      <c r="H764" s="70">
        <f>ACOS(COS(RADIANS(90-F765)) * COS(RADIANS(90-F764)) + SIN(RADIANS(90-F765)) * SIN(RADIANS(90-F764)) * COS(RADIANS(G765-G764))) * 6371392 * IFERROR(IF(AVERAGEIF('TT History'!$B:$B, D764, 'TT History'!$E:$E) &gt; 9.8%, 1.1205, IF(AVERAGEIF('TT History'!$B:$B, D764, 'TT History'!$E:$E) &gt;= 8.5%, 1.1055, 1.0525)), 1.0525)</f>
        <v>89.123170879590631</v>
      </c>
    </row>
    <row r="765" spans="1:8" x14ac:dyDescent="0.25">
      <c r="A765" t="s">
        <v>176</v>
      </c>
      <c r="B765" t="str">
        <f>VLOOKUP(C765, olt_db!$B$2:$E$70, 2, 0)</f>
        <v>OLT-SMGN-IBS-Pematang_Asilum</v>
      </c>
      <c r="C765" t="s">
        <v>177</v>
      </c>
      <c r="D765" s="24" t="s">
        <v>178</v>
      </c>
      <c r="E765" s="68" t="s">
        <v>302</v>
      </c>
      <c r="F765" s="113">
        <v>2.99255345228161</v>
      </c>
      <c r="G765" s="114">
        <v>99.204497886327204</v>
      </c>
      <c r="H765" s="70">
        <f>ACOS(COS(RADIANS(90-F766)) * COS(RADIANS(90-F765)) + SIN(RADIANS(90-F766)) * SIN(RADIANS(90-F765)) * COS(RADIANS(G766-G765))) * 6371392 * IFERROR(IF(AVERAGEIF('TT History'!$B:$B, D765, 'TT History'!$E:$E) &gt; 9.8%, 1.1205, IF(AVERAGEIF('TT History'!$B:$B, D765, 'TT History'!$E:$E) &gt;= 8.5%, 1.1055, 1.0525)), 1.0525)</f>
        <v>105.78505817722774</v>
      </c>
    </row>
    <row r="766" spans="1:8" x14ac:dyDescent="0.25">
      <c r="A766" t="s">
        <v>176</v>
      </c>
      <c r="B766" t="str">
        <f>VLOOKUP(C766, olt_db!$B$2:$E$70, 2, 0)</f>
        <v>OLT-SMGN-IBS-Pematang_Asilum</v>
      </c>
      <c r="C766" t="s">
        <v>177</v>
      </c>
      <c r="D766" s="24" t="s">
        <v>178</v>
      </c>
      <c r="E766" s="68" t="s">
        <v>303</v>
      </c>
      <c r="F766" s="113">
        <v>2.9932595134586601</v>
      </c>
      <c r="G766" s="114">
        <v>99.205062927397805</v>
      </c>
      <c r="H766" s="70">
        <f>ACOS(COS(RADIANS(90-F767)) * COS(RADIANS(90-F766)) + SIN(RADIANS(90-F767)) * SIN(RADIANS(90-F766)) * COS(RADIANS(G767-G766))) * 6371392 * IFERROR(IF(AVERAGEIF('TT History'!$B:$B, D766, 'TT History'!$E:$E) &gt; 9.8%, 1.1205, IF(AVERAGEIF('TT History'!$B:$B, D766, 'TT History'!$E:$E) &gt;= 8.5%, 1.1055, 1.0525)), 1.0525)</f>
        <v>97.609003083165689</v>
      </c>
    </row>
    <row r="767" spans="1:8" x14ac:dyDescent="0.25">
      <c r="A767" t="s">
        <v>176</v>
      </c>
      <c r="B767" t="str">
        <f>VLOOKUP(C767, olt_db!$B$2:$E$70, 2, 0)</f>
        <v>OLT-SMGN-IBS-Pematang_Asilum</v>
      </c>
      <c r="C767" t="s">
        <v>177</v>
      </c>
      <c r="D767" s="24" t="s">
        <v>178</v>
      </c>
      <c r="E767" s="68" t="s">
        <v>304</v>
      </c>
      <c r="F767" s="113">
        <v>2.9939094041374199</v>
      </c>
      <c r="G767" s="114">
        <v>99.205586294853603</v>
      </c>
      <c r="H767" s="70">
        <f>ACOS(COS(RADIANS(90-F768)) * COS(RADIANS(90-F767)) + SIN(RADIANS(90-F768)) * SIN(RADIANS(90-F767)) * COS(RADIANS(G768-G767))) * 6371392 * IFERROR(IF(AVERAGEIF('TT History'!$B:$B, D767, 'TT History'!$E:$E) &gt; 9.8%, 1.1205, IF(AVERAGEIF('TT History'!$B:$B, D767, 'TT History'!$E:$E) &gt;= 8.5%, 1.1055, 1.0525)), 1.0525)</f>
        <v>162.91787476972905</v>
      </c>
    </row>
    <row r="768" spans="1:8" x14ac:dyDescent="0.25">
      <c r="A768" t="s">
        <v>176</v>
      </c>
      <c r="B768" t="str">
        <f>VLOOKUP(C768, olt_db!$B$2:$E$70, 2, 0)</f>
        <v>OLT-SMGN-IBS-Pematang_Asilum</v>
      </c>
      <c r="C768" t="s">
        <v>177</v>
      </c>
      <c r="D768" s="24" t="s">
        <v>178</v>
      </c>
      <c r="E768" s="68" t="s">
        <v>305</v>
      </c>
      <c r="F768" s="113">
        <v>2.9949940000000002</v>
      </c>
      <c r="G768" s="114">
        <v>99.206460000000007</v>
      </c>
      <c r="H768" s="70">
        <f>ACOS(COS(RADIANS(90-F769)) * COS(RADIANS(90-F768)) + SIN(RADIANS(90-F769)) * SIN(RADIANS(90-F768)) * COS(RADIANS(G769-G768))) * 6371392 * IFERROR(IF(AVERAGEIF('TT History'!$B:$B, D768, 'TT History'!$E:$E) &gt; 9.8%, 1.1205, IF(AVERAGEIF('TT History'!$B:$B, D768, 'TT History'!$E:$E) &gt;= 8.5%, 1.1055, 1.0525)), 1.0525)</f>
        <v>147.77759005685425</v>
      </c>
    </row>
    <row r="769" spans="1:8" x14ac:dyDescent="0.25">
      <c r="A769" t="s">
        <v>176</v>
      </c>
      <c r="B769" t="str">
        <f>VLOOKUP(C769, olt_db!$B$2:$E$70, 2, 0)</f>
        <v>OLT-SMGN-IBS-Pematang_Asilum</v>
      </c>
      <c r="C769" t="s">
        <v>177</v>
      </c>
      <c r="D769" s="24" t="s">
        <v>178</v>
      </c>
      <c r="E769" s="68" t="s">
        <v>306</v>
      </c>
      <c r="F769" s="113">
        <v>2.9959498087902898</v>
      </c>
      <c r="G769" s="114">
        <v>99.207286146548597</v>
      </c>
      <c r="H769" s="70">
        <f>ACOS(COS(RADIANS(90-F770)) * COS(RADIANS(90-F769)) + SIN(RADIANS(90-F770)) * SIN(RADIANS(90-F769)) * COS(RADIANS(G770-G769))) * 6371392 * IFERROR(IF(AVERAGEIF('TT History'!$B:$B, D769, 'TT History'!$E:$E) &gt; 9.8%, 1.1205, IF(AVERAGEIF('TT History'!$B:$B, D769, 'TT History'!$E:$E) &gt;= 8.5%, 1.1055, 1.0525)), 1.0525)</f>
        <v>115.31763374224937</v>
      </c>
    </row>
    <row r="770" spans="1:8" x14ac:dyDescent="0.25">
      <c r="A770" t="s">
        <v>176</v>
      </c>
      <c r="B770" t="str">
        <f>VLOOKUP(C770, olt_db!$B$2:$E$70, 2, 0)</f>
        <v>OLT-SMGN-IBS-Pematang_Asilum</v>
      </c>
      <c r="C770" t="s">
        <v>177</v>
      </c>
      <c r="D770" s="24" t="s">
        <v>178</v>
      </c>
      <c r="E770" s="68" t="s">
        <v>307</v>
      </c>
      <c r="F770" s="113">
        <v>2.99659180418409</v>
      </c>
      <c r="G770" s="114">
        <v>99.208034584515303</v>
      </c>
      <c r="H770" s="70">
        <f>ACOS(COS(RADIANS(90-F771)) * COS(RADIANS(90-F770)) + SIN(RADIANS(90-F771)) * SIN(RADIANS(90-F770)) * COS(RADIANS(G771-G770))) * 6371392 * IFERROR(IF(AVERAGEIF('TT History'!$B:$B, D770, 'TT History'!$E:$E) &gt; 9.8%, 1.1205, IF(AVERAGEIF('TT History'!$B:$B, D770, 'TT History'!$E:$E) &gt;= 8.5%, 1.1055, 1.0525)), 1.0525)</f>
        <v>193.04395412050931</v>
      </c>
    </row>
    <row r="771" spans="1:8" x14ac:dyDescent="0.25">
      <c r="A771" t="s">
        <v>176</v>
      </c>
      <c r="B771" t="str">
        <f>VLOOKUP(C771, olt_db!$B$2:$E$70, 2, 0)</f>
        <v>OLT-SMGN-IBS-Pematang_Asilum</v>
      </c>
      <c r="C771" t="s">
        <v>177</v>
      </c>
      <c r="D771" s="24" t="s">
        <v>178</v>
      </c>
      <c r="E771" s="68" t="s">
        <v>308</v>
      </c>
      <c r="F771" s="113">
        <v>2.9974516430167601</v>
      </c>
      <c r="G771" s="114">
        <v>99.209444046430605</v>
      </c>
      <c r="H771" s="70">
        <f>ACOS(COS(RADIANS(90-F772)) * COS(RADIANS(90-F771)) + SIN(RADIANS(90-F772)) * SIN(RADIANS(90-F771)) * COS(RADIANS(G772-G771))) * 6371392 * IFERROR(IF(AVERAGEIF('TT History'!$B:$B, D771, 'TT History'!$E:$E) &gt; 9.8%, 1.1205, IF(AVERAGEIF('TT History'!$B:$B, D771, 'TT History'!$E:$E) &gt;= 8.5%, 1.1055, 1.0525)), 1.0525)</f>
        <v>148.74017831460273</v>
      </c>
    </row>
    <row r="772" spans="1:8" x14ac:dyDescent="0.25">
      <c r="A772" t="s">
        <v>176</v>
      </c>
      <c r="B772" t="str">
        <f>VLOOKUP(C772, olt_db!$B$2:$E$70, 2, 0)</f>
        <v>OLT-SMGN-IBS-Pematang_Asilum</v>
      </c>
      <c r="C772" t="s">
        <v>177</v>
      </c>
      <c r="D772" s="24" t="s">
        <v>178</v>
      </c>
      <c r="E772" s="68" t="s">
        <v>309</v>
      </c>
      <c r="F772" s="113">
        <v>2.9980191582140598</v>
      </c>
      <c r="G772" s="114">
        <v>99.210582701131202</v>
      </c>
      <c r="H772" s="70">
        <f>ACOS(COS(RADIANS(90-F773)) * COS(RADIANS(90-F772)) + SIN(RADIANS(90-F773)) * SIN(RADIANS(90-F772)) * COS(RADIANS(G773-G772))) * 6371392 * IFERROR(IF(AVERAGEIF('TT History'!$B:$B, D772, 'TT History'!$E:$E) &gt; 9.8%, 1.1205, IF(AVERAGEIF('TT History'!$B:$B, D772, 'TT History'!$E:$E) &gt;= 8.5%, 1.1055, 1.0525)), 1.0525)</f>
        <v>142.07466428711993</v>
      </c>
    </row>
    <row r="773" spans="1:8" x14ac:dyDescent="0.25">
      <c r="A773" t="s">
        <v>176</v>
      </c>
      <c r="B773" t="str">
        <f>VLOOKUP(C773, olt_db!$B$2:$E$70, 2, 0)</f>
        <v>OLT-SMGN-IBS-Pematang_Asilum</v>
      </c>
      <c r="C773" t="s">
        <v>177</v>
      </c>
      <c r="D773" s="24" t="s">
        <v>178</v>
      </c>
      <c r="E773" s="68" t="s">
        <v>310</v>
      </c>
      <c r="F773" s="113">
        <v>2.9984189143447102</v>
      </c>
      <c r="G773" s="114">
        <v>99.2117304607454</v>
      </c>
      <c r="H773" s="70">
        <f>ACOS(COS(RADIANS(90-F774)) * COS(RADIANS(90-F773)) + SIN(RADIANS(90-F774)) * SIN(RADIANS(90-F773)) * COS(RADIANS(G774-G773))) * 6371392 * IFERROR(IF(AVERAGEIF('TT History'!$B:$B, D773, 'TT History'!$E:$E) &gt; 9.8%, 1.1205, IF(AVERAGEIF('TT History'!$B:$B, D773, 'TT History'!$E:$E) &gt;= 8.5%, 1.1055, 1.0525)), 1.0525)</f>
        <v>141.4263914511773</v>
      </c>
    </row>
    <row r="774" spans="1:8" x14ac:dyDescent="0.25">
      <c r="A774" t="s">
        <v>176</v>
      </c>
      <c r="B774" t="str">
        <f>VLOOKUP(C774, olt_db!$B$2:$E$70, 2, 0)</f>
        <v>OLT-SMGN-IBS-Pematang_Asilum</v>
      </c>
      <c r="C774" t="s">
        <v>177</v>
      </c>
      <c r="D774" s="24" t="s">
        <v>178</v>
      </c>
      <c r="E774" s="68" t="s">
        <v>311</v>
      </c>
      <c r="F774" s="113">
        <v>2.9987865811185901</v>
      </c>
      <c r="G774" s="114">
        <v>99.212883106625497</v>
      </c>
      <c r="H774" s="70">
        <f>ACOS(COS(RADIANS(90-F775)) * COS(RADIANS(90-F774)) + SIN(RADIANS(90-F775)) * SIN(RADIANS(90-F774)) * COS(RADIANS(G775-G774))) * 6371392 * IFERROR(IF(AVERAGEIF('TT History'!$B:$B, D774, 'TT History'!$E:$E) &gt; 9.8%, 1.1205, IF(AVERAGEIF('TT History'!$B:$B, D774, 'TT History'!$E:$E) &gt;= 8.5%, 1.1055, 1.0525)), 1.0525)</f>
        <v>63.672415568079991</v>
      </c>
    </row>
    <row r="775" spans="1:8" x14ac:dyDescent="0.25">
      <c r="A775" t="s">
        <v>176</v>
      </c>
      <c r="B775" t="str">
        <f>VLOOKUP(C775, olt_db!$B$2:$E$70, 2, 0)</f>
        <v>OLT-SMGN-IBS-Pematang_Asilum</v>
      </c>
      <c r="C775" t="s">
        <v>177</v>
      </c>
      <c r="D775" s="24" t="s">
        <v>178</v>
      </c>
      <c r="E775" s="68" t="s">
        <v>312</v>
      </c>
      <c r="F775" s="113">
        <v>2.9989649178262101</v>
      </c>
      <c r="G775" s="114">
        <v>99.213397774076</v>
      </c>
      <c r="H775" s="70">
        <f>ACOS(COS(RADIANS(90-F776)) * COS(RADIANS(90-F775)) + SIN(RADIANS(90-F776)) * SIN(RADIANS(90-F775)) * COS(RADIANS(G776-G775))) * 6371392 * IFERROR(IF(AVERAGEIF('TT History'!$B:$B, D775, 'TT History'!$E:$E) &gt; 9.8%, 1.1205, IF(AVERAGEIF('TT History'!$B:$B, D775, 'TT History'!$E:$E) &gt;= 8.5%, 1.1055, 1.0525)), 1.0525)</f>
        <v>294.90086540967496</v>
      </c>
    </row>
    <row r="776" spans="1:8" x14ac:dyDescent="0.25">
      <c r="A776" t="s">
        <v>176</v>
      </c>
      <c r="B776" t="str">
        <f>VLOOKUP(C776, olt_db!$B$2:$E$70, 2, 0)</f>
        <v>OLT-SMGN-IBS-Pematang_Asilum</v>
      </c>
      <c r="C776" t="s">
        <v>177</v>
      </c>
      <c r="D776" s="24" t="s">
        <v>178</v>
      </c>
      <c r="E776" s="68" t="s">
        <v>313</v>
      </c>
      <c r="F776" s="113">
        <v>2.9997553143389899</v>
      </c>
      <c r="G776" s="114">
        <v>99.215793537658101</v>
      </c>
      <c r="H776" s="70">
        <f>ACOS(COS(RADIANS(90-F777)) * COS(RADIANS(90-F776)) + SIN(RADIANS(90-F777)) * SIN(RADIANS(90-F776)) * COS(RADIANS(G777-G776))) * 6371392 * IFERROR(IF(AVERAGEIF('TT History'!$B:$B, D776, 'TT History'!$E:$E) &gt; 9.8%, 1.1205, IF(AVERAGEIF('TT History'!$B:$B, D776, 'TT History'!$E:$E) &gt;= 8.5%, 1.1055, 1.0525)), 1.0525)</f>
        <v>217.20279447571727</v>
      </c>
    </row>
    <row r="777" spans="1:8" x14ac:dyDescent="0.25">
      <c r="A777" t="s">
        <v>176</v>
      </c>
      <c r="B777" t="str">
        <f>VLOOKUP(C777, olt_db!$B$2:$E$70, 2, 0)</f>
        <v>OLT-SMGN-IBS-Pematang_Asilum</v>
      </c>
      <c r="C777" t="s">
        <v>177</v>
      </c>
      <c r="D777" s="24" t="s">
        <v>178</v>
      </c>
      <c r="E777" s="68" t="s">
        <v>314</v>
      </c>
      <c r="F777" s="117">
        <v>3.0003764226745702</v>
      </c>
      <c r="G777" s="118">
        <v>99.217544715975606</v>
      </c>
      <c r="H777" s="70">
        <f>ACOS(COS(RADIANS(90-F778)) * COS(RADIANS(90-F777)) + SIN(RADIANS(90-F778)) * SIN(RADIANS(90-F777)) * COS(RADIANS(G778-G777))) * 6371392 * IFERROR(IF(AVERAGEIF('TT History'!$B:$B, D777, 'TT History'!$E:$E) &gt; 9.8%, 1.1205, IF(AVERAGEIF('TT History'!$B:$B, D777, 'TT History'!$E:$E) &gt;= 8.5%, 1.1055, 1.0525)), 1.0525)</f>
        <v>64.750676319198035</v>
      </c>
    </row>
    <row r="778" spans="1:8" x14ac:dyDescent="0.25">
      <c r="A778" t="s">
        <v>176</v>
      </c>
      <c r="B778" t="str">
        <f>VLOOKUP(C778, olt_db!$B$2:$E$70, 2, 0)</f>
        <v>OLT-SMGN-IBS-Pematang_Asilum</v>
      </c>
      <c r="C778" t="s">
        <v>177</v>
      </c>
      <c r="D778" s="24" t="s">
        <v>178</v>
      </c>
      <c r="E778" s="68" t="s">
        <v>315</v>
      </c>
      <c r="F778" s="117">
        <v>3.0009205436041202</v>
      </c>
      <c r="G778" s="118">
        <v>99.217444565407305</v>
      </c>
      <c r="H778" s="70">
        <f>ACOS(COS(RADIANS(90-F779)) * COS(RADIANS(90-F778)) + SIN(RADIANS(90-F779)) * SIN(RADIANS(90-F778)) * COS(RADIANS(G779-G778))) * 6371392 * IFERROR(IF(AVERAGEIF('TT History'!$B:$B, D778, 'TT History'!$E:$E) &gt; 9.8%, 1.1205, IF(AVERAGEIF('TT History'!$B:$B, D778, 'TT History'!$E:$E) &gt;= 8.5%, 1.1055, 1.0525)), 1.0525)</f>
        <v>76.464202784034583</v>
      </c>
    </row>
    <row r="779" spans="1:8" x14ac:dyDescent="0.25">
      <c r="A779" t="s">
        <v>176</v>
      </c>
      <c r="B779" t="str">
        <f>VLOOKUP(C779, olt_db!$B$2:$E$70, 2, 0)</f>
        <v>OLT-SMGN-IBS-Pematang_Asilum</v>
      </c>
      <c r="C779" t="s">
        <v>177</v>
      </c>
      <c r="D779" s="24" t="s">
        <v>178</v>
      </c>
      <c r="E779" s="68" t="s">
        <v>316</v>
      </c>
      <c r="F779" s="117">
        <v>3.00154200279961</v>
      </c>
      <c r="G779" s="118">
        <v>99.217242763723803</v>
      </c>
      <c r="H779" s="70">
        <f>ACOS(COS(RADIANS(90-F780)) * COS(RADIANS(90-F779)) + SIN(RADIANS(90-F780)) * SIN(RADIANS(90-F779)) * COS(RADIANS(G780-G779))) * 6371392 * IFERROR(IF(AVERAGEIF('TT History'!$B:$B, D779, 'TT History'!$E:$E) &gt; 9.8%, 1.1205, IF(AVERAGEIF('TT History'!$B:$B, D779, 'TT History'!$E:$E) &gt;= 8.5%, 1.1055, 1.0525)), 1.0525)</f>
        <v>86.692425567028707</v>
      </c>
    </row>
    <row r="780" spans="1:8" x14ac:dyDescent="0.25">
      <c r="A780" t="s">
        <v>176</v>
      </c>
      <c r="B780" t="str">
        <f>VLOOKUP(C780, olt_db!$B$2:$E$70, 2, 0)</f>
        <v>OLT-SMGN-IBS-Pematang_Asilum</v>
      </c>
      <c r="C780" t="s">
        <v>177</v>
      </c>
      <c r="D780" s="24" t="s">
        <v>178</v>
      </c>
      <c r="E780" s="68" t="s">
        <v>317</v>
      </c>
      <c r="F780" s="117">
        <v>3.0022696172432601</v>
      </c>
      <c r="G780" s="118">
        <v>99.217103910151494</v>
      </c>
      <c r="H780" s="70">
        <f>ACOS(COS(RADIANS(90-F781)) * COS(RADIANS(90-F780)) + SIN(RADIANS(90-F781)) * SIN(RADIANS(90-F780)) * COS(RADIANS(G781-G780))) * 6371392 * IFERROR(IF(AVERAGEIF('TT History'!$B:$B, D780, 'TT History'!$E:$E) &gt; 9.8%, 1.1205, IF(AVERAGEIF('TT History'!$B:$B, D780, 'TT History'!$E:$E) &gt;= 8.5%, 1.1055, 1.0525)), 1.0525)</f>
        <v>27.986111964065703</v>
      </c>
    </row>
    <row r="781" spans="1:8" x14ac:dyDescent="0.25">
      <c r="A781" t="s">
        <v>176</v>
      </c>
      <c r="B781" t="str">
        <f>VLOOKUP(C781, olt_db!$B$2:$E$70, 2, 0)</f>
        <v>OLT-SMGN-IBS-Pematang_Asilum</v>
      </c>
      <c r="C781" t="s">
        <v>177</v>
      </c>
      <c r="D781" s="24" t="s">
        <v>178</v>
      </c>
      <c r="E781" s="68" t="s">
        <v>318</v>
      </c>
      <c r="F781" s="117">
        <v>3.0022221674476199</v>
      </c>
      <c r="G781" s="118">
        <v>99.216869226803496</v>
      </c>
      <c r="H781" s="70">
        <f>(ACOS(COS(RADIANS(90-olt_db!F51)) * COS(RADIANS(90-F781)) + SIN(RADIANS(90-olt_db!F51)) * SIN(RADIANS(90-F781)) * COS(RADIANS(olt_db!G51-G781))) * 6371392)*1.105</f>
        <v>0.33175441850036641</v>
      </c>
    </row>
    <row r="782" spans="1:8" x14ac:dyDescent="0.25">
      <c r="A782" t="s">
        <v>176</v>
      </c>
      <c r="B782" t="str">
        <f>VLOOKUP(C782, olt_db!$B$2:$E$70, 2, 0)</f>
        <v>OLT-SMGN-IBS-Pematang_Asilum</v>
      </c>
      <c r="C782" t="s">
        <v>177</v>
      </c>
      <c r="D782" s="25" t="s">
        <v>319</v>
      </c>
      <c r="E782" s="67" t="s">
        <v>214</v>
      </c>
      <c r="F782" s="119">
        <v>2.9946322583708498</v>
      </c>
      <c r="G782" s="120">
        <v>99.170294247204595</v>
      </c>
      <c r="H782" s="19">
        <f>ACOS(COS(RADIANS(90-F783)) * COS(RADIANS(90-F782)) + SIN(RADIANS(90-F783)) * SIN(RADIANS(90-F782)) * COS(RADIANS(G783-G782))) * 6371392 * IFERROR(IF(AVERAGEIF('TT History'!$B:$B, D782, 'TT History'!$E:$E) &gt; 9.8%, 1.1205, IF(AVERAGEIF('TT History'!$B:$B, D782, 'TT History'!$E:$E) &gt;= 8.5%, 1.1055, 1.0525)), 1.0525)</f>
        <v>37.678955273219493</v>
      </c>
    </row>
    <row r="783" spans="1:8" x14ac:dyDescent="0.25">
      <c r="A783" t="s">
        <v>176</v>
      </c>
      <c r="B783" t="str">
        <f>VLOOKUP(C783, olt_db!$B$2:$E$70, 2, 0)</f>
        <v>OLT-SMGN-IBS-Pematang_Asilum</v>
      </c>
      <c r="C783" t="s">
        <v>177</v>
      </c>
      <c r="D783" s="25" t="s">
        <v>319</v>
      </c>
      <c r="E783" s="67" t="s">
        <v>215</v>
      </c>
      <c r="F783" s="119">
        <v>2.9943112216471599</v>
      </c>
      <c r="G783" s="120">
        <v>99.170270221635803</v>
      </c>
      <c r="H783" s="19">
        <f>ACOS(COS(RADIANS(90-F784)) * COS(RADIANS(90-F783)) + SIN(RADIANS(90-F784)) * SIN(RADIANS(90-F783)) * COS(RADIANS(G784-G783))) * 6371392 * IFERROR(IF(AVERAGEIF('TT History'!$B:$B, D783, 'TT History'!$E:$E) &gt; 9.8%, 1.1205, IF(AVERAGEIF('TT History'!$B:$B, D783, 'TT History'!$E:$E) &gt;= 8.5%, 1.1055, 1.0525)), 1.0525)</f>
        <v>58.774318802858033</v>
      </c>
    </row>
    <row r="784" spans="1:8" x14ac:dyDescent="0.25">
      <c r="A784" t="s">
        <v>176</v>
      </c>
      <c r="B784" t="str">
        <f>VLOOKUP(C784, olt_db!$B$2:$E$70, 2, 0)</f>
        <v>OLT-SMGN-IBS-Pematang_Asilum</v>
      </c>
      <c r="C784" t="s">
        <v>177</v>
      </c>
      <c r="D784" s="25" t="s">
        <v>319</v>
      </c>
      <c r="E784" s="67" t="s">
        <v>216</v>
      </c>
      <c r="F784" s="119">
        <v>2.9939338263210402</v>
      </c>
      <c r="G784" s="120">
        <v>99.170601961313693</v>
      </c>
      <c r="H784" s="19">
        <f>ACOS(COS(RADIANS(90-F785)) * COS(RADIANS(90-F784)) + SIN(RADIANS(90-F785)) * SIN(RADIANS(90-F784)) * COS(RADIANS(G785-G784))) * 6371392 * IFERROR(IF(AVERAGEIF('TT History'!$B:$B, D784, 'TT History'!$E:$E) &gt; 9.8%, 1.1205, IF(AVERAGEIF('TT History'!$B:$B, D784, 'TT History'!$E:$E) &gt;= 8.5%, 1.1055, 1.0525)), 1.0525)</f>
        <v>64.016646132394271</v>
      </c>
    </row>
    <row r="785" spans="1:8" x14ac:dyDescent="0.25">
      <c r="A785" t="s">
        <v>176</v>
      </c>
      <c r="B785" t="str">
        <f>VLOOKUP(C785, olt_db!$B$2:$E$70, 2, 0)</f>
        <v>OLT-SMGN-IBS-Pematang_Asilum</v>
      </c>
      <c r="C785" t="s">
        <v>177</v>
      </c>
      <c r="D785" s="25" t="s">
        <v>319</v>
      </c>
      <c r="E785" s="67" t="s">
        <v>217</v>
      </c>
      <c r="F785" s="119">
        <v>2.9933868964529999</v>
      </c>
      <c r="G785" s="120">
        <v>99.170595823318394</v>
      </c>
      <c r="H785" s="19">
        <f>ACOS(COS(RADIANS(90-F786)) * COS(RADIANS(90-F785)) + SIN(RADIANS(90-F786)) * SIN(RADIANS(90-F785)) * COS(RADIANS(G786-G785))) * 6371392 * IFERROR(IF(AVERAGEIF('TT History'!$B:$B, D785, 'TT History'!$E:$E) &gt; 9.8%, 1.1205, IF(AVERAGEIF('TT History'!$B:$B, D785, 'TT History'!$E:$E) &gt;= 8.5%, 1.1055, 1.0525)), 1.0525)</f>
        <v>60.095311587034949</v>
      </c>
    </row>
    <row r="786" spans="1:8" x14ac:dyDescent="0.25">
      <c r="A786" t="s">
        <v>176</v>
      </c>
      <c r="B786" t="str">
        <f>VLOOKUP(C786, olt_db!$B$2:$E$70, 2, 0)</f>
        <v>OLT-SMGN-IBS-Pematang_Asilum</v>
      </c>
      <c r="C786" t="s">
        <v>177</v>
      </c>
      <c r="D786" s="25" t="s">
        <v>319</v>
      </c>
      <c r="E786" s="67" t="s">
        <v>218</v>
      </c>
      <c r="F786" s="119">
        <v>2.9929097675605898</v>
      </c>
      <c r="G786" s="120">
        <v>99.170405855752605</v>
      </c>
      <c r="H786" s="19">
        <f>ACOS(COS(RADIANS(90-F787)) * COS(RADIANS(90-F786)) + SIN(RADIANS(90-F787)) * SIN(RADIANS(90-F786)) * COS(RADIANS(G787-G786))) * 6371392 * IFERROR(IF(AVERAGEIF('TT History'!$B:$B, D786, 'TT History'!$E:$E) &gt; 9.8%, 1.1205, IF(AVERAGEIF('TT History'!$B:$B, D786, 'TT History'!$E:$E) &gt;= 8.5%, 1.1055, 1.0525)), 1.0525)</f>
        <v>41.982527566633074</v>
      </c>
    </row>
    <row r="787" spans="1:8" x14ac:dyDescent="0.25">
      <c r="A787" t="s">
        <v>176</v>
      </c>
      <c r="B787" t="str">
        <f>VLOOKUP(C787, olt_db!$B$2:$E$70, 2, 0)</f>
        <v>OLT-SMGN-IBS-Pematang_Asilum</v>
      </c>
      <c r="C787" t="s">
        <v>177</v>
      </c>
      <c r="D787" s="25" t="s">
        <v>319</v>
      </c>
      <c r="E787" s="67" t="s">
        <v>219</v>
      </c>
      <c r="F787" s="119">
        <v>2.9925550196700899</v>
      </c>
      <c r="G787" s="120">
        <v>99.170352661745994</v>
      </c>
      <c r="H787" s="19">
        <f>ACOS(COS(RADIANS(90-F788)) * COS(RADIANS(90-F787)) + SIN(RADIANS(90-F788)) * SIN(RADIANS(90-F787)) * COS(RADIANS(G788-G787))) * 6371392 * IFERROR(IF(AVERAGEIF('TT History'!$B:$B, D787, 'TT History'!$E:$E) &gt; 9.8%, 1.1205, IF(AVERAGEIF('TT History'!$B:$B, D787, 'TT History'!$E:$E) &gt;= 8.5%, 1.1055, 1.0525)), 1.0525)</f>
        <v>92.931512723764783</v>
      </c>
    </row>
    <row r="788" spans="1:8" x14ac:dyDescent="0.25">
      <c r="A788" t="s">
        <v>176</v>
      </c>
      <c r="B788" t="str">
        <f>VLOOKUP(C788, olt_db!$B$2:$E$70, 2, 0)</f>
        <v>OLT-SMGN-IBS-Pematang_Asilum</v>
      </c>
      <c r="C788" t="s">
        <v>177</v>
      </c>
      <c r="D788" s="25" t="s">
        <v>319</v>
      </c>
      <c r="E788" s="67" t="s">
        <v>220</v>
      </c>
      <c r="F788" s="119">
        <v>2.9917610509757901</v>
      </c>
      <c r="G788" s="120">
        <v>99.170361318085597</v>
      </c>
      <c r="H788" s="19">
        <f>ACOS(COS(RADIANS(90-F789)) * COS(RADIANS(90-F788)) + SIN(RADIANS(90-F789)) * SIN(RADIANS(90-F788)) * COS(RADIANS(G789-G788))) * 6371392 * IFERROR(IF(AVERAGEIF('TT History'!$B:$B, D788, 'TT History'!$E:$E) &gt; 9.8%, 1.1205, IF(AVERAGEIF('TT History'!$B:$B, D788, 'TT History'!$E:$E) &gt;= 8.5%, 1.1055, 1.0525)), 1.0525)</f>
        <v>100.42825900892934</v>
      </c>
    </row>
    <row r="789" spans="1:8" x14ac:dyDescent="0.25">
      <c r="A789" t="s">
        <v>176</v>
      </c>
      <c r="B789" t="str">
        <f>VLOOKUP(C789, olt_db!$B$2:$E$70, 2, 0)</f>
        <v>OLT-SMGN-IBS-Pematang_Asilum</v>
      </c>
      <c r="C789" t="s">
        <v>177</v>
      </c>
      <c r="D789" s="25" t="s">
        <v>319</v>
      </c>
      <c r="E789" s="67" t="s">
        <v>221</v>
      </c>
      <c r="F789" s="119">
        <v>2.9909034042910601</v>
      </c>
      <c r="G789" s="120">
        <v>99.170334367436098</v>
      </c>
      <c r="H789" s="19">
        <f>ACOS(COS(RADIANS(90-F790)) * COS(RADIANS(90-F789)) + SIN(RADIANS(90-F790)) * SIN(RADIANS(90-F789)) * COS(RADIANS(G790-G789))) * 6371392 * IFERROR(IF(AVERAGEIF('TT History'!$B:$B, D789, 'TT History'!$E:$E) &gt; 9.8%, 1.1205, IF(AVERAGEIF('TT History'!$B:$B, D789, 'TT History'!$E:$E) &gt;= 8.5%, 1.1055, 1.0525)), 1.0525)</f>
        <v>51.637633302025471</v>
      </c>
    </row>
    <row r="790" spans="1:8" x14ac:dyDescent="0.25">
      <c r="A790" t="s">
        <v>176</v>
      </c>
      <c r="B790" t="str">
        <f>VLOOKUP(C790, olt_db!$B$2:$E$70, 2, 0)</f>
        <v>OLT-SMGN-IBS-Pematang_Asilum</v>
      </c>
      <c r="C790" t="s">
        <v>177</v>
      </c>
      <c r="D790" s="25" t="s">
        <v>319</v>
      </c>
      <c r="E790" s="67" t="s">
        <v>222</v>
      </c>
      <c r="F790" s="119">
        <v>2.9904622535013599</v>
      </c>
      <c r="G790" s="120">
        <v>99.170340781137</v>
      </c>
      <c r="H790" s="19">
        <f>ACOS(COS(RADIANS(90-F791)) * COS(RADIANS(90-F790)) + SIN(RADIANS(90-F791)) * SIN(RADIANS(90-F790)) * COS(RADIANS(G791-G790))) * 6371392 * IFERROR(IF(AVERAGEIF('TT History'!$B:$B, D790, 'TT History'!$E:$E) &gt; 9.8%, 1.1205, IF(AVERAGEIF('TT History'!$B:$B, D790, 'TT History'!$E:$E) &gt;= 8.5%, 1.1055, 1.0525)), 1.0525)</f>
        <v>127.01409929770641</v>
      </c>
    </row>
    <row r="791" spans="1:8" x14ac:dyDescent="0.25">
      <c r="A791" t="s">
        <v>176</v>
      </c>
      <c r="B791" t="str">
        <f>VLOOKUP(C791, olt_db!$B$2:$E$70, 2, 0)</f>
        <v>OLT-SMGN-IBS-Pematang_Asilum</v>
      </c>
      <c r="C791" t="s">
        <v>177</v>
      </c>
      <c r="D791" s="25" t="s">
        <v>319</v>
      </c>
      <c r="E791" s="67" t="s">
        <v>223</v>
      </c>
      <c r="F791" s="119">
        <v>2.9893771719828699</v>
      </c>
      <c r="G791" s="120">
        <v>99.170323373538196</v>
      </c>
      <c r="H791" s="19">
        <f>ACOS(COS(RADIANS(90-F792)) * COS(RADIANS(90-F791)) + SIN(RADIANS(90-F792)) * SIN(RADIANS(90-F791)) * COS(RADIANS(G792-G791))) * 6371392 * IFERROR(IF(AVERAGEIF('TT History'!$B:$B, D791, 'TT History'!$E:$E) &gt; 9.8%, 1.1205, IF(AVERAGEIF('TT History'!$B:$B, D791, 'TT History'!$E:$E) &gt;= 8.5%, 1.1055, 1.0525)), 1.0525)</f>
        <v>77.779315540260214</v>
      </c>
    </row>
    <row r="792" spans="1:8" x14ac:dyDescent="0.25">
      <c r="A792" t="s">
        <v>176</v>
      </c>
      <c r="B792" t="str">
        <f>VLOOKUP(C792, olt_db!$B$2:$E$70, 2, 0)</f>
        <v>OLT-SMGN-IBS-Pematang_Asilum</v>
      </c>
      <c r="C792" t="s">
        <v>177</v>
      </c>
      <c r="D792" s="25" t="s">
        <v>319</v>
      </c>
      <c r="E792" s="67" t="s">
        <v>224</v>
      </c>
      <c r="F792" s="119">
        <v>2.9887126881766002</v>
      </c>
      <c r="G792" s="120">
        <v>99.170313727355094</v>
      </c>
      <c r="H792" s="19">
        <f>ACOS(COS(RADIANS(90-F793)) * COS(RADIANS(90-F792)) + SIN(RADIANS(90-F793)) * SIN(RADIANS(90-F792)) * COS(RADIANS(G793-G792))) * 6371392 * IFERROR(IF(AVERAGEIF('TT History'!$B:$B, D792, 'TT History'!$E:$E) &gt; 9.8%, 1.1205, IF(AVERAGEIF('TT History'!$B:$B, D792, 'TT History'!$E:$E) &gt;= 8.5%, 1.1055, 1.0525)), 1.0525)</f>
        <v>75.354134130590253</v>
      </c>
    </row>
    <row r="793" spans="1:8" x14ac:dyDescent="0.25">
      <c r="A793" t="s">
        <v>176</v>
      </c>
      <c r="B793" t="str">
        <f>VLOOKUP(C793, olt_db!$B$2:$E$70, 2, 0)</f>
        <v>OLT-SMGN-IBS-Pematang_Asilum</v>
      </c>
      <c r="C793" t="s">
        <v>177</v>
      </c>
      <c r="D793" s="25" t="s">
        <v>319</v>
      </c>
      <c r="E793" s="67" t="s">
        <v>225</v>
      </c>
      <c r="F793" s="119">
        <v>2.9880694957806799</v>
      </c>
      <c r="G793" s="120">
        <v>99.170284970811807</v>
      </c>
      <c r="H793" s="19">
        <f>ACOS(COS(RADIANS(90-F794)) * COS(RADIANS(90-F793)) + SIN(RADIANS(90-F794)) * SIN(RADIANS(90-F793)) * COS(RADIANS(G794-G793))) * 6371392 * IFERROR(IF(AVERAGEIF('TT History'!$B:$B, D793, 'TT History'!$E:$E) &gt; 9.8%, 1.1205, IF(AVERAGEIF('TT History'!$B:$B, D793, 'TT History'!$E:$E) &gt;= 8.5%, 1.1055, 1.0525)), 1.0525)</f>
        <v>93.686210880640218</v>
      </c>
    </row>
    <row r="794" spans="1:8" x14ac:dyDescent="0.25">
      <c r="A794" t="s">
        <v>176</v>
      </c>
      <c r="B794" t="str">
        <f>VLOOKUP(C794, olt_db!$B$2:$E$70, 2, 0)</f>
        <v>OLT-SMGN-IBS-Pematang_Asilum</v>
      </c>
      <c r="C794" t="s">
        <v>177</v>
      </c>
      <c r="D794" s="25" t="s">
        <v>319</v>
      </c>
      <c r="E794" s="67" t="s">
        <v>226</v>
      </c>
      <c r="F794" s="119">
        <v>2.9872690580182</v>
      </c>
      <c r="G794" s="120">
        <v>99.170291536956398</v>
      </c>
      <c r="H794" s="19">
        <f>ACOS(COS(RADIANS(90-F795)) * COS(RADIANS(90-F794)) + SIN(RADIANS(90-F795)) * SIN(RADIANS(90-F794)) * COS(RADIANS(G795-G794))) * 6371392 * IFERROR(IF(AVERAGEIF('TT History'!$B:$B, D794, 'TT History'!$E:$E) &gt; 9.8%, 1.1205, IF(AVERAGEIF('TT History'!$B:$B, D794, 'TT History'!$E:$E) &gt;= 8.5%, 1.1055, 1.0525)), 1.0525)</f>
        <v>89.333105511757879</v>
      </c>
    </row>
    <row r="795" spans="1:8" x14ac:dyDescent="0.25">
      <c r="A795" t="s">
        <v>176</v>
      </c>
      <c r="B795" t="str">
        <f>VLOOKUP(C795, olt_db!$B$2:$E$70, 2, 0)</f>
        <v>OLT-SMGN-IBS-Pematang_Asilum</v>
      </c>
      <c r="C795" t="s">
        <v>177</v>
      </c>
      <c r="D795" s="25" t="s">
        <v>319</v>
      </c>
      <c r="E795" s="67" t="s">
        <v>227</v>
      </c>
      <c r="F795" s="119">
        <v>2.9865129349792299</v>
      </c>
      <c r="G795" s="120">
        <v>99.170187180673395</v>
      </c>
      <c r="H795" s="19">
        <f>ACOS(COS(RADIANS(90-F796)) * COS(RADIANS(90-F795)) + SIN(RADIANS(90-F796)) * SIN(RADIANS(90-F795)) * COS(RADIANS(G796-G795))) * 6371392 * IFERROR(IF(AVERAGEIF('TT History'!$B:$B, D795, 'TT History'!$E:$E) &gt; 9.8%, 1.1205, IF(AVERAGEIF('TT History'!$B:$B, D795, 'TT History'!$E:$E) &gt;= 8.5%, 1.1055, 1.0525)), 1.0525)</f>
        <v>93.759616028897995</v>
      </c>
    </row>
    <row r="796" spans="1:8" x14ac:dyDescent="0.25">
      <c r="A796" t="s">
        <v>176</v>
      </c>
      <c r="B796" t="str">
        <f>VLOOKUP(C796, olt_db!$B$2:$E$70, 2, 0)</f>
        <v>OLT-SMGN-IBS-Pematang_Asilum</v>
      </c>
      <c r="C796" t="s">
        <v>177</v>
      </c>
      <c r="D796" s="25" t="s">
        <v>319</v>
      </c>
      <c r="E796" s="67" t="s">
        <v>228</v>
      </c>
      <c r="F796" s="119">
        <v>2.98571189524375</v>
      </c>
      <c r="G796" s="120">
        <v>99.170196301431801</v>
      </c>
      <c r="H796" s="19">
        <f>ACOS(COS(RADIANS(90-F797)) * COS(RADIANS(90-F796)) + SIN(RADIANS(90-F797)) * SIN(RADIANS(90-F796)) * COS(RADIANS(G797-G796))) * 6371392 * IFERROR(IF(AVERAGEIF('TT History'!$B:$B, D796, 'TT History'!$E:$E) &gt; 9.8%, 1.1205, IF(AVERAGEIF('TT History'!$B:$B, D796, 'TT History'!$E:$E) &gt;= 8.5%, 1.1055, 1.0525)), 1.0525)</f>
        <v>86.188667900944608</v>
      </c>
    </row>
    <row r="797" spans="1:8" x14ac:dyDescent="0.25">
      <c r="A797" t="s">
        <v>176</v>
      </c>
      <c r="B797" t="str">
        <f>VLOOKUP(C797, olt_db!$B$2:$E$70, 2, 0)</f>
        <v>OLT-SMGN-IBS-Pematang_Asilum</v>
      </c>
      <c r="C797" t="s">
        <v>177</v>
      </c>
      <c r="D797" s="25" t="s">
        <v>319</v>
      </c>
      <c r="E797" s="67" t="s">
        <v>229</v>
      </c>
      <c r="F797" s="119">
        <v>2.98497550581722</v>
      </c>
      <c r="G797" s="120">
        <v>99.170200990071393</v>
      </c>
      <c r="H797" s="19">
        <f>ACOS(COS(RADIANS(90-F798)) * COS(RADIANS(90-F797)) + SIN(RADIANS(90-F798)) * SIN(RADIANS(90-F797)) * COS(RADIANS(G798-G797))) * 6371392 * IFERROR(IF(AVERAGEIF('TT History'!$B:$B, D797, 'TT History'!$E:$E) &gt; 9.8%, 1.1205, IF(AVERAGEIF('TT History'!$B:$B, D797, 'TT History'!$E:$E) &gt;= 8.5%, 1.1055, 1.0525)), 1.0525)</f>
        <v>77.365416363470075</v>
      </c>
    </row>
    <row r="798" spans="1:8" x14ac:dyDescent="0.25">
      <c r="A798" t="s">
        <v>176</v>
      </c>
      <c r="B798" t="str">
        <f>VLOOKUP(C798, olt_db!$B$2:$E$70, 2, 0)</f>
        <v>OLT-SMGN-IBS-Pematang_Asilum</v>
      </c>
      <c r="C798" t="s">
        <v>177</v>
      </c>
      <c r="D798" s="25" t="s">
        <v>319</v>
      </c>
      <c r="E798" s="67" t="s">
        <v>230</v>
      </c>
      <c r="F798" s="119">
        <v>2.98431460580847</v>
      </c>
      <c r="G798" s="120">
        <v>99.170188475873502</v>
      </c>
      <c r="H798" s="19">
        <f>ACOS(COS(RADIANS(90-F799)) * COS(RADIANS(90-F798)) + SIN(RADIANS(90-F799)) * SIN(RADIANS(90-F798)) * COS(RADIANS(G799-G798))) * 6371392 * IFERROR(IF(AVERAGEIF('TT History'!$B:$B, D798, 'TT History'!$E:$E) &gt; 9.8%, 1.1205, IF(AVERAGEIF('TT History'!$B:$B, D798, 'TT History'!$E:$E) &gt;= 8.5%, 1.1055, 1.0525)), 1.0525)</f>
        <v>57.261437616305919</v>
      </c>
    </row>
    <row r="799" spans="1:8" x14ac:dyDescent="0.25">
      <c r="A799" t="s">
        <v>176</v>
      </c>
      <c r="B799" t="str">
        <f>VLOOKUP(C799, olt_db!$B$2:$E$70, 2, 0)</f>
        <v>OLT-SMGN-IBS-Pematang_Asilum</v>
      </c>
      <c r="C799" t="s">
        <v>177</v>
      </c>
      <c r="D799" s="25" t="s">
        <v>319</v>
      </c>
      <c r="E799" s="67" t="s">
        <v>231</v>
      </c>
      <c r="F799" s="119">
        <v>2.9838255351201601</v>
      </c>
      <c r="G799" s="120">
        <v>99.170175271647494</v>
      </c>
      <c r="H799" s="19">
        <f>ACOS(COS(RADIANS(90-F800)) * COS(RADIANS(90-F799)) + SIN(RADIANS(90-F800)) * SIN(RADIANS(90-F799)) * COS(RADIANS(G800-G799))) * 6371392 * IFERROR(IF(AVERAGEIF('TT History'!$B:$B, D799, 'TT History'!$E:$E) &gt; 9.8%, 1.1205, IF(AVERAGEIF('TT History'!$B:$B, D799, 'TT History'!$E:$E) &gt;= 8.5%, 1.1055, 1.0525)), 1.0525)</f>
        <v>89.5364145509553</v>
      </c>
    </row>
    <row r="800" spans="1:8" x14ac:dyDescent="0.25">
      <c r="A800" t="s">
        <v>176</v>
      </c>
      <c r="B800" t="str">
        <f>VLOOKUP(C800, olt_db!$B$2:$E$70, 2, 0)</f>
        <v>OLT-SMGN-IBS-Pematang_Asilum</v>
      </c>
      <c r="C800" t="s">
        <v>177</v>
      </c>
      <c r="D800" s="25" t="s">
        <v>319</v>
      </c>
      <c r="E800" s="67" t="s">
        <v>232</v>
      </c>
      <c r="F800" s="119">
        <v>2.9830605680038098</v>
      </c>
      <c r="G800" s="120">
        <v>99.170167341696299</v>
      </c>
      <c r="H800" s="19">
        <f>ACOS(COS(RADIANS(90-F801)) * COS(RADIANS(90-F800)) + SIN(RADIANS(90-F801)) * SIN(RADIANS(90-F800)) * COS(RADIANS(G801-G800))) * 6371392 * IFERROR(IF(AVERAGEIF('TT History'!$B:$B, D800, 'TT History'!$E:$E) &gt; 9.8%, 1.1205, IF(AVERAGEIF('TT History'!$B:$B, D800, 'TT History'!$E:$E) &gt;= 8.5%, 1.1055, 1.0525)), 1.0525)</f>
        <v>87.736168475717164</v>
      </c>
    </row>
    <row r="801" spans="1:8" x14ac:dyDescent="0.25">
      <c r="A801" t="s">
        <v>176</v>
      </c>
      <c r="B801" t="str">
        <f>VLOOKUP(C801, olt_db!$B$2:$E$70, 2, 0)</f>
        <v>OLT-SMGN-IBS-Pematang_Asilum</v>
      </c>
      <c r="C801" t="s">
        <v>177</v>
      </c>
      <c r="D801" s="25" t="s">
        <v>319</v>
      </c>
      <c r="E801" s="67" t="s">
        <v>233</v>
      </c>
      <c r="F801" s="119">
        <v>2.98231198728817</v>
      </c>
      <c r="G801" s="120">
        <v>99.170206968538807</v>
      </c>
      <c r="H801" s="19">
        <f>ACOS(COS(RADIANS(90-F802)) * COS(RADIANS(90-F801)) + SIN(RADIANS(90-F802)) * SIN(RADIANS(90-F801)) * COS(RADIANS(G802-G801))) * 6371392 * IFERROR(IF(AVERAGEIF('TT History'!$B:$B, D801, 'TT History'!$E:$E) &gt; 9.8%, 1.1205, IF(AVERAGEIF('TT History'!$B:$B, D801, 'TT History'!$E:$E) &gt;= 8.5%, 1.1055, 1.0525)), 1.0525)</f>
        <v>99.365495669938468</v>
      </c>
    </row>
    <row r="802" spans="1:8" x14ac:dyDescent="0.25">
      <c r="A802" t="s">
        <v>176</v>
      </c>
      <c r="B802" t="str">
        <f>VLOOKUP(C802, olt_db!$B$2:$E$70, 2, 0)</f>
        <v>OLT-SMGN-IBS-Pematang_Asilum</v>
      </c>
      <c r="C802" t="s">
        <v>177</v>
      </c>
      <c r="D802" s="25" t="s">
        <v>319</v>
      </c>
      <c r="E802" s="67" t="s">
        <v>234</v>
      </c>
      <c r="F802" s="119">
        <v>2.9814630671034701</v>
      </c>
      <c r="G802" s="120">
        <v>99.1701961914642</v>
      </c>
      <c r="H802" s="19">
        <f>ACOS(COS(RADIANS(90-F803)) * COS(RADIANS(90-F802)) + SIN(RADIANS(90-F803)) * SIN(RADIANS(90-F802)) * COS(RADIANS(G803-G802))) * 6371392 * IFERROR(IF(AVERAGEIF('TT History'!$B:$B, D802, 'TT History'!$E:$E) &gt; 9.8%, 1.1205, IF(AVERAGEIF('TT History'!$B:$B, D802, 'TT History'!$E:$E) &gt;= 8.5%, 1.1055, 1.0525)), 1.0525)</f>
        <v>97.726216300918892</v>
      </c>
    </row>
    <row r="803" spans="1:8" x14ac:dyDescent="0.25">
      <c r="A803" t="s">
        <v>176</v>
      </c>
      <c r="B803" t="str">
        <f>VLOOKUP(C803, olt_db!$B$2:$E$70, 2, 0)</f>
        <v>OLT-SMGN-IBS-Pematang_Asilum</v>
      </c>
      <c r="C803" t="s">
        <v>177</v>
      </c>
      <c r="D803" s="25" t="s">
        <v>319</v>
      </c>
      <c r="E803" s="67" t="s">
        <v>235</v>
      </c>
      <c r="F803" s="119">
        <v>2.9806280871027901</v>
      </c>
      <c r="G803" s="120">
        <v>99.170198150737306</v>
      </c>
      <c r="H803" s="19">
        <f>ACOS(COS(RADIANS(90-F804)) * COS(RADIANS(90-F803)) + SIN(RADIANS(90-F804)) * SIN(RADIANS(90-F803)) * COS(RADIANS(G804-G803))) * 6371392 * IFERROR(IF(AVERAGEIF('TT History'!$B:$B, D803, 'TT History'!$E:$E) &gt; 9.8%, 1.1205, IF(AVERAGEIF('TT History'!$B:$B, D803, 'TT History'!$E:$E) &gt;= 8.5%, 1.1055, 1.0525)), 1.0525)</f>
        <v>83.964698374702635</v>
      </c>
    </row>
    <row r="804" spans="1:8" x14ac:dyDescent="0.25">
      <c r="A804" t="s">
        <v>176</v>
      </c>
      <c r="B804" t="str">
        <f>VLOOKUP(C804, olt_db!$B$2:$E$70, 2, 0)</f>
        <v>OLT-SMGN-IBS-Pematang_Asilum</v>
      </c>
      <c r="C804" t="s">
        <v>177</v>
      </c>
      <c r="D804" s="25" t="s">
        <v>319</v>
      </c>
      <c r="E804" s="67" t="s">
        <v>236</v>
      </c>
      <c r="F804" s="119">
        <v>2.9799110910545199</v>
      </c>
      <c r="G804" s="120">
        <v>99.170222322441901</v>
      </c>
      <c r="H804" s="19">
        <f>ACOS(COS(RADIANS(90-F805)) * COS(RADIANS(90-F804)) + SIN(RADIANS(90-F805)) * SIN(RADIANS(90-F804)) * COS(RADIANS(G805-G804))) * 6371392 * IFERROR(IF(AVERAGEIF('TT History'!$B:$B, D804, 'TT History'!$E:$E) &gt; 9.8%, 1.1205, IF(AVERAGEIF('TT History'!$B:$B, D804, 'TT History'!$E:$E) &gt;= 8.5%, 1.1055, 1.0525)), 1.0525)</f>
        <v>110.31848497059426</v>
      </c>
    </row>
    <row r="805" spans="1:8" x14ac:dyDescent="0.25">
      <c r="A805" t="s">
        <v>176</v>
      </c>
      <c r="B805" t="str">
        <f>VLOOKUP(C805, olt_db!$B$2:$E$70, 2, 0)</f>
        <v>OLT-SMGN-IBS-Pematang_Asilum</v>
      </c>
      <c r="C805" t="s">
        <v>177</v>
      </c>
      <c r="D805" s="25" t="s">
        <v>319</v>
      </c>
      <c r="E805" s="67" t="s">
        <v>237</v>
      </c>
      <c r="F805" s="119">
        <v>2.9789694328301</v>
      </c>
      <c r="G805" s="120">
        <v>99.170263874869505</v>
      </c>
      <c r="H805" s="19">
        <f>ACOS(COS(RADIANS(90-F806)) * COS(RADIANS(90-F805)) + SIN(RADIANS(90-F806)) * SIN(RADIANS(90-F805)) * COS(RADIANS(G806-G805))) * 6371392 * IFERROR(IF(AVERAGEIF('TT History'!$B:$B, D805, 'TT History'!$E:$E) &gt; 9.8%, 1.1205, IF(AVERAGEIF('TT History'!$B:$B, D805, 'TT History'!$E:$E) &gt;= 8.5%, 1.1055, 1.0525)), 1.0525)</f>
        <v>131.95515892754301</v>
      </c>
    </row>
    <row r="806" spans="1:8" x14ac:dyDescent="0.25">
      <c r="A806" t="s">
        <v>176</v>
      </c>
      <c r="B806" t="str">
        <f>VLOOKUP(C806, olt_db!$B$2:$E$70, 2, 0)</f>
        <v>OLT-SMGN-IBS-Pematang_Asilum</v>
      </c>
      <c r="C806" t="s">
        <v>177</v>
      </c>
      <c r="D806" s="25" t="s">
        <v>319</v>
      </c>
      <c r="E806" s="67" t="s">
        <v>238</v>
      </c>
      <c r="F806" s="119">
        <v>2.97784287920306</v>
      </c>
      <c r="G806" s="120">
        <v>99.170308582204299</v>
      </c>
      <c r="H806" s="19">
        <f>ACOS(COS(RADIANS(90-F807)) * COS(RADIANS(90-F806)) + SIN(RADIANS(90-F807)) * SIN(RADIANS(90-F806)) * COS(RADIANS(G807-G806))) * 6371392 * IFERROR(IF(AVERAGEIF('TT History'!$B:$B, D806, 'TT History'!$E:$E) &gt; 9.8%, 1.1205, IF(AVERAGEIF('TT History'!$B:$B, D806, 'TT History'!$E:$E) &gt;= 8.5%, 1.1055, 1.0525)), 1.0525)</f>
        <v>114.65049216856329</v>
      </c>
    </row>
    <row r="807" spans="1:8" x14ac:dyDescent="0.25">
      <c r="A807" t="s">
        <v>176</v>
      </c>
      <c r="B807" t="str">
        <f>VLOOKUP(C807, olt_db!$B$2:$E$70, 2, 0)</f>
        <v>OLT-SMGN-IBS-Pematang_Asilum</v>
      </c>
      <c r="C807" t="s">
        <v>177</v>
      </c>
      <c r="D807" s="25" t="s">
        <v>319</v>
      </c>
      <c r="E807" s="67" t="s">
        <v>239</v>
      </c>
      <c r="F807" s="119">
        <v>2.9768682576765801</v>
      </c>
      <c r="G807" s="120">
        <v>99.170209962075702</v>
      </c>
      <c r="H807" s="19">
        <f>ACOS(COS(RADIANS(90-F808)) * COS(RADIANS(90-F807)) + SIN(RADIANS(90-F808)) * SIN(RADIANS(90-F807)) * COS(RADIANS(G808-G807))) * 6371392 * IFERROR(IF(AVERAGEIF('TT History'!$B:$B, D807, 'TT History'!$E:$E) &gt; 9.8%, 1.1205, IF(AVERAGEIF('TT History'!$B:$B, D807, 'TT History'!$E:$E) &gt;= 8.5%, 1.1055, 1.0525)), 1.0525)</f>
        <v>71.766999582385395</v>
      </c>
    </row>
    <row r="808" spans="1:8" x14ac:dyDescent="0.25">
      <c r="A808" t="s">
        <v>176</v>
      </c>
      <c r="B808" t="str">
        <f>VLOOKUP(C808, olt_db!$B$2:$E$70, 2, 0)</f>
        <v>OLT-SMGN-IBS-Pematang_Asilum</v>
      </c>
      <c r="C808" t="s">
        <v>177</v>
      </c>
      <c r="D808" s="25" t="s">
        <v>319</v>
      </c>
      <c r="E808" s="67" t="s">
        <v>240</v>
      </c>
      <c r="F808" s="119">
        <v>2.97719751277564</v>
      </c>
      <c r="G808" s="120">
        <v>99.170727948443798</v>
      </c>
      <c r="H808" s="19">
        <f>ACOS(COS(RADIANS(90-F809)) * COS(RADIANS(90-F808)) + SIN(RADIANS(90-F809)) * SIN(RADIANS(90-F808)) * COS(RADIANS(G809-G808))) * 6371392 * IFERROR(IF(AVERAGEIF('TT History'!$B:$B, D808, 'TT History'!$E:$E) &gt; 9.8%, 1.1205, IF(AVERAGEIF('TT History'!$B:$B, D808, 'TT History'!$E:$E) &gt;= 8.5%, 1.1055, 1.0525)), 1.0525)</f>
        <v>59.843558433604557</v>
      </c>
    </row>
    <row r="809" spans="1:8" x14ac:dyDescent="0.25">
      <c r="A809" t="s">
        <v>176</v>
      </c>
      <c r="B809" t="str">
        <f>VLOOKUP(C809, olt_db!$B$2:$E$70, 2, 0)</f>
        <v>OLT-SMGN-IBS-Pematang_Asilum</v>
      </c>
      <c r="C809" t="s">
        <v>177</v>
      </c>
      <c r="D809" s="25" t="s">
        <v>319</v>
      </c>
      <c r="E809" s="67" t="s">
        <v>241</v>
      </c>
      <c r="F809" s="119">
        <v>2.9774732766057901</v>
      </c>
      <c r="G809" s="120">
        <v>99.171159101852894</v>
      </c>
      <c r="H809" s="19">
        <f>ACOS(COS(RADIANS(90-F810)) * COS(RADIANS(90-F809)) + SIN(RADIANS(90-F810)) * SIN(RADIANS(90-F809)) * COS(RADIANS(G810-G809))) * 6371392 * IFERROR(IF(AVERAGEIF('TT History'!$B:$B, D809, 'TT History'!$E:$E) &gt; 9.8%, 1.1205, IF(AVERAGEIF('TT History'!$B:$B, D809, 'TT History'!$E:$E) &gt;= 8.5%, 1.1055, 1.0525)), 1.0525)</f>
        <v>62.392123699908289</v>
      </c>
    </row>
    <row r="810" spans="1:8" x14ac:dyDescent="0.25">
      <c r="A810" t="s">
        <v>176</v>
      </c>
      <c r="B810" t="str">
        <f>VLOOKUP(C810, olt_db!$B$2:$E$70, 2, 0)</f>
        <v>OLT-SMGN-IBS-Pematang_Asilum</v>
      </c>
      <c r="C810" t="s">
        <v>177</v>
      </c>
      <c r="D810" s="25" t="s">
        <v>319</v>
      </c>
      <c r="E810" s="67" t="s">
        <v>242</v>
      </c>
      <c r="F810" s="119">
        <v>2.9777761453536802</v>
      </c>
      <c r="G810" s="120">
        <v>99.171598384692004</v>
      </c>
      <c r="H810" s="19">
        <f>ACOS(COS(RADIANS(90-F811)) * COS(RADIANS(90-F810)) + SIN(RADIANS(90-F811)) * SIN(RADIANS(90-F810)) * COS(RADIANS(G811-G810))) * 6371392 * IFERROR(IF(AVERAGEIF('TT History'!$B:$B, D810, 'TT History'!$E:$E) &gt; 9.8%, 1.1205, IF(AVERAGEIF('TT History'!$B:$B, D810, 'TT History'!$E:$E) &gt;= 8.5%, 1.1055, 1.0525)), 1.0525)</f>
        <v>67.378872248493522</v>
      </c>
    </row>
    <row r="811" spans="1:8" x14ac:dyDescent="0.25">
      <c r="A811" t="s">
        <v>176</v>
      </c>
      <c r="B811" t="str">
        <f>VLOOKUP(C811, olt_db!$B$2:$E$70, 2, 0)</f>
        <v>OLT-SMGN-IBS-Pematang_Asilum</v>
      </c>
      <c r="C811" t="s">
        <v>177</v>
      </c>
      <c r="D811" s="25" t="s">
        <v>319</v>
      </c>
      <c r="E811" s="67" t="s">
        <v>243</v>
      </c>
      <c r="F811" s="119">
        <v>2.9781171598319101</v>
      </c>
      <c r="G811" s="120">
        <v>99.1720628330865</v>
      </c>
      <c r="H811" s="19">
        <f>ACOS(COS(RADIANS(90-F812)) * COS(RADIANS(90-F811)) + SIN(RADIANS(90-F812)) * SIN(RADIANS(90-F811)) * COS(RADIANS(G812-G811))) * 6371392 * IFERROR(IF(AVERAGEIF('TT History'!$B:$B, D811, 'TT History'!$E:$E) &gt; 9.8%, 1.1205, IF(AVERAGEIF('TT History'!$B:$B, D811, 'TT History'!$E:$E) &gt;= 8.5%, 1.1055, 1.0525)), 1.0525)</f>
        <v>66.206539528559205</v>
      </c>
    </row>
    <row r="812" spans="1:8" x14ac:dyDescent="0.25">
      <c r="A812" t="s">
        <v>176</v>
      </c>
      <c r="B812" t="str">
        <f>VLOOKUP(C812, olt_db!$B$2:$E$70, 2, 0)</f>
        <v>OLT-SMGN-IBS-Pematang_Asilum</v>
      </c>
      <c r="C812" t="s">
        <v>177</v>
      </c>
      <c r="D812" s="25" t="s">
        <v>319</v>
      </c>
      <c r="E812" s="67" t="s">
        <v>244</v>
      </c>
      <c r="F812" s="119">
        <v>2.97842747284805</v>
      </c>
      <c r="G812" s="120">
        <v>99.172536434878893</v>
      </c>
      <c r="H812" s="19">
        <f>ACOS(COS(RADIANS(90-F813)) * COS(RADIANS(90-F812)) + SIN(RADIANS(90-F813)) * SIN(RADIANS(90-F812)) * COS(RADIANS(G813-G812))) * 6371392 * IFERROR(IF(AVERAGEIF('TT History'!$B:$B, D812, 'TT History'!$E:$E) &gt; 9.8%, 1.1205, IF(AVERAGEIF('TT History'!$B:$B, D812, 'TT History'!$E:$E) &gt;= 8.5%, 1.1055, 1.0525)), 1.0525)</f>
        <v>48.961275746894671</v>
      </c>
    </row>
    <row r="813" spans="1:8" x14ac:dyDescent="0.25">
      <c r="A813" t="s">
        <v>176</v>
      </c>
      <c r="B813" t="str">
        <f>VLOOKUP(C813, olt_db!$B$2:$E$70, 2, 0)</f>
        <v>OLT-SMGN-IBS-Pematang_Asilum</v>
      </c>
      <c r="C813" t="s">
        <v>177</v>
      </c>
      <c r="D813" s="25" t="s">
        <v>319</v>
      </c>
      <c r="E813" s="67" t="s">
        <v>245</v>
      </c>
      <c r="F813" s="119">
        <v>2.9786570604647302</v>
      </c>
      <c r="G813" s="120">
        <v>99.1728866074655</v>
      </c>
      <c r="H813" s="19">
        <f>ACOS(COS(RADIANS(90-F814)) * COS(RADIANS(90-F813)) + SIN(RADIANS(90-F814)) * SIN(RADIANS(90-F813)) * COS(RADIANS(G814-G813))) * 6371392 * IFERROR(IF(AVERAGEIF('TT History'!$B:$B, D813, 'TT History'!$E:$E) &gt; 9.8%, 1.1205, IF(AVERAGEIF('TT History'!$B:$B, D813, 'TT History'!$E:$E) &gt;= 8.5%, 1.1055, 1.0525)), 1.0525)</f>
        <v>61.425365581600147</v>
      </c>
    </row>
    <row r="814" spans="1:8" x14ac:dyDescent="0.25">
      <c r="A814" t="s">
        <v>176</v>
      </c>
      <c r="B814" t="str">
        <f>VLOOKUP(C814, olt_db!$B$2:$E$70, 2, 0)</f>
        <v>OLT-SMGN-IBS-Pematang_Asilum</v>
      </c>
      <c r="C814" t="s">
        <v>177</v>
      </c>
      <c r="D814" s="25" t="s">
        <v>319</v>
      </c>
      <c r="E814" s="67" t="s">
        <v>246</v>
      </c>
      <c r="F814" s="119">
        <v>2.9789460594058101</v>
      </c>
      <c r="G814" s="120">
        <v>99.173325287934205</v>
      </c>
      <c r="H814" s="19">
        <f>ACOS(COS(RADIANS(90-F815)) * COS(RADIANS(90-F814)) + SIN(RADIANS(90-F815)) * SIN(RADIANS(90-F814)) * COS(RADIANS(G815-G814))) * 6371392 * IFERROR(IF(AVERAGEIF('TT History'!$B:$B, D814, 'TT History'!$E:$E) &gt; 9.8%, 1.1205, IF(AVERAGEIF('TT History'!$B:$B, D814, 'TT History'!$E:$E) &gt;= 8.5%, 1.1055, 1.0525)), 1.0525)</f>
        <v>48.892397874412019</v>
      </c>
    </row>
    <row r="815" spans="1:8" x14ac:dyDescent="0.25">
      <c r="A815" t="s">
        <v>176</v>
      </c>
      <c r="B815" t="str">
        <f>VLOOKUP(C815, olt_db!$B$2:$E$70, 2, 0)</f>
        <v>OLT-SMGN-IBS-Pematang_Asilum</v>
      </c>
      <c r="C815" t="s">
        <v>177</v>
      </c>
      <c r="D815" s="25" t="s">
        <v>319</v>
      </c>
      <c r="E815" s="67" t="s">
        <v>247</v>
      </c>
      <c r="F815" s="119">
        <v>2.97918062527412</v>
      </c>
      <c r="G815" s="120">
        <v>99.1736714231983</v>
      </c>
      <c r="H815" s="19">
        <f>ACOS(COS(RADIANS(90-F816)) * COS(RADIANS(90-F815)) + SIN(RADIANS(90-F816)) * SIN(RADIANS(90-F815)) * COS(RADIANS(G816-G815))) * 6371392 * IFERROR(IF(AVERAGEIF('TT History'!$B:$B, D815, 'TT History'!$E:$E) &gt; 9.8%, 1.1205, IF(AVERAGEIF('TT History'!$B:$B, D815, 'TT History'!$E:$E) &gt;= 8.5%, 1.1055, 1.0525)), 1.0525)</f>
        <v>45.737638670076791</v>
      </c>
    </row>
    <row r="816" spans="1:8" x14ac:dyDescent="0.25">
      <c r="A816" t="s">
        <v>176</v>
      </c>
      <c r="B816" t="str">
        <f>VLOOKUP(C816, olt_db!$B$2:$E$70, 2, 0)</f>
        <v>OLT-SMGN-IBS-Pematang_Asilum</v>
      </c>
      <c r="C816" t="s">
        <v>177</v>
      </c>
      <c r="D816" s="25" t="s">
        <v>319</v>
      </c>
      <c r="E816" s="67" t="s">
        <v>248</v>
      </c>
      <c r="F816" s="119">
        <v>2.9793992898253099</v>
      </c>
      <c r="G816" s="120">
        <v>99.173995744646902</v>
      </c>
      <c r="H816" s="19">
        <f>ACOS(COS(RADIANS(90-F817)) * COS(RADIANS(90-F816)) + SIN(RADIANS(90-F817)) * SIN(RADIANS(90-F816)) * COS(RADIANS(G817-G816))) * 6371392 * IFERROR(IF(AVERAGEIF('TT History'!$B:$B, D816, 'TT History'!$E:$E) &gt; 9.8%, 1.1205, IF(AVERAGEIF('TT History'!$B:$B, D816, 'TT History'!$E:$E) &gt;= 8.5%, 1.1055, 1.0525)), 1.0525)</f>
        <v>43.737265558520924</v>
      </c>
    </row>
    <row r="817" spans="1:8" x14ac:dyDescent="0.25">
      <c r="A817" t="s">
        <v>176</v>
      </c>
      <c r="B817" t="str">
        <f>VLOOKUP(C817, olt_db!$B$2:$E$70, 2, 0)</f>
        <v>OLT-SMGN-IBS-Pematang_Asilum</v>
      </c>
      <c r="C817" t="s">
        <v>177</v>
      </c>
      <c r="D817" s="25" t="s">
        <v>319</v>
      </c>
      <c r="E817" s="67" t="s">
        <v>249</v>
      </c>
      <c r="F817" s="119">
        <v>2.9796110533516198</v>
      </c>
      <c r="G817" s="120">
        <v>99.174304064133196</v>
      </c>
      <c r="H817" s="19">
        <f>ACOS(COS(RADIANS(90-F818)) * COS(RADIANS(90-F817)) + SIN(RADIANS(90-F818)) * SIN(RADIANS(90-F817)) * COS(RADIANS(G818-G817))) * 6371392 * IFERROR(IF(AVERAGEIF('TT History'!$B:$B, D817, 'TT History'!$E:$E) &gt; 9.8%, 1.1205, IF(AVERAGEIF('TT History'!$B:$B, D817, 'TT History'!$E:$E) &gt;= 8.5%, 1.1055, 1.0525)), 1.0525)</f>
        <v>56.692406005561203</v>
      </c>
    </row>
    <row r="818" spans="1:8" x14ac:dyDescent="0.25">
      <c r="A818" t="s">
        <v>176</v>
      </c>
      <c r="B818" t="str">
        <f>VLOOKUP(C818, olt_db!$B$2:$E$70, 2, 0)</f>
        <v>OLT-SMGN-IBS-Pematang_Asilum</v>
      </c>
      <c r="C818" t="s">
        <v>177</v>
      </c>
      <c r="D818" s="25" t="s">
        <v>319</v>
      </c>
      <c r="E818" s="67" t="s">
        <v>250</v>
      </c>
      <c r="F818" s="119">
        <v>2.97987245330253</v>
      </c>
      <c r="G818" s="120">
        <v>99.174712414234193</v>
      </c>
      <c r="H818" s="19">
        <f>ACOS(COS(RADIANS(90-F819)) * COS(RADIANS(90-F818)) + SIN(RADIANS(90-F819)) * SIN(RADIANS(90-F818)) * COS(RADIANS(G819-G818))) * 6371392 * IFERROR(IF(AVERAGEIF('TT History'!$B:$B, D818, 'TT History'!$E:$E) &gt; 9.8%, 1.1205, IF(AVERAGEIF('TT History'!$B:$B, D818, 'TT History'!$E:$E) &gt;= 8.5%, 1.1055, 1.0525)), 1.0525)</f>
        <v>51.036723495925543</v>
      </c>
    </row>
    <row r="819" spans="1:8" x14ac:dyDescent="0.25">
      <c r="A819" t="s">
        <v>176</v>
      </c>
      <c r="B819" t="str">
        <f>VLOOKUP(C819, olt_db!$B$2:$E$70, 2, 0)</f>
        <v>OLT-SMGN-IBS-Pematang_Asilum</v>
      </c>
      <c r="C819" t="s">
        <v>177</v>
      </c>
      <c r="D819" s="25" t="s">
        <v>319</v>
      </c>
      <c r="E819" s="67" t="s">
        <v>251</v>
      </c>
      <c r="F819" s="119">
        <v>2.98009375300109</v>
      </c>
      <c r="G819" s="120">
        <v>99.175088658371905</v>
      </c>
      <c r="H819" s="19">
        <f>ACOS(COS(RADIANS(90-F820)) * COS(RADIANS(90-F819)) + SIN(RADIANS(90-F820)) * SIN(RADIANS(90-F819)) * COS(RADIANS(G820-G819))) * 6371392 * IFERROR(IF(AVERAGEIF('TT History'!$B:$B, D819, 'TT History'!$E:$E) &gt; 9.8%, 1.1205, IF(AVERAGEIF('TT History'!$B:$B, D819, 'TT History'!$E:$E) &gt;= 8.5%, 1.1055, 1.0525)), 1.0525)</f>
        <v>42.704934406218655</v>
      </c>
    </row>
    <row r="820" spans="1:8" x14ac:dyDescent="0.25">
      <c r="A820" t="s">
        <v>176</v>
      </c>
      <c r="B820" t="str">
        <f>VLOOKUP(C820, olt_db!$B$2:$E$70, 2, 0)</f>
        <v>OLT-SMGN-IBS-Pematang_Asilum</v>
      </c>
      <c r="C820" t="s">
        <v>177</v>
      </c>
      <c r="D820" s="25" t="s">
        <v>319</v>
      </c>
      <c r="E820" s="67" t="s">
        <v>252</v>
      </c>
      <c r="F820" s="119">
        <v>2.9801887387528199</v>
      </c>
      <c r="G820" s="120">
        <v>99.175441430209503</v>
      </c>
      <c r="H820" s="19">
        <f>ACOS(COS(RADIANS(90-F821)) * COS(RADIANS(90-F820)) + SIN(RADIANS(90-F821)) * SIN(RADIANS(90-F820)) * COS(RADIANS(G821-G820))) * 6371392 * IFERROR(IF(AVERAGEIF('TT History'!$B:$B, D820, 'TT History'!$E:$E) &gt; 9.8%, 1.1205, IF(AVERAGEIF('TT History'!$B:$B, D820, 'TT History'!$E:$E) &gt;= 8.5%, 1.1055, 1.0525)), 1.0525)</f>
        <v>55.28989979576572</v>
      </c>
    </row>
    <row r="821" spans="1:8" x14ac:dyDescent="0.25">
      <c r="A821" t="s">
        <v>176</v>
      </c>
      <c r="B821" t="str">
        <f>VLOOKUP(C821, olt_db!$B$2:$E$70, 2, 0)</f>
        <v>OLT-SMGN-IBS-Pematang_Asilum</v>
      </c>
      <c r="C821" t="s">
        <v>177</v>
      </c>
      <c r="D821" s="25" t="s">
        <v>319</v>
      </c>
      <c r="E821" s="67" t="s">
        <v>253</v>
      </c>
      <c r="F821" s="119">
        <v>2.98023706009926</v>
      </c>
      <c r="G821" s="120">
        <v>99.175911991363094</v>
      </c>
      <c r="H821" s="19">
        <f>ACOS(COS(RADIANS(90-F822)) * COS(RADIANS(90-F821)) + SIN(RADIANS(90-F822)) * SIN(RADIANS(90-F821)) * COS(RADIANS(G822-G821))) * 6371392 * IFERROR(IF(AVERAGEIF('TT History'!$B:$B, D821, 'TT History'!$E:$E) &gt; 9.8%, 1.1205, IF(AVERAGEIF('TT History'!$B:$B, D821, 'TT History'!$E:$E) &gt;= 8.5%, 1.1055, 1.0525)), 1.0525)</f>
        <v>37.70160640219563</v>
      </c>
    </row>
    <row r="822" spans="1:8" x14ac:dyDescent="0.25">
      <c r="A822" t="s">
        <v>176</v>
      </c>
      <c r="B822" t="str">
        <f>VLOOKUP(C822, olt_db!$B$2:$E$70, 2, 0)</f>
        <v>OLT-SMGN-IBS-Pematang_Asilum</v>
      </c>
      <c r="C822" t="s">
        <v>177</v>
      </c>
      <c r="D822" s="25" t="s">
        <v>319</v>
      </c>
      <c r="E822" s="67" t="s">
        <v>254</v>
      </c>
      <c r="F822" s="119">
        <v>2.9802805190580499</v>
      </c>
      <c r="G822" s="120">
        <v>99.176231606122101</v>
      </c>
      <c r="H822" s="19">
        <f>ACOS(COS(RADIANS(90-F823)) * COS(RADIANS(90-F822)) + SIN(RADIANS(90-F823)) * SIN(RADIANS(90-F822)) * COS(RADIANS(G823-G822))) * 6371392 * IFERROR(IF(AVERAGEIF('TT History'!$B:$B, D822, 'TT History'!$E:$E) &gt; 9.8%, 1.1205, IF(AVERAGEIF('TT History'!$B:$B, D822, 'TT History'!$E:$E) &gt;= 8.5%, 1.1055, 1.0525)), 1.0525)</f>
        <v>47.2320281815445</v>
      </c>
    </row>
    <row r="823" spans="1:8" x14ac:dyDescent="0.25">
      <c r="A823" t="s">
        <v>176</v>
      </c>
      <c r="B823" t="str">
        <f>VLOOKUP(C823, olt_db!$B$2:$E$70, 2, 0)</f>
        <v>OLT-SMGN-IBS-Pematang_Asilum</v>
      </c>
      <c r="C823" t="s">
        <v>177</v>
      </c>
      <c r="D823" s="25" t="s">
        <v>319</v>
      </c>
      <c r="E823" s="67" t="s">
        <v>255</v>
      </c>
      <c r="F823" s="119">
        <v>2.9803222844653101</v>
      </c>
      <c r="G823" s="120">
        <v>99.176633537478594</v>
      </c>
      <c r="H823" s="19">
        <f>ACOS(COS(RADIANS(90-F824)) * COS(RADIANS(90-F823)) + SIN(RADIANS(90-F824)) * SIN(RADIANS(90-F823)) * COS(RADIANS(G824-G823))) * 6371392 * IFERROR(IF(AVERAGEIF('TT History'!$B:$B, D823, 'TT History'!$E:$E) &gt; 9.8%, 1.1205, IF(AVERAGEIF('TT History'!$B:$B, D823, 'TT History'!$E:$E) &gt;= 8.5%, 1.1055, 1.0525)), 1.0525)</f>
        <v>50.937826600381129</v>
      </c>
    </row>
    <row r="824" spans="1:8" x14ac:dyDescent="0.25">
      <c r="A824" t="s">
        <v>176</v>
      </c>
      <c r="B824" t="str">
        <f>VLOOKUP(C824, olt_db!$B$2:$E$70, 2, 0)</f>
        <v>OLT-SMGN-IBS-Pematang_Asilum</v>
      </c>
      <c r="C824" t="s">
        <v>177</v>
      </c>
      <c r="D824" s="25" t="s">
        <v>319</v>
      </c>
      <c r="E824" s="67" t="s">
        <v>256</v>
      </c>
      <c r="F824" s="119">
        <v>2.9803797634012601</v>
      </c>
      <c r="G824" s="120">
        <v>99.177065527510905</v>
      </c>
      <c r="H824" s="19">
        <f>ACOS(COS(RADIANS(90-F825)) * COS(RADIANS(90-F824)) + SIN(RADIANS(90-F825)) * SIN(RADIANS(90-F824)) * COS(RADIANS(G825-G824))) * 6371392 * IFERROR(IF(AVERAGEIF('TT History'!$B:$B, D824, 'TT History'!$E:$E) &gt; 9.8%, 1.1205, IF(AVERAGEIF('TT History'!$B:$B, D824, 'TT History'!$E:$E) &gt;= 8.5%, 1.1055, 1.0525)), 1.0525)</f>
        <v>51.925915186561951</v>
      </c>
    </row>
    <row r="825" spans="1:8" x14ac:dyDescent="0.25">
      <c r="A825" t="s">
        <v>176</v>
      </c>
      <c r="B825" t="str">
        <f>VLOOKUP(C825, olt_db!$B$2:$E$70, 2, 0)</f>
        <v>OLT-SMGN-IBS-Pematang_Asilum</v>
      </c>
      <c r="C825" t="s">
        <v>177</v>
      </c>
      <c r="D825" s="25" t="s">
        <v>319</v>
      </c>
      <c r="E825" s="67" t="s">
        <v>257</v>
      </c>
      <c r="F825" s="119">
        <v>2.98042827815161</v>
      </c>
      <c r="G825" s="120">
        <v>99.177507124119103</v>
      </c>
      <c r="H825" s="19">
        <f>ACOS(COS(RADIANS(90-F826)) * COS(RADIANS(90-F825)) + SIN(RADIANS(90-F826)) * SIN(RADIANS(90-F825)) * COS(RADIANS(G826-G825))) * 6371392 * IFERROR(IF(AVERAGEIF('TT History'!$B:$B, D825, 'TT History'!$E:$E) &gt; 9.8%, 1.1205, IF(AVERAGEIF('TT History'!$B:$B, D825, 'TT History'!$E:$E) &gt;= 8.5%, 1.1055, 1.0525)), 1.0525)</f>
        <v>48.452970349061218</v>
      </c>
    </row>
    <row r="826" spans="1:8" x14ac:dyDescent="0.25">
      <c r="A826" t="s">
        <v>176</v>
      </c>
      <c r="B826" t="str">
        <f>VLOOKUP(C826, olt_db!$B$2:$E$70, 2, 0)</f>
        <v>OLT-SMGN-IBS-Pematang_Asilum</v>
      </c>
      <c r="C826" t="s">
        <v>177</v>
      </c>
      <c r="D826" s="25" t="s">
        <v>319</v>
      </c>
      <c r="E826" s="67" t="s">
        <v>258</v>
      </c>
      <c r="F826" s="119">
        <v>2.9804228259699799</v>
      </c>
      <c r="G826" s="120">
        <v>99.177921635345498</v>
      </c>
      <c r="H826" s="19">
        <f>ACOS(COS(RADIANS(90-F827)) * COS(RADIANS(90-F826)) + SIN(RADIANS(90-F827)) * SIN(RADIANS(90-F826)) * COS(RADIANS(G827-G826))) * 6371392 * IFERROR(IF(AVERAGEIF('TT History'!$B:$B, D826, 'TT History'!$E:$E) &gt; 9.8%, 1.1205, IF(AVERAGEIF('TT History'!$B:$B, D826, 'TT History'!$E:$E) &gt;= 8.5%, 1.1055, 1.0525)), 1.0525)</f>
        <v>49.859444572644286</v>
      </c>
    </row>
    <row r="827" spans="1:8" x14ac:dyDescent="0.25">
      <c r="A827" t="s">
        <v>176</v>
      </c>
      <c r="B827" t="str">
        <f>VLOOKUP(C827, olt_db!$B$2:$E$70, 2, 0)</f>
        <v>OLT-SMGN-IBS-Pematang_Asilum</v>
      </c>
      <c r="C827" t="s">
        <v>177</v>
      </c>
      <c r="D827" s="25" t="s">
        <v>319</v>
      </c>
      <c r="E827" s="67" t="s">
        <v>259</v>
      </c>
      <c r="F827" s="119">
        <v>2.9804646873501</v>
      </c>
      <c r="G827" s="120">
        <v>99.178346152688107</v>
      </c>
      <c r="H827" s="19">
        <f>ACOS(COS(RADIANS(90-F828)) * COS(RADIANS(90-F827)) + SIN(RADIANS(90-F828)) * SIN(RADIANS(90-F827)) * COS(RADIANS(G828-G827))) * 6371392 * IFERROR(IF(AVERAGEIF('TT History'!$B:$B, D827, 'TT History'!$E:$E) &gt; 9.8%, 1.1205, IF(AVERAGEIF('TT History'!$B:$B, D827, 'TT History'!$E:$E) &gt;= 8.5%, 1.1055, 1.0525)), 1.0525)</f>
        <v>61.751402176876276</v>
      </c>
    </row>
    <row r="828" spans="1:8" x14ac:dyDescent="0.25">
      <c r="A828" t="s">
        <v>176</v>
      </c>
      <c r="B828" t="str">
        <f>VLOOKUP(C828, olt_db!$B$2:$E$70, 2, 0)</f>
        <v>OLT-SMGN-IBS-Pematang_Asilum</v>
      </c>
      <c r="C828" t="s">
        <v>177</v>
      </c>
      <c r="D828" s="25" t="s">
        <v>319</v>
      </c>
      <c r="E828" s="67" t="s">
        <v>260</v>
      </c>
      <c r="F828" s="119">
        <v>2.9805428617376801</v>
      </c>
      <c r="G828" s="120">
        <v>99.178868645994697</v>
      </c>
      <c r="H828" s="19">
        <f>ACOS(COS(RADIANS(90-F829)) * COS(RADIANS(90-F828)) + SIN(RADIANS(90-F829)) * SIN(RADIANS(90-F828)) * COS(RADIANS(G829-G828))) * 6371392 * IFERROR(IF(AVERAGEIF('TT History'!$B:$B, D828, 'TT History'!$E:$E) &gt; 9.8%, 1.1205, IF(AVERAGEIF('TT History'!$B:$B, D828, 'TT History'!$E:$E) &gt;= 8.5%, 1.1055, 1.0525)), 1.0525)</f>
        <v>65.947531423691416</v>
      </c>
    </row>
    <row r="829" spans="1:8" x14ac:dyDescent="0.25">
      <c r="A829" t="s">
        <v>176</v>
      </c>
      <c r="B829" t="str">
        <f>VLOOKUP(C829, olt_db!$B$2:$E$70, 2, 0)</f>
        <v>OLT-SMGN-IBS-Pematang_Asilum</v>
      </c>
      <c r="C829" t="s">
        <v>177</v>
      </c>
      <c r="D829" s="25" t="s">
        <v>319</v>
      </c>
      <c r="E829" s="67" t="s">
        <v>261</v>
      </c>
      <c r="F829" s="119">
        <v>2.9806340410163501</v>
      </c>
      <c r="G829" s="120">
        <v>99.179425435546193</v>
      </c>
      <c r="H829" s="19">
        <f>ACOS(COS(RADIANS(90-F830)) * COS(RADIANS(90-F829)) + SIN(RADIANS(90-F830)) * SIN(RADIANS(90-F829)) * COS(RADIANS(G830-G829))) * 6371392 * IFERROR(IF(AVERAGEIF('TT History'!$B:$B, D829, 'TT History'!$E:$E) &gt; 9.8%, 1.1205, IF(AVERAGEIF('TT History'!$B:$B, D829, 'TT History'!$E:$E) &gt;= 8.5%, 1.1055, 1.0525)), 1.0525)</f>
        <v>64.067864041294442</v>
      </c>
    </row>
    <row r="830" spans="1:8" x14ac:dyDescent="0.25">
      <c r="A830" t="s">
        <v>176</v>
      </c>
      <c r="B830" t="str">
        <f>VLOOKUP(C830, olt_db!$B$2:$E$70, 2, 0)</f>
        <v>OLT-SMGN-IBS-Pematang_Asilum</v>
      </c>
      <c r="C830" t="s">
        <v>177</v>
      </c>
      <c r="D830" s="25" t="s">
        <v>319</v>
      </c>
      <c r="E830" s="67" t="s">
        <v>262</v>
      </c>
      <c r="F830" s="119">
        <v>2.9807191560663302</v>
      </c>
      <c r="G830" s="120">
        <v>99.179966913442399</v>
      </c>
      <c r="H830" s="19">
        <f>ACOS(COS(RADIANS(90-F831)) * COS(RADIANS(90-F830)) + SIN(RADIANS(90-F831)) * SIN(RADIANS(90-F830)) * COS(RADIANS(G831-G830))) * 6371392 * IFERROR(IF(AVERAGEIF('TT History'!$B:$B, D830, 'TT History'!$E:$E) &gt; 9.8%, 1.1205, IF(AVERAGEIF('TT History'!$B:$B, D830, 'TT History'!$E:$E) &gt;= 8.5%, 1.1055, 1.0525)), 1.0525)</f>
        <v>94.482658224670217</v>
      </c>
    </row>
    <row r="831" spans="1:8" x14ac:dyDescent="0.25">
      <c r="A831" t="s">
        <v>176</v>
      </c>
      <c r="B831" t="str">
        <f>VLOOKUP(C831, olt_db!$B$2:$E$70, 2, 0)</f>
        <v>OLT-SMGN-IBS-Pematang_Asilum</v>
      </c>
      <c r="C831" t="s">
        <v>177</v>
      </c>
      <c r="D831" s="25" t="s">
        <v>319</v>
      </c>
      <c r="E831" s="67" t="s">
        <v>263</v>
      </c>
      <c r="F831" s="119">
        <v>2.98086456120364</v>
      </c>
      <c r="G831" s="120">
        <v>99.180762054811296</v>
      </c>
      <c r="H831" s="19">
        <f>ACOS(COS(RADIANS(90-F832)) * COS(RADIANS(90-F831)) + SIN(RADIANS(90-F832)) * SIN(RADIANS(90-F831)) * COS(RADIANS(G832-G831))) * 6371392 * IFERROR(IF(AVERAGEIF('TT History'!$B:$B, D831, 'TT History'!$E:$E) &gt; 9.8%, 1.1205, IF(AVERAGEIF('TT History'!$B:$B, D831, 'TT History'!$E:$E) &gt;= 8.5%, 1.1055, 1.0525)), 1.0525)</f>
        <v>80.524741889803479</v>
      </c>
    </row>
    <row r="832" spans="1:8" x14ac:dyDescent="0.25">
      <c r="A832" t="s">
        <v>176</v>
      </c>
      <c r="B832" t="str">
        <f>VLOOKUP(C832, olt_db!$B$2:$E$70, 2, 0)</f>
        <v>OLT-SMGN-IBS-Pematang_Asilum</v>
      </c>
      <c r="C832" t="s">
        <v>177</v>
      </c>
      <c r="D832" s="25" t="s">
        <v>319</v>
      </c>
      <c r="E832" s="67" t="s">
        <v>264</v>
      </c>
      <c r="F832" s="119">
        <v>2.9810024975902598</v>
      </c>
      <c r="G832" s="120">
        <v>99.181437010398795</v>
      </c>
      <c r="H832" s="19">
        <f>ACOS(COS(RADIANS(90-F833)) * COS(RADIANS(90-F832)) + SIN(RADIANS(90-F833)) * SIN(RADIANS(90-F832)) * COS(RADIANS(G833-G832))) * 6371392 * IFERROR(IF(AVERAGEIF('TT History'!$B:$B, D832, 'TT History'!$E:$E) &gt; 9.8%, 1.1205, IF(AVERAGEIF('TT History'!$B:$B, D832, 'TT History'!$E:$E) &gt;= 8.5%, 1.1055, 1.0525)), 1.0525)</f>
        <v>149.39163672704115</v>
      </c>
    </row>
    <row r="833" spans="1:8" x14ac:dyDescent="0.25">
      <c r="A833" t="s">
        <v>176</v>
      </c>
      <c r="B833" t="str">
        <f>VLOOKUP(C833, olt_db!$B$2:$E$70, 2, 0)</f>
        <v>OLT-SMGN-IBS-Pematang_Asilum</v>
      </c>
      <c r="C833" t="s">
        <v>177</v>
      </c>
      <c r="D833" s="25" t="s">
        <v>319</v>
      </c>
      <c r="E833" s="67" t="s">
        <v>265</v>
      </c>
      <c r="F833" s="119">
        <v>2.9812754194958302</v>
      </c>
      <c r="G833" s="120">
        <v>99.182685597788506</v>
      </c>
      <c r="H833" s="19">
        <f>ACOS(COS(RADIANS(90-F834)) * COS(RADIANS(90-F833)) + SIN(RADIANS(90-F834)) * SIN(RADIANS(90-F833)) * COS(RADIANS(G834-G833))) * 6371392 * IFERROR(IF(AVERAGEIF('TT History'!$B:$B, D833, 'TT History'!$E:$E) &gt; 9.8%, 1.1205, IF(AVERAGEIF('TT History'!$B:$B, D833, 'TT History'!$E:$E) &gt;= 8.5%, 1.1055, 1.0525)), 1.0525)</f>
        <v>68.756402443367648</v>
      </c>
    </row>
    <row r="834" spans="1:8" x14ac:dyDescent="0.25">
      <c r="A834" t="s">
        <v>176</v>
      </c>
      <c r="B834" t="str">
        <f>VLOOKUP(C834, olt_db!$B$2:$E$70, 2, 0)</f>
        <v>OLT-SMGN-IBS-Pematang_Asilum</v>
      </c>
      <c r="C834" t="s">
        <v>177</v>
      </c>
      <c r="D834" s="25" t="s">
        <v>319</v>
      </c>
      <c r="E834" s="67" t="s">
        <v>266</v>
      </c>
      <c r="F834" s="119">
        <v>2.98115680001293</v>
      </c>
      <c r="G834" s="120">
        <v>99.182109456689403</v>
      </c>
      <c r="H834" s="19">
        <f>ACOS(COS(RADIANS(90-F835)) * COS(RADIANS(90-F834)) + SIN(RADIANS(90-F835)) * SIN(RADIANS(90-F834)) * COS(RADIANS(G835-G834))) * 6371392 * IFERROR(IF(AVERAGEIF('TT History'!$B:$B, D834, 'TT History'!$E:$E) &gt; 9.8%, 1.1205, IF(AVERAGEIF('TT History'!$B:$B, D834, 'TT History'!$E:$E) &gt;= 8.5%, 1.1055, 1.0525)), 1.0525)</f>
        <v>123.02430057059964</v>
      </c>
    </row>
    <row r="835" spans="1:8" x14ac:dyDescent="0.25">
      <c r="A835" t="s">
        <v>176</v>
      </c>
      <c r="B835" t="str">
        <f>VLOOKUP(C835, olt_db!$B$2:$E$70, 2, 0)</f>
        <v>OLT-SMGN-IBS-Pematang_Asilum</v>
      </c>
      <c r="C835" t="s">
        <v>177</v>
      </c>
      <c r="D835" s="25" t="s">
        <v>319</v>
      </c>
      <c r="E835" s="67" t="s">
        <v>267</v>
      </c>
      <c r="F835" s="119">
        <v>2.9813691433730001</v>
      </c>
      <c r="G835" s="120">
        <v>99.183140312000305</v>
      </c>
      <c r="H835" s="19">
        <f>ACOS(COS(RADIANS(90-F836)) * COS(RADIANS(90-F835)) + SIN(RADIANS(90-F836)) * SIN(RADIANS(90-F835)) * COS(RADIANS(G836-G835))) * 6371392 * IFERROR(IF(AVERAGEIF('TT History'!$B:$B, D835, 'TT History'!$E:$E) &gt; 9.8%, 1.1205, IF(AVERAGEIF('TT History'!$B:$B, D835, 'TT History'!$E:$E) &gt;= 8.5%, 1.1055, 1.0525)), 1.0525)</f>
        <v>59.6763042163685</v>
      </c>
    </row>
    <row r="836" spans="1:8" x14ac:dyDescent="0.25">
      <c r="A836" t="s">
        <v>176</v>
      </c>
      <c r="B836" t="str">
        <f>VLOOKUP(C836, olt_db!$B$2:$E$70, 2, 0)</f>
        <v>OLT-SMGN-IBS-Pematang_Asilum</v>
      </c>
      <c r="C836" t="s">
        <v>177</v>
      </c>
      <c r="D836" s="25" t="s">
        <v>319</v>
      </c>
      <c r="E836" s="67" t="s">
        <v>268</v>
      </c>
      <c r="F836" s="119">
        <v>2.9815541373765799</v>
      </c>
      <c r="G836" s="120">
        <v>99.183616093369807</v>
      </c>
      <c r="H836" s="19">
        <f>ACOS(COS(RADIANS(90-F837)) * COS(RADIANS(90-F836)) + SIN(RADIANS(90-F837)) * SIN(RADIANS(90-F836)) * COS(RADIANS(G837-G836))) * 6371392 * IFERROR(IF(AVERAGEIF('TT History'!$B:$B, D836, 'TT History'!$E:$E) &gt; 9.8%, 1.1205, IF(AVERAGEIF('TT History'!$B:$B, D836, 'TT History'!$E:$E) &gt;= 8.5%, 1.1055, 1.0525)), 1.0525)</f>
        <v>70.261802633862203</v>
      </c>
    </row>
    <row r="837" spans="1:8" x14ac:dyDescent="0.25">
      <c r="A837" t="s">
        <v>176</v>
      </c>
      <c r="B837" t="str">
        <f>VLOOKUP(C837, olt_db!$B$2:$E$70, 2, 0)</f>
        <v>OLT-SMGN-IBS-Pematang_Asilum</v>
      </c>
      <c r="C837" t="s">
        <v>177</v>
      </c>
      <c r="D837" s="25" t="s">
        <v>319</v>
      </c>
      <c r="E837" s="67" t="s">
        <v>269</v>
      </c>
      <c r="F837" s="119">
        <v>2.9817687443055698</v>
      </c>
      <c r="G837" s="120">
        <v>99.184177506828107</v>
      </c>
      <c r="H837" s="19">
        <f>ACOS(COS(RADIANS(90-F838)) * COS(RADIANS(90-F837)) + SIN(RADIANS(90-F838)) * SIN(RADIANS(90-F837)) * COS(RADIANS(G838-G837))) * 6371392 * IFERROR(IF(AVERAGEIF('TT History'!$B:$B, D837, 'TT History'!$E:$E) &gt; 9.8%, 1.1205, IF(AVERAGEIF('TT History'!$B:$B, D837, 'TT History'!$E:$E) &gt;= 8.5%, 1.1055, 1.0525)), 1.0525)</f>
        <v>56.001651221414235</v>
      </c>
    </row>
    <row r="838" spans="1:8" x14ac:dyDescent="0.25">
      <c r="A838" t="s">
        <v>176</v>
      </c>
      <c r="B838" t="str">
        <f>VLOOKUP(C838, olt_db!$B$2:$E$70, 2, 0)</f>
        <v>OLT-SMGN-IBS-Pematang_Asilum</v>
      </c>
      <c r="C838" t="s">
        <v>177</v>
      </c>
      <c r="D838" s="25" t="s">
        <v>319</v>
      </c>
      <c r="E838" s="67" t="s">
        <v>270</v>
      </c>
      <c r="F838" s="119">
        <v>2.98194492808291</v>
      </c>
      <c r="G838" s="120">
        <v>99.184622976341998</v>
      </c>
      <c r="H838" s="19">
        <f>ACOS(COS(RADIANS(90-F839)) * COS(RADIANS(90-F838)) + SIN(RADIANS(90-F839)) * SIN(RADIANS(90-F838)) * COS(RADIANS(G839-G838))) * 6371392 * IFERROR(IF(AVERAGEIF('TT History'!$B:$B, D838, 'TT History'!$E:$E) &gt; 9.8%, 1.1205, IF(AVERAGEIF('TT History'!$B:$B, D838, 'TT History'!$E:$E) &gt;= 8.5%, 1.1055, 1.0525)), 1.0525)</f>
        <v>61.878689486944552</v>
      </c>
    </row>
    <row r="839" spans="1:8" x14ac:dyDescent="0.25">
      <c r="A839" t="s">
        <v>176</v>
      </c>
      <c r="B839" t="str">
        <f>VLOOKUP(C839, olt_db!$B$2:$E$70, 2, 0)</f>
        <v>OLT-SMGN-IBS-Pematang_Asilum</v>
      </c>
      <c r="C839" t="s">
        <v>177</v>
      </c>
      <c r="D839" s="25" t="s">
        <v>319</v>
      </c>
      <c r="E839" s="67" t="s">
        <v>271</v>
      </c>
      <c r="F839" s="119">
        <v>2.98214208878818</v>
      </c>
      <c r="G839" s="120">
        <v>99.185114200403106</v>
      </c>
      <c r="H839" s="19">
        <f>ACOS(COS(RADIANS(90-F840)) * COS(RADIANS(90-F839)) + SIN(RADIANS(90-F840)) * SIN(RADIANS(90-F839)) * COS(RADIANS(G840-G839))) * 6371392 * IFERROR(IF(AVERAGEIF('TT History'!$B:$B, D839, 'TT History'!$E:$E) &gt; 9.8%, 1.1205, IF(AVERAGEIF('TT History'!$B:$B, D839, 'TT History'!$E:$E) &gt;= 8.5%, 1.1055, 1.0525)), 1.0525)</f>
        <v>51.769053642072336</v>
      </c>
    </row>
    <row r="840" spans="1:8" x14ac:dyDescent="0.25">
      <c r="A840" t="s">
        <v>176</v>
      </c>
      <c r="B840" t="str">
        <f>VLOOKUP(C840, olt_db!$B$2:$E$70, 2, 0)</f>
        <v>OLT-SMGN-IBS-Pematang_Asilum</v>
      </c>
      <c r="C840" t="s">
        <v>177</v>
      </c>
      <c r="D840" s="25" t="s">
        <v>319</v>
      </c>
      <c r="E840" s="67" t="s">
        <v>272</v>
      </c>
      <c r="F840" s="119">
        <v>2.9822870044868002</v>
      </c>
      <c r="G840" s="120">
        <v>99.185532673623797</v>
      </c>
      <c r="H840" s="19">
        <f>ACOS(COS(RADIANS(90-F841)) * COS(RADIANS(90-F840)) + SIN(RADIANS(90-F841)) * SIN(RADIANS(90-F840)) * COS(RADIANS(G841-G840))) * 6371392 * IFERROR(IF(AVERAGEIF('TT History'!$B:$B, D840, 'TT History'!$E:$E) &gt; 9.8%, 1.1205, IF(AVERAGEIF('TT History'!$B:$B, D840, 'TT History'!$E:$E) &gt;= 8.5%, 1.1055, 1.0525)), 1.0525)</f>
        <v>60.327976167259699</v>
      </c>
    </row>
    <row r="841" spans="1:8" x14ac:dyDescent="0.25">
      <c r="A841" t="s">
        <v>176</v>
      </c>
      <c r="B841" t="str">
        <f>VLOOKUP(C841, olt_db!$B$2:$E$70, 2, 0)</f>
        <v>OLT-SMGN-IBS-Pematang_Asilum</v>
      </c>
      <c r="C841" t="s">
        <v>177</v>
      </c>
      <c r="D841" s="25" t="s">
        <v>319</v>
      </c>
      <c r="E841" s="67" t="s">
        <v>273</v>
      </c>
      <c r="F841" s="119">
        <v>2.9824321566653502</v>
      </c>
      <c r="G841" s="120">
        <v>99.186027932886404</v>
      </c>
      <c r="H841" s="19">
        <f>ACOS(COS(RADIANS(90-F842)) * COS(RADIANS(90-F841)) + SIN(RADIANS(90-F842)) * SIN(RADIANS(90-F841)) * COS(RADIANS(G842-G841))) * 6371392 * IFERROR(IF(AVERAGEIF('TT History'!$B:$B, D841, 'TT History'!$E:$E) &gt; 9.8%, 1.1205, IF(AVERAGEIF('TT History'!$B:$B, D841, 'TT History'!$E:$E) &gt;= 8.5%, 1.1055, 1.0525)), 1.0525)</f>
        <v>68.20290229237763</v>
      </c>
    </row>
    <row r="842" spans="1:8" x14ac:dyDescent="0.25">
      <c r="A842" t="s">
        <v>176</v>
      </c>
      <c r="B842" t="str">
        <f>VLOOKUP(C842, olt_db!$B$2:$E$70, 2, 0)</f>
        <v>OLT-SMGN-IBS-Pematang_Asilum</v>
      </c>
      <c r="C842" t="s">
        <v>177</v>
      </c>
      <c r="D842" s="25" t="s">
        <v>319</v>
      </c>
      <c r="E842" s="67" t="s">
        <v>274</v>
      </c>
      <c r="F842" s="119">
        <v>2.9825195875845401</v>
      </c>
      <c r="G842" s="120">
        <v>99.186604850861698</v>
      </c>
      <c r="H842" s="19">
        <f>ACOS(COS(RADIANS(90-F843)) * COS(RADIANS(90-F842)) + SIN(RADIANS(90-F843)) * SIN(RADIANS(90-F842)) * COS(RADIANS(G843-G842))) * 6371392 * IFERROR(IF(AVERAGEIF('TT History'!$B:$B, D842, 'TT History'!$E:$E) &gt; 9.8%, 1.1205, IF(AVERAGEIF('TT History'!$B:$B, D842, 'TT History'!$E:$E) &gt;= 8.5%, 1.1055, 1.0525)), 1.0525)</f>
        <v>52.255712126837352</v>
      </c>
    </row>
    <row r="843" spans="1:8" x14ac:dyDescent="0.25">
      <c r="A843" t="s">
        <v>176</v>
      </c>
      <c r="B843" t="str">
        <f>VLOOKUP(C843, olt_db!$B$2:$E$70, 2, 0)</f>
        <v>OLT-SMGN-IBS-Pematang_Asilum</v>
      </c>
      <c r="C843" t="s">
        <v>177</v>
      </c>
      <c r="D843" s="25" t="s">
        <v>319</v>
      </c>
      <c r="E843" s="67" t="s">
        <v>275</v>
      </c>
      <c r="F843" s="119">
        <v>2.98264061271081</v>
      </c>
      <c r="G843" s="120">
        <v>99.187035196255295</v>
      </c>
      <c r="H843" s="19">
        <f>ACOS(COS(RADIANS(90-F844)) * COS(RADIANS(90-F843)) + SIN(RADIANS(90-F844)) * SIN(RADIANS(90-F843)) * COS(RADIANS(G844-G843))) * 6371392 * IFERROR(IF(AVERAGEIF('TT History'!$B:$B, D843, 'TT History'!$E:$E) &gt; 9.8%, 1.1205, IF(AVERAGEIF('TT History'!$B:$B, D843, 'TT History'!$E:$E) &gt;= 8.5%, 1.1055, 1.0525)), 1.0525)</f>
        <v>58.909225798047181</v>
      </c>
    </row>
    <row r="844" spans="1:8" x14ac:dyDescent="0.25">
      <c r="A844" t="s">
        <v>176</v>
      </c>
      <c r="B844" t="str">
        <f>VLOOKUP(C844, olt_db!$B$2:$E$70, 2, 0)</f>
        <v>OLT-SMGN-IBS-Pematang_Asilum</v>
      </c>
      <c r="C844" t="s">
        <v>177</v>
      </c>
      <c r="D844" s="25" t="s">
        <v>319</v>
      </c>
      <c r="E844" s="67" t="s">
        <v>276</v>
      </c>
      <c r="F844" s="119">
        <v>2.9827202413886602</v>
      </c>
      <c r="G844" s="120">
        <v>99.187532857699594</v>
      </c>
      <c r="H844" s="19">
        <f>ACOS(COS(RADIANS(90-F845)) * COS(RADIANS(90-F844)) + SIN(RADIANS(90-F845)) * SIN(RADIANS(90-F844)) * COS(RADIANS(G845-G844))) * 6371392 * IFERROR(IF(AVERAGEIF('TT History'!$B:$B, D844, 'TT History'!$E:$E) &gt; 9.8%, 1.1205, IF(AVERAGEIF('TT History'!$B:$B, D844, 'TT History'!$E:$E) &gt;= 8.5%, 1.1055, 1.0525)), 1.0525)</f>
        <v>58.962763479643513</v>
      </c>
    </row>
    <row r="845" spans="1:8" x14ac:dyDescent="0.25">
      <c r="A845" t="s">
        <v>176</v>
      </c>
      <c r="B845" t="str">
        <f>VLOOKUP(C845, olt_db!$B$2:$E$70, 2, 0)</f>
        <v>OLT-SMGN-IBS-Pematang_Asilum</v>
      </c>
      <c r="C845" t="s">
        <v>177</v>
      </c>
      <c r="D845" s="25" t="s">
        <v>319</v>
      </c>
      <c r="E845" s="67" t="s">
        <v>277</v>
      </c>
      <c r="F845" s="119">
        <v>2.9828090498028001</v>
      </c>
      <c r="G845" s="120">
        <v>99.188029424318998</v>
      </c>
      <c r="H845" s="19">
        <f>ACOS(COS(RADIANS(90-F846)) * COS(RADIANS(90-F845)) + SIN(RADIANS(90-F846)) * SIN(RADIANS(90-F845)) * COS(RADIANS(G846-G845))) * 6371392 * IFERROR(IF(AVERAGEIF('TT History'!$B:$B, D845, 'TT History'!$E:$E) &gt; 9.8%, 1.1205, IF(AVERAGEIF('TT History'!$B:$B, D845, 'TT History'!$E:$E) &gt;= 8.5%, 1.1055, 1.0525)), 1.0525)</f>
        <v>59.647769118040308</v>
      </c>
    </row>
    <row r="846" spans="1:8" x14ac:dyDescent="0.25">
      <c r="A846" t="s">
        <v>176</v>
      </c>
      <c r="B846" t="str">
        <f>VLOOKUP(C846, olt_db!$B$2:$E$70, 2, 0)</f>
        <v>OLT-SMGN-IBS-Pematang_Asilum</v>
      </c>
      <c r="C846" t="s">
        <v>177</v>
      </c>
      <c r="D846" s="25" t="s">
        <v>319</v>
      </c>
      <c r="E846" s="67" t="s">
        <v>278</v>
      </c>
      <c r="F846" s="119">
        <v>2.9829235554225999</v>
      </c>
      <c r="G846" s="120">
        <v>99.1885267040076</v>
      </c>
      <c r="H846" s="19">
        <f>ACOS(COS(RADIANS(90-F847)) * COS(RADIANS(90-F846)) + SIN(RADIANS(90-F847)) * SIN(RADIANS(90-F846)) * COS(RADIANS(G847-G846))) * 6371392 * IFERROR(IF(AVERAGEIF('TT History'!$B:$B, D846, 'TT History'!$E:$E) &gt; 9.8%, 1.1205, IF(AVERAGEIF('TT History'!$B:$B, D846, 'TT History'!$E:$E) &gt;= 8.5%, 1.1055, 1.0525)), 1.0525)</f>
        <v>62.163731435817134</v>
      </c>
    </row>
    <row r="847" spans="1:8" x14ac:dyDescent="0.25">
      <c r="A847" t="s">
        <v>176</v>
      </c>
      <c r="B847" t="str">
        <f>VLOOKUP(C847, olt_db!$B$2:$E$70, 2, 0)</f>
        <v>OLT-SMGN-IBS-Pematang_Asilum</v>
      </c>
      <c r="C847" t="s">
        <v>177</v>
      </c>
      <c r="D847" s="25" t="s">
        <v>319</v>
      </c>
      <c r="E847" s="67" t="s">
        <v>279</v>
      </c>
      <c r="F847" s="119">
        <v>2.9829951122617402</v>
      </c>
      <c r="G847" s="120">
        <v>99.189053708199097</v>
      </c>
      <c r="H847" s="19">
        <f>ACOS(COS(RADIANS(90-F848)) * COS(RADIANS(90-F847)) + SIN(RADIANS(90-F848)) * SIN(RADIANS(90-F847)) * COS(RADIANS(G848-G847))) * 6371392 * IFERROR(IF(AVERAGEIF('TT History'!$B:$B, D847, 'TT History'!$E:$E) &gt; 9.8%, 1.1205, IF(AVERAGEIF('TT History'!$B:$B, D847, 'TT History'!$E:$E) &gt;= 8.5%, 1.1055, 1.0525)), 1.0525)</f>
        <v>59.273878242804585</v>
      </c>
    </row>
    <row r="848" spans="1:8" x14ac:dyDescent="0.25">
      <c r="A848" t="s">
        <v>176</v>
      </c>
      <c r="B848" t="str">
        <f>VLOOKUP(C848, olt_db!$B$2:$E$70, 2, 0)</f>
        <v>OLT-SMGN-IBS-Pematang_Asilum</v>
      </c>
      <c r="C848" t="s">
        <v>177</v>
      </c>
      <c r="D848" s="25" t="s">
        <v>319</v>
      </c>
      <c r="E848" s="67" t="s">
        <v>280</v>
      </c>
      <c r="F848" s="119">
        <v>2.9829368414769299</v>
      </c>
      <c r="G848" s="120">
        <v>99.189557470327202</v>
      </c>
      <c r="H848" s="19">
        <f>ACOS(COS(RADIANS(90-F849)) * COS(RADIANS(90-F848)) + SIN(RADIANS(90-F849)) * SIN(RADIANS(90-F848)) * COS(RADIANS(G849-G848))) * 6371392 * IFERROR(IF(AVERAGEIF('TT History'!$B:$B, D848, 'TT History'!$E:$E) &gt; 9.8%, 1.1205, IF(AVERAGEIF('TT History'!$B:$B, D848, 'TT History'!$E:$E) &gt;= 8.5%, 1.1055, 1.0525)), 1.0525)</f>
        <v>84.543215306639809</v>
      </c>
    </row>
    <row r="849" spans="1:8" x14ac:dyDescent="0.25">
      <c r="A849" t="s">
        <v>176</v>
      </c>
      <c r="B849" t="str">
        <f>VLOOKUP(C849, olt_db!$B$2:$E$70, 2, 0)</f>
        <v>OLT-SMGN-IBS-Pematang_Asilum</v>
      </c>
      <c r="C849" t="s">
        <v>177</v>
      </c>
      <c r="D849" s="25" t="s">
        <v>319</v>
      </c>
      <c r="E849" s="67" t="s">
        <v>281</v>
      </c>
      <c r="F849" s="119">
        <v>2.9830836239487599</v>
      </c>
      <c r="G849" s="120">
        <v>99.190265705182199</v>
      </c>
      <c r="H849" s="19">
        <f>ACOS(COS(RADIANS(90-F850)) * COS(RADIANS(90-F849)) + SIN(RADIANS(90-F850)) * SIN(RADIANS(90-F849)) * COS(RADIANS(G850-G849))) * 6371392 * IFERROR(IF(AVERAGEIF('TT History'!$B:$B, D849, 'TT History'!$E:$E) &gt; 9.8%, 1.1205, IF(AVERAGEIF('TT History'!$B:$B, D849, 'TT History'!$E:$E) &gt;= 8.5%, 1.1055, 1.0525)), 1.0525)</f>
        <v>121.00332102366355</v>
      </c>
    </row>
    <row r="850" spans="1:8" x14ac:dyDescent="0.25">
      <c r="A850" t="s">
        <v>176</v>
      </c>
      <c r="B850" t="str">
        <f>VLOOKUP(C850, olt_db!$B$2:$E$70, 2, 0)</f>
        <v>OLT-SMGN-IBS-Pematang_Asilum</v>
      </c>
      <c r="C850" t="s">
        <v>177</v>
      </c>
      <c r="D850" s="25" t="s">
        <v>319</v>
      </c>
      <c r="E850" s="67" t="s">
        <v>282</v>
      </c>
      <c r="F850" s="119">
        <v>2.98326133440455</v>
      </c>
      <c r="G850" s="120">
        <v>99.191285563298393</v>
      </c>
      <c r="H850" s="19">
        <f>ACOS(COS(RADIANS(90-F851)) * COS(RADIANS(90-F850)) + SIN(RADIANS(90-F851)) * SIN(RADIANS(90-F850)) * COS(RADIANS(G851-G850))) * 6371392 * IFERROR(IF(AVERAGEIF('TT History'!$B:$B, D850, 'TT History'!$E:$E) &gt; 9.8%, 1.1205, IF(AVERAGEIF('TT History'!$B:$B, D850, 'TT History'!$E:$E) &gt;= 8.5%, 1.1055, 1.0525)), 1.0525)</f>
        <v>141.66355958581124</v>
      </c>
    </row>
    <row r="851" spans="1:8" x14ac:dyDescent="0.25">
      <c r="A851" t="s">
        <v>176</v>
      </c>
      <c r="B851" t="str">
        <f>VLOOKUP(C851, olt_db!$B$2:$E$70, 2, 0)</f>
        <v>OLT-SMGN-IBS-Pematang_Asilum</v>
      </c>
      <c r="C851" t="s">
        <v>177</v>
      </c>
      <c r="D851" s="25" t="s">
        <v>319</v>
      </c>
      <c r="E851" s="67" t="s">
        <v>283</v>
      </c>
      <c r="F851" s="119">
        <v>2.98350899284919</v>
      </c>
      <c r="G851" s="120">
        <v>99.192471951135403</v>
      </c>
      <c r="H851" s="19">
        <f>ACOS(COS(RADIANS(90-F852)) * COS(RADIANS(90-F851)) + SIN(RADIANS(90-F852)) * SIN(RADIANS(90-F851)) * COS(RADIANS(G852-G851))) * 6371392 * IFERROR(IF(AVERAGEIF('TT History'!$B:$B, D851, 'TT History'!$E:$E) &gt; 9.8%, 1.1205, IF(AVERAGEIF('TT History'!$B:$B, D851, 'TT History'!$E:$E) &gt;= 8.5%, 1.1055, 1.0525)), 1.0525)</f>
        <v>153.6841624980583</v>
      </c>
    </row>
    <row r="852" spans="1:8" x14ac:dyDescent="0.25">
      <c r="A852" t="s">
        <v>176</v>
      </c>
      <c r="B852" t="str">
        <f>VLOOKUP(C852, olt_db!$B$2:$E$70, 2, 0)</f>
        <v>OLT-SMGN-IBS-Pematang_Asilum</v>
      </c>
      <c r="C852" t="s">
        <v>177</v>
      </c>
      <c r="D852" s="25" t="s">
        <v>319</v>
      </c>
      <c r="E852" s="67" t="s">
        <v>284</v>
      </c>
      <c r="F852" s="119">
        <v>2.98364660877687</v>
      </c>
      <c r="G852" s="120">
        <v>99.1937795848024</v>
      </c>
      <c r="H852" s="19">
        <f>ACOS(COS(RADIANS(90-F853)) * COS(RADIANS(90-F852)) + SIN(RADIANS(90-F853)) * SIN(RADIANS(90-F852)) * COS(RADIANS(G853-G852))) * 6371392 * IFERROR(IF(AVERAGEIF('TT History'!$B:$B, D852, 'TT History'!$E:$E) &gt; 9.8%, 1.1205, IF(AVERAGEIF('TT History'!$B:$B, D852, 'TT History'!$E:$E) &gt;= 8.5%, 1.1055, 1.0525)), 1.0525)</f>
        <v>95.065860946081216</v>
      </c>
    </row>
    <row r="853" spans="1:8" x14ac:dyDescent="0.25">
      <c r="A853" t="s">
        <v>176</v>
      </c>
      <c r="B853" t="str">
        <f>VLOOKUP(C853, olt_db!$B$2:$E$70, 2, 0)</f>
        <v>OLT-SMGN-IBS-Pematang_Asilum</v>
      </c>
      <c r="C853" t="s">
        <v>177</v>
      </c>
      <c r="D853" s="25" t="s">
        <v>319</v>
      </c>
      <c r="E853" s="67" t="s">
        <v>285</v>
      </c>
      <c r="F853" s="119">
        <v>2.9837615575126901</v>
      </c>
      <c r="G853" s="120">
        <v>99.194584752888701</v>
      </c>
      <c r="H853" s="19">
        <f>ACOS(COS(RADIANS(90-F854)) * COS(RADIANS(90-F853)) + SIN(RADIANS(90-F854)) * SIN(RADIANS(90-F853)) * COS(RADIANS(G854-G853))) * 6371392 * IFERROR(IF(AVERAGEIF('TT History'!$B:$B, D853, 'TT History'!$E:$E) &gt; 9.8%, 1.1205, IF(AVERAGEIF('TT History'!$B:$B, D853, 'TT History'!$E:$E) &gt;= 8.5%, 1.1055, 1.0525)), 1.0525)</f>
        <v>74.159367696017057</v>
      </c>
    </row>
    <row r="854" spans="1:8" x14ac:dyDescent="0.25">
      <c r="A854" t="s">
        <v>176</v>
      </c>
      <c r="B854" t="str">
        <f>VLOOKUP(C854, olt_db!$B$2:$E$70, 2, 0)</f>
        <v>OLT-SMGN-IBS-Pematang_Asilum</v>
      </c>
      <c r="C854" t="s">
        <v>177</v>
      </c>
      <c r="D854" s="25" t="s">
        <v>319</v>
      </c>
      <c r="E854" s="67" t="s">
        <v>286</v>
      </c>
      <c r="F854" s="119">
        <v>2.9838110442228598</v>
      </c>
      <c r="G854" s="120">
        <v>99.195217299372302</v>
      </c>
      <c r="H854" s="19">
        <f>ACOS(COS(RADIANS(90-F855)) * COS(RADIANS(90-F854)) + SIN(RADIANS(90-F855)) * SIN(RADIANS(90-F854)) * COS(RADIANS(G855-G854))) * 6371392 * IFERROR(IF(AVERAGEIF('TT History'!$B:$B, D854, 'TT History'!$E:$E) &gt; 9.8%, 1.1205, IF(AVERAGEIF('TT History'!$B:$B, D854, 'TT History'!$E:$E) &gt;= 8.5%, 1.1055, 1.0525)), 1.0525)</f>
        <v>116.6221917235237</v>
      </c>
    </row>
    <row r="855" spans="1:8" x14ac:dyDescent="0.25">
      <c r="A855" t="s">
        <v>176</v>
      </c>
      <c r="B855" t="str">
        <f>VLOOKUP(C855, olt_db!$B$2:$E$70, 2, 0)</f>
        <v>OLT-SMGN-IBS-Pematang_Asilum</v>
      </c>
      <c r="C855" t="s">
        <v>177</v>
      </c>
      <c r="D855" s="25" t="s">
        <v>319</v>
      </c>
      <c r="E855" s="67" t="s">
        <v>287</v>
      </c>
      <c r="F855" s="119">
        <v>2.98388861904342</v>
      </c>
      <c r="G855" s="120">
        <v>99.1962120546861</v>
      </c>
      <c r="H855" s="19">
        <f>ACOS(COS(RADIANS(90-F856)) * COS(RADIANS(90-F855)) + SIN(RADIANS(90-F856)) * SIN(RADIANS(90-F855)) * COS(RADIANS(G856-G855))) * 6371392 * IFERROR(IF(AVERAGEIF('TT History'!$B:$B, D855, 'TT History'!$E:$E) &gt; 9.8%, 1.1205, IF(AVERAGEIF('TT History'!$B:$B, D855, 'TT History'!$E:$E) &gt;= 8.5%, 1.1055, 1.0525)), 1.0525)</f>
        <v>98.083734615221644</v>
      </c>
    </row>
    <row r="856" spans="1:8" x14ac:dyDescent="0.25">
      <c r="A856" t="s">
        <v>176</v>
      </c>
      <c r="B856" t="str">
        <f>VLOOKUP(C856, olt_db!$B$2:$E$70, 2, 0)</f>
        <v>OLT-SMGN-IBS-Pematang_Asilum</v>
      </c>
      <c r="C856" t="s">
        <v>177</v>
      </c>
      <c r="D856" s="25" t="s">
        <v>319</v>
      </c>
      <c r="E856" s="67" t="s">
        <v>288</v>
      </c>
      <c r="F856" s="119">
        <v>2.98398537989338</v>
      </c>
      <c r="G856" s="120">
        <v>99.197045616966307</v>
      </c>
      <c r="H856" s="19">
        <f>ACOS(COS(RADIANS(90-F857)) * COS(RADIANS(90-F856)) + SIN(RADIANS(90-F857)) * SIN(RADIANS(90-F856)) * COS(RADIANS(G857-G856))) * 6371392 * IFERROR(IF(AVERAGEIF('TT History'!$B:$B, D856, 'TT History'!$E:$E) &gt; 9.8%, 1.1205, IF(AVERAGEIF('TT History'!$B:$B, D856, 'TT History'!$E:$E) &gt;= 8.5%, 1.1055, 1.0525)), 1.0525)</f>
        <v>59.30225649958863</v>
      </c>
    </row>
    <row r="857" spans="1:8" x14ac:dyDescent="0.25">
      <c r="A857" t="s">
        <v>176</v>
      </c>
      <c r="B857" t="str">
        <f>VLOOKUP(C857, olt_db!$B$2:$E$70, 2, 0)</f>
        <v>OLT-SMGN-IBS-Pematang_Asilum</v>
      </c>
      <c r="C857" t="s">
        <v>177</v>
      </c>
      <c r="D857" s="25" t="s">
        <v>319</v>
      </c>
      <c r="E857" s="67" t="s">
        <v>289</v>
      </c>
      <c r="F857" s="119">
        <v>2.9841504988741399</v>
      </c>
      <c r="G857" s="120">
        <v>99.197525291439405</v>
      </c>
      <c r="H857" s="19">
        <f>ACOS(COS(RADIANS(90-F858)) * COS(RADIANS(90-F857)) + SIN(RADIANS(90-F858)) * SIN(RADIANS(90-F857)) * COS(RADIANS(G858-G857))) * 6371392 * IFERROR(IF(AVERAGEIF('TT History'!$B:$B, D857, 'TT History'!$E:$E) &gt; 9.8%, 1.1205, IF(AVERAGEIF('TT History'!$B:$B, D857, 'TT History'!$E:$E) &gt;= 8.5%, 1.1055, 1.0525)), 1.0525)</f>
        <v>67.380946926217618</v>
      </c>
    </row>
    <row r="858" spans="1:8" x14ac:dyDescent="0.25">
      <c r="A858" t="s">
        <v>176</v>
      </c>
      <c r="B858" t="str">
        <f>VLOOKUP(C858, olt_db!$B$2:$E$70, 2, 0)</f>
        <v>OLT-SMGN-IBS-Pematang_Asilum</v>
      </c>
      <c r="C858" t="s">
        <v>177</v>
      </c>
      <c r="D858" s="25" t="s">
        <v>319</v>
      </c>
      <c r="E858" s="67" t="s">
        <v>290</v>
      </c>
      <c r="F858" s="119">
        <v>2.98450283775641</v>
      </c>
      <c r="G858" s="120">
        <v>99.197981210276396</v>
      </c>
      <c r="H858" s="19">
        <f>ACOS(COS(RADIANS(90-F859)) * COS(RADIANS(90-F858)) + SIN(RADIANS(90-F859)) * SIN(RADIANS(90-F858)) * COS(RADIANS(G859-G858))) * 6371392 * IFERROR(IF(AVERAGEIF('TT History'!$B:$B, D858, 'TT History'!$E:$E) &gt; 9.8%, 1.1205, IF(AVERAGEIF('TT History'!$B:$B, D858, 'TT History'!$E:$E) &gt;= 8.5%, 1.1055, 1.0525)), 1.0525)</f>
        <v>88.541423406132907</v>
      </c>
    </row>
    <row r="859" spans="1:8" x14ac:dyDescent="0.25">
      <c r="A859" t="s">
        <v>176</v>
      </c>
      <c r="B859" t="str">
        <f>VLOOKUP(C859, olt_db!$B$2:$E$70, 2, 0)</f>
        <v>OLT-SMGN-IBS-Pematang_Asilum</v>
      </c>
      <c r="C859" t="s">
        <v>177</v>
      </c>
      <c r="D859" s="25" t="s">
        <v>319</v>
      </c>
      <c r="E859" s="67" t="s">
        <v>291</v>
      </c>
      <c r="F859" s="119">
        <v>2.9850825672121601</v>
      </c>
      <c r="G859" s="120">
        <v>99.198467890879101</v>
      </c>
      <c r="H859" s="19">
        <f>ACOS(COS(RADIANS(90-F860)) * COS(RADIANS(90-F859)) + SIN(RADIANS(90-F860)) * SIN(RADIANS(90-F859)) * COS(RADIANS(G860-G859))) * 6371392 * IFERROR(IF(AVERAGEIF('TT History'!$B:$B, D859, 'TT History'!$E:$E) &gt; 9.8%, 1.1205, IF(AVERAGEIF('TT History'!$B:$B, D859, 'TT History'!$E:$E) &gt;= 8.5%, 1.1055, 1.0525)), 1.0525)</f>
        <v>81.67689682812123</v>
      </c>
    </row>
    <row r="860" spans="1:8" x14ac:dyDescent="0.25">
      <c r="A860" t="s">
        <v>176</v>
      </c>
      <c r="B860" t="str">
        <f>VLOOKUP(C860, olt_db!$B$2:$E$70, 2, 0)</f>
        <v>OLT-SMGN-IBS-Pematang_Asilum</v>
      </c>
      <c r="C860" t="s">
        <v>177</v>
      </c>
      <c r="D860" s="25" t="s">
        <v>319</v>
      </c>
      <c r="E860" s="67" t="s">
        <v>292</v>
      </c>
      <c r="F860" s="119">
        <v>2.98562910121366</v>
      </c>
      <c r="G860" s="120">
        <v>99.198902418916006</v>
      </c>
      <c r="H860" s="19">
        <f>ACOS(COS(RADIANS(90-F861)) * COS(RADIANS(90-F860)) + SIN(RADIANS(90-F861)) * SIN(RADIANS(90-F860)) * COS(RADIANS(G861-G860))) * 6371392 * IFERROR(IF(AVERAGEIF('TT History'!$B:$B, D860, 'TT History'!$E:$E) &gt; 9.8%, 1.1205, IF(AVERAGEIF('TT History'!$B:$B, D860, 'TT History'!$E:$E) &gt;= 8.5%, 1.1055, 1.0525)), 1.0525)</f>
        <v>92.107997544155054</v>
      </c>
    </row>
    <row r="861" spans="1:8" x14ac:dyDescent="0.25">
      <c r="A861" t="s">
        <v>176</v>
      </c>
      <c r="B861" t="str">
        <f>VLOOKUP(C861, olt_db!$B$2:$E$70, 2, 0)</f>
        <v>OLT-SMGN-IBS-Pematang_Asilum</v>
      </c>
      <c r="C861" t="s">
        <v>177</v>
      </c>
      <c r="D861" s="25" t="s">
        <v>319</v>
      </c>
      <c r="E861" s="67" t="s">
        <v>293</v>
      </c>
      <c r="F861" s="119">
        <v>2.9862503865652301</v>
      </c>
      <c r="G861" s="120">
        <v>99.199386129556103</v>
      </c>
      <c r="H861" s="19">
        <f>ACOS(COS(RADIANS(90-F862)) * COS(RADIANS(90-F861)) + SIN(RADIANS(90-F862)) * SIN(RADIANS(90-F861)) * COS(RADIANS(G862-G861))) * 6371392 * IFERROR(IF(AVERAGEIF('TT History'!$B:$B, D861, 'TT History'!$E:$E) &gt; 9.8%, 1.1205, IF(AVERAGEIF('TT History'!$B:$B, D861, 'TT History'!$E:$E) &gt;= 8.5%, 1.1055, 1.0525)), 1.0525)</f>
        <v>88.90976450170534</v>
      </c>
    </row>
    <row r="862" spans="1:8" x14ac:dyDescent="0.25">
      <c r="A862" t="s">
        <v>176</v>
      </c>
      <c r="B862" t="str">
        <f>VLOOKUP(C862, olt_db!$B$2:$E$70, 2, 0)</f>
        <v>OLT-SMGN-IBS-Pematang_Asilum</v>
      </c>
      <c r="C862" t="s">
        <v>177</v>
      </c>
      <c r="D862" s="25" t="s">
        <v>319</v>
      </c>
      <c r="E862" s="67" t="s">
        <v>294</v>
      </c>
      <c r="F862" s="119">
        <v>2.98684075312404</v>
      </c>
      <c r="G862" s="120">
        <v>99.199864839189999</v>
      </c>
      <c r="H862" s="19">
        <f>ACOS(COS(RADIANS(90-F863)) * COS(RADIANS(90-F862)) + SIN(RADIANS(90-F863)) * SIN(RADIANS(90-F862)) * COS(RADIANS(G863-G862))) * 6371392 * IFERROR(IF(AVERAGEIF('TT History'!$B:$B, D862, 'TT History'!$E:$E) &gt; 9.8%, 1.1205, IF(AVERAGEIF('TT History'!$B:$B, D862, 'TT History'!$E:$E) &gt;= 8.5%, 1.1055, 1.0525)), 1.0525)</f>
        <v>85.990739478335769</v>
      </c>
    </row>
    <row r="863" spans="1:8" x14ac:dyDescent="0.25">
      <c r="A863" t="s">
        <v>176</v>
      </c>
      <c r="B863" t="str">
        <f>VLOOKUP(C863, olt_db!$B$2:$E$70, 2, 0)</f>
        <v>OLT-SMGN-IBS-Pematang_Asilum</v>
      </c>
      <c r="C863" t="s">
        <v>177</v>
      </c>
      <c r="D863" s="25" t="s">
        <v>319</v>
      </c>
      <c r="E863" s="67" t="s">
        <v>295</v>
      </c>
      <c r="F863" s="119">
        <v>2.9874107510616899</v>
      </c>
      <c r="G863" s="120">
        <v>99.200329049697601</v>
      </c>
      <c r="H863" s="19">
        <f>ACOS(COS(RADIANS(90-F864)) * COS(RADIANS(90-F863)) + SIN(RADIANS(90-F864)) * SIN(RADIANS(90-F863)) * COS(RADIANS(G864-G863))) * 6371392 * IFERROR(IF(AVERAGEIF('TT History'!$B:$B, D863, 'TT History'!$E:$E) &gt; 9.8%, 1.1205, IF(AVERAGEIF('TT History'!$B:$B, D863, 'TT History'!$E:$E) &gt;= 8.5%, 1.1055, 1.0525)), 1.0525)</f>
        <v>77.172612141559725</v>
      </c>
    </row>
    <row r="864" spans="1:8" x14ac:dyDescent="0.25">
      <c r="A864" t="s">
        <v>176</v>
      </c>
      <c r="B864" t="str">
        <f>VLOOKUP(C864, olt_db!$B$2:$E$70, 2, 0)</f>
        <v>OLT-SMGN-IBS-Pematang_Asilum</v>
      </c>
      <c r="C864" t="s">
        <v>177</v>
      </c>
      <c r="D864" s="25" t="s">
        <v>319</v>
      </c>
      <c r="E864" s="67" t="s">
        <v>296</v>
      </c>
      <c r="F864" s="119">
        <v>2.9879590985784001</v>
      </c>
      <c r="G864" s="120">
        <v>99.200695723438898</v>
      </c>
      <c r="H864" s="19">
        <f>ACOS(COS(RADIANS(90-F865)) * COS(RADIANS(90-F864)) + SIN(RADIANS(90-F865)) * SIN(RADIANS(90-F864)) * COS(RADIANS(G865-G864))) * 6371392 * IFERROR(IF(AVERAGEIF('TT History'!$B:$B, D864, 'TT History'!$E:$E) &gt; 9.8%, 1.1205, IF(AVERAGEIF('TT History'!$B:$B, D864, 'TT History'!$E:$E) &gt;= 8.5%, 1.1055, 1.0525)), 1.0525)</f>
        <v>120.90776714771781</v>
      </c>
    </row>
    <row r="865" spans="1:8" x14ac:dyDescent="0.25">
      <c r="A865" t="s">
        <v>176</v>
      </c>
      <c r="B865" t="str">
        <f>VLOOKUP(C865, olt_db!$B$2:$E$70, 2, 0)</f>
        <v>OLT-SMGN-IBS-Pematang_Asilum</v>
      </c>
      <c r="C865" t="s">
        <v>177</v>
      </c>
      <c r="D865" s="25" t="s">
        <v>319</v>
      </c>
      <c r="E865" s="67" t="s">
        <v>297</v>
      </c>
      <c r="F865" s="119">
        <v>2.9887243114141602</v>
      </c>
      <c r="G865" s="120">
        <v>99.201390668885594</v>
      </c>
      <c r="H865" s="19">
        <f>ACOS(COS(RADIANS(90-F866)) * COS(RADIANS(90-F865)) + SIN(RADIANS(90-F866)) * SIN(RADIANS(90-F865)) * COS(RADIANS(G866-G865))) * 6371392 * IFERROR(IF(AVERAGEIF('TT History'!$B:$B, D865, 'TT History'!$E:$E) &gt; 9.8%, 1.1205, IF(AVERAGEIF('TT History'!$B:$B, D865, 'TT History'!$E:$E) &gt;= 8.5%, 1.1055, 1.0525)), 1.0525)</f>
        <v>83.461764272275744</v>
      </c>
    </row>
    <row r="866" spans="1:8" x14ac:dyDescent="0.25">
      <c r="A866" t="s">
        <v>176</v>
      </c>
      <c r="B866" t="str">
        <f>VLOOKUP(C866, olt_db!$B$2:$E$70, 2, 0)</f>
        <v>OLT-SMGN-IBS-Pematang_Asilum</v>
      </c>
      <c r="C866" t="s">
        <v>177</v>
      </c>
      <c r="D866" s="25" t="s">
        <v>319</v>
      </c>
      <c r="E866" s="67" t="s">
        <v>298</v>
      </c>
      <c r="F866" s="119">
        <v>2.9893165503333501</v>
      </c>
      <c r="G866" s="120">
        <v>99.201788415809602</v>
      </c>
      <c r="H866" s="19">
        <f>ACOS(COS(RADIANS(90-F867)) * COS(RADIANS(90-F866)) + SIN(RADIANS(90-F867)) * SIN(RADIANS(90-F866)) * COS(RADIANS(G867-G866))) * 6371392 * IFERROR(IF(AVERAGEIF('TT History'!$B:$B, D866, 'TT History'!$E:$E) &gt; 9.8%, 1.1205, IF(AVERAGEIF('TT History'!$B:$B, D866, 'TT History'!$E:$E) &gt;= 8.5%, 1.1055, 1.0525)), 1.0525)</f>
        <v>98.078186251603739</v>
      </c>
    </row>
    <row r="867" spans="1:8" x14ac:dyDescent="0.25">
      <c r="A867" t="s">
        <v>176</v>
      </c>
      <c r="B867" t="str">
        <f>VLOOKUP(C867, olt_db!$B$2:$E$70, 2, 0)</f>
        <v>OLT-SMGN-IBS-Pematang_Asilum</v>
      </c>
      <c r="C867" t="s">
        <v>177</v>
      </c>
      <c r="D867" s="25" t="s">
        <v>319</v>
      </c>
      <c r="E867" s="67" t="s">
        <v>299</v>
      </c>
      <c r="F867" s="119">
        <v>2.9899837308705099</v>
      </c>
      <c r="G867" s="120">
        <v>99.202296153973194</v>
      </c>
      <c r="H867" s="19">
        <f>ACOS(COS(RADIANS(90-F868)) * COS(RADIANS(90-F867)) + SIN(RADIANS(90-F868)) * SIN(RADIANS(90-F867)) * COS(RADIANS(G868-G867))) * 6371392 * IFERROR(IF(AVERAGEIF('TT History'!$B:$B, D867, 'TT History'!$E:$E) &gt; 9.8%, 1.1205, IF(AVERAGEIF('TT History'!$B:$B, D867, 'TT History'!$E:$E) &gt;= 8.5%, 1.1055, 1.0525)), 1.0525)</f>
        <v>93.706565527963221</v>
      </c>
    </row>
    <row r="868" spans="1:8" x14ac:dyDescent="0.25">
      <c r="A868" t="s">
        <v>176</v>
      </c>
      <c r="B868" t="str">
        <f>VLOOKUP(C868, olt_db!$B$2:$E$70, 2, 0)</f>
        <v>OLT-SMGN-IBS-Pematang_Asilum</v>
      </c>
      <c r="C868" t="s">
        <v>177</v>
      </c>
      <c r="D868" s="25" t="s">
        <v>319</v>
      </c>
      <c r="E868" s="67" t="s">
        <v>299</v>
      </c>
      <c r="F868" s="119">
        <v>2.9905986116724801</v>
      </c>
      <c r="G868" s="120">
        <v>99.202809632792196</v>
      </c>
      <c r="H868" s="19">
        <f>ACOS(COS(RADIANS(90-F869)) * COS(RADIANS(90-F868)) + SIN(RADIANS(90-F869)) * SIN(RADIANS(90-F868)) * COS(RADIANS(G869-G868))) * 6371392 * IFERROR(IF(AVERAGEIF('TT History'!$B:$B, D868, 'TT History'!$E:$E) &gt; 9.8%, 1.1205, IF(AVERAGEIF('TT History'!$B:$B, D868, 'TT History'!$E:$E) &gt;= 8.5%, 1.1055, 1.0525)), 1.0525)</f>
        <v>100.25625498684283</v>
      </c>
    </row>
    <row r="869" spans="1:8" x14ac:dyDescent="0.25">
      <c r="A869" t="s">
        <v>176</v>
      </c>
      <c r="B869" t="str">
        <f>VLOOKUP(C869, olt_db!$B$2:$E$70, 2, 0)</f>
        <v>OLT-SMGN-IBS-Pematang_Asilum</v>
      </c>
      <c r="C869" t="s">
        <v>177</v>
      </c>
      <c r="D869" s="25" t="s">
        <v>319</v>
      </c>
      <c r="E869" s="67" t="s">
        <v>300</v>
      </c>
      <c r="F869" s="119">
        <v>2.9912731682791001</v>
      </c>
      <c r="G869" s="120">
        <v>99.2033383066331</v>
      </c>
      <c r="H869" s="19">
        <f>ACOS(COS(RADIANS(90-F870)) * COS(RADIANS(90-F869)) + SIN(RADIANS(90-F870)) * SIN(RADIANS(90-F869)) * COS(RADIANS(G870-G869))) * 6371392 * IFERROR(IF(AVERAGEIF('TT History'!$B:$B, D869, 'TT History'!$E:$E) &gt; 9.8%, 1.1205, IF(AVERAGEIF('TT History'!$B:$B, D869, 'TT History'!$E:$E) &gt;= 8.5%, 1.1055, 1.0525)), 1.0525)</f>
        <v>113.39599558467478</v>
      </c>
    </row>
    <row r="870" spans="1:8" x14ac:dyDescent="0.25">
      <c r="A870" t="s">
        <v>176</v>
      </c>
      <c r="B870" t="str">
        <f>VLOOKUP(C870, olt_db!$B$2:$E$70, 2, 0)</f>
        <v>OLT-SMGN-IBS-Pematang_Asilum</v>
      </c>
      <c r="C870" t="s">
        <v>177</v>
      </c>
      <c r="D870" s="25" t="s">
        <v>319</v>
      </c>
      <c r="E870" s="67" t="s">
        <v>301</v>
      </c>
      <c r="F870" s="119">
        <v>2.9920297904407498</v>
      </c>
      <c r="G870" s="120">
        <v>99.203944297620396</v>
      </c>
      <c r="H870" s="19">
        <f>ACOS(COS(RADIANS(90-F871)) * COS(RADIANS(90-F870)) + SIN(RADIANS(90-F871)) * SIN(RADIANS(90-F870)) * COS(RADIANS(G871-G870))) * 6371392 * IFERROR(IF(AVERAGEIF('TT History'!$B:$B, D870, 'TT History'!$E:$E) &gt; 9.8%, 1.1205, IF(AVERAGEIF('TT History'!$B:$B, D870, 'TT History'!$E:$E) &gt;= 8.5%, 1.1055, 1.0525)), 1.0525)</f>
        <v>89.123170879590631</v>
      </c>
    </row>
    <row r="871" spans="1:8" x14ac:dyDescent="0.25">
      <c r="A871" t="s">
        <v>176</v>
      </c>
      <c r="B871" t="str">
        <f>VLOOKUP(C871, olt_db!$B$2:$E$70, 2, 0)</f>
        <v>OLT-SMGN-IBS-Pematang_Asilum</v>
      </c>
      <c r="C871" t="s">
        <v>177</v>
      </c>
      <c r="D871" s="25" t="s">
        <v>319</v>
      </c>
      <c r="E871" s="67" t="s">
        <v>302</v>
      </c>
      <c r="F871" s="119">
        <v>2.99255345228161</v>
      </c>
      <c r="G871" s="120">
        <v>99.204497886327204</v>
      </c>
      <c r="H871" s="19">
        <f>ACOS(COS(RADIANS(90-F872)) * COS(RADIANS(90-F871)) + SIN(RADIANS(90-F872)) * SIN(RADIANS(90-F871)) * COS(RADIANS(G872-G871))) * 6371392 * IFERROR(IF(AVERAGEIF('TT History'!$B:$B, D871, 'TT History'!$E:$E) &gt; 9.8%, 1.1205, IF(AVERAGEIF('TT History'!$B:$B, D871, 'TT History'!$E:$E) &gt;= 8.5%, 1.1055, 1.0525)), 1.0525)</f>
        <v>105.78505817722774</v>
      </c>
    </row>
    <row r="872" spans="1:8" x14ac:dyDescent="0.25">
      <c r="A872" t="s">
        <v>176</v>
      </c>
      <c r="B872" t="str">
        <f>VLOOKUP(C872, olt_db!$B$2:$E$70, 2, 0)</f>
        <v>OLT-SMGN-IBS-Pematang_Asilum</v>
      </c>
      <c r="C872" t="s">
        <v>177</v>
      </c>
      <c r="D872" s="25" t="s">
        <v>319</v>
      </c>
      <c r="E872" s="67" t="s">
        <v>303</v>
      </c>
      <c r="F872" s="119">
        <v>2.9932595134586601</v>
      </c>
      <c r="G872" s="120">
        <v>99.205062927397805</v>
      </c>
      <c r="H872" s="19">
        <f>ACOS(COS(RADIANS(90-F873)) * COS(RADIANS(90-F872)) + SIN(RADIANS(90-F873)) * SIN(RADIANS(90-F872)) * COS(RADIANS(G873-G872))) * 6371392 * IFERROR(IF(AVERAGEIF('TT History'!$B:$B, D872, 'TT History'!$E:$E) &gt; 9.8%, 1.1205, IF(AVERAGEIF('TT History'!$B:$B, D872, 'TT History'!$E:$E) &gt;= 8.5%, 1.1055, 1.0525)), 1.0525)</f>
        <v>97.609003083165689</v>
      </c>
    </row>
    <row r="873" spans="1:8" x14ac:dyDescent="0.25">
      <c r="A873" t="s">
        <v>176</v>
      </c>
      <c r="B873" t="str">
        <f>VLOOKUP(C873, olt_db!$B$2:$E$70, 2, 0)</f>
        <v>OLT-SMGN-IBS-Pematang_Asilum</v>
      </c>
      <c r="C873" t="s">
        <v>177</v>
      </c>
      <c r="D873" s="25" t="s">
        <v>319</v>
      </c>
      <c r="E873" s="67" t="s">
        <v>304</v>
      </c>
      <c r="F873" s="119">
        <v>2.9939094041374199</v>
      </c>
      <c r="G873" s="120">
        <v>99.205586294853603</v>
      </c>
      <c r="H873" s="19">
        <f>ACOS(COS(RADIANS(90-F874)) * COS(RADIANS(90-F873)) + SIN(RADIANS(90-F874)) * SIN(RADIANS(90-F873)) * COS(RADIANS(G874-G873))) * 6371392 * IFERROR(IF(AVERAGEIF('TT History'!$B:$B, D873, 'TT History'!$E:$E) &gt; 9.8%, 1.1205, IF(AVERAGEIF('TT History'!$B:$B, D873, 'TT History'!$E:$E) &gt;= 8.5%, 1.1055, 1.0525)), 1.0525)</f>
        <v>162.91787476972905</v>
      </c>
    </row>
    <row r="874" spans="1:8" x14ac:dyDescent="0.25">
      <c r="A874" t="s">
        <v>176</v>
      </c>
      <c r="B874" t="str">
        <f>VLOOKUP(C874, olt_db!$B$2:$E$70, 2, 0)</f>
        <v>OLT-SMGN-IBS-Pematang_Asilum</v>
      </c>
      <c r="C874" t="s">
        <v>177</v>
      </c>
      <c r="D874" s="25" t="s">
        <v>319</v>
      </c>
      <c r="E874" s="67" t="s">
        <v>305</v>
      </c>
      <c r="F874" s="119">
        <v>2.9949940000000002</v>
      </c>
      <c r="G874" s="120">
        <v>99.206460000000007</v>
      </c>
      <c r="H874" s="19">
        <f>ACOS(COS(RADIANS(90-F875)) * COS(RADIANS(90-F874)) + SIN(RADIANS(90-F875)) * SIN(RADIANS(90-F874)) * COS(RADIANS(G875-G874))) * 6371392 * IFERROR(IF(AVERAGEIF('TT History'!$B:$B, D874, 'TT History'!$E:$E) &gt; 9.8%, 1.1205, IF(AVERAGEIF('TT History'!$B:$B, D874, 'TT History'!$E:$E) &gt;= 8.5%, 1.1055, 1.0525)), 1.0525)</f>
        <v>147.77759005685425</v>
      </c>
    </row>
    <row r="875" spans="1:8" x14ac:dyDescent="0.25">
      <c r="A875" t="s">
        <v>176</v>
      </c>
      <c r="B875" t="str">
        <f>VLOOKUP(C875, olt_db!$B$2:$E$70, 2, 0)</f>
        <v>OLT-SMGN-IBS-Pematang_Asilum</v>
      </c>
      <c r="C875" t="s">
        <v>177</v>
      </c>
      <c r="D875" s="25" t="s">
        <v>319</v>
      </c>
      <c r="E875" s="67" t="s">
        <v>306</v>
      </c>
      <c r="F875" s="119">
        <v>2.9959498087902898</v>
      </c>
      <c r="G875" s="120">
        <v>99.207286146548597</v>
      </c>
      <c r="H875" s="19">
        <f>ACOS(COS(RADIANS(90-F876)) * COS(RADIANS(90-F875)) + SIN(RADIANS(90-F876)) * SIN(RADIANS(90-F875)) * COS(RADIANS(G876-G875))) * 6371392 * IFERROR(IF(AVERAGEIF('TT History'!$B:$B, D875, 'TT History'!$E:$E) &gt; 9.8%, 1.1205, IF(AVERAGEIF('TT History'!$B:$B, D875, 'TT History'!$E:$E) &gt;= 8.5%, 1.1055, 1.0525)), 1.0525)</f>
        <v>115.31763374224937</v>
      </c>
    </row>
    <row r="876" spans="1:8" x14ac:dyDescent="0.25">
      <c r="A876" t="s">
        <v>176</v>
      </c>
      <c r="B876" t="str">
        <f>VLOOKUP(C876, olt_db!$B$2:$E$70, 2, 0)</f>
        <v>OLT-SMGN-IBS-Pematang_Asilum</v>
      </c>
      <c r="C876" t="s">
        <v>177</v>
      </c>
      <c r="D876" s="25" t="s">
        <v>319</v>
      </c>
      <c r="E876" s="67" t="s">
        <v>307</v>
      </c>
      <c r="F876" s="119">
        <v>2.99659180418409</v>
      </c>
      <c r="G876" s="120">
        <v>99.208034584515303</v>
      </c>
      <c r="H876" s="19">
        <f>ACOS(COS(RADIANS(90-F877)) * COS(RADIANS(90-F876)) + SIN(RADIANS(90-F877)) * SIN(RADIANS(90-F876)) * COS(RADIANS(G877-G876))) * 6371392 * IFERROR(IF(AVERAGEIF('TT History'!$B:$B, D876, 'TT History'!$E:$E) &gt; 9.8%, 1.1205, IF(AVERAGEIF('TT History'!$B:$B, D876, 'TT History'!$E:$E) &gt;= 8.5%, 1.1055, 1.0525)), 1.0525)</f>
        <v>193.04395412050931</v>
      </c>
    </row>
    <row r="877" spans="1:8" x14ac:dyDescent="0.25">
      <c r="A877" t="s">
        <v>176</v>
      </c>
      <c r="B877" t="str">
        <f>VLOOKUP(C877, olt_db!$B$2:$E$70, 2, 0)</f>
        <v>OLT-SMGN-IBS-Pematang_Asilum</v>
      </c>
      <c r="C877" t="s">
        <v>177</v>
      </c>
      <c r="D877" s="25" t="s">
        <v>319</v>
      </c>
      <c r="E877" s="67" t="s">
        <v>308</v>
      </c>
      <c r="F877" s="119">
        <v>2.9974516430167601</v>
      </c>
      <c r="G877" s="120">
        <v>99.209444046430605</v>
      </c>
      <c r="H877" s="19">
        <f>ACOS(COS(RADIANS(90-F878)) * COS(RADIANS(90-F877)) + SIN(RADIANS(90-F878)) * SIN(RADIANS(90-F877)) * COS(RADIANS(G878-G877))) * 6371392 * IFERROR(IF(AVERAGEIF('TT History'!$B:$B, D877, 'TT History'!$E:$E) &gt; 9.8%, 1.1205, IF(AVERAGEIF('TT History'!$B:$B, D877, 'TT History'!$E:$E) &gt;= 8.5%, 1.1055, 1.0525)), 1.0525)</f>
        <v>148.74017831460273</v>
      </c>
    </row>
    <row r="878" spans="1:8" x14ac:dyDescent="0.25">
      <c r="A878" t="s">
        <v>176</v>
      </c>
      <c r="B878" t="str">
        <f>VLOOKUP(C878, olt_db!$B$2:$E$70, 2, 0)</f>
        <v>OLT-SMGN-IBS-Pematang_Asilum</v>
      </c>
      <c r="C878" t="s">
        <v>177</v>
      </c>
      <c r="D878" s="25" t="s">
        <v>319</v>
      </c>
      <c r="E878" s="67" t="s">
        <v>309</v>
      </c>
      <c r="F878" s="119">
        <v>2.9980191582140598</v>
      </c>
      <c r="G878" s="120">
        <v>99.210582701131202</v>
      </c>
      <c r="H878" s="19">
        <f>ACOS(COS(RADIANS(90-F879)) * COS(RADIANS(90-F878)) + SIN(RADIANS(90-F879)) * SIN(RADIANS(90-F878)) * COS(RADIANS(G879-G878))) * 6371392 * IFERROR(IF(AVERAGEIF('TT History'!$B:$B, D878, 'TT History'!$E:$E) &gt; 9.8%, 1.1205, IF(AVERAGEIF('TT History'!$B:$B, D878, 'TT History'!$E:$E) &gt;= 8.5%, 1.1055, 1.0525)), 1.0525)</f>
        <v>142.07466428711993</v>
      </c>
    </row>
    <row r="879" spans="1:8" x14ac:dyDescent="0.25">
      <c r="A879" t="s">
        <v>176</v>
      </c>
      <c r="B879" t="str">
        <f>VLOOKUP(C879, olt_db!$B$2:$E$70, 2, 0)</f>
        <v>OLT-SMGN-IBS-Pematang_Asilum</v>
      </c>
      <c r="C879" t="s">
        <v>177</v>
      </c>
      <c r="D879" s="25" t="s">
        <v>319</v>
      </c>
      <c r="E879" s="67" t="s">
        <v>310</v>
      </c>
      <c r="F879" s="119">
        <v>2.9984189143447102</v>
      </c>
      <c r="G879" s="120">
        <v>99.2117304607454</v>
      </c>
      <c r="H879" s="19">
        <f>ACOS(COS(RADIANS(90-F880)) * COS(RADIANS(90-F879)) + SIN(RADIANS(90-F880)) * SIN(RADIANS(90-F879)) * COS(RADIANS(G880-G879))) * 6371392 * IFERROR(IF(AVERAGEIF('TT History'!$B:$B, D879, 'TT History'!$E:$E) &gt; 9.8%, 1.1205, IF(AVERAGEIF('TT History'!$B:$B, D879, 'TT History'!$E:$E) &gt;= 8.5%, 1.1055, 1.0525)), 1.0525)</f>
        <v>141.4263914511773</v>
      </c>
    </row>
    <row r="880" spans="1:8" x14ac:dyDescent="0.25">
      <c r="A880" t="s">
        <v>176</v>
      </c>
      <c r="B880" t="str">
        <f>VLOOKUP(C880, olt_db!$B$2:$E$70, 2, 0)</f>
        <v>OLT-SMGN-IBS-Pematang_Asilum</v>
      </c>
      <c r="C880" t="s">
        <v>177</v>
      </c>
      <c r="D880" s="25" t="s">
        <v>319</v>
      </c>
      <c r="E880" s="67" t="s">
        <v>311</v>
      </c>
      <c r="F880" s="119">
        <v>2.9987865811185901</v>
      </c>
      <c r="G880" s="120">
        <v>99.212883106625497</v>
      </c>
      <c r="H880" s="19">
        <f>ACOS(COS(RADIANS(90-F881)) * COS(RADIANS(90-F880)) + SIN(RADIANS(90-F881)) * SIN(RADIANS(90-F880)) * COS(RADIANS(G881-G880))) * 6371392 * IFERROR(IF(AVERAGEIF('TT History'!$B:$B, D880, 'TT History'!$E:$E) &gt; 9.8%, 1.1205, IF(AVERAGEIF('TT History'!$B:$B, D880, 'TT History'!$E:$E) &gt;= 8.5%, 1.1055, 1.0525)), 1.0525)</f>
        <v>63.672415568079991</v>
      </c>
    </row>
    <row r="881" spans="1:8" x14ac:dyDescent="0.25">
      <c r="A881" t="s">
        <v>176</v>
      </c>
      <c r="B881" t="str">
        <f>VLOOKUP(C881, olt_db!$B$2:$E$70, 2, 0)</f>
        <v>OLT-SMGN-IBS-Pematang_Asilum</v>
      </c>
      <c r="C881" t="s">
        <v>177</v>
      </c>
      <c r="D881" s="25" t="s">
        <v>319</v>
      </c>
      <c r="E881" s="67" t="s">
        <v>312</v>
      </c>
      <c r="F881" s="119">
        <v>2.9989649178262101</v>
      </c>
      <c r="G881" s="120">
        <v>99.213397774076</v>
      </c>
      <c r="H881" s="19">
        <f>ACOS(COS(RADIANS(90-F882)) * COS(RADIANS(90-F881)) + SIN(RADIANS(90-F882)) * SIN(RADIANS(90-F881)) * COS(RADIANS(G882-G881))) * 6371392 * IFERROR(IF(AVERAGEIF('TT History'!$B:$B, D881, 'TT History'!$E:$E) &gt; 9.8%, 1.1205, IF(AVERAGEIF('TT History'!$B:$B, D881, 'TT History'!$E:$E) &gt;= 8.5%, 1.1055, 1.0525)), 1.0525)</f>
        <v>294.90086540967496</v>
      </c>
    </row>
    <row r="882" spans="1:8" x14ac:dyDescent="0.25">
      <c r="A882" t="s">
        <v>176</v>
      </c>
      <c r="B882" t="str">
        <f>VLOOKUP(C882, olt_db!$B$2:$E$70, 2, 0)</f>
        <v>OLT-SMGN-IBS-Pematang_Asilum</v>
      </c>
      <c r="C882" t="s">
        <v>177</v>
      </c>
      <c r="D882" s="25" t="s">
        <v>319</v>
      </c>
      <c r="E882" s="67" t="s">
        <v>313</v>
      </c>
      <c r="F882" s="119">
        <v>2.9997553143389899</v>
      </c>
      <c r="G882" s="120">
        <v>99.215793537658101</v>
      </c>
      <c r="H882" s="19">
        <f>ACOS(COS(RADIANS(90-F883)) * COS(RADIANS(90-F882)) + SIN(RADIANS(90-F883)) * SIN(RADIANS(90-F882)) * COS(RADIANS(G883-G882))) * 6371392 * IFERROR(IF(AVERAGEIF('TT History'!$B:$B, D882, 'TT History'!$E:$E) &gt; 9.8%, 1.1205, IF(AVERAGEIF('TT History'!$B:$B, D882, 'TT History'!$E:$E) &gt;= 8.5%, 1.1055, 1.0525)), 1.0525)</f>
        <v>217.20279447571727</v>
      </c>
    </row>
    <row r="883" spans="1:8" x14ac:dyDescent="0.25">
      <c r="A883" t="s">
        <v>176</v>
      </c>
      <c r="B883" t="str">
        <f>VLOOKUP(C883, olt_db!$B$2:$E$70, 2, 0)</f>
        <v>OLT-SMGN-IBS-Pematang_Asilum</v>
      </c>
      <c r="C883" t="s">
        <v>177</v>
      </c>
      <c r="D883" s="25" t="s">
        <v>319</v>
      </c>
      <c r="E883" s="67" t="s">
        <v>314</v>
      </c>
      <c r="F883" s="121">
        <v>3.0003764226745702</v>
      </c>
      <c r="G883" s="122">
        <v>99.217544715975606</v>
      </c>
      <c r="H883" s="19">
        <f>ACOS(COS(RADIANS(90-F884)) * COS(RADIANS(90-F883)) + SIN(RADIANS(90-F884)) * SIN(RADIANS(90-F883)) * COS(RADIANS(G884-G883))) * 6371392 * IFERROR(IF(AVERAGEIF('TT History'!$B:$B, D883, 'TT History'!$E:$E) &gt; 9.8%, 1.1205, IF(AVERAGEIF('TT History'!$B:$B, D883, 'TT History'!$E:$E) &gt;= 8.5%, 1.1055, 1.0525)), 1.0525)</f>
        <v>64.750676319198035</v>
      </c>
    </row>
    <row r="884" spans="1:8" x14ac:dyDescent="0.25">
      <c r="A884" t="s">
        <v>176</v>
      </c>
      <c r="B884" t="str">
        <f>VLOOKUP(C884, olt_db!$B$2:$E$70, 2, 0)</f>
        <v>OLT-SMGN-IBS-Pematang_Asilum</v>
      </c>
      <c r="C884" t="s">
        <v>177</v>
      </c>
      <c r="D884" s="25" t="s">
        <v>319</v>
      </c>
      <c r="E884" s="67" t="s">
        <v>315</v>
      </c>
      <c r="F884" s="121">
        <v>3.0009205436041202</v>
      </c>
      <c r="G884" s="122">
        <v>99.217444565407305</v>
      </c>
      <c r="H884" s="19">
        <f>ACOS(COS(RADIANS(90-F885)) * COS(RADIANS(90-F884)) + SIN(RADIANS(90-F885)) * SIN(RADIANS(90-F884)) * COS(RADIANS(G885-G884))) * 6371392 * IFERROR(IF(AVERAGEIF('TT History'!$B:$B, D884, 'TT History'!$E:$E) &gt; 9.8%, 1.1205, IF(AVERAGEIF('TT History'!$B:$B, D884, 'TT History'!$E:$E) &gt;= 8.5%, 1.1055, 1.0525)), 1.0525)</f>
        <v>76.464202784034583</v>
      </c>
    </row>
    <row r="885" spans="1:8" x14ac:dyDescent="0.25">
      <c r="A885" t="s">
        <v>176</v>
      </c>
      <c r="B885" t="str">
        <f>VLOOKUP(C885, olt_db!$B$2:$E$70, 2, 0)</f>
        <v>OLT-SMGN-IBS-Pematang_Asilum</v>
      </c>
      <c r="C885" t="s">
        <v>177</v>
      </c>
      <c r="D885" s="25" t="s">
        <v>319</v>
      </c>
      <c r="E885" s="67" t="s">
        <v>316</v>
      </c>
      <c r="F885" s="121">
        <v>3.00154200279961</v>
      </c>
      <c r="G885" s="122">
        <v>99.217242763723803</v>
      </c>
      <c r="H885" s="19">
        <f>ACOS(COS(RADIANS(90-F886)) * COS(RADIANS(90-F885)) + SIN(RADIANS(90-F886)) * SIN(RADIANS(90-F885)) * COS(RADIANS(G886-G885))) * 6371392 * IFERROR(IF(AVERAGEIF('TT History'!$B:$B, D885, 'TT History'!$E:$E) &gt; 9.8%, 1.1205, IF(AVERAGEIF('TT History'!$B:$B, D885, 'TT History'!$E:$E) &gt;= 8.5%, 1.1055, 1.0525)), 1.0525)</f>
        <v>86.692425567028707</v>
      </c>
    </row>
    <row r="886" spans="1:8" x14ac:dyDescent="0.25">
      <c r="A886" t="s">
        <v>176</v>
      </c>
      <c r="B886" t="str">
        <f>VLOOKUP(C886, olt_db!$B$2:$E$70, 2, 0)</f>
        <v>OLT-SMGN-IBS-Pematang_Asilum</v>
      </c>
      <c r="C886" t="s">
        <v>177</v>
      </c>
      <c r="D886" s="25" t="s">
        <v>319</v>
      </c>
      <c r="E886" s="67" t="s">
        <v>317</v>
      </c>
      <c r="F886" s="121">
        <v>3.0022696172432601</v>
      </c>
      <c r="G886" s="122">
        <v>99.217103910151494</v>
      </c>
      <c r="H886" s="19">
        <f>ACOS(COS(RADIANS(90-F887)) * COS(RADIANS(90-F886)) + SIN(RADIANS(90-F887)) * SIN(RADIANS(90-F886)) * COS(RADIANS(G887-G886))) * 6371392 * IFERROR(IF(AVERAGEIF('TT History'!$B:$B, D886, 'TT History'!$E:$E) &gt; 9.8%, 1.1205, IF(AVERAGEIF('TT History'!$B:$B, D886, 'TT History'!$E:$E) &gt;= 8.5%, 1.1055, 1.0525)), 1.0525)</f>
        <v>27.986111964065703</v>
      </c>
    </row>
    <row r="887" spans="1:8" x14ac:dyDescent="0.25">
      <c r="A887" t="s">
        <v>176</v>
      </c>
      <c r="B887" t="str">
        <f>VLOOKUP(C887, olt_db!$B$2:$E$70, 2, 0)</f>
        <v>OLT-SMGN-IBS-Pematang_Asilum</v>
      </c>
      <c r="C887" t="s">
        <v>177</v>
      </c>
      <c r="D887" s="25" t="s">
        <v>319</v>
      </c>
      <c r="E887" s="67" t="s">
        <v>318</v>
      </c>
      <c r="F887" s="121">
        <v>3.0022221674476199</v>
      </c>
      <c r="G887" s="122">
        <v>99.216869226803496</v>
      </c>
      <c r="H887" s="19">
        <f>(ACOS(COS(RADIANS(90-olt_db!F51)) * COS(RADIANS(90-F887)) + SIN(RADIANS(90-olt_db!F51)) * SIN(RADIANS(90-F887)) * COS(RADIANS(olt_db!G51-G887))) * 6371392)*1.105</f>
        <v>0.33175441850036641</v>
      </c>
    </row>
    <row r="888" spans="1:8" x14ac:dyDescent="0.25">
      <c r="A888" t="s">
        <v>176</v>
      </c>
      <c r="B888" t="str">
        <f>VLOOKUP(C888, olt_db!$B$2:$E$70, 2, 0)</f>
        <v>OLT-SMGN-IBS-Pematang_Asilum</v>
      </c>
      <c r="C888" t="s">
        <v>177</v>
      </c>
      <c r="D888" s="39" t="s">
        <v>320</v>
      </c>
      <c r="E888" s="39" t="s">
        <v>321</v>
      </c>
      <c r="F888" s="123">
        <v>3.0643947567196901</v>
      </c>
      <c r="G888" s="124">
        <v>99.273777306510098</v>
      </c>
      <c r="H888" s="40">
        <f>ACOS(COS(RADIANS(90-F889)) * COS(RADIANS(90-F888)) + SIN(RADIANS(90-F889)) * SIN(RADIANS(90-F888)) * COS(RADIANS(G889-G888))) * 6371392 * IFERROR(IF(AVERAGEIF('TT History'!$B:$B, D888, 'TT History'!$E:$E) &gt; 9.8%, 1.1205, IF(AVERAGEIF('TT History'!$B:$B, D888, 'TT History'!$E:$E) &gt;= 8.5%, 1.1055, 1.0525)), 1.0525)</f>
        <v>17.742770895141827</v>
      </c>
    </row>
    <row r="889" spans="1:8" x14ac:dyDescent="0.25">
      <c r="A889" t="s">
        <v>176</v>
      </c>
      <c r="B889" t="str">
        <f>VLOOKUP(C889, olt_db!$B$2:$E$70, 2, 0)</f>
        <v>OLT-SMGN-IBS-Pematang_Asilum</v>
      </c>
      <c r="C889" t="s">
        <v>177</v>
      </c>
      <c r="D889" s="39" t="s">
        <v>320</v>
      </c>
      <c r="E889" s="39" t="s">
        <v>322</v>
      </c>
      <c r="F889" s="123">
        <v>3.0643532248196901</v>
      </c>
      <c r="G889" s="124">
        <v>99.2739137065101</v>
      </c>
      <c r="H889" s="40">
        <f>ACOS(COS(RADIANS(90-F890)) * COS(RADIANS(90-F889)) + SIN(RADIANS(90-F890)) * SIN(RADIANS(90-F889)) * COS(RADIANS(G890-G889))) * 6371392 * IFERROR(IF(AVERAGEIF('TT History'!$B:$B, D889, 'TT History'!$E:$E) &gt; 9.8%, 1.1205, IF(AVERAGEIF('TT History'!$B:$B, D889, 'TT History'!$E:$E) &gt;= 8.5%, 1.1055, 1.0525)), 1.0525)</f>
        <v>155.29741978018734</v>
      </c>
    </row>
    <row r="890" spans="1:8" x14ac:dyDescent="0.25">
      <c r="A890" t="s">
        <v>176</v>
      </c>
      <c r="B890" t="str">
        <f>VLOOKUP(C890, olt_db!$B$2:$E$70, 2, 0)</f>
        <v>OLT-SMGN-IBS-Pematang_Asilum</v>
      </c>
      <c r="C890" t="s">
        <v>177</v>
      </c>
      <c r="D890" s="39" t="s">
        <v>320</v>
      </c>
      <c r="E890" s="39" t="s">
        <v>323</v>
      </c>
      <c r="F890" s="123">
        <v>3.0641524533418298</v>
      </c>
      <c r="G890" s="124">
        <v>99.275145542787101</v>
      </c>
      <c r="H890" s="40">
        <f>ACOS(COS(RADIANS(90-F891)) * COS(RADIANS(90-F890)) + SIN(RADIANS(90-F891)) * SIN(RADIANS(90-F890)) * COS(RADIANS(G891-G890))) * 6371392 * IFERROR(IF(AVERAGEIF('TT History'!$B:$B, D890, 'TT History'!$E:$E) &gt; 9.8%, 1.1205, IF(AVERAGEIF('TT History'!$B:$B, D890, 'TT History'!$E:$E) &gt;= 8.5%, 1.1055, 1.0525)), 1.0525)</f>
        <v>44.395659056606668</v>
      </c>
    </row>
    <row r="891" spans="1:8" x14ac:dyDescent="0.25">
      <c r="A891" t="s">
        <v>176</v>
      </c>
      <c r="B891" t="str">
        <f>VLOOKUP(C891, olt_db!$B$2:$E$70, 2, 0)</f>
        <v>OLT-SMGN-IBS-Pematang_Asilum</v>
      </c>
      <c r="C891" t="s">
        <v>177</v>
      </c>
      <c r="D891" s="39" t="s">
        <v>320</v>
      </c>
      <c r="E891" s="39" t="s">
        <v>324</v>
      </c>
      <c r="F891" s="123">
        <v>3.0639394317959998</v>
      </c>
      <c r="G891" s="124">
        <v>99.275431560291395</v>
      </c>
      <c r="H891" s="40">
        <f>ACOS(COS(RADIANS(90-F892)) * COS(RADIANS(90-F891)) + SIN(RADIANS(90-F892)) * SIN(RADIANS(90-F891)) * COS(RADIANS(G892-G891))) * 6371392 * IFERROR(IF(AVERAGEIF('TT History'!$B:$B, D891, 'TT History'!$E:$E) &gt; 9.8%, 1.1205, IF(AVERAGEIF('TT History'!$B:$B, D891, 'TT History'!$E:$E) &gt;= 8.5%, 1.1055, 1.0525)), 1.0525)</f>
        <v>81.081932304403693</v>
      </c>
    </row>
    <row r="892" spans="1:8" x14ac:dyDescent="0.25">
      <c r="A892" t="s">
        <v>176</v>
      </c>
      <c r="B892" t="str">
        <f>VLOOKUP(C892, olt_db!$B$2:$E$70, 2, 0)</f>
        <v>OLT-SMGN-IBS-Pematang_Asilum</v>
      </c>
      <c r="C892" t="s">
        <v>177</v>
      </c>
      <c r="D892" s="39" t="s">
        <v>320</v>
      </c>
      <c r="E892" s="39" t="s">
        <v>325</v>
      </c>
      <c r="F892" s="123">
        <v>3.0634021015042001</v>
      </c>
      <c r="G892" s="124">
        <v>99.275063986526206</v>
      </c>
      <c r="H892" s="40">
        <f>ACOS(COS(RADIANS(90-F893)) * COS(RADIANS(90-F892)) + SIN(RADIANS(90-F893)) * SIN(RADIANS(90-F892)) * COS(RADIANS(G893-G892))) * 6371392 * IFERROR(IF(AVERAGEIF('TT History'!$B:$B, D892, 'TT History'!$E:$E) &gt; 9.8%, 1.1205, IF(AVERAGEIF('TT History'!$B:$B, D892, 'TT History'!$E:$E) &gt;= 8.5%, 1.1055, 1.0525)), 1.0525)</f>
        <v>77.076789201027779</v>
      </c>
    </row>
    <row r="893" spans="1:8" x14ac:dyDescent="0.25">
      <c r="A893" t="s">
        <v>176</v>
      </c>
      <c r="B893" t="str">
        <f>VLOOKUP(C893, olt_db!$B$2:$E$70, 2, 0)</f>
        <v>OLT-SMGN-IBS-Pematang_Asilum</v>
      </c>
      <c r="C893" t="s">
        <v>177</v>
      </c>
      <c r="D893" s="39" t="s">
        <v>320</v>
      </c>
      <c r="E893" s="39" t="s">
        <v>326</v>
      </c>
      <c r="F893" s="123">
        <v>3.0629399908610302</v>
      </c>
      <c r="G893" s="124">
        <v>99.274652177687798</v>
      </c>
      <c r="H893" s="40">
        <f>ACOS(COS(RADIANS(90-F894)) * COS(RADIANS(90-F893)) + SIN(RADIANS(90-F894)) * SIN(RADIANS(90-F893)) * COS(RADIANS(G894-G893))) * 6371392 * IFERROR(IF(AVERAGEIF('TT History'!$B:$B, D893, 'TT History'!$E:$E) &gt; 9.8%, 1.1205, IF(AVERAGEIF('TT History'!$B:$B, D893, 'TT History'!$E:$E) &gt;= 8.5%, 1.1055, 1.0525)), 1.0525)</f>
        <v>41.382148112039907</v>
      </c>
    </row>
    <row r="894" spans="1:8" x14ac:dyDescent="0.25">
      <c r="A894" t="s">
        <v>176</v>
      </c>
      <c r="B894" t="str">
        <f>VLOOKUP(C894, olt_db!$B$2:$E$70, 2, 0)</f>
        <v>OLT-SMGN-IBS-Pematang_Asilum</v>
      </c>
      <c r="C894" t="s">
        <v>177</v>
      </c>
      <c r="D894" s="39" t="s">
        <v>320</v>
      </c>
      <c r="E894" s="39" t="s">
        <v>327</v>
      </c>
      <c r="F894" s="123">
        <v>3.0627415110474798</v>
      </c>
      <c r="G894" s="124">
        <v>99.274385513080205</v>
      </c>
      <c r="H894" s="40">
        <f>ACOS(COS(RADIANS(90-F895)) * COS(RADIANS(90-F894)) + SIN(RADIANS(90-F895)) * SIN(RADIANS(90-F894)) * COS(RADIANS(G895-G894))) * 6371392 * IFERROR(IF(AVERAGEIF('TT History'!$B:$B, D894, 'TT History'!$E:$E) &gt; 9.8%, 1.1205, IF(AVERAGEIF('TT History'!$B:$B, D894, 'TT History'!$E:$E) &gt;= 8.5%, 1.1055, 1.0525)), 1.0525)</f>
        <v>108.23275479766528</v>
      </c>
    </row>
    <row r="895" spans="1:8" x14ac:dyDescent="0.25">
      <c r="A895" t="s">
        <v>176</v>
      </c>
      <c r="B895" t="str">
        <f>VLOOKUP(C895, olt_db!$B$2:$E$70, 2, 0)</f>
        <v>OLT-SMGN-IBS-Pematang_Asilum</v>
      </c>
      <c r="C895" t="s">
        <v>177</v>
      </c>
      <c r="D895" s="39" t="s">
        <v>320</v>
      </c>
      <c r="E895" s="39" t="s">
        <v>328</v>
      </c>
      <c r="F895" s="123">
        <v>3.06209257339026</v>
      </c>
      <c r="G895" s="124">
        <v>99.273807280200401</v>
      </c>
      <c r="H895" s="40">
        <f>ACOS(COS(RADIANS(90-F896)) * COS(RADIANS(90-F895)) + SIN(RADIANS(90-F896)) * SIN(RADIANS(90-F895)) * COS(RADIANS(G896-G895))) * 6371392 * IFERROR(IF(AVERAGEIF('TT History'!$B:$B, D895, 'TT History'!$E:$E) &gt; 9.8%, 1.1205, IF(AVERAGEIF('TT History'!$B:$B, D895, 'TT History'!$E:$E) &gt;= 8.5%, 1.1055, 1.0525)), 1.0525)</f>
        <v>61.700288168673154</v>
      </c>
    </row>
    <row r="896" spans="1:8" x14ac:dyDescent="0.25">
      <c r="A896" t="s">
        <v>176</v>
      </c>
      <c r="B896" t="str">
        <f>VLOOKUP(C896, olt_db!$B$2:$E$70, 2, 0)</f>
        <v>OLT-SMGN-IBS-Pematang_Asilum</v>
      </c>
      <c r="C896" t="s">
        <v>177</v>
      </c>
      <c r="D896" s="39" t="s">
        <v>320</v>
      </c>
      <c r="E896" s="39" t="s">
        <v>329</v>
      </c>
      <c r="F896" s="123">
        <v>3.0617163396349598</v>
      </c>
      <c r="G896" s="124">
        <v>99.273484870068103</v>
      </c>
      <c r="H896" s="40">
        <f>ACOS(COS(RADIANS(90-F897)) * COS(RADIANS(90-F896)) + SIN(RADIANS(90-F897)) * SIN(RADIANS(90-F896)) * COS(RADIANS(G897-G896))) * 6371392 * IFERROR(IF(AVERAGEIF('TT History'!$B:$B, D896, 'TT History'!$E:$E) &gt; 9.8%, 1.1205, IF(AVERAGEIF('TT History'!$B:$B, D896, 'TT History'!$E:$E) &gt;= 8.5%, 1.1055, 1.0525)), 1.0525)</f>
        <v>42.495133735033157</v>
      </c>
    </row>
    <row r="897" spans="1:8" x14ac:dyDescent="0.25">
      <c r="A897" t="s">
        <v>176</v>
      </c>
      <c r="B897" t="str">
        <f>VLOOKUP(C897, olt_db!$B$2:$E$70, 2, 0)</f>
        <v>OLT-SMGN-IBS-Pematang_Asilum</v>
      </c>
      <c r="C897" t="s">
        <v>177</v>
      </c>
      <c r="D897" s="39" t="s">
        <v>320</v>
      </c>
      <c r="E897" s="39" t="s">
        <v>330</v>
      </c>
      <c r="F897" s="123">
        <v>3.0614538587563902</v>
      </c>
      <c r="G897" s="124">
        <v>99.273266802557004</v>
      </c>
      <c r="H897" s="40">
        <f>ACOS(COS(RADIANS(90-F898)) * COS(RADIANS(90-F897)) + SIN(RADIANS(90-F898)) * SIN(RADIANS(90-F897)) * COS(RADIANS(G898-G897))) * 6371392 * IFERROR(IF(AVERAGEIF('TT History'!$B:$B, D897, 'TT History'!$E:$E) &gt; 9.8%, 1.1205, IF(AVERAGEIF('TT History'!$B:$B, D897, 'TT History'!$E:$E) &gt;= 8.5%, 1.1055, 1.0525)), 1.0525)</f>
        <v>35.663372241177036</v>
      </c>
    </row>
    <row r="898" spans="1:8" x14ac:dyDescent="0.25">
      <c r="A898" t="s">
        <v>176</v>
      </c>
      <c r="B898" t="str">
        <f>VLOOKUP(C898, olt_db!$B$2:$E$70, 2, 0)</f>
        <v>OLT-SMGN-IBS-Pematang_Asilum</v>
      </c>
      <c r="C898" t="s">
        <v>177</v>
      </c>
      <c r="D898" s="39" t="s">
        <v>320</v>
      </c>
      <c r="E898" s="39" t="s">
        <v>331</v>
      </c>
      <c r="F898" s="123">
        <v>3.06124103213623</v>
      </c>
      <c r="G898" s="124">
        <v>99.273075147939394</v>
      </c>
      <c r="H898" s="40">
        <f>ACOS(COS(RADIANS(90-F899)) * COS(RADIANS(90-F898)) + SIN(RADIANS(90-F899)) * SIN(RADIANS(90-F898)) * COS(RADIANS(G899-G898))) * 6371392 * IFERROR(IF(AVERAGEIF('TT History'!$B:$B, D898, 'TT History'!$E:$E) &gt; 9.8%, 1.1205, IF(AVERAGEIF('TT History'!$B:$B, D898, 'TT History'!$E:$E) &gt;= 8.5%, 1.1055, 1.0525)), 1.0525)</f>
        <v>24.728847559494231</v>
      </c>
    </row>
    <row r="899" spans="1:8" x14ac:dyDescent="0.25">
      <c r="A899" t="s">
        <v>176</v>
      </c>
      <c r="B899" t="str">
        <f>VLOOKUP(C899, olt_db!$B$2:$E$70, 2, 0)</f>
        <v>OLT-SMGN-IBS-Pematang_Asilum</v>
      </c>
      <c r="C899" t="s">
        <v>177</v>
      </c>
      <c r="D899" s="39" t="s">
        <v>320</v>
      </c>
      <c r="E899" s="39" t="s">
        <v>332</v>
      </c>
      <c r="F899" s="123">
        <v>3.0610962224443998</v>
      </c>
      <c r="G899" s="124">
        <v>99.272939243721396</v>
      </c>
      <c r="H899" s="40">
        <f>ACOS(COS(RADIANS(90-F900)) * COS(RADIANS(90-F899)) + SIN(RADIANS(90-F900)) * SIN(RADIANS(90-F899)) * COS(RADIANS(G900-G899))) * 6371392 * IFERROR(IF(AVERAGEIF('TT History'!$B:$B, D899, 'TT History'!$E:$E) &gt; 9.8%, 1.1205, IF(AVERAGEIF('TT History'!$B:$B, D899, 'TT History'!$E:$E) &gt;= 8.5%, 1.1055, 1.0525)), 1.0525)</f>
        <v>42.748971438418174</v>
      </c>
    </row>
    <row r="900" spans="1:8" x14ac:dyDescent="0.25">
      <c r="A900" t="s">
        <v>176</v>
      </c>
      <c r="B900" t="str">
        <f>VLOOKUP(C900, olt_db!$B$2:$E$70, 2, 0)</f>
        <v>OLT-SMGN-IBS-Pematang_Asilum</v>
      </c>
      <c r="C900" t="s">
        <v>177</v>
      </c>
      <c r="D900" s="39" t="s">
        <v>320</v>
      </c>
      <c r="E900" s="39" t="s">
        <v>333</v>
      </c>
      <c r="F900" s="123">
        <v>3.0608165100746301</v>
      </c>
      <c r="G900" s="124">
        <v>99.272740294932206</v>
      </c>
      <c r="H900" s="40">
        <f>ACOS(COS(RADIANS(90-F901)) * COS(RADIANS(90-F900)) + SIN(RADIANS(90-F901)) * SIN(RADIANS(90-F900)) * COS(RADIANS(G901-G900))) * 6371392 * IFERROR(IF(AVERAGEIF('TT History'!$B:$B, D900, 'TT History'!$E:$E) &gt; 9.8%, 1.1205, IF(AVERAGEIF('TT History'!$B:$B, D900, 'TT History'!$E:$E) &gt;= 8.5%, 1.1055, 1.0525)), 1.0525)</f>
        <v>54.996070058264245</v>
      </c>
    </row>
    <row r="901" spans="1:8" x14ac:dyDescent="0.25">
      <c r="A901" t="s">
        <v>176</v>
      </c>
      <c r="B901" t="str">
        <f>VLOOKUP(C901, olt_db!$B$2:$E$70, 2, 0)</f>
        <v>OLT-SMGN-IBS-Pematang_Asilum</v>
      </c>
      <c r="C901" t="s">
        <v>177</v>
      </c>
      <c r="D901" s="39" t="s">
        <v>320</v>
      </c>
      <c r="E901" s="39" t="s">
        <v>334</v>
      </c>
      <c r="F901" s="123">
        <v>3.0604803173811899</v>
      </c>
      <c r="G901" s="124">
        <v>99.272453902229401</v>
      </c>
      <c r="H901" s="40">
        <f>ACOS(COS(RADIANS(90-F902)) * COS(RADIANS(90-F901)) + SIN(RADIANS(90-F902)) * SIN(RADIANS(90-F901)) * COS(RADIANS(G902-G901))) * 6371392 * IFERROR(IF(AVERAGEIF('TT History'!$B:$B, D901, 'TT History'!$E:$E) &gt; 9.8%, 1.1205, IF(AVERAGEIF('TT History'!$B:$B, D901, 'TT History'!$E:$E) &gt;= 8.5%, 1.1055, 1.0525)), 1.0525)</f>
        <v>70.241230638055669</v>
      </c>
    </row>
    <row r="902" spans="1:8" x14ac:dyDescent="0.25">
      <c r="A902" t="s">
        <v>176</v>
      </c>
      <c r="B902" t="str">
        <f>VLOOKUP(C902, olt_db!$B$2:$E$70, 2, 0)</f>
        <v>OLT-SMGN-IBS-Pematang_Asilum</v>
      </c>
      <c r="C902" t="s">
        <v>177</v>
      </c>
      <c r="D902" s="39" t="s">
        <v>320</v>
      </c>
      <c r="E902" s="39" t="s">
        <v>335</v>
      </c>
      <c r="F902" s="123">
        <v>3.0600551758286998</v>
      </c>
      <c r="G902" s="124">
        <v>99.272083181139493</v>
      </c>
      <c r="H902" s="40">
        <f>ACOS(COS(RADIANS(90-F903)) * COS(RADIANS(90-F902)) + SIN(RADIANS(90-F903)) * SIN(RADIANS(90-F902)) * COS(RADIANS(G903-G902))) * 6371392 * IFERROR(IF(AVERAGEIF('TT History'!$B:$B, D902, 'TT History'!$E:$E) &gt; 9.8%, 1.1205, IF(AVERAGEIF('TT History'!$B:$B, D902, 'TT History'!$E:$E) &gt;= 8.5%, 1.1055, 1.0525)), 1.0525)</f>
        <v>60.61237399362836</v>
      </c>
    </row>
    <row r="903" spans="1:8" x14ac:dyDescent="0.25">
      <c r="A903" t="s">
        <v>176</v>
      </c>
      <c r="B903" t="str">
        <f>VLOOKUP(C903, olt_db!$B$2:$E$70, 2, 0)</f>
        <v>OLT-SMGN-IBS-Pematang_Asilum</v>
      </c>
      <c r="C903" t="s">
        <v>177</v>
      </c>
      <c r="D903" s="39" t="s">
        <v>320</v>
      </c>
      <c r="E903" s="39" t="s">
        <v>336</v>
      </c>
      <c r="F903" s="123">
        <v>3.0596812286262001</v>
      </c>
      <c r="G903" s="124">
        <v>99.271771616537507</v>
      </c>
      <c r="H903" s="40">
        <f>ACOS(COS(RADIANS(90-F904)) * COS(RADIANS(90-F903)) + SIN(RADIANS(90-F904)) * SIN(RADIANS(90-F903)) * COS(RADIANS(G904-G903))) * 6371392 * IFERROR(IF(AVERAGEIF('TT History'!$B:$B, D903, 'TT History'!$E:$E) &gt; 9.8%, 1.1205, IF(AVERAGEIF('TT History'!$B:$B, D903, 'TT History'!$E:$E) &gt;= 8.5%, 1.1055, 1.0525)), 1.0525)</f>
        <v>69.325516390968218</v>
      </c>
    </row>
    <row r="904" spans="1:8" x14ac:dyDescent="0.25">
      <c r="A904" t="s">
        <v>176</v>
      </c>
      <c r="B904" t="str">
        <f>VLOOKUP(C904, olt_db!$B$2:$E$70, 2, 0)</f>
        <v>OLT-SMGN-IBS-Pematang_Asilum</v>
      </c>
      <c r="C904" t="s">
        <v>177</v>
      </c>
      <c r="D904" s="39" t="s">
        <v>320</v>
      </c>
      <c r="E904" s="39" t="s">
        <v>337</v>
      </c>
      <c r="F904" s="123">
        <v>3.0592533825422699</v>
      </c>
      <c r="G904" s="124">
        <v>99.271415435802197</v>
      </c>
      <c r="H904" s="40">
        <f>ACOS(COS(RADIANS(90-F905)) * COS(RADIANS(90-F904)) + SIN(RADIANS(90-F905)) * SIN(RADIANS(90-F904)) * COS(RADIANS(G905-G904))) * 6371392 * IFERROR(IF(AVERAGEIF('TT History'!$B:$B, D904, 'TT History'!$E:$E) &gt; 9.8%, 1.1205, IF(AVERAGEIF('TT History'!$B:$B, D904, 'TT History'!$E:$E) &gt;= 8.5%, 1.1055, 1.0525)), 1.0525)</f>
        <v>50.828230125637759</v>
      </c>
    </row>
    <row r="905" spans="1:8" x14ac:dyDescent="0.25">
      <c r="A905" t="s">
        <v>176</v>
      </c>
      <c r="B905" t="str">
        <f>VLOOKUP(C905, olt_db!$B$2:$E$70, 2, 0)</f>
        <v>OLT-SMGN-IBS-Pematang_Asilum</v>
      </c>
      <c r="C905" t="s">
        <v>177</v>
      </c>
      <c r="D905" s="39" t="s">
        <v>320</v>
      </c>
      <c r="E905" s="39" t="s">
        <v>338</v>
      </c>
      <c r="F905" s="123">
        <v>3.05893519133258</v>
      </c>
      <c r="G905" s="124">
        <v>99.271159811993101</v>
      </c>
      <c r="H905" s="40">
        <f>ACOS(COS(RADIANS(90-F906)) * COS(RADIANS(90-F905)) + SIN(RADIANS(90-F906)) * SIN(RADIANS(90-F905)) * COS(RADIANS(G906-G905))) * 6371392 * IFERROR(IF(AVERAGEIF('TT History'!$B:$B, D905, 'TT History'!$E:$E) &gt; 9.8%, 1.1205, IF(AVERAGEIF('TT History'!$B:$B, D905, 'TT History'!$E:$E) &gt;= 8.5%, 1.1055, 1.0525)), 1.0525)</f>
        <v>34.749333093499295</v>
      </c>
    </row>
    <row r="906" spans="1:8" x14ac:dyDescent="0.25">
      <c r="A906" t="s">
        <v>176</v>
      </c>
      <c r="B906" t="str">
        <f>VLOOKUP(C906, olt_db!$B$2:$E$70, 2, 0)</f>
        <v>OLT-SMGN-IBS-Pematang_Asilum</v>
      </c>
      <c r="C906" t="s">
        <v>177</v>
      </c>
      <c r="D906" s="39" t="s">
        <v>320</v>
      </c>
      <c r="E906" s="39" t="s">
        <v>339</v>
      </c>
      <c r="F906" s="123">
        <v>3.05872851100363</v>
      </c>
      <c r="G906" s="124">
        <v>99.270972303737395</v>
      </c>
      <c r="H906" s="40">
        <f>ACOS(COS(RADIANS(90-F907)) * COS(RADIANS(90-F906)) + SIN(RADIANS(90-F907)) * SIN(RADIANS(90-F906)) * COS(RADIANS(G907-G906))) * 6371392 * IFERROR(IF(AVERAGEIF('TT History'!$B:$B, D906, 'TT History'!$E:$E) &gt; 9.8%, 1.1205, IF(AVERAGEIF('TT History'!$B:$B, D906, 'TT History'!$E:$E) &gt;= 8.5%, 1.1055, 1.0525)), 1.0525)</f>
        <v>46.817067054794983</v>
      </c>
    </row>
    <row r="907" spans="1:8" x14ac:dyDescent="0.25">
      <c r="A907" t="s">
        <v>176</v>
      </c>
      <c r="B907" t="str">
        <f>VLOOKUP(C907, olt_db!$B$2:$E$70, 2, 0)</f>
        <v>OLT-SMGN-IBS-Pematang_Asilum</v>
      </c>
      <c r="C907" t="s">
        <v>177</v>
      </c>
      <c r="D907" s="39" t="s">
        <v>320</v>
      </c>
      <c r="E907" s="39" t="s">
        <v>340</v>
      </c>
      <c r="F907" s="123">
        <v>3.05843858352346</v>
      </c>
      <c r="G907" s="124">
        <v>99.270732967941697</v>
      </c>
      <c r="H907" s="40">
        <f>ACOS(COS(RADIANS(90-F908)) * COS(RADIANS(90-F907)) + SIN(RADIANS(90-F908)) * SIN(RADIANS(90-F907)) * COS(RADIANS(G908-G907))) * 6371392 * IFERROR(IF(AVERAGEIF('TT History'!$B:$B, D907, 'TT History'!$E:$E) &gt; 9.8%, 1.1205, IF(AVERAGEIF('TT History'!$B:$B, D907, 'TT History'!$E:$E) &gt;= 8.5%, 1.1055, 1.0525)), 1.0525)</f>
        <v>47.926628205606349</v>
      </c>
    </row>
    <row r="908" spans="1:8" x14ac:dyDescent="0.25">
      <c r="A908" t="s">
        <v>176</v>
      </c>
      <c r="B908" t="str">
        <f>VLOOKUP(C908, olt_db!$B$2:$E$70, 2, 0)</f>
        <v>OLT-SMGN-IBS-Pematang_Asilum</v>
      </c>
      <c r="C908" t="s">
        <v>177</v>
      </c>
      <c r="D908" s="39" t="s">
        <v>320</v>
      </c>
      <c r="E908" s="39" t="s">
        <v>341</v>
      </c>
      <c r="F908" s="123">
        <v>3.0581358494547999</v>
      </c>
      <c r="G908" s="124">
        <v>99.270495356134106</v>
      </c>
      <c r="H908" s="40">
        <f>ACOS(COS(RADIANS(90-F909)) * COS(RADIANS(90-F908)) + SIN(RADIANS(90-F909)) * SIN(RADIANS(90-F908)) * COS(RADIANS(G909-G908))) * 6371392 * IFERROR(IF(AVERAGEIF('TT History'!$B:$B, D908, 'TT History'!$E:$E) &gt; 9.8%, 1.1205, IF(AVERAGEIF('TT History'!$B:$B, D908, 'TT History'!$E:$E) &gt;= 8.5%, 1.1055, 1.0525)), 1.0525)</f>
        <v>55.096604074698021</v>
      </c>
    </row>
    <row r="909" spans="1:8" x14ac:dyDescent="0.25">
      <c r="A909" t="s">
        <v>176</v>
      </c>
      <c r="B909" t="str">
        <f>VLOOKUP(C909, olt_db!$B$2:$E$70, 2, 0)</f>
        <v>OLT-SMGN-IBS-Pematang_Asilum</v>
      </c>
      <c r="C909" t="s">
        <v>177</v>
      </c>
      <c r="D909" s="39" t="s">
        <v>320</v>
      </c>
      <c r="E909" s="39" t="s">
        <v>342</v>
      </c>
      <c r="F909" s="123">
        <v>3.05778939280991</v>
      </c>
      <c r="G909" s="124">
        <v>99.270220204147407</v>
      </c>
      <c r="H909" s="40">
        <f>ACOS(COS(RADIANS(90-F910)) * COS(RADIANS(90-F909)) + SIN(RADIANS(90-F910)) * SIN(RADIANS(90-F909)) * COS(RADIANS(G910-G909))) * 6371392 * IFERROR(IF(AVERAGEIF('TT History'!$B:$B, D909, 'TT History'!$E:$E) &gt; 9.8%, 1.1205, IF(AVERAGEIF('TT History'!$B:$B, D909, 'TT History'!$E:$E) &gt;= 8.5%, 1.1055, 1.0525)), 1.0525)</f>
        <v>19.218879708430812</v>
      </c>
    </row>
    <row r="910" spans="1:8" x14ac:dyDescent="0.25">
      <c r="A910" t="s">
        <v>176</v>
      </c>
      <c r="B910" t="str">
        <f>VLOOKUP(C910, olt_db!$B$2:$E$70, 2, 0)</f>
        <v>OLT-SMGN-IBS-Pematang_Asilum</v>
      </c>
      <c r="C910" t="s">
        <v>177</v>
      </c>
      <c r="D910" s="39" t="s">
        <v>320</v>
      </c>
      <c r="E910" s="39" t="s">
        <v>343</v>
      </c>
      <c r="F910" s="123">
        <v>3.0577620038464399</v>
      </c>
      <c r="G910" s="124">
        <v>99.270068197371302</v>
      </c>
      <c r="H910" s="40">
        <f>ACOS(COS(RADIANS(90-F911)) * COS(RADIANS(90-F910)) + SIN(RADIANS(90-F911)) * SIN(RADIANS(90-F910)) * COS(RADIANS(G911-G910))) * 6371392 * IFERROR(IF(AVERAGEIF('TT History'!$B:$B, D910, 'TT History'!$E:$E) &gt; 9.8%, 1.1205, IF(AVERAGEIF('TT History'!$B:$B, D910, 'TT History'!$E:$E) &gt;= 8.5%, 1.1055, 1.0525)), 1.0525)</f>
        <v>73.278972957213981</v>
      </c>
    </row>
    <row r="911" spans="1:8" x14ac:dyDescent="0.25">
      <c r="A911" t="s">
        <v>176</v>
      </c>
      <c r="B911" t="str">
        <f>VLOOKUP(C911, olt_db!$B$2:$E$70, 2, 0)</f>
        <v>OLT-SMGN-IBS-Pematang_Asilum</v>
      </c>
      <c r="C911" t="s">
        <v>177</v>
      </c>
      <c r="D911" s="39" t="s">
        <v>320</v>
      </c>
      <c r="E911" s="39" t="s">
        <v>344</v>
      </c>
      <c r="F911" s="123">
        <v>3.05729867051503</v>
      </c>
      <c r="G911" s="124">
        <v>99.269705478006799</v>
      </c>
      <c r="H911" s="40">
        <f>ACOS(COS(RADIANS(90-F912)) * COS(RADIANS(90-F911)) + SIN(RADIANS(90-F912)) * SIN(RADIANS(90-F911)) * COS(RADIANS(G912-G911))) * 6371392 * IFERROR(IF(AVERAGEIF('TT History'!$B:$B, D911, 'TT History'!$E:$E) &gt; 9.8%, 1.1205, IF(AVERAGEIF('TT History'!$B:$B, D911, 'TT History'!$E:$E) &gt;= 8.5%, 1.1055, 1.0525)), 1.0525)</f>
        <v>73.762389906103991</v>
      </c>
    </row>
    <row r="912" spans="1:8" x14ac:dyDescent="0.25">
      <c r="A912" t="s">
        <v>176</v>
      </c>
      <c r="B912" t="str">
        <f>VLOOKUP(C912, olt_db!$B$2:$E$70, 2, 0)</f>
        <v>OLT-SMGN-IBS-Pematang_Asilum</v>
      </c>
      <c r="C912" t="s">
        <v>177</v>
      </c>
      <c r="D912" s="39" t="s">
        <v>320</v>
      </c>
      <c r="E912" s="39" t="s">
        <v>345</v>
      </c>
      <c r="F912" s="123">
        <v>3.05684618768887</v>
      </c>
      <c r="G912" s="124">
        <v>99.269323218177902</v>
      </c>
      <c r="H912" s="40">
        <f>ACOS(COS(RADIANS(90-F913)) * COS(RADIANS(90-F912)) + SIN(RADIANS(90-F913)) * SIN(RADIANS(90-F912)) * COS(RADIANS(G913-G912))) * 6371392 * IFERROR(IF(AVERAGEIF('TT History'!$B:$B, D912, 'TT History'!$E:$E) &gt; 9.8%, 1.1205, IF(AVERAGEIF('TT History'!$B:$B, D912, 'TT History'!$E:$E) &gt;= 8.5%, 1.1055, 1.0525)), 1.0525)</f>
        <v>55.016644104631091</v>
      </c>
    </row>
    <row r="913" spans="1:8" x14ac:dyDescent="0.25">
      <c r="A913" t="s">
        <v>176</v>
      </c>
      <c r="B913" t="str">
        <f>VLOOKUP(C913, olt_db!$B$2:$E$70, 2, 0)</f>
        <v>OLT-SMGN-IBS-Pematang_Asilum</v>
      </c>
      <c r="C913" t="s">
        <v>177</v>
      </c>
      <c r="D913" s="39" t="s">
        <v>320</v>
      </c>
      <c r="E913" s="39" t="s">
        <v>346</v>
      </c>
      <c r="F913" s="123">
        <v>3.0565285906694299</v>
      </c>
      <c r="G913" s="124">
        <v>99.269016038730598</v>
      </c>
      <c r="H913" s="40">
        <f>ACOS(COS(RADIANS(90-F914)) * COS(RADIANS(90-F913)) + SIN(RADIANS(90-F914)) * SIN(RADIANS(90-F913)) * COS(RADIANS(G914-G913))) * 6371392 * IFERROR(IF(AVERAGEIF('TT History'!$B:$B, D913, 'TT History'!$E:$E) &gt; 9.8%, 1.1205, IF(AVERAGEIF('TT History'!$B:$B, D913, 'TT History'!$E:$E) &gt;= 8.5%, 1.1055, 1.0525)), 1.0525)</f>
        <v>66.201382545966737</v>
      </c>
    </row>
    <row r="914" spans="1:8" x14ac:dyDescent="0.25">
      <c r="A914" t="s">
        <v>176</v>
      </c>
      <c r="B914" t="str">
        <f>VLOOKUP(C914, olt_db!$B$2:$E$70, 2, 0)</f>
        <v>OLT-SMGN-IBS-Pematang_Asilum</v>
      </c>
      <c r="C914" t="s">
        <v>177</v>
      </c>
      <c r="D914" s="39" t="s">
        <v>320</v>
      </c>
      <c r="E914" s="39" t="s">
        <v>347</v>
      </c>
      <c r="F914" s="123">
        <v>3.05615122082963</v>
      </c>
      <c r="G914" s="124">
        <v>99.268641504524993</v>
      </c>
      <c r="H914" s="40">
        <f>ACOS(COS(RADIANS(90-F915)) * COS(RADIANS(90-F914)) + SIN(RADIANS(90-F915)) * SIN(RADIANS(90-F914)) * COS(RADIANS(G915-G914))) * 6371392 * IFERROR(IF(AVERAGEIF('TT History'!$B:$B, D914, 'TT History'!$E:$E) &gt; 9.8%, 1.1205, IF(AVERAGEIF('TT History'!$B:$B, D914, 'TT History'!$E:$E) &gt;= 8.5%, 1.1055, 1.0525)), 1.0525)</f>
        <v>63.771722181805714</v>
      </c>
    </row>
    <row r="915" spans="1:8" x14ac:dyDescent="0.25">
      <c r="A915" t="s">
        <v>176</v>
      </c>
      <c r="B915" t="str">
        <f>VLOOKUP(C915, olt_db!$B$2:$E$70, 2, 0)</f>
        <v>OLT-SMGN-IBS-Pematang_Asilum</v>
      </c>
      <c r="C915" t="s">
        <v>177</v>
      </c>
      <c r="D915" s="39" t="s">
        <v>320</v>
      </c>
      <c r="E915" s="39" t="s">
        <v>348</v>
      </c>
      <c r="F915" s="123">
        <v>3.0557950683663999</v>
      </c>
      <c r="G915" s="124">
        <v>99.268273420938101</v>
      </c>
      <c r="H915" s="40">
        <f>ACOS(COS(RADIANS(90-F916)) * COS(RADIANS(90-F915)) + SIN(RADIANS(90-F916)) * SIN(RADIANS(90-F915)) * COS(RADIANS(G916-G915))) * 6371392 * IFERROR(IF(AVERAGEIF('TT History'!$B:$B, D915, 'TT History'!$E:$E) &gt; 9.8%, 1.1205, IF(AVERAGEIF('TT History'!$B:$B, D915, 'TT History'!$E:$E) &gt;= 8.5%, 1.1055, 1.0525)), 1.0525)</f>
        <v>67.213524635796816</v>
      </c>
    </row>
    <row r="916" spans="1:8" x14ac:dyDescent="0.25">
      <c r="A916" t="s">
        <v>176</v>
      </c>
      <c r="B916" t="str">
        <f>VLOOKUP(C916, olt_db!$B$2:$E$70, 2, 0)</f>
        <v>OLT-SMGN-IBS-Pematang_Asilum</v>
      </c>
      <c r="C916" t="s">
        <v>177</v>
      </c>
      <c r="D916" s="39" t="s">
        <v>320</v>
      </c>
      <c r="E916" s="39" t="s">
        <v>349</v>
      </c>
      <c r="F916" s="123">
        <v>3.0554153201621999</v>
      </c>
      <c r="G916" s="124">
        <v>99.267889764863696</v>
      </c>
      <c r="H916" s="40">
        <f>ACOS(COS(RADIANS(90-F917)) * COS(RADIANS(90-F916)) + SIN(RADIANS(90-F917)) * SIN(RADIANS(90-F916)) * COS(RADIANS(G917-G916))) * 6371392 * IFERROR(IF(AVERAGEIF('TT History'!$B:$B, D916, 'TT History'!$E:$E) &gt; 9.8%, 1.1205, IF(AVERAGEIF('TT History'!$B:$B, D916, 'TT History'!$E:$E) &gt;= 8.5%, 1.1055, 1.0525)), 1.0525)</f>
        <v>66.213091489350546</v>
      </c>
    </row>
    <row r="917" spans="1:8" x14ac:dyDescent="0.25">
      <c r="A917" t="s">
        <v>176</v>
      </c>
      <c r="B917" t="str">
        <f>VLOOKUP(C917, olt_db!$B$2:$E$70, 2, 0)</f>
        <v>OLT-SMGN-IBS-Pematang_Asilum</v>
      </c>
      <c r="C917" t="s">
        <v>177</v>
      </c>
      <c r="D917" s="39" t="s">
        <v>320</v>
      </c>
      <c r="E917" s="39" t="s">
        <v>350</v>
      </c>
      <c r="F917" s="123">
        <v>3.0550496702567398</v>
      </c>
      <c r="G917" s="124">
        <v>99.267503621242199</v>
      </c>
      <c r="H917" s="40">
        <f>ACOS(COS(RADIANS(90-F918)) * COS(RADIANS(90-F917)) + SIN(RADIANS(90-F918)) * SIN(RADIANS(90-F917)) * COS(RADIANS(G918-G917))) * 6371392 * IFERROR(IF(AVERAGEIF('TT History'!$B:$B, D917, 'TT History'!$E:$E) &gt; 9.8%, 1.1205, IF(AVERAGEIF('TT History'!$B:$B, D917, 'TT History'!$E:$E) &gt;= 8.5%, 1.1055, 1.0525)), 1.0525)</f>
        <v>73.98804055456732</v>
      </c>
    </row>
    <row r="918" spans="1:8" x14ac:dyDescent="0.25">
      <c r="A918" t="s">
        <v>176</v>
      </c>
      <c r="B918" t="str">
        <f>VLOOKUP(C918, olt_db!$B$2:$E$70, 2, 0)</f>
        <v>OLT-SMGN-IBS-Pematang_Asilum</v>
      </c>
      <c r="C918" t="s">
        <v>177</v>
      </c>
      <c r="D918" s="39" t="s">
        <v>320</v>
      </c>
      <c r="E918" s="39" t="s">
        <v>351</v>
      </c>
      <c r="F918" s="123">
        <v>3.0546408193503498</v>
      </c>
      <c r="G918" s="124">
        <v>99.267072385981095</v>
      </c>
      <c r="H918" s="40">
        <f>ACOS(COS(RADIANS(90-F919)) * COS(RADIANS(90-F918)) + SIN(RADIANS(90-F919)) * SIN(RADIANS(90-F918)) * COS(RADIANS(G919-G918))) * 6371392 * IFERROR(IF(AVERAGEIF('TT History'!$B:$B, D918, 'TT History'!$E:$E) &gt; 9.8%, 1.1205, IF(AVERAGEIF('TT History'!$B:$B, D918, 'TT History'!$E:$E) &gt;= 8.5%, 1.1055, 1.0525)), 1.0525)</f>
        <v>79.998144906005876</v>
      </c>
    </row>
    <row r="919" spans="1:8" x14ac:dyDescent="0.25">
      <c r="A919" t="s">
        <v>176</v>
      </c>
      <c r="B919" t="str">
        <f>VLOOKUP(C919, olt_db!$B$2:$E$70, 2, 0)</f>
        <v>OLT-SMGN-IBS-Pematang_Asilum</v>
      </c>
      <c r="C919" t="s">
        <v>177</v>
      </c>
      <c r="D919" s="39" t="s">
        <v>320</v>
      </c>
      <c r="E919" s="39" t="s">
        <v>352</v>
      </c>
      <c r="F919" s="123">
        <v>3.0542337776322799</v>
      </c>
      <c r="G919" s="124">
        <v>99.266575170273398</v>
      </c>
      <c r="H919" s="40">
        <f>ACOS(COS(RADIANS(90-F920)) * COS(RADIANS(90-F919)) + SIN(RADIANS(90-F920)) * SIN(RADIANS(90-F919)) * COS(RADIANS(G920-G919))) * 6371392 * IFERROR(IF(AVERAGEIF('TT History'!$B:$B, D919, 'TT History'!$E:$E) &gt; 9.8%, 1.1205, IF(AVERAGEIF('TT History'!$B:$B, D919, 'TT History'!$E:$E) &gt;= 8.5%, 1.1055, 1.0525)), 1.0525)</f>
        <v>88.475108961370481</v>
      </c>
    </row>
    <row r="920" spans="1:8" x14ac:dyDescent="0.25">
      <c r="A920" t="s">
        <v>176</v>
      </c>
      <c r="B920" t="str">
        <f>VLOOKUP(C920, olt_db!$B$2:$E$70, 2, 0)</f>
        <v>OLT-SMGN-IBS-Pematang_Asilum</v>
      </c>
      <c r="C920" t="s">
        <v>177</v>
      </c>
      <c r="D920" s="39" t="s">
        <v>320</v>
      </c>
      <c r="E920" s="39" t="s">
        <v>353</v>
      </c>
      <c r="F920" s="123">
        <v>3.0537568254795699</v>
      </c>
      <c r="G920" s="124">
        <v>99.266048391020405</v>
      </c>
      <c r="H920" s="40">
        <f>ACOS(COS(RADIANS(90-F921)) * COS(RADIANS(90-F920)) + SIN(RADIANS(90-F921)) * SIN(RADIANS(90-F920)) * COS(RADIANS(G921-G920))) * 6371392 * IFERROR(IF(AVERAGEIF('TT History'!$B:$B, D920, 'TT History'!$E:$E) &gt; 9.8%, 1.1205, IF(AVERAGEIF('TT History'!$B:$B, D920, 'TT History'!$E:$E) &gt;= 8.5%, 1.1055, 1.0525)), 1.0525)</f>
        <v>68.595395323108207</v>
      </c>
    </row>
    <row r="921" spans="1:8" x14ac:dyDescent="0.25">
      <c r="A921" t="s">
        <v>176</v>
      </c>
      <c r="B921" t="str">
        <f>VLOOKUP(C921, olt_db!$B$2:$E$70, 2, 0)</f>
        <v>OLT-SMGN-IBS-Pematang_Asilum</v>
      </c>
      <c r="C921" t="s">
        <v>177</v>
      </c>
      <c r="D921" s="39" t="s">
        <v>320</v>
      </c>
      <c r="E921" s="39" t="s">
        <v>354</v>
      </c>
      <c r="F921" s="123">
        <v>3.0533894007032498</v>
      </c>
      <c r="G921" s="124">
        <v>99.265637846027303</v>
      </c>
      <c r="H921" s="40">
        <f>ACOS(COS(RADIANS(90-F922)) * COS(RADIANS(90-F921)) + SIN(RADIANS(90-F922)) * SIN(RADIANS(90-F921)) * COS(RADIANS(G922-G921))) * 6371392 * IFERROR(IF(AVERAGEIF('TT History'!$B:$B, D921, 'TT History'!$E:$E) &gt; 9.8%, 1.1205, IF(AVERAGEIF('TT History'!$B:$B, D921, 'TT History'!$E:$E) &gt;= 8.5%, 1.1055, 1.0525)), 1.0525)</f>
        <v>74.398054523550556</v>
      </c>
    </row>
    <row r="922" spans="1:8" x14ac:dyDescent="0.25">
      <c r="A922" t="s">
        <v>176</v>
      </c>
      <c r="B922" t="str">
        <f>VLOOKUP(C922, olt_db!$B$2:$E$70, 2, 0)</f>
        <v>OLT-SMGN-IBS-Pematang_Asilum</v>
      </c>
      <c r="C922" t="s">
        <v>177</v>
      </c>
      <c r="D922" s="39" t="s">
        <v>320</v>
      </c>
      <c r="E922" s="39" t="s">
        <v>355</v>
      </c>
      <c r="F922" s="123">
        <v>3.0529801534934</v>
      </c>
      <c r="G922" s="124">
        <v>99.265202451762903</v>
      </c>
      <c r="H922" s="40">
        <f>ACOS(COS(RADIANS(90-F923)) * COS(RADIANS(90-F922)) + SIN(RADIANS(90-F923)) * SIN(RADIANS(90-F922)) * COS(RADIANS(G923-G922))) * 6371392 * IFERROR(IF(AVERAGEIF('TT History'!$B:$B, D922, 'TT History'!$E:$E) &gt; 9.8%, 1.1205, IF(AVERAGEIF('TT History'!$B:$B, D922, 'TT History'!$E:$E) &gt;= 8.5%, 1.1055, 1.0525)), 1.0525)</f>
        <v>29.180557100311891</v>
      </c>
    </row>
    <row r="923" spans="1:8" x14ac:dyDescent="0.25">
      <c r="A923" t="s">
        <v>176</v>
      </c>
      <c r="B923" t="str">
        <f>VLOOKUP(C923, olt_db!$B$2:$E$70, 2, 0)</f>
        <v>OLT-SMGN-IBS-Pematang_Asilum</v>
      </c>
      <c r="C923" t="s">
        <v>177</v>
      </c>
      <c r="D923" s="39" t="s">
        <v>320</v>
      </c>
      <c r="E923" s="39" t="s">
        <v>356</v>
      </c>
      <c r="F923" s="123">
        <v>3.0528033927324101</v>
      </c>
      <c r="G923" s="124">
        <v>99.265048608138201</v>
      </c>
      <c r="H923" s="40">
        <f>ACOS(COS(RADIANS(90-F924)) * COS(RADIANS(90-F923)) + SIN(RADIANS(90-F924)) * SIN(RADIANS(90-F923)) * COS(RADIANS(G924-G923))) * 6371392 * IFERROR(IF(AVERAGEIF('TT History'!$B:$B, D923, 'TT History'!$E:$E) &gt; 9.8%, 1.1205, IF(AVERAGEIF('TT History'!$B:$B, D923, 'TT History'!$E:$E) &gt;= 8.5%, 1.1055, 1.0525)), 1.0525)</f>
        <v>97.75856375064096</v>
      </c>
    </row>
    <row r="924" spans="1:8" x14ac:dyDescent="0.25">
      <c r="A924" t="s">
        <v>176</v>
      </c>
      <c r="B924" t="str">
        <f>VLOOKUP(C924, olt_db!$B$2:$E$70, 2, 0)</f>
        <v>OLT-SMGN-IBS-Pematang_Asilum</v>
      </c>
      <c r="C924" t="s">
        <v>177</v>
      </c>
      <c r="D924" s="39" t="s">
        <v>320</v>
      </c>
      <c r="E924" s="39" t="s">
        <v>357</v>
      </c>
      <c r="F924" s="123">
        <v>3.0523060505585602</v>
      </c>
      <c r="G924" s="124">
        <v>99.264440952016599</v>
      </c>
      <c r="H924" s="40">
        <f>ACOS(COS(RADIANS(90-F925)) * COS(RADIANS(90-F924)) + SIN(RADIANS(90-F925)) * SIN(RADIANS(90-F924)) * COS(RADIANS(G925-G924))) * 6371392 * IFERROR(IF(AVERAGEIF('TT History'!$B:$B, D924, 'TT History'!$E:$E) &gt; 9.8%, 1.1205, IF(AVERAGEIF('TT History'!$B:$B, D924, 'TT History'!$E:$E) &gt;= 8.5%, 1.1055, 1.0525)), 1.0525)</f>
        <v>103.7756757163101</v>
      </c>
    </row>
    <row r="925" spans="1:8" x14ac:dyDescent="0.25">
      <c r="A925" t="s">
        <v>176</v>
      </c>
      <c r="B925" t="str">
        <f>VLOOKUP(C925, olt_db!$B$2:$E$70, 2, 0)</f>
        <v>OLT-SMGN-IBS-Pematang_Asilum</v>
      </c>
      <c r="C925" t="s">
        <v>177</v>
      </c>
      <c r="D925" s="39" t="s">
        <v>320</v>
      </c>
      <c r="E925" s="39" t="s">
        <v>358</v>
      </c>
      <c r="F925" s="123">
        <v>3.0517152181609499</v>
      </c>
      <c r="G925" s="124">
        <v>99.263853114815205</v>
      </c>
      <c r="H925" s="40">
        <f>ACOS(COS(RADIANS(90-F926)) * COS(RADIANS(90-F925)) + SIN(RADIANS(90-F926)) * SIN(RADIANS(90-F925)) * COS(RADIANS(G926-G925))) * 6371392 * IFERROR(IF(AVERAGEIF('TT History'!$B:$B, D925, 'TT History'!$E:$E) &gt; 9.8%, 1.1205, IF(AVERAGEIF('TT History'!$B:$B, D925, 'TT History'!$E:$E) &gt;= 8.5%, 1.1055, 1.0525)), 1.0525)</f>
        <v>123.37645432470894</v>
      </c>
    </row>
    <row r="926" spans="1:8" x14ac:dyDescent="0.25">
      <c r="A926" t="s">
        <v>176</v>
      </c>
      <c r="B926" t="str">
        <f>VLOOKUP(C926, olt_db!$B$2:$E$70, 2, 0)</f>
        <v>OLT-SMGN-IBS-Pematang_Asilum</v>
      </c>
      <c r="C926" t="s">
        <v>177</v>
      </c>
      <c r="D926" s="39" t="s">
        <v>320</v>
      </c>
      <c r="E926" s="39" t="s">
        <v>359</v>
      </c>
      <c r="F926" s="123">
        <v>3.0509812061189101</v>
      </c>
      <c r="G926" s="124">
        <v>99.263187597204293</v>
      </c>
      <c r="H926" s="40">
        <f>ACOS(COS(RADIANS(90-F927)) * COS(RADIANS(90-F926)) + SIN(RADIANS(90-F927)) * SIN(RADIANS(90-F926)) * COS(RADIANS(G927-G926))) * 6371392 * IFERROR(IF(AVERAGEIF('TT History'!$B:$B, D926, 'TT History'!$E:$E) &gt; 9.8%, 1.1205, IF(AVERAGEIF('TT History'!$B:$B, D926, 'TT History'!$E:$E) &gt;= 8.5%, 1.1055, 1.0525)), 1.0525)</f>
        <v>109.56188940185845</v>
      </c>
    </row>
    <row r="927" spans="1:8" x14ac:dyDescent="0.25">
      <c r="A927" t="s">
        <v>176</v>
      </c>
      <c r="B927" t="str">
        <f>VLOOKUP(C927, olt_db!$B$2:$E$70, 2, 0)</f>
        <v>OLT-SMGN-IBS-Pematang_Asilum</v>
      </c>
      <c r="C927" t="s">
        <v>177</v>
      </c>
      <c r="D927" s="39" t="s">
        <v>320</v>
      </c>
      <c r="E927" s="39" t="s">
        <v>360</v>
      </c>
      <c r="F927" s="123">
        <v>3.0503412037907598</v>
      </c>
      <c r="G927" s="124">
        <v>99.262583780843698</v>
      </c>
      <c r="H927" s="40">
        <f>ACOS(COS(RADIANS(90-F928)) * COS(RADIANS(90-F927)) + SIN(RADIANS(90-F928)) * SIN(RADIANS(90-F927)) * COS(RADIANS(G928-G927))) * 6371392 * IFERROR(IF(AVERAGEIF('TT History'!$B:$B, D927, 'TT History'!$E:$E) &gt; 9.8%, 1.1205, IF(AVERAGEIF('TT History'!$B:$B, D927, 'TT History'!$E:$E) &gt;= 8.5%, 1.1055, 1.0525)), 1.0525)</f>
        <v>80.246809675931758</v>
      </c>
    </row>
    <row r="928" spans="1:8" x14ac:dyDescent="0.25">
      <c r="A928" t="s">
        <v>176</v>
      </c>
      <c r="B928" t="str">
        <f>VLOOKUP(C928, olt_db!$B$2:$E$70, 2, 0)</f>
        <v>OLT-SMGN-IBS-Pematang_Asilum</v>
      </c>
      <c r="C928" t="s">
        <v>177</v>
      </c>
      <c r="D928" s="39" t="s">
        <v>320</v>
      </c>
      <c r="E928" s="39" t="s">
        <v>361</v>
      </c>
      <c r="F928" s="123">
        <v>3.0498842537570701</v>
      </c>
      <c r="G928" s="124">
        <v>99.262129300758403</v>
      </c>
      <c r="H928" s="40">
        <f>ACOS(COS(RADIANS(90-F929)) * COS(RADIANS(90-F928)) + SIN(RADIANS(90-F929)) * SIN(RADIANS(90-F928)) * COS(RADIANS(G929-G928))) * 6371392 * IFERROR(IF(AVERAGEIF('TT History'!$B:$B, D928, 'TT History'!$E:$E) &gt; 9.8%, 1.1205, IF(AVERAGEIF('TT History'!$B:$B, D928, 'TT History'!$E:$E) &gt;= 8.5%, 1.1055, 1.0525)), 1.0525)</f>
        <v>98.888042173714709</v>
      </c>
    </row>
    <row r="929" spans="1:8" x14ac:dyDescent="0.25">
      <c r="A929" t="s">
        <v>176</v>
      </c>
      <c r="B929" t="str">
        <f>VLOOKUP(C929, olt_db!$B$2:$E$70, 2, 0)</f>
        <v>OLT-SMGN-IBS-Pematang_Asilum</v>
      </c>
      <c r="C929" t="s">
        <v>177</v>
      </c>
      <c r="D929" s="39" t="s">
        <v>320</v>
      </c>
      <c r="E929" s="39" t="s">
        <v>362</v>
      </c>
      <c r="F929" s="123">
        <v>3.0493054227180099</v>
      </c>
      <c r="G929" s="124">
        <v>99.261585567064003</v>
      </c>
      <c r="H929" s="40">
        <f>ACOS(COS(RADIANS(90-F930)) * COS(RADIANS(90-F929)) + SIN(RADIANS(90-F930)) * SIN(RADIANS(90-F929)) * COS(RADIANS(G930-G929))) * 6371392 * IFERROR(IF(AVERAGEIF('TT History'!$B:$B, D929, 'TT History'!$E:$E) &gt; 9.8%, 1.1205, IF(AVERAGEIF('TT History'!$B:$B, D929, 'TT History'!$E:$E) &gt;= 8.5%, 1.1055, 1.0525)), 1.0525)</f>
        <v>71.640685600202374</v>
      </c>
    </row>
    <row r="930" spans="1:8" x14ac:dyDescent="0.25">
      <c r="A930" t="s">
        <v>176</v>
      </c>
      <c r="B930" t="str">
        <f>VLOOKUP(C930, olt_db!$B$2:$E$70, 2, 0)</f>
        <v>OLT-SMGN-IBS-Pematang_Asilum</v>
      </c>
      <c r="C930" t="s">
        <v>177</v>
      </c>
      <c r="D930" s="39" t="s">
        <v>320</v>
      </c>
      <c r="E930" s="39" t="s">
        <v>363</v>
      </c>
      <c r="F930" s="123">
        <v>3.0488784917317502</v>
      </c>
      <c r="G930" s="124">
        <v>99.261199914322802</v>
      </c>
      <c r="H930" s="40">
        <f>ACOS(COS(RADIANS(90-F931)) * COS(RADIANS(90-F930)) + SIN(RADIANS(90-F931)) * SIN(RADIANS(90-F930)) * COS(RADIANS(G931-G930))) * 6371392 * IFERROR(IF(AVERAGEIF('TT History'!$B:$B, D930, 'TT History'!$E:$E) &gt; 9.8%, 1.1205, IF(AVERAGEIF('TT History'!$B:$B, D930, 'TT History'!$E:$E) &gt;= 8.5%, 1.1055, 1.0525)), 1.0525)</f>
        <v>88.265660872394491</v>
      </c>
    </row>
    <row r="931" spans="1:8" x14ac:dyDescent="0.25">
      <c r="A931" t="s">
        <v>176</v>
      </c>
      <c r="B931" t="str">
        <f>VLOOKUP(C931, olt_db!$B$2:$E$70, 2, 0)</f>
        <v>OLT-SMGN-IBS-Pematang_Asilum</v>
      </c>
      <c r="C931" t="s">
        <v>177</v>
      </c>
      <c r="D931" s="39" t="s">
        <v>320</v>
      </c>
      <c r="E931" s="39" t="s">
        <v>364</v>
      </c>
      <c r="F931" s="123">
        <v>3.0483118642048499</v>
      </c>
      <c r="G931" s="124">
        <v>99.260774177471205</v>
      </c>
      <c r="H931" s="40">
        <f>ACOS(COS(RADIANS(90-F932)) * COS(RADIANS(90-F931)) + SIN(RADIANS(90-F932)) * SIN(RADIANS(90-F931)) * COS(RADIANS(G932-G931))) * 6371392 * IFERROR(IF(AVERAGEIF('TT History'!$B:$B, D931, 'TT History'!$E:$E) &gt; 9.8%, 1.1205, IF(AVERAGEIF('TT History'!$B:$B, D931, 'TT History'!$E:$E) &gt;= 8.5%, 1.1055, 1.0525)), 1.0525)</f>
        <v>108.28099940788195</v>
      </c>
    </row>
    <row r="932" spans="1:8" x14ac:dyDescent="0.25">
      <c r="A932" t="s">
        <v>176</v>
      </c>
      <c r="B932" t="str">
        <f>VLOOKUP(C932, olt_db!$B$2:$E$70, 2, 0)</f>
        <v>OLT-SMGN-IBS-Pematang_Asilum</v>
      </c>
      <c r="C932" t="s">
        <v>177</v>
      </c>
      <c r="D932" s="39" t="s">
        <v>320</v>
      </c>
      <c r="E932" s="39" t="s">
        <v>365</v>
      </c>
      <c r="F932" s="123">
        <v>3.0475858540868002</v>
      </c>
      <c r="G932" s="124">
        <v>99.260295900849201</v>
      </c>
      <c r="H932" s="40">
        <f>ACOS(COS(RADIANS(90-F933)) * COS(RADIANS(90-F932)) + SIN(RADIANS(90-F933)) * SIN(RADIANS(90-F932)) * COS(RADIANS(G933-G932))) * 6371392 * IFERROR(IF(AVERAGEIF('TT History'!$B:$B, D932, 'TT History'!$E:$E) &gt; 9.8%, 1.1205, IF(AVERAGEIF('TT History'!$B:$B, D932, 'TT History'!$E:$E) &gt;= 8.5%, 1.1055, 1.0525)), 1.0525)</f>
        <v>114.4930374856859</v>
      </c>
    </row>
    <row r="933" spans="1:8" x14ac:dyDescent="0.25">
      <c r="A933" t="s">
        <v>176</v>
      </c>
      <c r="B933" t="str">
        <f>VLOOKUP(C933, olt_db!$B$2:$E$70, 2, 0)</f>
        <v>OLT-SMGN-IBS-Pematang_Asilum</v>
      </c>
      <c r="C933" t="s">
        <v>177</v>
      </c>
      <c r="D933" s="39" t="s">
        <v>320</v>
      </c>
      <c r="E933" s="39" t="s">
        <v>366</v>
      </c>
      <c r="F933" s="123">
        <v>3.0468214167214298</v>
      </c>
      <c r="G933" s="124">
        <v>99.259785313070594</v>
      </c>
      <c r="H933" s="40">
        <f>ACOS(COS(RADIANS(90-F934)) * COS(RADIANS(90-F933)) + SIN(RADIANS(90-F934)) * SIN(RADIANS(90-F933)) * COS(RADIANS(G934-G933))) * 6371392 * IFERROR(IF(AVERAGEIF('TT History'!$B:$B, D933, 'TT History'!$E:$E) &gt; 9.8%, 1.1205, IF(AVERAGEIF('TT History'!$B:$B, D933, 'TT History'!$E:$E) &gt;= 8.5%, 1.1055, 1.0525)), 1.0525)</f>
        <v>122.39838387094407</v>
      </c>
    </row>
    <row r="934" spans="1:8" x14ac:dyDescent="0.25">
      <c r="A934" t="s">
        <v>176</v>
      </c>
      <c r="B934" t="str">
        <f>VLOOKUP(C934, olt_db!$B$2:$E$70, 2, 0)</f>
        <v>OLT-SMGN-IBS-Pematang_Asilum</v>
      </c>
      <c r="C934" t="s">
        <v>177</v>
      </c>
      <c r="D934" s="39" t="s">
        <v>320</v>
      </c>
      <c r="E934" s="39" t="s">
        <v>367</v>
      </c>
      <c r="F934" s="123">
        <v>3.04600892394377</v>
      </c>
      <c r="G934" s="124">
        <v>99.259232441655399</v>
      </c>
      <c r="H934" s="40">
        <f>ACOS(COS(RADIANS(90-F935)) * COS(RADIANS(90-F934)) + SIN(RADIANS(90-F935)) * SIN(RADIANS(90-F934)) * COS(RADIANS(G935-G934))) * 6371392 * IFERROR(IF(AVERAGEIF('TT History'!$B:$B, D934, 'TT History'!$E:$E) &gt; 9.8%, 1.1205, IF(AVERAGEIF('TT History'!$B:$B, D934, 'TT History'!$E:$E) &gt;= 8.5%, 1.1055, 1.0525)), 1.0525)</f>
        <v>94.499752283086096</v>
      </c>
    </row>
    <row r="935" spans="1:8" x14ac:dyDescent="0.25">
      <c r="A935" t="s">
        <v>176</v>
      </c>
      <c r="B935" t="str">
        <f>VLOOKUP(C935, olt_db!$B$2:$E$70, 2, 0)</f>
        <v>OLT-SMGN-IBS-Pematang_Asilum</v>
      </c>
      <c r="C935" t="s">
        <v>177</v>
      </c>
      <c r="D935" s="39" t="s">
        <v>320</v>
      </c>
      <c r="E935" s="39" t="s">
        <v>368</v>
      </c>
      <c r="F935" s="123">
        <v>3.0453836244182799</v>
      </c>
      <c r="G935" s="124">
        <v>99.258802656077506</v>
      </c>
      <c r="H935" s="40">
        <f>ACOS(COS(RADIANS(90-F936)) * COS(RADIANS(90-F935)) + SIN(RADIANS(90-F936)) * SIN(RADIANS(90-F935)) * COS(RADIANS(G936-G935))) * 6371392 * IFERROR(IF(AVERAGEIF('TT History'!$B:$B, D935, 'TT History'!$E:$E) &gt; 9.8%, 1.1205, IF(AVERAGEIF('TT History'!$B:$B, D935, 'TT History'!$E:$E) &gt;= 8.5%, 1.1055, 1.0525)), 1.0525)</f>
        <v>93.778335164320453</v>
      </c>
    </row>
    <row r="936" spans="1:8" x14ac:dyDescent="0.25">
      <c r="A936" t="s">
        <v>176</v>
      </c>
      <c r="B936" t="str">
        <f>VLOOKUP(C936, olt_db!$B$2:$E$70, 2, 0)</f>
        <v>OLT-SMGN-IBS-Pematang_Asilum</v>
      </c>
      <c r="C936" t="s">
        <v>177</v>
      </c>
      <c r="D936" s="39" t="s">
        <v>320</v>
      </c>
      <c r="E936" s="39" t="s">
        <v>369</v>
      </c>
      <c r="F936" s="123">
        <v>3.0447459768512601</v>
      </c>
      <c r="G936" s="124">
        <v>99.258402277358201</v>
      </c>
      <c r="H936" s="40">
        <f>ACOS(COS(RADIANS(90-F937)) * COS(RADIANS(90-F936)) + SIN(RADIANS(90-F937)) * SIN(RADIANS(90-F936)) * COS(RADIANS(G937-G936))) * 6371392 * IFERROR(IF(AVERAGEIF('TT History'!$B:$B, D936, 'TT History'!$E:$E) &gt; 9.8%, 1.1205, IF(AVERAGEIF('TT History'!$B:$B, D936, 'TT History'!$E:$E) &gt;= 8.5%, 1.1055, 1.0525)), 1.0525)</f>
        <v>61.919086477255966</v>
      </c>
    </row>
    <row r="937" spans="1:8" x14ac:dyDescent="0.25">
      <c r="A937" t="s">
        <v>176</v>
      </c>
      <c r="B937" t="str">
        <f>VLOOKUP(C937, olt_db!$B$2:$E$70, 2, 0)</f>
        <v>OLT-SMGN-IBS-Pematang_Asilum</v>
      </c>
      <c r="C937" t="s">
        <v>177</v>
      </c>
      <c r="D937" s="39" t="s">
        <v>320</v>
      </c>
      <c r="E937" s="39" t="s">
        <v>370</v>
      </c>
      <c r="F937" s="123">
        <v>3.0443301530279601</v>
      </c>
      <c r="G937" s="124">
        <v>99.258129797122393</v>
      </c>
      <c r="H937" s="40">
        <f>ACOS(COS(RADIANS(90-F938)) * COS(RADIANS(90-F937)) + SIN(RADIANS(90-F938)) * SIN(RADIANS(90-F937)) * COS(RADIANS(G938-G937))) * 6371392 * IFERROR(IF(AVERAGEIF('TT History'!$B:$B, D937, 'TT History'!$E:$E) &gt; 9.8%, 1.1205, IF(AVERAGEIF('TT History'!$B:$B, D937, 'TT History'!$E:$E) &gt;= 8.5%, 1.1055, 1.0525)), 1.0525)</f>
        <v>69.85566749359792</v>
      </c>
    </row>
    <row r="938" spans="1:8" x14ac:dyDescent="0.25">
      <c r="A938" t="s">
        <v>176</v>
      </c>
      <c r="B938" t="str">
        <f>VLOOKUP(C938, olt_db!$B$2:$E$70, 2, 0)</f>
        <v>OLT-SMGN-IBS-Pematang_Asilum</v>
      </c>
      <c r="C938" t="s">
        <v>177</v>
      </c>
      <c r="D938" s="39" t="s">
        <v>320</v>
      </c>
      <c r="E938" s="39" t="s">
        <v>371</v>
      </c>
      <c r="F938" s="123">
        <v>3.0438529481458101</v>
      </c>
      <c r="G938" s="124">
        <v>99.257835129978105</v>
      </c>
      <c r="H938" s="40">
        <f>ACOS(COS(RADIANS(90-F939)) * COS(RADIANS(90-F938)) + SIN(RADIANS(90-F939)) * SIN(RADIANS(90-F938)) * COS(RADIANS(G939-G938))) * 6371392 * IFERROR(IF(AVERAGEIF('TT History'!$B:$B, D938, 'TT History'!$E:$E) &gt; 9.8%, 1.1205, IF(AVERAGEIF('TT History'!$B:$B, D938, 'TT History'!$E:$E) &gt;= 8.5%, 1.1055, 1.0525)), 1.0525)</f>
        <v>62.953881197585751</v>
      </c>
    </row>
    <row r="939" spans="1:8" x14ac:dyDescent="0.25">
      <c r="A939" t="s">
        <v>176</v>
      </c>
      <c r="B939" t="str">
        <f>VLOOKUP(C939, olt_db!$B$2:$E$70, 2, 0)</f>
        <v>OLT-SMGN-IBS-Pematang_Asilum</v>
      </c>
      <c r="C939" t="s">
        <v>177</v>
      </c>
      <c r="D939" s="39" t="s">
        <v>320</v>
      </c>
      <c r="E939" s="39" t="s">
        <v>372</v>
      </c>
      <c r="F939" s="123">
        <v>3.0434343604163199</v>
      </c>
      <c r="G939" s="124">
        <v>99.257551794062707</v>
      </c>
      <c r="H939" s="40">
        <f>ACOS(COS(RADIANS(90-F940)) * COS(RADIANS(90-F939)) + SIN(RADIANS(90-F940)) * SIN(RADIANS(90-F939)) * COS(RADIANS(G940-G939))) * 6371392 * IFERROR(IF(AVERAGEIF('TT History'!$B:$B, D939, 'TT History'!$E:$E) &gt; 9.8%, 1.1205, IF(AVERAGEIF('TT History'!$B:$B, D939, 'TT History'!$E:$E) &gt;= 8.5%, 1.1055, 1.0525)), 1.0525)</f>
        <v>62.275197605225834</v>
      </c>
    </row>
    <row r="940" spans="1:8" x14ac:dyDescent="0.25">
      <c r="A940" t="s">
        <v>176</v>
      </c>
      <c r="B940" t="str">
        <f>VLOOKUP(C940, olt_db!$B$2:$E$70, 2, 0)</f>
        <v>OLT-SMGN-IBS-Pematang_Asilum</v>
      </c>
      <c r="C940" t="s">
        <v>177</v>
      </c>
      <c r="D940" s="39" t="s">
        <v>320</v>
      </c>
      <c r="E940" s="39" t="s">
        <v>373</v>
      </c>
      <c r="F940" s="123">
        <v>3.0430259902763899</v>
      </c>
      <c r="G940" s="124">
        <v>99.257263240910703</v>
      </c>
      <c r="H940" s="40">
        <f>ACOS(COS(RADIANS(90-F941)) * COS(RADIANS(90-F940)) + SIN(RADIANS(90-F941)) * SIN(RADIANS(90-F940)) * COS(RADIANS(G941-G940))) * 6371392 * IFERROR(IF(AVERAGEIF('TT History'!$B:$B, D940, 'TT History'!$E:$E) &gt; 9.8%, 1.1205, IF(AVERAGEIF('TT History'!$B:$B, D940, 'TT History'!$E:$E) &gt;= 8.5%, 1.1055, 1.0525)), 1.0525)</f>
        <v>69.752149997325446</v>
      </c>
    </row>
    <row r="941" spans="1:8" x14ac:dyDescent="0.25">
      <c r="A941" t="s">
        <v>176</v>
      </c>
      <c r="B941" t="str">
        <f>VLOOKUP(C941, olt_db!$B$2:$E$70, 2, 0)</f>
        <v>OLT-SMGN-IBS-Pematang_Asilum</v>
      </c>
      <c r="C941" t="s">
        <v>177</v>
      </c>
      <c r="D941" s="39" t="s">
        <v>320</v>
      </c>
      <c r="E941" s="39" t="s">
        <v>374</v>
      </c>
      <c r="F941" s="123">
        <v>3.0425700810980301</v>
      </c>
      <c r="G941" s="124">
        <v>99.256937937411195</v>
      </c>
      <c r="H941" s="40">
        <f>ACOS(COS(RADIANS(90-F942)) * COS(RADIANS(90-F941)) + SIN(RADIANS(90-F942)) * SIN(RADIANS(90-F941)) * COS(RADIANS(G942-G941))) * 6371392 * IFERROR(IF(AVERAGEIF('TT History'!$B:$B, D941, 'TT History'!$E:$E) &gt; 9.8%, 1.1205, IF(AVERAGEIF('TT History'!$B:$B, D941, 'TT History'!$E:$E) &gt;= 8.5%, 1.1055, 1.0525)), 1.0525)</f>
        <v>79.084001597443248</v>
      </c>
    </row>
    <row r="942" spans="1:8" x14ac:dyDescent="0.25">
      <c r="A942" t="s">
        <v>176</v>
      </c>
      <c r="B942" t="str">
        <f>VLOOKUP(C942, olt_db!$B$2:$E$70, 2, 0)</f>
        <v>OLT-SMGN-IBS-Pematang_Asilum</v>
      </c>
      <c r="C942" t="s">
        <v>177</v>
      </c>
      <c r="D942" s="39" t="s">
        <v>320</v>
      </c>
      <c r="E942" s="39" t="s">
        <v>375</v>
      </c>
      <c r="F942" s="123">
        <v>3.0420577427439999</v>
      </c>
      <c r="G942" s="124">
        <v>99.256562778722497</v>
      </c>
      <c r="H942" s="40">
        <f>ACOS(COS(RADIANS(90-F943)) * COS(RADIANS(90-F942)) + SIN(RADIANS(90-F943)) * SIN(RADIANS(90-F942)) * COS(RADIANS(G943-G942))) * 6371392 * IFERROR(IF(AVERAGEIF('TT History'!$B:$B, D942, 'TT History'!$E:$E) &gt; 9.8%, 1.1205, IF(AVERAGEIF('TT History'!$B:$B, D942, 'TT History'!$E:$E) &gt;= 8.5%, 1.1055, 1.0525)), 1.0525)</f>
        <v>47.878669316553186</v>
      </c>
    </row>
    <row r="943" spans="1:8" x14ac:dyDescent="0.25">
      <c r="A943" t="s">
        <v>176</v>
      </c>
      <c r="B943" t="str">
        <f>VLOOKUP(C943, olt_db!$B$2:$E$70, 2, 0)</f>
        <v>OLT-SMGN-IBS-Pematang_Asilum</v>
      </c>
      <c r="C943" t="s">
        <v>177</v>
      </c>
      <c r="D943" s="39" t="s">
        <v>320</v>
      </c>
      <c r="E943" s="39" t="s">
        <v>376</v>
      </c>
      <c r="F943" s="123">
        <v>3.04173222387917</v>
      </c>
      <c r="G943" s="124">
        <v>99.256358310654605</v>
      </c>
      <c r="H943" s="40">
        <f>ACOS(COS(RADIANS(90-F944)) * COS(RADIANS(90-F943)) + SIN(RADIANS(90-F944)) * SIN(RADIANS(90-F943)) * COS(RADIANS(G944-G943))) * 6371392 * IFERROR(IF(AVERAGEIF('TT History'!$B:$B, D943, 'TT History'!$E:$E) &gt; 9.8%, 1.1205, IF(AVERAGEIF('TT History'!$B:$B, D943, 'TT History'!$E:$E) &gt;= 8.5%, 1.1055, 1.0525)), 1.0525)</f>
        <v>71.636894234666826</v>
      </c>
    </row>
    <row r="944" spans="1:8" x14ac:dyDescent="0.25">
      <c r="A944" t="s">
        <v>176</v>
      </c>
      <c r="B944" t="str">
        <f>VLOOKUP(C944, olt_db!$B$2:$E$70, 2, 0)</f>
        <v>OLT-SMGN-IBS-Pematang_Asilum</v>
      </c>
      <c r="C944" t="s">
        <v>177</v>
      </c>
      <c r="D944" s="39" t="s">
        <v>320</v>
      </c>
      <c r="E944" s="39" t="s">
        <v>377</v>
      </c>
      <c r="F944" s="123">
        <v>3.0412620173155802</v>
      </c>
      <c r="G944" s="124">
        <v>99.256027014372094</v>
      </c>
      <c r="H944" s="40">
        <f>ACOS(COS(RADIANS(90-F945)) * COS(RADIANS(90-F944)) + SIN(RADIANS(90-F945)) * SIN(RADIANS(90-F944)) * COS(RADIANS(G945-G944))) * 6371392 * IFERROR(IF(AVERAGEIF('TT History'!$B:$B, D944, 'TT History'!$E:$E) &gt; 9.8%, 1.1205, IF(AVERAGEIF('TT History'!$B:$B, D944, 'TT History'!$E:$E) &gt;= 8.5%, 1.1055, 1.0525)), 1.0525)</f>
        <v>79.000171281994071</v>
      </c>
    </row>
    <row r="945" spans="1:8" x14ac:dyDescent="0.25">
      <c r="A945" t="s">
        <v>176</v>
      </c>
      <c r="B945" t="str">
        <f>VLOOKUP(C945, olt_db!$B$2:$E$70, 2, 0)</f>
        <v>OLT-SMGN-IBS-Pematang_Asilum</v>
      </c>
      <c r="C945" t="s">
        <v>177</v>
      </c>
      <c r="D945" s="39" t="s">
        <v>320</v>
      </c>
      <c r="E945" s="39" t="s">
        <v>378</v>
      </c>
      <c r="F945" s="123">
        <v>3.0407392023780702</v>
      </c>
      <c r="G945" s="124">
        <v>99.255667832439897</v>
      </c>
      <c r="H945" s="40">
        <f>ACOS(COS(RADIANS(90-F946)) * COS(RADIANS(90-F945)) + SIN(RADIANS(90-F946)) * SIN(RADIANS(90-F945)) * COS(RADIANS(G946-G945))) * 6371392 * IFERROR(IF(AVERAGEIF('TT History'!$B:$B, D945, 'TT History'!$E:$E) &gt; 9.8%, 1.1205, IF(AVERAGEIF('TT History'!$B:$B, D945, 'TT History'!$E:$E) &gt;= 8.5%, 1.1055, 1.0525)), 1.0525)</f>
        <v>72.64317474790019</v>
      </c>
    </row>
    <row r="946" spans="1:8" x14ac:dyDescent="0.25">
      <c r="A946" t="s">
        <v>176</v>
      </c>
      <c r="B946" t="str">
        <f>VLOOKUP(C946, olt_db!$B$2:$E$70, 2, 0)</f>
        <v>OLT-SMGN-IBS-Pematang_Asilum</v>
      </c>
      <c r="C946" t="s">
        <v>177</v>
      </c>
      <c r="D946" s="39" t="s">
        <v>320</v>
      </c>
      <c r="E946" s="39" t="s">
        <v>379</v>
      </c>
      <c r="F946" s="123">
        <v>3.0402535233990502</v>
      </c>
      <c r="G946" s="124">
        <v>99.255344872664097</v>
      </c>
      <c r="H946" s="40">
        <f>ACOS(COS(RADIANS(90-F947)) * COS(RADIANS(90-F946)) + SIN(RADIANS(90-F947)) * SIN(RADIANS(90-F946)) * COS(RADIANS(G947-G946))) * 6371392 * IFERROR(IF(AVERAGEIF('TT History'!$B:$B, D946, 'TT History'!$E:$E) &gt; 9.8%, 1.1205, IF(AVERAGEIF('TT History'!$B:$B, D946, 'TT History'!$E:$E) &gt;= 8.5%, 1.1055, 1.0525)), 1.0525)</f>
        <v>68.395558011301688</v>
      </c>
    </row>
    <row r="947" spans="1:8" x14ac:dyDescent="0.25">
      <c r="A947" t="s">
        <v>176</v>
      </c>
      <c r="B947" t="str">
        <f>VLOOKUP(C947, olt_db!$B$2:$E$70, 2, 0)</f>
        <v>OLT-SMGN-IBS-Pematang_Asilum</v>
      </c>
      <c r="C947" t="s">
        <v>177</v>
      </c>
      <c r="D947" s="39" t="s">
        <v>320</v>
      </c>
      <c r="E947" s="39" t="s">
        <v>380</v>
      </c>
      <c r="F947" s="123">
        <v>3.0397931496050599</v>
      </c>
      <c r="G947" s="124">
        <v>99.255045515668201</v>
      </c>
      <c r="H947" s="40">
        <f>ACOS(COS(RADIANS(90-F948)) * COS(RADIANS(90-F947)) + SIN(RADIANS(90-F948)) * SIN(RADIANS(90-F947)) * COS(RADIANS(G948-G947))) * 6371392 * IFERROR(IF(AVERAGEIF('TT History'!$B:$B, D947, 'TT History'!$E:$E) &gt; 9.8%, 1.1205, IF(AVERAGEIF('TT History'!$B:$B, D947, 'TT History'!$E:$E) &gt;= 8.5%, 1.1055, 1.0525)), 1.0525)</f>
        <v>83.686313217650536</v>
      </c>
    </row>
    <row r="948" spans="1:8" x14ac:dyDescent="0.25">
      <c r="A948" t="s">
        <v>176</v>
      </c>
      <c r="B948" t="str">
        <f>VLOOKUP(C948, olt_db!$B$2:$E$70, 2, 0)</f>
        <v>OLT-SMGN-IBS-Pematang_Asilum</v>
      </c>
      <c r="C948" t="s">
        <v>177</v>
      </c>
      <c r="D948" s="39" t="s">
        <v>320</v>
      </c>
      <c r="E948" s="39" t="s">
        <v>381</v>
      </c>
      <c r="F948" s="123">
        <v>3.0392430666322099</v>
      </c>
      <c r="G948" s="124">
        <v>99.254659620241895</v>
      </c>
      <c r="H948" s="40">
        <f>ACOS(COS(RADIANS(90-F949)) * COS(RADIANS(90-F948)) + SIN(RADIANS(90-F949)) * SIN(RADIANS(90-F948)) * COS(RADIANS(G949-G948))) * 6371392 * IFERROR(IF(AVERAGEIF('TT History'!$B:$B, D948, 'TT History'!$E:$E) &gt; 9.8%, 1.1205, IF(AVERAGEIF('TT History'!$B:$B, D948, 'TT History'!$E:$E) &gt;= 8.5%, 1.1055, 1.0525)), 1.0525)</f>
        <v>77.434732362470825</v>
      </c>
    </row>
    <row r="949" spans="1:8" x14ac:dyDescent="0.25">
      <c r="A949" t="s">
        <v>176</v>
      </c>
      <c r="B949" t="str">
        <f>VLOOKUP(C949, olt_db!$B$2:$E$70, 2, 0)</f>
        <v>OLT-SMGN-IBS-Pematang_Asilum</v>
      </c>
      <c r="C949" t="s">
        <v>177</v>
      </c>
      <c r="D949" s="39" t="s">
        <v>320</v>
      </c>
      <c r="E949" s="39" t="s">
        <v>382</v>
      </c>
      <c r="F949" s="123">
        <v>3.03872168773671</v>
      </c>
      <c r="G949" s="124">
        <v>99.254320950918398</v>
      </c>
      <c r="H949" s="40">
        <f>ACOS(COS(RADIANS(90-F950)) * COS(RADIANS(90-F949)) + SIN(RADIANS(90-F950)) * SIN(RADIANS(90-F949)) * COS(RADIANS(G950-G949))) * 6371392 * IFERROR(IF(AVERAGEIF('TT History'!$B:$B, D949, 'TT History'!$E:$E) &gt; 9.8%, 1.1205, IF(AVERAGEIF('TT History'!$B:$B, D949, 'TT History'!$E:$E) &gt;= 8.5%, 1.1055, 1.0525)), 1.0525)</f>
        <v>100.20864993941169</v>
      </c>
    </row>
    <row r="950" spans="1:8" x14ac:dyDescent="0.25">
      <c r="A950" t="s">
        <v>176</v>
      </c>
      <c r="B950" t="str">
        <f>VLOOKUP(C950, olt_db!$B$2:$E$70, 2, 0)</f>
        <v>OLT-SMGN-IBS-Pematang_Asilum</v>
      </c>
      <c r="C950" t="s">
        <v>177</v>
      </c>
      <c r="D950" s="39" t="s">
        <v>320</v>
      </c>
      <c r="E950" s="39" t="s">
        <v>383</v>
      </c>
      <c r="F950" s="123">
        <v>3.0380569162884998</v>
      </c>
      <c r="G950" s="124">
        <v>99.253867688476802</v>
      </c>
      <c r="H950" s="40">
        <f>ACOS(COS(RADIANS(90-F951)) * COS(RADIANS(90-F950)) + SIN(RADIANS(90-F951)) * SIN(RADIANS(90-F950)) * COS(RADIANS(G951-G950))) * 6371392 * IFERROR(IF(AVERAGEIF('TT History'!$B:$B, D950, 'TT History'!$E:$E) &gt; 9.8%, 1.1205, IF(AVERAGEIF('TT History'!$B:$B, D950, 'TT History'!$E:$E) &gt;= 8.5%, 1.1055, 1.0525)), 1.0525)</f>
        <v>92.901610366460105</v>
      </c>
    </row>
    <row r="951" spans="1:8" x14ac:dyDescent="0.25">
      <c r="A951" t="s">
        <v>176</v>
      </c>
      <c r="B951" t="str">
        <f>VLOOKUP(C951, olt_db!$B$2:$E$70, 2, 0)</f>
        <v>OLT-SMGN-IBS-Pematang_Asilum</v>
      </c>
      <c r="C951" t="s">
        <v>177</v>
      </c>
      <c r="D951" s="39" t="s">
        <v>320</v>
      </c>
      <c r="E951" s="39" t="s">
        <v>384</v>
      </c>
      <c r="F951" s="123">
        <v>3.0374445097807299</v>
      </c>
      <c r="G951" s="124">
        <v>99.253441811389493</v>
      </c>
      <c r="H951" s="40">
        <f>ACOS(COS(RADIANS(90-F952)) * COS(RADIANS(90-F951)) + SIN(RADIANS(90-F952)) * SIN(RADIANS(90-F951)) * COS(RADIANS(G952-G951))) * 6371392 * IFERROR(IF(AVERAGEIF('TT History'!$B:$B, D951, 'TT History'!$E:$E) &gt; 9.8%, 1.1205, IF(AVERAGEIF('TT History'!$B:$B, D951, 'TT History'!$E:$E) &gt;= 8.5%, 1.1055, 1.0525)), 1.0525)</f>
        <v>92.235929629714349</v>
      </c>
    </row>
    <row r="952" spans="1:8" x14ac:dyDescent="0.25">
      <c r="A952" t="s">
        <v>176</v>
      </c>
      <c r="B952" t="str">
        <f>VLOOKUP(C952, olt_db!$B$2:$E$70, 2, 0)</f>
        <v>OLT-SMGN-IBS-Pematang_Asilum</v>
      </c>
      <c r="C952" t="s">
        <v>177</v>
      </c>
      <c r="D952" s="39" t="s">
        <v>320</v>
      </c>
      <c r="E952" s="39" t="s">
        <v>385</v>
      </c>
      <c r="F952" s="123">
        <v>3.0368175940326898</v>
      </c>
      <c r="G952" s="124">
        <v>99.253047631424195</v>
      </c>
      <c r="H952" s="40">
        <f>ACOS(COS(RADIANS(90-F953)) * COS(RADIANS(90-F952)) + SIN(RADIANS(90-F953)) * SIN(RADIANS(90-F952)) * COS(RADIANS(G953-G952))) * 6371392 * IFERROR(IF(AVERAGEIF('TT History'!$B:$B, D952, 'TT History'!$E:$E) &gt; 9.8%, 1.1205, IF(AVERAGEIF('TT History'!$B:$B, D952, 'TT History'!$E:$E) &gt;= 8.5%, 1.1055, 1.0525)), 1.0525)</f>
        <v>114.18130161647623</v>
      </c>
    </row>
    <row r="953" spans="1:8" x14ac:dyDescent="0.25">
      <c r="A953" t="s">
        <v>176</v>
      </c>
      <c r="B953" t="str">
        <f>VLOOKUP(C953, olt_db!$B$2:$E$70, 2, 0)</f>
        <v>OLT-SMGN-IBS-Pematang_Asilum</v>
      </c>
      <c r="C953" t="s">
        <v>177</v>
      </c>
      <c r="D953" s="39" t="s">
        <v>320</v>
      </c>
      <c r="E953" s="39" t="s">
        <v>386</v>
      </c>
      <c r="F953" s="123">
        <v>3.0360602173434699</v>
      </c>
      <c r="G953" s="124">
        <v>99.252531041439397</v>
      </c>
      <c r="H953" s="40">
        <f>ACOS(COS(RADIANS(90-F954)) * COS(RADIANS(90-F953)) + SIN(RADIANS(90-F954)) * SIN(RADIANS(90-F953)) * COS(RADIANS(G954-G953))) * 6371392 * IFERROR(IF(AVERAGEIF('TT History'!$B:$B, D953, 'TT History'!$E:$E) &gt; 9.8%, 1.1205, IF(AVERAGEIF('TT History'!$B:$B, D953, 'TT History'!$E:$E) &gt;= 8.5%, 1.1055, 1.0525)), 1.0525)</f>
        <v>126.44586871959746</v>
      </c>
    </row>
    <row r="954" spans="1:8" x14ac:dyDescent="0.25">
      <c r="A954" t="s">
        <v>176</v>
      </c>
      <c r="B954" t="str">
        <f>VLOOKUP(C954, olt_db!$B$2:$E$70, 2, 0)</f>
        <v>OLT-SMGN-IBS-Pematang_Asilum</v>
      </c>
      <c r="C954" t="s">
        <v>177</v>
      </c>
      <c r="D954" s="39" t="s">
        <v>320</v>
      </c>
      <c r="E954" s="39" t="s">
        <v>387</v>
      </c>
      <c r="F954" s="123">
        <v>3.0352106631761502</v>
      </c>
      <c r="G954" s="124">
        <v>99.2519752116647</v>
      </c>
      <c r="H954" s="40">
        <f>ACOS(COS(RADIANS(90-F955)) * COS(RADIANS(90-F954)) + SIN(RADIANS(90-F955)) * SIN(RADIANS(90-F954)) * COS(RADIANS(G955-G954))) * 6371392 * IFERROR(IF(AVERAGEIF('TT History'!$B:$B, D954, 'TT History'!$E:$E) &gt; 9.8%, 1.1205, IF(AVERAGEIF('TT History'!$B:$B, D954, 'TT History'!$E:$E) &gt;= 8.5%, 1.1055, 1.0525)), 1.0525)</f>
        <v>121.04097783434733</v>
      </c>
    </row>
    <row r="955" spans="1:8" x14ac:dyDescent="0.25">
      <c r="A955" t="s">
        <v>176</v>
      </c>
      <c r="B955" t="str">
        <f>VLOOKUP(C955, olt_db!$B$2:$E$70, 2, 0)</f>
        <v>OLT-SMGN-IBS-Pematang_Asilum</v>
      </c>
      <c r="C955" t="s">
        <v>177</v>
      </c>
      <c r="D955" s="39" t="s">
        <v>320</v>
      </c>
      <c r="E955" s="39" t="s">
        <v>388</v>
      </c>
      <c r="F955" s="123">
        <v>3.0343961732759701</v>
      </c>
      <c r="G955" s="124">
        <v>99.251445062286706</v>
      </c>
      <c r="H955" s="40">
        <f>ACOS(COS(RADIANS(90-F956)) * COS(RADIANS(90-F955)) + SIN(RADIANS(90-F956)) * SIN(RADIANS(90-F955)) * COS(RADIANS(G956-G955))) * 6371392 * IFERROR(IF(AVERAGEIF('TT History'!$B:$B, D955, 'TT History'!$E:$E) &gt; 9.8%, 1.1205, IF(AVERAGEIF('TT History'!$B:$B, D955, 'TT History'!$E:$E) &gt;= 8.5%, 1.1055, 1.0525)), 1.0525)</f>
        <v>140.24892995028489</v>
      </c>
    </row>
    <row r="956" spans="1:8" x14ac:dyDescent="0.25">
      <c r="A956" t="s">
        <v>176</v>
      </c>
      <c r="B956" t="str">
        <f>VLOOKUP(C956, olt_db!$B$2:$E$70, 2, 0)</f>
        <v>OLT-SMGN-IBS-Pematang_Asilum</v>
      </c>
      <c r="C956" t="s">
        <v>177</v>
      </c>
      <c r="D956" s="39" t="s">
        <v>320</v>
      </c>
      <c r="E956" s="39" t="s">
        <v>389</v>
      </c>
      <c r="F956" s="123">
        <v>3.0334558725199998</v>
      </c>
      <c r="G956" s="124">
        <v>99.250825515448994</v>
      </c>
      <c r="H956" s="40">
        <f>ACOS(COS(RADIANS(90-F957)) * COS(RADIANS(90-F956)) + SIN(RADIANS(90-F957)) * SIN(RADIANS(90-F956)) * COS(RADIANS(G957-G956))) * 6371392 * IFERROR(IF(AVERAGEIF('TT History'!$B:$B, D956, 'TT History'!$E:$E) &gt; 9.8%, 1.1205, IF(AVERAGEIF('TT History'!$B:$B, D956, 'TT History'!$E:$E) &gt;= 8.5%, 1.1055, 1.0525)), 1.0525)</f>
        <v>124.81634012977786</v>
      </c>
    </row>
    <row r="957" spans="1:8" x14ac:dyDescent="0.25">
      <c r="A957" t="s">
        <v>176</v>
      </c>
      <c r="B957" t="str">
        <f>VLOOKUP(C957, olt_db!$B$2:$E$70, 2, 0)</f>
        <v>OLT-SMGN-IBS-Pematang_Asilum</v>
      </c>
      <c r="C957" t="s">
        <v>177</v>
      </c>
      <c r="D957" s="39" t="s">
        <v>320</v>
      </c>
      <c r="E957" s="39" t="s">
        <v>390</v>
      </c>
      <c r="F957" s="123">
        <v>3.03262580826854</v>
      </c>
      <c r="G957" s="124">
        <v>99.250263976000596</v>
      </c>
      <c r="H957" s="40">
        <f>ACOS(COS(RADIANS(90-F958)) * COS(RADIANS(90-F957)) + SIN(RADIANS(90-F958)) * SIN(RADIANS(90-F957)) * COS(RADIANS(G958-G957))) * 6371392 * IFERROR(IF(AVERAGEIF('TT History'!$B:$B, D957, 'TT History'!$E:$E) &gt; 9.8%, 1.1205, IF(AVERAGEIF('TT History'!$B:$B, D957, 'TT History'!$E:$E) &gt;= 8.5%, 1.1055, 1.0525)), 1.0525)</f>
        <v>103.65384669430991</v>
      </c>
    </row>
    <row r="958" spans="1:8" x14ac:dyDescent="0.25">
      <c r="A958" t="s">
        <v>176</v>
      </c>
      <c r="B958" t="str">
        <f>VLOOKUP(C958, olt_db!$B$2:$E$70, 2, 0)</f>
        <v>OLT-SMGN-IBS-Pematang_Asilum</v>
      </c>
      <c r="C958" t="s">
        <v>177</v>
      </c>
      <c r="D958" s="39" t="s">
        <v>320</v>
      </c>
      <c r="E958" s="39" t="s">
        <v>391</v>
      </c>
      <c r="F958" s="123">
        <v>3.0319341366411501</v>
      </c>
      <c r="G958" s="124">
        <v>99.249801139348804</v>
      </c>
      <c r="H958" s="40">
        <f>ACOS(COS(RADIANS(90-F959)) * COS(RADIANS(90-F958)) + SIN(RADIANS(90-F959)) * SIN(RADIANS(90-F958)) * COS(RADIANS(G959-G958))) * 6371392 * IFERROR(IF(AVERAGEIF('TT History'!$B:$B, D958, 'TT History'!$E:$E) &gt; 9.8%, 1.1205, IF(AVERAGEIF('TT History'!$B:$B, D958, 'TT History'!$E:$E) &gt;= 8.5%, 1.1055, 1.0525)), 1.0525)</f>
        <v>97.26537574889835</v>
      </c>
    </row>
    <row r="959" spans="1:8" x14ac:dyDescent="0.25">
      <c r="A959" t="s">
        <v>176</v>
      </c>
      <c r="B959" t="str">
        <f>VLOOKUP(C959, olt_db!$B$2:$E$70, 2, 0)</f>
        <v>OLT-SMGN-IBS-Pematang_Asilum</v>
      </c>
      <c r="C959" t="s">
        <v>177</v>
      </c>
      <c r="D959" s="39" t="s">
        <v>320</v>
      </c>
      <c r="E959" s="39" t="s">
        <v>392</v>
      </c>
      <c r="F959" s="123">
        <v>3.0312793092005101</v>
      </c>
      <c r="G959" s="124">
        <v>99.249375626565197</v>
      </c>
      <c r="H959" s="40">
        <f>ACOS(COS(RADIANS(90-F960)) * COS(RADIANS(90-F959)) + SIN(RADIANS(90-F960)) * SIN(RADIANS(90-F959)) * COS(RADIANS(G960-G959))) * 6371392 * IFERROR(IF(AVERAGEIF('TT History'!$B:$B, D959, 'TT History'!$E:$E) &gt; 9.8%, 1.1205, IF(AVERAGEIF('TT History'!$B:$B, D959, 'TT History'!$E:$E) &gt;= 8.5%, 1.1055, 1.0525)), 1.0525)</f>
        <v>96.223505459616874</v>
      </c>
    </row>
    <row r="960" spans="1:8" x14ac:dyDescent="0.25">
      <c r="A960" t="s">
        <v>176</v>
      </c>
      <c r="B960" t="str">
        <f>VLOOKUP(C960, olt_db!$B$2:$E$70, 2, 0)</f>
        <v>OLT-SMGN-IBS-Pematang_Asilum</v>
      </c>
      <c r="C960" t="s">
        <v>177</v>
      </c>
      <c r="D960" s="39" t="s">
        <v>320</v>
      </c>
      <c r="E960" s="39" t="s">
        <v>393</v>
      </c>
      <c r="F960" s="123">
        <v>3.0306310840375601</v>
      </c>
      <c r="G960" s="124">
        <v>99.248955308821607</v>
      </c>
      <c r="H960" s="40">
        <f>ACOS(COS(RADIANS(90-F961)) * COS(RADIANS(90-F960)) + SIN(RADIANS(90-F961)) * SIN(RADIANS(90-F960)) * COS(RADIANS(G961-G960))) * 6371392 * IFERROR(IF(AVERAGEIF('TT History'!$B:$B, D960, 'TT History'!$E:$E) &gt; 9.8%, 1.1205, IF(AVERAGEIF('TT History'!$B:$B, D960, 'TT History'!$E:$E) &gt;= 8.5%, 1.1055, 1.0525)), 1.0525)</f>
        <v>103.01903496980198</v>
      </c>
    </row>
    <row r="961" spans="1:8" x14ac:dyDescent="0.25">
      <c r="A961" t="s">
        <v>176</v>
      </c>
      <c r="B961" t="str">
        <f>VLOOKUP(C961, olt_db!$B$2:$E$70, 2, 0)</f>
        <v>OLT-SMGN-IBS-Pematang_Asilum</v>
      </c>
      <c r="C961" t="s">
        <v>177</v>
      </c>
      <c r="D961" s="39" t="s">
        <v>320</v>
      </c>
      <c r="E961" s="39" t="s">
        <v>394</v>
      </c>
      <c r="F961" s="123">
        <v>3.0299442586837899</v>
      </c>
      <c r="G961" s="124">
        <v>99.248494394293004</v>
      </c>
      <c r="H961" s="40">
        <f>ACOS(COS(RADIANS(90-F962)) * COS(RADIANS(90-F961)) + SIN(RADIANS(90-F962)) * SIN(RADIANS(90-F961)) * COS(RADIANS(G962-G961))) * 6371392 * IFERROR(IF(AVERAGEIF('TT History'!$B:$B, D961, 'TT History'!$E:$E) &gt; 9.8%, 1.1205, IF(AVERAGEIF('TT History'!$B:$B, D961, 'TT History'!$E:$E) &gt;= 8.5%, 1.1055, 1.0525)), 1.0525)</f>
        <v>77.31501660262623</v>
      </c>
    </row>
    <row r="962" spans="1:8" x14ac:dyDescent="0.25">
      <c r="A962" t="s">
        <v>176</v>
      </c>
      <c r="B962" t="str">
        <f>VLOOKUP(C962, olt_db!$B$2:$E$70, 2, 0)</f>
        <v>OLT-SMGN-IBS-Pematang_Asilum</v>
      </c>
      <c r="C962" t="s">
        <v>177</v>
      </c>
      <c r="D962" s="39" t="s">
        <v>320</v>
      </c>
      <c r="E962" s="39" t="s">
        <v>395</v>
      </c>
      <c r="F962" s="123">
        <v>3.0294310007099501</v>
      </c>
      <c r="G962" s="124">
        <v>99.248145216680598</v>
      </c>
      <c r="H962" s="40">
        <f>ACOS(COS(RADIANS(90-F963)) * COS(RADIANS(90-F962)) + SIN(RADIANS(90-F963)) * SIN(RADIANS(90-F962)) * COS(RADIANS(G963-G962))) * 6371392 * IFERROR(IF(AVERAGEIF('TT History'!$B:$B, D962, 'TT History'!$E:$E) &gt; 9.8%, 1.1205, IF(AVERAGEIF('TT History'!$B:$B, D962, 'TT History'!$E:$E) &gt;= 8.5%, 1.1055, 1.0525)), 1.0525)</f>
        <v>82.6221716673477</v>
      </c>
    </row>
    <row r="963" spans="1:8" x14ac:dyDescent="0.25">
      <c r="A963" t="s">
        <v>176</v>
      </c>
      <c r="B963" t="str">
        <f>VLOOKUP(C963, olt_db!$B$2:$E$70, 2, 0)</f>
        <v>OLT-SMGN-IBS-Pematang_Asilum</v>
      </c>
      <c r="C963" t="s">
        <v>177</v>
      </c>
      <c r="D963" s="39" t="s">
        <v>320</v>
      </c>
      <c r="E963" s="39" t="s">
        <v>396</v>
      </c>
      <c r="F963" s="123">
        <v>3.0288588118586302</v>
      </c>
      <c r="G963" s="124">
        <v>99.247809651504298</v>
      </c>
      <c r="H963" s="40">
        <f>ACOS(COS(RADIANS(90-F964)) * COS(RADIANS(90-F963)) + SIN(RADIANS(90-F964)) * SIN(RADIANS(90-F963)) * COS(RADIANS(G964-G963))) * 6371392 * IFERROR(IF(AVERAGEIF('TT History'!$B:$B, D963, 'TT History'!$E:$E) &gt; 9.8%, 1.1205, IF(AVERAGEIF('TT History'!$B:$B, D963, 'TT History'!$E:$E) &gt;= 8.5%, 1.1055, 1.0525)), 1.0525)</f>
        <v>80.694382586074269</v>
      </c>
    </row>
    <row r="964" spans="1:8" x14ac:dyDescent="0.25">
      <c r="A964" t="s">
        <v>176</v>
      </c>
      <c r="B964" t="str">
        <f>VLOOKUP(C964, olt_db!$B$2:$E$70, 2, 0)</f>
        <v>OLT-SMGN-IBS-Pematang_Asilum</v>
      </c>
      <c r="C964" t="s">
        <v>177</v>
      </c>
      <c r="D964" s="39" t="s">
        <v>320</v>
      </c>
      <c r="E964" s="39" t="s">
        <v>397</v>
      </c>
      <c r="F964" s="123">
        <v>3.0282601457243499</v>
      </c>
      <c r="G964" s="124">
        <v>99.247562304598603</v>
      </c>
      <c r="H964" s="40">
        <f>ACOS(COS(RADIANS(90-F965)) * COS(RADIANS(90-F964)) + SIN(RADIANS(90-F965)) * SIN(RADIANS(90-F964)) * COS(RADIANS(G965-G964))) * 6371392 * IFERROR(IF(AVERAGEIF('TT History'!$B:$B, D964, 'TT History'!$E:$E) &gt; 9.8%, 1.1205, IF(AVERAGEIF('TT History'!$B:$B, D964, 'TT History'!$E:$E) &gt;= 8.5%, 1.1055, 1.0525)), 1.0525)</f>
        <v>117.77153112797539</v>
      </c>
    </row>
    <row r="965" spans="1:8" x14ac:dyDescent="0.25">
      <c r="A965" t="s">
        <v>176</v>
      </c>
      <c r="B965" t="str">
        <f>VLOOKUP(C965, olt_db!$B$2:$E$70, 2, 0)</f>
        <v>OLT-SMGN-IBS-Pematang_Asilum</v>
      </c>
      <c r="C965" t="s">
        <v>177</v>
      </c>
      <c r="D965" s="39" t="s">
        <v>320</v>
      </c>
      <c r="E965" s="39" t="s">
        <v>398</v>
      </c>
      <c r="F965" s="123">
        <v>3.0273734401003898</v>
      </c>
      <c r="G965" s="124">
        <v>99.247234543619498</v>
      </c>
      <c r="H965" s="40">
        <f>ACOS(COS(RADIANS(90-F966)) * COS(RADIANS(90-F965)) + SIN(RADIANS(90-F966)) * SIN(RADIANS(90-F965)) * COS(RADIANS(G966-G965))) * 6371392 * IFERROR(IF(AVERAGEIF('TT History'!$B:$B, D965, 'TT History'!$E:$E) &gt; 9.8%, 1.1205, IF(AVERAGEIF('TT History'!$B:$B, D965, 'TT History'!$E:$E) &gt;= 8.5%, 1.1055, 1.0525)), 1.0525)</f>
        <v>54.042558559271995</v>
      </c>
    </row>
    <row r="966" spans="1:8" x14ac:dyDescent="0.25">
      <c r="A966" t="s">
        <v>176</v>
      </c>
      <c r="B966" t="str">
        <f>VLOOKUP(C966, olt_db!$B$2:$E$70, 2, 0)</f>
        <v>OLT-SMGN-IBS-Pematang_Asilum</v>
      </c>
      <c r="C966" t="s">
        <v>177</v>
      </c>
      <c r="D966" s="39" t="s">
        <v>320</v>
      </c>
      <c r="E966" s="39" t="s">
        <v>399</v>
      </c>
      <c r="F966" s="123">
        <v>3.0269631668071</v>
      </c>
      <c r="G966" s="124">
        <v>99.247093665514299</v>
      </c>
      <c r="H966" s="40">
        <f>ACOS(COS(RADIANS(90-F967)) * COS(RADIANS(90-F966)) + SIN(RADIANS(90-F967)) * SIN(RADIANS(90-F966)) * COS(RADIANS(G967-G966))) * 6371392 * IFERROR(IF(AVERAGEIF('TT History'!$B:$B, D966, 'TT History'!$E:$E) &gt; 9.8%, 1.1205, IF(AVERAGEIF('TT History'!$B:$B, D966, 'TT History'!$E:$E) &gt;= 8.5%, 1.1055, 1.0525)), 1.0525)</f>
        <v>94.666247869699802</v>
      </c>
    </row>
    <row r="967" spans="1:8" x14ac:dyDescent="0.25">
      <c r="A967" t="s">
        <v>176</v>
      </c>
      <c r="B967" t="str">
        <f>VLOOKUP(C967, olt_db!$B$2:$E$70, 2, 0)</f>
        <v>OLT-SMGN-IBS-Pematang_Asilum</v>
      </c>
      <c r="C967" t="s">
        <v>177</v>
      </c>
      <c r="D967" s="39" t="s">
        <v>320</v>
      </c>
      <c r="E967" s="39" t="s">
        <v>400</v>
      </c>
      <c r="F967" s="123">
        <v>3.02624761715016</v>
      </c>
      <c r="G967" s="124">
        <v>99.246837945522799</v>
      </c>
      <c r="H967" s="40">
        <f>ACOS(COS(RADIANS(90-F968)) * COS(RADIANS(90-F967)) + SIN(RADIANS(90-F968)) * SIN(RADIANS(90-F967)) * COS(RADIANS(G968-G967))) * 6371392 * IFERROR(IF(AVERAGEIF('TT History'!$B:$B, D967, 'TT History'!$E:$E) &gt; 9.8%, 1.1205, IF(AVERAGEIF('TT History'!$B:$B, D967, 'TT History'!$E:$E) &gt;= 8.5%, 1.1055, 1.0525)), 1.0525)</f>
        <v>114.103519724573</v>
      </c>
    </row>
    <row r="968" spans="1:8" x14ac:dyDescent="0.25">
      <c r="A968" t="s">
        <v>176</v>
      </c>
      <c r="B968" t="str">
        <f>VLOOKUP(C968, olt_db!$B$2:$E$70, 2, 0)</f>
        <v>OLT-SMGN-IBS-Pematang_Asilum</v>
      </c>
      <c r="C968" t="s">
        <v>177</v>
      </c>
      <c r="D968" s="39" t="s">
        <v>320</v>
      </c>
      <c r="E968" s="39" t="s">
        <v>401</v>
      </c>
      <c r="F968" s="123">
        <v>3.0253816316880799</v>
      </c>
      <c r="G968" s="124">
        <v>99.246539769340899</v>
      </c>
      <c r="H968" s="40">
        <f>ACOS(COS(RADIANS(90-F969)) * COS(RADIANS(90-F968)) + SIN(RADIANS(90-F969)) * SIN(RADIANS(90-F968)) * COS(RADIANS(G969-G968))) * 6371392 * IFERROR(IF(AVERAGEIF('TT History'!$B:$B, D968, 'TT History'!$E:$E) &gt; 9.8%, 1.1205, IF(AVERAGEIF('TT History'!$B:$B, D968, 'TT History'!$E:$E) &gt;= 8.5%, 1.1055, 1.0525)), 1.0525)</f>
        <v>132.14022692057213</v>
      </c>
    </row>
    <row r="969" spans="1:8" x14ac:dyDescent="0.25">
      <c r="A969" t="s">
        <v>176</v>
      </c>
      <c r="B969" t="str">
        <f>VLOOKUP(C969, olt_db!$B$2:$E$70, 2, 0)</f>
        <v>OLT-SMGN-IBS-Pematang_Asilum</v>
      </c>
      <c r="C969" t="s">
        <v>177</v>
      </c>
      <c r="D969" s="39" t="s">
        <v>320</v>
      </c>
      <c r="E969" s="39" t="s">
        <v>402</v>
      </c>
      <c r="F969" s="123">
        <v>3.0243767720944001</v>
      </c>
      <c r="G969" s="124">
        <v>99.246200296267403</v>
      </c>
      <c r="H969" s="40">
        <f>ACOS(COS(RADIANS(90-F970)) * COS(RADIANS(90-F969)) + SIN(RADIANS(90-F970)) * SIN(RADIANS(90-F969)) * COS(RADIANS(G970-G969))) * 6371392 * IFERROR(IF(AVERAGEIF('TT History'!$B:$B, D969, 'TT History'!$E:$E) &gt; 9.8%, 1.1205, IF(AVERAGEIF('TT History'!$B:$B, D969, 'TT History'!$E:$E) &gt;= 8.5%, 1.1055, 1.0525)), 1.0525)</f>
        <v>86.581835650388811</v>
      </c>
    </row>
    <row r="970" spans="1:8" x14ac:dyDescent="0.25">
      <c r="A970" t="s">
        <v>176</v>
      </c>
      <c r="B970" t="str">
        <f>VLOOKUP(C970, olt_db!$B$2:$E$70, 2, 0)</f>
        <v>OLT-SMGN-IBS-Pematang_Asilum</v>
      </c>
      <c r="C970" t="s">
        <v>177</v>
      </c>
      <c r="D970" s="39" t="s">
        <v>320</v>
      </c>
      <c r="E970" s="39" t="s">
        <v>403</v>
      </c>
      <c r="F970" s="123">
        <v>3.0237063629040102</v>
      </c>
      <c r="G970" s="124">
        <v>99.246017299903201</v>
      </c>
      <c r="H970" s="40">
        <f>ACOS(COS(RADIANS(90-F971)) * COS(RADIANS(90-F970)) + SIN(RADIANS(90-F971)) * SIN(RADIANS(90-F970)) * COS(RADIANS(G971-G970))) * 6371392 * IFERROR(IF(AVERAGEIF('TT History'!$B:$B, D970, 'TT History'!$E:$E) &gt; 9.8%, 1.1205, IF(AVERAGEIF('TT History'!$B:$B, D970, 'TT History'!$E:$E) &gt;= 8.5%, 1.1055, 1.0525)), 1.0525)</f>
        <v>113.46608074195592</v>
      </c>
    </row>
    <row r="971" spans="1:8" x14ac:dyDescent="0.25">
      <c r="A971" t="s">
        <v>176</v>
      </c>
      <c r="B971" t="str">
        <f>VLOOKUP(C971, olt_db!$B$2:$E$70, 2, 0)</f>
        <v>OLT-SMGN-IBS-Pematang_Asilum</v>
      </c>
      <c r="C971" t="s">
        <v>177</v>
      </c>
      <c r="D971" s="39" t="s">
        <v>320</v>
      </c>
      <c r="E971" s="39" t="s">
        <v>404</v>
      </c>
      <c r="F971" s="123">
        <v>3.0229102153120602</v>
      </c>
      <c r="G971" s="124">
        <v>99.245574645691903</v>
      </c>
      <c r="H971" s="40">
        <f>ACOS(COS(RADIANS(90-F972)) * COS(RADIANS(90-F971)) + SIN(RADIANS(90-F972)) * SIN(RADIANS(90-F971)) * COS(RADIANS(G972-G971))) * 6371392 * IFERROR(IF(AVERAGEIF('TT History'!$B:$B, D971, 'TT History'!$E:$E) &gt; 9.8%, 1.1205, IF(AVERAGEIF('TT History'!$B:$B, D971, 'TT History'!$E:$E) &gt;= 8.5%, 1.1055, 1.0525)), 1.0525)</f>
        <v>47.619973662237605</v>
      </c>
    </row>
    <row r="972" spans="1:8" x14ac:dyDescent="0.25">
      <c r="A972" t="s">
        <v>176</v>
      </c>
      <c r="B972" t="str">
        <f>VLOOKUP(C972, olt_db!$B$2:$E$70, 2, 0)</f>
        <v>OLT-SMGN-IBS-Pematang_Asilum</v>
      </c>
      <c r="C972" t="s">
        <v>177</v>
      </c>
      <c r="D972" s="39" t="s">
        <v>320</v>
      </c>
      <c r="E972" s="39" t="s">
        <v>405</v>
      </c>
      <c r="F972" s="123">
        <v>3.0232158337638402</v>
      </c>
      <c r="G972" s="124">
        <v>99.245804434749203</v>
      </c>
      <c r="H972" s="40">
        <f>ACOS(COS(RADIANS(90-F973)) * COS(RADIANS(90-F972)) + SIN(RADIANS(90-F973)) * SIN(RADIANS(90-F972)) * COS(RADIANS(G973-G972))) * 6371392 * IFERROR(IF(AVERAGEIF('TT History'!$B:$B, D972, 'TT History'!$E:$E) &gt; 9.8%, 1.1205, IF(AVERAGEIF('TT History'!$B:$B, D972, 'TT History'!$E:$E) &gt;= 8.5%, 1.1055, 1.0525)), 1.0525)</f>
        <v>161.08821946462442</v>
      </c>
    </row>
    <row r="973" spans="1:8" x14ac:dyDescent="0.25">
      <c r="A973" t="s">
        <v>176</v>
      </c>
      <c r="B973" t="str">
        <f>VLOOKUP(C973, olt_db!$B$2:$E$70, 2, 0)</f>
        <v>OLT-SMGN-IBS-Pematang_Asilum</v>
      </c>
      <c r="C973" t="s">
        <v>177</v>
      </c>
      <c r="D973" s="39" t="s">
        <v>320</v>
      </c>
      <c r="E973" s="39" t="s">
        <v>406</v>
      </c>
      <c r="F973" s="123">
        <v>3.0221168168871699</v>
      </c>
      <c r="G973" s="124">
        <v>99.245122632388302</v>
      </c>
      <c r="H973" s="40">
        <f>ACOS(COS(RADIANS(90-F974)) * COS(RADIANS(90-F973)) + SIN(RADIANS(90-F974)) * SIN(RADIANS(90-F973)) * COS(RADIANS(G974-G973))) * 6371392 * IFERROR(IF(AVERAGEIF('TT History'!$B:$B, D973, 'TT History'!$E:$E) &gt; 9.8%, 1.1205, IF(AVERAGEIF('TT History'!$B:$B, D973, 'TT History'!$E:$E) &gt;= 8.5%, 1.1055, 1.0525)), 1.0525)</f>
        <v>125.32879478028762</v>
      </c>
    </row>
    <row r="974" spans="1:8" x14ac:dyDescent="0.25">
      <c r="A974" t="s">
        <v>176</v>
      </c>
      <c r="B974" t="str">
        <f>VLOOKUP(C974, olt_db!$B$2:$E$70, 2, 0)</f>
        <v>OLT-SMGN-IBS-Pematang_Asilum</v>
      </c>
      <c r="C974" t="s">
        <v>177</v>
      </c>
      <c r="D974" s="39" t="s">
        <v>320</v>
      </c>
      <c r="E974" s="39" t="s">
        <v>407</v>
      </c>
      <c r="F974" s="123">
        <v>3.0212471676116999</v>
      </c>
      <c r="G974" s="124">
        <v>99.244616541668094</v>
      </c>
      <c r="H974" s="40">
        <f>ACOS(COS(RADIANS(90-F975)) * COS(RADIANS(90-F974)) + SIN(RADIANS(90-F975)) * SIN(RADIANS(90-F974)) * COS(RADIANS(G975-G974))) * 6371392 * IFERROR(IF(AVERAGEIF('TT History'!$B:$B, D974, 'TT History'!$E:$E) &gt; 9.8%, 1.1205, IF(AVERAGEIF('TT History'!$B:$B, D974, 'TT History'!$E:$E) &gt;= 8.5%, 1.1055, 1.0525)), 1.0525)</f>
        <v>113.57997578871037</v>
      </c>
    </row>
    <row r="975" spans="1:8" x14ac:dyDescent="0.25">
      <c r="A975" t="s">
        <v>176</v>
      </c>
      <c r="B975" t="str">
        <f>VLOOKUP(C975, olt_db!$B$2:$E$70, 2, 0)</f>
        <v>OLT-SMGN-IBS-Pematang_Asilum</v>
      </c>
      <c r="C975" t="s">
        <v>177</v>
      </c>
      <c r="D975" s="39" t="s">
        <v>320</v>
      </c>
      <c r="E975" s="39" t="s">
        <v>408</v>
      </c>
      <c r="F975" s="123">
        <v>3.0204459481338901</v>
      </c>
      <c r="G975" s="124">
        <v>99.244181240017099</v>
      </c>
      <c r="H975" s="40">
        <f>ACOS(COS(RADIANS(90-F976)) * COS(RADIANS(90-F975)) + SIN(RADIANS(90-F976)) * SIN(RADIANS(90-F975)) * COS(RADIANS(G976-G975))) * 6371392 * IFERROR(IF(AVERAGEIF('TT History'!$B:$B, D975, 'TT History'!$E:$E) &gt; 9.8%, 1.1205, IF(AVERAGEIF('TT History'!$B:$B, D975, 'TT History'!$E:$E) &gt;= 8.5%, 1.1055, 1.0525)), 1.0525)</f>
        <v>111.7911634172239</v>
      </c>
    </row>
    <row r="976" spans="1:8" x14ac:dyDescent="0.25">
      <c r="A976" t="s">
        <v>176</v>
      </c>
      <c r="B976" t="str">
        <f>VLOOKUP(C976, olt_db!$B$2:$E$70, 2, 0)</f>
        <v>OLT-SMGN-IBS-Pematang_Asilum</v>
      </c>
      <c r="C976" t="s">
        <v>177</v>
      </c>
      <c r="D976" s="39" t="s">
        <v>320</v>
      </c>
      <c r="E976" s="39" t="s">
        <v>409</v>
      </c>
      <c r="F976" s="123">
        <v>3.0196680893705601</v>
      </c>
      <c r="G976" s="124">
        <v>99.243733535826195</v>
      </c>
      <c r="H976" s="40">
        <f>ACOS(COS(RADIANS(90-F977)) * COS(RADIANS(90-F976)) + SIN(RADIANS(90-F977)) * SIN(RADIANS(90-F976)) * COS(RADIANS(G977-G976))) * 6371392 * IFERROR(IF(AVERAGEIF('TT History'!$B:$B, D976, 'TT History'!$E:$E) &gt; 9.8%, 1.1205, IF(AVERAGEIF('TT History'!$B:$B, D976, 'TT History'!$E:$E) &gt;= 8.5%, 1.1055, 1.0525)), 1.0525)</f>
        <v>68.706174047960388</v>
      </c>
    </row>
    <row r="977" spans="1:8" x14ac:dyDescent="0.25">
      <c r="A977" t="s">
        <v>176</v>
      </c>
      <c r="B977" t="str">
        <f>VLOOKUP(C977, olt_db!$B$2:$E$70, 2, 0)</f>
        <v>OLT-SMGN-IBS-Pematang_Asilum</v>
      </c>
      <c r="C977" t="s">
        <v>177</v>
      </c>
      <c r="D977" s="39" t="s">
        <v>320</v>
      </c>
      <c r="E977" s="39" t="s">
        <v>410</v>
      </c>
      <c r="F977" s="123">
        <v>3.0191864411137499</v>
      </c>
      <c r="G977" s="124">
        <v>99.243464714253605</v>
      </c>
      <c r="H977" s="40">
        <f>ACOS(COS(RADIANS(90-F978)) * COS(RADIANS(90-F977)) + SIN(RADIANS(90-F978)) * SIN(RADIANS(90-F977)) * COS(RADIANS(G978-G977))) * 6371392 * IFERROR(IF(AVERAGEIF('TT History'!$B:$B, D977, 'TT History'!$E:$E) &gt; 9.8%, 1.1205, IF(AVERAGEIF('TT History'!$B:$B, D977, 'TT History'!$E:$E) &gt;= 8.5%, 1.1055, 1.0525)), 1.0525)</f>
        <v>76.959384185452294</v>
      </c>
    </row>
    <row r="978" spans="1:8" x14ac:dyDescent="0.25">
      <c r="A978" t="s">
        <v>176</v>
      </c>
      <c r="B978" t="str">
        <f>VLOOKUP(C978, olt_db!$B$2:$E$70, 2, 0)</f>
        <v>OLT-SMGN-IBS-Pematang_Asilum</v>
      </c>
      <c r="C978" t="s">
        <v>177</v>
      </c>
      <c r="D978" s="39" t="s">
        <v>320</v>
      </c>
      <c r="E978" s="39" t="s">
        <v>411</v>
      </c>
      <c r="F978" s="123">
        <v>3.0186506970747198</v>
      </c>
      <c r="G978" s="124">
        <v>99.243156939868598</v>
      </c>
      <c r="H978" s="40">
        <f>ACOS(COS(RADIANS(90-F979)) * COS(RADIANS(90-F978)) + SIN(RADIANS(90-F979)) * SIN(RADIANS(90-F978)) * COS(RADIANS(G979-G978))) * 6371392 * IFERROR(IF(AVERAGEIF('TT History'!$B:$B, D978, 'TT History'!$E:$E) &gt; 9.8%, 1.1205, IF(AVERAGEIF('TT History'!$B:$B, D978, 'TT History'!$E:$E) &gt;= 8.5%, 1.1055, 1.0525)), 1.0525)</f>
        <v>111.33386656662758</v>
      </c>
    </row>
    <row r="979" spans="1:8" x14ac:dyDescent="0.25">
      <c r="A979" t="s">
        <v>176</v>
      </c>
      <c r="B979" t="str">
        <f>VLOOKUP(C979, olt_db!$B$2:$E$70, 2, 0)</f>
        <v>OLT-SMGN-IBS-Pematang_Asilum</v>
      </c>
      <c r="C979" t="s">
        <v>177</v>
      </c>
      <c r="D979" s="39" t="s">
        <v>320</v>
      </c>
      <c r="E979" s="39" t="s">
        <v>412</v>
      </c>
      <c r="F979" s="123">
        <v>3.0179367435340398</v>
      </c>
      <c r="G979" s="124">
        <v>99.242618935544101</v>
      </c>
      <c r="H979" s="40">
        <f>ACOS(COS(RADIANS(90-F980)) * COS(RADIANS(90-F979)) + SIN(RADIANS(90-F980)) * SIN(RADIANS(90-F979)) * COS(RADIANS(G980-G979))) * 6371392 * IFERROR(IF(AVERAGEIF('TT History'!$B:$B, D979, 'TT History'!$E:$E) &gt; 9.8%, 1.1205, IF(AVERAGEIF('TT History'!$B:$B, D979, 'TT History'!$E:$E) &gt;= 8.5%, 1.1055, 1.0525)), 1.0525)</f>
        <v>163.31109327488355</v>
      </c>
    </row>
    <row r="980" spans="1:8" x14ac:dyDescent="0.25">
      <c r="A980" t="s">
        <v>176</v>
      </c>
      <c r="B980" t="str">
        <f>VLOOKUP(C980, olt_db!$B$2:$E$70, 2, 0)</f>
        <v>OLT-SMGN-IBS-Pematang_Asilum</v>
      </c>
      <c r="C980" t="s">
        <v>177</v>
      </c>
      <c r="D980" s="39" t="s">
        <v>320</v>
      </c>
      <c r="E980" s="39" t="s">
        <v>413</v>
      </c>
      <c r="F980" s="123">
        <v>3.0168501588560099</v>
      </c>
      <c r="G980" s="124">
        <v>99.241884992431096</v>
      </c>
      <c r="H980" s="40">
        <f>ACOS(COS(RADIANS(90-F981)) * COS(RADIANS(90-F980)) + SIN(RADIANS(90-F981)) * SIN(RADIANS(90-F980)) * COS(RADIANS(G981-G980))) * 6371392 * IFERROR(IF(AVERAGEIF('TT History'!$B:$B, D980, 'TT History'!$E:$E) &gt; 9.8%, 1.1205, IF(AVERAGEIF('TT History'!$B:$B, D980, 'TT History'!$E:$E) &gt;= 8.5%, 1.1055, 1.0525)), 1.0525)</f>
        <v>136.8403328428227</v>
      </c>
    </row>
    <row r="981" spans="1:8" x14ac:dyDescent="0.25">
      <c r="A981" t="s">
        <v>176</v>
      </c>
      <c r="B981" t="str">
        <f>VLOOKUP(C981, olt_db!$B$2:$E$70, 2, 0)</f>
        <v>OLT-SMGN-IBS-Pematang_Asilum</v>
      </c>
      <c r="C981" t="s">
        <v>177</v>
      </c>
      <c r="D981" s="39" t="s">
        <v>320</v>
      </c>
      <c r="E981" s="39" t="s">
        <v>414</v>
      </c>
      <c r="F981" s="123">
        <v>3.0160634155007302</v>
      </c>
      <c r="G981" s="124">
        <v>99.241117686159001</v>
      </c>
      <c r="H981" s="40">
        <f>ACOS(COS(RADIANS(90-F982)) * COS(RADIANS(90-F981)) + SIN(RADIANS(90-F982)) * SIN(RADIANS(90-F981)) * COS(RADIANS(G982-G981))) * 6371392 * IFERROR(IF(AVERAGEIF('TT History'!$B:$B, D981, 'TT History'!$E:$E) &gt; 9.8%, 1.1205, IF(AVERAGEIF('TT History'!$B:$B, D981, 'TT History'!$E:$E) &gt;= 8.5%, 1.1055, 1.0525)), 1.0525)</f>
        <v>217.90999777924836</v>
      </c>
    </row>
    <row r="982" spans="1:8" x14ac:dyDescent="0.25">
      <c r="A982" t="s">
        <v>176</v>
      </c>
      <c r="B982" t="str">
        <f>VLOOKUP(C982, olt_db!$B$2:$E$70, 2, 0)</f>
        <v>OLT-SMGN-IBS-Pematang_Asilum</v>
      </c>
      <c r="C982" t="s">
        <v>177</v>
      </c>
      <c r="D982" s="39" t="s">
        <v>320</v>
      </c>
      <c r="E982" s="39" t="s">
        <v>415</v>
      </c>
      <c r="F982" s="123">
        <v>3.01478298044964</v>
      </c>
      <c r="G982" s="124">
        <v>99.239924826177599</v>
      </c>
      <c r="H982" s="40">
        <f>ACOS(COS(RADIANS(90-F983)) * COS(RADIANS(90-F982)) + SIN(RADIANS(90-F983)) * SIN(RADIANS(90-F982)) * COS(RADIANS(G983-G982))) * 6371392 * IFERROR(IF(AVERAGEIF('TT History'!$B:$B, D982, 'TT History'!$E:$E) &gt; 9.8%, 1.1205, IF(AVERAGEIF('TT History'!$B:$B, D982, 'TT History'!$E:$E) &gt;= 8.5%, 1.1055, 1.0525)), 1.0525)</f>
        <v>172.93589160306652</v>
      </c>
    </row>
    <row r="983" spans="1:8" x14ac:dyDescent="0.25">
      <c r="A983" t="s">
        <v>176</v>
      </c>
      <c r="B983" t="str">
        <f>VLOOKUP(C983, olt_db!$B$2:$E$70, 2, 0)</f>
        <v>OLT-SMGN-IBS-Pematang_Asilum</v>
      </c>
      <c r="C983" t="s">
        <v>177</v>
      </c>
      <c r="D983" s="39" t="s">
        <v>320</v>
      </c>
      <c r="E983" s="39" t="s">
        <v>416</v>
      </c>
      <c r="F983" s="123">
        <v>3.0138416208143899</v>
      </c>
      <c r="G983" s="124">
        <v>99.238903540801203</v>
      </c>
      <c r="H983" s="40">
        <f>ACOS(COS(RADIANS(90-F984)) * COS(RADIANS(90-F983)) + SIN(RADIANS(90-F984)) * SIN(RADIANS(90-F983)) * COS(RADIANS(G984-G983))) * 6371392 * IFERROR(IF(AVERAGEIF('TT History'!$B:$B, D983, 'TT History'!$E:$E) &gt; 9.8%, 1.1205, IF(AVERAGEIF('TT History'!$B:$B, D983, 'TT History'!$E:$E) &gt;= 8.5%, 1.1055, 1.0525)), 1.0525)</f>
        <v>129.85195817293726</v>
      </c>
    </row>
    <row r="984" spans="1:8" x14ac:dyDescent="0.25">
      <c r="A984" t="s">
        <v>176</v>
      </c>
      <c r="B984" t="str">
        <f>VLOOKUP(C984, olt_db!$B$2:$E$70, 2, 0)</f>
        <v>OLT-SMGN-IBS-Pematang_Asilum</v>
      </c>
      <c r="C984" t="s">
        <v>177</v>
      </c>
      <c r="D984" s="39" t="s">
        <v>320</v>
      </c>
      <c r="E984" s="39" t="s">
        <v>417</v>
      </c>
      <c r="F984" s="123">
        <v>3.0131754806603399</v>
      </c>
      <c r="G984" s="124">
        <v>99.238100990032905</v>
      </c>
      <c r="H984" s="40">
        <f>ACOS(COS(RADIANS(90-F985)) * COS(RADIANS(90-F984)) + SIN(RADIANS(90-F985)) * SIN(RADIANS(90-F984)) * COS(RADIANS(G985-G984))) * 6371392 * IFERROR(IF(AVERAGEIF('TT History'!$B:$B, D984, 'TT History'!$E:$E) &gt; 9.8%, 1.1205, IF(AVERAGEIF('TT History'!$B:$B, D984, 'TT History'!$E:$E) &gt;= 8.5%, 1.1055, 1.0525)), 1.0525)</f>
        <v>148.14091584102286</v>
      </c>
    </row>
    <row r="985" spans="1:8" x14ac:dyDescent="0.25">
      <c r="A985" t="s">
        <v>176</v>
      </c>
      <c r="B985" t="str">
        <f>VLOOKUP(C985, olt_db!$B$2:$E$70, 2, 0)</f>
        <v>OLT-SMGN-IBS-Pematang_Asilum</v>
      </c>
      <c r="C985" t="s">
        <v>177</v>
      </c>
      <c r="D985" s="39" t="s">
        <v>320</v>
      </c>
      <c r="E985" s="39" t="s">
        <v>418</v>
      </c>
      <c r="F985" s="123">
        <v>3.0124254294305999</v>
      </c>
      <c r="G985" s="124">
        <v>99.237177245462107</v>
      </c>
      <c r="H985" s="40">
        <f>ACOS(COS(RADIANS(90-F986)) * COS(RADIANS(90-F985)) + SIN(RADIANS(90-F986)) * SIN(RADIANS(90-F985)) * COS(RADIANS(G986-G985))) * 6371392 * IFERROR(IF(AVERAGEIF('TT History'!$B:$B, D985, 'TT History'!$E:$E) &gt; 9.8%, 1.1205, IF(AVERAGEIF('TT History'!$B:$B, D985, 'TT History'!$E:$E) &gt;= 8.5%, 1.1055, 1.0525)), 1.0525)</f>
        <v>138.41359390271211</v>
      </c>
    </row>
    <row r="986" spans="1:8" x14ac:dyDescent="0.25">
      <c r="A986" t="s">
        <v>176</v>
      </c>
      <c r="B986" t="str">
        <f>VLOOKUP(C986, olt_db!$B$2:$E$70, 2, 0)</f>
        <v>OLT-SMGN-IBS-Pematang_Asilum</v>
      </c>
      <c r="C986" t="s">
        <v>177</v>
      </c>
      <c r="D986" s="39" t="s">
        <v>320</v>
      </c>
      <c r="E986" s="39" t="s">
        <v>419</v>
      </c>
      <c r="F986" s="123">
        <v>3.0117280492218099</v>
      </c>
      <c r="G986" s="124">
        <v>99.236311383069506</v>
      </c>
      <c r="H986" s="40">
        <f>ACOS(COS(RADIANS(90-F987)) * COS(RADIANS(90-F986)) + SIN(RADIANS(90-F987)) * SIN(RADIANS(90-F986)) * COS(RADIANS(G987-G986))) * 6371392 * IFERROR(IF(AVERAGEIF('TT History'!$B:$B, D986, 'TT History'!$E:$E) &gt; 9.8%, 1.1205, IF(AVERAGEIF('TT History'!$B:$B, D986, 'TT History'!$E:$E) &gt;= 8.5%, 1.1055, 1.0525)), 1.0525)</f>
        <v>117.98447314980248</v>
      </c>
    </row>
    <row r="987" spans="1:8" x14ac:dyDescent="0.25">
      <c r="A987" t="s">
        <v>176</v>
      </c>
      <c r="B987" t="str">
        <f>VLOOKUP(C987, olt_db!$B$2:$E$70, 2, 0)</f>
        <v>OLT-SMGN-IBS-Pematang_Asilum</v>
      </c>
      <c r="C987" t="s">
        <v>177</v>
      </c>
      <c r="D987" s="39" t="s">
        <v>320</v>
      </c>
      <c r="E987" s="39" t="s">
        <v>420</v>
      </c>
      <c r="F987" s="123">
        <v>3.0111370464567102</v>
      </c>
      <c r="G987" s="124">
        <v>99.235570546962407</v>
      </c>
      <c r="H987" s="40">
        <f>ACOS(COS(RADIANS(90-F988)) * COS(RADIANS(90-F987)) + SIN(RADIANS(90-F988)) * SIN(RADIANS(90-F987)) * COS(RADIANS(G988-G987))) * 6371392 * IFERROR(IF(AVERAGEIF('TT History'!$B:$B, D987, 'TT History'!$E:$E) &gt; 9.8%, 1.1205, IF(AVERAGEIF('TT History'!$B:$B, D987, 'TT History'!$E:$E) &gt;= 8.5%, 1.1055, 1.0525)), 1.0525)</f>
        <v>102.27367186629969</v>
      </c>
    </row>
    <row r="988" spans="1:8" x14ac:dyDescent="0.25">
      <c r="A988" t="s">
        <v>176</v>
      </c>
      <c r="B988" t="str">
        <f>VLOOKUP(C988, olt_db!$B$2:$E$70, 2, 0)</f>
        <v>OLT-SMGN-IBS-Pematang_Asilum</v>
      </c>
      <c r="C988" t="s">
        <v>177</v>
      </c>
      <c r="D988" s="39" t="s">
        <v>320</v>
      </c>
      <c r="E988" s="39" t="s">
        <v>421</v>
      </c>
      <c r="F988" s="123">
        <v>3.0106288840556599</v>
      </c>
      <c r="G988" s="124">
        <v>99.234925069142193</v>
      </c>
      <c r="H988" s="40">
        <f>ACOS(COS(RADIANS(90-F989)) * COS(RADIANS(90-F988)) + SIN(RADIANS(90-F989)) * SIN(RADIANS(90-F988)) * COS(RADIANS(G989-G988))) * 6371392 * IFERROR(IF(AVERAGEIF('TT History'!$B:$B, D988, 'TT History'!$E:$E) &gt; 9.8%, 1.1205, IF(AVERAGEIF('TT History'!$B:$B, D988, 'TT History'!$E:$E) &gt;= 8.5%, 1.1055, 1.0525)), 1.0525)</f>
        <v>115.32245413053812</v>
      </c>
    </row>
    <row r="989" spans="1:8" x14ac:dyDescent="0.25">
      <c r="A989" t="s">
        <v>176</v>
      </c>
      <c r="B989" t="str">
        <f>VLOOKUP(C989, olt_db!$B$2:$E$70, 2, 0)</f>
        <v>OLT-SMGN-IBS-Pematang_Asilum</v>
      </c>
      <c r="C989" t="s">
        <v>177</v>
      </c>
      <c r="D989" s="39" t="s">
        <v>320</v>
      </c>
      <c r="E989" s="39" t="s">
        <v>422</v>
      </c>
      <c r="F989" s="123">
        <v>3.0100950000000002</v>
      </c>
      <c r="G989" s="124">
        <v>99.234167999999997</v>
      </c>
      <c r="H989" s="40">
        <f>ACOS(COS(RADIANS(90-F990)) * COS(RADIANS(90-F989)) + SIN(RADIANS(90-F990)) * SIN(RADIANS(90-F989)) * COS(RADIANS(G990-G989))) * 6371392 * IFERROR(IF(AVERAGEIF('TT History'!$B:$B, D989, 'TT History'!$E:$E) &gt; 9.8%, 1.1205, IF(AVERAGEIF('TT History'!$B:$B, D989, 'TT History'!$E:$E) &gt;= 8.5%, 1.1055, 1.0525)), 1.0525)</f>
        <v>123.27000431622378</v>
      </c>
    </row>
    <row r="990" spans="1:8" x14ac:dyDescent="0.25">
      <c r="A990" t="s">
        <v>176</v>
      </c>
      <c r="B990" t="str">
        <f>VLOOKUP(C990, olt_db!$B$2:$E$70, 2, 0)</f>
        <v>OLT-SMGN-IBS-Pematang_Asilum</v>
      </c>
      <c r="C990" t="s">
        <v>177</v>
      </c>
      <c r="D990" s="39" t="s">
        <v>320</v>
      </c>
      <c r="E990" s="39" t="s">
        <v>423</v>
      </c>
      <c r="F990" s="123">
        <v>3.0094750000000001</v>
      </c>
      <c r="G990" s="124">
        <v>99.233395999999999</v>
      </c>
      <c r="H990" s="40">
        <f>ACOS(COS(RADIANS(90-F991)) * COS(RADIANS(90-F990)) + SIN(RADIANS(90-F991)) * SIN(RADIANS(90-F990)) * COS(RADIANS(G991-G990))) * 6371392 * IFERROR(IF(AVERAGEIF('TT History'!$B:$B, D990, 'TT History'!$E:$E) &gt; 9.8%, 1.1205, IF(AVERAGEIF('TT History'!$B:$B, D990, 'TT History'!$E:$E) &gt;= 8.5%, 1.1055, 1.0525)), 1.0525)</f>
        <v>168.60652908443944</v>
      </c>
    </row>
    <row r="991" spans="1:8" x14ac:dyDescent="0.25">
      <c r="A991" t="s">
        <v>176</v>
      </c>
      <c r="B991" t="str">
        <f>VLOOKUP(C991, olt_db!$B$2:$E$70, 2, 0)</f>
        <v>OLT-SMGN-IBS-Pematang_Asilum</v>
      </c>
      <c r="C991" t="s">
        <v>177</v>
      </c>
      <c r="D991" s="39" t="s">
        <v>320</v>
      </c>
      <c r="E991" s="39" t="s">
        <v>424</v>
      </c>
      <c r="F991" s="123">
        <v>3.0086249999999901</v>
      </c>
      <c r="G991" s="124">
        <v>99.232341666666599</v>
      </c>
      <c r="H991" s="40">
        <f>ACOS(COS(RADIANS(90-F992)) * COS(RADIANS(90-F991)) + SIN(RADIANS(90-F992)) * SIN(RADIANS(90-F991)) * COS(RADIANS(G992-G991))) * 6371392 * IFERROR(IF(AVERAGEIF('TT History'!$B:$B, D991, 'TT History'!$E:$E) &gt; 9.8%, 1.1205, IF(AVERAGEIF('TT History'!$B:$B, D991, 'TT History'!$E:$E) &gt;= 8.5%, 1.1055, 1.0525)), 1.0525)</f>
        <v>141.42781461649113</v>
      </c>
    </row>
    <row r="992" spans="1:8" x14ac:dyDescent="0.25">
      <c r="A992" t="s">
        <v>176</v>
      </c>
      <c r="B992" t="str">
        <f>VLOOKUP(C992, olt_db!$B$2:$E$70, 2, 0)</f>
        <v>OLT-SMGN-IBS-Pematang_Asilum</v>
      </c>
      <c r="C992" t="s">
        <v>177</v>
      </c>
      <c r="D992" s="39" t="s">
        <v>320</v>
      </c>
      <c r="E992" s="39" t="s">
        <v>425</v>
      </c>
      <c r="F992" s="123">
        <v>3.0080191874127702</v>
      </c>
      <c r="G992" s="124">
        <v>99.231380494352805</v>
      </c>
      <c r="H992" s="40">
        <f>ACOS(COS(RADIANS(90-F993)) * COS(RADIANS(90-F992)) + SIN(RADIANS(90-F993)) * SIN(RADIANS(90-F992)) * COS(RADIANS(G993-G992))) * 6371392 * IFERROR(IF(AVERAGEIF('TT History'!$B:$B, D992, 'TT History'!$E:$E) &gt; 9.8%, 1.1205, IF(AVERAGEIF('TT History'!$B:$B, D992, 'TT History'!$E:$E) &gt;= 8.5%, 1.1055, 1.0525)), 1.0525)</f>
        <v>171.10796315906259</v>
      </c>
    </row>
    <row r="993" spans="1:8" x14ac:dyDescent="0.25">
      <c r="A993" t="s">
        <v>176</v>
      </c>
      <c r="B993" t="str">
        <f>VLOOKUP(C993, olt_db!$B$2:$E$70, 2, 0)</f>
        <v>OLT-SMGN-IBS-Pematang_Asilum</v>
      </c>
      <c r="C993" t="s">
        <v>177</v>
      </c>
      <c r="D993" s="39" t="s">
        <v>320</v>
      </c>
      <c r="E993" s="39" t="s">
        <v>426</v>
      </c>
      <c r="F993" s="123">
        <v>3.0071942155386302</v>
      </c>
      <c r="G993" s="124">
        <v>99.230281158992597</v>
      </c>
      <c r="H993" s="40">
        <f>ACOS(COS(RADIANS(90-F994)) * COS(RADIANS(90-F993)) + SIN(RADIANS(90-F994)) * SIN(RADIANS(90-F993)) * COS(RADIANS(G994-G993))) * 6371392 * IFERROR(IF(AVERAGEIF('TT History'!$B:$B, D993, 'TT History'!$E:$E) &gt; 9.8%, 1.1205, IF(AVERAGEIF('TT History'!$B:$B, D993, 'TT History'!$E:$E) &gt;= 8.5%, 1.1055, 1.0525)), 1.0525)</f>
        <v>162.76967612187829</v>
      </c>
    </row>
    <row r="994" spans="1:8" x14ac:dyDescent="0.25">
      <c r="A994" t="s">
        <v>176</v>
      </c>
      <c r="B994" t="str">
        <f>VLOOKUP(C994, olt_db!$B$2:$E$70, 2, 0)</f>
        <v>OLT-SMGN-IBS-Pematang_Asilum</v>
      </c>
      <c r="C994" t="s">
        <v>177</v>
      </c>
      <c r="D994" s="39" t="s">
        <v>320</v>
      </c>
      <c r="E994" s="39" t="s">
        <v>427</v>
      </c>
      <c r="F994" s="123">
        <v>3.00647840100262</v>
      </c>
      <c r="G994" s="124">
        <v>99.229186910638603</v>
      </c>
      <c r="H994" s="40">
        <f>ACOS(COS(RADIANS(90-F995)) * COS(RADIANS(90-F994)) + SIN(RADIANS(90-F995)) * SIN(RADIANS(90-F994)) * COS(RADIANS(G995-G994))) * 6371392 * IFERROR(IF(AVERAGEIF('TT History'!$B:$B, D994, 'TT History'!$E:$E) &gt; 9.8%, 1.1205, IF(AVERAGEIF('TT History'!$B:$B, D994, 'TT History'!$E:$E) &gt;= 8.5%, 1.1055, 1.0525)), 1.0525)</f>
        <v>239.4446095458247</v>
      </c>
    </row>
    <row r="995" spans="1:8" x14ac:dyDescent="0.25">
      <c r="A995" t="s">
        <v>176</v>
      </c>
      <c r="B995" t="str">
        <f>VLOOKUP(C995, olt_db!$B$2:$E$70, 2, 0)</f>
        <v>OLT-SMGN-IBS-Pematang_Asilum</v>
      </c>
      <c r="C995" t="s">
        <v>428</v>
      </c>
      <c r="D995" s="39" t="s">
        <v>429</v>
      </c>
      <c r="E995" s="39" t="s">
        <v>418</v>
      </c>
      <c r="F995" s="123">
        <v>3.005322</v>
      </c>
      <c r="G995" s="124">
        <v>99.227649999999997</v>
      </c>
      <c r="H995" s="40">
        <f>ACOS(COS(RADIANS(90-F996)) * COS(RADIANS(90-F995)) + SIN(RADIANS(90-F996)) * SIN(RADIANS(90-F995)) * COS(RADIANS(G996-G995))) * 6371392 * IFERROR(IF(AVERAGEIF('TT History'!$B:$B, D995, 'TT History'!$E:$E) &gt; 9.8%, 1.1205, IF(AVERAGEIF('TT History'!$B:$B, D995, 'TT History'!$E:$E) &gt;= 8.5%, 1.1055, 1.0525)), 1.0525)</f>
        <v>204.97511853120702</v>
      </c>
    </row>
    <row r="996" spans="1:8" x14ac:dyDescent="0.25">
      <c r="A996" t="s">
        <v>176</v>
      </c>
      <c r="B996" t="str">
        <f>VLOOKUP(C996, olt_db!$B$2:$E$70, 2, 0)</f>
        <v>OLT-SMGN-IBS-Pematang_Asilum</v>
      </c>
      <c r="C996" t="s">
        <v>177</v>
      </c>
      <c r="D996" s="39" t="s">
        <v>320</v>
      </c>
      <c r="E996" s="39" t="s">
        <v>430</v>
      </c>
      <c r="F996" s="123">
        <v>3.0042805124469298</v>
      </c>
      <c r="G996" s="124">
        <v>99.226240065663404</v>
      </c>
      <c r="H996" s="40">
        <f>ACOS(COS(RADIANS(90-F997)) * COS(RADIANS(90-F996)) + SIN(RADIANS(90-F997)) * SIN(RADIANS(90-F996)) * COS(RADIANS(G997-G996))) * 6371392 * IFERROR(IF(AVERAGEIF('TT History'!$B:$B, D996, 'TT History'!$E:$E) &gt; 9.8%, 1.1205, IF(AVERAGEIF('TT History'!$B:$B, D996, 'TT History'!$E:$E) &gt;= 8.5%, 1.1055, 1.0525)), 1.0525)</f>
        <v>196.53497669388895</v>
      </c>
    </row>
    <row r="997" spans="1:8" x14ac:dyDescent="0.25">
      <c r="A997" t="s">
        <v>176</v>
      </c>
      <c r="B997" t="str">
        <f>VLOOKUP(C997, olt_db!$B$2:$E$70, 2, 0)</f>
        <v>OLT-SMGN-IBS-Pematang_Asilum</v>
      </c>
      <c r="C997" t="s">
        <v>177</v>
      </c>
      <c r="D997" s="39" t="s">
        <v>320</v>
      </c>
      <c r="E997" s="39" t="s">
        <v>431</v>
      </c>
      <c r="F997" s="123">
        <v>3.0033676498772701</v>
      </c>
      <c r="G997" s="124">
        <v>99.224951991270402</v>
      </c>
      <c r="H997" s="40">
        <f>ACOS(COS(RADIANS(90-F998)) * COS(RADIANS(90-F997)) + SIN(RADIANS(90-F998)) * SIN(RADIANS(90-F997)) * COS(RADIANS(G998-G997))) * 6371392 * IFERROR(IF(AVERAGEIF('TT History'!$B:$B, D997, 'TT History'!$E:$E) &gt; 9.8%, 1.1205, IF(AVERAGEIF('TT History'!$B:$B, D997, 'TT History'!$E:$E) &gt;= 8.5%, 1.1055, 1.0525)), 1.0525)</f>
        <v>105.8650870186985</v>
      </c>
    </row>
    <row r="998" spans="1:8" x14ac:dyDescent="0.25">
      <c r="A998" t="s">
        <v>176</v>
      </c>
      <c r="B998" t="str">
        <f>VLOOKUP(C998, olt_db!$B$2:$E$70, 2, 0)</f>
        <v>OLT-SMGN-IBS-Pematang_Asilum</v>
      </c>
      <c r="C998" t="s">
        <v>177</v>
      </c>
      <c r="D998" s="39" t="s">
        <v>320</v>
      </c>
      <c r="E998" s="39" t="s">
        <v>432</v>
      </c>
      <c r="F998" s="123">
        <v>3.0028956052722902</v>
      </c>
      <c r="G998" s="124">
        <v>99.224244590317298</v>
      </c>
      <c r="H998" s="40">
        <f>ACOS(COS(RADIANS(90-F999)) * COS(RADIANS(90-F998)) + SIN(RADIANS(90-F999)) * SIN(RADIANS(90-F998)) * COS(RADIANS(G999-G998))) * 6371392 * IFERROR(IF(AVERAGEIF('TT History'!$B:$B, D998, 'TT History'!$E:$E) &gt; 9.8%, 1.1205, IF(AVERAGEIF('TT History'!$B:$B, D998, 'TT History'!$E:$E) &gt;= 8.5%, 1.1055, 1.0525)), 1.0525)</f>
        <v>145.13086641813274</v>
      </c>
    </row>
    <row r="999" spans="1:8" x14ac:dyDescent="0.25">
      <c r="A999" t="s">
        <v>176</v>
      </c>
      <c r="B999" t="str">
        <f>VLOOKUP(C999, olt_db!$B$2:$E$70, 2, 0)</f>
        <v>OLT-SMGN-IBS-Pematang_Asilum</v>
      </c>
      <c r="C999" t="s">
        <v>177</v>
      </c>
      <c r="D999" s="39" t="s">
        <v>320</v>
      </c>
      <c r="E999" s="39" t="s">
        <v>433</v>
      </c>
      <c r="F999" s="123">
        <v>3.0023251987914699</v>
      </c>
      <c r="G999" s="124">
        <v>99.223227664175198</v>
      </c>
      <c r="H999" s="40">
        <f>ACOS(COS(RADIANS(90-F1000)) * COS(RADIANS(90-F999)) + SIN(RADIANS(90-F1000)) * SIN(RADIANS(90-F999)) * COS(RADIANS(G1000-G999))) * 6371392 * IFERROR(IF(AVERAGEIF('TT History'!$B:$B, D999, 'TT History'!$E:$E) &gt; 9.8%, 1.1205, IF(AVERAGEIF('TT History'!$B:$B, D999, 'TT History'!$E:$E) &gt;= 8.5%, 1.1055, 1.0525)), 1.0525)</f>
        <v>196.53333557818061</v>
      </c>
    </row>
    <row r="1000" spans="1:8" x14ac:dyDescent="0.25">
      <c r="A1000" t="s">
        <v>176</v>
      </c>
      <c r="B1000" t="str">
        <f>VLOOKUP(C1000, olt_db!$B$2:$E$70, 2, 0)</f>
        <v>OLT-SMGN-IBS-Pematang_Asilum</v>
      </c>
      <c r="C1000" t="s">
        <v>177</v>
      </c>
      <c r="D1000" s="39" t="s">
        <v>320</v>
      </c>
      <c r="E1000" s="39" t="s">
        <v>434</v>
      </c>
      <c r="F1000" s="123">
        <v>3.0017546823493002</v>
      </c>
      <c r="G1000" s="124">
        <v>99.221755144272194</v>
      </c>
      <c r="H1000" s="40">
        <f>ACOS(COS(RADIANS(90-F1001)) * COS(RADIANS(90-F1000)) + SIN(RADIANS(90-F1001)) * SIN(RADIANS(90-F1000)) * COS(RADIANS(G1001-G1000))) * 6371392 * IFERROR(IF(AVERAGEIF('TT History'!$B:$B, D1000, 'TT History'!$E:$E) &gt; 9.8%, 1.1205, IF(AVERAGEIF('TT History'!$B:$B, D1000, 'TT History'!$E:$E) &gt;= 8.5%, 1.1055, 1.0525)), 1.0525)</f>
        <v>300.485445064082</v>
      </c>
    </row>
    <row r="1001" spans="1:8" x14ac:dyDescent="0.25">
      <c r="A1001" t="s">
        <v>176</v>
      </c>
      <c r="B1001" t="str">
        <f>VLOOKUP(C1001, olt_db!$B$2:$E$70, 2, 0)</f>
        <v>OLT-SMGN-IBS-Pematang_Asilum</v>
      </c>
      <c r="C1001" t="s">
        <v>177</v>
      </c>
      <c r="D1001" s="39" t="s">
        <v>320</v>
      </c>
      <c r="E1001" s="39" t="s">
        <v>435</v>
      </c>
      <c r="F1001" s="123">
        <v>3.00099785891801</v>
      </c>
      <c r="G1001" s="124">
        <v>99.219462263650499</v>
      </c>
      <c r="H1001" s="40">
        <f>ACOS(COS(RADIANS(90-F1002)) * COS(RADIANS(90-F1001)) + SIN(RADIANS(90-F1002)) * SIN(RADIANS(90-F1001)) * COS(RADIANS(G1002-G1001))) * 6371392 * IFERROR(IF(AVERAGEIF('TT History'!$B:$B, D1001, 'TT History'!$E:$E) &gt; 9.8%, 1.1205, IF(AVERAGEIF('TT History'!$B:$B, D1001, 'TT History'!$E:$E) &gt;= 8.5%, 1.1055, 1.0525)), 1.0525)</f>
        <v>250.85170187101482</v>
      </c>
    </row>
    <row r="1002" spans="1:8" x14ac:dyDescent="0.25">
      <c r="A1002" t="s">
        <v>176</v>
      </c>
      <c r="B1002" t="str">
        <f>VLOOKUP(C1002, olt_db!$B$2:$E$70, 2, 0)</f>
        <v>OLT-SMGN-IBS-Pematang_Asilum</v>
      </c>
      <c r="C1002" t="s">
        <v>177</v>
      </c>
      <c r="D1002" s="39" t="s">
        <v>320</v>
      </c>
      <c r="E1002" s="39" t="s">
        <v>314</v>
      </c>
      <c r="F1002" s="123">
        <v>3.0003764226745702</v>
      </c>
      <c r="G1002" s="124">
        <v>99.217544715975606</v>
      </c>
      <c r="H1002" s="40">
        <f>ACOS(COS(RADIANS(90-F1003)) * COS(RADIANS(90-F1002)) + SIN(RADIANS(90-F1003)) * SIN(RADIANS(90-F1002)) * COS(RADIANS(G1003-G1002))) * 6371392 * IFERROR(IF(AVERAGEIF('TT History'!$B:$B, D1002, 'TT History'!$E:$E) &gt; 9.8%, 1.1205, IF(AVERAGEIF('TT History'!$B:$B, D1002, 'TT History'!$E:$E) &gt;= 8.5%, 1.1055, 1.0525)), 1.0525)</f>
        <v>68.934092936495389</v>
      </c>
    </row>
    <row r="1003" spans="1:8" x14ac:dyDescent="0.25">
      <c r="A1003" t="s">
        <v>176</v>
      </c>
      <c r="B1003" t="str">
        <f>VLOOKUP(C1003, olt_db!$B$2:$E$70, 2, 0)</f>
        <v>OLT-SMGN-IBS-Pematang_Asilum</v>
      </c>
      <c r="C1003" t="s">
        <v>177</v>
      </c>
      <c r="D1003" s="39" t="s">
        <v>320</v>
      </c>
      <c r="E1003" s="39" t="s">
        <v>315</v>
      </c>
      <c r="F1003" s="123">
        <v>3.0009205436041202</v>
      </c>
      <c r="G1003" s="124">
        <v>99.217444565407305</v>
      </c>
      <c r="H1003" s="40">
        <f>ACOS(COS(RADIANS(90-F1004)) * COS(RADIANS(90-F1003)) + SIN(RADIANS(90-F1004)) * SIN(RADIANS(90-F1003)) * COS(RADIANS(G1004-G1003))) * 6371392 * IFERROR(IF(AVERAGEIF('TT History'!$B:$B, D1003, 'TT History'!$E:$E) &gt; 9.8%, 1.1205, IF(AVERAGEIF('TT History'!$B:$B, D1003, 'TT History'!$E:$E) &gt;= 8.5%, 1.1055, 1.0525)), 1.0525)</f>
        <v>81.404407809511412</v>
      </c>
    </row>
    <row r="1004" spans="1:8" x14ac:dyDescent="0.25">
      <c r="A1004" t="s">
        <v>176</v>
      </c>
      <c r="B1004" t="str">
        <f>VLOOKUP(C1004, olt_db!$B$2:$E$70, 2, 0)</f>
        <v>OLT-SMGN-IBS-Pematang_Asilum</v>
      </c>
      <c r="C1004" t="s">
        <v>177</v>
      </c>
      <c r="D1004" s="39" t="s">
        <v>320</v>
      </c>
      <c r="E1004" s="39" t="s">
        <v>316</v>
      </c>
      <c r="F1004" s="123">
        <v>3.00154200279961</v>
      </c>
      <c r="G1004" s="124">
        <v>99.217242763723803</v>
      </c>
      <c r="H1004" s="40">
        <f>ACOS(COS(RADIANS(90-F1005)) * COS(RADIANS(90-F1004)) + SIN(RADIANS(90-F1005)) * SIN(RADIANS(90-F1004)) * COS(RADIANS(G1005-G1004))) * 6371392 * IFERROR(IF(AVERAGEIF('TT History'!$B:$B, D1004, 'TT History'!$E:$E) &gt; 9.8%, 1.1205, IF(AVERAGEIF('TT History'!$B:$B, D1004, 'TT History'!$E:$E) &gt;= 8.5%, 1.1055, 1.0525)), 1.0525)</f>
        <v>92.293456387511327</v>
      </c>
    </row>
    <row r="1005" spans="1:8" x14ac:dyDescent="0.25">
      <c r="A1005" t="s">
        <v>176</v>
      </c>
      <c r="B1005" t="str">
        <f>VLOOKUP(C1005, olt_db!$B$2:$E$70, 2, 0)</f>
        <v>OLT-SMGN-IBS-Pematang_Asilum</v>
      </c>
      <c r="C1005" t="s">
        <v>177</v>
      </c>
      <c r="D1005" s="39" t="s">
        <v>320</v>
      </c>
      <c r="E1005" s="39" t="s">
        <v>317</v>
      </c>
      <c r="F1005" s="123">
        <v>3.0022696172432601</v>
      </c>
      <c r="G1005" s="124">
        <v>99.217103910151494</v>
      </c>
      <c r="H1005" s="40">
        <f>ACOS(COS(RADIANS(90-F1006)) * COS(RADIANS(90-F1005)) + SIN(RADIANS(90-F1006)) * SIN(RADIANS(90-F1005)) * COS(RADIANS(G1006-G1005))) * 6371392 * IFERROR(IF(AVERAGEIF('TT History'!$B:$B, D1005, 'TT History'!$E:$E) &gt; 9.8%, 1.1205, IF(AVERAGEIF('TT History'!$B:$B, D1005, 'TT History'!$E:$E) &gt;= 8.5%, 1.1055, 1.0525)), 1.0525)</f>
        <v>29.794240813050472</v>
      </c>
    </row>
    <row r="1006" spans="1:8" x14ac:dyDescent="0.25">
      <c r="A1006" t="s">
        <v>176</v>
      </c>
      <c r="B1006" t="str">
        <f>VLOOKUP(C1006, olt_db!$B$2:$E$70, 2, 0)</f>
        <v>OLT-SMGN-IBS-Pematang_Asilum</v>
      </c>
      <c r="C1006" t="s">
        <v>177</v>
      </c>
      <c r="D1006" s="39" t="s">
        <v>320</v>
      </c>
      <c r="E1006" s="39" t="s">
        <v>318</v>
      </c>
      <c r="F1006" s="123">
        <v>3.0022221674476199</v>
      </c>
      <c r="G1006" s="124">
        <v>99.216869226803496</v>
      </c>
      <c r="H1006" s="40">
        <f>(ACOS(COS(RADIANS(90-olt_db!F51)) * COS(RADIANS(90-F1006)) + SIN(RADIANS(90-olt_db!F51)) * SIN(RADIANS(90-F1006)) * COS(RADIANS(olt_db!G51-G1006))) * 6371392)*1.105</f>
        <v>0.33175441850036641</v>
      </c>
    </row>
    <row r="1007" spans="1:8" x14ac:dyDescent="0.25">
      <c r="A1007" t="s">
        <v>176</v>
      </c>
      <c r="B1007" t="str">
        <f>VLOOKUP(C1007, olt_db!$B$2:$E$70, 2, 0)</f>
        <v>OLT-SMGN-IBS-Pematang_Asilum</v>
      </c>
      <c r="C1007" t="s">
        <v>177</v>
      </c>
      <c r="D1007" s="35" t="s">
        <v>436</v>
      </c>
      <c r="E1007" s="35" t="s">
        <v>437</v>
      </c>
      <c r="F1007" s="125">
        <v>3.0838087138903498</v>
      </c>
      <c r="G1007" s="126">
        <v>99.295813712396097</v>
      </c>
      <c r="H1007" s="37">
        <f>ACOS(COS(RADIANS(90-F1008)) * COS(RADIANS(90-F1007)) + SIN(RADIANS(90-F1008)) * SIN(RADIANS(90-F1007)) * COS(RADIANS(G1008-G1007))) * 6371392 * IFERROR(IF(AVERAGEIF('TT History'!$B:$B, D1007, 'TT History'!$E:$E) &gt; 9.8%, 1.1205, IF(AVERAGEIF('TT History'!$B:$B, D1007, 'TT History'!$E:$E) &gt;= 8.5%, 1.1055, 1.0525)), 1.0525)</f>
        <v>94.83967076387782</v>
      </c>
    </row>
    <row r="1008" spans="1:8" x14ac:dyDescent="0.25">
      <c r="A1008" t="s">
        <v>176</v>
      </c>
      <c r="B1008" t="str">
        <f>VLOOKUP(C1008, olt_db!$B$2:$E$70, 2, 0)</f>
        <v>OLT-SMGN-IBS-Pematang_Asilum</v>
      </c>
      <c r="C1008" t="s">
        <v>177</v>
      </c>
      <c r="D1008" s="35" t="s">
        <v>436</v>
      </c>
      <c r="E1008" s="35" t="s">
        <v>438</v>
      </c>
      <c r="F1008" s="125">
        <v>3.0843582936975702</v>
      </c>
      <c r="G1008" s="126">
        <v>99.295286355381805</v>
      </c>
      <c r="H1008" s="37">
        <f>ACOS(COS(RADIANS(90-F1009)) * COS(RADIANS(90-F1008)) + SIN(RADIANS(90-F1009)) * SIN(RADIANS(90-F1008)) * COS(RADIANS(G1009-G1008))) * 6371392 * IFERROR(IF(AVERAGEIF('TT History'!$B:$B, D1008, 'TT History'!$E:$E) &gt; 9.8%, 1.1205, IF(AVERAGEIF('TT History'!$B:$B, D1008, 'TT History'!$E:$E) &gt;= 8.5%, 1.1055, 1.0525)), 1.0525)</f>
        <v>101.19340163039941</v>
      </c>
    </row>
    <row r="1009" spans="1:8" x14ac:dyDescent="0.25">
      <c r="A1009" t="s">
        <v>176</v>
      </c>
      <c r="B1009" t="str">
        <f>VLOOKUP(C1009, olt_db!$B$2:$E$70, 2, 0)</f>
        <v>OLT-SMGN-IBS-Pematang_Asilum</v>
      </c>
      <c r="C1009" t="s">
        <v>177</v>
      </c>
      <c r="D1009" s="35" t="s">
        <v>436</v>
      </c>
      <c r="E1009" s="35" t="s">
        <v>439</v>
      </c>
      <c r="F1009" s="125">
        <v>3.08502860221112</v>
      </c>
      <c r="G1009" s="126">
        <v>99.294827158644097</v>
      </c>
      <c r="H1009" s="37">
        <f>ACOS(COS(RADIANS(90-F1010)) * COS(RADIANS(90-F1009)) + SIN(RADIANS(90-F1010)) * SIN(RADIANS(90-F1009)) * COS(RADIANS(G1010-G1009))) * 6371392 * IFERROR(IF(AVERAGEIF('TT History'!$B:$B, D1009, 'TT History'!$E:$E) &gt; 9.8%, 1.1205, IF(AVERAGEIF('TT History'!$B:$B, D1009, 'TT History'!$E:$E) &gt;= 8.5%, 1.1055, 1.0525)), 1.0525)</f>
        <v>90.038012699624502</v>
      </c>
    </row>
    <row r="1010" spans="1:8" x14ac:dyDescent="0.25">
      <c r="A1010" t="s">
        <v>176</v>
      </c>
      <c r="B1010" t="str">
        <f>VLOOKUP(C1010, olt_db!$B$2:$E$70, 2, 0)</f>
        <v>OLT-SMGN-IBS-Pematang_Asilum</v>
      </c>
      <c r="C1010" t="s">
        <v>177</v>
      </c>
      <c r="D1010" s="35" t="s">
        <v>436</v>
      </c>
      <c r="E1010" s="35" t="s">
        <v>440</v>
      </c>
      <c r="F1010" s="125">
        <v>3.0856124324243099</v>
      </c>
      <c r="G1010" s="126">
        <v>99.294400742057803</v>
      </c>
      <c r="H1010" s="37">
        <f>ACOS(COS(RADIANS(90-F1011)) * COS(RADIANS(90-F1010)) + SIN(RADIANS(90-F1011)) * SIN(RADIANS(90-F1010)) * COS(RADIANS(G1011-G1010))) * 6371392 * IFERROR(IF(AVERAGEIF('TT History'!$B:$B, D1010, 'TT History'!$E:$E) &gt; 9.8%, 1.1205, IF(AVERAGEIF('TT History'!$B:$B, D1010, 'TT History'!$E:$E) &gt;= 8.5%, 1.1055, 1.0525)), 1.0525)</f>
        <v>91.170909382447732</v>
      </c>
    </row>
    <row r="1011" spans="1:8" x14ac:dyDescent="0.25">
      <c r="A1011" t="s">
        <v>176</v>
      </c>
      <c r="B1011" t="str">
        <f>VLOOKUP(C1011, olt_db!$B$2:$E$70, 2, 0)</f>
        <v>OLT-SMGN-IBS-Pematang_Asilum</v>
      </c>
      <c r="C1011" t="s">
        <v>177</v>
      </c>
      <c r="D1011" s="35" t="s">
        <v>436</v>
      </c>
      <c r="E1011" s="35" t="s">
        <v>441</v>
      </c>
      <c r="F1011" s="125">
        <v>3.08620740853722</v>
      </c>
      <c r="G1011" s="126">
        <v>99.293974226986194</v>
      </c>
      <c r="H1011" s="37">
        <f>ACOS(COS(RADIANS(90-F1012)) * COS(RADIANS(90-F1011)) + SIN(RADIANS(90-F1012)) * SIN(RADIANS(90-F1011)) * COS(RADIANS(G1012-G1011))) * 6371392 * IFERROR(IF(AVERAGEIF('TT History'!$B:$B, D1011, 'TT History'!$E:$E) &gt; 9.8%, 1.1205, IF(AVERAGEIF('TT History'!$B:$B, D1011, 'TT History'!$E:$E) &gt;= 8.5%, 1.1055, 1.0525)), 1.0525)</f>
        <v>74.879536565271877</v>
      </c>
    </row>
    <row r="1012" spans="1:8" x14ac:dyDescent="0.25">
      <c r="A1012" t="s">
        <v>176</v>
      </c>
      <c r="B1012" t="str">
        <f>VLOOKUP(C1012, olt_db!$B$2:$E$70, 2, 0)</f>
        <v>OLT-SMGN-IBS-Pematang_Asilum</v>
      </c>
      <c r="C1012" t="s">
        <v>177</v>
      </c>
      <c r="D1012" s="35" t="s">
        <v>436</v>
      </c>
      <c r="E1012" s="35" t="s">
        <v>442</v>
      </c>
      <c r="F1012" s="125">
        <v>3.0857613322101698</v>
      </c>
      <c r="G1012" s="126">
        <v>99.293570952011095</v>
      </c>
      <c r="H1012" s="37">
        <f>ACOS(COS(RADIANS(90-F1013)) * COS(RADIANS(90-F1012)) + SIN(RADIANS(90-F1013)) * SIN(RADIANS(90-F1012)) * COS(RADIANS(G1013-G1012))) * 6371392 * IFERROR(IF(AVERAGEIF('TT History'!$B:$B, D1012, 'TT History'!$E:$E) &gt; 9.8%, 1.1205, IF(AVERAGEIF('TT History'!$B:$B, D1012, 'TT History'!$E:$E) &gt;= 8.5%, 1.1055, 1.0525)), 1.0525)</f>
        <v>76.86469795747108</v>
      </c>
    </row>
    <row r="1013" spans="1:8" x14ac:dyDescent="0.25">
      <c r="A1013" t="s">
        <v>176</v>
      </c>
      <c r="B1013" t="str">
        <f>VLOOKUP(C1013, olt_db!$B$2:$E$70, 2, 0)</f>
        <v>OLT-SMGN-IBS-Pematang_Asilum</v>
      </c>
      <c r="C1013" t="s">
        <v>177</v>
      </c>
      <c r="D1013" s="35" t="s">
        <v>436</v>
      </c>
      <c r="E1013" s="35" t="s">
        <v>443</v>
      </c>
      <c r="F1013" s="125">
        <v>3.0853212765903</v>
      </c>
      <c r="G1013" s="126">
        <v>99.293138008785206</v>
      </c>
      <c r="H1013" s="37">
        <f>ACOS(COS(RADIANS(90-F1014)) * COS(RADIANS(90-F1013)) + SIN(RADIANS(90-F1014)) * SIN(RADIANS(90-F1013)) * COS(RADIANS(G1014-G1013))) * 6371392 * IFERROR(IF(AVERAGEIF('TT History'!$B:$B, D1013, 'TT History'!$E:$E) &gt; 9.8%, 1.1205, IF(AVERAGEIF('TT History'!$B:$B, D1013, 'TT History'!$E:$E) &gt;= 8.5%, 1.1055, 1.0525)), 1.0525)</f>
        <v>62.203010475538463</v>
      </c>
    </row>
    <row r="1014" spans="1:8" x14ac:dyDescent="0.25">
      <c r="A1014" t="s">
        <v>176</v>
      </c>
      <c r="B1014" t="str">
        <f>VLOOKUP(C1014, olt_db!$B$2:$E$70, 2, 0)</f>
        <v>OLT-SMGN-IBS-Pematang_Asilum</v>
      </c>
      <c r="C1014" t="s">
        <v>177</v>
      </c>
      <c r="D1014" s="35" t="s">
        <v>436</v>
      </c>
      <c r="E1014" s="35" t="s">
        <v>444</v>
      </c>
      <c r="F1014" s="125">
        <v>3.08496525123731</v>
      </c>
      <c r="G1014" s="126">
        <v>99.292787554701206</v>
      </c>
      <c r="H1014" s="37">
        <f>ACOS(COS(RADIANS(90-F1015)) * COS(RADIANS(90-F1014)) + SIN(RADIANS(90-F1015)) * SIN(RADIANS(90-F1014)) * COS(RADIANS(G1015-G1014))) * 6371392 * IFERROR(IF(AVERAGEIF('TT History'!$B:$B, D1014, 'TT History'!$E:$E) &gt; 9.8%, 1.1205, IF(AVERAGEIF('TT History'!$B:$B, D1014, 'TT History'!$E:$E) &gt;= 8.5%, 1.1055, 1.0525)), 1.0525)</f>
        <v>64.425072096259498</v>
      </c>
    </row>
    <row r="1015" spans="1:8" x14ac:dyDescent="0.25">
      <c r="A1015" t="s">
        <v>176</v>
      </c>
      <c r="B1015" t="str">
        <f>VLOOKUP(C1015, olt_db!$B$2:$E$70, 2, 0)</f>
        <v>OLT-SMGN-IBS-Pematang_Asilum</v>
      </c>
      <c r="C1015" t="s">
        <v>177</v>
      </c>
      <c r="D1015" s="35" t="s">
        <v>436</v>
      </c>
      <c r="E1015" s="35" t="s">
        <v>445</v>
      </c>
      <c r="F1015" s="125">
        <v>3.0845989566831702</v>
      </c>
      <c r="G1015" s="126">
        <v>99.292422102574506</v>
      </c>
      <c r="H1015" s="37">
        <f>ACOS(COS(RADIANS(90-F1016)) * COS(RADIANS(90-F1015)) + SIN(RADIANS(90-F1016)) * SIN(RADIANS(90-F1015)) * COS(RADIANS(G1016-G1015))) * 6371392 * IFERROR(IF(AVERAGEIF('TT History'!$B:$B, D1015, 'TT History'!$E:$E) &gt; 9.8%, 1.1205, IF(AVERAGEIF('TT History'!$B:$B, D1015, 'TT History'!$E:$E) &gt;= 8.5%, 1.1055, 1.0525)), 1.0525)</f>
        <v>89.335546568628217</v>
      </c>
    </row>
    <row r="1016" spans="1:8" x14ac:dyDescent="0.25">
      <c r="A1016" t="s">
        <v>176</v>
      </c>
      <c r="B1016" t="str">
        <f>VLOOKUP(C1016, olt_db!$B$2:$E$70, 2, 0)</f>
        <v>OLT-SMGN-IBS-Pematang_Asilum</v>
      </c>
      <c r="C1016" t="s">
        <v>177</v>
      </c>
      <c r="D1016" s="35" t="s">
        <v>436</v>
      </c>
      <c r="E1016" s="35" t="s">
        <v>446</v>
      </c>
      <c r="F1016" s="125">
        <v>3.08407761550008</v>
      </c>
      <c r="G1016" s="126">
        <v>99.291929201440993</v>
      </c>
      <c r="H1016" s="37">
        <f>ACOS(COS(RADIANS(90-F1017)) * COS(RADIANS(90-F1016)) + SIN(RADIANS(90-F1017)) * SIN(RADIANS(90-F1016)) * COS(RADIANS(G1017-G1016))) * 6371392 * IFERROR(IF(AVERAGEIF('TT History'!$B:$B, D1016, 'TT History'!$E:$E) &gt; 9.8%, 1.1205, IF(AVERAGEIF('TT History'!$B:$B, D1016, 'TT History'!$E:$E) &gt;= 8.5%, 1.1055, 1.0525)), 1.0525)</f>
        <v>31.113647166607716</v>
      </c>
    </row>
    <row r="1017" spans="1:8" x14ac:dyDescent="0.25">
      <c r="A1017" t="s">
        <v>176</v>
      </c>
      <c r="B1017" t="str">
        <f>VLOOKUP(C1017, olt_db!$B$2:$E$70, 2, 0)</f>
        <v>OLT-SMGN-IBS-Pematang_Asilum</v>
      </c>
      <c r="C1017" t="s">
        <v>177</v>
      </c>
      <c r="D1017" s="35" t="s">
        <v>436</v>
      </c>
      <c r="E1017" s="35" t="s">
        <v>447</v>
      </c>
      <c r="F1017" s="125">
        <v>3.0839611483595601</v>
      </c>
      <c r="G1017" s="126">
        <v>99.291708001664006</v>
      </c>
      <c r="H1017" s="37">
        <f>ACOS(COS(RADIANS(90-F1018)) * COS(RADIANS(90-F1017)) + SIN(RADIANS(90-F1018)) * SIN(RADIANS(90-F1017)) * COS(RADIANS(G1018-G1017))) * 6371392 * IFERROR(IF(AVERAGEIF('TT History'!$B:$B, D1017, 'TT History'!$E:$E) &gt; 9.8%, 1.1205, IF(AVERAGEIF('TT History'!$B:$B, D1017, 'TT History'!$E:$E) &gt;= 8.5%, 1.1055, 1.0525)), 1.0525)</f>
        <v>87.948462528209532</v>
      </c>
    </row>
    <row r="1018" spans="1:8" x14ac:dyDescent="0.25">
      <c r="A1018" t="s">
        <v>176</v>
      </c>
      <c r="B1018" t="str">
        <f>VLOOKUP(C1018, olt_db!$B$2:$E$70, 2, 0)</f>
        <v>OLT-SMGN-IBS-Pematang_Asilum</v>
      </c>
      <c r="C1018" t="s">
        <v>177</v>
      </c>
      <c r="D1018" s="35" t="s">
        <v>436</v>
      </c>
      <c r="E1018" s="35" t="s">
        <v>448</v>
      </c>
      <c r="F1018" s="125">
        <v>3.08345533316434</v>
      </c>
      <c r="G1018" s="126">
        <v>99.291214990604203</v>
      </c>
      <c r="H1018" s="37">
        <f>ACOS(COS(RADIANS(90-F1019)) * COS(RADIANS(90-F1018)) + SIN(RADIANS(90-F1019)) * SIN(RADIANS(90-F1018)) * COS(RADIANS(G1019-G1018))) * 6371392 * IFERROR(IF(AVERAGEIF('TT History'!$B:$B, D1018, 'TT History'!$E:$E) &gt; 9.8%, 1.1205, IF(AVERAGEIF('TT History'!$B:$B, D1018, 'TT History'!$E:$E) &gt;= 8.5%, 1.1055, 1.0525)), 1.0525)</f>
        <v>44.205980912193553</v>
      </c>
    </row>
    <row r="1019" spans="1:8" x14ac:dyDescent="0.25">
      <c r="A1019" t="s">
        <v>176</v>
      </c>
      <c r="B1019" t="str">
        <f>VLOOKUP(C1019, olt_db!$B$2:$E$70, 2, 0)</f>
        <v>OLT-SMGN-IBS-Pematang_Asilum</v>
      </c>
      <c r="C1019" t="s">
        <v>177</v>
      </c>
      <c r="D1019" s="35" t="s">
        <v>436</v>
      </c>
      <c r="E1019" s="35" t="s">
        <v>449</v>
      </c>
      <c r="F1019" s="125">
        <v>3.0831999079303301</v>
      </c>
      <c r="G1019" s="126">
        <v>99.290968410629503</v>
      </c>
      <c r="H1019" s="37">
        <f>ACOS(COS(RADIANS(90-F1020)) * COS(RADIANS(90-F1019)) + SIN(RADIANS(90-F1020)) * SIN(RADIANS(90-F1019)) * COS(RADIANS(G1020-G1019))) * 6371392 * IFERROR(IF(AVERAGEIF('TT History'!$B:$B, D1019, 'TT History'!$E:$E) &gt; 9.8%, 1.1205, IF(AVERAGEIF('TT History'!$B:$B, D1019, 'TT History'!$E:$E) &gt;= 8.5%, 1.1055, 1.0525)), 1.0525)</f>
        <v>96.355551873721339</v>
      </c>
    </row>
    <row r="1020" spans="1:8" x14ac:dyDescent="0.25">
      <c r="A1020" t="s">
        <v>176</v>
      </c>
      <c r="B1020" t="str">
        <f>VLOOKUP(C1020, olt_db!$B$2:$E$70, 2, 0)</f>
        <v>OLT-SMGN-IBS-Pematang_Asilum</v>
      </c>
      <c r="C1020" t="s">
        <v>177</v>
      </c>
      <c r="D1020" s="35" t="s">
        <v>436</v>
      </c>
      <c r="E1020" s="35" t="s">
        <v>450</v>
      </c>
      <c r="F1020" s="125">
        <v>3.08265222005523</v>
      </c>
      <c r="G1020" s="126">
        <v>99.290421684077501</v>
      </c>
      <c r="H1020" s="37">
        <f>ACOS(COS(RADIANS(90-F1021)) * COS(RADIANS(90-F1020)) + SIN(RADIANS(90-F1021)) * SIN(RADIANS(90-F1020)) * COS(RADIANS(G1021-G1020))) * 6371392 * IFERROR(IF(AVERAGEIF('TT History'!$B:$B, D1020, 'TT History'!$E:$E) &gt; 9.8%, 1.1205, IF(AVERAGEIF('TT History'!$B:$B, D1020, 'TT History'!$E:$E) &gt;= 8.5%, 1.1055, 1.0525)), 1.0525)</f>
        <v>101.57716502891218</v>
      </c>
    </row>
    <row r="1021" spans="1:8" x14ac:dyDescent="0.25">
      <c r="A1021" t="s">
        <v>176</v>
      </c>
      <c r="B1021" t="str">
        <f>VLOOKUP(C1021, olt_db!$B$2:$E$70, 2, 0)</f>
        <v>OLT-SMGN-IBS-Pematang_Asilum</v>
      </c>
      <c r="C1021" t="s">
        <v>177</v>
      </c>
      <c r="D1021" s="35" t="s">
        <v>436</v>
      </c>
      <c r="E1021" s="35" t="s">
        <v>451</v>
      </c>
      <c r="F1021" s="125">
        <v>3.08207539164684</v>
      </c>
      <c r="G1021" s="126">
        <v>99.289844789672998</v>
      </c>
      <c r="H1021" s="37">
        <f>ACOS(COS(RADIANS(90-F1022)) * COS(RADIANS(90-F1021)) + SIN(RADIANS(90-F1022)) * SIN(RADIANS(90-F1021)) * COS(RADIANS(G1022-G1021))) * 6371392 * IFERROR(IF(AVERAGEIF('TT History'!$B:$B, D1021, 'TT History'!$E:$E) &gt; 9.8%, 1.1205, IF(AVERAGEIF('TT History'!$B:$B, D1021, 'TT History'!$E:$E) &gt;= 8.5%, 1.1055, 1.0525)), 1.0525)</f>
        <v>76.165769931162771</v>
      </c>
    </row>
    <row r="1022" spans="1:8" x14ac:dyDescent="0.25">
      <c r="A1022" t="s">
        <v>176</v>
      </c>
      <c r="B1022" t="str">
        <f>VLOOKUP(C1022, olt_db!$B$2:$E$70, 2, 0)</f>
        <v>OLT-SMGN-IBS-Pematang_Asilum</v>
      </c>
      <c r="C1022" t="s">
        <v>177</v>
      </c>
      <c r="D1022" s="35" t="s">
        <v>436</v>
      </c>
      <c r="E1022" s="35" t="s">
        <v>452</v>
      </c>
      <c r="F1022" s="125">
        <v>3.08164994246129</v>
      </c>
      <c r="G1022" s="126">
        <v>99.289405235335096</v>
      </c>
      <c r="H1022" s="37">
        <f>ACOS(COS(RADIANS(90-F1023)) * COS(RADIANS(90-F1022)) + SIN(RADIANS(90-F1023)) * SIN(RADIANS(90-F1022)) * COS(RADIANS(G1023-G1022))) * 6371392 * IFERROR(IF(AVERAGEIF('TT History'!$B:$B, D1022, 'TT History'!$E:$E) &gt; 9.8%, 1.1205, IF(AVERAGEIF('TT History'!$B:$B, D1022, 'TT History'!$E:$E) &gt;= 8.5%, 1.1055, 1.0525)), 1.0525)</f>
        <v>96.675777801417908</v>
      </c>
    </row>
    <row r="1023" spans="1:8" x14ac:dyDescent="0.25">
      <c r="A1023" t="s">
        <v>176</v>
      </c>
      <c r="B1023" t="str">
        <f>VLOOKUP(C1023, olt_db!$B$2:$E$70, 2, 0)</f>
        <v>OLT-SMGN-IBS-Pematang_Asilum</v>
      </c>
      <c r="C1023" t="s">
        <v>177</v>
      </c>
      <c r="D1023" s="35" t="s">
        <v>436</v>
      </c>
      <c r="E1023" s="35" t="s">
        <v>453</v>
      </c>
      <c r="F1023" s="125">
        <v>3.0810949473739999</v>
      </c>
      <c r="G1023" s="126">
        <v>99.288862260751102</v>
      </c>
      <c r="H1023" s="37">
        <f>ACOS(COS(RADIANS(90-F1024)) * COS(RADIANS(90-F1023)) + SIN(RADIANS(90-F1024)) * SIN(RADIANS(90-F1023)) * COS(RADIANS(G1024-G1023))) * 6371392 * IFERROR(IF(AVERAGEIF('TT History'!$B:$B, D1023, 'TT History'!$E:$E) &gt; 9.8%, 1.1205, IF(AVERAGEIF('TT History'!$B:$B, D1023, 'TT History'!$E:$E) &gt;= 8.5%, 1.1055, 1.0525)), 1.0525)</f>
        <v>81.773163554980584</v>
      </c>
    </row>
    <row r="1024" spans="1:8" x14ac:dyDescent="0.25">
      <c r="A1024" t="s">
        <v>176</v>
      </c>
      <c r="B1024" t="str">
        <f>VLOOKUP(C1024, olt_db!$B$2:$E$70, 2, 0)</f>
        <v>OLT-SMGN-IBS-Pematang_Asilum</v>
      </c>
      <c r="C1024" t="s">
        <v>177</v>
      </c>
      <c r="D1024" s="35" t="s">
        <v>436</v>
      </c>
      <c r="E1024" s="35" t="s">
        <v>454</v>
      </c>
      <c r="F1024" s="125">
        <v>3.0806451118943401</v>
      </c>
      <c r="G1024" s="126">
        <v>99.288383710931001</v>
      </c>
      <c r="H1024" s="37">
        <f>ACOS(COS(RADIANS(90-F1025)) * COS(RADIANS(90-F1024)) + SIN(RADIANS(90-F1025)) * SIN(RADIANS(90-F1024)) * COS(RADIANS(G1025-G1024))) * 6371392 * IFERROR(IF(AVERAGEIF('TT History'!$B:$B, D1024, 'TT History'!$E:$E) &gt; 9.8%, 1.1205, IF(AVERAGEIF('TT History'!$B:$B, D1024, 'TT History'!$E:$E) &gt;= 8.5%, 1.1055, 1.0525)), 1.0525)</f>
        <v>79.335032389446397</v>
      </c>
    </row>
    <row r="1025" spans="1:8" x14ac:dyDescent="0.25">
      <c r="A1025" t="s">
        <v>176</v>
      </c>
      <c r="B1025" t="str">
        <f>VLOOKUP(C1025, olt_db!$B$2:$E$70, 2, 0)</f>
        <v>OLT-SMGN-IBS-Pematang_Asilum</v>
      </c>
      <c r="C1025" t="s">
        <v>177</v>
      </c>
      <c r="D1025" s="35" t="s">
        <v>436</v>
      </c>
      <c r="E1025" s="35" t="s">
        <v>455</v>
      </c>
      <c r="F1025" s="125">
        <v>3.0802210347535102</v>
      </c>
      <c r="G1025" s="126">
        <v>99.287908094689996</v>
      </c>
      <c r="H1025" s="37">
        <f>ACOS(COS(RADIANS(90-F1026)) * COS(RADIANS(90-F1025)) + SIN(RADIANS(90-F1026)) * SIN(RADIANS(90-F1025)) * COS(RADIANS(G1026-G1025))) * 6371392 * IFERROR(IF(AVERAGEIF('TT History'!$B:$B, D1025, 'TT History'!$E:$E) &gt; 9.8%, 1.1205, IF(AVERAGEIF('TT History'!$B:$B, D1025, 'TT History'!$E:$E) &gt;= 8.5%, 1.1055, 1.0525)), 1.0525)</f>
        <v>57.755971035265127</v>
      </c>
    </row>
    <row r="1026" spans="1:8" x14ac:dyDescent="0.25">
      <c r="A1026" t="s">
        <v>176</v>
      </c>
      <c r="B1026" t="str">
        <f>VLOOKUP(C1026, olt_db!$B$2:$E$70, 2, 0)</f>
        <v>OLT-SMGN-IBS-Pematang_Asilum</v>
      </c>
      <c r="C1026" t="s">
        <v>177</v>
      </c>
      <c r="D1026" s="35" t="s">
        <v>436</v>
      </c>
      <c r="E1026" s="35" t="s">
        <v>456</v>
      </c>
      <c r="F1026" s="125">
        <v>3.0798940939752701</v>
      </c>
      <c r="G1026" s="126">
        <v>99.287579038525195</v>
      </c>
      <c r="H1026" s="37">
        <f>ACOS(COS(RADIANS(90-F1027)) * COS(RADIANS(90-F1026)) + SIN(RADIANS(90-F1027)) * SIN(RADIANS(90-F1026)) * COS(RADIANS(G1027-G1026))) * 6371392 * IFERROR(IF(AVERAGEIF('TT History'!$B:$B, D1026, 'TT History'!$E:$E) &gt; 9.8%, 1.1205, IF(AVERAGEIF('TT History'!$B:$B, D1026, 'TT History'!$E:$E) &gt;= 8.5%, 1.1055, 1.0525)), 1.0525)</f>
        <v>72.97743074636584</v>
      </c>
    </row>
    <row r="1027" spans="1:8" x14ac:dyDescent="0.25">
      <c r="A1027" t="s">
        <v>176</v>
      </c>
      <c r="B1027" t="str">
        <f>VLOOKUP(C1027, olt_db!$B$2:$E$70, 2, 0)</f>
        <v>OLT-SMGN-IBS-Pematang_Asilum</v>
      </c>
      <c r="C1027" t="s">
        <v>177</v>
      </c>
      <c r="D1027" s="35" t="s">
        <v>436</v>
      </c>
      <c r="E1027" s="35" t="s">
        <v>457</v>
      </c>
      <c r="F1027" s="125">
        <v>3.07950791307705</v>
      </c>
      <c r="G1027" s="126">
        <v>99.287138068698397</v>
      </c>
      <c r="H1027" s="37">
        <f>ACOS(COS(RADIANS(90-F1028)) * COS(RADIANS(90-F1027)) + SIN(RADIANS(90-F1028)) * SIN(RADIANS(90-F1027)) * COS(RADIANS(G1028-G1027))) * 6371392 * IFERROR(IF(AVERAGEIF('TT History'!$B:$B, D1027, 'TT History'!$E:$E) &gt; 9.8%, 1.1205, IF(AVERAGEIF('TT History'!$B:$B, D1027, 'TT History'!$E:$E) &gt;= 8.5%, 1.1055, 1.0525)), 1.0525)</f>
        <v>50.782900124288155</v>
      </c>
    </row>
    <row r="1028" spans="1:8" x14ac:dyDescent="0.25">
      <c r="A1028" t="s">
        <v>176</v>
      </c>
      <c r="B1028" t="str">
        <f>VLOOKUP(C1028, olt_db!$B$2:$E$70, 2, 0)</f>
        <v>OLT-SMGN-IBS-Pematang_Asilum</v>
      </c>
      <c r="C1028" t="s">
        <v>177</v>
      </c>
      <c r="D1028" s="35" t="s">
        <v>436</v>
      </c>
      <c r="E1028" s="35" t="s">
        <v>458</v>
      </c>
      <c r="F1028" s="125">
        <v>3.0792054757270302</v>
      </c>
      <c r="G1028" s="126">
        <v>99.286864473339605</v>
      </c>
      <c r="H1028" s="37">
        <f>ACOS(COS(RADIANS(90-F1029)) * COS(RADIANS(90-F1028)) + SIN(RADIANS(90-F1029)) * SIN(RADIANS(90-F1028)) * COS(RADIANS(G1029-G1028))) * 6371392 * IFERROR(IF(AVERAGEIF('TT History'!$B:$B, D1028, 'TT History'!$E:$E) &gt; 9.8%, 1.1205, IF(AVERAGEIF('TT History'!$B:$B, D1028, 'TT History'!$E:$E) &gt;= 8.5%, 1.1055, 1.0525)), 1.0525)</f>
        <v>56.943648055876743</v>
      </c>
    </row>
    <row r="1029" spans="1:8" x14ac:dyDescent="0.25">
      <c r="A1029" t="s">
        <v>176</v>
      </c>
      <c r="B1029" t="str">
        <f>VLOOKUP(C1029, olt_db!$B$2:$E$70, 2, 0)</f>
        <v>OLT-SMGN-IBS-Pematang_Asilum</v>
      </c>
      <c r="C1029" t="s">
        <v>177</v>
      </c>
      <c r="D1029" s="35" t="s">
        <v>436</v>
      </c>
      <c r="E1029" s="35" t="s">
        <v>459</v>
      </c>
      <c r="F1029" s="125">
        <v>3.0788872172658102</v>
      </c>
      <c r="G1029" s="126">
        <v>99.286536026317094</v>
      </c>
      <c r="H1029" s="37">
        <f>ACOS(COS(RADIANS(90-F1030)) * COS(RADIANS(90-F1029)) + SIN(RADIANS(90-F1030)) * SIN(RADIANS(90-F1029)) * COS(RADIANS(G1030-G1029))) * 6371392 * IFERROR(IF(AVERAGEIF('TT History'!$B:$B, D1029, 'TT History'!$E:$E) &gt; 9.8%, 1.1205, IF(AVERAGEIF('TT History'!$B:$B, D1029, 'TT History'!$E:$E) &gt;= 8.5%, 1.1055, 1.0525)), 1.0525)</f>
        <v>51.619281806253923</v>
      </c>
    </row>
    <row r="1030" spans="1:8" x14ac:dyDescent="0.25">
      <c r="A1030" t="s">
        <v>176</v>
      </c>
      <c r="B1030" t="str">
        <f>VLOOKUP(C1030, olt_db!$B$2:$E$70, 2, 0)</f>
        <v>OLT-SMGN-IBS-Pematang_Asilum</v>
      </c>
      <c r="C1030" t="s">
        <v>177</v>
      </c>
      <c r="D1030" s="35" t="s">
        <v>436</v>
      </c>
      <c r="E1030" s="35" t="s">
        <v>460</v>
      </c>
      <c r="F1030" s="125">
        <v>3.0786083537704001</v>
      </c>
      <c r="G1030" s="126">
        <v>99.286229219168305</v>
      </c>
      <c r="H1030" s="37">
        <f>ACOS(COS(RADIANS(90-F1031)) * COS(RADIANS(90-F1030)) + SIN(RADIANS(90-F1031)) * SIN(RADIANS(90-F1030)) * COS(RADIANS(G1031-G1030))) * 6371392 * IFERROR(IF(AVERAGEIF('TT History'!$B:$B, D1030, 'TT History'!$E:$E) &gt; 9.8%, 1.1205, IF(AVERAGEIF('TT History'!$B:$B, D1030, 'TT History'!$E:$E) &gt;= 8.5%, 1.1055, 1.0525)), 1.0525)</f>
        <v>26.456515283363093</v>
      </c>
    </row>
    <row r="1031" spans="1:8" x14ac:dyDescent="0.25">
      <c r="A1031" t="s">
        <v>176</v>
      </c>
      <c r="B1031" t="str">
        <f>VLOOKUP(C1031, olt_db!$B$2:$E$70, 2, 0)</f>
        <v>OLT-SMGN-IBS-Pematang_Asilum</v>
      </c>
      <c r="C1031" t="s">
        <v>177</v>
      </c>
      <c r="D1031" s="35" t="s">
        <v>436</v>
      </c>
      <c r="E1031" s="35" t="s">
        <v>461</v>
      </c>
      <c r="F1031" s="125">
        <v>3.07841850871911</v>
      </c>
      <c r="G1031" s="126">
        <v>99.286133994316302</v>
      </c>
      <c r="H1031" s="37">
        <f>ACOS(COS(RADIANS(90-F1032)) * COS(RADIANS(90-F1031)) + SIN(RADIANS(90-F1032)) * SIN(RADIANS(90-F1031)) * COS(RADIANS(G1032-G1031))) * 6371392 * IFERROR(IF(AVERAGEIF('TT History'!$B:$B, D1031, 'TT History'!$E:$E) &gt; 9.8%, 1.1205, IF(AVERAGEIF('TT History'!$B:$B, D1031, 'TT History'!$E:$E) &gt;= 8.5%, 1.1055, 1.0525)), 1.0525)</f>
        <v>55.702296082065075</v>
      </c>
    </row>
    <row r="1032" spans="1:8" x14ac:dyDescent="0.25">
      <c r="A1032" t="s">
        <v>176</v>
      </c>
      <c r="B1032" t="str">
        <f>VLOOKUP(C1032, olt_db!$B$2:$E$70, 2, 0)</f>
        <v>OLT-SMGN-IBS-Pematang_Asilum</v>
      </c>
      <c r="C1032" t="s">
        <v>177</v>
      </c>
      <c r="D1032" s="35" t="s">
        <v>436</v>
      </c>
      <c r="E1032" s="35" t="s">
        <v>462</v>
      </c>
      <c r="F1032" s="125">
        <v>3.0781257308894401</v>
      </c>
      <c r="G1032" s="126">
        <v>99.285795676533297</v>
      </c>
      <c r="H1032" s="37">
        <f>ACOS(COS(RADIANS(90-F1033)) * COS(RADIANS(90-F1032)) + SIN(RADIANS(90-F1033)) * SIN(RADIANS(90-F1032)) * COS(RADIANS(G1033-G1032))) * 6371392 * IFERROR(IF(AVERAGEIF('TT History'!$B:$B, D1032, 'TT History'!$E:$E) &gt; 9.8%, 1.1205, IF(AVERAGEIF('TT History'!$B:$B, D1032, 'TT History'!$E:$E) &gt;= 8.5%, 1.1055, 1.0525)), 1.0525)</f>
        <v>53.114655979535513</v>
      </c>
    </row>
    <row r="1033" spans="1:8" x14ac:dyDescent="0.25">
      <c r="A1033" t="s">
        <v>176</v>
      </c>
      <c r="B1033" t="str">
        <f>VLOOKUP(C1033, olt_db!$B$2:$E$70, 2, 0)</f>
        <v>OLT-SMGN-IBS-Pematang_Asilum</v>
      </c>
      <c r="C1033" t="s">
        <v>177</v>
      </c>
      <c r="D1033" s="35" t="s">
        <v>436</v>
      </c>
      <c r="E1033" s="35" t="s">
        <v>463</v>
      </c>
      <c r="F1033" s="125">
        <v>3.0778895862840701</v>
      </c>
      <c r="G1033" s="126">
        <v>99.285440273630698</v>
      </c>
      <c r="H1033" s="37">
        <f>ACOS(COS(RADIANS(90-F1034)) * COS(RADIANS(90-F1033)) + SIN(RADIANS(90-F1034)) * SIN(RADIANS(90-F1033)) * COS(RADIANS(G1034-G1033))) * 6371392 * IFERROR(IF(AVERAGEIF('TT History'!$B:$B, D1033, 'TT History'!$E:$E) &gt; 9.8%, 1.1205, IF(AVERAGEIF('TT History'!$B:$B, D1033, 'TT History'!$E:$E) &gt;= 8.5%, 1.1055, 1.0525)), 1.0525)</f>
        <v>64.375252671683029</v>
      </c>
    </row>
    <row r="1034" spans="1:8" x14ac:dyDescent="0.25">
      <c r="A1034" t="s">
        <v>176</v>
      </c>
      <c r="B1034" t="str">
        <f>VLOOKUP(C1034, olt_db!$B$2:$E$70, 2, 0)</f>
        <v>OLT-SMGN-IBS-Pematang_Asilum</v>
      </c>
      <c r="C1034" t="s">
        <v>177</v>
      </c>
      <c r="D1034" s="35" t="s">
        <v>436</v>
      </c>
      <c r="E1034" s="35" t="s">
        <v>464</v>
      </c>
      <c r="F1034" s="125">
        <v>3.0776282009397899</v>
      </c>
      <c r="G1034" s="126">
        <v>99.2849939790256</v>
      </c>
      <c r="H1034" s="37">
        <f>ACOS(COS(RADIANS(90-F1035)) * COS(RADIANS(90-F1034)) + SIN(RADIANS(90-F1035)) * SIN(RADIANS(90-F1034)) * COS(RADIANS(G1035-G1034))) * 6371392 * IFERROR(IF(AVERAGEIF('TT History'!$B:$B, D1034, 'TT History'!$E:$E) &gt; 9.8%, 1.1205, IF(AVERAGEIF('TT History'!$B:$B, D1034, 'TT History'!$E:$E) &gt;= 8.5%, 1.1055, 1.0525)), 1.0525)</f>
        <v>48.356585894471777</v>
      </c>
    </row>
    <row r="1035" spans="1:8" x14ac:dyDescent="0.25">
      <c r="A1035" t="s">
        <v>176</v>
      </c>
      <c r="B1035" t="str">
        <f>VLOOKUP(C1035, olt_db!$B$2:$E$70, 2, 0)</f>
        <v>OLT-SMGN-IBS-Pematang_Asilum</v>
      </c>
      <c r="C1035" t="s">
        <v>177</v>
      </c>
      <c r="D1035" s="35" t="s">
        <v>436</v>
      </c>
      <c r="E1035" s="35" t="s">
        <v>465</v>
      </c>
      <c r="F1035" s="125">
        <v>3.0774299449234599</v>
      </c>
      <c r="G1035" s="126">
        <v>99.284659868376295</v>
      </c>
      <c r="H1035" s="37">
        <f>ACOS(COS(RADIANS(90-F1036)) * COS(RADIANS(90-F1035)) + SIN(RADIANS(90-F1036)) * SIN(RADIANS(90-F1035)) * COS(RADIANS(G1036-G1035))) * 6371392 * IFERROR(IF(AVERAGEIF('TT History'!$B:$B, D1035, 'TT History'!$E:$E) &gt; 9.8%, 1.1205, IF(AVERAGEIF('TT History'!$B:$B, D1035, 'TT History'!$E:$E) &gt;= 8.5%, 1.1055, 1.0525)), 1.0525)</f>
        <v>55.409775930456355</v>
      </c>
    </row>
    <row r="1036" spans="1:8" x14ac:dyDescent="0.25">
      <c r="A1036" t="s">
        <v>176</v>
      </c>
      <c r="B1036" t="str">
        <f>VLOOKUP(C1036, olt_db!$B$2:$E$70, 2, 0)</f>
        <v>OLT-SMGN-IBS-Pematang_Asilum</v>
      </c>
      <c r="C1036" t="s">
        <v>177</v>
      </c>
      <c r="D1036" s="35" t="s">
        <v>436</v>
      </c>
      <c r="E1036" s="35" t="s">
        <v>466</v>
      </c>
      <c r="F1036" s="125">
        <v>3.0772017520154402</v>
      </c>
      <c r="G1036" s="126">
        <v>99.284277632880801</v>
      </c>
      <c r="H1036" s="37">
        <f>ACOS(COS(RADIANS(90-F1037)) * COS(RADIANS(90-F1036)) + SIN(RADIANS(90-F1037)) * SIN(RADIANS(90-F1036)) * COS(RADIANS(G1037-G1036))) * 6371392 * IFERROR(IF(AVERAGEIF('TT History'!$B:$B, D1036, 'TT History'!$E:$E) &gt; 9.8%, 1.1205, IF(AVERAGEIF('TT History'!$B:$B, D1036, 'TT History'!$E:$E) &gt;= 8.5%, 1.1055, 1.0525)), 1.0525)</f>
        <v>54.109946452569105</v>
      </c>
    </row>
    <row r="1037" spans="1:8" x14ac:dyDescent="0.25">
      <c r="A1037" t="s">
        <v>176</v>
      </c>
      <c r="B1037" t="str">
        <f>VLOOKUP(C1037, olt_db!$B$2:$E$70, 2, 0)</f>
        <v>OLT-SMGN-IBS-Pematang_Asilum</v>
      </c>
      <c r="C1037" t="s">
        <v>177</v>
      </c>
      <c r="D1037" s="35" t="s">
        <v>436</v>
      </c>
      <c r="E1037" s="35" t="s">
        <v>467</v>
      </c>
      <c r="F1037" s="125">
        <v>3.07698785172912</v>
      </c>
      <c r="G1037" s="126">
        <v>99.283899156289493</v>
      </c>
      <c r="H1037" s="37">
        <f>ACOS(COS(RADIANS(90-F1038)) * COS(RADIANS(90-F1037)) + SIN(RADIANS(90-F1038)) * SIN(RADIANS(90-F1037)) * COS(RADIANS(G1038-G1037))) * 6371392 * IFERROR(IF(AVERAGEIF('TT History'!$B:$B, D1037, 'TT History'!$E:$E) &gt; 9.8%, 1.1205, IF(AVERAGEIF('TT History'!$B:$B, D1037, 'TT History'!$E:$E) &gt;= 8.5%, 1.1055, 1.0525)), 1.0525)</f>
        <v>48.166176276170638</v>
      </c>
    </row>
    <row r="1038" spans="1:8" x14ac:dyDescent="0.25">
      <c r="A1038" t="s">
        <v>176</v>
      </c>
      <c r="B1038" t="str">
        <f>VLOOKUP(C1038, olt_db!$B$2:$E$70, 2, 0)</f>
        <v>OLT-SMGN-IBS-Pematang_Asilum</v>
      </c>
      <c r="C1038" t="s">
        <v>177</v>
      </c>
      <c r="D1038" s="35" t="s">
        <v>436</v>
      </c>
      <c r="E1038" s="35" t="s">
        <v>468</v>
      </c>
      <c r="F1038" s="125">
        <v>3.0767922093690201</v>
      </c>
      <c r="G1038" s="126">
        <v>99.283565277710807</v>
      </c>
      <c r="H1038" s="37">
        <f>ACOS(COS(RADIANS(90-F1039)) * COS(RADIANS(90-F1038)) + SIN(RADIANS(90-F1039)) * SIN(RADIANS(90-F1038)) * COS(RADIANS(G1039-G1038))) * 6371392 * IFERROR(IF(AVERAGEIF('TT History'!$B:$B, D1038, 'TT History'!$E:$E) &gt; 9.8%, 1.1205, IF(AVERAGEIF('TT History'!$B:$B, D1038, 'TT History'!$E:$E) &gt;= 8.5%, 1.1055, 1.0525)), 1.0525)</f>
        <v>77.654667051596903</v>
      </c>
    </row>
    <row r="1039" spans="1:8" x14ac:dyDescent="0.25">
      <c r="A1039" t="s">
        <v>176</v>
      </c>
      <c r="B1039" t="str">
        <f>VLOOKUP(C1039, olt_db!$B$2:$E$70, 2, 0)</f>
        <v>OLT-SMGN-IBS-Pematang_Asilum</v>
      </c>
      <c r="C1039" t="s">
        <v>177</v>
      </c>
      <c r="D1039" s="35" t="s">
        <v>436</v>
      </c>
      <c r="E1039" s="35" t="s">
        <v>469</v>
      </c>
      <c r="F1039" s="125">
        <v>3.0764954182242699</v>
      </c>
      <c r="G1039" s="126">
        <v>99.283016469179202</v>
      </c>
      <c r="H1039" s="37">
        <f>ACOS(COS(RADIANS(90-F1040)) * COS(RADIANS(90-F1039)) + SIN(RADIANS(90-F1040)) * SIN(RADIANS(90-F1039)) * COS(RADIANS(G1040-G1039))) * 6371392 * IFERROR(IF(AVERAGEIF('TT History'!$B:$B, D1039, 'TT History'!$E:$E) &gt; 9.8%, 1.1205, IF(AVERAGEIF('TT History'!$B:$B, D1039, 'TT History'!$E:$E) &gt;= 8.5%, 1.1055, 1.0525)), 1.0525)</f>
        <v>59.593704192440462</v>
      </c>
    </row>
    <row r="1040" spans="1:8" x14ac:dyDescent="0.25">
      <c r="A1040" t="s">
        <v>176</v>
      </c>
      <c r="B1040" t="str">
        <f>VLOOKUP(C1040, olt_db!$B$2:$E$70, 2, 0)</f>
        <v>OLT-SMGN-IBS-Pematang_Asilum</v>
      </c>
      <c r="C1040" t="s">
        <v>177</v>
      </c>
      <c r="D1040" s="35" t="s">
        <v>436</v>
      </c>
      <c r="E1040" s="35" t="s">
        <v>470</v>
      </c>
      <c r="F1040" s="125">
        <v>3.0762986040702698</v>
      </c>
      <c r="G1040" s="126">
        <v>99.282579938213303</v>
      </c>
      <c r="H1040" s="37">
        <f>ACOS(COS(RADIANS(90-F1041)) * COS(RADIANS(90-F1040)) + SIN(RADIANS(90-F1041)) * SIN(RADIANS(90-F1040)) * COS(RADIANS(G1041-G1040))) * 6371392 * IFERROR(IF(AVERAGEIF('TT History'!$B:$B, D1040, 'TT History'!$E:$E) &gt; 9.8%, 1.1205, IF(AVERAGEIF('TT History'!$B:$B, D1040, 'TT History'!$E:$E) &gt;= 8.5%, 1.1055, 1.0525)), 1.0525)</f>
        <v>52.449770624361378</v>
      </c>
    </row>
    <row r="1041" spans="1:8" x14ac:dyDescent="0.25">
      <c r="A1041" t="s">
        <v>176</v>
      </c>
      <c r="B1041" t="str">
        <f>VLOOKUP(C1041, olt_db!$B$2:$E$70, 2, 0)</f>
        <v>OLT-SMGN-IBS-Pematang_Asilum</v>
      </c>
      <c r="C1041" t="s">
        <v>177</v>
      </c>
      <c r="D1041" s="35" t="s">
        <v>436</v>
      </c>
      <c r="E1041" s="35" t="s">
        <v>471</v>
      </c>
      <c r="F1041" s="125">
        <v>3.0761221071018898</v>
      </c>
      <c r="G1041" s="126">
        <v>99.282197236059403</v>
      </c>
      <c r="H1041" s="37">
        <f>ACOS(COS(RADIANS(90-F1042)) * COS(RADIANS(90-F1041)) + SIN(RADIANS(90-F1042)) * SIN(RADIANS(90-F1041)) * COS(RADIANS(G1042-G1041))) * 6371392 * IFERROR(IF(AVERAGEIF('TT History'!$B:$B, D1041, 'TT History'!$E:$E) &gt; 9.8%, 1.1205, IF(AVERAGEIF('TT History'!$B:$B, D1041, 'TT History'!$E:$E) &gt;= 8.5%, 1.1055, 1.0525)), 1.0525)</f>
        <v>51.382397084242356</v>
      </c>
    </row>
    <row r="1042" spans="1:8" x14ac:dyDescent="0.25">
      <c r="A1042" t="s">
        <v>176</v>
      </c>
      <c r="B1042" t="str">
        <f>VLOOKUP(C1042, olt_db!$B$2:$E$70, 2, 0)</f>
        <v>OLT-SMGN-IBS-Pematang_Asilum</v>
      </c>
      <c r="C1042" t="s">
        <v>177</v>
      </c>
      <c r="D1042" s="35" t="s">
        <v>436</v>
      </c>
      <c r="E1042" s="35" t="s">
        <v>472</v>
      </c>
      <c r="F1042" s="125">
        <v>3.07593495416736</v>
      </c>
      <c r="G1042" s="126">
        <v>99.281829246759699</v>
      </c>
      <c r="H1042" s="37">
        <f>ACOS(COS(RADIANS(90-F1043)) * COS(RADIANS(90-F1042)) + SIN(RADIANS(90-F1043)) * SIN(RADIANS(90-F1042)) * COS(RADIANS(G1043-G1042))) * 6371392 * IFERROR(IF(AVERAGEIF('TT History'!$B:$B, D1042, 'TT History'!$E:$E) &gt; 9.8%, 1.1205, IF(AVERAGEIF('TT History'!$B:$B, D1042, 'TT History'!$E:$E) &gt;= 8.5%, 1.1055, 1.0525)), 1.0525)</f>
        <v>49.612822314161171</v>
      </c>
    </row>
    <row r="1043" spans="1:8" x14ac:dyDescent="0.25">
      <c r="A1043" t="s">
        <v>176</v>
      </c>
      <c r="B1043" t="str">
        <f>VLOOKUP(C1043, olt_db!$B$2:$E$70, 2, 0)</f>
        <v>OLT-SMGN-IBS-Pematang_Asilum</v>
      </c>
      <c r="C1043" t="s">
        <v>177</v>
      </c>
      <c r="D1043" s="35" t="s">
        <v>436</v>
      </c>
      <c r="E1043" s="35" t="s">
        <v>473</v>
      </c>
      <c r="F1043" s="125">
        <v>3.07571571627305</v>
      </c>
      <c r="G1043" s="126">
        <v>99.281496388569707</v>
      </c>
      <c r="H1043" s="37">
        <f>ACOS(COS(RADIANS(90-F1044)) * COS(RADIANS(90-F1043)) + SIN(RADIANS(90-F1044)) * SIN(RADIANS(90-F1043)) * COS(RADIANS(G1044-G1043))) * 6371392 * IFERROR(IF(AVERAGEIF('TT History'!$B:$B, D1043, 'TT History'!$E:$E) &gt; 9.8%, 1.1205, IF(AVERAGEIF('TT History'!$B:$B, D1043, 'TT History'!$E:$E) &gt;= 8.5%, 1.1055, 1.0525)), 1.0525)</f>
        <v>47.755717749710158</v>
      </c>
    </row>
    <row r="1044" spans="1:8" x14ac:dyDescent="0.25">
      <c r="A1044" t="s">
        <v>176</v>
      </c>
      <c r="B1044" t="str">
        <f>VLOOKUP(C1044, olt_db!$B$2:$E$70, 2, 0)</f>
        <v>OLT-SMGN-IBS-Pematang_Asilum</v>
      </c>
      <c r="C1044" t="s">
        <v>177</v>
      </c>
      <c r="D1044" s="35" t="s">
        <v>436</v>
      </c>
      <c r="E1044" s="35" t="s">
        <v>474</v>
      </c>
      <c r="F1044" s="125">
        <v>3.0754899842875698</v>
      </c>
      <c r="G1044" s="126">
        <v>99.281186201038494</v>
      </c>
      <c r="H1044" s="37">
        <f>ACOS(COS(RADIANS(90-F1045)) * COS(RADIANS(90-F1044)) + SIN(RADIANS(90-F1045)) * SIN(RADIANS(90-F1044)) * COS(RADIANS(G1045-G1044))) * 6371392 * IFERROR(IF(AVERAGEIF('TT History'!$B:$B, D1044, 'TT History'!$E:$E) &gt; 9.8%, 1.1205, IF(AVERAGEIF('TT History'!$B:$B, D1044, 'TT History'!$E:$E) &gt;= 8.5%, 1.1055, 1.0525)), 1.0525)</f>
        <v>35.750689574797534</v>
      </c>
    </row>
    <row r="1045" spans="1:8" x14ac:dyDescent="0.25">
      <c r="A1045" t="s">
        <v>176</v>
      </c>
      <c r="B1045" t="str">
        <f>VLOOKUP(C1045, olt_db!$B$2:$E$70, 2, 0)</f>
        <v>OLT-SMGN-IBS-Pematang_Asilum</v>
      </c>
      <c r="C1045" t="s">
        <v>177</v>
      </c>
      <c r="D1045" s="35" t="s">
        <v>436</v>
      </c>
      <c r="E1045" s="35" t="s">
        <v>475</v>
      </c>
      <c r="F1045" s="125">
        <v>3.0752896546542901</v>
      </c>
      <c r="G1045" s="126">
        <v>99.280980500768194</v>
      </c>
      <c r="H1045" s="37">
        <f>ACOS(COS(RADIANS(90-F1046)) * COS(RADIANS(90-F1045)) + SIN(RADIANS(90-F1046)) * SIN(RADIANS(90-F1045)) * COS(RADIANS(G1046-G1045))) * 6371392 * IFERROR(IF(AVERAGEIF('TT History'!$B:$B, D1045, 'TT History'!$E:$E) &gt; 9.8%, 1.1205, IF(AVERAGEIF('TT History'!$B:$B, D1045, 'TT History'!$E:$E) &gt;= 8.5%, 1.1055, 1.0525)), 1.0525)</f>
        <v>26.268272927347557</v>
      </c>
    </row>
    <row r="1046" spans="1:8" x14ac:dyDescent="0.25">
      <c r="A1046" t="s">
        <v>176</v>
      </c>
      <c r="B1046" t="str">
        <f>VLOOKUP(C1046, olt_db!$B$2:$E$70, 2, 0)</f>
        <v>OLT-SMGN-IBS-Pematang_Asilum</v>
      </c>
      <c r="C1046" t="s">
        <v>177</v>
      </c>
      <c r="D1046" s="35" t="s">
        <v>436</v>
      </c>
      <c r="E1046" s="35" t="s">
        <v>476</v>
      </c>
      <c r="F1046" s="125">
        <v>3.0752429697045298</v>
      </c>
      <c r="G1046" s="126">
        <v>99.280774620975293</v>
      </c>
      <c r="H1046" s="37">
        <f>ACOS(COS(RADIANS(90-F1047)) * COS(RADIANS(90-F1046)) + SIN(RADIANS(90-F1047)) * SIN(RADIANS(90-F1046)) * COS(RADIANS(G1047-G1046))) * 6371392 * IFERROR(IF(AVERAGEIF('TT History'!$B:$B, D1046, 'TT History'!$E:$E) &gt; 9.8%, 1.1205, IF(AVERAGEIF('TT History'!$B:$B, D1046, 'TT History'!$E:$E) &gt;= 8.5%, 1.1055, 1.0525)), 1.0525)</f>
        <v>66.684091030271148</v>
      </c>
    </row>
    <row r="1047" spans="1:8" x14ac:dyDescent="0.25">
      <c r="A1047" t="s">
        <v>176</v>
      </c>
      <c r="B1047" t="str">
        <f>VLOOKUP(C1047, olt_db!$B$2:$E$70, 2, 0)</f>
        <v>OLT-SMGN-IBS-Pematang_Asilum</v>
      </c>
      <c r="C1047" t="s">
        <v>177</v>
      </c>
      <c r="D1047" s="35" t="s">
        <v>436</v>
      </c>
      <c r="E1047" s="35" t="s">
        <v>477</v>
      </c>
      <c r="F1047" s="125">
        <v>3.0748128827019099</v>
      </c>
      <c r="G1047" s="126">
        <v>99.280455662301904</v>
      </c>
      <c r="H1047" s="37">
        <f>ACOS(COS(RADIANS(90-F1048)) * COS(RADIANS(90-F1047)) + SIN(RADIANS(90-F1048)) * SIN(RADIANS(90-F1047)) * COS(RADIANS(G1048-G1047))) * 6371392 * IFERROR(IF(AVERAGEIF('TT History'!$B:$B, D1047, 'TT History'!$E:$E) &gt; 9.8%, 1.1205, IF(AVERAGEIF('TT History'!$B:$B, D1047, 'TT History'!$E:$E) &gt;= 8.5%, 1.1055, 1.0525)), 1.0525)</f>
        <v>63.657423196958462</v>
      </c>
    </row>
    <row r="1048" spans="1:8" x14ac:dyDescent="0.25">
      <c r="A1048" t="s">
        <v>176</v>
      </c>
      <c r="B1048" t="str">
        <f>VLOOKUP(C1048, olt_db!$B$2:$E$70, 2, 0)</f>
        <v>OLT-SMGN-IBS-Pematang_Asilum</v>
      </c>
      <c r="C1048" t="s">
        <v>177</v>
      </c>
      <c r="D1048" s="35" t="s">
        <v>436</v>
      </c>
      <c r="E1048" s="35" t="s">
        <v>478</v>
      </c>
      <c r="F1048" s="125">
        <v>3.0743778303531299</v>
      </c>
      <c r="G1048" s="126">
        <v>99.280187441062907</v>
      </c>
      <c r="H1048" s="37">
        <f>ACOS(COS(RADIANS(90-F1049)) * COS(RADIANS(90-F1048)) + SIN(RADIANS(90-F1049)) * SIN(RADIANS(90-F1048)) * COS(RADIANS(G1049-G1048))) * 6371392 * IFERROR(IF(AVERAGEIF('TT History'!$B:$B, D1048, 'TT History'!$E:$E) &gt; 9.8%, 1.1205, IF(AVERAGEIF('TT History'!$B:$B, D1048, 'TT History'!$E:$E) &gt;= 8.5%, 1.1055, 1.0525)), 1.0525)</f>
        <v>94.309625974846227</v>
      </c>
    </row>
    <row r="1049" spans="1:8" x14ac:dyDescent="0.25">
      <c r="A1049" t="s">
        <v>176</v>
      </c>
      <c r="B1049" t="str">
        <f>VLOOKUP(C1049, olt_db!$B$2:$E$70, 2, 0)</f>
        <v>OLT-SMGN-IBS-Pematang_Asilum</v>
      </c>
      <c r="C1049" t="s">
        <v>177</v>
      </c>
      <c r="D1049" s="35" t="s">
        <v>436</v>
      </c>
      <c r="E1049" s="35" t="s">
        <v>479</v>
      </c>
      <c r="F1049" s="125">
        <v>3.0737755389319301</v>
      </c>
      <c r="G1049" s="126">
        <v>99.279728385821798</v>
      </c>
      <c r="H1049" s="37">
        <f>ACOS(COS(RADIANS(90-F1050)) * COS(RADIANS(90-F1049)) + SIN(RADIANS(90-F1050)) * SIN(RADIANS(90-F1049)) * COS(RADIANS(G1050-G1049))) * 6371392 * IFERROR(IF(AVERAGEIF('TT History'!$B:$B, D1049, 'TT History'!$E:$E) &gt; 9.8%, 1.1205, IF(AVERAGEIF('TT History'!$B:$B, D1049, 'TT History'!$E:$E) &gt;= 8.5%, 1.1055, 1.0525)), 1.0525)</f>
        <v>87.404272407893558</v>
      </c>
    </row>
    <row r="1050" spans="1:8" x14ac:dyDescent="0.25">
      <c r="A1050" t="s">
        <v>176</v>
      </c>
      <c r="B1050" t="str">
        <f>VLOOKUP(C1050, olt_db!$B$2:$E$70, 2, 0)</f>
        <v>OLT-SMGN-IBS-Pematang_Asilum</v>
      </c>
      <c r="C1050" t="s">
        <v>177</v>
      </c>
      <c r="D1050" s="35" t="s">
        <v>436</v>
      </c>
      <c r="E1050" s="35" t="s">
        <v>480</v>
      </c>
      <c r="F1050" s="125">
        <v>3.0732306558914599</v>
      </c>
      <c r="G1050" s="126">
        <v>99.279285977064703</v>
      </c>
      <c r="H1050" s="37">
        <f>ACOS(COS(RADIANS(90-F1051)) * COS(RADIANS(90-F1050)) + SIN(RADIANS(90-F1051)) * SIN(RADIANS(90-F1050)) * COS(RADIANS(G1051-G1050))) * 6371392 * IFERROR(IF(AVERAGEIF('TT History'!$B:$B, D1050, 'TT History'!$E:$E) &gt; 9.8%, 1.1205, IF(AVERAGEIF('TT History'!$B:$B, D1050, 'TT History'!$E:$E) &gt;= 8.5%, 1.1055, 1.0525)), 1.0525)</f>
        <v>61.275770782470708</v>
      </c>
    </row>
    <row r="1051" spans="1:8" x14ac:dyDescent="0.25">
      <c r="A1051" t="s">
        <v>176</v>
      </c>
      <c r="B1051" t="str">
        <f>VLOOKUP(C1051, olt_db!$B$2:$E$70, 2, 0)</f>
        <v>OLT-SMGN-IBS-Pematang_Asilum</v>
      </c>
      <c r="C1051" t="s">
        <v>177</v>
      </c>
      <c r="D1051" s="35" t="s">
        <v>436</v>
      </c>
      <c r="E1051" s="35" t="s">
        <v>481</v>
      </c>
      <c r="F1051" s="125">
        <v>3.0728362734149801</v>
      </c>
      <c r="G1051" s="126">
        <v>99.278991779483405</v>
      </c>
      <c r="H1051" s="37">
        <f>ACOS(COS(RADIANS(90-F1052)) * COS(RADIANS(90-F1051)) + SIN(RADIANS(90-F1052)) * SIN(RADIANS(90-F1051)) * COS(RADIANS(G1052-G1051))) * 6371392 * IFERROR(IF(AVERAGEIF('TT History'!$B:$B, D1051, 'TT History'!$E:$E) &gt; 9.8%, 1.1205, IF(AVERAGEIF('TT History'!$B:$B, D1051, 'TT History'!$E:$E) &gt;= 8.5%, 1.1055, 1.0525)), 1.0525)</f>
        <v>52.299163415236819</v>
      </c>
    </row>
    <row r="1052" spans="1:8" x14ac:dyDescent="0.25">
      <c r="A1052" t="s">
        <v>176</v>
      </c>
      <c r="B1052" t="str">
        <f>VLOOKUP(C1052, olt_db!$B$2:$E$70, 2, 0)</f>
        <v>OLT-SMGN-IBS-Pematang_Asilum</v>
      </c>
      <c r="C1052" t="s">
        <v>177</v>
      </c>
      <c r="D1052" s="35" t="s">
        <v>436</v>
      </c>
      <c r="E1052" s="35" t="s">
        <v>482</v>
      </c>
      <c r="F1052" s="125">
        <v>3.0725008583651601</v>
      </c>
      <c r="G1052" s="126">
        <v>99.278739086033198</v>
      </c>
      <c r="H1052" s="37">
        <f>ACOS(COS(RADIANS(90-F1053)) * COS(RADIANS(90-F1052)) + SIN(RADIANS(90-F1053)) * SIN(RADIANS(90-F1052)) * COS(RADIANS(G1053-G1052))) * 6371392 * IFERROR(IF(AVERAGEIF('TT History'!$B:$B, D1052, 'TT History'!$E:$E) &gt; 9.8%, 1.1205, IF(AVERAGEIF('TT History'!$B:$B, D1052, 'TT History'!$E:$E) &gt;= 8.5%, 1.1055, 1.0525)), 1.0525)</f>
        <v>34.587584049357702</v>
      </c>
    </row>
    <row r="1053" spans="1:8" x14ac:dyDescent="0.25">
      <c r="A1053" t="s">
        <v>176</v>
      </c>
      <c r="B1053" t="str">
        <f>VLOOKUP(C1053, olt_db!$B$2:$E$70, 2, 0)</f>
        <v>OLT-SMGN-IBS-Pematang_Asilum</v>
      </c>
      <c r="C1053" t="s">
        <v>177</v>
      </c>
      <c r="D1053" s="35" t="s">
        <v>436</v>
      </c>
      <c r="E1053" s="35" t="s">
        <v>483</v>
      </c>
      <c r="F1053" s="125">
        <v>3.0722371998406199</v>
      </c>
      <c r="G1053" s="126">
        <v>99.278652137357696</v>
      </c>
      <c r="H1053" s="37">
        <f>ACOS(COS(RADIANS(90-F1054)) * COS(RADIANS(90-F1053)) + SIN(RADIANS(90-F1054)) * SIN(RADIANS(90-F1053)) * COS(RADIANS(G1054-G1053))) * 6371392 * IFERROR(IF(AVERAGEIF('TT History'!$B:$B, D1053, 'TT History'!$E:$E) &gt; 9.8%, 1.1205, IF(AVERAGEIF('TT History'!$B:$B, D1053, 'TT History'!$E:$E) &gt;= 8.5%, 1.1055, 1.0525)), 1.0525)</f>
        <v>70.221249328122582</v>
      </c>
    </row>
    <row r="1054" spans="1:8" x14ac:dyDescent="0.25">
      <c r="A1054" t="s">
        <v>176</v>
      </c>
      <c r="B1054" t="str">
        <f>VLOOKUP(C1054, olt_db!$B$2:$E$70, 2, 0)</f>
        <v>OLT-SMGN-IBS-Pematang_Asilum</v>
      </c>
      <c r="C1054" t="s">
        <v>177</v>
      </c>
      <c r="D1054" s="35" t="s">
        <v>436</v>
      </c>
      <c r="E1054" s="35" t="s">
        <v>484</v>
      </c>
      <c r="F1054" s="125">
        <v>3.0717867428865002</v>
      </c>
      <c r="G1054" s="126">
        <v>99.278312983049901</v>
      </c>
      <c r="H1054" s="37">
        <f>ACOS(COS(RADIANS(90-F1055)) * COS(RADIANS(90-F1054)) + SIN(RADIANS(90-F1055)) * SIN(RADIANS(90-F1054)) * COS(RADIANS(G1055-G1054))) * 6371392 * IFERROR(IF(AVERAGEIF('TT History'!$B:$B, D1054, 'TT History'!$E:$E) &gt; 9.8%, 1.1205, IF(AVERAGEIF('TT History'!$B:$B, D1054, 'TT History'!$E:$E) &gt;= 8.5%, 1.1055, 1.0525)), 1.0525)</f>
        <v>54.861944408506197</v>
      </c>
    </row>
    <row r="1055" spans="1:8" x14ac:dyDescent="0.25">
      <c r="A1055" t="s">
        <v>176</v>
      </c>
      <c r="B1055" t="str">
        <f>VLOOKUP(C1055, olt_db!$B$2:$E$70, 2, 0)</f>
        <v>OLT-SMGN-IBS-Pematang_Asilum</v>
      </c>
      <c r="C1055" t="s">
        <v>177</v>
      </c>
      <c r="D1055" s="35" t="s">
        <v>436</v>
      </c>
      <c r="E1055" s="35" t="s">
        <v>485</v>
      </c>
      <c r="F1055" s="125">
        <v>3.0714371029335301</v>
      </c>
      <c r="G1055" s="126">
        <v>99.278044987692297</v>
      </c>
      <c r="H1055" s="37">
        <f>ACOS(COS(RADIANS(90-F1056)) * COS(RADIANS(90-F1055)) + SIN(RADIANS(90-F1056)) * SIN(RADIANS(90-F1055)) * COS(RADIANS(G1056-G1055))) * 6371392 * IFERROR(IF(AVERAGEIF('TT History'!$B:$B, D1055, 'TT History'!$E:$E) &gt; 9.8%, 1.1205, IF(AVERAGEIF('TT History'!$B:$B, D1055, 'TT History'!$E:$E) &gt;= 8.5%, 1.1055, 1.0525)), 1.0525)</f>
        <v>66.498593312303925</v>
      </c>
    </row>
    <row r="1056" spans="1:8" x14ac:dyDescent="0.25">
      <c r="A1056" t="s">
        <v>176</v>
      </c>
      <c r="B1056" t="str">
        <f>VLOOKUP(C1056, olt_db!$B$2:$E$70, 2, 0)</f>
        <v>OLT-SMGN-IBS-Pematang_Asilum</v>
      </c>
      <c r="C1056" t="s">
        <v>177</v>
      </c>
      <c r="D1056" s="35" t="s">
        <v>436</v>
      </c>
      <c r="E1056" s="35" t="s">
        <v>486</v>
      </c>
      <c r="F1056" s="125">
        <v>3.0709980522729601</v>
      </c>
      <c r="G1056" s="126">
        <v>99.277741138215205</v>
      </c>
      <c r="H1056" s="37">
        <f>ACOS(COS(RADIANS(90-F1057)) * COS(RADIANS(90-F1056)) + SIN(RADIANS(90-F1057)) * SIN(RADIANS(90-F1056)) * COS(RADIANS(G1057-G1056))) * 6371392 * IFERROR(IF(AVERAGEIF('TT History'!$B:$B, D1056, 'TT History'!$E:$E) &gt; 9.8%, 1.1205, IF(AVERAGEIF('TT History'!$B:$B, D1056, 'TT History'!$E:$E) &gt;= 8.5%, 1.1055, 1.0525)), 1.0525)</f>
        <v>87.138760510481845</v>
      </c>
    </row>
    <row r="1057" spans="1:8" x14ac:dyDescent="0.25">
      <c r="A1057" t="s">
        <v>176</v>
      </c>
      <c r="B1057" t="str">
        <f>VLOOKUP(C1057, olt_db!$B$2:$E$70, 2, 0)</f>
        <v>OLT-SMGN-IBS-Pematang_Asilum</v>
      </c>
      <c r="C1057" t="s">
        <v>177</v>
      </c>
      <c r="D1057" s="35" t="s">
        <v>436</v>
      </c>
      <c r="E1057" s="35" t="s">
        <v>487</v>
      </c>
      <c r="F1057" s="125">
        <v>3.0704184976756599</v>
      </c>
      <c r="G1057" s="126">
        <v>99.277349177554498</v>
      </c>
      <c r="H1057" s="37">
        <f>ACOS(COS(RADIANS(90-F1058)) * COS(RADIANS(90-F1057)) + SIN(RADIANS(90-F1058)) * SIN(RADIANS(90-F1057)) * COS(RADIANS(G1058-G1057))) * 6371392 * IFERROR(IF(AVERAGEIF('TT History'!$B:$B, D1057, 'TT History'!$E:$E) &gt; 9.8%, 1.1205, IF(AVERAGEIF('TT History'!$B:$B, D1057, 'TT History'!$E:$E) &gt;= 8.5%, 1.1055, 1.0525)), 1.0525)</f>
        <v>63.239422769644086</v>
      </c>
    </row>
    <row r="1058" spans="1:8" x14ac:dyDescent="0.25">
      <c r="A1058" t="s">
        <v>176</v>
      </c>
      <c r="B1058" t="str">
        <f>VLOOKUP(C1058, olt_db!$B$2:$E$70, 2, 0)</f>
        <v>OLT-SMGN-IBS-Pematang_Asilum</v>
      </c>
      <c r="C1058" t="s">
        <v>177</v>
      </c>
      <c r="D1058" s="35" t="s">
        <v>436</v>
      </c>
      <c r="E1058" s="35" t="s">
        <v>488</v>
      </c>
      <c r="F1058" s="125">
        <v>3.0699752287885098</v>
      </c>
      <c r="G1058" s="126">
        <v>99.277101633380198</v>
      </c>
      <c r="H1058" s="37">
        <f>ACOS(COS(RADIANS(90-F1059)) * COS(RADIANS(90-F1058)) + SIN(RADIANS(90-F1059)) * SIN(RADIANS(90-F1058)) * COS(RADIANS(G1059-G1058))) * 6371392 * IFERROR(IF(AVERAGEIF('TT History'!$B:$B, D1058, 'TT History'!$E:$E) &gt; 9.8%, 1.1205, IF(AVERAGEIF('TT History'!$B:$B, D1058, 'TT History'!$E:$E) &gt;= 8.5%, 1.1055, 1.0525)), 1.0525)</f>
        <v>58.502596836655762</v>
      </c>
    </row>
    <row r="1059" spans="1:8" x14ac:dyDescent="0.25">
      <c r="A1059" t="s">
        <v>176</v>
      </c>
      <c r="B1059" t="str">
        <f>VLOOKUP(C1059, olt_db!$B$2:$E$70, 2, 0)</f>
        <v>OLT-SMGN-IBS-Pematang_Asilum</v>
      </c>
      <c r="C1059" t="s">
        <v>177</v>
      </c>
      <c r="D1059" s="35" t="s">
        <v>436</v>
      </c>
      <c r="E1059" s="35" t="s">
        <v>489</v>
      </c>
      <c r="F1059" s="125">
        <v>3.0695382321804301</v>
      </c>
      <c r="G1059" s="126">
        <v>99.276929686687495</v>
      </c>
      <c r="H1059" s="37">
        <f>ACOS(COS(RADIANS(90-F1060)) * COS(RADIANS(90-F1059)) + SIN(RADIANS(90-F1060)) * SIN(RADIANS(90-F1059)) * COS(RADIANS(G1060-G1059))) * 6371392 * IFERROR(IF(AVERAGEIF('TT History'!$B:$B, D1059, 'TT History'!$E:$E) &gt; 9.8%, 1.1205, IF(AVERAGEIF('TT History'!$B:$B, D1059, 'TT History'!$E:$E) &gt;= 8.5%, 1.1055, 1.0525)), 1.0525)</f>
        <v>45.947223192392585</v>
      </c>
    </row>
    <row r="1060" spans="1:8" x14ac:dyDescent="0.25">
      <c r="A1060" t="s">
        <v>176</v>
      </c>
      <c r="B1060" t="str">
        <f>VLOOKUP(C1060, olt_db!$B$2:$E$70, 2, 0)</f>
        <v>OLT-SMGN-IBS-Pematang_Asilum</v>
      </c>
      <c r="C1060" t="s">
        <v>177</v>
      </c>
      <c r="D1060" s="35" t="s">
        <v>436</v>
      </c>
      <c r="E1060" s="35" t="s">
        <v>490</v>
      </c>
      <c r="F1060" s="125">
        <v>3.0691866624978501</v>
      </c>
      <c r="G1060" s="126">
        <v>99.276818272450299</v>
      </c>
      <c r="H1060" s="37">
        <f>ACOS(COS(RADIANS(90-F1061)) * COS(RADIANS(90-F1060)) + SIN(RADIANS(90-F1061)) * SIN(RADIANS(90-F1060)) * COS(RADIANS(G1061-G1060))) * 6371392 * IFERROR(IF(AVERAGEIF('TT History'!$B:$B, D1060, 'TT History'!$E:$E) &gt; 9.8%, 1.1205, IF(AVERAGEIF('TT History'!$B:$B, D1060, 'TT History'!$E:$E) &gt;= 8.5%, 1.1055, 1.0525)), 1.0525)</f>
        <v>34.865243371526013</v>
      </c>
    </row>
    <row r="1061" spans="1:8" x14ac:dyDescent="0.25">
      <c r="A1061" t="s">
        <v>176</v>
      </c>
      <c r="B1061" t="str">
        <f>VLOOKUP(C1061, olt_db!$B$2:$E$70, 2, 0)</f>
        <v>OLT-SMGN-IBS-Pematang_Asilum</v>
      </c>
      <c r="C1061" t="s">
        <v>177</v>
      </c>
      <c r="D1061" s="35" t="s">
        <v>436</v>
      </c>
      <c r="E1061" s="35" t="s">
        <v>491</v>
      </c>
      <c r="F1061" s="125">
        <v>3.0689172202900901</v>
      </c>
      <c r="G1061" s="126">
        <v>99.276742690824307</v>
      </c>
      <c r="H1061" s="37">
        <f>ACOS(COS(RADIANS(90-F1062)) * COS(RADIANS(90-F1061)) + SIN(RADIANS(90-F1062)) * SIN(RADIANS(90-F1061)) * COS(RADIANS(G1062-G1061))) * 6371392 * IFERROR(IF(AVERAGEIF('TT History'!$B:$B, D1061, 'TT History'!$E:$E) &gt; 9.8%, 1.1205, IF(AVERAGEIF('TT History'!$B:$B, D1061, 'TT History'!$E:$E) &gt;= 8.5%, 1.1055, 1.0525)), 1.0525)</f>
        <v>33.723621409041868</v>
      </c>
    </row>
    <row r="1062" spans="1:8" x14ac:dyDescent="0.25">
      <c r="A1062" t="s">
        <v>176</v>
      </c>
      <c r="B1062" t="str">
        <f>VLOOKUP(C1062, olt_db!$B$2:$E$70, 2, 0)</f>
        <v>OLT-SMGN-IBS-Pematang_Asilum</v>
      </c>
      <c r="C1062" t="s">
        <v>177</v>
      </c>
      <c r="D1062" s="35" t="s">
        <v>436</v>
      </c>
      <c r="E1062" s="35" t="s">
        <v>492</v>
      </c>
      <c r="F1062" s="125">
        <v>3.0686497164998801</v>
      </c>
      <c r="G1062" s="126">
        <v>99.276701478464602</v>
      </c>
      <c r="H1062" s="37">
        <f>ACOS(COS(RADIANS(90-F1063)) * COS(RADIANS(90-F1062)) + SIN(RADIANS(90-F1063)) * SIN(RADIANS(90-F1062)) * COS(RADIANS(G1063-G1062))) * 6371392 * IFERROR(IF(AVERAGEIF('TT History'!$B:$B, D1062, 'TT History'!$E:$E) &gt; 9.8%, 1.1205, IF(AVERAGEIF('TT History'!$B:$B, D1062, 'TT History'!$E:$E) &gt;= 8.5%, 1.1055, 1.0525)), 1.0525)</f>
        <v>35.773790572030691</v>
      </c>
    </row>
    <row r="1063" spans="1:8" x14ac:dyDescent="0.25">
      <c r="A1063" t="s">
        <v>176</v>
      </c>
      <c r="B1063" t="str">
        <f>VLOOKUP(C1063, olt_db!$B$2:$E$70, 2, 0)</f>
        <v>OLT-SMGN-IBS-Pematang_Asilum</v>
      </c>
      <c r="C1063" t="s">
        <v>177</v>
      </c>
      <c r="D1063" s="35" t="s">
        <v>436</v>
      </c>
      <c r="E1063" s="35" t="s">
        <v>493</v>
      </c>
      <c r="F1063" s="125">
        <v>3.0683698844587401</v>
      </c>
      <c r="G1063" s="126">
        <v>99.276637172102298</v>
      </c>
      <c r="H1063" s="37">
        <f>ACOS(COS(RADIANS(90-F1064)) * COS(RADIANS(90-F1063)) + SIN(RADIANS(90-F1064)) * SIN(RADIANS(90-F1063)) * COS(RADIANS(G1064-G1063))) * 6371392 * IFERROR(IF(AVERAGEIF('TT History'!$B:$B, D1063, 'TT History'!$E:$E) &gt; 9.8%, 1.1205, IF(AVERAGEIF('TT History'!$B:$B, D1063, 'TT History'!$E:$E) &gt;= 8.5%, 1.1055, 1.0525)), 1.0525)</f>
        <v>72.671055692705693</v>
      </c>
    </row>
    <row r="1064" spans="1:8" x14ac:dyDescent="0.25">
      <c r="A1064" t="s">
        <v>176</v>
      </c>
      <c r="B1064" t="str">
        <f>VLOOKUP(C1064, olt_db!$B$2:$E$70, 2, 0)</f>
        <v>OLT-SMGN-IBS-Pematang_Asilum</v>
      </c>
      <c r="C1064" t="s">
        <v>177</v>
      </c>
      <c r="D1064" s="35" t="s">
        <v>436</v>
      </c>
      <c r="E1064" s="35" t="s">
        <v>494</v>
      </c>
      <c r="F1064" s="125">
        <v>3.0677925874469598</v>
      </c>
      <c r="G1064" s="126">
        <v>99.276554094843505</v>
      </c>
      <c r="H1064" s="37">
        <f>ACOS(COS(RADIANS(90-F1065)) * COS(RADIANS(90-F1064)) + SIN(RADIANS(90-F1065)) * SIN(RADIANS(90-F1064)) * COS(RADIANS(G1065-G1064))) * 6371392 * IFERROR(IF(AVERAGEIF('TT History'!$B:$B, D1064, 'TT History'!$E:$E) &gt; 9.8%, 1.1205, IF(AVERAGEIF('TT History'!$B:$B, D1064, 'TT History'!$E:$E) &gt;= 8.5%, 1.1055, 1.0525)), 1.0525)</f>
        <v>47.359984423829843</v>
      </c>
    </row>
    <row r="1065" spans="1:8" x14ac:dyDescent="0.25">
      <c r="A1065" t="s">
        <v>176</v>
      </c>
      <c r="B1065" t="str">
        <f>VLOOKUP(C1065, olt_db!$B$2:$E$70, 2, 0)</f>
        <v>OLT-SMGN-IBS-Pematang_Asilum</v>
      </c>
      <c r="C1065" t="s">
        <v>177</v>
      </c>
      <c r="D1065" s="35" t="s">
        <v>436</v>
      </c>
      <c r="E1065" s="35" t="s">
        <v>495</v>
      </c>
      <c r="F1065" s="125">
        <v>3.06741521186217</v>
      </c>
      <c r="G1065" s="126">
        <v>99.276508674781894</v>
      </c>
      <c r="H1065" s="37">
        <f>ACOS(COS(RADIANS(90-F1066)) * COS(RADIANS(90-F1065)) + SIN(RADIANS(90-F1066)) * SIN(RADIANS(90-F1065)) * COS(RADIANS(G1066-G1065))) * 6371392 * IFERROR(IF(AVERAGEIF('TT History'!$B:$B, D1065, 'TT History'!$E:$E) &gt; 9.8%, 1.1205, IF(AVERAGEIF('TT History'!$B:$B, D1065, 'TT History'!$E:$E) &gt;= 8.5%, 1.1055, 1.0525)), 1.0525)</f>
        <v>44.289104982349137</v>
      </c>
    </row>
    <row r="1066" spans="1:8" x14ac:dyDescent="0.25">
      <c r="A1066" t="s">
        <v>176</v>
      </c>
      <c r="B1066" t="str">
        <f>VLOOKUP(C1066, olt_db!$B$2:$E$70, 2, 0)</f>
        <v>OLT-SMGN-IBS-Pematang_Asilum</v>
      </c>
      <c r="C1066" t="s">
        <v>177</v>
      </c>
      <c r="D1066" s="35" t="s">
        <v>436</v>
      </c>
      <c r="E1066" s="35" t="s">
        <v>496</v>
      </c>
      <c r="F1066" s="125">
        <v>3.06706286533668</v>
      </c>
      <c r="G1066" s="126">
        <v>99.276461768880196</v>
      </c>
      <c r="H1066" s="37">
        <f>ACOS(COS(RADIANS(90-F1067)) * COS(RADIANS(90-F1066)) + SIN(RADIANS(90-F1067)) * SIN(RADIANS(90-F1066)) * COS(RADIANS(G1067-G1066))) * 6371392 * IFERROR(IF(AVERAGEIF('TT History'!$B:$B, D1066, 'TT History'!$E:$E) &gt; 9.8%, 1.1205, IF(AVERAGEIF('TT History'!$B:$B, D1066, 'TT History'!$E:$E) &gt;= 8.5%, 1.1055, 1.0525)), 1.0525)</f>
        <v>49.818604300783001</v>
      </c>
    </row>
    <row r="1067" spans="1:8" x14ac:dyDescent="0.25">
      <c r="A1067" t="s">
        <v>176</v>
      </c>
      <c r="B1067" t="str">
        <f>VLOOKUP(C1067, olt_db!$B$2:$E$70, 2, 0)</f>
        <v>OLT-SMGN-IBS-Pematang_Asilum</v>
      </c>
      <c r="C1067" t="s">
        <v>177</v>
      </c>
      <c r="D1067" s="35" t="s">
        <v>436</v>
      </c>
      <c r="E1067" s="35" t="s">
        <v>497</v>
      </c>
      <c r="F1067" s="125">
        <v>3.0666656106853698</v>
      </c>
      <c r="G1067" s="126">
        <v>99.276416456426503</v>
      </c>
      <c r="H1067" s="37">
        <f>ACOS(COS(RADIANS(90-F1068)) * COS(RADIANS(90-F1067)) + SIN(RADIANS(90-F1068)) * SIN(RADIANS(90-F1067)) * COS(RADIANS(G1068-G1067))) * 6371392 * IFERROR(IF(AVERAGEIF('TT History'!$B:$B, D1067, 'TT History'!$E:$E) &gt; 9.8%, 1.1205, IF(AVERAGEIF('TT History'!$B:$B, D1067, 'TT History'!$E:$E) &gt;= 8.5%, 1.1055, 1.0525)), 1.0525)</f>
        <v>47.512909418720007</v>
      </c>
    </row>
    <row r="1068" spans="1:8" x14ac:dyDescent="0.25">
      <c r="A1068" t="s">
        <v>176</v>
      </c>
      <c r="B1068" t="str">
        <f>VLOOKUP(C1068, olt_db!$B$2:$E$70, 2, 0)</f>
        <v>OLT-SMGN-IBS-Pematang_Asilum</v>
      </c>
      <c r="C1068" t="s">
        <v>177</v>
      </c>
      <c r="D1068" s="35" t="s">
        <v>436</v>
      </c>
      <c r="E1068" s="35" t="s">
        <v>498</v>
      </c>
      <c r="F1068" s="125">
        <v>3.0662873920827098</v>
      </c>
      <c r="G1068" s="126">
        <v>99.276367867560595</v>
      </c>
      <c r="H1068" s="37">
        <f>ACOS(COS(RADIANS(90-F1069)) * COS(RADIANS(90-F1068)) + SIN(RADIANS(90-F1069)) * SIN(RADIANS(90-F1068)) * COS(RADIANS(G1069-G1068))) * 6371392 * IFERROR(IF(AVERAGEIF('TT History'!$B:$B, D1068, 'TT History'!$E:$E) &gt; 9.8%, 1.1205, IF(AVERAGEIF('TT History'!$B:$B, D1068, 'TT History'!$E:$E) &gt;= 8.5%, 1.1055, 1.0525)), 1.0525)</f>
        <v>49.340054856875625</v>
      </c>
    </row>
    <row r="1069" spans="1:8" x14ac:dyDescent="0.25">
      <c r="A1069" t="s">
        <v>176</v>
      </c>
      <c r="B1069" t="str">
        <f>VLOOKUP(C1069, olt_db!$B$2:$E$70, 2, 0)</f>
        <v>OLT-SMGN-IBS-Pematang_Asilum</v>
      </c>
      <c r="C1069" t="s">
        <v>177</v>
      </c>
      <c r="D1069" s="35" t="s">
        <v>436</v>
      </c>
      <c r="E1069" s="35" t="s">
        <v>499</v>
      </c>
      <c r="F1069" s="125">
        <v>3.0658952878172498</v>
      </c>
      <c r="G1069" s="126">
        <v>99.2763125097255</v>
      </c>
      <c r="H1069" s="37">
        <f>ACOS(COS(RADIANS(90-F1070)) * COS(RADIANS(90-F1069)) + SIN(RADIANS(90-F1070)) * SIN(RADIANS(90-F1069)) * COS(RADIANS(G1070-G1069))) * 6371392 * IFERROR(IF(AVERAGEIF('TT History'!$B:$B, D1069, 'TT History'!$E:$E) &gt; 9.8%, 1.1205, IF(AVERAGEIF('TT History'!$B:$B, D1069, 'TT History'!$E:$E) &gt;= 8.5%, 1.1055, 1.0525)), 1.0525)</f>
        <v>26.211126429382926</v>
      </c>
    </row>
    <row r="1070" spans="1:8" x14ac:dyDescent="0.25">
      <c r="A1070" t="s">
        <v>176</v>
      </c>
      <c r="B1070" t="str">
        <f>VLOOKUP(C1070, olt_db!$B$2:$E$70, 2, 0)</f>
        <v>OLT-SMGN-IBS-Pematang_Asilum</v>
      </c>
      <c r="C1070" t="s">
        <v>177</v>
      </c>
      <c r="D1070" s="35" t="s">
        <v>436</v>
      </c>
      <c r="E1070" s="35" t="s">
        <v>500</v>
      </c>
      <c r="F1070" s="125">
        <v>3.06576397579965</v>
      </c>
      <c r="G1070" s="126">
        <v>99.276147932701207</v>
      </c>
      <c r="H1070" s="37">
        <f>ACOS(COS(RADIANS(90-F1071)) * COS(RADIANS(90-F1070)) + SIN(RADIANS(90-F1071)) * SIN(RADIANS(90-F1070)) * COS(RADIANS(G1071-G1070))) * 6371392 * IFERROR(IF(AVERAGEIF('TT History'!$B:$B, D1070, 'TT History'!$E:$E) &gt; 9.8%, 1.1205, IF(AVERAGEIF('TT History'!$B:$B, D1070, 'TT History'!$E:$E) &gt;= 8.5%, 1.1055, 1.0525)), 1.0525)</f>
        <v>33.115944920278444</v>
      </c>
    </row>
    <row r="1071" spans="1:8" x14ac:dyDescent="0.25">
      <c r="A1071" t="s">
        <v>176</v>
      </c>
      <c r="B1071" t="str">
        <f>VLOOKUP(C1071, olt_db!$B$2:$E$70, 2, 0)</f>
        <v>OLT-SMGN-IBS-Pematang_Asilum</v>
      </c>
      <c r="C1071" t="s">
        <v>177</v>
      </c>
      <c r="D1071" s="35" t="s">
        <v>436</v>
      </c>
      <c r="E1071" s="35" t="s">
        <v>501</v>
      </c>
      <c r="F1071" s="125">
        <v>3.0654990393873098</v>
      </c>
      <c r="G1071" s="126">
        <v>99.276126792169293</v>
      </c>
      <c r="H1071" s="37">
        <f>ACOS(COS(RADIANS(90-F1072)) * COS(RADIANS(90-F1071)) + SIN(RADIANS(90-F1072)) * SIN(RADIANS(90-F1071)) * COS(RADIANS(G1072-G1071))) * 6371392 * IFERROR(IF(AVERAGEIF('TT History'!$B:$B, D1071, 'TT History'!$E:$E) &gt; 9.8%, 1.1205, IF(AVERAGEIF('TT History'!$B:$B, D1071, 'TT History'!$E:$E) &gt;= 8.5%, 1.1055, 1.0525)), 1.0525)</f>
        <v>33.947883333950145</v>
      </c>
    </row>
    <row r="1072" spans="1:8" x14ac:dyDescent="0.25">
      <c r="A1072" t="s">
        <v>176</v>
      </c>
      <c r="B1072" t="str">
        <f>VLOOKUP(C1072, olt_db!$B$2:$E$70, 2, 0)</f>
        <v>OLT-SMGN-IBS-Pematang_Asilum</v>
      </c>
      <c r="C1072" t="s">
        <v>177</v>
      </c>
      <c r="D1072" s="35" t="s">
        <v>436</v>
      </c>
      <c r="E1072" s="35" t="s">
        <v>502</v>
      </c>
      <c r="F1072" s="125">
        <v>3.06522721705704</v>
      </c>
      <c r="G1072" s="126">
        <v>99.276108258762306</v>
      </c>
      <c r="H1072" s="37">
        <f>ACOS(COS(RADIANS(90-F1073)) * COS(RADIANS(90-F1072)) + SIN(RADIANS(90-F1073)) * SIN(RADIANS(90-F1072)) * COS(RADIANS(G1073-G1072))) * 6371392 * IFERROR(IF(AVERAGEIF('TT History'!$B:$B, D1072, 'TT History'!$E:$E) &gt; 9.8%, 1.1205, IF(AVERAGEIF('TT History'!$B:$B, D1072, 'TT History'!$E:$E) &gt;= 8.5%, 1.1055, 1.0525)), 1.0525)</f>
        <v>36.225064457530728</v>
      </c>
    </row>
    <row r="1073" spans="1:8" x14ac:dyDescent="0.25">
      <c r="A1073" t="s">
        <v>176</v>
      </c>
      <c r="B1073" t="str">
        <f>VLOOKUP(C1073, olt_db!$B$2:$E$70, 2, 0)</f>
        <v>OLT-SMGN-IBS-Pematang_Asilum</v>
      </c>
      <c r="C1073" t="s">
        <v>177</v>
      </c>
      <c r="D1073" s="35" t="s">
        <v>436</v>
      </c>
      <c r="E1073" s="35" t="s">
        <v>503</v>
      </c>
      <c r="F1073" s="125">
        <v>3.0649469553565001</v>
      </c>
      <c r="G1073" s="126">
        <v>99.276030841456702</v>
      </c>
      <c r="H1073" s="37">
        <f>ACOS(COS(RADIANS(90-F1074)) * COS(RADIANS(90-F1073)) + SIN(RADIANS(90-F1074)) * SIN(RADIANS(90-F1073)) * COS(RADIANS(G1074-G1073))) * 6371392 * IFERROR(IF(AVERAGEIF('TT History'!$B:$B, D1073, 'TT History'!$E:$E) &gt; 9.8%, 1.1205, IF(AVERAGEIF('TT History'!$B:$B, D1073, 'TT History'!$E:$E) &gt;= 8.5%, 1.1055, 1.0525)), 1.0525)</f>
        <v>50.276283532220731</v>
      </c>
    </row>
    <row r="1074" spans="1:8" x14ac:dyDescent="0.25">
      <c r="A1074" t="s">
        <v>176</v>
      </c>
      <c r="B1074" t="str">
        <f>VLOOKUP(C1074, olt_db!$B$2:$E$70, 2, 0)</f>
        <v>OLT-SMGN-IBS-Pematang_Asilum</v>
      </c>
      <c r="C1074" t="s">
        <v>177</v>
      </c>
      <c r="D1074" s="35" t="s">
        <v>436</v>
      </c>
      <c r="E1074" s="35" t="s">
        <v>504</v>
      </c>
      <c r="F1074" s="125">
        <v>3.0645874053337598</v>
      </c>
      <c r="G1074" s="126">
        <v>99.275847459838005</v>
      </c>
      <c r="H1074" s="37">
        <f>ACOS(COS(RADIANS(90-F1075)) * COS(RADIANS(90-F1074)) + SIN(RADIANS(90-F1075)) * SIN(RADIANS(90-F1074)) * COS(RADIANS(G1075-G1074))) * 6371392 * IFERROR(IF(AVERAGEIF('TT History'!$B:$B, D1074, 'TT History'!$E:$E) &gt; 9.8%, 1.1205, IF(AVERAGEIF('TT History'!$B:$B, D1074, 'TT History'!$E:$E) &gt;= 8.5%, 1.1055, 1.0525)), 1.0525)</f>
        <v>242.36707214012577</v>
      </c>
    </row>
    <row r="1075" spans="1:8" x14ac:dyDescent="0.25">
      <c r="A1075" t="s">
        <v>176</v>
      </c>
      <c r="B1075" t="str">
        <f>VLOOKUP(C1075, olt_db!$B$2:$E$70, 2, 0)</f>
        <v>OLT-SMGN-IBS-Pematang_Asilum</v>
      </c>
      <c r="C1075" t="s">
        <v>177</v>
      </c>
      <c r="D1075" s="35" t="s">
        <v>436</v>
      </c>
      <c r="E1075" s="35" t="s">
        <v>322</v>
      </c>
      <c r="F1075" s="125">
        <v>3.0643532248196901</v>
      </c>
      <c r="G1075" s="126">
        <v>99.2739137065101</v>
      </c>
      <c r="H1075" s="37">
        <f>ACOS(COS(RADIANS(90-F1076)) * COS(RADIANS(90-F1075)) + SIN(RADIANS(90-F1076)) * SIN(RADIANS(90-F1075)) * COS(RADIANS(G1076-G1075))) * 6371392 * IFERROR(IF(AVERAGEIF('TT History'!$B:$B, D1075, 'TT History'!$E:$E) &gt; 9.8%, 1.1205, IF(AVERAGEIF('TT History'!$B:$B, D1075, 'TT History'!$E:$E) &gt;= 8.5%, 1.1055, 1.0525)), 1.0525)</f>
        <v>155.29741978018734</v>
      </c>
    </row>
    <row r="1076" spans="1:8" x14ac:dyDescent="0.25">
      <c r="A1076" t="s">
        <v>176</v>
      </c>
      <c r="B1076" t="str">
        <f>VLOOKUP(C1076, olt_db!$B$2:$E$70, 2, 0)</f>
        <v>OLT-SMGN-IBS-Pematang_Asilum</v>
      </c>
      <c r="C1076" t="s">
        <v>177</v>
      </c>
      <c r="D1076" s="35" t="s">
        <v>436</v>
      </c>
      <c r="E1076" s="35" t="s">
        <v>323</v>
      </c>
      <c r="F1076" s="125">
        <v>3.0641524533418298</v>
      </c>
      <c r="G1076" s="126">
        <v>99.275145542787101</v>
      </c>
      <c r="H1076" s="37">
        <f>ACOS(COS(RADIANS(90-F1077)) * COS(RADIANS(90-F1076)) + SIN(RADIANS(90-F1077)) * SIN(RADIANS(90-F1076)) * COS(RADIANS(G1077-G1076))) * 6371392 * IFERROR(IF(AVERAGEIF('TT History'!$B:$B, D1076, 'TT History'!$E:$E) &gt; 9.8%, 1.1205, IF(AVERAGEIF('TT History'!$B:$B, D1076, 'TT History'!$E:$E) &gt;= 8.5%, 1.1055, 1.0525)), 1.0525)</f>
        <v>44.395659056606668</v>
      </c>
    </row>
    <row r="1077" spans="1:8" x14ac:dyDescent="0.25">
      <c r="A1077" t="s">
        <v>176</v>
      </c>
      <c r="B1077" t="str">
        <f>VLOOKUP(C1077, olt_db!$B$2:$E$70, 2, 0)</f>
        <v>OLT-SMGN-IBS-Pematang_Asilum</v>
      </c>
      <c r="C1077" t="s">
        <v>177</v>
      </c>
      <c r="D1077" s="35" t="s">
        <v>436</v>
      </c>
      <c r="E1077" s="35" t="s">
        <v>324</v>
      </c>
      <c r="F1077" s="125">
        <v>3.0639394317959998</v>
      </c>
      <c r="G1077" s="126">
        <v>99.275431560291395</v>
      </c>
      <c r="H1077" s="37">
        <f>ACOS(COS(RADIANS(90-F1078)) * COS(RADIANS(90-F1077)) + SIN(RADIANS(90-F1078)) * SIN(RADIANS(90-F1077)) * COS(RADIANS(G1078-G1077))) * 6371392 * IFERROR(IF(AVERAGEIF('TT History'!$B:$B, D1077, 'TT History'!$E:$E) &gt; 9.8%, 1.1205, IF(AVERAGEIF('TT History'!$B:$B, D1077, 'TT History'!$E:$E) &gt;= 8.5%, 1.1055, 1.0525)), 1.0525)</f>
        <v>81.081932304403693</v>
      </c>
    </row>
    <row r="1078" spans="1:8" x14ac:dyDescent="0.25">
      <c r="A1078" t="s">
        <v>176</v>
      </c>
      <c r="B1078" t="str">
        <f>VLOOKUP(C1078, olt_db!$B$2:$E$70, 2, 0)</f>
        <v>OLT-SMGN-IBS-Pematang_Asilum</v>
      </c>
      <c r="C1078" t="s">
        <v>177</v>
      </c>
      <c r="D1078" s="35" t="s">
        <v>436</v>
      </c>
      <c r="E1078" s="35" t="s">
        <v>325</v>
      </c>
      <c r="F1078" s="125">
        <v>3.0634021015042001</v>
      </c>
      <c r="G1078" s="126">
        <v>99.275063986526206</v>
      </c>
      <c r="H1078" s="37">
        <f>ACOS(COS(RADIANS(90-F1079)) * COS(RADIANS(90-F1078)) + SIN(RADIANS(90-F1079)) * SIN(RADIANS(90-F1078)) * COS(RADIANS(G1079-G1078))) * 6371392 * IFERROR(IF(AVERAGEIF('TT History'!$B:$B, D1078, 'TT History'!$E:$E) &gt; 9.8%, 1.1205, IF(AVERAGEIF('TT History'!$B:$B, D1078, 'TT History'!$E:$E) &gt;= 8.5%, 1.1055, 1.0525)), 1.0525)</f>
        <v>77.076789201027779</v>
      </c>
    </row>
    <row r="1079" spans="1:8" x14ac:dyDescent="0.25">
      <c r="A1079" t="s">
        <v>176</v>
      </c>
      <c r="B1079" t="str">
        <f>VLOOKUP(C1079, olt_db!$B$2:$E$70, 2, 0)</f>
        <v>OLT-SMGN-IBS-Pematang_Asilum</v>
      </c>
      <c r="C1079" t="s">
        <v>177</v>
      </c>
      <c r="D1079" s="35" t="s">
        <v>436</v>
      </c>
      <c r="E1079" s="35" t="s">
        <v>326</v>
      </c>
      <c r="F1079" s="125">
        <v>3.0629399908610302</v>
      </c>
      <c r="G1079" s="126">
        <v>99.274652177687798</v>
      </c>
      <c r="H1079" s="37">
        <f>ACOS(COS(RADIANS(90-F1080)) * COS(RADIANS(90-F1079)) + SIN(RADIANS(90-F1080)) * SIN(RADIANS(90-F1079)) * COS(RADIANS(G1080-G1079))) * 6371392 * IFERROR(IF(AVERAGEIF('TT History'!$B:$B, D1079, 'TT History'!$E:$E) &gt; 9.8%, 1.1205, IF(AVERAGEIF('TT History'!$B:$B, D1079, 'TT History'!$E:$E) &gt;= 8.5%, 1.1055, 1.0525)), 1.0525)</f>
        <v>41.382148112039907</v>
      </c>
    </row>
    <row r="1080" spans="1:8" x14ac:dyDescent="0.25">
      <c r="A1080" t="s">
        <v>176</v>
      </c>
      <c r="B1080" t="str">
        <f>VLOOKUP(C1080, olt_db!$B$2:$E$70, 2, 0)</f>
        <v>OLT-SMGN-IBS-Pematang_Asilum</v>
      </c>
      <c r="C1080" t="s">
        <v>177</v>
      </c>
      <c r="D1080" s="35" t="s">
        <v>436</v>
      </c>
      <c r="E1080" s="35" t="s">
        <v>327</v>
      </c>
      <c r="F1080" s="125">
        <v>3.0627415110474798</v>
      </c>
      <c r="G1080" s="126">
        <v>99.274385513080205</v>
      </c>
      <c r="H1080" s="37">
        <f>ACOS(COS(RADIANS(90-F1081)) * COS(RADIANS(90-F1080)) + SIN(RADIANS(90-F1081)) * SIN(RADIANS(90-F1080)) * COS(RADIANS(G1081-G1080))) * 6371392 * IFERROR(IF(AVERAGEIF('TT History'!$B:$B, D1080, 'TT History'!$E:$E) &gt; 9.8%, 1.1205, IF(AVERAGEIF('TT History'!$B:$B, D1080, 'TT History'!$E:$E) &gt;= 8.5%, 1.1055, 1.0525)), 1.0525)</f>
        <v>51.925638165549373</v>
      </c>
    </row>
    <row r="1081" spans="1:8" x14ac:dyDescent="0.25">
      <c r="A1081" t="s">
        <v>176</v>
      </c>
      <c r="B1081" t="str">
        <f>VLOOKUP(C1081, olt_db!$B$2:$E$70, 2, 0)</f>
        <v>OLT-SMGN-IBS-Pematang_Asilum</v>
      </c>
      <c r="C1081" t="s">
        <v>177</v>
      </c>
      <c r="D1081" s="35" t="s">
        <v>436</v>
      </c>
      <c r="E1081" s="35" t="s">
        <v>505</v>
      </c>
      <c r="F1081" s="125">
        <v>3.0624418942460001</v>
      </c>
      <c r="G1081" s="126">
        <v>99.274095451234203</v>
      </c>
      <c r="H1081" s="37">
        <f>ACOS(COS(RADIANS(90-F1082)) * COS(RADIANS(90-F1081)) + SIN(RADIANS(90-F1082)) * SIN(RADIANS(90-F1081)) * COS(RADIANS(G1082-G1081))) * 6371392 * IFERROR(IF(AVERAGEIF('TT History'!$B:$B, D1081, 'TT History'!$E:$E) &gt; 9.8%, 1.1205, IF(AVERAGEIF('TT History'!$B:$B, D1081, 'TT History'!$E:$E) &gt;= 8.5%, 1.1055, 1.0525)), 1.0525)</f>
        <v>56.392455428872182</v>
      </c>
    </row>
    <row r="1082" spans="1:8" x14ac:dyDescent="0.25">
      <c r="A1082" t="s">
        <v>176</v>
      </c>
      <c r="B1082" t="str">
        <f>VLOOKUP(C1082, olt_db!$B$2:$E$70, 2, 0)</f>
        <v>OLT-SMGN-IBS-Pematang_Asilum</v>
      </c>
      <c r="C1082" t="s">
        <v>177</v>
      </c>
      <c r="D1082" s="35" t="s">
        <v>436</v>
      </c>
      <c r="E1082" s="35" t="s">
        <v>328</v>
      </c>
      <c r="F1082" s="125">
        <v>3.06209257339026</v>
      </c>
      <c r="G1082" s="126">
        <v>99.273807280200401</v>
      </c>
      <c r="H1082" s="37">
        <f>ACOS(COS(RADIANS(90-F1083)) * COS(RADIANS(90-F1082)) + SIN(RADIANS(90-F1083)) * SIN(RADIANS(90-F1082)) * COS(RADIANS(G1083-G1082))) * 6371392 * IFERROR(IF(AVERAGEIF('TT History'!$B:$B, D1082, 'TT History'!$E:$E) &gt; 9.8%, 1.1205, IF(AVERAGEIF('TT History'!$B:$B, D1082, 'TT History'!$E:$E) &gt;= 8.5%, 1.1055, 1.0525)), 1.0525)</f>
        <v>61.700288168673154</v>
      </c>
    </row>
    <row r="1083" spans="1:8" x14ac:dyDescent="0.25">
      <c r="A1083" t="s">
        <v>176</v>
      </c>
      <c r="B1083" t="str">
        <f>VLOOKUP(C1083, olt_db!$B$2:$E$70, 2, 0)</f>
        <v>OLT-SMGN-IBS-Pematang_Asilum</v>
      </c>
      <c r="C1083" t="s">
        <v>177</v>
      </c>
      <c r="D1083" s="35" t="s">
        <v>436</v>
      </c>
      <c r="E1083" s="35" t="s">
        <v>329</v>
      </c>
      <c r="F1083" s="125">
        <v>3.0617163396349598</v>
      </c>
      <c r="G1083" s="126">
        <v>99.273484870068103</v>
      </c>
      <c r="H1083" s="37">
        <f>ACOS(COS(RADIANS(90-F1084)) * COS(RADIANS(90-F1083)) + SIN(RADIANS(90-F1084)) * SIN(RADIANS(90-F1083)) * COS(RADIANS(G1084-G1083))) * 6371392 * IFERROR(IF(AVERAGEIF('TT History'!$B:$B, D1083, 'TT History'!$E:$E) &gt; 9.8%, 1.1205, IF(AVERAGEIF('TT History'!$B:$B, D1083, 'TT History'!$E:$E) &gt;= 8.5%, 1.1055, 1.0525)), 1.0525)</f>
        <v>42.495133735033157</v>
      </c>
    </row>
    <row r="1084" spans="1:8" x14ac:dyDescent="0.25">
      <c r="A1084" t="s">
        <v>176</v>
      </c>
      <c r="B1084" t="str">
        <f>VLOOKUP(C1084, olt_db!$B$2:$E$70, 2, 0)</f>
        <v>OLT-SMGN-IBS-Pematang_Asilum</v>
      </c>
      <c r="C1084" t="s">
        <v>177</v>
      </c>
      <c r="D1084" s="35" t="s">
        <v>436</v>
      </c>
      <c r="E1084" s="35" t="s">
        <v>330</v>
      </c>
      <c r="F1084" s="125">
        <v>3.0614538587563902</v>
      </c>
      <c r="G1084" s="126">
        <v>99.273266802557004</v>
      </c>
      <c r="H1084" s="37">
        <f>ACOS(COS(RADIANS(90-F1085)) * COS(RADIANS(90-F1084)) + SIN(RADIANS(90-F1085)) * SIN(RADIANS(90-F1084)) * COS(RADIANS(G1085-G1084))) * 6371392 * IFERROR(IF(AVERAGEIF('TT History'!$B:$B, D1084, 'TT History'!$E:$E) &gt; 9.8%, 1.1205, IF(AVERAGEIF('TT History'!$B:$B, D1084, 'TT History'!$E:$E) &gt;= 8.5%, 1.1055, 1.0525)), 1.0525)</f>
        <v>35.663372241177036</v>
      </c>
    </row>
    <row r="1085" spans="1:8" x14ac:dyDescent="0.25">
      <c r="A1085" t="s">
        <v>176</v>
      </c>
      <c r="B1085" t="str">
        <f>VLOOKUP(C1085, olt_db!$B$2:$E$70, 2, 0)</f>
        <v>OLT-SMGN-IBS-Pematang_Asilum</v>
      </c>
      <c r="C1085" t="s">
        <v>177</v>
      </c>
      <c r="D1085" s="35" t="s">
        <v>436</v>
      </c>
      <c r="E1085" s="35" t="s">
        <v>331</v>
      </c>
      <c r="F1085" s="125">
        <v>3.06124103213623</v>
      </c>
      <c r="G1085" s="126">
        <v>99.273075147939394</v>
      </c>
      <c r="H1085" s="37">
        <f>ACOS(COS(RADIANS(90-F1086)) * COS(RADIANS(90-F1085)) + SIN(RADIANS(90-F1086)) * SIN(RADIANS(90-F1085)) * COS(RADIANS(G1086-G1085))) * 6371392 * IFERROR(IF(AVERAGEIF('TT History'!$B:$B, D1085, 'TT History'!$E:$E) &gt; 9.8%, 1.1205, IF(AVERAGEIF('TT History'!$B:$B, D1085, 'TT History'!$E:$E) &gt;= 8.5%, 1.1055, 1.0525)), 1.0525)</f>
        <v>24.728847559494231</v>
      </c>
    </row>
    <row r="1086" spans="1:8" x14ac:dyDescent="0.25">
      <c r="A1086" t="s">
        <v>176</v>
      </c>
      <c r="B1086" t="str">
        <f>VLOOKUP(C1086, olt_db!$B$2:$E$70, 2, 0)</f>
        <v>OLT-SMGN-IBS-Pematang_Asilum</v>
      </c>
      <c r="C1086" t="s">
        <v>177</v>
      </c>
      <c r="D1086" s="35" t="s">
        <v>436</v>
      </c>
      <c r="E1086" s="35" t="s">
        <v>332</v>
      </c>
      <c r="F1086" s="125">
        <v>3.0610962224443998</v>
      </c>
      <c r="G1086" s="126">
        <v>99.272939243721396</v>
      </c>
      <c r="H1086" s="37">
        <f>ACOS(COS(RADIANS(90-F1087)) * COS(RADIANS(90-F1086)) + SIN(RADIANS(90-F1087)) * SIN(RADIANS(90-F1086)) * COS(RADIANS(G1087-G1086))) * 6371392 * IFERROR(IF(AVERAGEIF('TT History'!$B:$B, D1086, 'TT History'!$E:$E) &gt; 9.8%, 1.1205, IF(AVERAGEIF('TT History'!$B:$B, D1086, 'TT History'!$E:$E) &gt;= 8.5%, 1.1055, 1.0525)), 1.0525)</f>
        <v>42.748971438418174</v>
      </c>
    </row>
    <row r="1087" spans="1:8" x14ac:dyDescent="0.25">
      <c r="A1087" t="s">
        <v>176</v>
      </c>
      <c r="B1087" t="str">
        <f>VLOOKUP(C1087, olt_db!$B$2:$E$70, 2, 0)</f>
        <v>OLT-SMGN-IBS-Pematang_Asilum</v>
      </c>
      <c r="C1087" t="s">
        <v>177</v>
      </c>
      <c r="D1087" s="35" t="s">
        <v>436</v>
      </c>
      <c r="E1087" s="35" t="s">
        <v>333</v>
      </c>
      <c r="F1087" s="125">
        <v>3.0608165100746301</v>
      </c>
      <c r="G1087" s="126">
        <v>99.272740294932206</v>
      </c>
      <c r="H1087" s="37">
        <f>ACOS(COS(RADIANS(90-F1088)) * COS(RADIANS(90-F1087)) + SIN(RADIANS(90-F1088)) * SIN(RADIANS(90-F1087)) * COS(RADIANS(G1088-G1087))) * 6371392 * IFERROR(IF(AVERAGEIF('TT History'!$B:$B, D1087, 'TT History'!$E:$E) &gt; 9.8%, 1.1205, IF(AVERAGEIF('TT History'!$B:$B, D1087, 'TT History'!$E:$E) &gt;= 8.5%, 1.1055, 1.0525)), 1.0525)</f>
        <v>54.996070058264245</v>
      </c>
    </row>
    <row r="1088" spans="1:8" x14ac:dyDescent="0.25">
      <c r="A1088" t="s">
        <v>176</v>
      </c>
      <c r="B1088" t="str">
        <f>VLOOKUP(C1088, olt_db!$B$2:$E$70, 2, 0)</f>
        <v>OLT-SMGN-IBS-Pematang_Asilum</v>
      </c>
      <c r="C1088" t="s">
        <v>177</v>
      </c>
      <c r="D1088" s="35" t="s">
        <v>436</v>
      </c>
      <c r="E1088" s="35" t="s">
        <v>334</v>
      </c>
      <c r="F1088" s="125">
        <v>3.0604803173811899</v>
      </c>
      <c r="G1088" s="126">
        <v>99.272453902229401</v>
      </c>
      <c r="H1088" s="37">
        <f>ACOS(COS(RADIANS(90-F1089)) * COS(RADIANS(90-F1088)) + SIN(RADIANS(90-F1089)) * SIN(RADIANS(90-F1088)) * COS(RADIANS(G1089-G1088))) * 6371392 * IFERROR(IF(AVERAGEIF('TT History'!$B:$B, D1088, 'TT History'!$E:$E) &gt; 9.8%, 1.1205, IF(AVERAGEIF('TT History'!$B:$B, D1088, 'TT History'!$E:$E) &gt;= 8.5%, 1.1055, 1.0525)), 1.0525)</f>
        <v>70.241230638055669</v>
      </c>
    </row>
    <row r="1089" spans="1:8" x14ac:dyDescent="0.25">
      <c r="A1089" t="s">
        <v>176</v>
      </c>
      <c r="B1089" t="str">
        <f>VLOOKUP(C1089, olt_db!$B$2:$E$70, 2, 0)</f>
        <v>OLT-SMGN-IBS-Pematang_Asilum</v>
      </c>
      <c r="C1089" t="s">
        <v>177</v>
      </c>
      <c r="D1089" s="35" t="s">
        <v>436</v>
      </c>
      <c r="E1089" s="35" t="s">
        <v>335</v>
      </c>
      <c r="F1089" s="125">
        <v>3.0600551758286998</v>
      </c>
      <c r="G1089" s="126">
        <v>99.272083181139493</v>
      </c>
      <c r="H1089" s="37">
        <f>ACOS(COS(RADIANS(90-F1090)) * COS(RADIANS(90-F1089)) + SIN(RADIANS(90-F1090)) * SIN(RADIANS(90-F1089)) * COS(RADIANS(G1090-G1089))) * 6371392 * IFERROR(IF(AVERAGEIF('TT History'!$B:$B, D1089, 'TT History'!$E:$E) &gt; 9.8%, 1.1205, IF(AVERAGEIF('TT History'!$B:$B, D1089, 'TT History'!$E:$E) &gt;= 8.5%, 1.1055, 1.0525)), 1.0525)</f>
        <v>60.61237399362836</v>
      </c>
    </row>
    <row r="1090" spans="1:8" x14ac:dyDescent="0.25">
      <c r="A1090" t="s">
        <v>176</v>
      </c>
      <c r="B1090" t="str">
        <f>VLOOKUP(C1090, olt_db!$B$2:$E$70, 2, 0)</f>
        <v>OLT-SMGN-IBS-Pematang_Asilum</v>
      </c>
      <c r="C1090" t="s">
        <v>177</v>
      </c>
      <c r="D1090" s="35" t="s">
        <v>436</v>
      </c>
      <c r="E1090" s="35" t="s">
        <v>336</v>
      </c>
      <c r="F1090" s="125">
        <v>3.0596812286262001</v>
      </c>
      <c r="G1090" s="126">
        <v>99.271771616537507</v>
      </c>
      <c r="H1090" s="37">
        <f>ACOS(COS(RADIANS(90-F1091)) * COS(RADIANS(90-F1090)) + SIN(RADIANS(90-F1091)) * SIN(RADIANS(90-F1090)) * COS(RADIANS(G1091-G1090))) * 6371392 * IFERROR(IF(AVERAGEIF('TT History'!$B:$B, D1090, 'TT History'!$E:$E) &gt; 9.8%, 1.1205, IF(AVERAGEIF('TT History'!$B:$B, D1090, 'TT History'!$E:$E) &gt;= 8.5%, 1.1055, 1.0525)), 1.0525)</f>
        <v>69.325516390968218</v>
      </c>
    </row>
    <row r="1091" spans="1:8" x14ac:dyDescent="0.25">
      <c r="A1091" t="s">
        <v>176</v>
      </c>
      <c r="B1091" t="str">
        <f>VLOOKUP(C1091, olt_db!$B$2:$E$70, 2, 0)</f>
        <v>OLT-SMGN-IBS-Pematang_Asilum</v>
      </c>
      <c r="C1091" t="s">
        <v>177</v>
      </c>
      <c r="D1091" s="35" t="s">
        <v>436</v>
      </c>
      <c r="E1091" s="35" t="s">
        <v>337</v>
      </c>
      <c r="F1091" s="125">
        <v>3.0592533825422699</v>
      </c>
      <c r="G1091" s="126">
        <v>99.271415435802197</v>
      </c>
      <c r="H1091" s="37">
        <f>ACOS(COS(RADIANS(90-F1092)) * COS(RADIANS(90-F1091)) + SIN(RADIANS(90-F1092)) * SIN(RADIANS(90-F1091)) * COS(RADIANS(G1092-G1091))) * 6371392 * IFERROR(IF(AVERAGEIF('TT History'!$B:$B, D1091, 'TT History'!$E:$E) &gt; 9.8%, 1.1205, IF(AVERAGEIF('TT History'!$B:$B, D1091, 'TT History'!$E:$E) &gt;= 8.5%, 1.1055, 1.0525)), 1.0525)</f>
        <v>50.828230125637759</v>
      </c>
    </row>
    <row r="1092" spans="1:8" x14ac:dyDescent="0.25">
      <c r="A1092" t="s">
        <v>176</v>
      </c>
      <c r="B1092" t="str">
        <f>VLOOKUP(C1092, olt_db!$B$2:$E$70, 2, 0)</f>
        <v>OLT-SMGN-IBS-Pematang_Asilum</v>
      </c>
      <c r="C1092" t="s">
        <v>177</v>
      </c>
      <c r="D1092" s="35" t="s">
        <v>436</v>
      </c>
      <c r="E1092" s="35" t="s">
        <v>338</v>
      </c>
      <c r="F1092" s="125">
        <v>3.05893519133258</v>
      </c>
      <c r="G1092" s="126">
        <v>99.271159811993101</v>
      </c>
      <c r="H1092" s="37">
        <f>ACOS(COS(RADIANS(90-F1093)) * COS(RADIANS(90-F1092)) + SIN(RADIANS(90-F1093)) * SIN(RADIANS(90-F1092)) * COS(RADIANS(G1093-G1092))) * 6371392 * IFERROR(IF(AVERAGEIF('TT History'!$B:$B, D1092, 'TT History'!$E:$E) &gt; 9.8%, 1.1205, IF(AVERAGEIF('TT History'!$B:$B, D1092, 'TT History'!$E:$E) &gt;= 8.5%, 1.1055, 1.0525)), 1.0525)</f>
        <v>34.749333093499295</v>
      </c>
    </row>
    <row r="1093" spans="1:8" x14ac:dyDescent="0.25">
      <c r="A1093" t="s">
        <v>176</v>
      </c>
      <c r="B1093" t="str">
        <f>VLOOKUP(C1093, olt_db!$B$2:$E$70, 2, 0)</f>
        <v>OLT-SMGN-IBS-Pematang_Asilum</v>
      </c>
      <c r="C1093" t="s">
        <v>177</v>
      </c>
      <c r="D1093" s="35" t="s">
        <v>436</v>
      </c>
      <c r="E1093" s="35" t="s">
        <v>339</v>
      </c>
      <c r="F1093" s="125">
        <v>3.05872851100363</v>
      </c>
      <c r="G1093" s="126">
        <v>99.270972303737395</v>
      </c>
      <c r="H1093" s="37">
        <f>ACOS(COS(RADIANS(90-F1094)) * COS(RADIANS(90-F1093)) + SIN(RADIANS(90-F1094)) * SIN(RADIANS(90-F1093)) * COS(RADIANS(G1094-G1093))) * 6371392 * IFERROR(IF(AVERAGEIF('TT History'!$B:$B, D1093, 'TT History'!$E:$E) &gt; 9.8%, 1.1205, IF(AVERAGEIF('TT History'!$B:$B, D1093, 'TT History'!$E:$E) &gt;= 8.5%, 1.1055, 1.0525)), 1.0525)</f>
        <v>46.817067054794983</v>
      </c>
    </row>
    <row r="1094" spans="1:8" x14ac:dyDescent="0.25">
      <c r="A1094" t="s">
        <v>176</v>
      </c>
      <c r="B1094" t="str">
        <f>VLOOKUP(C1094, olt_db!$B$2:$E$70, 2, 0)</f>
        <v>OLT-SMGN-IBS-Pematang_Asilum</v>
      </c>
      <c r="C1094" t="s">
        <v>177</v>
      </c>
      <c r="D1094" s="35" t="s">
        <v>436</v>
      </c>
      <c r="E1094" s="35" t="s">
        <v>340</v>
      </c>
      <c r="F1094" s="125">
        <v>3.05843858352346</v>
      </c>
      <c r="G1094" s="126">
        <v>99.270732967941697</v>
      </c>
      <c r="H1094" s="37">
        <f>ACOS(COS(RADIANS(90-F1095)) * COS(RADIANS(90-F1094)) + SIN(RADIANS(90-F1095)) * SIN(RADIANS(90-F1094)) * COS(RADIANS(G1095-G1094))) * 6371392 * IFERROR(IF(AVERAGEIF('TT History'!$B:$B, D1094, 'TT History'!$E:$E) &gt; 9.8%, 1.1205, IF(AVERAGEIF('TT History'!$B:$B, D1094, 'TT History'!$E:$E) &gt;= 8.5%, 1.1055, 1.0525)), 1.0525)</f>
        <v>47.926628205606349</v>
      </c>
    </row>
    <row r="1095" spans="1:8" x14ac:dyDescent="0.25">
      <c r="A1095" t="s">
        <v>176</v>
      </c>
      <c r="B1095" t="str">
        <f>VLOOKUP(C1095, olt_db!$B$2:$E$70, 2, 0)</f>
        <v>OLT-SMGN-IBS-Pematang_Asilum</v>
      </c>
      <c r="C1095" t="s">
        <v>177</v>
      </c>
      <c r="D1095" s="35" t="s">
        <v>436</v>
      </c>
      <c r="E1095" s="35" t="s">
        <v>341</v>
      </c>
      <c r="F1095" s="125">
        <v>3.0581358494547999</v>
      </c>
      <c r="G1095" s="126">
        <v>99.270495356134106</v>
      </c>
      <c r="H1095" s="37">
        <f>ACOS(COS(RADIANS(90-F1096)) * COS(RADIANS(90-F1095)) + SIN(RADIANS(90-F1096)) * SIN(RADIANS(90-F1095)) * COS(RADIANS(G1096-G1095))) * 6371392 * IFERROR(IF(AVERAGEIF('TT History'!$B:$B, D1095, 'TT History'!$E:$E) &gt; 9.8%, 1.1205, IF(AVERAGEIF('TT History'!$B:$B, D1095, 'TT History'!$E:$E) &gt;= 8.5%, 1.1055, 1.0525)), 1.0525)</f>
        <v>55.096604074698021</v>
      </c>
    </row>
    <row r="1096" spans="1:8" x14ac:dyDescent="0.25">
      <c r="A1096" t="s">
        <v>176</v>
      </c>
      <c r="B1096" t="str">
        <f>VLOOKUP(C1096, olt_db!$B$2:$E$70, 2, 0)</f>
        <v>OLT-SMGN-IBS-Pematang_Asilum</v>
      </c>
      <c r="C1096" t="s">
        <v>177</v>
      </c>
      <c r="D1096" s="35" t="s">
        <v>436</v>
      </c>
      <c r="E1096" s="35" t="s">
        <v>342</v>
      </c>
      <c r="F1096" s="125">
        <v>3.05778939280991</v>
      </c>
      <c r="G1096" s="126">
        <v>99.270220204147407</v>
      </c>
      <c r="H1096" s="37">
        <f>ACOS(COS(RADIANS(90-F1097)) * COS(RADIANS(90-F1096)) + SIN(RADIANS(90-F1097)) * SIN(RADIANS(90-F1096)) * COS(RADIANS(G1097-G1096))) * 6371392 * IFERROR(IF(AVERAGEIF('TT History'!$B:$B, D1096, 'TT History'!$E:$E) &gt; 9.8%, 1.1205, IF(AVERAGEIF('TT History'!$B:$B, D1096, 'TT History'!$E:$E) &gt;= 8.5%, 1.1055, 1.0525)), 1.0525)</f>
        <v>19.218879708430812</v>
      </c>
    </row>
    <row r="1097" spans="1:8" x14ac:dyDescent="0.25">
      <c r="A1097" t="s">
        <v>176</v>
      </c>
      <c r="B1097" t="str">
        <f>VLOOKUP(C1097, olt_db!$B$2:$E$70, 2, 0)</f>
        <v>OLT-SMGN-IBS-Pematang_Asilum</v>
      </c>
      <c r="C1097" t="s">
        <v>177</v>
      </c>
      <c r="D1097" s="35" t="s">
        <v>436</v>
      </c>
      <c r="E1097" s="35" t="s">
        <v>343</v>
      </c>
      <c r="F1097" s="125">
        <v>3.0577620038464399</v>
      </c>
      <c r="G1097" s="126">
        <v>99.270068197371302</v>
      </c>
      <c r="H1097" s="37">
        <f>ACOS(COS(RADIANS(90-F1098)) * COS(RADIANS(90-F1097)) + SIN(RADIANS(90-F1098)) * SIN(RADIANS(90-F1097)) * COS(RADIANS(G1098-G1097))) * 6371392 * IFERROR(IF(AVERAGEIF('TT History'!$B:$B, D1097, 'TT History'!$E:$E) &gt; 9.8%, 1.1205, IF(AVERAGEIF('TT History'!$B:$B, D1097, 'TT History'!$E:$E) &gt;= 8.5%, 1.1055, 1.0525)), 1.0525)</f>
        <v>73.278972957213981</v>
      </c>
    </row>
    <row r="1098" spans="1:8" x14ac:dyDescent="0.25">
      <c r="A1098" t="s">
        <v>176</v>
      </c>
      <c r="B1098" t="str">
        <f>VLOOKUP(C1098, olt_db!$B$2:$E$70, 2, 0)</f>
        <v>OLT-SMGN-IBS-Pematang_Asilum</v>
      </c>
      <c r="C1098" t="s">
        <v>177</v>
      </c>
      <c r="D1098" s="35" t="s">
        <v>436</v>
      </c>
      <c r="E1098" s="35" t="s">
        <v>344</v>
      </c>
      <c r="F1098" s="125">
        <v>3.05729867051503</v>
      </c>
      <c r="G1098" s="126">
        <v>99.269705478006799</v>
      </c>
      <c r="H1098" s="37">
        <f>ACOS(COS(RADIANS(90-F1099)) * COS(RADIANS(90-F1098)) + SIN(RADIANS(90-F1099)) * SIN(RADIANS(90-F1098)) * COS(RADIANS(G1099-G1098))) * 6371392 * IFERROR(IF(AVERAGEIF('TT History'!$B:$B, D1098, 'TT History'!$E:$E) &gt; 9.8%, 1.1205, IF(AVERAGEIF('TT History'!$B:$B, D1098, 'TT History'!$E:$E) &gt;= 8.5%, 1.1055, 1.0525)), 1.0525)</f>
        <v>73.762389906103991</v>
      </c>
    </row>
    <row r="1099" spans="1:8" x14ac:dyDescent="0.25">
      <c r="A1099" t="s">
        <v>176</v>
      </c>
      <c r="B1099" t="str">
        <f>VLOOKUP(C1099, olt_db!$B$2:$E$70, 2, 0)</f>
        <v>OLT-SMGN-IBS-Pematang_Asilum</v>
      </c>
      <c r="C1099" t="s">
        <v>177</v>
      </c>
      <c r="D1099" s="35" t="s">
        <v>436</v>
      </c>
      <c r="E1099" s="35" t="s">
        <v>345</v>
      </c>
      <c r="F1099" s="125">
        <v>3.05684618768887</v>
      </c>
      <c r="G1099" s="126">
        <v>99.269323218177902</v>
      </c>
      <c r="H1099" s="37">
        <f>ACOS(COS(RADIANS(90-F1100)) * COS(RADIANS(90-F1099)) + SIN(RADIANS(90-F1100)) * SIN(RADIANS(90-F1099)) * COS(RADIANS(G1100-G1099))) * 6371392 * IFERROR(IF(AVERAGEIF('TT History'!$B:$B, D1099, 'TT History'!$E:$E) &gt; 9.8%, 1.1205, IF(AVERAGEIF('TT History'!$B:$B, D1099, 'TT History'!$E:$E) &gt;= 8.5%, 1.1055, 1.0525)), 1.0525)</f>
        <v>55.016644104631091</v>
      </c>
    </row>
    <row r="1100" spans="1:8" x14ac:dyDescent="0.25">
      <c r="A1100" t="s">
        <v>176</v>
      </c>
      <c r="B1100" t="str">
        <f>VLOOKUP(C1100, olt_db!$B$2:$E$70, 2, 0)</f>
        <v>OLT-SMGN-IBS-Pematang_Asilum</v>
      </c>
      <c r="C1100" t="s">
        <v>177</v>
      </c>
      <c r="D1100" s="35" t="s">
        <v>436</v>
      </c>
      <c r="E1100" s="35" t="s">
        <v>346</v>
      </c>
      <c r="F1100" s="125">
        <v>3.0565285906694299</v>
      </c>
      <c r="G1100" s="126">
        <v>99.269016038730598</v>
      </c>
      <c r="H1100" s="37">
        <f>ACOS(COS(RADIANS(90-F1101)) * COS(RADIANS(90-F1100)) + SIN(RADIANS(90-F1101)) * SIN(RADIANS(90-F1100)) * COS(RADIANS(G1101-G1100))) * 6371392 * IFERROR(IF(AVERAGEIF('TT History'!$B:$B, D1100, 'TT History'!$E:$E) &gt; 9.8%, 1.1205, IF(AVERAGEIF('TT History'!$B:$B, D1100, 'TT History'!$E:$E) &gt;= 8.5%, 1.1055, 1.0525)), 1.0525)</f>
        <v>66.201382545966737</v>
      </c>
    </row>
    <row r="1101" spans="1:8" x14ac:dyDescent="0.25">
      <c r="A1101" t="s">
        <v>176</v>
      </c>
      <c r="B1101" t="str">
        <f>VLOOKUP(C1101, olt_db!$B$2:$E$70, 2, 0)</f>
        <v>OLT-SMGN-IBS-Pematang_Asilum</v>
      </c>
      <c r="C1101" t="s">
        <v>177</v>
      </c>
      <c r="D1101" s="35" t="s">
        <v>436</v>
      </c>
      <c r="E1101" s="35" t="s">
        <v>347</v>
      </c>
      <c r="F1101" s="125">
        <v>3.05615122082963</v>
      </c>
      <c r="G1101" s="126">
        <v>99.268641504524993</v>
      </c>
      <c r="H1101" s="37">
        <f>ACOS(COS(RADIANS(90-F1102)) * COS(RADIANS(90-F1101)) + SIN(RADIANS(90-F1102)) * SIN(RADIANS(90-F1101)) * COS(RADIANS(G1102-G1101))) * 6371392 * IFERROR(IF(AVERAGEIF('TT History'!$B:$B, D1101, 'TT History'!$E:$E) &gt; 9.8%, 1.1205, IF(AVERAGEIF('TT History'!$B:$B, D1101, 'TT History'!$E:$E) &gt;= 8.5%, 1.1055, 1.0525)), 1.0525)</f>
        <v>63.771722181805714</v>
      </c>
    </row>
    <row r="1102" spans="1:8" x14ac:dyDescent="0.25">
      <c r="A1102" t="s">
        <v>176</v>
      </c>
      <c r="B1102" t="str">
        <f>VLOOKUP(C1102, olt_db!$B$2:$E$70, 2, 0)</f>
        <v>OLT-SMGN-IBS-Pematang_Asilum</v>
      </c>
      <c r="C1102" t="s">
        <v>177</v>
      </c>
      <c r="D1102" s="35" t="s">
        <v>436</v>
      </c>
      <c r="E1102" s="35" t="s">
        <v>348</v>
      </c>
      <c r="F1102" s="125">
        <v>3.0557950683663999</v>
      </c>
      <c r="G1102" s="126">
        <v>99.268273420938101</v>
      </c>
      <c r="H1102" s="37">
        <f>ACOS(COS(RADIANS(90-F1103)) * COS(RADIANS(90-F1102)) + SIN(RADIANS(90-F1103)) * SIN(RADIANS(90-F1102)) * COS(RADIANS(G1103-G1102))) * 6371392 * IFERROR(IF(AVERAGEIF('TT History'!$B:$B, D1102, 'TT History'!$E:$E) &gt; 9.8%, 1.1205, IF(AVERAGEIF('TT History'!$B:$B, D1102, 'TT History'!$E:$E) &gt;= 8.5%, 1.1055, 1.0525)), 1.0525)</f>
        <v>67.213524635796816</v>
      </c>
    </row>
    <row r="1103" spans="1:8" x14ac:dyDescent="0.25">
      <c r="A1103" t="s">
        <v>176</v>
      </c>
      <c r="B1103" t="str">
        <f>VLOOKUP(C1103, olt_db!$B$2:$E$70, 2, 0)</f>
        <v>OLT-SMGN-IBS-Pematang_Asilum</v>
      </c>
      <c r="C1103" t="s">
        <v>177</v>
      </c>
      <c r="D1103" s="35" t="s">
        <v>436</v>
      </c>
      <c r="E1103" s="35" t="s">
        <v>349</v>
      </c>
      <c r="F1103" s="125">
        <v>3.0554153201621999</v>
      </c>
      <c r="G1103" s="126">
        <v>99.267889764863696</v>
      </c>
      <c r="H1103" s="37">
        <f>ACOS(COS(RADIANS(90-F1104)) * COS(RADIANS(90-F1103)) + SIN(RADIANS(90-F1104)) * SIN(RADIANS(90-F1103)) * COS(RADIANS(G1104-G1103))) * 6371392 * IFERROR(IF(AVERAGEIF('TT History'!$B:$B, D1103, 'TT History'!$E:$E) &gt; 9.8%, 1.1205, IF(AVERAGEIF('TT History'!$B:$B, D1103, 'TT History'!$E:$E) &gt;= 8.5%, 1.1055, 1.0525)), 1.0525)</f>
        <v>66.213091489350546</v>
      </c>
    </row>
    <row r="1104" spans="1:8" x14ac:dyDescent="0.25">
      <c r="A1104" t="s">
        <v>176</v>
      </c>
      <c r="B1104" t="str">
        <f>VLOOKUP(C1104, olt_db!$B$2:$E$70, 2, 0)</f>
        <v>OLT-SMGN-IBS-Pematang_Asilum</v>
      </c>
      <c r="C1104" t="s">
        <v>177</v>
      </c>
      <c r="D1104" s="35" t="s">
        <v>436</v>
      </c>
      <c r="E1104" s="35" t="s">
        <v>350</v>
      </c>
      <c r="F1104" s="125">
        <v>3.0550496702567398</v>
      </c>
      <c r="G1104" s="126">
        <v>99.267503621242199</v>
      </c>
      <c r="H1104" s="37">
        <f>ACOS(COS(RADIANS(90-F1105)) * COS(RADIANS(90-F1104)) + SIN(RADIANS(90-F1105)) * SIN(RADIANS(90-F1104)) * COS(RADIANS(G1105-G1104))) * 6371392 * IFERROR(IF(AVERAGEIF('TT History'!$B:$B, D1104, 'TT History'!$E:$E) &gt; 9.8%, 1.1205, IF(AVERAGEIF('TT History'!$B:$B, D1104, 'TT History'!$E:$E) &gt;= 8.5%, 1.1055, 1.0525)), 1.0525)</f>
        <v>73.98804055456732</v>
      </c>
    </row>
    <row r="1105" spans="1:8" x14ac:dyDescent="0.25">
      <c r="A1105" t="s">
        <v>176</v>
      </c>
      <c r="B1105" t="str">
        <f>VLOOKUP(C1105, olt_db!$B$2:$E$70, 2, 0)</f>
        <v>OLT-SMGN-IBS-Pematang_Asilum</v>
      </c>
      <c r="C1105" t="s">
        <v>177</v>
      </c>
      <c r="D1105" s="35" t="s">
        <v>436</v>
      </c>
      <c r="E1105" s="35" t="s">
        <v>351</v>
      </c>
      <c r="F1105" s="125">
        <v>3.0546408193503498</v>
      </c>
      <c r="G1105" s="126">
        <v>99.267072385981095</v>
      </c>
      <c r="H1105" s="37">
        <f>ACOS(COS(RADIANS(90-F1106)) * COS(RADIANS(90-F1105)) + SIN(RADIANS(90-F1106)) * SIN(RADIANS(90-F1105)) * COS(RADIANS(G1106-G1105))) * 6371392 * IFERROR(IF(AVERAGEIF('TT History'!$B:$B, D1105, 'TT History'!$E:$E) &gt; 9.8%, 1.1205, IF(AVERAGEIF('TT History'!$B:$B, D1105, 'TT History'!$E:$E) &gt;= 8.5%, 1.1055, 1.0525)), 1.0525)</f>
        <v>79.998144906005876</v>
      </c>
    </row>
    <row r="1106" spans="1:8" x14ac:dyDescent="0.25">
      <c r="A1106" t="s">
        <v>176</v>
      </c>
      <c r="B1106" t="str">
        <f>VLOOKUP(C1106, olt_db!$B$2:$E$70, 2, 0)</f>
        <v>OLT-SMGN-IBS-Pematang_Asilum</v>
      </c>
      <c r="C1106" t="s">
        <v>177</v>
      </c>
      <c r="D1106" s="35" t="s">
        <v>436</v>
      </c>
      <c r="E1106" s="35" t="s">
        <v>352</v>
      </c>
      <c r="F1106" s="125">
        <v>3.0542337776322799</v>
      </c>
      <c r="G1106" s="126">
        <v>99.266575170273398</v>
      </c>
      <c r="H1106" s="37">
        <f>ACOS(COS(RADIANS(90-F1107)) * COS(RADIANS(90-F1106)) + SIN(RADIANS(90-F1107)) * SIN(RADIANS(90-F1106)) * COS(RADIANS(G1107-G1106))) * 6371392 * IFERROR(IF(AVERAGEIF('TT History'!$B:$B, D1106, 'TT History'!$E:$E) &gt; 9.8%, 1.1205, IF(AVERAGEIF('TT History'!$B:$B, D1106, 'TT History'!$E:$E) &gt;= 8.5%, 1.1055, 1.0525)), 1.0525)</f>
        <v>88.475108961370481</v>
      </c>
    </row>
    <row r="1107" spans="1:8" x14ac:dyDescent="0.25">
      <c r="A1107" t="s">
        <v>176</v>
      </c>
      <c r="B1107" t="str">
        <f>VLOOKUP(C1107, olt_db!$B$2:$E$70, 2, 0)</f>
        <v>OLT-SMGN-IBS-Pematang_Asilum</v>
      </c>
      <c r="C1107" t="s">
        <v>177</v>
      </c>
      <c r="D1107" s="35" t="s">
        <v>436</v>
      </c>
      <c r="E1107" s="35" t="s">
        <v>353</v>
      </c>
      <c r="F1107" s="125">
        <v>3.0537568254795699</v>
      </c>
      <c r="G1107" s="126">
        <v>99.266048391020405</v>
      </c>
      <c r="H1107" s="37">
        <f>ACOS(COS(RADIANS(90-F1108)) * COS(RADIANS(90-F1107)) + SIN(RADIANS(90-F1108)) * SIN(RADIANS(90-F1107)) * COS(RADIANS(G1108-G1107))) * 6371392 * IFERROR(IF(AVERAGEIF('TT History'!$B:$B, D1107, 'TT History'!$E:$E) &gt; 9.8%, 1.1205, IF(AVERAGEIF('TT History'!$B:$B, D1107, 'TT History'!$E:$E) &gt;= 8.5%, 1.1055, 1.0525)), 1.0525)</f>
        <v>68.595395323108207</v>
      </c>
    </row>
    <row r="1108" spans="1:8" x14ac:dyDescent="0.25">
      <c r="A1108" t="s">
        <v>176</v>
      </c>
      <c r="B1108" t="str">
        <f>VLOOKUP(C1108, olt_db!$B$2:$E$70, 2, 0)</f>
        <v>OLT-SMGN-IBS-Pematang_Asilum</v>
      </c>
      <c r="C1108" t="s">
        <v>177</v>
      </c>
      <c r="D1108" s="35" t="s">
        <v>436</v>
      </c>
      <c r="E1108" s="35" t="s">
        <v>354</v>
      </c>
      <c r="F1108" s="125">
        <v>3.0533894007032498</v>
      </c>
      <c r="G1108" s="126">
        <v>99.265637846027303</v>
      </c>
      <c r="H1108" s="37">
        <f>ACOS(COS(RADIANS(90-F1109)) * COS(RADIANS(90-F1108)) + SIN(RADIANS(90-F1109)) * SIN(RADIANS(90-F1108)) * COS(RADIANS(G1109-G1108))) * 6371392 * IFERROR(IF(AVERAGEIF('TT History'!$B:$B, D1108, 'TT History'!$E:$E) &gt; 9.8%, 1.1205, IF(AVERAGEIF('TT History'!$B:$B, D1108, 'TT History'!$E:$E) &gt;= 8.5%, 1.1055, 1.0525)), 1.0525)</f>
        <v>74.398054523550556</v>
      </c>
    </row>
    <row r="1109" spans="1:8" x14ac:dyDescent="0.25">
      <c r="A1109" t="s">
        <v>176</v>
      </c>
      <c r="B1109" t="str">
        <f>VLOOKUP(C1109, olt_db!$B$2:$E$70, 2, 0)</f>
        <v>OLT-SMGN-IBS-Pematang_Asilum</v>
      </c>
      <c r="C1109" t="s">
        <v>177</v>
      </c>
      <c r="D1109" s="35" t="s">
        <v>436</v>
      </c>
      <c r="E1109" s="35" t="s">
        <v>355</v>
      </c>
      <c r="F1109" s="125">
        <v>3.0529801534934</v>
      </c>
      <c r="G1109" s="126">
        <v>99.265202451762903</v>
      </c>
      <c r="H1109" s="37">
        <f>ACOS(COS(RADIANS(90-F1110)) * COS(RADIANS(90-F1109)) + SIN(RADIANS(90-F1110)) * SIN(RADIANS(90-F1109)) * COS(RADIANS(G1110-G1109))) * 6371392 * IFERROR(IF(AVERAGEIF('TT History'!$B:$B, D1109, 'TT History'!$E:$E) &gt; 9.8%, 1.1205, IF(AVERAGEIF('TT History'!$B:$B, D1109, 'TT History'!$E:$E) &gt;= 8.5%, 1.1055, 1.0525)), 1.0525)</f>
        <v>29.180557100311891</v>
      </c>
    </row>
    <row r="1110" spans="1:8" x14ac:dyDescent="0.25">
      <c r="A1110" t="s">
        <v>176</v>
      </c>
      <c r="B1110" t="str">
        <f>VLOOKUP(C1110, olt_db!$B$2:$E$70, 2, 0)</f>
        <v>OLT-SMGN-IBS-Pematang_Asilum</v>
      </c>
      <c r="C1110" t="s">
        <v>177</v>
      </c>
      <c r="D1110" s="35" t="s">
        <v>436</v>
      </c>
      <c r="E1110" s="35" t="s">
        <v>356</v>
      </c>
      <c r="F1110" s="125">
        <v>3.0528033927324101</v>
      </c>
      <c r="G1110" s="126">
        <v>99.265048608138201</v>
      </c>
      <c r="H1110" s="37">
        <f>ACOS(COS(RADIANS(90-F1111)) * COS(RADIANS(90-F1110)) + SIN(RADIANS(90-F1111)) * SIN(RADIANS(90-F1110)) * COS(RADIANS(G1111-G1110))) * 6371392 * IFERROR(IF(AVERAGEIF('TT History'!$B:$B, D1110, 'TT History'!$E:$E) &gt; 9.8%, 1.1205, IF(AVERAGEIF('TT History'!$B:$B, D1110, 'TT History'!$E:$E) &gt;= 8.5%, 1.1055, 1.0525)), 1.0525)</f>
        <v>97.75856375064096</v>
      </c>
    </row>
    <row r="1111" spans="1:8" x14ac:dyDescent="0.25">
      <c r="A1111" t="s">
        <v>176</v>
      </c>
      <c r="B1111" t="str">
        <f>VLOOKUP(C1111, olt_db!$B$2:$E$70, 2, 0)</f>
        <v>OLT-SMGN-IBS-Pematang_Asilum</v>
      </c>
      <c r="C1111" t="s">
        <v>177</v>
      </c>
      <c r="D1111" s="35" t="s">
        <v>436</v>
      </c>
      <c r="E1111" s="35" t="s">
        <v>357</v>
      </c>
      <c r="F1111" s="125">
        <v>3.0523060505585602</v>
      </c>
      <c r="G1111" s="126">
        <v>99.264440952016599</v>
      </c>
      <c r="H1111" s="37">
        <f>ACOS(COS(RADIANS(90-F1112)) * COS(RADIANS(90-F1111)) + SIN(RADIANS(90-F1112)) * SIN(RADIANS(90-F1111)) * COS(RADIANS(G1112-G1111))) * 6371392 * IFERROR(IF(AVERAGEIF('TT History'!$B:$B, D1111, 'TT History'!$E:$E) &gt; 9.8%, 1.1205, IF(AVERAGEIF('TT History'!$B:$B, D1111, 'TT History'!$E:$E) &gt;= 8.5%, 1.1055, 1.0525)), 1.0525)</f>
        <v>103.7756757163101</v>
      </c>
    </row>
    <row r="1112" spans="1:8" x14ac:dyDescent="0.25">
      <c r="A1112" t="s">
        <v>176</v>
      </c>
      <c r="B1112" t="str">
        <f>VLOOKUP(C1112, olt_db!$B$2:$E$70, 2, 0)</f>
        <v>OLT-SMGN-IBS-Pematang_Asilum</v>
      </c>
      <c r="C1112" t="s">
        <v>177</v>
      </c>
      <c r="D1112" s="35" t="s">
        <v>436</v>
      </c>
      <c r="E1112" s="35" t="s">
        <v>358</v>
      </c>
      <c r="F1112" s="125">
        <v>3.0517152181609499</v>
      </c>
      <c r="G1112" s="126">
        <v>99.263853114815205</v>
      </c>
      <c r="H1112" s="37">
        <f>ACOS(COS(RADIANS(90-F1113)) * COS(RADIANS(90-F1112)) + SIN(RADIANS(90-F1113)) * SIN(RADIANS(90-F1112)) * COS(RADIANS(G1113-G1112))) * 6371392 * IFERROR(IF(AVERAGEIF('TT History'!$B:$B, D1112, 'TT History'!$E:$E) &gt; 9.8%, 1.1205, IF(AVERAGEIF('TT History'!$B:$B, D1112, 'TT History'!$E:$E) &gt;= 8.5%, 1.1055, 1.0525)), 1.0525)</f>
        <v>123.37645432470894</v>
      </c>
    </row>
    <row r="1113" spans="1:8" x14ac:dyDescent="0.25">
      <c r="A1113" t="s">
        <v>176</v>
      </c>
      <c r="B1113" t="str">
        <f>VLOOKUP(C1113, olt_db!$B$2:$E$70, 2, 0)</f>
        <v>OLT-SMGN-IBS-Pematang_Asilum</v>
      </c>
      <c r="C1113" t="s">
        <v>177</v>
      </c>
      <c r="D1113" s="35" t="s">
        <v>436</v>
      </c>
      <c r="E1113" s="35" t="s">
        <v>359</v>
      </c>
      <c r="F1113" s="125">
        <v>3.0509812061189101</v>
      </c>
      <c r="G1113" s="126">
        <v>99.263187597204293</v>
      </c>
      <c r="H1113" s="37">
        <f>ACOS(COS(RADIANS(90-F1114)) * COS(RADIANS(90-F1113)) + SIN(RADIANS(90-F1114)) * SIN(RADIANS(90-F1113)) * COS(RADIANS(G1114-G1113))) * 6371392 * IFERROR(IF(AVERAGEIF('TT History'!$B:$B, D1113, 'TT History'!$E:$E) &gt; 9.8%, 1.1205, IF(AVERAGEIF('TT History'!$B:$B, D1113, 'TT History'!$E:$E) &gt;= 8.5%, 1.1055, 1.0525)), 1.0525)</f>
        <v>109.56188940185845</v>
      </c>
    </row>
    <row r="1114" spans="1:8" x14ac:dyDescent="0.25">
      <c r="A1114" t="s">
        <v>176</v>
      </c>
      <c r="B1114" t="str">
        <f>VLOOKUP(C1114, olt_db!$B$2:$E$70, 2, 0)</f>
        <v>OLT-SMGN-IBS-Pematang_Asilum</v>
      </c>
      <c r="C1114" t="s">
        <v>177</v>
      </c>
      <c r="D1114" s="35" t="s">
        <v>436</v>
      </c>
      <c r="E1114" s="35" t="s">
        <v>360</v>
      </c>
      <c r="F1114" s="125">
        <v>3.0503412037907598</v>
      </c>
      <c r="G1114" s="126">
        <v>99.262583780843698</v>
      </c>
      <c r="H1114" s="37">
        <f>ACOS(COS(RADIANS(90-F1115)) * COS(RADIANS(90-F1114)) + SIN(RADIANS(90-F1115)) * SIN(RADIANS(90-F1114)) * COS(RADIANS(G1115-G1114))) * 6371392 * IFERROR(IF(AVERAGEIF('TT History'!$B:$B, D1114, 'TT History'!$E:$E) &gt; 9.8%, 1.1205, IF(AVERAGEIF('TT History'!$B:$B, D1114, 'TT History'!$E:$E) &gt;= 8.5%, 1.1055, 1.0525)), 1.0525)</f>
        <v>80.246809675931758</v>
      </c>
    </row>
    <row r="1115" spans="1:8" x14ac:dyDescent="0.25">
      <c r="A1115" t="s">
        <v>176</v>
      </c>
      <c r="B1115" t="str">
        <f>VLOOKUP(C1115, olt_db!$B$2:$E$70, 2, 0)</f>
        <v>OLT-SMGN-IBS-Pematang_Asilum</v>
      </c>
      <c r="C1115" t="s">
        <v>177</v>
      </c>
      <c r="D1115" s="35" t="s">
        <v>436</v>
      </c>
      <c r="E1115" s="35" t="s">
        <v>361</v>
      </c>
      <c r="F1115" s="125">
        <v>3.0498842537570701</v>
      </c>
      <c r="G1115" s="126">
        <v>99.262129300758403</v>
      </c>
      <c r="H1115" s="37">
        <f>ACOS(COS(RADIANS(90-F1116)) * COS(RADIANS(90-F1115)) + SIN(RADIANS(90-F1116)) * SIN(RADIANS(90-F1115)) * COS(RADIANS(G1116-G1115))) * 6371392 * IFERROR(IF(AVERAGEIF('TT History'!$B:$B, D1115, 'TT History'!$E:$E) &gt; 9.8%, 1.1205, IF(AVERAGEIF('TT History'!$B:$B, D1115, 'TT History'!$E:$E) &gt;= 8.5%, 1.1055, 1.0525)), 1.0525)</f>
        <v>98.888042173714709</v>
      </c>
    </row>
    <row r="1116" spans="1:8" x14ac:dyDescent="0.25">
      <c r="A1116" t="s">
        <v>176</v>
      </c>
      <c r="B1116" t="str">
        <f>VLOOKUP(C1116, olt_db!$B$2:$E$70, 2, 0)</f>
        <v>OLT-SMGN-IBS-Pematang_Asilum</v>
      </c>
      <c r="C1116" t="s">
        <v>177</v>
      </c>
      <c r="D1116" s="35" t="s">
        <v>436</v>
      </c>
      <c r="E1116" s="35" t="s">
        <v>362</v>
      </c>
      <c r="F1116" s="125">
        <v>3.0493054227180099</v>
      </c>
      <c r="G1116" s="126">
        <v>99.261585567064003</v>
      </c>
      <c r="H1116" s="37">
        <f>ACOS(COS(RADIANS(90-F1117)) * COS(RADIANS(90-F1116)) + SIN(RADIANS(90-F1117)) * SIN(RADIANS(90-F1116)) * COS(RADIANS(G1117-G1116))) * 6371392 * IFERROR(IF(AVERAGEIF('TT History'!$B:$B, D1116, 'TT History'!$E:$E) &gt; 9.8%, 1.1205, IF(AVERAGEIF('TT History'!$B:$B, D1116, 'TT History'!$E:$E) &gt;= 8.5%, 1.1055, 1.0525)), 1.0525)</f>
        <v>71.640685600202374</v>
      </c>
    </row>
    <row r="1117" spans="1:8" x14ac:dyDescent="0.25">
      <c r="A1117" t="s">
        <v>176</v>
      </c>
      <c r="B1117" t="str">
        <f>VLOOKUP(C1117, olt_db!$B$2:$E$70, 2, 0)</f>
        <v>OLT-SMGN-IBS-Pematang_Asilum</v>
      </c>
      <c r="C1117" t="s">
        <v>177</v>
      </c>
      <c r="D1117" s="35" t="s">
        <v>436</v>
      </c>
      <c r="E1117" s="35" t="s">
        <v>363</v>
      </c>
      <c r="F1117" s="125">
        <v>3.0488784917317502</v>
      </c>
      <c r="G1117" s="126">
        <v>99.261199914322802</v>
      </c>
      <c r="H1117" s="37">
        <f>ACOS(COS(RADIANS(90-F1118)) * COS(RADIANS(90-F1117)) + SIN(RADIANS(90-F1118)) * SIN(RADIANS(90-F1117)) * COS(RADIANS(G1118-G1117))) * 6371392 * IFERROR(IF(AVERAGEIF('TT History'!$B:$B, D1117, 'TT History'!$E:$E) &gt; 9.8%, 1.1205, IF(AVERAGEIF('TT History'!$B:$B, D1117, 'TT History'!$E:$E) &gt;= 8.5%, 1.1055, 1.0525)), 1.0525)</f>
        <v>88.265660872394491</v>
      </c>
    </row>
    <row r="1118" spans="1:8" x14ac:dyDescent="0.25">
      <c r="A1118" t="s">
        <v>176</v>
      </c>
      <c r="B1118" t="str">
        <f>VLOOKUP(C1118, olt_db!$B$2:$E$70, 2, 0)</f>
        <v>OLT-SMGN-IBS-Pematang_Asilum</v>
      </c>
      <c r="C1118" t="s">
        <v>177</v>
      </c>
      <c r="D1118" s="35" t="s">
        <v>436</v>
      </c>
      <c r="E1118" s="35" t="s">
        <v>364</v>
      </c>
      <c r="F1118" s="125">
        <v>3.0483118642048499</v>
      </c>
      <c r="G1118" s="126">
        <v>99.260774177471205</v>
      </c>
      <c r="H1118" s="37">
        <f>ACOS(COS(RADIANS(90-F1119)) * COS(RADIANS(90-F1118)) + SIN(RADIANS(90-F1119)) * SIN(RADIANS(90-F1118)) * COS(RADIANS(G1119-G1118))) * 6371392 * IFERROR(IF(AVERAGEIF('TT History'!$B:$B, D1118, 'TT History'!$E:$E) &gt; 9.8%, 1.1205, IF(AVERAGEIF('TT History'!$B:$B, D1118, 'TT History'!$E:$E) &gt;= 8.5%, 1.1055, 1.0525)), 1.0525)</f>
        <v>108.28099940788195</v>
      </c>
    </row>
    <row r="1119" spans="1:8" x14ac:dyDescent="0.25">
      <c r="A1119" t="s">
        <v>176</v>
      </c>
      <c r="B1119" t="str">
        <f>VLOOKUP(C1119, olt_db!$B$2:$E$70, 2, 0)</f>
        <v>OLT-SMGN-IBS-Pematang_Asilum</v>
      </c>
      <c r="C1119" t="s">
        <v>177</v>
      </c>
      <c r="D1119" s="35" t="s">
        <v>436</v>
      </c>
      <c r="E1119" s="35" t="s">
        <v>365</v>
      </c>
      <c r="F1119" s="125">
        <v>3.0475858540868002</v>
      </c>
      <c r="G1119" s="126">
        <v>99.260295900849201</v>
      </c>
      <c r="H1119" s="37">
        <f>ACOS(COS(RADIANS(90-F1120)) * COS(RADIANS(90-F1119)) + SIN(RADIANS(90-F1120)) * SIN(RADIANS(90-F1119)) * COS(RADIANS(G1120-G1119))) * 6371392 * IFERROR(IF(AVERAGEIF('TT History'!$B:$B, D1119, 'TT History'!$E:$E) &gt; 9.8%, 1.1205, IF(AVERAGEIF('TT History'!$B:$B, D1119, 'TT History'!$E:$E) &gt;= 8.5%, 1.1055, 1.0525)), 1.0525)</f>
        <v>114.4930374856859</v>
      </c>
    </row>
    <row r="1120" spans="1:8" x14ac:dyDescent="0.25">
      <c r="A1120" t="s">
        <v>176</v>
      </c>
      <c r="B1120" t="str">
        <f>VLOOKUP(C1120, olt_db!$B$2:$E$70, 2, 0)</f>
        <v>OLT-SMGN-IBS-Pematang_Asilum</v>
      </c>
      <c r="C1120" t="s">
        <v>177</v>
      </c>
      <c r="D1120" s="35" t="s">
        <v>436</v>
      </c>
      <c r="E1120" s="35" t="s">
        <v>366</v>
      </c>
      <c r="F1120" s="125">
        <v>3.0468214167214298</v>
      </c>
      <c r="G1120" s="126">
        <v>99.259785313070594</v>
      </c>
      <c r="H1120" s="37">
        <f>ACOS(COS(RADIANS(90-F1121)) * COS(RADIANS(90-F1120)) + SIN(RADIANS(90-F1121)) * SIN(RADIANS(90-F1120)) * COS(RADIANS(G1121-G1120))) * 6371392 * IFERROR(IF(AVERAGEIF('TT History'!$B:$B, D1120, 'TT History'!$E:$E) &gt; 9.8%, 1.1205, IF(AVERAGEIF('TT History'!$B:$B, D1120, 'TT History'!$E:$E) &gt;= 8.5%, 1.1055, 1.0525)), 1.0525)</f>
        <v>122.39838387094407</v>
      </c>
    </row>
    <row r="1121" spans="1:8" x14ac:dyDescent="0.25">
      <c r="A1121" t="s">
        <v>176</v>
      </c>
      <c r="B1121" t="str">
        <f>VLOOKUP(C1121, olt_db!$B$2:$E$70, 2, 0)</f>
        <v>OLT-SMGN-IBS-Pematang_Asilum</v>
      </c>
      <c r="C1121" t="s">
        <v>177</v>
      </c>
      <c r="D1121" s="35" t="s">
        <v>436</v>
      </c>
      <c r="E1121" s="35" t="s">
        <v>367</v>
      </c>
      <c r="F1121" s="125">
        <v>3.04600892394377</v>
      </c>
      <c r="G1121" s="126">
        <v>99.259232441655399</v>
      </c>
      <c r="H1121" s="37">
        <f>ACOS(COS(RADIANS(90-F1122)) * COS(RADIANS(90-F1121)) + SIN(RADIANS(90-F1122)) * SIN(RADIANS(90-F1121)) * COS(RADIANS(G1122-G1121))) * 6371392 * IFERROR(IF(AVERAGEIF('TT History'!$B:$B, D1121, 'TT History'!$E:$E) &gt; 9.8%, 1.1205, IF(AVERAGEIF('TT History'!$B:$B, D1121, 'TT History'!$E:$E) &gt;= 8.5%, 1.1055, 1.0525)), 1.0525)</f>
        <v>94.499752283086096</v>
      </c>
    </row>
    <row r="1122" spans="1:8" x14ac:dyDescent="0.25">
      <c r="A1122" t="s">
        <v>176</v>
      </c>
      <c r="B1122" t="str">
        <f>VLOOKUP(C1122, olt_db!$B$2:$E$70, 2, 0)</f>
        <v>OLT-SMGN-IBS-Pematang_Asilum</v>
      </c>
      <c r="C1122" t="s">
        <v>177</v>
      </c>
      <c r="D1122" s="35" t="s">
        <v>436</v>
      </c>
      <c r="E1122" s="35" t="s">
        <v>368</v>
      </c>
      <c r="F1122" s="125">
        <v>3.0453836244182799</v>
      </c>
      <c r="G1122" s="126">
        <v>99.258802656077506</v>
      </c>
      <c r="H1122" s="37">
        <f>ACOS(COS(RADIANS(90-F1123)) * COS(RADIANS(90-F1122)) + SIN(RADIANS(90-F1123)) * SIN(RADIANS(90-F1122)) * COS(RADIANS(G1123-G1122))) * 6371392 * IFERROR(IF(AVERAGEIF('TT History'!$B:$B, D1122, 'TT History'!$E:$E) &gt; 9.8%, 1.1205, IF(AVERAGEIF('TT History'!$B:$B, D1122, 'TT History'!$E:$E) &gt;= 8.5%, 1.1055, 1.0525)), 1.0525)</f>
        <v>93.778335164320453</v>
      </c>
    </row>
    <row r="1123" spans="1:8" x14ac:dyDescent="0.25">
      <c r="A1123" t="s">
        <v>176</v>
      </c>
      <c r="B1123" t="str">
        <f>VLOOKUP(C1123, olt_db!$B$2:$E$70, 2, 0)</f>
        <v>OLT-SMGN-IBS-Pematang_Asilum</v>
      </c>
      <c r="C1123" t="s">
        <v>177</v>
      </c>
      <c r="D1123" s="35" t="s">
        <v>436</v>
      </c>
      <c r="E1123" s="35" t="s">
        <v>369</v>
      </c>
      <c r="F1123" s="125">
        <v>3.0447459768512601</v>
      </c>
      <c r="G1123" s="126">
        <v>99.258402277358201</v>
      </c>
      <c r="H1123" s="37">
        <f>ACOS(COS(RADIANS(90-F1124)) * COS(RADIANS(90-F1123)) + SIN(RADIANS(90-F1124)) * SIN(RADIANS(90-F1123)) * COS(RADIANS(G1124-G1123))) * 6371392 * IFERROR(IF(AVERAGEIF('TT History'!$B:$B, D1123, 'TT History'!$E:$E) &gt; 9.8%, 1.1205, IF(AVERAGEIF('TT History'!$B:$B, D1123, 'TT History'!$E:$E) &gt;= 8.5%, 1.1055, 1.0525)), 1.0525)</f>
        <v>61.919086477255966</v>
      </c>
    </row>
    <row r="1124" spans="1:8" x14ac:dyDescent="0.25">
      <c r="A1124" t="s">
        <v>176</v>
      </c>
      <c r="B1124" t="str">
        <f>VLOOKUP(C1124, olt_db!$B$2:$E$70, 2, 0)</f>
        <v>OLT-SMGN-IBS-Pematang_Asilum</v>
      </c>
      <c r="C1124" t="s">
        <v>177</v>
      </c>
      <c r="D1124" s="35" t="s">
        <v>436</v>
      </c>
      <c r="E1124" s="35" t="s">
        <v>370</v>
      </c>
      <c r="F1124" s="125">
        <v>3.0443301530279601</v>
      </c>
      <c r="G1124" s="126">
        <v>99.258129797122393</v>
      </c>
      <c r="H1124" s="37">
        <f>ACOS(COS(RADIANS(90-F1125)) * COS(RADIANS(90-F1124)) + SIN(RADIANS(90-F1125)) * SIN(RADIANS(90-F1124)) * COS(RADIANS(G1125-G1124))) * 6371392 * IFERROR(IF(AVERAGEIF('TT History'!$B:$B, D1124, 'TT History'!$E:$E) &gt; 9.8%, 1.1205, IF(AVERAGEIF('TT History'!$B:$B, D1124, 'TT History'!$E:$E) &gt;= 8.5%, 1.1055, 1.0525)), 1.0525)</f>
        <v>69.85566749359792</v>
      </c>
    </row>
    <row r="1125" spans="1:8" x14ac:dyDescent="0.25">
      <c r="A1125" t="s">
        <v>176</v>
      </c>
      <c r="B1125" t="str">
        <f>VLOOKUP(C1125, olt_db!$B$2:$E$70, 2, 0)</f>
        <v>OLT-SMGN-IBS-Pematang_Asilum</v>
      </c>
      <c r="C1125" t="s">
        <v>177</v>
      </c>
      <c r="D1125" s="35" t="s">
        <v>436</v>
      </c>
      <c r="E1125" s="35" t="s">
        <v>371</v>
      </c>
      <c r="F1125" s="125">
        <v>3.0438529481458101</v>
      </c>
      <c r="G1125" s="126">
        <v>99.257835129978105</v>
      </c>
      <c r="H1125" s="37">
        <f>ACOS(COS(RADIANS(90-F1126)) * COS(RADIANS(90-F1125)) + SIN(RADIANS(90-F1126)) * SIN(RADIANS(90-F1125)) * COS(RADIANS(G1126-G1125))) * 6371392 * IFERROR(IF(AVERAGEIF('TT History'!$B:$B, D1125, 'TT History'!$E:$E) &gt; 9.8%, 1.1205, IF(AVERAGEIF('TT History'!$B:$B, D1125, 'TT History'!$E:$E) &gt;= 8.5%, 1.1055, 1.0525)), 1.0525)</f>
        <v>62.953881197585751</v>
      </c>
    </row>
    <row r="1126" spans="1:8" x14ac:dyDescent="0.25">
      <c r="A1126" t="s">
        <v>176</v>
      </c>
      <c r="B1126" t="str">
        <f>VLOOKUP(C1126, olt_db!$B$2:$E$70, 2, 0)</f>
        <v>OLT-SMGN-IBS-Pematang_Asilum</v>
      </c>
      <c r="C1126" t="s">
        <v>177</v>
      </c>
      <c r="D1126" s="35" t="s">
        <v>436</v>
      </c>
      <c r="E1126" s="35" t="s">
        <v>372</v>
      </c>
      <c r="F1126" s="125">
        <v>3.0434343604163199</v>
      </c>
      <c r="G1126" s="126">
        <v>99.257551794062707</v>
      </c>
      <c r="H1126" s="37">
        <f>ACOS(COS(RADIANS(90-F1127)) * COS(RADIANS(90-F1126)) + SIN(RADIANS(90-F1127)) * SIN(RADIANS(90-F1126)) * COS(RADIANS(G1127-G1126))) * 6371392 * IFERROR(IF(AVERAGEIF('TT History'!$B:$B, D1126, 'TT History'!$E:$E) &gt; 9.8%, 1.1205, IF(AVERAGEIF('TT History'!$B:$B, D1126, 'TT History'!$E:$E) &gt;= 8.5%, 1.1055, 1.0525)), 1.0525)</f>
        <v>62.275197605225834</v>
      </c>
    </row>
    <row r="1127" spans="1:8" x14ac:dyDescent="0.25">
      <c r="A1127" t="s">
        <v>176</v>
      </c>
      <c r="B1127" t="str">
        <f>VLOOKUP(C1127, olt_db!$B$2:$E$70, 2, 0)</f>
        <v>OLT-SMGN-IBS-Pematang_Asilum</v>
      </c>
      <c r="C1127" t="s">
        <v>177</v>
      </c>
      <c r="D1127" s="35" t="s">
        <v>436</v>
      </c>
      <c r="E1127" s="35" t="s">
        <v>373</v>
      </c>
      <c r="F1127" s="125">
        <v>3.0430259902763899</v>
      </c>
      <c r="G1127" s="126">
        <v>99.257263240910703</v>
      </c>
      <c r="H1127" s="37">
        <f>ACOS(COS(RADIANS(90-F1128)) * COS(RADIANS(90-F1127)) + SIN(RADIANS(90-F1128)) * SIN(RADIANS(90-F1127)) * COS(RADIANS(G1128-G1127))) * 6371392 * IFERROR(IF(AVERAGEIF('TT History'!$B:$B, D1127, 'TT History'!$E:$E) &gt; 9.8%, 1.1205, IF(AVERAGEIF('TT History'!$B:$B, D1127, 'TT History'!$E:$E) &gt;= 8.5%, 1.1055, 1.0525)), 1.0525)</f>
        <v>69.752149997325446</v>
      </c>
    </row>
    <row r="1128" spans="1:8" x14ac:dyDescent="0.25">
      <c r="A1128" t="s">
        <v>176</v>
      </c>
      <c r="B1128" t="str">
        <f>VLOOKUP(C1128, olt_db!$B$2:$E$70, 2, 0)</f>
        <v>OLT-SMGN-IBS-Pematang_Asilum</v>
      </c>
      <c r="C1128" t="s">
        <v>177</v>
      </c>
      <c r="D1128" s="35" t="s">
        <v>436</v>
      </c>
      <c r="E1128" s="35" t="s">
        <v>374</v>
      </c>
      <c r="F1128" s="125">
        <v>3.0425700810980301</v>
      </c>
      <c r="G1128" s="126">
        <v>99.256937937411195</v>
      </c>
      <c r="H1128" s="37">
        <f>ACOS(COS(RADIANS(90-F1129)) * COS(RADIANS(90-F1128)) + SIN(RADIANS(90-F1129)) * SIN(RADIANS(90-F1128)) * COS(RADIANS(G1129-G1128))) * 6371392 * IFERROR(IF(AVERAGEIF('TT History'!$B:$B, D1128, 'TT History'!$E:$E) &gt; 9.8%, 1.1205, IF(AVERAGEIF('TT History'!$B:$B, D1128, 'TT History'!$E:$E) &gt;= 8.5%, 1.1055, 1.0525)), 1.0525)</f>
        <v>79.084001597443248</v>
      </c>
    </row>
    <row r="1129" spans="1:8" x14ac:dyDescent="0.25">
      <c r="A1129" t="s">
        <v>176</v>
      </c>
      <c r="B1129" t="str">
        <f>VLOOKUP(C1129, olt_db!$B$2:$E$70, 2, 0)</f>
        <v>OLT-SMGN-IBS-Pematang_Asilum</v>
      </c>
      <c r="C1129" t="s">
        <v>177</v>
      </c>
      <c r="D1129" s="35" t="s">
        <v>436</v>
      </c>
      <c r="E1129" s="35" t="s">
        <v>375</v>
      </c>
      <c r="F1129" s="125">
        <v>3.0420577427439999</v>
      </c>
      <c r="G1129" s="126">
        <v>99.256562778722497</v>
      </c>
      <c r="H1129" s="37">
        <f>ACOS(COS(RADIANS(90-F1130)) * COS(RADIANS(90-F1129)) + SIN(RADIANS(90-F1130)) * SIN(RADIANS(90-F1129)) * COS(RADIANS(G1130-G1129))) * 6371392 * IFERROR(IF(AVERAGEIF('TT History'!$B:$B, D1129, 'TT History'!$E:$E) &gt; 9.8%, 1.1205, IF(AVERAGEIF('TT History'!$B:$B, D1129, 'TT History'!$E:$E) &gt;= 8.5%, 1.1055, 1.0525)), 1.0525)</f>
        <v>47.878669316553186</v>
      </c>
    </row>
    <row r="1130" spans="1:8" x14ac:dyDescent="0.25">
      <c r="A1130" t="s">
        <v>176</v>
      </c>
      <c r="B1130" t="str">
        <f>VLOOKUP(C1130, olt_db!$B$2:$E$70, 2, 0)</f>
        <v>OLT-SMGN-IBS-Pematang_Asilum</v>
      </c>
      <c r="C1130" t="s">
        <v>177</v>
      </c>
      <c r="D1130" s="35" t="s">
        <v>436</v>
      </c>
      <c r="E1130" s="35" t="s">
        <v>376</v>
      </c>
      <c r="F1130" s="125">
        <v>3.04173222387917</v>
      </c>
      <c r="G1130" s="126">
        <v>99.256358310654605</v>
      </c>
      <c r="H1130" s="37">
        <f>ACOS(COS(RADIANS(90-F1131)) * COS(RADIANS(90-F1130)) + SIN(RADIANS(90-F1131)) * SIN(RADIANS(90-F1130)) * COS(RADIANS(G1131-G1130))) * 6371392 * IFERROR(IF(AVERAGEIF('TT History'!$B:$B, D1130, 'TT History'!$E:$E) &gt; 9.8%, 1.1205, IF(AVERAGEIF('TT History'!$B:$B, D1130, 'TT History'!$E:$E) &gt;= 8.5%, 1.1055, 1.0525)), 1.0525)</f>
        <v>71.636894234666826</v>
      </c>
    </row>
    <row r="1131" spans="1:8" x14ac:dyDescent="0.25">
      <c r="A1131" t="s">
        <v>176</v>
      </c>
      <c r="B1131" t="str">
        <f>VLOOKUP(C1131, olt_db!$B$2:$E$70, 2, 0)</f>
        <v>OLT-SMGN-IBS-Pematang_Asilum</v>
      </c>
      <c r="C1131" t="s">
        <v>177</v>
      </c>
      <c r="D1131" s="35" t="s">
        <v>436</v>
      </c>
      <c r="E1131" s="35" t="s">
        <v>377</v>
      </c>
      <c r="F1131" s="125">
        <v>3.0412620173155802</v>
      </c>
      <c r="G1131" s="126">
        <v>99.256027014372094</v>
      </c>
      <c r="H1131" s="37">
        <f>ACOS(COS(RADIANS(90-F1132)) * COS(RADIANS(90-F1131)) + SIN(RADIANS(90-F1132)) * SIN(RADIANS(90-F1131)) * COS(RADIANS(G1132-G1131))) * 6371392 * IFERROR(IF(AVERAGEIF('TT History'!$B:$B, D1131, 'TT History'!$E:$E) &gt; 9.8%, 1.1205, IF(AVERAGEIF('TT History'!$B:$B, D1131, 'TT History'!$E:$E) &gt;= 8.5%, 1.1055, 1.0525)), 1.0525)</f>
        <v>79.000171281994071</v>
      </c>
    </row>
    <row r="1132" spans="1:8" x14ac:dyDescent="0.25">
      <c r="A1132" t="s">
        <v>176</v>
      </c>
      <c r="B1132" t="str">
        <f>VLOOKUP(C1132, olt_db!$B$2:$E$70, 2, 0)</f>
        <v>OLT-SMGN-IBS-Pematang_Asilum</v>
      </c>
      <c r="C1132" t="s">
        <v>177</v>
      </c>
      <c r="D1132" s="35" t="s">
        <v>436</v>
      </c>
      <c r="E1132" s="35" t="s">
        <v>378</v>
      </c>
      <c r="F1132" s="125">
        <v>3.0407392023780702</v>
      </c>
      <c r="G1132" s="126">
        <v>99.255667832439897</v>
      </c>
      <c r="H1132" s="37">
        <f>ACOS(COS(RADIANS(90-F1133)) * COS(RADIANS(90-F1132)) + SIN(RADIANS(90-F1133)) * SIN(RADIANS(90-F1132)) * COS(RADIANS(G1133-G1132))) * 6371392 * IFERROR(IF(AVERAGEIF('TT History'!$B:$B, D1132, 'TT History'!$E:$E) &gt; 9.8%, 1.1205, IF(AVERAGEIF('TT History'!$B:$B, D1132, 'TT History'!$E:$E) &gt;= 8.5%, 1.1055, 1.0525)), 1.0525)</f>
        <v>72.64317474790019</v>
      </c>
    </row>
    <row r="1133" spans="1:8" x14ac:dyDescent="0.25">
      <c r="A1133" t="s">
        <v>176</v>
      </c>
      <c r="B1133" t="str">
        <f>VLOOKUP(C1133, olt_db!$B$2:$E$70, 2, 0)</f>
        <v>OLT-SMGN-IBS-Pematang_Asilum</v>
      </c>
      <c r="C1133" t="s">
        <v>177</v>
      </c>
      <c r="D1133" s="35" t="s">
        <v>436</v>
      </c>
      <c r="E1133" s="35" t="s">
        <v>379</v>
      </c>
      <c r="F1133" s="125">
        <v>3.0402535233990502</v>
      </c>
      <c r="G1133" s="126">
        <v>99.255344872664097</v>
      </c>
      <c r="H1133" s="37">
        <f>ACOS(COS(RADIANS(90-F1134)) * COS(RADIANS(90-F1133)) + SIN(RADIANS(90-F1134)) * SIN(RADIANS(90-F1133)) * COS(RADIANS(G1134-G1133))) * 6371392 * IFERROR(IF(AVERAGEIF('TT History'!$B:$B, D1133, 'TT History'!$E:$E) &gt; 9.8%, 1.1205, IF(AVERAGEIF('TT History'!$B:$B, D1133, 'TT History'!$E:$E) &gt;= 8.5%, 1.1055, 1.0525)), 1.0525)</f>
        <v>68.395558011301688</v>
      </c>
    </row>
    <row r="1134" spans="1:8" x14ac:dyDescent="0.25">
      <c r="A1134" t="s">
        <v>176</v>
      </c>
      <c r="B1134" t="str">
        <f>VLOOKUP(C1134, olt_db!$B$2:$E$70, 2, 0)</f>
        <v>OLT-SMGN-IBS-Pematang_Asilum</v>
      </c>
      <c r="C1134" t="s">
        <v>177</v>
      </c>
      <c r="D1134" s="35" t="s">
        <v>436</v>
      </c>
      <c r="E1134" s="35" t="s">
        <v>380</v>
      </c>
      <c r="F1134" s="125">
        <v>3.0397931496050599</v>
      </c>
      <c r="G1134" s="126">
        <v>99.255045515668201</v>
      </c>
      <c r="H1134" s="37">
        <f>ACOS(COS(RADIANS(90-F1135)) * COS(RADIANS(90-F1134)) + SIN(RADIANS(90-F1135)) * SIN(RADIANS(90-F1134)) * COS(RADIANS(G1135-G1134))) * 6371392 * IFERROR(IF(AVERAGEIF('TT History'!$B:$B, D1134, 'TT History'!$E:$E) &gt; 9.8%, 1.1205, IF(AVERAGEIF('TT History'!$B:$B, D1134, 'TT History'!$E:$E) &gt;= 8.5%, 1.1055, 1.0525)), 1.0525)</f>
        <v>83.686313217650536</v>
      </c>
    </row>
    <row r="1135" spans="1:8" x14ac:dyDescent="0.25">
      <c r="A1135" t="s">
        <v>176</v>
      </c>
      <c r="B1135" t="str">
        <f>VLOOKUP(C1135, olt_db!$B$2:$E$70, 2, 0)</f>
        <v>OLT-SMGN-IBS-Pematang_Asilum</v>
      </c>
      <c r="C1135" t="s">
        <v>177</v>
      </c>
      <c r="D1135" s="35" t="s">
        <v>436</v>
      </c>
      <c r="E1135" s="35" t="s">
        <v>381</v>
      </c>
      <c r="F1135" s="125">
        <v>3.0392430666322099</v>
      </c>
      <c r="G1135" s="126">
        <v>99.254659620241895</v>
      </c>
      <c r="H1135" s="37">
        <f>ACOS(COS(RADIANS(90-F1136)) * COS(RADIANS(90-F1135)) + SIN(RADIANS(90-F1136)) * SIN(RADIANS(90-F1135)) * COS(RADIANS(G1136-G1135))) * 6371392 * IFERROR(IF(AVERAGEIF('TT History'!$B:$B, D1135, 'TT History'!$E:$E) &gt; 9.8%, 1.1205, IF(AVERAGEIF('TT History'!$B:$B, D1135, 'TT History'!$E:$E) &gt;= 8.5%, 1.1055, 1.0525)), 1.0525)</f>
        <v>77.434732362470825</v>
      </c>
    </row>
    <row r="1136" spans="1:8" x14ac:dyDescent="0.25">
      <c r="A1136" t="s">
        <v>176</v>
      </c>
      <c r="B1136" t="str">
        <f>VLOOKUP(C1136, olt_db!$B$2:$E$70, 2, 0)</f>
        <v>OLT-SMGN-IBS-Pematang_Asilum</v>
      </c>
      <c r="C1136" t="s">
        <v>177</v>
      </c>
      <c r="D1136" s="35" t="s">
        <v>436</v>
      </c>
      <c r="E1136" s="35" t="s">
        <v>382</v>
      </c>
      <c r="F1136" s="125">
        <v>3.03872168773671</v>
      </c>
      <c r="G1136" s="126">
        <v>99.254320950918398</v>
      </c>
      <c r="H1136" s="37">
        <f>ACOS(COS(RADIANS(90-F1137)) * COS(RADIANS(90-F1136)) + SIN(RADIANS(90-F1137)) * SIN(RADIANS(90-F1136)) * COS(RADIANS(G1137-G1136))) * 6371392 * IFERROR(IF(AVERAGEIF('TT History'!$B:$B, D1136, 'TT History'!$E:$E) &gt; 9.8%, 1.1205, IF(AVERAGEIF('TT History'!$B:$B, D1136, 'TT History'!$E:$E) &gt;= 8.5%, 1.1055, 1.0525)), 1.0525)</f>
        <v>100.20864993941169</v>
      </c>
    </row>
    <row r="1137" spans="1:8" x14ac:dyDescent="0.25">
      <c r="A1137" t="s">
        <v>176</v>
      </c>
      <c r="B1137" t="str">
        <f>VLOOKUP(C1137, olt_db!$B$2:$E$70, 2, 0)</f>
        <v>OLT-SMGN-IBS-Pematang_Asilum</v>
      </c>
      <c r="C1137" t="s">
        <v>177</v>
      </c>
      <c r="D1137" s="35" t="s">
        <v>436</v>
      </c>
      <c r="E1137" s="35" t="s">
        <v>383</v>
      </c>
      <c r="F1137" s="125">
        <v>3.0380569162884998</v>
      </c>
      <c r="G1137" s="126">
        <v>99.253867688476802</v>
      </c>
      <c r="H1137" s="37">
        <f>ACOS(COS(RADIANS(90-F1138)) * COS(RADIANS(90-F1137)) + SIN(RADIANS(90-F1138)) * SIN(RADIANS(90-F1137)) * COS(RADIANS(G1138-G1137))) * 6371392 * IFERROR(IF(AVERAGEIF('TT History'!$B:$B, D1137, 'TT History'!$E:$E) &gt; 9.8%, 1.1205, IF(AVERAGEIF('TT History'!$B:$B, D1137, 'TT History'!$E:$E) &gt;= 8.5%, 1.1055, 1.0525)), 1.0525)</f>
        <v>92.901610366460105</v>
      </c>
    </row>
    <row r="1138" spans="1:8" x14ac:dyDescent="0.25">
      <c r="A1138" t="s">
        <v>176</v>
      </c>
      <c r="B1138" t="str">
        <f>VLOOKUP(C1138, olt_db!$B$2:$E$70, 2, 0)</f>
        <v>OLT-SMGN-IBS-Pematang_Asilum</v>
      </c>
      <c r="C1138" t="s">
        <v>177</v>
      </c>
      <c r="D1138" s="35" t="s">
        <v>436</v>
      </c>
      <c r="E1138" s="35" t="s">
        <v>384</v>
      </c>
      <c r="F1138" s="125">
        <v>3.0374445097807299</v>
      </c>
      <c r="G1138" s="126">
        <v>99.253441811389493</v>
      </c>
      <c r="H1138" s="37">
        <f>ACOS(COS(RADIANS(90-F1139)) * COS(RADIANS(90-F1138)) + SIN(RADIANS(90-F1139)) * SIN(RADIANS(90-F1138)) * COS(RADIANS(G1139-G1138))) * 6371392 * IFERROR(IF(AVERAGEIF('TT History'!$B:$B, D1138, 'TT History'!$E:$E) &gt; 9.8%, 1.1205, IF(AVERAGEIF('TT History'!$B:$B, D1138, 'TT History'!$E:$E) &gt;= 8.5%, 1.1055, 1.0525)), 1.0525)</f>
        <v>92.235929629714349</v>
      </c>
    </row>
    <row r="1139" spans="1:8" x14ac:dyDescent="0.25">
      <c r="A1139" t="s">
        <v>176</v>
      </c>
      <c r="B1139" t="str">
        <f>VLOOKUP(C1139, olt_db!$B$2:$E$70, 2, 0)</f>
        <v>OLT-SMGN-IBS-Pematang_Asilum</v>
      </c>
      <c r="C1139" t="s">
        <v>177</v>
      </c>
      <c r="D1139" s="35" t="s">
        <v>436</v>
      </c>
      <c r="E1139" s="35" t="s">
        <v>385</v>
      </c>
      <c r="F1139" s="125">
        <v>3.0368175940326898</v>
      </c>
      <c r="G1139" s="126">
        <v>99.253047631424195</v>
      </c>
      <c r="H1139" s="37">
        <f>ACOS(COS(RADIANS(90-F1140)) * COS(RADIANS(90-F1139)) + SIN(RADIANS(90-F1140)) * SIN(RADIANS(90-F1139)) * COS(RADIANS(G1140-G1139))) * 6371392 * IFERROR(IF(AVERAGEIF('TT History'!$B:$B, D1139, 'TT History'!$E:$E) &gt; 9.8%, 1.1205, IF(AVERAGEIF('TT History'!$B:$B, D1139, 'TT History'!$E:$E) &gt;= 8.5%, 1.1055, 1.0525)), 1.0525)</f>
        <v>114.18130161647623</v>
      </c>
    </row>
    <row r="1140" spans="1:8" x14ac:dyDescent="0.25">
      <c r="A1140" t="s">
        <v>176</v>
      </c>
      <c r="B1140" t="str">
        <f>VLOOKUP(C1140, olt_db!$B$2:$E$70, 2, 0)</f>
        <v>OLT-SMGN-IBS-Pematang_Asilum</v>
      </c>
      <c r="C1140" t="s">
        <v>177</v>
      </c>
      <c r="D1140" s="35" t="s">
        <v>436</v>
      </c>
      <c r="E1140" s="35" t="s">
        <v>386</v>
      </c>
      <c r="F1140" s="125">
        <v>3.0360602173434699</v>
      </c>
      <c r="G1140" s="126">
        <v>99.252531041439397</v>
      </c>
      <c r="H1140" s="37">
        <f>ACOS(COS(RADIANS(90-F1141)) * COS(RADIANS(90-F1140)) + SIN(RADIANS(90-F1141)) * SIN(RADIANS(90-F1140)) * COS(RADIANS(G1141-G1140))) * 6371392 * IFERROR(IF(AVERAGEIF('TT History'!$B:$B, D1140, 'TT History'!$E:$E) &gt; 9.8%, 1.1205, IF(AVERAGEIF('TT History'!$B:$B, D1140, 'TT History'!$E:$E) &gt;= 8.5%, 1.1055, 1.0525)), 1.0525)</f>
        <v>126.44586871959746</v>
      </c>
    </row>
    <row r="1141" spans="1:8" x14ac:dyDescent="0.25">
      <c r="A1141" t="s">
        <v>176</v>
      </c>
      <c r="B1141" t="str">
        <f>VLOOKUP(C1141, olt_db!$B$2:$E$70, 2, 0)</f>
        <v>OLT-SMGN-IBS-Pematang_Asilum</v>
      </c>
      <c r="C1141" t="s">
        <v>177</v>
      </c>
      <c r="D1141" s="35" t="s">
        <v>436</v>
      </c>
      <c r="E1141" s="35" t="s">
        <v>387</v>
      </c>
      <c r="F1141" s="125">
        <v>3.0352106631761502</v>
      </c>
      <c r="G1141" s="126">
        <v>99.2519752116647</v>
      </c>
      <c r="H1141" s="37">
        <f>ACOS(COS(RADIANS(90-F1142)) * COS(RADIANS(90-F1141)) + SIN(RADIANS(90-F1142)) * SIN(RADIANS(90-F1141)) * COS(RADIANS(G1142-G1141))) * 6371392 * IFERROR(IF(AVERAGEIF('TT History'!$B:$B, D1141, 'TT History'!$E:$E) &gt; 9.8%, 1.1205, IF(AVERAGEIF('TT History'!$B:$B, D1141, 'TT History'!$E:$E) &gt;= 8.5%, 1.1055, 1.0525)), 1.0525)</f>
        <v>121.04097783434733</v>
      </c>
    </row>
    <row r="1142" spans="1:8" x14ac:dyDescent="0.25">
      <c r="A1142" t="s">
        <v>176</v>
      </c>
      <c r="B1142" t="str">
        <f>VLOOKUP(C1142, olt_db!$B$2:$E$70, 2, 0)</f>
        <v>OLT-SMGN-IBS-Pematang_Asilum</v>
      </c>
      <c r="C1142" t="s">
        <v>177</v>
      </c>
      <c r="D1142" s="35" t="s">
        <v>436</v>
      </c>
      <c r="E1142" s="35" t="s">
        <v>388</v>
      </c>
      <c r="F1142" s="125">
        <v>3.0343961732759701</v>
      </c>
      <c r="G1142" s="126">
        <v>99.251445062286706</v>
      </c>
      <c r="H1142" s="37">
        <f>ACOS(COS(RADIANS(90-F1143)) * COS(RADIANS(90-F1142)) + SIN(RADIANS(90-F1143)) * SIN(RADIANS(90-F1142)) * COS(RADIANS(G1143-G1142))) * 6371392 * IFERROR(IF(AVERAGEIF('TT History'!$B:$B, D1142, 'TT History'!$E:$E) &gt; 9.8%, 1.1205, IF(AVERAGEIF('TT History'!$B:$B, D1142, 'TT History'!$E:$E) &gt;= 8.5%, 1.1055, 1.0525)), 1.0525)</f>
        <v>140.24892995028489</v>
      </c>
    </row>
    <row r="1143" spans="1:8" x14ac:dyDescent="0.25">
      <c r="A1143" t="s">
        <v>176</v>
      </c>
      <c r="B1143" t="str">
        <f>VLOOKUP(C1143, olt_db!$B$2:$E$70, 2, 0)</f>
        <v>OLT-SMGN-IBS-Pematang_Asilum</v>
      </c>
      <c r="C1143" t="s">
        <v>177</v>
      </c>
      <c r="D1143" s="35" t="s">
        <v>436</v>
      </c>
      <c r="E1143" s="35" t="s">
        <v>389</v>
      </c>
      <c r="F1143" s="125">
        <v>3.0334558725199998</v>
      </c>
      <c r="G1143" s="126">
        <v>99.250825515448994</v>
      </c>
      <c r="H1143" s="37">
        <f>ACOS(COS(RADIANS(90-F1144)) * COS(RADIANS(90-F1143)) + SIN(RADIANS(90-F1144)) * SIN(RADIANS(90-F1143)) * COS(RADIANS(G1144-G1143))) * 6371392 * IFERROR(IF(AVERAGEIF('TT History'!$B:$B, D1143, 'TT History'!$E:$E) &gt; 9.8%, 1.1205, IF(AVERAGEIF('TT History'!$B:$B, D1143, 'TT History'!$E:$E) &gt;= 8.5%, 1.1055, 1.0525)), 1.0525)</f>
        <v>124.81634012977786</v>
      </c>
    </row>
    <row r="1144" spans="1:8" x14ac:dyDescent="0.25">
      <c r="A1144" t="s">
        <v>176</v>
      </c>
      <c r="B1144" t="str">
        <f>VLOOKUP(C1144, olt_db!$B$2:$E$70, 2, 0)</f>
        <v>OLT-SMGN-IBS-Pematang_Asilum</v>
      </c>
      <c r="C1144" t="s">
        <v>177</v>
      </c>
      <c r="D1144" s="35" t="s">
        <v>436</v>
      </c>
      <c r="E1144" s="35" t="s">
        <v>390</v>
      </c>
      <c r="F1144" s="125">
        <v>3.03262580826854</v>
      </c>
      <c r="G1144" s="126">
        <v>99.250263976000596</v>
      </c>
      <c r="H1144" s="37">
        <f>ACOS(COS(RADIANS(90-F1145)) * COS(RADIANS(90-F1144)) + SIN(RADIANS(90-F1145)) * SIN(RADIANS(90-F1144)) * COS(RADIANS(G1145-G1144))) * 6371392 * IFERROR(IF(AVERAGEIF('TT History'!$B:$B, D1144, 'TT History'!$E:$E) &gt; 9.8%, 1.1205, IF(AVERAGEIF('TT History'!$B:$B, D1144, 'TT History'!$E:$E) &gt;= 8.5%, 1.1055, 1.0525)), 1.0525)</f>
        <v>103.65384669430991</v>
      </c>
    </row>
    <row r="1145" spans="1:8" x14ac:dyDescent="0.25">
      <c r="A1145" t="s">
        <v>176</v>
      </c>
      <c r="B1145" t="str">
        <f>VLOOKUP(C1145, olt_db!$B$2:$E$70, 2, 0)</f>
        <v>OLT-SMGN-IBS-Pematang_Asilum</v>
      </c>
      <c r="C1145" t="s">
        <v>177</v>
      </c>
      <c r="D1145" s="35" t="s">
        <v>436</v>
      </c>
      <c r="E1145" s="35" t="s">
        <v>391</v>
      </c>
      <c r="F1145" s="125">
        <v>3.0319341366411501</v>
      </c>
      <c r="G1145" s="126">
        <v>99.249801139348804</v>
      </c>
      <c r="H1145" s="37">
        <f>ACOS(COS(RADIANS(90-F1146)) * COS(RADIANS(90-F1145)) + SIN(RADIANS(90-F1146)) * SIN(RADIANS(90-F1145)) * COS(RADIANS(G1146-G1145))) * 6371392 * IFERROR(IF(AVERAGEIF('TT History'!$B:$B, D1145, 'TT History'!$E:$E) &gt; 9.8%, 1.1205, IF(AVERAGEIF('TT History'!$B:$B, D1145, 'TT History'!$E:$E) &gt;= 8.5%, 1.1055, 1.0525)), 1.0525)</f>
        <v>97.26537574889835</v>
      </c>
    </row>
    <row r="1146" spans="1:8" x14ac:dyDescent="0.25">
      <c r="A1146" t="s">
        <v>176</v>
      </c>
      <c r="B1146" t="str">
        <f>VLOOKUP(C1146, olt_db!$B$2:$E$70, 2, 0)</f>
        <v>OLT-SMGN-IBS-Pematang_Asilum</v>
      </c>
      <c r="C1146" t="s">
        <v>177</v>
      </c>
      <c r="D1146" s="35" t="s">
        <v>436</v>
      </c>
      <c r="E1146" s="35" t="s">
        <v>392</v>
      </c>
      <c r="F1146" s="125">
        <v>3.0312793092005101</v>
      </c>
      <c r="G1146" s="126">
        <v>99.249375626565197</v>
      </c>
      <c r="H1146" s="37">
        <f>ACOS(COS(RADIANS(90-F1147)) * COS(RADIANS(90-F1146)) + SIN(RADIANS(90-F1147)) * SIN(RADIANS(90-F1146)) * COS(RADIANS(G1147-G1146))) * 6371392 * IFERROR(IF(AVERAGEIF('TT History'!$B:$B, D1146, 'TT History'!$E:$E) &gt; 9.8%, 1.1205, IF(AVERAGEIF('TT History'!$B:$B, D1146, 'TT History'!$E:$E) &gt;= 8.5%, 1.1055, 1.0525)), 1.0525)</f>
        <v>96.223505459616874</v>
      </c>
    </row>
    <row r="1147" spans="1:8" x14ac:dyDescent="0.25">
      <c r="A1147" t="s">
        <v>176</v>
      </c>
      <c r="B1147" t="str">
        <f>VLOOKUP(C1147, olt_db!$B$2:$E$70, 2, 0)</f>
        <v>OLT-SMGN-IBS-Pematang_Asilum</v>
      </c>
      <c r="C1147" t="s">
        <v>177</v>
      </c>
      <c r="D1147" s="35" t="s">
        <v>436</v>
      </c>
      <c r="E1147" s="35" t="s">
        <v>393</v>
      </c>
      <c r="F1147" s="125">
        <v>3.0306310840375601</v>
      </c>
      <c r="G1147" s="126">
        <v>99.248955308821607</v>
      </c>
      <c r="H1147" s="37">
        <f>ACOS(COS(RADIANS(90-F1148)) * COS(RADIANS(90-F1147)) + SIN(RADIANS(90-F1148)) * SIN(RADIANS(90-F1147)) * COS(RADIANS(G1148-G1147))) * 6371392 * IFERROR(IF(AVERAGEIF('TT History'!$B:$B, D1147, 'TT History'!$E:$E) &gt; 9.8%, 1.1205, IF(AVERAGEIF('TT History'!$B:$B, D1147, 'TT History'!$E:$E) &gt;= 8.5%, 1.1055, 1.0525)), 1.0525)</f>
        <v>103.01903496980198</v>
      </c>
    </row>
    <row r="1148" spans="1:8" x14ac:dyDescent="0.25">
      <c r="A1148" t="s">
        <v>176</v>
      </c>
      <c r="B1148" t="str">
        <f>VLOOKUP(C1148, olt_db!$B$2:$E$70, 2, 0)</f>
        <v>OLT-SMGN-IBS-Pematang_Asilum</v>
      </c>
      <c r="C1148" t="s">
        <v>177</v>
      </c>
      <c r="D1148" s="35" t="s">
        <v>436</v>
      </c>
      <c r="E1148" s="35" t="s">
        <v>394</v>
      </c>
      <c r="F1148" s="125">
        <v>3.0299442586837899</v>
      </c>
      <c r="G1148" s="126">
        <v>99.248494394293004</v>
      </c>
      <c r="H1148" s="37">
        <f>ACOS(COS(RADIANS(90-F1149)) * COS(RADIANS(90-F1148)) + SIN(RADIANS(90-F1149)) * SIN(RADIANS(90-F1148)) * COS(RADIANS(G1149-G1148))) * 6371392 * IFERROR(IF(AVERAGEIF('TT History'!$B:$B, D1148, 'TT History'!$E:$E) &gt; 9.8%, 1.1205, IF(AVERAGEIF('TT History'!$B:$B, D1148, 'TT History'!$E:$E) &gt;= 8.5%, 1.1055, 1.0525)), 1.0525)</f>
        <v>77.31501660262623</v>
      </c>
    </row>
    <row r="1149" spans="1:8" x14ac:dyDescent="0.25">
      <c r="A1149" t="s">
        <v>176</v>
      </c>
      <c r="B1149" t="str">
        <f>VLOOKUP(C1149, olt_db!$B$2:$E$70, 2, 0)</f>
        <v>OLT-SMGN-IBS-Pematang_Asilum</v>
      </c>
      <c r="C1149" t="s">
        <v>177</v>
      </c>
      <c r="D1149" s="35" t="s">
        <v>436</v>
      </c>
      <c r="E1149" s="35" t="s">
        <v>395</v>
      </c>
      <c r="F1149" s="125">
        <v>3.0294310007099501</v>
      </c>
      <c r="G1149" s="126">
        <v>99.248145216680598</v>
      </c>
      <c r="H1149" s="37">
        <f>ACOS(COS(RADIANS(90-F1150)) * COS(RADIANS(90-F1149)) + SIN(RADIANS(90-F1150)) * SIN(RADIANS(90-F1149)) * COS(RADIANS(G1150-G1149))) * 6371392 * IFERROR(IF(AVERAGEIF('TT History'!$B:$B, D1149, 'TT History'!$E:$E) &gt; 9.8%, 1.1205, IF(AVERAGEIF('TT History'!$B:$B, D1149, 'TT History'!$E:$E) &gt;= 8.5%, 1.1055, 1.0525)), 1.0525)</f>
        <v>82.6221716673477</v>
      </c>
    </row>
    <row r="1150" spans="1:8" x14ac:dyDescent="0.25">
      <c r="A1150" t="s">
        <v>176</v>
      </c>
      <c r="B1150" t="str">
        <f>VLOOKUP(C1150, olt_db!$B$2:$E$70, 2, 0)</f>
        <v>OLT-SMGN-IBS-Pematang_Asilum</v>
      </c>
      <c r="C1150" t="s">
        <v>177</v>
      </c>
      <c r="D1150" s="35" t="s">
        <v>436</v>
      </c>
      <c r="E1150" s="35" t="s">
        <v>396</v>
      </c>
      <c r="F1150" s="125">
        <v>3.0288588118586302</v>
      </c>
      <c r="G1150" s="126">
        <v>99.247809651504298</v>
      </c>
      <c r="H1150" s="37">
        <f>ACOS(COS(RADIANS(90-F1151)) * COS(RADIANS(90-F1150)) + SIN(RADIANS(90-F1151)) * SIN(RADIANS(90-F1150)) * COS(RADIANS(G1151-G1150))) * 6371392 * IFERROR(IF(AVERAGEIF('TT History'!$B:$B, D1150, 'TT History'!$E:$E) &gt; 9.8%, 1.1205, IF(AVERAGEIF('TT History'!$B:$B, D1150, 'TT History'!$E:$E) &gt;= 8.5%, 1.1055, 1.0525)), 1.0525)</f>
        <v>80.694382586074269</v>
      </c>
    </row>
    <row r="1151" spans="1:8" x14ac:dyDescent="0.25">
      <c r="A1151" t="s">
        <v>176</v>
      </c>
      <c r="B1151" t="str">
        <f>VLOOKUP(C1151, olt_db!$B$2:$E$70, 2, 0)</f>
        <v>OLT-SMGN-IBS-Pematang_Asilum</v>
      </c>
      <c r="C1151" t="s">
        <v>177</v>
      </c>
      <c r="D1151" s="35" t="s">
        <v>436</v>
      </c>
      <c r="E1151" s="35" t="s">
        <v>397</v>
      </c>
      <c r="F1151" s="125">
        <v>3.0282601457243499</v>
      </c>
      <c r="G1151" s="126">
        <v>99.247562304598603</v>
      </c>
      <c r="H1151" s="37">
        <f>ACOS(COS(RADIANS(90-F1152)) * COS(RADIANS(90-F1151)) + SIN(RADIANS(90-F1152)) * SIN(RADIANS(90-F1151)) * COS(RADIANS(G1152-G1151))) * 6371392 * IFERROR(IF(AVERAGEIF('TT History'!$B:$B, D1151, 'TT History'!$E:$E) &gt; 9.8%, 1.1205, IF(AVERAGEIF('TT History'!$B:$B, D1151, 'TT History'!$E:$E) &gt;= 8.5%, 1.1055, 1.0525)), 1.0525)</f>
        <v>117.77153112797539</v>
      </c>
    </row>
    <row r="1152" spans="1:8" x14ac:dyDescent="0.25">
      <c r="A1152" t="s">
        <v>176</v>
      </c>
      <c r="B1152" t="str">
        <f>VLOOKUP(C1152, olt_db!$B$2:$E$70, 2, 0)</f>
        <v>OLT-SMGN-IBS-Pematang_Asilum</v>
      </c>
      <c r="C1152" t="s">
        <v>177</v>
      </c>
      <c r="D1152" s="35" t="s">
        <v>436</v>
      </c>
      <c r="E1152" s="35" t="s">
        <v>398</v>
      </c>
      <c r="F1152" s="125">
        <v>3.0273734401003898</v>
      </c>
      <c r="G1152" s="126">
        <v>99.247234543619498</v>
      </c>
      <c r="H1152" s="37">
        <f>ACOS(COS(RADIANS(90-F1153)) * COS(RADIANS(90-F1152)) + SIN(RADIANS(90-F1153)) * SIN(RADIANS(90-F1152)) * COS(RADIANS(G1153-G1152))) * 6371392 * IFERROR(IF(AVERAGEIF('TT History'!$B:$B, D1152, 'TT History'!$E:$E) &gt; 9.8%, 1.1205, IF(AVERAGEIF('TT History'!$B:$B, D1152, 'TT History'!$E:$E) &gt;= 8.5%, 1.1055, 1.0525)), 1.0525)</f>
        <v>54.042558559271995</v>
      </c>
    </row>
    <row r="1153" spans="1:8" x14ac:dyDescent="0.25">
      <c r="A1153" t="s">
        <v>176</v>
      </c>
      <c r="B1153" t="str">
        <f>VLOOKUP(C1153, olt_db!$B$2:$E$70, 2, 0)</f>
        <v>OLT-SMGN-IBS-Pematang_Asilum</v>
      </c>
      <c r="C1153" t="s">
        <v>177</v>
      </c>
      <c r="D1153" s="35" t="s">
        <v>436</v>
      </c>
      <c r="E1153" s="35" t="s">
        <v>399</v>
      </c>
      <c r="F1153" s="125">
        <v>3.0269631668071</v>
      </c>
      <c r="G1153" s="126">
        <v>99.247093665514299</v>
      </c>
      <c r="H1153" s="37">
        <f>ACOS(COS(RADIANS(90-F1154)) * COS(RADIANS(90-F1153)) + SIN(RADIANS(90-F1154)) * SIN(RADIANS(90-F1153)) * COS(RADIANS(G1154-G1153))) * 6371392 * IFERROR(IF(AVERAGEIF('TT History'!$B:$B, D1153, 'TT History'!$E:$E) &gt; 9.8%, 1.1205, IF(AVERAGEIF('TT History'!$B:$B, D1153, 'TT History'!$E:$E) &gt;= 8.5%, 1.1055, 1.0525)), 1.0525)</f>
        <v>94.666247869699802</v>
      </c>
    </row>
    <row r="1154" spans="1:8" x14ac:dyDescent="0.25">
      <c r="A1154" t="s">
        <v>176</v>
      </c>
      <c r="B1154" t="str">
        <f>VLOOKUP(C1154, olt_db!$B$2:$E$70, 2, 0)</f>
        <v>OLT-SMGN-IBS-Pematang_Asilum</v>
      </c>
      <c r="C1154" t="s">
        <v>177</v>
      </c>
      <c r="D1154" s="35" t="s">
        <v>436</v>
      </c>
      <c r="E1154" s="35" t="s">
        <v>400</v>
      </c>
      <c r="F1154" s="125">
        <v>3.02624761715016</v>
      </c>
      <c r="G1154" s="126">
        <v>99.246837945522799</v>
      </c>
      <c r="H1154" s="37">
        <f>ACOS(COS(RADIANS(90-F1155)) * COS(RADIANS(90-F1154)) + SIN(RADIANS(90-F1155)) * SIN(RADIANS(90-F1154)) * COS(RADIANS(G1155-G1154))) * 6371392 * IFERROR(IF(AVERAGEIF('TT History'!$B:$B, D1154, 'TT History'!$E:$E) &gt; 9.8%, 1.1205, IF(AVERAGEIF('TT History'!$B:$B, D1154, 'TT History'!$E:$E) &gt;= 8.5%, 1.1055, 1.0525)), 1.0525)</f>
        <v>114.103519724573</v>
      </c>
    </row>
    <row r="1155" spans="1:8" x14ac:dyDescent="0.25">
      <c r="A1155" t="s">
        <v>176</v>
      </c>
      <c r="B1155" t="str">
        <f>VLOOKUP(C1155, olt_db!$B$2:$E$70, 2, 0)</f>
        <v>OLT-SMGN-IBS-Pematang_Asilum</v>
      </c>
      <c r="C1155" t="s">
        <v>177</v>
      </c>
      <c r="D1155" s="35" t="s">
        <v>436</v>
      </c>
      <c r="E1155" s="35" t="s">
        <v>401</v>
      </c>
      <c r="F1155" s="125">
        <v>3.0253816316880799</v>
      </c>
      <c r="G1155" s="126">
        <v>99.246539769340899</v>
      </c>
      <c r="H1155" s="37">
        <f>ACOS(COS(RADIANS(90-F1156)) * COS(RADIANS(90-F1155)) + SIN(RADIANS(90-F1156)) * SIN(RADIANS(90-F1155)) * COS(RADIANS(G1156-G1155))) * 6371392 * IFERROR(IF(AVERAGEIF('TT History'!$B:$B, D1155, 'TT History'!$E:$E) &gt; 9.8%, 1.1205, IF(AVERAGEIF('TT History'!$B:$B, D1155, 'TT History'!$E:$E) &gt;= 8.5%, 1.1055, 1.0525)), 1.0525)</f>
        <v>132.14022692057213</v>
      </c>
    </row>
    <row r="1156" spans="1:8" x14ac:dyDescent="0.25">
      <c r="A1156" t="s">
        <v>176</v>
      </c>
      <c r="B1156" t="str">
        <f>VLOOKUP(C1156, olt_db!$B$2:$E$70, 2, 0)</f>
        <v>OLT-SMGN-IBS-Pematang_Asilum</v>
      </c>
      <c r="C1156" t="s">
        <v>177</v>
      </c>
      <c r="D1156" s="35" t="s">
        <v>436</v>
      </c>
      <c r="E1156" s="35" t="s">
        <v>402</v>
      </c>
      <c r="F1156" s="125">
        <v>3.0243767720944001</v>
      </c>
      <c r="G1156" s="126">
        <v>99.246200296267403</v>
      </c>
      <c r="H1156" s="37">
        <f>ACOS(COS(RADIANS(90-F1157)) * COS(RADIANS(90-F1156)) + SIN(RADIANS(90-F1157)) * SIN(RADIANS(90-F1156)) * COS(RADIANS(G1157-G1156))) * 6371392 * IFERROR(IF(AVERAGEIF('TT History'!$B:$B, D1156, 'TT History'!$E:$E) &gt; 9.8%, 1.1205, IF(AVERAGEIF('TT History'!$B:$B, D1156, 'TT History'!$E:$E) &gt;= 8.5%, 1.1055, 1.0525)), 1.0525)</f>
        <v>86.581835650388811</v>
      </c>
    </row>
    <row r="1157" spans="1:8" x14ac:dyDescent="0.25">
      <c r="A1157" t="s">
        <v>176</v>
      </c>
      <c r="B1157" t="str">
        <f>VLOOKUP(C1157, olt_db!$B$2:$E$70, 2, 0)</f>
        <v>OLT-SMGN-IBS-Pematang_Asilum</v>
      </c>
      <c r="C1157" t="s">
        <v>177</v>
      </c>
      <c r="D1157" s="35" t="s">
        <v>436</v>
      </c>
      <c r="E1157" s="35" t="s">
        <v>403</v>
      </c>
      <c r="F1157" s="125">
        <v>3.0237063629040102</v>
      </c>
      <c r="G1157" s="126">
        <v>99.246017299903201</v>
      </c>
      <c r="H1157" s="37">
        <f>ACOS(COS(RADIANS(90-F1158)) * COS(RADIANS(90-F1157)) + SIN(RADIANS(90-F1158)) * SIN(RADIANS(90-F1157)) * COS(RADIANS(G1158-G1157))) * 6371392 * IFERROR(IF(AVERAGEIF('TT History'!$B:$B, D1157, 'TT History'!$E:$E) &gt; 9.8%, 1.1205, IF(AVERAGEIF('TT History'!$B:$B, D1157, 'TT History'!$E:$E) &gt;= 8.5%, 1.1055, 1.0525)), 1.0525)</f>
        <v>113.46608074195592</v>
      </c>
    </row>
    <row r="1158" spans="1:8" x14ac:dyDescent="0.25">
      <c r="A1158" t="s">
        <v>176</v>
      </c>
      <c r="B1158" t="str">
        <f>VLOOKUP(C1158, olt_db!$B$2:$E$70, 2, 0)</f>
        <v>OLT-SMGN-IBS-Pematang_Asilum</v>
      </c>
      <c r="C1158" t="s">
        <v>177</v>
      </c>
      <c r="D1158" s="35" t="s">
        <v>436</v>
      </c>
      <c r="E1158" s="35" t="s">
        <v>404</v>
      </c>
      <c r="F1158" s="125">
        <v>3.0229102153120602</v>
      </c>
      <c r="G1158" s="126">
        <v>99.245574645691903</v>
      </c>
      <c r="H1158" s="37">
        <f>ACOS(COS(RADIANS(90-F1159)) * COS(RADIANS(90-F1158)) + SIN(RADIANS(90-F1159)) * SIN(RADIANS(90-F1158)) * COS(RADIANS(G1159-G1158))) * 6371392 * IFERROR(IF(AVERAGEIF('TT History'!$B:$B, D1158, 'TT History'!$E:$E) &gt; 9.8%, 1.1205, IF(AVERAGEIF('TT History'!$B:$B, D1158, 'TT History'!$E:$E) &gt;= 8.5%, 1.1055, 1.0525)), 1.0525)</f>
        <v>47.619973662237605</v>
      </c>
    </row>
    <row r="1159" spans="1:8" x14ac:dyDescent="0.25">
      <c r="A1159" t="s">
        <v>176</v>
      </c>
      <c r="B1159" t="str">
        <f>VLOOKUP(C1159, olt_db!$B$2:$E$70, 2, 0)</f>
        <v>OLT-SMGN-IBS-Pematang_Asilum</v>
      </c>
      <c r="C1159" t="s">
        <v>177</v>
      </c>
      <c r="D1159" s="35" t="s">
        <v>436</v>
      </c>
      <c r="E1159" s="35" t="s">
        <v>405</v>
      </c>
      <c r="F1159" s="125">
        <v>3.0232158337638402</v>
      </c>
      <c r="G1159" s="126">
        <v>99.245804434749203</v>
      </c>
      <c r="H1159" s="37">
        <f>ACOS(COS(RADIANS(90-F1160)) * COS(RADIANS(90-F1159)) + SIN(RADIANS(90-F1160)) * SIN(RADIANS(90-F1159)) * COS(RADIANS(G1160-G1159))) * 6371392 * IFERROR(IF(AVERAGEIF('TT History'!$B:$B, D1159, 'TT History'!$E:$E) &gt; 9.8%, 1.1205, IF(AVERAGEIF('TT History'!$B:$B, D1159, 'TT History'!$E:$E) &gt;= 8.5%, 1.1055, 1.0525)), 1.0525)</f>
        <v>161.08821946462442</v>
      </c>
    </row>
    <row r="1160" spans="1:8" x14ac:dyDescent="0.25">
      <c r="A1160" t="s">
        <v>176</v>
      </c>
      <c r="B1160" t="str">
        <f>VLOOKUP(C1160, olt_db!$B$2:$E$70, 2, 0)</f>
        <v>OLT-SMGN-IBS-Pematang_Asilum</v>
      </c>
      <c r="C1160" t="s">
        <v>177</v>
      </c>
      <c r="D1160" s="35" t="s">
        <v>436</v>
      </c>
      <c r="E1160" s="35" t="s">
        <v>406</v>
      </c>
      <c r="F1160" s="125">
        <v>3.0221168168871699</v>
      </c>
      <c r="G1160" s="126">
        <v>99.245122632388302</v>
      </c>
      <c r="H1160" s="37">
        <f>ACOS(COS(RADIANS(90-F1161)) * COS(RADIANS(90-F1160)) + SIN(RADIANS(90-F1161)) * SIN(RADIANS(90-F1160)) * COS(RADIANS(G1161-G1160))) * 6371392 * IFERROR(IF(AVERAGEIF('TT History'!$B:$B, D1160, 'TT History'!$E:$E) &gt; 9.8%, 1.1205, IF(AVERAGEIF('TT History'!$B:$B, D1160, 'TT History'!$E:$E) &gt;= 8.5%, 1.1055, 1.0525)), 1.0525)</f>
        <v>125.32879478028762</v>
      </c>
    </row>
    <row r="1161" spans="1:8" x14ac:dyDescent="0.25">
      <c r="A1161" t="s">
        <v>176</v>
      </c>
      <c r="B1161" t="str">
        <f>VLOOKUP(C1161, olt_db!$B$2:$E$70, 2, 0)</f>
        <v>OLT-SMGN-IBS-Pematang_Asilum</v>
      </c>
      <c r="C1161" t="s">
        <v>177</v>
      </c>
      <c r="D1161" s="35" t="s">
        <v>436</v>
      </c>
      <c r="E1161" s="35" t="s">
        <v>407</v>
      </c>
      <c r="F1161" s="125">
        <v>3.0212471676116999</v>
      </c>
      <c r="G1161" s="126">
        <v>99.244616541668094</v>
      </c>
      <c r="H1161" s="37">
        <f>ACOS(COS(RADIANS(90-F1162)) * COS(RADIANS(90-F1161)) + SIN(RADIANS(90-F1162)) * SIN(RADIANS(90-F1161)) * COS(RADIANS(G1162-G1161))) * 6371392 * IFERROR(IF(AVERAGEIF('TT History'!$B:$B, D1161, 'TT History'!$E:$E) &gt; 9.8%, 1.1205, IF(AVERAGEIF('TT History'!$B:$B, D1161, 'TT History'!$E:$E) &gt;= 8.5%, 1.1055, 1.0525)), 1.0525)</f>
        <v>113.57997578871037</v>
      </c>
    </row>
    <row r="1162" spans="1:8" x14ac:dyDescent="0.25">
      <c r="A1162" t="s">
        <v>176</v>
      </c>
      <c r="B1162" t="str">
        <f>VLOOKUP(C1162, olt_db!$B$2:$E$70, 2, 0)</f>
        <v>OLT-SMGN-IBS-Pematang_Asilum</v>
      </c>
      <c r="C1162" t="s">
        <v>177</v>
      </c>
      <c r="D1162" s="35" t="s">
        <v>436</v>
      </c>
      <c r="E1162" s="35" t="s">
        <v>408</v>
      </c>
      <c r="F1162" s="125">
        <v>3.0204459481338901</v>
      </c>
      <c r="G1162" s="126">
        <v>99.244181240017099</v>
      </c>
      <c r="H1162" s="37">
        <f>ACOS(COS(RADIANS(90-F1163)) * COS(RADIANS(90-F1162)) + SIN(RADIANS(90-F1163)) * SIN(RADIANS(90-F1162)) * COS(RADIANS(G1163-G1162))) * 6371392 * IFERROR(IF(AVERAGEIF('TT History'!$B:$B, D1162, 'TT History'!$E:$E) &gt; 9.8%, 1.1205, IF(AVERAGEIF('TT History'!$B:$B, D1162, 'TT History'!$E:$E) &gt;= 8.5%, 1.1055, 1.0525)), 1.0525)</f>
        <v>111.7911634172239</v>
      </c>
    </row>
    <row r="1163" spans="1:8" x14ac:dyDescent="0.25">
      <c r="A1163" t="s">
        <v>176</v>
      </c>
      <c r="B1163" t="str">
        <f>VLOOKUP(C1163, olt_db!$B$2:$E$70, 2, 0)</f>
        <v>OLT-SMGN-IBS-Pematang_Asilum</v>
      </c>
      <c r="C1163" t="s">
        <v>177</v>
      </c>
      <c r="D1163" s="35" t="s">
        <v>436</v>
      </c>
      <c r="E1163" s="35" t="s">
        <v>409</v>
      </c>
      <c r="F1163" s="125">
        <v>3.0196680893705601</v>
      </c>
      <c r="G1163" s="126">
        <v>99.243733535826195</v>
      </c>
      <c r="H1163" s="37">
        <f>ACOS(COS(RADIANS(90-F1164)) * COS(RADIANS(90-F1163)) + SIN(RADIANS(90-F1164)) * SIN(RADIANS(90-F1163)) * COS(RADIANS(G1164-G1163))) * 6371392 * IFERROR(IF(AVERAGEIF('TT History'!$B:$B, D1163, 'TT History'!$E:$E) &gt; 9.8%, 1.1205, IF(AVERAGEIF('TT History'!$B:$B, D1163, 'TT History'!$E:$E) &gt;= 8.5%, 1.1055, 1.0525)), 1.0525)</f>
        <v>68.706174047960388</v>
      </c>
    </row>
    <row r="1164" spans="1:8" x14ac:dyDescent="0.25">
      <c r="A1164" t="s">
        <v>176</v>
      </c>
      <c r="B1164" t="str">
        <f>VLOOKUP(C1164, olt_db!$B$2:$E$70, 2, 0)</f>
        <v>OLT-SMGN-IBS-Pematang_Asilum</v>
      </c>
      <c r="C1164" t="s">
        <v>177</v>
      </c>
      <c r="D1164" s="35" t="s">
        <v>436</v>
      </c>
      <c r="E1164" s="35" t="s">
        <v>410</v>
      </c>
      <c r="F1164" s="125">
        <v>3.0191864411137499</v>
      </c>
      <c r="G1164" s="126">
        <v>99.243464714253605</v>
      </c>
      <c r="H1164" s="37">
        <f>ACOS(COS(RADIANS(90-F1165)) * COS(RADIANS(90-F1164)) + SIN(RADIANS(90-F1165)) * SIN(RADIANS(90-F1164)) * COS(RADIANS(G1165-G1164))) * 6371392 * IFERROR(IF(AVERAGEIF('TT History'!$B:$B, D1164, 'TT History'!$E:$E) &gt; 9.8%, 1.1205, IF(AVERAGEIF('TT History'!$B:$B, D1164, 'TT History'!$E:$E) &gt;= 8.5%, 1.1055, 1.0525)), 1.0525)</f>
        <v>76.959384185452294</v>
      </c>
    </row>
    <row r="1165" spans="1:8" x14ac:dyDescent="0.25">
      <c r="A1165" t="s">
        <v>176</v>
      </c>
      <c r="B1165" t="str">
        <f>VLOOKUP(C1165, olt_db!$B$2:$E$70, 2, 0)</f>
        <v>OLT-SMGN-IBS-Pematang_Asilum</v>
      </c>
      <c r="C1165" t="s">
        <v>177</v>
      </c>
      <c r="D1165" s="35" t="s">
        <v>436</v>
      </c>
      <c r="E1165" s="35" t="s">
        <v>411</v>
      </c>
      <c r="F1165" s="125">
        <v>3.0186506970747198</v>
      </c>
      <c r="G1165" s="126">
        <v>99.243156939868598</v>
      </c>
      <c r="H1165" s="37">
        <f>ACOS(COS(RADIANS(90-F1166)) * COS(RADIANS(90-F1165)) + SIN(RADIANS(90-F1166)) * SIN(RADIANS(90-F1165)) * COS(RADIANS(G1166-G1165))) * 6371392 * IFERROR(IF(AVERAGEIF('TT History'!$B:$B, D1165, 'TT History'!$E:$E) &gt; 9.8%, 1.1205, IF(AVERAGEIF('TT History'!$B:$B, D1165, 'TT History'!$E:$E) &gt;= 8.5%, 1.1055, 1.0525)), 1.0525)</f>
        <v>111.33386656662758</v>
      </c>
    </row>
    <row r="1166" spans="1:8" x14ac:dyDescent="0.25">
      <c r="A1166" t="s">
        <v>176</v>
      </c>
      <c r="B1166" t="str">
        <f>VLOOKUP(C1166, olt_db!$B$2:$E$70, 2, 0)</f>
        <v>OLT-SMGN-IBS-Pematang_Asilum</v>
      </c>
      <c r="C1166" t="s">
        <v>177</v>
      </c>
      <c r="D1166" s="35" t="s">
        <v>436</v>
      </c>
      <c r="E1166" s="35" t="s">
        <v>412</v>
      </c>
      <c r="F1166" s="125">
        <v>3.0179367435340398</v>
      </c>
      <c r="G1166" s="126">
        <v>99.242618935544101</v>
      </c>
      <c r="H1166" s="37">
        <f>ACOS(COS(RADIANS(90-F1167)) * COS(RADIANS(90-F1166)) + SIN(RADIANS(90-F1167)) * SIN(RADIANS(90-F1166)) * COS(RADIANS(G1167-G1166))) * 6371392 * IFERROR(IF(AVERAGEIF('TT History'!$B:$B, D1166, 'TT History'!$E:$E) &gt; 9.8%, 1.1205, IF(AVERAGEIF('TT History'!$B:$B, D1166, 'TT History'!$E:$E) &gt;= 8.5%, 1.1055, 1.0525)), 1.0525)</f>
        <v>163.31109327488355</v>
      </c>
    </row>
    <row r="1167" spans="1:8" x14ac:dyDescent="0.25">
      <c r="A1167" t="s">
        <v>176</v>
      </c>
      <c r="B1167" t="str">
        <f>VLOOKUP(C1167, olt_db!$B$2:$E$70, 2, 0)</f>
        <v>OLT-SMGN-IBS-Pematang_Asilum</v>
      </c>
      <c r="C1167" t="s">
        <v>177</v>
      </c>
      <c r="D1167" s="35" t="s">
        <v>436</v>
      </c>
      <c r="E1167" s="35" t="s">
        <v>413</v>
      </c>
      <c r="F1167" s="125">
        <v>3.0168501588560099</v>
      </c>
      <c r="G1167" s="126">
        <v>99.241884992431096</v>
      </c>
      <c r="H1167" s="37">
        <f>ACOS(COS(RADIANS(90-F1168)) * COS(RADIANS(90-F1167)) + SIN(RADIANS(90-F1168)) * SIN(RADIANS(90-F1167)) * COS(RADIANS(G1168-G1167))) * 6371392 * IFERROR(IF(AVERAGEIF('TT History'!$B:$B, D1167, 'TT History'!$E:$E) &gt; 9.8%, 1.1205, IF(AVERAGEIF('TT History'!$B:$B, D1167, 'TT History'!$E:$E) &gt;= 8.5%, 1.1055, 1.0525)), 1.0525)</f>
        <v>136.8403328428227</v>
      </c>
    </row>
    <row r="1168" spans="1:8" x14ac:dyDescent="0.25">
      <c r="A1168" t="s">
        <v>176</v>
      </c>
      <c r="B1168" t="str">
        <f>VLOOKUP(C1168, olt_db!$B$2:$E$70, 2, 0)</f>
        <v>OLT-SMGN-IBS-Pematang_Asilum</v>
      </c>
      <c r="C1168" t="s">
        <v>177</v>
      </c>
      <c r="D1168" s="35" t="s">
        <v>436</v>
      </c>
      <c r="E1168" s="35" t="s">
        <v>414</v>
      </c>
      <c r="F1168" s="125">
        <v>3.0160634155007302</v>
      </c>
      <c r="G1168" s="126">
        <v>99.241117686159001</v>
      </c>
      <c r="H1168" s="37">
        <f>ACOS(COS(RADIANS(90-F1169)) * COS(RADIANS(90-F1168)) + SIN(RADIANS(90-F1169)) * SIN(RADIANS(90-F1168)) * COS(RADIANS(G1169-G1168))) * 6371392 * IFERROR(IF(AVERAGEIF('TT History'!$B:$B, D1168, 'TT History'!$E:$E) &gt; 9.8%, 1.1205, IF(AVERAGEIF('TT History'!$B:$B, D1168, 'TT History'!$E:$E) &gt;= 8.5%, 1.1055, 1.0525)), 1.0525)</f>
        <v>217.90999777924836</v>
      </c>
    </row>
    <row r="1169" spans="1:8" x14ac:dyDescent="0.25">
      <c r="A1169" t="s">
        <v>176</v>
      </c>
      <c r="B1169" t="str">
        <f>VLOOKUP(C1169, olt_db!$B$2:$E$70, 2, 0)</f>
        <v>OLT-SMGN-IBS-Pematang_Asilum</v>
      </c>
      <c r="C1169" t="s">
        <v>177</v>
      </c>
      <c r="D1169" s="35" t="s">
        <v>436</v>
      </c>
      <c r="E1169" s="35" t="s">
        <v>415</v>
      </c>
      <c r="F1169" s="125">
        <v>3.01478298044964</v>
      </c>
      <c r="G1169" s="126">
        <v>99.239924826177599</v>
      </c>
      <c r="H1169" s="37">
        <f>ACOS(COS(RADIANS(90-F1170)) * COS(RADIANS(90-F1169)) + SIN(RADIANS(90-F1170)) * SIN(RADIANS(90-F1169)) * COS(RADIANS(G1170-G1169))) * 6371392 * IFERROR(IF(AVERAGEIF('TT History'!$B:$B, D1169, 'TT History'!$E:$E) &gt; 9.8%, 1.1205, IF(AVERAGEIF('TT History'!$B:$B, D1169, 'TT History'!$E:$E) &gt;= 8.5%, 1.1055, 1.0525)), 1.0525)</f>
        <v>172.93589160306652</v>
      </c>
    </row>
    <row r="1170" spans="1:8" x14ac:dyDescent="0.25">
      <c r="A1170" t="s">
        <v>176</v>
      </c>
      <c r="B1170" t="str">
        <f>VLOOKUP(C1170, olt_db!$B$2:$E$70, 2, 0)</f>
        <v>OLT-SMGN-IBS-Pematang_Asilum</v>
      </c>
      <c r="C1170" t="s">
        <v>177</v>
      </c>
      <c r="D1170" s="35" t="s">
        <v>436</v>
      </c>
      <c r="E1170" s="35" t="s">
        <v>416</v>
      </c>
      <c r="F1170" s="125">
        <v>3.0138416208143899</v>
      </c>
      <c r="G1170" s="126">
        <v>99.238903540801203</v>
      </c>
      <c r="H1170" s="37">
        <f>ACOS(COS(RADIANS(90-F1171)) * COS(RADIANS(90-F1170)) + SIN(RADIANS(90-F1171)) * SIN(RADIANS(90-F1170)) * COS(RADIANS(G1171-G1170))) * 6371392 * IFERROR(IF(AVERAGEIF('TT History'!$B:$B, D1170, 'TT History'!$E:$E) &gt; 9.8%, 1.1205, IF(AVERAGEIF('TT History'!$B:$B, D1170, 'TT History'!$E:$E) &gt;= 8.5%, 1.1055, 1.0525)), 1.0525)</f>
        <v>129.85195817293726</v>
      </c>
    </row>
    <row r="1171" spans="1:8" x14ac:dyDescent="0.25">
      <c r="A1171" t="s">
        <v>176</v>
      </c>
      <c r="B1171" t="str">
        <f>VLOOKUP(C1171, olt_db!$B$2:$E$70, 2, 0)</f>
        <v>OLT-SMGN-IBS-Pematang_Asilum</v>
      </c>
      <c r="C1171" t="s">
        <v>177</v>
      </c>
      <c r="D1171" s="35" t="s">
        <v>436</v>
      </c>
      <c r="E1171" s="35" t="s">
        <v>417</v>
      </c>
      <c r="F1171" s="125">
        <v>3.0131754806603399</v>
      </c>
      <c r="G1171" s="126">
        <v>99.238100990032905</v>
      </c>
      <c r="H1171" s="37">
        <f>ACOS(COS(RADIANS(90-F1172)) * COS(RADIANS(90-F1171)) + SIN(RADIANS(90-F1172)) * SIN(RADIANS(90-F1171)) * COS(RADIANS(G1172-G1171))) * 6371392 * IFERROR(IF(AVERAGEIF('TT History'!$B:$B, D1171, 'TT History'!$E:$E) &gt; 9.8%, 1.1205, IF(AVERAGEIF('TT History'!$B:$B, D1171, 'TT History'!$E:$E) &gt;= 8.5%, 1.1055, 1.0525)), 1.0525)</f>
        <v>148.14091584102286</v>
      </c>
    </row>
    <row r="1172" spans="1:8" x14ac:dyDescent="0.25">
      <c r="A1172" t="s">
        <v>176</v>
      </c>
      <c r="B1172" t="str">
        <f>VLOOKUP(C1172, olt_db!$B$2:$E$70, 2, 0)</f>
        <v>OLT-SMGN-IBS-Pematang_Asilum</v>
      </c>
      <c r="C1172" t="s">
        <v>177</v>
      </c>
      <c r="D1172" s="35" t="s">
        <v>436</v>
      </c>
      <c r="E1172" s="35" t="s">
        <v>418</v>
      </c>
      <c r="F1172" s="125">
        <v>3.0124254294305999</v>
      </c>
      <c r="G1172" s="126">
        <v>99.237177245462107</v>
      </c>
      <c r="H1172" s="37">
        <f>ACOS(COS(RADIANS(90-F1173)) * COS(RADIANS(90-F1172)) + SIN(RADIANS(90-F1173)) * SIN(RADIANS(90-F1172)) * COS(RADIANS(G1173-G1172))) * 6371392 * IFERROR(IF(AVERAGEIF('TT History'!$B:$B, D1172, 'TT History'!$E:$E) &gt; 9.8%, 1.1205, IF(AVERAGEIF('TT History'!$B:$B, D1172, 'TT History'!$E:$E) &gt;= 8.5%, 1.1055, 1.0525)), 1.0525)</f>
        <v>138.41359390271211</v>
      </c>
    </row>
    <row r="1173" spans="1:8" x14ac:dyDescent="0.25">
      <c r="A1173" t="s">
        <v>176</v>
      </c>
      <c r="B1173" t="str">
        <f>VLOOKUP(C1173, olt_db!$B$2:$E$70, 2, 0)</f>
        <v>OLT-SMGN-IBS-Pematang_Asilum</v>
      </c>
      <c r="C1173" t="s">
        <v>177</v>
      </c>
      <c r="D1173" s="35" t="s">
        <v>436</v>
      </c>
      <c r="E1173" s="35" t="s">
        <v>419</v>
      </c>
      <c r="F1173" s="125">
        <v>3.0117280492218099</v>
      </c>
      <c r="G1173" s="126">
        <v>99.236311383069506</v>
      </c>
      <c r="H1173" s="37">
        <f>ACOS(COS(RADIANS(90-F1174)) * COS(RADIANS(90-F1173)) + SIN(RADIANS(90-F1174)) * SIN(RADIANS(90-F1173)) * COS(RADIANS(G1174-G1173))) * 6371392 * IFERROR(IF(AVERAGEIF('TT History'!$B:$B, D1173, 'TT History'!$E:$E) &gt; 9.8%, 1.1205, IF(AVERAGEIF('TT History'!$B:$B, D1173, 'TT History'!$E:$E) &gt;= 8.5%, 1.1055, 1.0525)), 1.0525)</f>
        <v>117.98447314980248</v>
      </c>
    </row>
    <row r="1174" spans="1:8" x14ac:dyDescent="0.25">
      <c r="A1174" t="s">
        <v>176</v>
      </c>
      <c r="B1174" t="str">
        <f>VLOOKUP(C1174, olt_db!$B$2:$E$70, 2, 0)</f>
        <v>OLT-SMGN-IBS-Pematang_Asilum</v>
      </c>
      <c r="C1174" t="s">
        <v>177</v>
      </c>
      <c r="D1174" s="35" t="s">
        <v>436</v>
      </c>
      <c r="E1174" s="35" t="s">
        <v>420</v>
      </c>
      <c r="F1174" s="125">
        <v>3.0111370464567102</v>
      </c>
      <c r="G1174" s="126">
        <v>99.235570546962407</v>
      </c>
      <c r="H1174" s="37">
        <f>ACOS(COS(RADIANS(90-F1175)) * COS(RADIANS(90-F1174)) + SIN(RADIANS(90-F1175)) * SIN(RADIANS(90-F1174)) * COS(RADIANS(G1175-G1174))) * 6371392 * IFERROR(IF(AVERAGEIF('TT History'!$B:$B, D1174, 'TT History'!$E:$E) &gt; 9.8%, 1.1205, IF(AVERAGEIF('TT History'!$B:$B, D1174, 'TT History'!$E:$E) &gt;= 8.5%, 1.1055, 1.0525)), 1.0525)</f>
        <v>102.27367186629969</v>
      </c>
    </row>
    <row r="1175" spans="1:8" x14ac:dyDescent="0.25">
      <c r="A1175" t="s">
        <v>176</v>
      </c>
      <c r="B1175" t="str">
        <f>VLOOKUP(C1175, olt_db!$B$2:$E$70, 2, 0)</f>
        <v>OLT-SMGN-IBS-Pematang_Asilum</v>
      </c>
      <c r="C1175" t="s">
        <v>177</v>
      </c>
      <c r="D1175" s="35" t="s">
        <v>436</v>
      </c>
      <c r="E1175" s="35" t="s">
        <v>421</v>
      </c>
      <c r="F1175" s="125">
        <v>3.0106288840556599</v>
      </c>
      <c r="G1175" s="126">
        <v>99.234925069142193</v>
      </c>
      <c r="H1175" s="37">
        <f>ACOS(COS(RADIANS(90-F1176)) * COS(RADIANS(90-F1175)) + SIN(RADIANS(90-F1176)) * SIN(RADIANS(90-F1175)) * COS(RADIANS(G1176-G1175))) * 6371392 * IFERROR(IF(AVERAGEIF('TT History'!$B:$B, D1175, 'TT History'!$E:$E) &gt; 9.8%, 1.1205, IF(AVERAGEIF('TT History'!$B:$B, D1175, 'TT History'!$E:$E) &gt;= 8.5%, 1.1055, 1.0525)), 1.0525)</f>
        <v>115.32245413053812</v>
      </c>
    </row>
    <row r="1176" spans="1:8" x14ac:dyDescent="0.25">
      <c r="A1176" t="s">
        <v>176</v>
      </c>
      <c r="B1176" t="str">
        <f>VLOOKUP(C1176, olt_db!$B$2:$E$70, 2, 0)</f>
        <v>OLT-SMGN-IBS-Pematang_Asilum</v>
      </c>
      <c r="C1176" t="s">
        <v>177</v>
      </c>
      <c r="D1176" s="35" t="s">
        <v>436</v>
      </c>
      <c r="E1176" s="35" t="s">
        <v>422</v>
      </c>
      <c r="F1176" s="125">
        <v>3.0100950000000002</v>
      </c>
      <c r="G1176" s="126">
        <v>99.234167999999997</v>
      </c>
      <c r="H1176" s="37">
        <f>ACOS(COS(RADIANS(90-F1177)) * COS(RADIANS(90-F1176)) + SIN(RADIANS(90-F1177)) * SIN(RADIANS(90-F1176)) * COS(RADIANS(G1177-G1176))) * 6371392 * IFERROR(IF(AVERAGEIF('TT History'!$B:$B, D1176, 'TT History'!$E:$E) &gt; 9.8%, 1.1205, IF(AVERAGEIF('TT History'!$B:$B, D1176, 'TT History'!$E:$E) &gt;= 8.5%, 1.1055, 1.0525)), 1.0525)</f>
        <v>123.27000431622378</v>
      </c>
    </row>
    <row r="1177" spans="1:8" x14ac:dyDescent="0.25">
      <c r="A1177" t="s">
        <v>176</v>
      </c>
      <c r="B1177" t="str">
        <f>VLOOKUP(C1177, olt_db!$B$2:$E$70, 2, 0)</f>
        <v>OLT-SMGN-IBS-Pematang_Asilum</v>
      </c>
      <c r="C1177" t="s">
        <v>177</v>
      </c>
      <c r="D1177" s="35" t="s">
        <v>436</v>
      </c>
      <c r="E1177" s="35" t="s">
        <v>423</v>
      </c>
      <c r="F1177" s="125">
        <v>3.0094750000000001</v>
      </c>
      <c r="G1177" s="126">
        <v>99.233395999999999</v>
      </c>
      <c r="H1177" s="37">
        <f>ACOS(COS(RADIANS(90-F1178)) * COS(RADIANS(90-F1177)) + SIN(RADIANS(90-F1178)) * SIN(RADIANS(90-F1177)) * COS(RADIANS(G1178-G1177))) * 6371392 * IFERROR(IF(AVERAGEIF('TT History'!$B:$B, D1177, 'TT History'!$E:$E) &gt; 9.8%, 1.1205, IF(AVERAGEIF('TT History'!$B:$B, D1177, 'TT History'!$E:$E) &gt;= 8.5%, 1.1055, 1.0525)), 1.0525)</f>
        <v>168.60652908443944</v>
      </c>
    </row>
    <row r="1178" spans="1:8" x14ac:dyDescent="0.25">
      <c r="A1178" t="s">
        <v>176</v>
      </c>
      <c r="B1178" t="str">
        <f>VLOOKUP(C1178, olt_db!$B$2:$E$70, 2, 0)</f>
        <v>OLT-SMGN-IBS-Pematang_Asilum</v>
      </c>
      <c r="C1178" t="s">
        <v>177</v>
      </c>
      <c r="D1178" s="35" t="s">
        <v>436</v>
      </c>
      <c r="E1178" s="35" t="s">
        <v>424</v>
      </c>
      <c r="F1178" s="125">
        <v>3.0086249999999901</v>
      </c>
      <c r="G1178" s="126">
        <v>99.232341666666599</v>
      </c>
      <c r="H1178" s="37">
        <f>ACOS(COS(RADIANS(90-F1179)) * COS(RADIANS(90-F1178)) + SIN(RADIANS(90-F1179)) * SIN(RADIANS(90-F1178)) * COS(RADIANS(G1179-G1178))) * 6371392 * IFERROR(IF(AVERAGEIF('TT History'!$B:$B, D1178, 'TT History'!$E:$E) &gt; 9.8%, 1.1205, IF(AVERAGEIF('TT History'!$B:$B, D1178, 'TT History'!$E:$E) &gt;= 8.5%, 1.1055, 1.0525)), 1.0525)</f>
        <v>141.42781461649113</v>
      </c>
    </row>
    <row r="1179" spans="1:8" x14ac:dyDescent="0.25">
      <c r="A1179" t="s">
        <v>176</v>
      </c>
      <c r="B1179" t="str">
        <f>VLOOKUP(C1179, olt_db!$B$2:$E$70, 2, 0)</f>
        <v>OLT-SMGN-IBS-Pematang_Asilum</v>
      </c>
      <c r="C1179" t="s">
        <v>177</v>
      </c>
      <c r="D1179" s="35" t="s">
        <v>436</v>
      </c>
      <c r="E1179" s="35" t="s">
        <v>425</v>
      </c>
      <c r="F1179" s="125">
        <v>3.0080191874127702</v>
      </c>
      <c r="G1179" s="126">
        <v>99.231380494352805</v>
      </c>
      <c r="H1179" s="37">
        <f>ACOS(COS(RADIANS(90-F1180)) * COS(RADIANS(90-F1179)) + SIN(RADIANS(90-F1180)) * SIN(RADIANS(90-F1179)) * COS(RADIANS(G1180-G1179))) * 6371392 * IFERROR(IF(AVERAGEIF('TT History'!$B:$B, D1179, 'TT History'!$E:$E) &gt; 9.8%, 1.1205, IF(AVERAGEIF('TT History'!$B:$B, D1179, 'TT History'!$E:$E) &gt;= 8.5%, 1.1055, 1.0525)), 1.0525)</f>
        <v>171.10796315906259</v>
      </c>
    </row>
    <row r="1180" spans="1:8" x14ac:dyDescent="0.25">
      <c r="A1180" t="s">
        <v>176</v>
      </c>
      <c r="B1180" t="str">
        <f>VLOOKUP(C1180, olt_db!$B$2:$E$70, 2, 0)</f>
        <v>OLT-SMGN-IBS-Pematang_Asilum</v>
      </c>
      <c r="C1180" t="s">
        <v>177</v>
      </c>
      <c r="D1180" s="35" t="s">
        <v>436</v>
      </c>
      <c r="E1180" s="35" t="s">
        <v>426</v>
      </c>
      <c r="F1180" s="125">
        <v>3.0071942155386302</v>
      </c>
      <c r="G1180" s="126">
        <v>99.230281158992597</v>
      </c>
      <c r="H1180" s="37">
        <f>ACOS(COS(RADIANS(90-F1181)) * COS(RADIANS(90-F1180)) + SIN(RADIANS(90-F1181)) * SIN(RADIANS(90-F1180)) * COS(RADIANS(G1181-G1180))) * 6371392 * IFERROR(IF(AVERAGEIF('TT History'!$B:$B, D1180, 'TT History'!$E:$E) &gt; 9.8%, 1.1205, IF(AVERAGEIF('TT History'!$B:$B, D1180, 'TT History'!$E:$E) &gt;= 8.5%, 1.1055, 1.0525)), 1.0525)</f>
        <v>162.76967612187829</v>
      </c>
    </row>
    <row r="1181" spans="1:8" x14ac:dyDescent="0.25">
      <c r="A1181" t="s">
        <v>176</v>
      </c>
      <c r="B1181" t="str">
        <f>VLOOKUP(C1181, olt_db!$B$2:$E$70, 2, 0)</f>
        <v>OLT-SMGN-IBS-Pematang_Asilum</v>
      </c>
      <c r="C1181" t="s">
        <v>177</v>
      </c>
      <c r="D1181" s="35" t="s">
        <v>436</v>
      </c>
      <c r="E1181" s="35" t="s">
        <v>427</v>
      </c>
      <c r="F1181" s="125">
        <v>3.00647840100262</v>
      </c>
      <c r="G1181" s="126">
        <v>99.229186910638603</v>
      </c>
      <c r="H1181" s="37">
        <f>ACOS(COS(RADIANS(90-F1182)) * COS(RADIANS(90-F1181)) + SIN(RADIANS(90-F1182)) * SIN(RADIANS(90-F1181)) * COS(RADIANS(G1182-G1181))) * 6371392 * IFERROR(IF(AVERAGEIF('TT History'!$B:$B, D1181, 'TT History'!$E:$E) &gt; 9.8%, 1.1205, IF(AVERAGEIF('TT History'!$B:$B, D1181, 'TT History'!$E:$E) &gt;= 8.5%, 1.1055, 1.0525)), 1.0525)</f>
        <v>239.4446095458247</v>
      </c>
    </row>
    <row r="1182" spans="1:8" x14ac:dyDescent="0.25">
      <c r="A1182" t="s">
        <v>176</v>
      </c>
      <c r="B1182" t="str">
        <f>VLOOKUP(C1182, olt_db!$B$2:$E$70, 2, 0)</f>
        <v>OLT-SMGN-IBS-Pematang_Asilum</v>
      </c>
      <c r="C1182" t="s">
        <v>177</v>
      </c>
      <c r="D1182" s="35" t="s">
        <v>436</v>
      </c>
      <c r="E1182" s="35" t="s">
        <v>418</v>
      </c>
      <c r="F1182" s="125">
        <v>3.005322</v>
      </c>
      <c r="G1182" s="126">
        <v>99.227649999999997</v>
      </c>
      <c r="H1182" s="37">
        <f>ACOS(COS(RADIANS(90-F1183)) * COS(RADIANS(90-F1182)) + SIN(RADIANS(90-F1183)) * SIN(RADIANS(90-F1182)) * COS(RADIANS(G1183-G1182))) * 6371392 * IFERROR(IF(AVERAGEIF('TT History'!$B:$B, D1182, 'TT History'!$E:$E) &gt; 9.8%, 1.1205, IF(AVERAGEIF('TT History'!$B:$B, D1182, 'TT History'!$E:$E) &gt;= 8.5%, 1.1055, 1.0525)), 1.0525)</f>
        <v>218.21816656932776</v>
      </c>
    </row>
    <row r="1183" spans="1:8" x14ac:dyDescent="0.25">
      <c r="A1183" t="s">
        <v>176</v>
      </c>
      <c r="B1183" t="str">
        <f>VLOOKUP(C1183, olt_db!$B$2:$E$70, 2, 0)</f>
        <v>OLT-SMGN-IBS-Pematang_Asilum</v>
      </c>
      <c r="C1183" t="s">
        <v>177</v>
      </c>
      <c r="D1183" s="35" t="s">
        <v>436</v>
      </c>
      <c r="E1183" s="35" t="s">
        <v>430</v>
      </c>
      <c r="F1183" s="125">
        <v>3.0042805124469298</v>
      </c>
      <c r="G1183" s="126">
        <v>99.226240065663404</v>
      </c>
      <c r="H1183" s="37">
        <f>ACOS(COS(RADIANS(90-F1184)) * COS(RADIANS(90-F1183)) + SIN(RADIANS(90-F1184)) * SIN(RADIANS(90-F1183)) * COS(RADIANS(G1184-G1183))) * 6371392 * IFERROR(IF(AVERAGEIF('TT History'!$B:$B, D1183, 'TT History'!$E:$E) &gt; 9.8%, 1.1205, IF(AVERAGEIF('TT History'!$B:$B, D1183, 'TT History'!$E:$E) &gt;= 8.5%, 1.1055, 1.0525)), 1.0525)</f>
        <v>196.53497669388895</v>
      </c>
    </row>
    <row r="1184" spans="1:8" x14ac:dyDescent="0.25">
      <c r="A1184" t="s">
        <v>176</v>
      </c>
      <c r="B1184" t="str">
        <f>VLOOKUP(C1184, olt_db!$B$2:$E$70, 2, 0)</f>
        <v>OLT-SMGN-IBS-Pematang_Asilum</v>
      </c>
      <c r="C1184" t="s">
        <v>177</v>
      </c>
      <c r="D1184" s="35" t="s">
        <v>436</v>
      </c>
      <c r="E1184" s="35" t="s">
        <v>431</v>
      </c>
      <c r="F1184" s="125">
        <v>3.0033676498772701</v>
      </c>
      <c r="G1184" s="126">
        <v>99.224951991270402</v>
      </c>
      <c r="H1184" s="37">
        <f>ACOS(COS(RADIANS(90-F1185)) * COS(RADIANS(90-F1184)) + SIN(RADIANS(90-F1185)) * SIN(RADIANS(90-F1184)) * COS(RADIANS(G1185-G1184))) * 6371392 * IFERROR(IF(AVERAGEIF('TT History'!$B:$B, D1184, 'TT History'!$E:$E) &gt; 9.8%, 1.1205, IF(AVERAGEIF('TT History'!$B:$B, D1184, 'TT History'!$E:$E) &gt;= 8.5%, 1.1055, 1.0525)), 1.0525)</f>
        <v>105.8650870186985</v>
      </c>
    </row>
    <row r="1185" spans="1:8" x14ac:dyDescent="0.25">
      <c r="A1185" t="s">
        <v>176</v>
      </c>
      <c r="B1185" t="str">
        <f>VLOOKUP(C1185, olt_db!$B$2:$E$70, 2, 0)</f>
        <v>OLT-SMGN-IBS-Pematang_Asilum</v>
      </c>
      <c r="C1185" t="s">
        <v>177</v>
      </c>
      <c r="D1185" s="35" t="s">
        <v>436</v>
      </c>
      <c r="E1185" s="35" t="s">
        <v>432</v>
      </c>
      <c r="F1185" s="125">
        <v>3.0028956052722902</v>
      </c>
      <c r="G1185" s="126">
        <v>99.224244590317298</v>
      </c>
      <c r="H1185" s="37">
        <f>ACOS(COS(RADIANS(90-F1186)) * COS(RADIANS(90-F1185)) + SIN(RADIANS(90-F1186)) * SIN(RADIANS(90-F1185)) * COS(RADIANS(G1186-G1185))) * 6371392 * IFERROR(IF(AVERAGEIF('TT History'!$B:$B, D1185, 'TT History'!$E:$E) &gt; 9.8%, 1.1205, IF(AVERAGEIF('TT History'!$B:$B, D1185, 'TT History'!$E:$E) &gt;= 8.5%, 1.1055, 1.0525)), 1.0525)</f>
        <v>145.13086641813274</v>
      </c>
    </row>
    <row r="1186" spans="1:8" x14ac:dyDescent="0.25">
      <c r="A1186" t="s">
        <v>176</v>
      </c>
      <c r="B1186" t="str">
        <f>VLOOKUP(C1186, olt_db!$B$2:$E$70, 2, 0)</f>
        <v>OLT-SMGN-IBS-Pematang_Asilum</v>
      </c>
      <c r="C1186" t="s">
        <v>177</v>
      </c>
      <c r="D1186" s="35" t="s">
        <v>436</v>
      </c>
      <c r="E1186" s="35" t="s">
        <v>433</v>
      </c>
      <c r="F1186" s="125">
        <v>3.0023251987914699</v>
      </c>
      <c r="G1186" s="126">
        <v>99.223227664175198</v>
      </c>
      <c r="H1186" s="37">
        <f>ACOS(COS(RADIANS(90-F1187)) * COS(RADIANS(90-F1186)) + SIN(RADIANS(90-F1187)) * SIN(RADIANS(90-F1186)) * COS(RADIANS(G1187-G1186))) * 6371392 * IFERROR(IF(AVERAGEIF('TT History'!$B:$B, D1186, 'TT History'!$E:$E) &gt; 9.8%, 1.1205, IF(AVERAGEIF('TT History'!$B:$B, D1186, 'TT History'!$E:$E) &gt;= 8.5%, 1.1055, 1.0525)), 1.0525)</f>
        <v>196.53333557818061</v>
      </c>
    </row>
    <row r="1187" spans="1:8" x14ac:dyDescent="0.25">
      <c r="A1187" t="s">
        <v>176</v>
      </c>
      <c r="B1187" t="str">
        <f>VLOOKUP(C1187, olt_db!$B$2:$E$70, 2, 0)</f>
        <v>OLT-SMGN-IBS-Pematang_Asilum</v>
      </c>
      <c r="C1187" t="s">
        <v>177</v>
      </c>
      <c r="D1187" s="35" t="s">
        <v>436</v>
      </c>
      <c r="E1187" s="35" t="s">
        <v>434</v>
      </c>
      <c r="F1187" s="125">
        <v>3.0017546823493002</v>
      </c>
      <c r="G1187" s="126">
        <v>99.221755144272194</v>
      </c>
      <c r="H1187" s="37">
        <f>ACOS(COS(RADIANS(90-F1188)) * COS(RADIANS(90-F1187)) + SIN(RADIANS(90-F1188)) * SIN(RADIANS(90-F1187)) * COS(RADIANS(G1188-G1187))) * 6371392 * IFERROR(IF(AVERAGEIF('TT History'!$B:$B, D1187, 'TT History'!$E:$E) &gt; 9.8%, 1.1205, IF(AVERAGEIF('TT History'!$B:$B, D1187, 'TT History'!$E:$E) &gt;= 8.5%, 1.1055, 1.0525)), 1.0525)</f>
        <v>300.485445064082</v>
      </c>
    </row>
    <row r="1188" spans="1:8" x14ac:dyDescent="0.25">
      <c r="A1188" t="s">
        <v>176</v>
      </c>
      <c r="B1188" t="str">
        <f>VLOOKUP(C1188, olt_db!$B$2:$E$70, 2, 0)</f>
        <v>OLT-SMGN-IBS-Pematang_Asilum</v>
      </c>
      <c r="C1188" t="s">
        <v>177</v>
      </c>
      <c r="D1188" s="35" t="s">
        <v>436</v>
      </c>
      <c r="E1188" s="35" t="s">
        <v>435</v>
      </c>
      <c r="F1188" s="125">
        <v>3.00099785891801</v>
      </c>
      <c r="G1188" s="126">
        <v>99.219462263650499</v>
      </c>
      <c r="H1188" s="37">
        <f>ACOS(COS(RADIANS(90-F1189)) * COS(RADIANS(90-F1188)) + SIN(RADIANS(90-F1189)) * SIN(RADIANS(90-F1188)) * COS(RADIANS(G1189-G1188))) * 6371392 * IFERROR(IF(AVERAGEIF('TT History'!$B:$B, D1188, 'TT History'!$E:$E) &gt; 9.8%, 1.1205, IF(AVERAGEIF('TT History'!$B:$B, D1188, 'TT History'!$E:$E) &gt;= 8.5%, 1.1055, 1.0525)), 1.0525)</f>
        <v>250.85170187101482</v>
      </c>
    </row>
    <row r="1189" spans="1:8" x14ac:dyDescent="0.25">
      <c r="A1189" t="s">
        <v>176</v>
      </c>
      <c r="B1189" t="str">
        <f>VLOOKUP(C1189, olt_db!$B$2:$E$70, 2, 0)</f>
        <v>OLT-SMGN-IBS-Pematang_Asilum</v>
      </c>
      <c r="C1189" t="s">
        <v>177</v>
      </c>
      <c r="D1189" s="35" t="s">
        <v>436</v>
      </c>
      <c r="E1189" s="35" t="s">
        <v>314</v>
      </c>
      <c r="F1189" s="125">
        <v>3.0003764226745702</v>
      </c>
      <c r="G1189" s="126">
        <v>99.217544715975606</v>
      </c>
      <c r="H1189" s="37">
        <f>ACOS(COS(RADIANS(90-F1190)) * COS(RADIANS(90-F1189)) + SIN(RADIANS(90-F1190)) * SIN(RADIANS(90-F1189)) * COS(RADIANS(G1190-G1189))) * 6371392 * IFERROR(IF(AVERAGEIF('TT History'!$B:$B, D1189, 'TT History'!$E:$E) &gt; 9.8%, 1.1205, IF(AVERAGEIF('TT History'!$B:$B, D1189, 'TT History'!$E:$E) &gt;= 8.5%, 1.1055, 1.0525)), 1.0525)</f>
        <v>68.934092936495389</v>
      </c>
    </row>
    <row r="1190" spans="1:8" x14ac:dyDescent="0.25">
      <c r="A1190" t="s">
        <v>176</v>
      </c>
      <c r="B1190" t="str">
        <f>VLOOKUP(C1190, olt_db!$B$2:$E$70, 2, 0)</f>
        <v>OLT-SMGN-IBS-Pematang_Asilum</v>
      </c>
      <c r="C1190" t="s">
        <v>177</v>
      </c>
      <c r="D1190" s="35" t="s">
        <v>436</v>
      </c>
      <c r="E1190" s="35" t="s">
        <v>315</v>
      </c>
      <c r="F1190" s="125">
        <v>3.0009205436041202</v>
      </c>
      <c r="G1190" s="126">
        <v>99.217444565407305</v>
      </c>
      <c r="H1190" s="37">
        <f>ACOS(COS(RADIANS(90-F1191)) * COS(RADIANS(90-F1190)) + SIN(RADIANS(90-F1191)) * SIN(RADIANS(90-F1190)) * COS(RADIANS(G1191-G1190))) * 6371392 * IFERROR(IF(AVERAGEIF('TT History'!$B:$B, D1190, 'TT History'!$E:$E) &gt; 9.8%, 1.1205, IF(AVERAGEIF('TT History'!$B:$B, D1190, 'TT History'!$E:$E) &gt;= 8.5%, 1.1055, 1.0525)), 1.0525)</f>
        <v>81.404407809511412</v>
      </c>
    </row>
    <row r="1191" spans="1:8" x14ac:dyDescent="0.25">
      <c r="A1191" t="s">
        <v>176</v>
      </c>
      <c r="B1191" t="str">
        <f>VLOOKUP(C1191, olt_db!$B$2:$E$70, 2, 0)</f>
        <v>OLT-SMGN-IBS-Pematang_Asilum</v>
      </c>
      <c r="C1191" t="s">
        <v>177</v>
      </c>
      <c r="D1191" s="35" t="s">
        <v>436</v>
      </c>
      <c r="E1191" s="35" t="s">
        <v>316</v>
      </c>
      <c r="F1191" s="125">
        <v>3.00154200279961</v>
      </c>
      <c r="G1191" s="126">
        <v>99.217242763723803</v>
      </c>
      <c r="H1191" s="37">
        <f>ACOS(COS(RADIANS(90-F1192)) * COS(RADIANS(90-F1191)) + SIN(RADIANS(90-F1192)) * SIN(RADIANS(90-F1191)) * COS(RADIANS(G1192-G1191))) * 6371392 * IFERROR(IF(AVERAGEIF('TT History'!$B:$B, D1191, 'TT History'!$E:$E) &gt; 9.8%, 1.1205, IF(AVERAGEIF('TT History'!$B:$B, D1191, 'TT History'!$E:$E) &gt;= 8.5%, 1.1055, 1.0525)), 1.0525)</f>
        <v>92.293456387511327</v>
      </c>
    </row>
    <row r="1192" spans="1:8" x14ac:dyDescent="0.25">
      <c r="A1192" t="s">
        <v>176</v>
      </c>
      <c r="B1192" t="str">
        <f>VLOOKUP(C1192, olt_db!$B$2:$E$70, 2, 0)</f>
        <v>OLT-SMGN-IBS-Pematang_Asilum</v>
      </c>
      <c r="C1192" t="s">
        <v>177</v>
      </c>
      <c r="D1192" s="35" t="s">
        <v>436</v>
      </c>
      <c r="E1192" s="35" t="s">
        <v>317</v>
      </c>
      <c r="F1192" s="125">
        <v>3.0022696172432601</v>
      </c>
      <c r="G1192" s="126">
        <v>99.217103910151494</v>
      </c>
      <c r="H1192" s="37">
        <f>ACOS(COS(RADIANS(90-F1193)) * COS(RADIANS(90-F1192)) + SIN(RADIANS(90-F1193)) * SIN(RADIANS(90-F1192)) * COS(RADIANS(G1193-G1192))) * 6371392 * IFERROR(IF(AVERAGEIF('TT History'!$B:$B, D1192, 'TT History'!$E:$E) &gt; 9.8%, 1.1205, IF(AVERAGEIF('TT History'!$B:$B, D1192, 'TT History'!$E:$E) &gt;= 8.5%, 1.1055, 1.0525)), 1.0525)</f>
        <v>29.794240813050472</v>
      </c>
    </row>
    <row r="1193" spans="1:8" x14ac:dyDescent="0.25">
      <c r="A1193" t="s">
        <v>176</v>
      </c>
      <c r="B1193" t="str">
        <f>VLOOKUP(C1193, olt_db!$B$2:$E$70, 2, 0)</f>
        <v>OLT-SMGN-IBS-Pematang_Asilum</v>
      </c>
      <c r="C1193" t="s">
        <v>177</v>
      </c>
      <c r="D1193" s="35" t="s">
        <v>436</v>
      </c>
      <c r="E1193" s="35" t="s">
        <v>318</v>
      </c>
      <c r="F1193" s="125">
        <v>3.0022221674476199</v>
      </c>
      <c r="G1193" s="126">
        <v>99.216869226803496</v>
      </c>
      <c r="H1193" s="37">
        <f>(ACOS(COS(RADIANS(90-olt_db!F51)) * COS(RADIANS(90-F1193)) + SIN(RADIANS(90-olt_db!F51)) * SIN(RADIANS(90-F1193)) * COS(RADIANS(olt_db!G51-G1193))) * 6371392)*1.105</f>
        <v>0.33175441850036641</v>
      </c>
    </row>
    <row r="1194" spans="1:8" x14ac:dyDescent="0.25">
      <c r="A1194" t="s">
        <v>176</v>
      </c>
      <c r="B1194" t="str">
        <f>VLOOKUP(C1194, olt_db!$B$2:$E$70, 2, 0)</f>
        <v>OLT-SMGN-IBS-Pematang_Asilum</v>
      </c>
      <c r="C1194" t="s">
        <v>177</v>
      </c>
      <c r="D1194" s="20" t="s">
        <v>506</v>
      </c>
      <c r="E1194" s="20" t="s">
        <v>507</v>
      </c>
      <c r="F1194" s="127">
        <v>3.0037149132893002</v>
      </c>
      <c r="G1194" s="128">
        <v>99.2267978630763</v>
      </c>
      <c r="H1194" s="51">
        <f>ACOS(COS(RADIANS(90-F1195)) * COS(RADIANS(90-F1194)) + SIN(RADIANS(90-F1195)) * SIN(RADIANS(90-F1194)) * COS(RADIANS(G1195-G1194))) * 6371392 * IFERROR(IF(AVERAGEIF('TT History'!$B:$B, D1194, 'TT History'!$E:$E) &gt; 9.8%, 1.1205, IF(AVERAGEIF('TT History'!$B:$B, D1194, 'TT History'!$E:$E) &gt;= 8.5%, 1.1055, 1.0525)), 1.0525)</f>
        <v>92.911203218658329</v>
      </c>
    </row>
    <row r="1195" spans="1:8" x14ac:dyDescent="0.25">
      <c r="A1195" t="s">
        <v>176</v>
      </c>
      <c r="B1195" t="str">
        <f>VLOOKUP(C1195, olt_db!$B$2:$E$70, 2, 0)</f>
        <v>OLT-SMGN-IBS-Pematang_Asilum</v>
      </c>
      <c r="C1195" t="s">
        <v>177</v>
      </c>
      <c r="D1195" s="20" t="s">
        <v>506</v>
      </c>
      <c r="E1195" s="20" t="s">
        <v>430</v>
      </c>
      <c r="F1195" s="127">
        <v>3.0042805124469298</v>
      </c>
      <c r="G1195" s="128">
        <v>99.226240065663404</v>
      </c>
      <c r="H1195" s="51">
        <f>ACOS(COS(RADIANS(90-F1196)) * COS(RADIANS(90-F1195)) + SIN(RADIANS(90-F1196)) * SIN(RADIANS(90-F1195)) * COS(RADIANS(G1196-G1195))) * 6371392 * IFERROR(IF(AVERAGEIF('TT History'!$B:$B, D1195, 'TT History'!$E:$E) &gt; 9.8%, 1.1205, IF(AVERAGEIF('TT History'!$B:$B, D1195, 'TT History'!$E:$E) &gt;= 8.5%, 1.1055, 1.0525)), 1.0525)</f>
        <v>184.60782058930664</v>
      </c>
    </row>
    <row r="1196" spans="1:8" x14ac:dyDescent="0.25">
      <c r="A1196" t="s">
        <v>176</v>
      </c>
      <c r="B1196" t="str">
        <f>VLOOKUP(C1196, olt_db!$B$2:$E$70, 2, 0)</f>
        <v>OLT-SMGN-IBS-Pematang_Asilum</v>
      </c>
      <c r="C1196" t="s">
        <v>177</v>
      </c>
      <c r="D1196" s="20" t="s">
        <v>506</v>
      </c>
      <c r="E1196" s="20" t="s">
        <v>431</v>
      </c>
      <c r="F1196" s="127">
        <v>3.0033676498772701</v>
      </c>
      <c r="G1196" s="128">
        <v>99.224951991270402</v>
      </c>
      <c r="H1196" s="51">
        <f>ACOS(COS(RADIANS(90-F1197)) * COS(RADIANS(90-F1196)) + SIN(RADIANS(90-F1197)) * SIN(RADIANS(90-F1196)) * COS(RADIANS(G1197-G1196))) * 6371392 * IFERROR(IF(AVERAGEIF('TT History'!$B:$B, D1196, 'TT History'!$E:$E) &gt; 9.8%, 1.1205, IF(AVERAGEIF('TT History'!$B:$B, D1196, 'TT History'!$E:$E) &gt;= 8.5%, 1.1055, 1.0525)), 1.0525)</f>
        <v>99.440432027827015</v>
      </c>
    </row>
    <row r="1197" spans="1:8" x14ac:dyDescent="0.25">
      <c r="A1197" t="s">
        <v>176</v>
      </c>
      <c r="B1197" t="str">
        <f>VLOOKUP(C1197, olt_db!$B$2:$E$70, 2, 0)</f>
        <v>OLT-SMGN-IBS-Pematang_Asilum</v>
      </c>
      <c r="C1197" t="s">
        <v>177</v>
      </c>
      <c r="D1197" s="20" t="s">
        <v>506</v>
      </c>
      <c r="E1197" s="20" t="s">
        <v>432</v>
      </c>
      <c r="F1197" s="127">
        <v>3.0028956052722902</v>
      </c>
      <c r="G1197" s="128">
        <v>99.224244590317298</v>
      </c>
      <c r="H1197" s="51">
        <f>ACOS(COS(RADIANS(90-F1198)) * COS(RADIANS(90-F1197)) + SIN(RADIANS(90-F1198)) * SIN(RADIANS(90-F1197)) * COS(RADIANS(G1198-G1197))) * 6371392 * IFERROR(IF(AVERAGEIF('TT History'!$B:$B, D1197, 'TT History'!$E:$E) &gt; 9.8%, 1.1205, IF(AVERAGEIF('TT History'!$B:$B, D1197, 'TT History'!$E:$E) &gt;= 8.5%, 1.1055, 1.0525)), 1.0525)</f>
        <v>136.32328148601937</v>
      </c>
    </row>
    <row r="1198" spans="1:8" x14ac:dyDescent="0.25">
      <c r="A1198" t="s">
        <v>176</v>
      </c>
      <c r="B1198" t="str">
        <f>VLOOKUP(C1198, olt_db!$B$2:$E$70, 2, 0)</f>
        <v>OLT-SMGN-IBS-Pematang_Asilum</v>
      </c>
      <c r="C1198" t="s">
        <v>177</v>
      </c>
      <c r="D1198" s="20" t="s">
        <v>506</v>
      </c>
      <c r="E1198" s="20" t="s">
        <v>433</v>
      </c>
      <c r="F1198" s="127">
        <v>3.0023251987914699</v>
      </c>
      <c r="G1198" s="128">
        <v>99.223227664175198</v>
      </c>
      <c r="H1198" s="51">
        <f>ACOS(COS(RADIANS(90-F1199)) * COS(RADIANS(90-F1198)) + SIN(RADIANS(90-F1199)) * SIN(RADIANS(90-F1198)) * COS(RADIANS(G1199-G1198))) * 6371392 * IFERROR(IF(AVERAGEIF('TT History'!$B:$B, D1198, 'TT History'!$E:$E) &gt; 9.8%, 1.1205, IF(AVERAGEIF('TT History'!$B:$B, D1198, 'TT History'!$E:$E) &gt;= 8.5%, 1.1055, 1.0525)), 1.0525)</f>
        <v>184.60627906830439</v>
      </c>
    </row>
    <row r="1199" spans="1:8" x14ac:dyDescent="0.25">
      <c r="A1199" t="s">
        <v>176</v>
      </c>
      <c r="B1199" t="str">
        <f>VLOOKUP(C1199, olt_db!$B$2:$E$70, 2, 0)</f>
        <v>OLT-SMGN-IBS-Pematang_Asilum</v>
      </c>
      <c r="C1199" t="s">
        <v>177</v>
      </c>
      <c r="D1199" s="20" t="s">
        <v>506</v>
      </c>
      <c r="E1199" s="20" t="s">
        <v>434</v>
      </c>
      <c r="F1199" s="127">
        <v>3.0017546823493002</v>
      </c>
      <c r="G1199" s="128">
        <v>99.221755144272194</v>
      </c>
      <c r="H1199" s="51">
        <f>ACOS(COS(RADIANS(90-F1200)) * COS(RADIANS(90-F1199)) + SIN(RADIANS(90-F1200)) * SIN(RADIANS(90-F1199)) * COS(RADIANS(G1200-G1199))) * 6371392 * IFERROR(IF(AVERAGEIF('TT History'!$B:$B, D1199, 'TT History'!$E:$E) &gt; 9.8%, 1.1205, IF(AVERAGEIF('TT History'!$B:$B, D1199, 'TT History'!$E:$E) &gt;= 8.5%, 1.1055, 1.0525)), 1.0525)</f>
        <v>282.24982680048754</v>
      </c>
    </row>
    <row r="1200" spans="1:8" x14ac:dyDescent="0.25">
      <c r="A1200" t="s">
        <v>176</v>
      </c>
      <c r="B1200" t="str">
        <f>VLOOKUP(C1200, olt_db!$B$2:$E$70, 2, 0)</f>
        <v>OLT-SMGN-IBS-Pematang_Asilum</v>
      </c>
      <c r="C1200" t="s">
        <v>177</v>
      </c>
      <c r="D1200" s="20" t="s">
        <v>506</v>
      </c>
      <c r="E1200" s="20" t="s">
        <v>435</v>
      </c>
      <c r="F1200" s="127">
        <v>3.00099785891801</v>
      </c>
      <c r="G1200" s="128">
        <v>99.219462263650499</v>
      </c>
      <c r="H1200" s="51">
        <f>ACOS(COS(RADIANS(90-F1201)) * COS(RADIANS(90-F1200)) + SIN(RADIANS(90-F1201)) * SIN(RADIANS(90-F1200)) * COS(RADIANS(G1201-G1200))) * 6371392 * IFERROR(IF(AVERAGEIF('TT History'!$B:$B, D1200, 'TT History'!$E:$E) &gt; 9.8%, 1.1205, IF(AVERAGEIF('TT History'!$B:$B, D1200, 'TT History'!$E:$E) &gt;= 8.5%, 1.1055, 1.0525)), 1.0525)</f>
        <v>235.62821617067655</v>
      </c>
    </row>
    <row r="1201" spans="1:8" x14ac:dyDescent="0.25">
      <c r="A1201" t="s">
        <v>176</v>
      </c>
      <c r="B1201" t="str">
        <f>VLOOKUP(C1201, olt_db!$B$2:$E$70, 2, 0)</f>
        <v>OLT-SMGN-IBS-Pematang_Asilum</v>
      </c>
      <c r="C1201" t="s">
        <v>177</v>
      </c>
      <c r="D1201" s="20" t="s">
        <v>506</v>
      </c>
      <c r="E1201" s="20" t="s">
        <v>314</v>
      </c>
      <c r="F1201" s="127">
        <v>3.0003764226745702</v>
      </c>
      <c r="G1201" s="128">
        <v>99.217544715975606</v>
      </c>
      <c r="H1201" s="51">
        <f>ACOS(COS(RADIANS(90-F1202)) * COS(RADIANS(90-F1201)) + SIN(RADIANS(90-F1202)) * SIN(RADIANS(90-F1201)) * COS(RADIANS(G1202-G1201))) * 6371392 * IFERROR(IF(AVERAGEIF('TT History'!$B:$B, D1201, 'TT History'!$E:$E) &gt; 9.8%, 1.1205, IF(AVERAGEIF('TT History'!$B:$B, D1201, 'TT History'!$E:$E) &gt;= 8.5%, 1.1055, 1.0525)), 1.0525)</f>
        <v>64.750676319198035</v>
      </c>
    </row>
    <row r="1202" spans="1:8" x14ac:dyDescent="0.25">
      <c r="A1202" t="s">
        <v>176</v>
      </c>
      <c r="B1202" t="str">
        <f>VLOOKUP(C1202, olt_db!$B$2:$E$70, 2, 0)</f>
        <v>OLT-SMGN-IBS-Pematang_Asilum</v>
      </c>
      <c r="C1202" t="s">
        <v>177</v>
      </c>
      <c r="D1202" s="20" t="s">
        <v>506</v>
      </c>
      <c r="E1202" s="20" t="s">
        <v>315</v>
      </c>
      <c r="F1202" s="127">
        <v>3.0009205436041202</v>
      </c>
      <c r="G1202" s="128">
        <v>99.217444565407305</v>
      </c>
      <c r="H1202" s="51">
        <f>ACOS(COS(RADIANS(90-F1203)) * COS(RADIANS(90-F1202)) + SIN(RADIANS(90-F1203)) * SIN(RADIANS(90-F1202)) * COS(RADIANS(G1203-G1202))) * 6371392 * IFERROR(IF(AVERAGEIF('TT History'!$B:$B, D1202, 'TT History'!$E:$E) &gt; 9.8%, 1.1205, IF(AVERAGEIF('TT History'!$B:$B, D1202, 'TT History'!$E:$E) &gt;= 8.5%, 1.1055, 1.0525)), 1.0525)</f>
        <v>76.464202784034583</v>
      </c>
    </row>
    <row r="1203" spans="1:8" x14ac:dyDescent="0.25">
      <c r="A1203" t="s">
        <v>176</v>
      </c>
      <c r="B1203" t="str">
        <f>VLOOKUP(C1203, olt_db!$B$2:$E$70, 2, 0)</f>
        <v>OLT-SMGN-IBS-Pematang_Asilum</v>
      </c>
      <c r="C1203" t="s">
        <v>177</v>
      </c>
      <c r="D1203" s="20" t="s">
        <v>506</v>
      </c>
      <c r="E1203" s="20" t="s">
        <v>316</v>
      </c>
      <c r="F1203" s="127">
        <v>3.00154200279961</v>
      </c>
      <c r="G1203" s="128">
        <v>99.217242763723803</v>
      </c>
      <c r="H1203" s="51">
        <f>ACOS(COS(RADIANS(90-F1204)) * COS(RADIANS(90-F1203)) + SIN(RADIANS(90-F1204)) * SIN(RADIANS(90-F1203)) * COS(RADIANS(G1204-G1203))) * 6371392 * IFERROR(IF(AVERAGEIF('TT History'!$B:$B, D1203, 'TT History'!$E:$E) &gt; 9.8%, 1.1205, IF(AVERAGEIF('TT History'!$B:$B, D1203, 'TT History'!$E:$E) &gt;= 8.5%, 1.1055, 1.0525)), 1.0525)</f>
        <v>86.692425567028707</v>
      </c>
    </row>
    <row r="1204" spans="1:8" x14ac:dyDescent="0.25">
      <c r="A1204" t="s">
        <v>176</v>
      </c>
      <c r="B1204" t="str">
        <f>VLOOKUP(C1204, olt_db!$B$2:$E$70, 2, 0)</f>
        <v>OLT-SMGN-IBS-Pematang_Asilum</v>
      </c>
      <c r="C1204" t="s">
        <v>177</v>
      </c>
      <c r="D1204" s="20" t="s">
        <v>506</v>
      </c>
      <c r="E1204" s="20" t="s">
        <v>317</v>
      </c>
      <c r="F1204" s="127">
        <v>3.0022696172432601</v>
      </c>
      <c r="G1204" s="128">
        <v>99.217103910151494</v>
      </c>
      <c r="H1204" s="51">
        <f>ACOS(COS(RADIANS(90-F1205)) * COS(RADIANS(90-F1204)) + SIN(RADIANS(90-F1205)) * SIN(RADIANS(90-F1204)) * COS(RADIANS(G1205-G1204))) * 6371392 * IFERROR(IF(AVERAGEIF('TT History'!$B:$B, D1204, 'TT History'!$E:$E) &gt; 9.8%, 1.1205, IF(AVERAGEIF('TT History'!$B:$B, D1204, 'TT History'!$E:$E) &gt;= 8.5%, 1.1055, 1.0525)), 1.0525)</f>
        <v>27.986111964065703</v>
      </c>
    </row>
    <row r="1205" spans="1:8" x14ac:dyDescent="0.25">
      <c r="A1205" t="s">
        <v>176</v>
      </c>
      <c r="B1205" t="str">
        <f>VLOOKUP(C1205, olt_db!$B$2:$E$70, 2, 0)</f>
        <v>OLT-SMGN-IBS-Pematang_Asilum</v>
      </c>
      <c r="C1205" t="s">
        <v>177</v>
      </c>
      <c r="D1205" s="20" t="s">
        <v>506</v>
      </c>
      <c r="E1205" s="20" t="s">
        <v>318</v>
      </c>
      <c r="F1205" s="127">
        <v>3.0022221674476199</v>
      </c>
      <c r="G1205" s="128">
        <v>99.216869226803496</v>
      </c>
      <c r="H1205" s="51">
        <f>(ACOS(COS(RADIANS(90-olt_db!F51)) * COS(RADIANS(90-F1205)) + SIN(RADIANS(90-olt_db!F51)) * SIN(RADIANS(90-F1205)) * COS(RADIANS(olt_db!G51-G1205))) * 6371392)*1.105</f>
        <v>0.33175441850036641</v>
      </c>
    </row>
    <row r="1206" spans="1:8" x14ac:dyDescent="0.25">
      <c r="A1206" t="s">
        <v>176</v>
      </c>
      <c r="B1206" t="str">
        <f>VLOOKUP(C1206, olt_db!$B$2:$E$70, 2, 0)</f>
        <v>OLT-SMGN-IBS-Pematang_Asilum</v>
      </c>
      <c r="C1206" t="s">
        <v>177</v>
      </c>
      <c r="D1206" s="42" t="s">
        <v>508</v>
      </c>
      <c r="E1206" s="42" t="s">
        <v>217</v>
      </c>
      <c r="F1206" s="129">
        <v>2.9933868964529999</v>
      </c>
      <c r="G1206" s="130">
        <v>99.170595823318394</v>
      </c>
      <c r="H1206" s="41">
        <f>ACOS(COS(RADIANS(90-F1207)) * COS(RADIANS(90-F1206)) + SIN(RADIANS(90-F1207)) * SIN(RADIANS(90-F1206)) * COS(RADIANS(G1207-G1206))) * 6371392 * IFERROR(IF(AVERAGEIF('TT History'!$B:$B, D1206, 'TT History'!$E:$E) &gt; 9.8%, 1.1205, IF(AVERAGEIF('TT History'!$B:$B, D1206, 'TT History'!$E:$E) &gt;= 8.5%, 1.1055, 1.0525)), 1.0525)</f>
        <v>63.977954045864763</v>
      </c>
    </row>
    <row r="1207" spans="1:8" x14ac:dyDescent="0.25">
      <c r="A1207" t="s">
        <v>176</v>
      </c>
      <c r="B1207" t="str">
        <f>VLOOKUP(C1207, olt_db!$B$2:$E$70, 2, 0)</f>
        <v>OLT-SMGN-IBS-Pematang_Asilum</v>
      </c>
      <c r="C1207" t="s">
        <v>177</v>
      </c>
      <c r="D1207" s="42" t="s">
        <v>508</v>
      </c>
      <c r="E1207" s="42" t="s">
        <v>218</v>
      </c>
      <c r="F1207" s="129">
        <v>2.9929097675605898</v>
      </c>
      <c r="G1207" s="130">
        <v>99.170405855752605</v>
      </c>
      <c r="H1207" s="41">
        <f>ACOS(COS(RADIANS(90-F1208)) * COS(RADIANS(90-F1207)) + SIN(RADIANS(90-F1208)) * SIN(RADIANS(90-F1207)) * COS(RADIANS(G1208-G1207))) * 6371392 * IFERROR(IF(AVERAGEIF('TT History'!$B:$B, D1207, 'TT History'!$E:$E) &gt; 9.8%, 1.1205, IF(AVERAGEIF('TT History'!$B:$B, D1207, 'TT History'!$E:$E) &gt;= 8.5%, 1.1055, 1.0525)), 1.0525)</f>
        <v>44.694937898729087</v>
      </c>
    </row>
    <row r="1208" spans="1:8" x14ac:dyDescent="0.25">
      <c r="A1208" t="s">
        <v>176</v>
      </c>
      <c r="B1208" t="str">
        <f>VLOOKUP(C1208, olt_db!$B$2:$E$70, 2, 0)</f>
        <v>OLT-SMGN-IBS-Pematang_Asilum</v>
      </c>
      <c r="C1208" t="s">
        <v>177</v>
      </c>
      <c r="D1208" s="42" t="s">
        <v>508</v>
      </c>
      <c r="E1208" s="42" t="s">
        <v>219</v>
      </c>
      <c r="F1208" s="129">
        <v>2.9925550196700899</v>
      </c>
      <c r="G1208" s="130">
        <v>99.170352661745994</v>
      </c>
      <c r="H1208" s="41">
        <f>ACOS(COS(RADIANS(90-F1209)) * COS(RADIANS(90-F1208)) + SIN(RADIANS(90-F1209)) * SIN(RADIANS(90-F1208)) * COS(RADIANS(G1209-G1208))) * 6371392 * IFERROR(IF(AVERAGEIF('TT History'!$B:$B, D1208, 'TT History'!$E:$E) &gt; 9.8%, 1.1205, IF(AVERAGEIF('TT History'!$B:$B, D1208, 'TT History'!$E:$E) &gt;= 8.5%, 1.1055, 1.0525)), 1.0525)</f>
        <v>98.93563896149972</v>
      </c>
    </row>
    <row r="1209" spans="1:8" x14ac:dyDescent="0.25">
      <c r="A1209" t="s">
        <v>176</v>
      </c>
      <c r="B1209" t="str">
        <f>VLOOKUP(C1209, olt_db!$B$2:$E$70, 2, 0)</f>
        <v>OLT-SMGN-IBS-Pematang_Asilum</v>
      </c>
      <c r="C1209" t="s">
        <v>177</v>
      </c>
      <c r="D1209" s="42" t="s">
        <v>508</v>
      </c>
      <c r="E1209" s="42" t="s">
        <v>220</v>
      </c>
      <c r="F1209" s="129">
        <v>2.9917610509757901</v>
      </c>
      <c r="G1209" s="130">
        <v>99.170361318085597</v>
      </c>
      <c r="H1209" s="41">
        <f>ACOS(COS(RADIANS(90-F1210)) * COS(RADIANS(90-F1209)) + SIN(RADIANS(90-F1210)) * SIN(RADIANS(90-F1209)) * COS(RADIANS(G1210-G1209))) * 6371392 * IFERROR(IF(AVERAGEIF('TT History'!$B:$B, D1209, 'TT History'!$E:$E) &gt; 9.8%, 1.1205, IF(AVERAGEIF('TT History'!$B:$B, D1209, 'TT History'!$E:$E) &gt;= 8.5%, 1.1055, 1.0525)), 1.0525)</f>
        <v>106.91673560048012</v>
      </c>
    </row>
    <row r="1210" spans="1:8" x14ac:dyDescent="0.25">
      <c r="A1210" t="s">
        <v>176</v>
      </c>
      <c r="B1210" t="str">
        <f>VLOOKUP(C1210, olt_db!$B$2:$E$70, 2, 0)</f>
        <v>OLT-SMGN-IBS-Pematang_Asilum</v>
      </c>
      <c r="C1210" t="s">
        <v>177</v>
      </c>
      <c r="D1210" s="42" t="s">
        <v>508</v>
      </c>
      <c r="E1210" s="42" t="s">
        <v>221</v>
      </c>
      <c r="F1210" s="129">
        <v>2.9909034042910601</v>
      </c>
      <c r="G1210" s="130">
        <v>99.170334367436098</v>
      </c>
      <c r="H1210" s="41">
        <f>ACOS(COS(RADIANS(90-F1211)) * COS(RADIANS(90-F1210)) + SIN(RADIANS(90-F1211)) * SIN(RADIANS(90-F1210)) * COS(RADIANS(G1211-G1210))) * 6371392 * IFERROR(IF(AVERAGEIF('TT History'!$B:$B, D1210, 'TT History'!$E:$E) &gt; 9.8%, 1.1205, IF(AVERAGEIF('TT History'!$B:$B, D1210, 'TT History'!$E:$E) &gt;= 8.5%, 1.1055, 1.0525)), 1.0525)</f>
        <v>54.973841439353485</v>
      </c>
    </row>
    <row r="1211" spans="1:8" x14ac:dyDescent="0.25">
      <c r="A1211" t="s">
        <v>176</v>
      </c>
      <c r="B1211" t="str">
        <f>VLOOKUP(C1211, olt_db!$B$2:$E$70, 2, 0)</f>
        <v>OLT-SMGN-IBS-Pematang_Asilum</v>
      </c>
      <c r="C1211" t="s">
        <v>177</v>
      </c>
      <c r="D1211" s="42" t="s">
        <v>508</v>
      </c>
      <c r="E1211" s="42" t="s">
        <v>222</v>
      </c>
      <c r="F1211" s="129">
        <v>2.9904622535013599</v>
      </c>
      <c r="G1211" s="130">
        <v>99.170340781137</v>
      </c>
      <c r="H1211" s="41">
        <f>ACOS(COS(RADIANS(90-F1212)) * COS(RADIANS(90-F1211)) + SIN(RADIANS(90-F1212)) * SIN(RADIANS(90-F1211)) * COS(RADIANS(G1212-G1211))) * 6371392 * IFERROR(IF(AVERAGEIF('TT History'!$B:$B, D1211, 'TT History'!$E:$E) &gt; 9.8%, 1.1205, IF(AVERAGEIF('TT History'!$B:$B, D1211, 'TT History'!$E:$E) &gt;= 8.5%, 1.1055, 1.0525)), 1.0525)</f>
        <v>135.22023587941095</v>
      </c>
    </row>
    <row r="1212" spans="1:8" x14ac:dyDescent="0.25">
      <c r="A1212" t="s">
        <v>176</v>
      </c>
      <c r="B1212" t="str">
        <f>VLOOKUP(C1212, olt_db!$B$2:$E$70, 2, 0)</f>
        <v>OLT-SMGN-IBS-Pematang_Asilum</v>
      </c>
      <c r="C1212" t="s">
        <v>177</v>
      </c>
      <c r="D1212" s="42" t="s">
        <v>508</v>
      </c>
      <c r="E1212" s="42" t="s">
        <v>223</v>
      </c>
      <c r="F1212" s="129">
        <v>2.9893771719828699</v>
      </c>
      <c r="G1212" s="130">
        <v>99.170323373538196</v>
      </c>
      <c r="H1212" s="41">
        <f>ACOS(COS(RADIANS(90-F1213)) * COS(RADIANS(90-F1212)) + SIN(RADIANS(90-F1213)) * SIN(RADIANS(90-F1212)) * COS(RADIANS(G1213-G1212))) * 6371392 * IFERROR(IF(AVERAGEIF('TT History'!$B:$B, D1212, 'TT History'!$E:$E) &gt; 9.8%, 1.1205, IF(AVERAGEIF('TT History'!$B:$B, D1212, 'TT History'!$E:$E) &gt;= 8.5%, 1.1055, 1.0525)), 1.0525)</f>
        <v>82.804487470652333</v>
      </c>
    </row>
    <row r="1213" spans="1:8" x14ac:dyDescent="0.25">
      <c r="A1213" t="s">
        <v>176</v>
      </c>
      <c r="B1213" t="str">
        <f>VLOOKUP(C1213, olt_db!$B$2:$E$70, 2, 0)</f>
        <v>OLT-SMGN-IBS-Pematang_Asilum</v>
      </c>
      <c r="C1213" t="s">
        <v>177</v>
      </c>
      <c r="D1213" s="42" t="s">
        <v>508</v>
      </c>
      <c r="E1213" s="42" t="s">
        <v>224</v>
      </c>
      <c r="F1213" s="129">
        <v>2.9887126881766002</v>
      </c>
      <c r="G1213" s="130">
        <v>99.170313727355094</v>
      </c>
      <c r="H1213" s="41">
        <f>ACOS(COS(RADIANS(90-F1214)) * COS(RADIANS(90-F1213)) + SIN(RADIANS(90-F1214)) * SIN(RADIANS(90-F1213)) * COS(RADIANS(G1214-G1213))) * 6371392 * IFERROR(IF(AVERAGEIF('TT History'!$B:$B, D1213, 'TT History'!$E:$E) &gt; 9.8%, 1.1205, IF(AVERAGEIF('TT History'!$B:$B, D1213, 'TT History'!$E:$E) &gt;= 8.5%, 1.1055, 1.0525)), 1.0525)</f>
        <v>80.222619756129589</v>
      </c>
    </row>
    <row r="1214" spans="1:8" x14ac:dyDescent="0.25">
      <c r="A1214" t="s">
        <v>176</v>
      </c>
      <c r="B1214" t="str">
        <f>VLOOKUP(C1214, olt_db!$B$2:$E$70, 2, 0)</f>
        <v>OLT-SMGN-IBS-Pematang_Asilum</v>
      </c>
      <c r="C1214" t="s">
        <v>177</v>
      </c>
      <c r="D1214" s="42" t="s">
        <v>508</v>
      </c>
      <c r="E1214" s="42" t="s">
        <v>225</v>
      </c>
      <c r="F1214" s="129">
        <v>2.9880694957806799</v>
      </c>
      <c r="G1214" s="130">
        <v>99.170284970811807</v>
      </c>
      <c r="H1214" s="41">
        <f>ACOS(COS(RADIANS(90-F1215)) * COS(RADIANS(90-F1214)) + SIN(RADIANS(90-F1215)) * SIN(RADIANS(90-F1214)) * COS(RADIANS(G1215-G1214))) * 6371392 * IFERROR(IF(AVERAGEIF('TT History'!$B:$B, D1214, 'TT History'!$E:$E) &gt; 9.8%, 1.1205, IF(AVERAGEIF('TT History'!$B:$B, D1214, 'TT History'!$E:$E) &gt;= 8.5%, 1.1055, 1.0525)), 1.0525)</f>
        <v>99.739096714258793</v>
      </c>
    </row>
    <row r="1215" spans="1:8" x14ac:dyDescent="0.25">
      <c r="A1215" t="s">
        <v>176</v>
      </c>
      <c r="B1215" t="str">
        <f>VLOOKUP(C1215, olt_db!$B$2:$E$70, 2, 0)</f>
        <v>OLT-SMGN-IBS-Pematang_Asilum</v>
      </c>
      <c r="C1215" t="s">
        <v>177</v>
      </c>
      <c r="D1215" s="42" t="s">
        <v>508</v>
      </c>
      <c r="E1215" s="42" t="s">
        <v>226</v>
      </c>
      <c r="F1215" s="129">
        <v>2.9872690580182</v>
      </c>
      <c r="G1215" s="130">
        <v>99.170291536956398</v>
      </c>
      <c r="H1215" s="41">
        <f>ACOS(COS(RADIANS(90-F1216)) * COS(RADIANS(90-F1215)) + SIN(RADIANS(90-F1216)) * SIN(RADIANS(90-F1215)) * COS(RADIANS(G1216-G1215))) * 6371392 * IFERROR(IF(AVERAGEIF('TT History'!$B:$B, D1215, 'TT History'!$E:$E) &gt; 9.8%, 1.1205, IF(AVERAGEIF('TT History'!$B:$B, D1215, 'TT History'!$E:$E) &gt;= 8.5%, 1.1055, 1.0525)), 1.0525)</f>
        <v>95.104745582826325</v>
      </c>
    </row>
    <row r="1216" spans="1:8" x14ac:dyDescent="0.25">
      <c r="A1216" t="s">
        <v>176</v>
      </c>
      <c r="B1216" t="str">
        <f>VLOOKUP(C1216, olt_db!$B$2:$E$70, 2, 0)</f>
        <v>OLT-SMGN-IBS-Pematang_Asilum</v>
      </c>
      <c r="C1216" t="s">
        <v>177</v>
      </c>
      <c r="D1216" s="42" t="s">
        <v>508</v>
      </c>
      <c r="E1216" s="42" t="s">
        <v>227</v>
      </c>
      <c r="F1216" s="129">
        <v>2.9865129349792299</v>
      </c>
      <c r="G1216" s="130">
        <v>99.170187180673395</v>
      </c>
      <c r="H1216" s="41">
        <f>ACOS(COS(RADIANS(90-F1217)) * COS(RADIANS(90-F1216)) + SIN(RADIANS(90-F1217)) * SIN(RADIANS(90-F1216)) * COS(RADIANS(G1217-G1216))) * 6371392 * IFERROR(IF(AVERAGEIF('TT History'!$B:$B, D1216, 'TT History'!$E:$E) &gt; 9.8%, 1.1205, IF(AVERAGEIF('TT History'!$B:$B, D1216, 'TT History'!$E:$E) &gt;= 8.5%, 1.1055, 1.0525)), 1.0525)</f>
        <v>99.817244427914687</v>
      </c>
    </row>
    <row r="1217" spans="1:8" x14ac:dyDescent="0.25">
      <c r="A1217" t="s">
        <v>176</v>
      </c>
      <c r="B1217" t="str">
        <f>VLOOKUP(C1217, olt_db!$B$2:$E$70, 2, 0)</f>
        <v>OLT-SMGN-IBS-Pematang_Asilum</v>
      </c>
      <c r="C1217" t="s">
        <v>177</v>
      </c>
      <c r="D1217" s="42" t="s">
        <v>508</v>
      </c>
      <c r="E1217" s="42" t="s">
        <v>228</v>
      </c>
      <c r="F1217" s="129">
        <v>2.98571189524375</v>
      </c>
      <c r="G1217" s="130">
        <v>99.170196301431801</v>
      </c>
      <c r="H1217" s="41">
        <f>ACOS(COS(RADIANS(90-F1218)) * COS(RADIANS(90-F1217)) + SIN(RADIANS(90-F1218)) * SIN(RADIANS(90-F1217)) * COS(RADIANS(G1218-G1217))) * 6371392 * IFERROR(IF(AVERAGEIF('TT History'!$B:$B, D1217, 'TT History'!$E:$E) &gt; 9.8%, 1.1205, IF(AVERAGEIF('TT History'!$B:$B, D1217, 'TT History'!$E:$E) &gt;= 8.5%, 1.1055, 1.0525)), 1.0525)</f>
        <v>91.757151907846506</v>
      </c>
    </row>
    <row r="1218" spans="1:8" x14ac:dyDescent="0.25">
      <c r="A1218" t="s">
        <v>176</v>
      </c>
      <c r="B1218" t="str">
        <f>VLOOKUP(C1218, olt_db!$B$2:$E$70, 2, 0)</f>
        <v>OLT-SMGN-IBS-Pematang_Asilum</v>
      </c>
      <c r="C1218" t="s">
        <v>177</v>
      </c>
      <c r="D1218" s="42" t="s">
        <v>508</v>
      </c>
      <c r="E1218" s="42" t="s">
        <v>229</v>
      </c>
      <c r="F1218" s="129">
        <v>2.98497550581722</v>
      </c>
      <c r="G1218" s="130">
        <v>99.170200990071393</v>
      </c>
      <c r="H1218" s="41">
        <f>ACOS(COS(RADIANS(90-F1219)) * COS(RADIANS(90-F1218)) + SIN(RADIANS(90-F1219)) * SIN(RADIANS(90-F1218)) * COS(RADIANS(G1219-G1218))) * 6371392 * IFERROR(IF(AVERAGEIF('TT History'!$B:$B, D1218, 'TT History'!$E:$E) &gt; 9.8%, 1.1205, IF(AVERAGEIF('TT History'!$B:$B, D1218, 'TT History'!$E:$E) &gt;= 8.5%, 1.1055, 1.0525)), 1.0525)</f>
        <v>82.363847064387869</v>
      </c>
    </row>
    <row r="1219" spans="1:8" x14ac:dyDescent="0.25">
      <c r="A1219" t="s">
        <v>176</v>
      </c>
      <c r="B1219" t="str">
        <f>VLOOKUP(C1219, olt_db!$B$2:$E$70, 2, 0)</f>
        <v>OLT-SMGN-IBS-Pematang_Asilum</v>
      </c>
      <c r="C1219" t="s">
        <v>177</v>
      </c>
      <c r="D1219" s="42" t="s">
        <v>508</v>
      </c>
      <c r="E1219" s="42" t="s">
        <v>230</v>
      </c>
      <c r="F1219" s="129">
        <v>2.98431460580847</v>
      </c>
      <c r="G1219" s="130">
        <v>99.170188475873502</v>
      </c>
      <c r="H1219" s="41">
        <f>ACOS(COS(RADIANS(90-F1220)) * COS(RADIANS(90-F1219)) + SIN(RADIANS(90-F1220)) * SIN(RADIANS(90-F1219)) * COS(RADIANS(G1220-G1219))) * 6371392 * IFERROR(IF(AVERAGEIF('TT History'!$B:$B, D1219, 'TT History'!$E:$E) &gt; 9.8%, 1.1205, IF(AVERAGEIF('TT History'!$B:$B, D1219, 'TT History'!$E:$E) &gt;= 8.5%, 1.1055, 1.0525)), 1.0525)</f>
        <v>60.960988930233526</v>
      </c>
    </row>
    <row r="1220" spans="1:8" x14ac:dyDescent="0.25">
      <c r="A1220" t="s">
        <v>176</v>
      </c>
      <c r="B1220" t="str">
        <f>VLOOKUP(C1220, olt_db!$B$2:$E$70, 2, 0)</f>
        <v>OLT-SMGN-IBS-Pematang_Asilum</v>
      </c>
      <c r="C1220" t="s">
        <v>177</v>
      </c>
      <c r="D1220" s="42" t="s">
        <v>508</v>
      </c>
      <c r="E1220" s="42" t="s">
        <v>231</v>
      </c>
      <c r="F1220" s="129">
        <v>2.9838255351201601</v>
      </c>
      <c r="G1220" s="130">
        <v>99.170175271647494</v>
      </c>
      <c r="H1220" s="41">
        <f>ACOS(COS(RADIANS(90-F1221)) * COS(RADIANS(90-F1220)) + SIN(RADIANS(90-F1221)) * SIN(RADIANS(90-F1220)) * COS(RADIANS(G1221-G1220))) * 6371392 * IFERROR(IF(AVERAGEIF('TT History'!$B:$B, D1220, 'TT History'!$E:$E) &gt; 9.8%, 1.1205, IF(AVERAGEIF('TT History'!$B:$B, D1220, 'TT History'!$E:$E) &gt;= 8.5%, 1.1055, 1.0525)), 1.0525)</f>
        <v>95.321190027881627</v>
      </c>
    </row>
    <row r="1221" spans="1:8" x14ac:dyDescent="0.25">
      <c r="A1221" t="s">
        <v>176</v>
      </c>
      <c r="B1221" t="str">
        <f>VLOOKUP(C1221, olt_db!$B$2:$E$70, 2, 0)</f>
        <v>OLT-SMGN-IBS-Pematang_Asilum</v>
      </c>
      <c r="C1221" t="s">
        <v>177</v>
      </c>
      <c r="D1221" s="42" t="s">
        <v>508</v>
      </c>
      <c r="E1221" s="42" t="s">
        <v>232</v>
      </c>
      <c r="F1221" s="129">
        <v>2.9830605680038098</v>
      </c>
      <c r="G1221" s="130">
        <v>99.170167341696299</v>
      </c>
      <c r="H1221" s="41">
        <f>ACOS(COS(RADIANS(90-F1222)) * COS(RADIANS(90-F1221)) + SIN(RADIANS(90-F1222)) * SIN(RADIANS(90-F1221)) * COS(RADIANS(G1222-G1221))) * 6371392 * IFERROR(IF(AVERAGEIF('TT History'!$B:$B, D1221, 'TT History'!$E:$E) &gt; 9.8%, 1.1205, IF(AVERAGEIF('TT History'!$B:$B, D1221, 'TT History'!$E:$E) &gt;= 8.5%, 1.1055, 1.0525)), 1.0525)</f>
        <v>93.404633517378699</v>
      </c>
    </row>
    <row r="1222" spans="1:8" x14ac:dyDescent="0.25">
      <c r="A1222" t="s">
        <v>176</v>
      </c>
      <c r="B1222" t="str">
        <f>VLOOKUP(C1222, olt_db!$B$2:$E$70, 2, 0)</f>
        <v>OLT-SMGN-IBS-Pematang_Asilum</v>
      </c>
      <c r="C1222" t="s">
        <v>177</v>
      </c>
      <c r="D1222" s="42" t="s">
        <v>508</v>
      </c>
      <c r="E1222" s="42" t="s">
        <v>233</v>
      </c>
      <c r="F1222" s="129">
        <v>2.98231198728817</v>
      </c>
      <c r="G1222" s="130">
        <v>99.170206968538807</v>
      </c>
      <c r="H1222" s="41">
        <f>ACOS(COS(RADIANS(90-F1223)) * COS(RADIANS(90-F1222)) + SIN(RADIANS(90-F1223)) * SIN(RADIANS(90-F1222)) * COS(RADIANS(G1223-G1222))) * 6371392 * IFERROR(IF(AVERAGEIF('TT History'!$B:$B, D1222, 'TT History'!$E:$E) &gt; 9.8%, 1.1205, IF(AVERAGEIF('TT History'!$B:$B, D1222, 'TT History'!$E:$E) &gt;= 8.5%, 1.1055, 1.0525)), 1.0525)</f>
        <v>105.78530916690363</v>
      </c>
    </row>
    <row r="1223" spans="1:8" x14ac:dyDescent="0.25">
      <c r="A1223" t="s">
        <v>176</v>
      </c>
      <c r="B1223" t="str">
        <f>VLOOKUP(C1223, olt_db!$B$2:$E$70, 2, 0)</f>
        <v>OLT-SMGN-IBS-Pematang_Asilum</v>
      </c>
      <c r="C1223" t="s">
        <v>177</v>
      </c>
      <c r="D1223" s="42" t="s">
        <v>508</v>
      </c>
      <c r="E1223" s="42" t="s">
        <v>234</v>
      </c>
      <c r="F1223" s="129">
        <v>2.9814630671034701</v>
      </c>
      <c r="G1223" s="130">
        <v>99.1701961914642</v>
      </c>
      <c r="H1223" s="41">
        <f>ACOS(COS(RADIANS(90-F1224)) * COS(RADIANS(90-F1223)) + SIN(RADIANS(90-F1224)) * SIN(RADIANS(90-F1223)) * COS(RADIANS(G1224-G1223))) * 6371392 * IFERROR(IF(AVERAGEIF('TT History'!$B:$B, D1223, 'TT History'!$E:$E) &gt; 9.8%, 1.1205, IF(AVERAGEIF('TT History'!$B:$B, D1223, 'TT History'!$E:$E) &gt;= 8.5%, 1.1055, 1.0525)), 1.0525)</f>
        <v>104.04011911180962</v>
      </c>
    </row>
    <row r="1224" spans="1:8" x14ac:dyDescent="0.25">
      <c r="A1224" t="s">
        <v>176</v>
      </c>
      <c r="B1224" t="str">
        <f>VLOOKUP(C1224, olt_db!$B$2:$E$70, 2, 0)</f>
        <v>OLT-SMGN-IBS-Pematang_Asilum</v>
      </c>
      <c r="C1224" t="s">
        <v>177</v>
      </c>
      <c r="D1224" s="42" t="s">
        <v>508</v>
      </c>
      <c r="E1224" s="42" t="s">
        <v>235</v>
      </c>
      <c r="F1224" s="129">
        <v>2.9806280871027901</v>
      </c>
      <c r="G1224" s="130">
        <v>99.170198150737306</v>
      </c>
      <c r="H1224" s="41">
        <f>ACOS(COS(RADIANS(90-F1225)) * COS(RADIANS(90-F1224)) + SIN(RADIANS(90-F1225)) * SIN(RADIANS(90-F1224)) * COS(RADIANS(G1225-G1224))) * 6371392 * IFERROR(IF(AVERAGEIF('TT History'!$B:$B, D1224, 'TT History'!$E:$E) &gt; 9.8%, 1.1205, IF(AVERAGEIF('TT History'!$B:$B, D1224, 'TT History'!$E:$E) &gt;= 8.5%, 1.1055, 1.0525)), 1.0525)</f>
        <v>89.389495989410264</v>
      </c>
    </row>
    <row r="1225" spans="1:8" x14ac:dyDescent="0.25">
      <c r="A1225" t="s">
        <v>176</v>
      </c>
      <c r="B1225" t="str">
        <f>VLOOKUP(C1225, olt_db!$B$2:$E$70, 2, 0)</f>
        <v>OLT-SMGN-IBS-Pematang_Asilum</v>
      </c>
      <c r="C1225" t="s">
        <v>177</v>
      </c>
      <c r="D1225" s="42" t="s">
        <v>508</v>
      </c>
      <c r="E1225" s="42" t="s">
        <v>236</v>
      </c>
      <c r="F1225" s="129">
        <v>2.9799110910545199</v>
      </c>
      <c r="G1225" s="130">
        <v>99.170222322441901</v>
      </c>
      <c r="H1225" s="41">
        <f>ACOS(COS(RADIANS(90-F1226)) * COS(RADIANS(90-F1225)) + SIN(RADIANS(90-F1226)) * SIN(RADIANS(90-F1225)) * COS(RADIANS(G1226-G1225))) * 6371392 * IFERROR(IF(AVERAGEIF('TT History'!$B:$B, D1225, 'TT History'!$E:$E) &gt; 9.8%, 1.1205, IF(AVERAGEIF('TT History'!$B:$B, D1225, 'TT History'!$E:$E) &gt;= 8.5%, 1.1055, 1.0525)), 1.0525)</f>
        <v>117.44595003282743</v>
      </c>
    </row>
    <row r="1226" spans="1:8" x14ac:dyDescent="0.25">
      <c r="A1226" t="s">
        <v>176</v>
      </c>
      <c r="B1226" t="str">
        <f>VLOOKUP(C1226, olt_db!$B$2:$E$70, 2, 0)</f>
        <v>OLT-SMGN-IBS-Pematang_Asilum</v>
      </c>
      <c r="C1226" t="s">
        <v>177</v>
      </c>
      <c r="D1226" s="42" t="s">
        <v>508</v>
      </c>
      <c r="E1226" s="42" t="s">
        <v>237</v>
      </c>
      <c r="F1226" s="129">
        <v>2.9789694328301</v>
      </c>
      <c r="G1226" s="130">
        <v>99.170263874869505</v>
      </c>
      <c r="H1226" s="41">
        <f>ACOS(COS(RADIANS(90-F1227)) * COS(RADIANS(90-F1226)) + SIN(RADIANS(90-F1227)) * SIN(RADIANS(90-F1226)) * COS(RADIANS(G1227-G1226))) * 6371392 * IFERROR(IF(AVERAGEIF('TT History'!$B:$B, D1226, 'TT History'!$E:$E) &gt; 9.8%, 1.1205, IF(AVERAGEIF('TT History'!$B:$B, D1226, 'TT History'!$E:$E) &gt;= 8.5%, 1.1055, 1.0525)), 1.0525)</f>
        <v>140.48052786537954</v>
      </c>
    </row>
    <row r="1227" spans="1:8" x14ac:dyDescent="0.25">
      <c r="A1227" t="s">
        <v>176</v>
      </c>
      <c r="B1227" t="str">
        <f>VLOOKUP(C1227, olt_db!$B$2:$E$70, 2, 0)</f>
        <v>OLT-SMGN-IBS-Pematang_Asilum</v>
      </c>
      <c r="C1227" t="s">
        <v>177</v>
      </c>
      <c r="D1227" s="42" t="s">
        <v>508</v>
      </c>
      <c r="E1227" s="42" t="s">
        <v>238</v>
      </c>
      <c r="F1227" s="129">
        <v>2.97784287920306</v>
      </c>
      <c r="G1227" s="130">
        <v>99.170308582204299</v>
      </c>
      <c r="H1227" s="41">
        <f>ACOS(COS(RADIANS(90-F1228)) * COS(RADIANS(90-F1227)) + SIN(RADIANS(90-F1228)) * SIN(RADIANS(90-F1227)) * COS(RADIANS(G1228-G1227))) * 6371392 * IFERROR(IF(AVERAGEIF('TT History'!$B:$B, D1227, 'TT History'!$E:$E) &gt; 9.8%, 1.1205, IF(AVERAGEIF('TT History'!$B:$B, D1227, 'TT History'!$E:$E) &gt;= 8.5%, 1.1055, 1.0525)), 1.0525)</f>
        <v>122.05783988111655</v>
      </c>
    </row>
    <row r="1228" spans="1:8" x14ac:dyDescent="0.25">
      <c r="A1228" t="s">
        <v>176</v>
      </c>
      <c r="B1228" t="str">
        <f>VLOOKUP(C1228, olt_db!$B$2:$E$70, 2, 0)</f>
        <v>OLT-SMGN-IBS-Pematang_Asilum</v>
      </c>
      <c r="C1228" t="s">
        <v>177</v>
      </c>
      <c r="D1228" s="42" t="s">
        <v>508</v>
      </c>
      <c r="E1228" s="42" t="s">
        <v>239</v>
      </c>
      <c r="F1228" s="129">
        <v>2.9768682576765801</v>
      </c>
      <c r="G1228" s="130">
        <v>99.170209962075702</v>
      </c>
      <c r="H1228" s="41">
        <f>ACOS(COS(RADIANS(90-F1229)) * COS(RADIANS(90-F1228)) + SIN(RADIANS(90-F1229)) * SIN(RADIANS(90-F1228)) * COS(RADIANS(G1229-G1228))) * 6371392 * IFERROR(IF(AVERAGEIF('TT History'!$B:$B, D1228, 'TT History'!$E:$E) &gt; 9.8%, 1.1205, IF(AVERAGEIF('TT History'!$B:$B, D1228, 'TT History'!$E:$E) &gt;= 8.5%, 1.1055, 1.0525)), 1.0525)</f>
        <v>76.403727346378005</v>
      </c>
    </row>
    <row r="1229" spans="1:8" x14ac:dyDescent="0.25">
      <c r="A1229" t="s">
        <v>176</v>
      </c>
      <c r="B1229" t="str">
        <f>VLOOKUP(C1229, olt_db!$B$2:$E$70, 2, 0)</f>
        <v>OLT-SMGN-IBS-Pematang_Asilum</v>
      </c>
      <c r="C1229" t="s">
        <v>177</v>
      </c>
      <c r="D1229" s="42" t="s">
        <v>508</v>
      </c>
      <c r="E1229" s="42" t="s">
        <v>240</v>
      </c>
      <c r="F1229" s="129">
        <v>2.97719751277564</v>
      </c>
      <c r="G1229" s="130">
        <v>99.170727948443798</v>
      </c>
      <c r="H1229" s="41">
        <f>ACOS(COS(RADIANS(90-F1230)) * COS(RADIANS(90-F1229)) + SIN(RADIANS(90-F1230)) * SIN(RADIANS(90-F1229)) * COS(RADIANS(G1230-G1229))) * 6371392 * IFERROR(IF(AVERAGEIF('TT History'!$B:$B, D1229, 'TT History'!$E:$E) &gt; 9.8%, 1.1205, IF(AVERAGEIF('TT History'!$B:$B, D1229, 'TT History'!$E:$E) &gt;= 8.5%, 1.1055, 1.0525)), 1.0525)</f>
        <v>63.70993560556191</v>
      </c>
    </row>
    <row r="1230" spans="1:8" x14ac:dyDescent="0.25">
      <c r="A1230" t="s">
        <v>176</v>
      </c>
      <c r="B1230" t="str">
        <f>VLOOKUP(C1230, olt_db!$B$2:$E$70, 2, 0)</f>
        <v>OLT-SMGN-IBS-Pematang_Asilum</v>
      </c>
      <c r="C1230" t="s">
        <v>177</v>
      </c>
      <c r="D1230" s="42" t="s">
        <v>508</v>
      </c>
      <c r="E1230" s="42" t="s">
        <v>241</v>
      </c>
      <c r="F1230" s="129">
        <v>2.9774732766057901</v>
      </c>
      <c r="G1230" s="130">
        <v>99.171159101852894</v>
      </c>
      <c r="H1230" s="41">
        <f>ACOS(COS(RADIANS(90-F1231)) * COS(RADIANS(90-F1230)) + SIN(RADIANS(90-F1231)) * SIN(RADIANS(90-F1230)) * COS(RADIANS(G1231-G1230))) * 6371392 * IFERROR(IF(AVERAGEIF('TT History'!$B:$B, D1230, 'TT History'!$E:$E) &gt; 9.8%, 1.1205, IF(AVERAGEIF('TT History'!$B:$B, D1230, 'TT History'!$E:$E) &gt;= 8.5%, 1.1055, 1.0525)), 1.0525)</f>
        <v>66.423158770306173</v>
      </c>
    </row>
    <row r="1231" spans="1:8" x14ac:dyDescent="0.25">
      <c r="A1231" t="s">
        <v>176</v>
      </c>
      <c r="B1231" t="str">
        <f>VLOOKUP(C1231, olt_db!$B$2:$E$70, 2, 0)</f>
        <v>OLT-SMGN-IBS-Pematang_Asilum</v>
      </c>
      <c r="C1231" t="s">
        <v>177</v>
      </c>
      <c r="D1231" s="42" t="s">
        <v>508</v>
      </c>
      <c r="E1231" s="42" t="s">
        <v>242</v>
      </c>
      <c r="F1231" s="129">
        <v>2.9777761453536802</v>
      </c>
      <c r="G1231" s="130">
        <v>99.171598384692004</v>
      </c>
      <c r="H1231" s="41">
        <f>ACOS(COS(RADIANS(90-F1232)) * COS(RADIANS(90-F1231)) + SIN(RADIANS(90-F1232)) * SIN(RADIANS(90-F1231)) * COS(RADIANS(G1232-G1231))) * 6371392 * IFERROR(IF(AVERAGEIF('TT History'!$B:$B, D1231, 'TT History'!$E:$E) &gt; 9.8%, 1.1205, IF(AVERAGEIF('TT History'!$B:$B, D1231, 'TT History'!$E:$E) &gt;= 8.5%, 1.1055, 1.0525)), 1.0525)</f>
        <v>71.732091548158664</v>
      </c>
    </row>
    <row r="1232" spans="1:8" x14ac:dyDescent="0.25">
      <c r="A1232" t="s">
        <v>176</v>
      </c>
      <c r="B1232" t="str">
        <f>VLOOKUP(C1232, olt_db!$B$2:$E$70, 2, 0)</f>
        <v>OLT-SMGN-IBS-Pematang_Asilum</v>
      </c>
      <c r="C1232" t="s">
        <v>177</v>
      </c>
      <c r="D1232" s="42" t="s">
        <v>508</v>
      </c>
      <c r="E1232" s="42" t="s">
        <v>243</v>
      </c>
      <c r="F1232" s="129">
        <v>2.9781171598319101</v>
      </c>
      <c r="G1232" s="130">
        <v>99.1720628330865</v>
      </c>
      <c r="H1232" s="41">
        <f>ACOS(COS(RADIANS(90-F1233)) * COS(RADIANS(90-F1232)) + SIN(RADIANS(90-F1233)) * SIN(RADIANS(90-F1232)) * COS(RADIANS(G1233-G1232))) * 6371392 * IFERROR(IF(AVERAGEIF('TT History'!$B:$B, D1232, 'TT History'!$E:$E) &gt; 9.8%, 1.1205, IF(AVERAGEIF('TT History'!$B:$B, D1232, 'TT History'!$E:$E) &gt;= 8.5%, 1.1055, 1.0525)), 1.0525)</f>
        <v>70.484016666746413</v>
      </c>
    </row>
    <row r="1233" spans="1:8" x14ac:dyDescent="0.25">
      <c r="A1233" t="s">
        <v>176</v>
      </c>
      <c r="B1233" t="str">
        <f>VLOOKUP(C1233, olt_db!$B$2:$E$70, 2, 0)</f>
        <v>OLT-SMGN-IBS-Pematang_Asilum</v>
      </c>
      <c r="C1233" t="s">
        <v>177</v>
      </c>
      <c r="D1233" s="42" t="s">
        <v>508</v>
      </c>
      <c r="E1233" s="42" t="s">
        <v>244</v>
      </c>
      <c r="F1233" s="129">
        <v>2.97842747284805</v>
      </c>
      <c r="G1233" s="130">
        <v>99.172536434878893</v>
      </c>
      <c r="H1233" s="41">
        <f>ACOS(COS(RADIANS(90-F1234)) * COS(RADIANS(90-F1233)) + SIN(RADIANS(90-F1234)) * SIN(RADIANS(90-F1233)) * COS(RADIANS(G1234-G1233))) * 6371392 * IFERROR(IF(AVERAGEIF('TT History'!$B:$B, D1233, 'TT History'!$E:$E) &gt; 9.8%, 1.1205, IF(AVERAGEIF('TT History'!$B:$B, D1233, 'TT History'!$E:$E) &gt;= 8.5%, 1.1055, 1.0525)), 1.0525)</f>
        <v>52.124569571872193</v>
      </c>
    </row>
    <row r="1234" spans="1:8" x14ac:dyDescent="0.25">
      <c r="A1234" t="s">
        <v>176</v>
      </c>
      <c r="B1234" t="str">
        <f>VLOOKUP(C1234, olt_db!$B$2:$E$70, 2, 0)</f>
        <v>OLT-SMGN-IBS-Pematang_Asilum</v>
      </c>
      <c r="C1234" t="s">
        <v>177</v>
      </c>
      <c r="D1234" s="42" t="s">
        <v>508</v>
      </c>
      <c r="E1234" s="42" t="s">
        <v>245</v>
      </c>
      <c r="F1234" s="129">
        <v>2.9786570604647302</v>
      </c>
      <c r="G1234" s="130">
        <v>99.1728866074655</v>
      </c>
      <c r="H1234" s="41">
        <f>ACOS(COS(RADIANS(90-F1235)) * COS(RADIANS(90-F1234)) + SIN(RADIANS(90-F1235)) * SIN(RADIANS(90-F1234)) * COS(RADIANS(G1235-G1234))) * 6371392 * IFERROR(IF(AVERAGEIF('TT History'!$B:$B, D1234, 'TT History'!$E:$E) &gt; 9.8%, 1.1205, IF(AVERAGEIF('TT History'!$B:$B, D1234, 'TT History'!$E:$E) &gt;= 8.5%, 1.1055, 1.0525)), 1.0525)</f>
        <v>65.393940270007562</v>
      </c>
    </row>
    <row r="1235" spans="1:8" x14ac:dyDescent="0.25">
      <c r="A1235" t="s">
        <v>176</v>
      </c>
      <c r="B1235" t="str">
        <f>VLOOKUP(C1235, olt_db!$B$2:$E$70, 2, 0)</f>
        <v>OLT-SMGN-IBS-Pematang_Asilum</v>
      </c>
      <c r="C1235" t="s">
        <v>177</v>
      </c>
      <c r="D1235" s="42" t="s">
        <v>508</v>
      </c>
      <c r="E1235" s="42" t="s">
        <v>246</v>
      </c>
      <c r="F1235" s="129">
        <v>2.9789460594058101</v>
      </c>
      <c r="G1235" s="130">
        <v>99.173325287934205</v>
      </c>
      <c r="H1235" s="41">
        <f>ACOS(COS(RADIANS(90-F1236)) * COS(RADIANS(90-F1235)) + SIN(RADIANS(90-F1236)) * SIN(RADIANS(90-F1235)) * COS(RADIANS(G1236-G1235))) * 6371392 * IFERROR(IF(AVERAGEIF('TT History'!$B:$B, D1235, 'TT History'!$E:$E) &gt; 9.8%, 1.1205, IF(AVERAGEIF('TT History'!$B:$B, D1235, 'TT History'!$E:$E) &gt;= 8.5%, 1.1055, 1.0525)), 1.0525)</f>
        <v>52.051241632568811</v>
      </c>
    </row>
    <row r="1236" spans="1:8" x14ac:dyDescent="0.25">
      <c r="A1236" t="s">
        <v>176</v>
      </c>
      <c r="B1236" t="str">
        <f>VLOOKUP(C1236, olt_db!$B$2:$E$70, 2, 0)</f>
        <v>OLT-SMGN-IBS-Pematang_Asilum</v>
      </c>
      <c r="C1236" t="s">
        <v>177</v>
      </c>
      <c r="D1236" s="42" t="s">
        <v>508</v>
      </c>
      <c r="E1236" s="42" t="s">
        <v>247</v>
      </c>
      <c r="F1236" s="129">
        <v>2.97918062527412</v>
      </c>
      <c r="G1236" s="130">
        <v>99.1736714231983</v>
      </c>
      <c r="H1236" s="41">
        <f>ACOS(COS(RADIANS(90-F1237)) * COS(RADIANS(90-F1236)) + SIN(RADIANS(90-F1237)) * SIN(RADIANS(90-F1236)) * COS(RADIANS(G1237-G1236))) * 6371392 * IFERROR(IF(AVERAGEIF('TT History'!$B:$B, D1236, 'TT History'!$E:$E) &gt; 9.8%, 1.1205, IF(AVERAGEIF('TT History'!$B:$B, D1236, 'TT History'!$E:$E) &gt;= 8.5%, 1.1055, 1.0525)), 1.0525)</f>
        <v>48.692659505768219</v>
      </c>
    </row>
    <row r="1237" spans="1:8" x14ac:dyDescent="0.25">
      <c r="A1237" t="s">
        <v>176</v>
      </c>
      <c r="B1237" t="str">
        <f>VLOOKUP(C1237, olt_db!$B$2:$E$70, 2, 0)</f>
        <v>OLT-SMGN-IBS-Pematang_Asilum</v>
      </c>
      <c r="C1237" t="s">
        <v>177</v>
      </c>
      <c r="D1237" s="42" t="s">
        <v>508</v>
      </c>
      <c r="E1237" s="42" t="s">
        <v>248</v>
      </c>
      <c r="F1237" s="129">
        <v>2.9793992898253099</v>
      </c>
      <c r="G1237" s="130">
        <v>99.173995744646902</v>
      </c>
      <c r="H1237" s="41">
        <f>ACOS(COS(RADIANS(90-F1238)) * COS(RADIANS(90-F1237)) + SIN(RADIANS(90-F1238)) * SIN(RADIANS(90-F1237)) * COS(RADIANS(G1238-G1237))) * 6371392 * IFERROR(IF(AVERAGEIF('TT History'!$B:$B, D1237, 'TT History'!$E:$E) &gt; 9.8%, 1.1205, IF(AVERAGEIF('TT History'!$B:$B, D1237, 'TT History'!$E:$E) &gt;= 8.5%, 1.1055, 1.0525)), 1.0525)</f>
        <v>46.56304613617359</v>
      </c>
    </row>
    <row r="1238" spans="1:8" x14ac:dyDescent="0.25">
      <c r="A1238" t="s">
        <v>176</v>
      </c>
      <c r="B1238" t="str">
        <f>VLOOKUP(C1238, olt_db!$B$2:$E$70, 2, 0)</f>
        <v>OLT-SMGN-IBS-Pematang_Asilum</v>
      </c>
      <c r="C1238" t="s">
        <v>177</v>
      </c>
      <c r="D1238" s="42" t="s">
        <v>508</v>
      </c>
      <c r="E1238" s="42" t="s">
        <v>249</v>
      </c>
      <c r="F1238" s="129">
        <v>2.9796110533516198</v>
      </c>
      <c r="G1238" s="130">
        <v>99.174304064133196</v>
      </c>
      <c r="H1238" s="41">
        <f>ACOS(COS(RADIANS(90-F1239)) * COS(RADIANS(90-F1238)) + SIN(RADIANS(90-F1239)) * SIN(RADIANS(90-F1238)) * COS(RADIANS(G1239-G1238))) * 6371392 * IFERROR(IF(AVERAGEIF('TT History'!$B:$B, D1238, 'TT History'!$E:$E) &gt; 9.8%, 1.1205, IF(AVERAGEIF('TT History'!$B:$B, D1238, 'TT History'!$E:$E) &gt;= 8.5%, 1.1055, 1.0525)), 1.0525)</f>
        <v>60.355193281930006</v>
      </c>
    </row>
    <row r="1239" spans="1:8" x14ac:dyDescent="0.25">
      <c r="A1239" t="s">
        <v>176</v>
      </c>
      <c r="B1239" t="str">
        <f>VLOOKUP(C1239, olt_db!$B$2:$E$70, 2, 0)</f>
        <v>OLT-SMGN-IBS-Pematang_Asilum</v>
      </c>
      <c r="C1239" t="s">
        <v>177</v>
      </c>
      <c r="D1239" s="42" t="s">
        <v>508</v>
      </c>
      <c r="E1239" s="42" t="s">
        <v>250</v>
      </c>
      <c r="F1239" s="129">
        <v>2.97987245330253</v>
      </c>
      <c r="G1239" s="130">
        <v>99.174712414234193</v>
      </c>
      <c r="H1239" s="41">
        <f>ACOS(COS(RADIANS(90-F1240)) * COS(RADIANS(90-F1239)) + SIN(RADIANS(90-F1240)) * SIN(RADIANS(90-F1239)) * COS(RADIANS(G1240-G1239))) * 6371392 * IFERROR(IF(AVERAGEIF('TT History'!$B:$B, D1239, 'TT History'!$E:$E) &gt; 9.8%, 1.1205, IF(AVERAGEIF('TT History'!$B:$B, D1239, 'TT History'!$E:$E) &gt;= 8.5%, 1.1055, 1.0525)), 1.0525)</f>
        <v>54.334108006826199</v>
      </c>
    </row>
    <row r="1240" spans="1:8" x14ac:dyDescent="0.25">
      <c r="A1240" t="s">
        <v>176</v>
      </c>
      <c r="B1240" t="str">
        <f>VLOOKUP(C1240, olt_db!$B$2:$E$70, 2, 0)</f>
        <v>OLT-SMGN-IBS-Pematang_Asilum</v>
      </c>
      <c r="C1240" t="s">
        <v>177</v>
      </c>
      <c r="D1240" s="42" t="s">
        <v>508</v>
      </c>
      <c r="E1240" s="42" t="s">
        <v>251</v>
      </c>
      <c r="F1240" s="129">
        <v>2.98009375300109</v>
      </c>
      <c r="G1240" s="130">
        <v>99.175088658371905</v>
      </c>
      <c r="H1240" s="41">
        <f>ACOS(COS(RADIANS(90-F1241)) * COS(RADIANS(90-F1240)) + SIN(RADIANS(90-F1241)) * SIN(RADIANS(90-F1240)) * COS(RADIANS(G1241-G1240))) * 6371392 * IFERROR(IF(AVERAGEIF('TT History'!$B:$B, D1240, 'TT History'!$E:$E) &gt; 9.8%, 1.1205, IF(AVERAGEIF('TT History'!$B:$B, D1240, 'TT History'!$E:$E) &gt;= 8.5%, 1.1055, 1.0525)), 1.0525)</f>
        <v>45.464018054316398</v>
      </c>
    </row>
    <row r="1241" spans="1:8" x14ac:dyDescent="0.25">
      <c r="A1241" t="s">
        <v>176</v>
      </c>
      <c r="B1241" t="str">
        <f>VLOOKUP(C1241, olt_db!$B$2:$E$70, 2, 0)</f>
        <v>OLT-SMGN-IBS-Pematang_Asilum</v>
      </c>
      <c r="C1241" t="s">
        <v>177</v>
      </c>
      <c r="D1241" s="42" t="s">
        <v>508</v>
      </c>
      <c r="E1241" s="42" t="s">
        <v>252</v>
      </c>
      <c r="F1241" s="129">
        <v>2.9801887387528199</v>
      </c>
      <c r="G1241" s="130">
        <v>99.175441430209503</v>
      </c>
      <c r="H1241" s="41">
        <f>ACOS(COS(RADIANS(90-F1242)) * COS(RADIANS(90-F1241)) + SIN(RADIANS(90-F1242)) * SIN(RADIANS(90-F1241)) * COS(RADIANS(G1242-G1241))) * 6371392 * IFERROR(IF(AVERAGEIF('TT History'!$B:$B, D1241, 'TT History'!$E:$E) &gt; 9.8%, 1.1205, IF(AVERAGEIF('TT History'!$B:$B, D1241, 'TT History'!$E:$E) &gt;= 8.5%, 1.1055, 1.0525)), 1.0525)</f>
        <v>58.862073844328258</v>
      </c>
    </row>
    <row r="1242" spans="1:8" x14ac:dyDescent="0.25">
      <c r="A1242" t="s">
        <v>176</v>
      </c>
      <c r="B1242" t="str">
        <f>VLOOKUP(C1242, olt_db!$B$2:$E$70, 2, 0)</f>
        <v>OLT-SMGN-IBS-Pematang_Asilum</v>
      </c>
      <c r="C1242" t="s">
        <v>177</v>
      </c>
      <c r="D1242" s="42" t="s">
        <v>508</v>
      </c>
      <c r="E1242" s="42" t="s">
        <v>253</v>
      </c>
      <c r="F1242" s="129">
        <v>2.98023706009926</v>
      </c>
      <c r="G1242" s="130">
        <v>99.175911991363094</v>
      </c>
      <c r="H1242" s="41">
        <f>ACOS(COS(RADIANS(90-F1243)) * COS(RADIANS(90-F1242)) + SIN(RADIANS(90-F1243)) * SIN(RADIANS(90-F1242)) * COS(RADIANS(G1243-G1242))) * 6371392 * IFERROR(IF(AVERAGEIF('TT History'!$B:$B, D1242, 'TT History'!$E:$E) &gt; 9.8%, 1.1205, IF(AVERAGEIF('TT History'!$B:$B, D1242, 'TT History'!$E:$E) &gt;= 8.5%, 1.1055, 1.0525)), 1.0525)</f>
        <v>40.13743465430899</v>
      </c>
    </row>
    <row r="1243" spans="1:8" x14ac:dyDescent="0.25">
      <c r="A1243" t="s">
        <v>176</v>
      </c>
      <c r="B1243" t="str">
        <f>VLOOKUP(C1243, olt_db!$B$2:$E$70, 2, 0)</f>
        <v>OLT-SMGN-IBS-Pematang_Asilum</v>
      </c>
      <c r="C1243" t="s">
        <v>177</v>
      </c>
      <c r="D1243" s="42" t="s">
        <v>508</v>
      </c>
      <c r="E1243" s="42" t="s">
        <v>254</v>
      </c>
      <c r="F1243" s="129">
        <v>2.9802805190580499</v>
      </c>
      <c r="G1243" s="130">
        <v>99.176231606122101</v>
      </c>
      <c r="H1243" s="41">
        <f>ACOS(COS(RADIANS(90-F1244)) * COS(RADIANS(90-F1243)) + SIN(RADIANS(90-F1244)) * SIN(RADIANS(90-F1243)) * COS(RADIANS(G1244-G1243))) * 6371392 * IFERROR(IF(AVERAGEIF('TT History'!$B:$B, D1243, 'TT History'!$E:$E) &gt; 9.8%, 1.1205, IF(AVERAGEIF('TT History'!$B:$B, D1243, 'TT History'!$E:$E) &gt;= 8.5%, 1.1055, 1.0525)), 1.0525)</f>
        <v>50.283598648380632</v>
      </c>
    </row>
    <row r="1244" spans="1:8" x14ac:dyDescent="0.25">
      <c r="A1244" t="s">
        <v>176</v>
      </c>
      <c r="B1244" t="str">
        <f>VLOOKUP(C1244, olt_db!$B$2:$E$70, 2, 0)</f>
        <v>OLT-SMGN-IBS-Pematang_Asilum</v>
      </c>
      <c r="C1244" t="s">
        <v>177</v>
      </c>
      <c r="D1244" s="42" t="s">
        <v>508</v>
      </c>
      <c r="E1244" s="42" t="s">
        <v>255</v>
      </c>
      <c r="F1244" s="129">
        <v>2.9803222844653101</v>
      </c>
      <c r="G1244" s="130">
        <v>99.176633537478594</v>
      </c>
      <c r="H1244" s="41">
        <f>ACOS(COS(RADIANS(90-F1245)) * COS(RADIANS(90-F1244)) + SIN(RADIANS(90-F1245)) * SIN(RADIANS(90-F1244)) * COS(RADIANS(G1245-G1244))) * 6371392 * IFERROR(IF(AVERAGEIF('TT History'!$B:$B, D1244, 'TT History'!$E:$E) &gt; 9.8%, 1.1205, IF(AVERAGEIF('TT History'!$B:$B, D1244, 'TT History'!$E:$E) &gt;= 8.5%, 1.1055, 1.0525)), 1.0525)</f>
        <v>54.228821573137346</v>
      </c>
    </row>
    <row r="1245" spans="1:8" x14ac:dyDescent="0.25">
      <c r="A1245" t="s">
        <v>176</v>
      </c>
      <c r="B1245" t="str">
        <f>VLOOKUP(C1245, olt_db!$B$2:$E$70, 2, 0)</f>
        <v>OLT-SMGN-IBS-Pematang_Asilum</v>
      </c>
      <c r="C1245" t="s">
        <v>177</v>
      </c>
      <c r="D1245" s="42" t="s">
        <v>508</v>
      </c>
      <c r="E1245" s="42" t="s">
        <v>256</v>
      </c>
      <c r="F1245" s="129">
        <v>2.9803797634012601</v>
      </c>
      <c r="G1245" s="130">
        <v>99.177065527510905</v>
      </c>
      <c r="H1245" s="41">
        <f>ACOS(COS(RADIANS(90-F1246)) * COS(RADIANS(90-F1245)) + SIN(RADIANS(90-F1246)) * SIN(RADIANS(90-F1245)) * COS(RADIANS(G1246-G1245))) * 6371392 * IFERROR(IF(AVERAGEIF('TT History'!$B:$B, D1245, 'TT History'!$E:$E) &gt; 9.8%, 1.1205, IF(AVERAGEIF('TT History'!$B:$B, D1245, 'TT History'!$E:$E) &gt;= 8.5%, 1.1055, 1.0525)), 1.0525)</f>
        <v>55.280748661798256</v>
      </c>
    </row>
    <row r="1246" spans="1:8" x14ac:dyDescent="0.25">
      <c r="A1246" t="s">
        <v>176</v>
      </c>
      <c r="B1246" t="str">
        <f>VLOOKUP(C1246, olt_db!$B$2:$E$70, 2, 0)</f>
        <v>OLT-SMGN-IBS-Pematang_Asilum</v>
      </c>
      <c r="C1246" t="s">
        <v>177</v>
      </c>
      <c r="D1246" s="42" t="s">
        <v>508</v>
      </c>
      <c r="E1246" s="42" t="s">
        <v>257</v>
      </c>
      <c r="F1246" s="129">
        <v>2.98042827815161</v>
      </c>
      <c r="G1246" s="130">
        <v>99.177507124119103</v>
      </c>
      <c r="H1246" s="41">
        <f>ACOS(COS(RADIANS(90-F1247)) * COS(RADIANS(90-F1246)) + SIN(RADIANS(90-F1247)) * SIN(RADIANS(90-F1246)) * COS(RADIANS(G1247-G1246))) * 6371392 * IFERROR(IF(AVERAGEIF('TT History'!$B:$B, D1246, 'TT History'!$E:$E) &gt; 9.8%, 1.1205, IF(AVERAGEIF('TT History'!$B:$B, D1246, 'TT History'!$E:$E) &gt;= 8.5%, 1.1055, 1.0525)), 1.0525)</f>
        <v>51.583423540259474</v>
      </c>
    </row>
    <row r="1247" spans="1:8" x14ac:dyDescent="0.25">
      <c r="A1247" t="s">
        <v>176</v>
      </c>
      <c r="B1247" t="str">
        <f>VLOOKUP(C1247, olt_db!$B$2:$E$70, 2, 0)</f>
        <v>OLT-SMGN-IBS-Pematang_Asilum</v>
      </c>
      <c r="C1247" t="s">
        <v>177</v>
      </c>
      <c r="D1247" s="42" t="s">
        <v>508</v>
      </c>
      <c r="E1247" s="42" t="s">
        <v>258</v>
      </c>
      <c r="F1247" s="129">
        <v>2.9804228259699799</v>
      </c>
      <c r="G1247" s="130">
        <v>99.177921635345498</v>
      </c>
      <c r="H1247" s="41">
        <f>ACOS(COS(RADIANS(90-F1248)) * COS(RADIANS(90-F1247)) + SIN(RADIANS(90-F1248)) * SIN(RADIANS(90-F1247)) * COS(RADIANS(G1248-G1247))) * 6371392 * IFERROR(IF(AVERAGEIF('TT History'!$B:$B, D1247, 'TT History'!$E:$E) &gt; 9.8%, 1.1205, IF(AVERAGEIF('TT History'!$B:$B, D1247, 'TT History'!$E:$E) &gt;= 8.5%, 1.1055, 1.0525)), 1.0525)</f>
        <v>53.080767357385199</v>
      </c>
    </row>
    <row r="1248" spans="1:8" x14ac:dyDescent="0.25">
      <c r="A1248" t="s">
        <v>176</v>
      </c>
      <c r="B1248" t="str">
        <f>VLOOKUP(C1248, olt_db!$B$2:$E$70, 2, 0)</f>
        <v>OLT-SMGN-IBS-Pematang_Asilum</v>
      </c>
      <c r="C1248" t="s">
        <v>177</v>
      </c>
      <c r="D1248" s="42" t="s">
        <v>508</v>
      </c>
      <c r="E1248" s="42" t="s">
        <v>259</v>
      </c>
      <c r="F1248" s="129">
        <v>2.9804646873501</v>
      </c>
      <c r="G1248" s="130">
        <v>99.178346152688107</v>
      </c>
      <c r="H1248" s="41">
        <f>ACOS(COS(RADIANS(90-F1249)) * COS(RADIANS(90-F1248)) + SIN(RADIANS(90-F1249)) * SIN(RADIANS(90-F1248)) * COS(RADIANS(G1249-G1248))) * 6371392 * IFERROR(IF(AVERAGEIF('TT History'!$B:$B, D1248, 'TT History'!$E:$E) &gt; 9.8%, 1.1205, IF(AVERAGEIF('TT History'!$B:$B, D1248, 'TT History'!$E:$E) &gt;= 8.5%, 1.1055, 1.0525)), 1.0525)</f>
        <v>65.741041462413179</v>
      </c>
    </row>
    <row r="1249" spans="1:8" x14ac:dyDescent="0.25">
      <c r="A1249" t="s">
        <v>176</v>
      </c>
      <c r="B1249" t="str">
        <f>VLOOKUP(C1249, olt_db!$B$2:$E$70, 2, 0)</f>
        <v>OLT-SMGN-IBS-Pematang_Asilum</v>
      </c>
      <c r="C1249" t="s">
        <v>177</v>
      </c>
      <c r="D1249" s="42" t="s">
        <v>508</v>
      </c>
      <c r="E1249" s="42" t="s">
        <v>260</v>
      </c>
      <c r="F1249" s="129">
        <v>2.9805428617376801</v>
      </c>
      <c r="G1249" s="130">
        <v>99.178868645994697</v>
      </c>
      <c r="H1249" s="41">
        <f>ACOS(COS(RADIANS(90-F1250)) * COS(RADIANS(90-F1249)) + SIN(RADIANS(90-F1250)) * SIN(RADIANS(90-F1249)) * COS(RADIANS(G1250-G1249))) * 6371392 * IFERROR(IF(AVERAGEIF('TT History'!$B:$B, D1249, 'TT History'!$E:$E) &gt; 9.8%, 1.1205, IF(AVERAGEIF('TT History'!$B:$B, D1249, 'TT History'!$E:$E) &gt;= 8.5%, 1.1055, 1.0525)), 1.0525)</f>
        <v>70.208274546552246</v>
      </c>
    </row>
    <row r="1250" spans="1:8" x14ac:dyDescent="0.25">
      <c r="A1250" t="s">
        <v>176</v>
      </c>
      <c r="B1250" t="str">
        <f>VLOOKUP(C1250, olt_db!$B$2:$E$70, 2, 0)</f>
        <v>OLT-SMGN-IBS-Pematang_Asilum</v>
      </c>
      <c r="C1250" t="s">
        <v>177</v>
      </c>
      <c r="D1250" s="42" t="s">
        <v>508</v>
      </c>
      <c r="E1250" s="42" t="s">
        <v>261</v>
      </c>
      <c r="F1250" s="129">
        <v>2.9806340410163501</v>
      </c>
      <c r="G1250" s="130">
        <v>99.179425435546193</v>
      </c>
      <c r="H1250" s="41">
        <f>ACOS(COS(RADIANS(90-F1251)) * COS(RADIANS(90-F1250)) + SIN(RADIANS(90-F1251)) * SIN(RADIANS(90-F1250)) * COS(RADIANS(G1251-G1250))) * 6371392 * IFERROR(IF(AVERAGEIF('TT History'!$B:$B, D1250, 'TT History'!$E:$E) &gt; 9.8%, 1.1205, IF(AVERAGEIF('TT History'!$B:$B, D1250, 'TT History'!$E:$E) &gt;= 8.5%, 1.1055, 1.0525)), 1.0525)</f>
        <v>68.207165471040796</v>
      </c>
    </row>
    <row r="1251" spans="1:8" x14ac:dyDescent="0.25">
      <c r="A1251" t="s">
        <v>176</v>
      </c>
      <c r="B1251" t="str">
        <f>VLOOKUP(C1251, olt_db!$B$2:$E$70, 2, 0)</f>
        <v>OLT-SMGN-IBS-Pematang_Asilum</v>
      </c>
      <c r="C1251" t="s">
        <v>177</v>
      </c>
      <c r="D1251" s="42" t="s">
        <v>508</v>
      </c>
      <c r="E1251" s="42" t="s">
        <v>262</v>
      </c>
      <c r="F1251" s="129">
        <v>2.9807191560663302</v>
      </c>
      <c r="G1251" s="130">
        <v>99.179966913442399</v>
      </c>
      <c r="H1251" s="41">
        <f>ACOS(COS(RADIANS(90-F1252)) * COS(RADIANS(90-F1251)) + SIN(RADIANS(90-F1252)) * SIN(RADIANS(90-F1251)) * COS(RADIANS(G1252-G1251))) * 6371392 * IFERROR(IF(AVERAGEIF('TT History'!$B:$B, D1251, 'TT History'!$E:$E) &gt; 9.8%, 1.1205, IF(AVERAGEIF('TT History'!$B:$B, D1251, 'TT History'!$E:$E) &gt;= 8.5%, 1.1055, 1.0525)), 1.0525)</f>
        <v>100.58700098882943</v>
      </c>
    </row>
    <row r="1252" spans="1:8" x14ac:dyDescent="0.25">
      <c r="A1252" t="s">
        <v>176</v>
      </c>
      <c r="B1252" t="str">
        <f>VLOOKUP(C1252, olt_db!$B$2:$E$70, 2, 0)</f>
        <v>OLT-SMGN-IBS-Pematang_Asilum</v>
      </c>
      <c r="C1252" t="s">
        <v>177</v>
      </c>
      <c r="D1252" s="42" t="s">
        <v>508</v>
      </c>
      <c r="E1252" s="42" t="s">
        <v>263</v>
      </c>
      <c r="F1252" s="129">
        <v>2.98086456120364</v>
      </c>
      <c r="G1252" s="130">
        <v>99.180762054811296</v>
      </c>
      <c r="H1252" s="41">
        <f>ACOS(COS(RADIANS(90-F1253)) * COS(RADIANS(90-F1252)) + SIN(RADIANS(90-F1253)) * SIN(RADIANS(90-F1252)) * COS(RADIANS(G1253-G1252))) * 6371392 * IFERROR(IF(AVERAGEIF('TT History'!$B:$B, D1252, 'TT History'!$E:$E) &gt; 9.8%, 1.1205, IF(AVERAGEIF('TT History'!$B:$B, D1252, 'TT History'!$E:$E) &gt;= 8.5%, 1.1055, 1.0525)), 1.0525)</f>
        <v>85.727290534465368</v>
      </c>
    </row>
    <row r="1253" spans="1:8" x14ac:dyDescent="0.25">
      <c r="A1253" t="s">
        <v>176</v>
      </c>
      <c r="B1253" t="str">
        <f>VLOOKUP(C1253, olt_db!$B$2:$E$70, 2, 0)</f>
        <v>OLT-SMGN-IBS-Pematang_Asilum</v>
      </c>
      <c r="C1253" t="s">
        <v>177</v>
      </c>
      <c r="D1253" s="42" t="s">
        <v>508</v>
      </c>
      <c r="E1253" s="42" t="s">
        <v>264</v>
      </c>
      <c r="F1253" s="129">
        <v>2.9810024975902598</v>
      </c>
      <c r="G1253" s="130">
        <v>99.181437010398795</v>
      </c>
      <c r="H1253" s="41">
        <f>ACOS(COS(RADIANS(90-F1254)) * COS(RADIANS(90-F1253)) + SIN(RADIANS(90-F1254)) * SIN(RADIANS(90-F1253)) * COS(RADIANS(G1254-G1253))) * 6371392 * IFERROR(IF(AVERAGEIF('TT History'!$B:$B, D1253, 'TT History'!$E:$E) &gt; 9.8%, 1.1205, IF(AVERAGEIF('TT History'!$B:$B, D1253, 'TT History'!$E:$E) &gt;= 8.5%, 1.1055, 1.0525)), 1.0525)</f>
        <v>159.04354294788561</v>
      </c>
    </row>
    <row r="1254" spans="1:8" x14ac:dyDescent="0.25">
      <c r="A1254" t="s">
        <v>176</v>
      </c>
      <c r="B1254" t="str">
        <f>VLOOKUP(C1254, olt_db!$B$2:$E$70, 2, 0)</f>
        <v>OLT-SMGN-IBS-Pematang_Asilum</v>
      </c>
      <c r="C1254" t="s">
        <v>177</v>
      </c>
      <c r="D1254" s="42" t="s">
        <v>508</v>
      </c>
      <c r="E1254" s="42" t="s">
        <v>265</v>
      </c>
      <c r="F1254" s="129">
        <v>2.9812754194958302</v>
      </c>
      <c r="G1254" s="130">
        <v>99.182685597788506</v>
      </c>
      <c r="H1254" s="41">
        <f>ACOS(COS(RADIANS(90-F1255)) * COS(RADIANS(90-F1254)) + SIN(RADIANS(90-F1255)) * SIN(RADIANS(90-F1254)) * COS(RADIANS(G1255-G1254))) * 6371392 * IFERROR(IF(AVERAGEIF('TT History'!$B:$B, D1254, 'TT History'!$E:$E) &gt; 9.8%, 1.1205, IF(AVERAGEIF('TT History'!$B:$B, D1254, 'TT History'!$E:$E) &gt;= 8.5%, 1.1055, 1.0525)), 1.0525)</f>
        <v>73.198621318568613</v>
      </c>
    </row>
    <row r="1255" spans="1:8" x14ac:dyDescent="0.25">
      <c r="A1255" t="s">
        <v>176</v>
      </c>
      <c r="B1255" t="str">
        <f>VLOOKUP(C1255, olt_db!$B$2:$E$70, 2, 0)</f>
        <v>OLT-SMGN-IBS-Pematang_Asilum</v>
      </c>
      <c r="C1255" t="s">
        <v>177</v>
      </c>
      <c r="D1255" s="42" t="s">
        <v>508</v>
      </c>
      <c r="E1255" s="42" t="s">
        <v>266</v>
      </c>
      <c r="F1255" s="129">
        <v>2.98115680001293</v>
      </c>
      <c r="G1255" s="130">
        <v>99.182109456689403</v>
      </c>
      <c r="H1255" s="41">
        <f>ACOS(COS(RADIANS(90-F1256)) * COS(RADIANS(90-F1255)) + SIN(RADIANS(90-F1256)) * SIN(RADIANS(90-F1255)) * COS(RADIANS(G1256-G1255))) * 6371392 * IFERROR(IF(AVERAGEIF('TT History'!$B:$B, D1255, 'TT History'!$E:$E) &gt; 9.8%, 1.1205, IF(AVERAGEIF('TT History'!$B:$B, D1255, 'TT History'!$E:$E) &gt;= 8.5%, 1.1055, 1.0525)), 1.0525)</f>
        <v>130.97266393288066</v>
      </c>
    </row>
    <row r="1256" spans="1:8" x14ac:dyDescent="0.25">
      <c r="A1256" t="s">
        <v>176</v>
      </c>
      <c r="B1256" t="str">
        <f>VLOOKUP(C1256, olt_db!$B$2:$E$70, 2, 0)</f>
        <v>OLT-SMGN-IBS-Pematang_Asilum</v>
      </c>
      <c r="C1256" t="s">
        <v>177</v>
      </c>
      <c r="D1256" s="42" t="s">
        <v>508</v>
      </c>
      <c r="E1256" s="42" t="s">
        <v>267</v>
      </c>
      <c r="F1256" s="129">
        <v>2.9813691433730001</v>
      </c>
      <c r="G1256" s="130">
        <v>99.183140312000305</v>
      </c>
      <c r="H1256" s="41">
        <f>ACOS(COS(RADIANS(90-F1257)) * COS(RADIANS(90-F1256)) + SIN(RADIANS(90-F1257)) * SIN(RADIANS(90-F1256)) * COS(RADIANS(G1257-G1256))) * 6371392 * IFERROR(IF(AVERAGEIF('TT History'!$B:$B, D1256, 'TT History'!$E:$E) &gt; 9.8%, 1.1205, IF(AVERAGEIF('TT History'!$B:$B, D1256, 'TT History'!$E:$E) &gt;= 8.5%, 1.1055, 1.0525)), 1.0525)</f>
        <v>63.531875415145755</v>
      </c>
    </row>
    <row r="1257" spans="1:8" x14ac:dyDescent="0.25">
      <c r="A1257" t="s">
        <v>176</v>
      </c>
      <c r="B1257" t="str">
        <f>VLOOKUP(C1257, olt_db!$B$2:$E$70, 2, 0)</f>
        <v>OLT-SMGN-IBS-Pematang_Asilum</v>
      </c>
      <c r="C1257" t="s">
        <v>177</v>
      </c>
      <c r="D1257" s="42" t="s">
        <v>508</v>
      </c>
      <c r="E1257" s="42" t="s">
        <v>268</v>
      </c>
      <c r="F1257" s="129">
        <v>2.9815541373765799</v>
      </c>
      <c r="G1257" s="130">
        <v>99.183616093369807</v>
      </c>
      <c r="H1257" s="41">
        <f>ACOS(COS(RADIANS(90-F1258)) * COS(RADIANS(90-F1257)) + SIN(RADIANS(90-F1258)) * SIN(RADIANS(90-F1257)) * COS(RADIANS(G1258-G1257))) * 6371392 * IFERROR(IF(AVERAGEIF('TT History'!$B:$B, D1257, 'TT History'!$E:$E) &gt; 9.8%, 1.1205, IF(AVERAGEIF('TT History'!$B:$B, D1257, 'TT History'!$E:$E) &gt;= 8.5%, 1.1055, 1.0525)), 1.0525)</f>
        <v>74.80128251899535</v>
      </c>
    </row>
    <row r="1258" spans="1:8" x14ac:dyDescent="0.25">
      <c r="A1258" t="s">
        <v>176</v>
      </c>
      <c r="B1258" t="str">
        <f>VLOOKUP(C1258, olt_db!$B$2:$E$70, 2, 0)</f>
        <v>OLT-SMGN-IBS-Pematang_Asilum</v>
      </c>
      <c r="C1258" t="s">
        <v>177</v>
      </c>
      <c r="D1258" s="42" t="s">
        <v>508</v>
      </c>
      <c r="E1258" s="42" t="s">
        <v>269</v>
      </c>
      <c r="F1258" s="129">
        <v>2.9817687443055698</v>
      </c>
      <c r="G1258" s="130">
        <v>99.184177506828107</v>
      </c>
      <c r="H1258" s="41">
        <f>ACOS(COS(RADIANS(90-F1259)) * COS(RADIANS(90-F1258)) + SIN(RADIANS(90-F1259)) * SIN(RADIANS(90-F1258)) * COS(RADIANS(G1259-G1258))) * 6371392 * IFERROR(IF(AVERAGEIF('TT History'!$B:$B, D1258, 'TT History'!$E:$E) &gt; 9.8%, 1.1205, IF(AVERAGEIF('TT History'!$B:$B, D1258, 'TT History'!$E:$E) &gt;= 8.5%, 1.1055, 1.0525)), 1.0525)</f>
        <v>59.619810160184947</v>
      </c>
    </row>
    <row r="1259" spans="1:8" x14ac:dyDescent="0.25">
      <c r="A1259" t="s">
        <v>176</v>
      </c>
      <c r="B1259" t="str">
        <f>VLOOKUP(C1259, olt_db!$B$2:$E$70, 2, 0)</f>
        <v>OLT-SMGN-IBS-Pematang_Asilum</v>
      </c>
      <c r="C1259" t="s">
        <v>177</v>
      </c>
      <c r="D1259" s="42" t="s">
        <v>508</v>
      </c>
      <c r="E1259" s="42" t="s">
        <v>270</v>
      </c>
      <c r="F1259" s="129">
        <v>2.98194492808291</v>
      </c>
      <c r="G1259" s="130">
        <v>99.184622976341998</v>
      </c>
      <c r="H1259" s="41">
        <f>ACOS(COS(RADIANS(90-F1260)) * COS(RADIANS(90-F1259)) + SIN(RADIANS(90-F1260)) * SIN(RADIANS(90-F1259)) * COS(RADIANS(G1260-G1259))) * 6371392 * IFERROR(IF(AVERAGEIF('TT History'!$B:$B, D1259, 'TT History'!$E:$E) &gt; 9.8%, 1.1205, IF(AVERAGEIF('TT History'!$B:$B, D1259, 'TT History'!$E:$E) &gt;= 8.5%, 1.1055, 1.0525)), 1.0525)</f>
        <v>65.876552560685383</v>
      </c>
    </row>
    <row r="1260" spans="1:8" x14ac:dyDescent="0.25">
      <c r="A1260" t="s">
        <v>176</v>
      </c>
      <c r="B1260" t="str">
        <f>VLOOKUP(C1260, olt_db!$B$2:$E$70, 2, 0)</f>
        <v>OLT-SMGN-IBS-Pematang_Asilum</v>
      </c>
      <c r="C1260" t="s">
        <v>177</v>
      </c>
      <c r="D1260" s="42" t="s">
        <v>508</v>
      </c>
      <c r="E1260" s="42" t="s">
        <v>271</v>
      </c>
      <c r="F1260" s="129">
        <v>2.98214208878818</v>
      </c>
      <c r="G1260" s="130">
        <v>99.185114200403106</v>
      </c>
      <c r="H1260" s="41">
        <f>ACOS(COS(RADIANS(90-F1261)) * COS(RADIANS(90-F1260)) + SIN(RADIANS(90-F1261)) * SIN(RADIANS(90-F1260)) * COS(RADIANS(G1261-G1260))) * 6371392 * IFERROR(IF(AVERAGEIF('TT History'!$B:$B, D1260, 'TT History'!$E:$E) &gt; 9.8%, 1.1205, IF(AVERAGEIF('TT History'!$B:$B, D1260, 'TT History'!$E:$E) &gt;= 8.5%, 1.1055, 1.0525)), 1.0525)</f>
        <v>55.113752594719294</v>
      </c>
    </row>
    <row r="1261" spans="1:8" x14ac:dyDescent="0.25">
      <c r="A1261" t="s">
        <v>176</v>
      </c>
      <c r="B1261" t="str">
        <f>VLOOKUP(C1261, olt_db!$B$2:$E$70, 2, 0)</f>
        <v>OLT-SMGN-IBS-Pematang_Asilum</v>
      </c>
      <c r="C1261" t="s">
        <v>177</v>
      </c>
      <c r="D1261" s="42" t="s">
        <v>508</v>
      </c>
      <c r="E1261" s="42" t="s">
        <v>272</v>
      </c>
      <c r="F1261" s="129">
        <v>2.9822870044868002</v>
      </c>
      <c r="G1261" s="130">
        <v>99.185532673623797</v>
      </c>
      <c r="H1261" s="41">
        <f>ACOS(COS(RADIANS(90-F1262)) * COS(RADIANS(90-F1261)) + SIN(RADIANS(90-F1262)) * SIN(RADIANS(90-F1261)) * COS(RADIANS(G1262-G1261))) * 6371392 * IFERROR(IF(AVERAGEIF('TT History'!$B:$B, D1261, 'TT History'!$E:$E) &gt; 9.8%, 1.1205, IF(AVERAGEIF('TT History'!$B:$B, D1261, 'TT History'!$E:$E) &gt;= 8.5%, 1.1055, 1.0525)), 1.0525)</f>
        <v>64.225650636973398</v>
      </c>
    </row>
    <row r="1262" spans="1:8" x14ac:dyDescent="0.25">
      <c r="A1262" t="s">
        <v>176</v>
      </c>
      <c r="B1262" t="str">
        <f>VLOOKUP(C1262, olt_db!$B$2:$E$70, 2, 0)</f>
        <v>OLT-SMGN-IBS-Pematang_Asilum</v>
      </c>
      <c r="C1262" t="s">
        <v>177</v>
      </c>
      <c r="D1262" s="42" t="s">
        <v>508</v>
      </c>
      <c r="E1262" s="42" t="s">
        <v>273</v>
      </c>
      <c r="F1262" s="129">
        <v>2.9824321566653502</v>
      </c>
      <c r="G1262" s="130">
        <v>99.186027932886404</v>
      </c>
      <c r="H1262" s="41">
        <f>ACOS(COS(RADIANS(90-F1263)) * COS(RADIANS(90-F1262)) + SIN(RADIANS(90-F1263)) * SIN(RADIANS(90-F1262)) * COS(RADIANS(G1263-G1262))) * 6371392 * IFERROR(IF(AVERAGEIF('TT History'!$B:$B, D1262, 'TT History'!$E:$E) &gt; 9.8%, 1.1205, IF(AVERAGEIF('TT History'!$B:$B, D1262, 'TT History'!$E:$E) &gt;= 8.5%, 1.1055, 1.0525)), 1.0525)</f>
        <v>72.60936058775215</v>
      </c>
    </row>
    <row r="1263" spans="1:8" x14ac:dyDescent="0.25">
      <c r="A1263" t="s">
        <v>176</v>
      </c>
      <c r="B1263" t="str">
        <f>VLOOKUP(C1263, olt_db!$B$2:$E$70, 2, 0)</f>
        <v>OLT-SMGN-IBS-Pematang_Asilum</v>
      </c>
      <c r="C1263" t="s">
        <v>177</v>
      </c>
      <c r="D1263" s="42" t="s">
        <v>508</v>
      </c>
      <c r="E1263" s="42" t="s">
        <v>274</v>
      </c>
      <c r="F1263" s="129">
        <v>2.9825195875845401</v>
      </c>
      <c r="G1263" s="130">
        <v>99.186604850861698</v>
      </c>
      <c r="H1263" s="41">
        <f>ACOS(COS(RADIANS(90-F1264)) * COS(RADIANS(90-F1263)) + SIN(RADIANS(90-F1264)) * SIN(RADIANS(90-F1263)) * COS(RADIANS(G1264-G1263))) * 6371392 * IFERROR(IF(AVERAGEIF('TT History'!$B:$B, D1263, 'TT History'!$E:$E) &gt; 9.8%, 1.1205, IF(AVERAGEIF('TT History'!$B:$B, D1263, 'TT History'!$E:$E) &gt;= 8.5%, 1.1055, 1.0525)), 1.0525)</f>
        <v>55.631853147858678</v>
      </c>
    </row>
    <row r="1264" spans="1:8" x14ac:dyDescent="0.25">
      <c r="A1264" t="s">
        <v>176</v>
      </c>
      <c r="B1264" t="str">
        <f>VLOOKUP(C1264, olt_db!$B$2:$E$70, 2, 0)</f>
        <v>OLT-SMGN-IBS-Pematang_Asilum</v>
      </c>
      <c r="C1264" t="s">
        <v>177</v>
      </c>
      <c r="D1264" s="42" t="s">
        <v>508</v>
      </c>
      <c r="E1264" s="42" t="s">
        <v>275</v>
      </c>
      <c r="F1264" s="129">
        <v>2.98264061271081</v>
      </c>
      <c r="G1264" s="130">
        <v>99.187035196255295</v>
      </c>
      <c r="H1264" s="41">
        <f>ACOS(COS(RADIANS(90-F1265)) * COS(RADIANS(90-F1264)) + SIN(RADIANS(90-F1265)) * SIN(RADIANS(90-F1264)) * COS(RADIANS(G1265-G1264))) * 6371392 * IFERROR(IF(AVERAGEIF('TT History'!$B:$B, D1264, 'TT History'!$E:$E) &gt; 9.8%, 1.1205, IF(AVERAGEIF('TT History'!$B:$B, D1264, 'TT History'!$E:$E) &gt;= 8.5%, 1.1055, 1.0525)), 1.0525)</f>
        <v>62.71523753606828</v>
      </c>
    </row>
    <row r="1265" spans="1:8" x14ac:dyDescent="0.25">
      <c r="A1265" t="s">
        <v>176</v>
      </c>
      <c r="B1265" t="str">
        <f>VLOOKUP(C1265, olt_db!$B$2:$E$70, 2, 0)</f>
        <v>OLT-SMGN-IBS-Pematang_Asilum</v>
      </c>
      <c r="C1265" t="s">
        <v>177</v>
      </c>
      <c r="D1265" s="42" t="s">
        <v>508</v>
      </c>
      <c r="E1265" s="42" t="s">
        <v>276</v>
      </c>
      <c r="F1265" s="129">
        <v>2.9827202413886602</v>
      </c>
      <c r="G1265" s="130">
        <v>99.187532857699594</v>
      </c>
      <c r="H1265" s="41">
        <f>ACOS(COS(RADIANS(90-F1266)) * COS(RADIANS(90-F1265)) + SIN(RADIANS(90-F1266)) * SIN(RADIANS(90-F1265)) * COS(RADIANS(G1266-G1265))) * 6371392 * IFERROR(IF(AVERAGEIF('TT History'!$B:$B, D1265, 'TT History'!$E:$E) &gt; 9.8%, 1.1205, IF(AVERAGEIF('TT History'!$B:$B, D1265, 'TT History'!$E:$E) &gt;= 8.5%, 1.1055, 1.0525)), 1.0525)</f>
        <v>62.772234184266566</v>
      </c>
    </row>
    <row r="1266" spans="1:8" x14ac:dyDescent="0.25">
      <c r="A1266" t="s">
        <v>176</v>
      </c>
      <c r="B1266" t="str">
        <f>VLOOKUP(C1266, olt_db!$B$2:$E$70, 2, 0)</f>
        <v>OLT-SMGN-IBS-Pematang_Asilum</v>
      </c>
      <c r="C1266" t="s">
        <v>177</v>
      </c>
      <c r="D1266" s="42" t="s">
        <v>508</v>
      </c>
      <c r="E1266" s="42" t="s">
        <v>277</v>
      </c>
      <c r="F1266" s="129">
        <v>2.9828090498028001</v>
      </c>
      <c r="G1266" s="130">
        <v>99.188029424318998</v>
      </c>
      <c r="H1266" s="41">
        <f>ACOS(COS(RADIANS(90-F1267)) * COS(RADIANS(90-F1266)) + SIN(RADIANS(90-F1267)) * SIN(RADIANS(90-F1266)) * COS(RADIANS(G1267-G1266))) * 6371392 * IFERROR(IF(AVERAGEIF('TT History'!$B:$B, D1266, 'TT History'!$E:$E) &gt; 9.8%, 1.1205, IF(AVERAGEIF('TT History'!$B:$B, D1266, 'TT History'!$E:$E) &gt;= 8.5%, 1.1055, 1.0525)), 1.0525)</f>
        <v>63.501496719015833</v>
      </c>
    </row>
    <row r="1267" spans="1:8" x14ac:dyDescent="0.25">
      <c r="A1267" t="s">
        <v>176</v>
      </c>
      <c r="B1267" t="str">
        <f>VLOOKUP(C1267, olt_db!$B$2:$E$70, 2, 0)</f>
        <v>OLT-SMGN-IBS-Pematang_Asilum</v>
      </c>
      <c r="C1267" t="s">
        <v>177</v>
      </c>
      <c r="D1267" s="42" t="s">
        <v>508</v>
      </c>
      <c r="E1267" s="42" t="s">
        <v>278</v>
      </c>
      <c r="F1267" s="129">
        <v>2.9829235554225999</v>
      </c>
      <c r="G1267" s="130">
        <v>99.1885267040076</v>
      </c>
      <c r="H1267" s="41">
        <f>ACOS(COS(RADIANS(90-F1268)) * COS(RADIANS(90-F1267)) + SIN(RADIANS(90-F1268)) * SIN(RADIANS(90-F1267)) * COS(RADIANS(G1268-G1267))) * 6371392 * IFERROR(IF(AVERAGEIF('TT History'!$B:$B, D1267, 'TT History'!$E:$E) &gt; 9.8%, 1.1205, IF(AVERAGEIF('TT History'!$B:$B, D1267, 'TT History'!$E:$E) &gt;= 8.5%, 1.1055, 1.0525)), 1.0525)</f>
        <v>66.180010521456623</v>
      </c>
    </row>
    <row r="1268" spans="1:8" x14ac:dyDescent="0.25">
      <c r="A1268" t="s">
        <v>176</v>
      </c>
      <c r="B1268" t="str">
        <f>VLOOKUP(C1268, olt_db!$B$2:$E$70, 2, 0)</f>
        <v>OLT-SMGN-IBS-Pematang_Asilum</v>
      </c>
      <c r="C1268" t="s">
        <v>177</v>
      </c>
      <c r="D1268" s="42" t="s">
        <v>508</v>
      </c>
      <c r="E1268" s="42" t="s">
        <v>279</v>
      </c>
      <c r="F1268" s="129">
        <v>2.9829951122617402</v>
      </c>
      <c r="G1268" s="130">
        <v>99.189053708199097</v>
      </c>
      <c r="H1268" s="41">
        <f>ACOS(COS(RADIANS(90-F1269)) * COS(RADIANS(90-F1268)) + SIN(RADIANS(90-F1269)) * SIN(RADIANS(90-F1268)) * COS(RADIANS(G1269-G1268))) * 6371392 * IFERROR(IF(AVERAGEIF('TT History'!$B:$B, D1268, 'TT History'!$E:$E) &gt; 9.8%, 1.1205, IF(AVERAGEIF('TT History'!$B:$B, D1268, 'TT History'!$E:$E) &gt;= 8.5%, 1.1055, 1.0525)), 1.0525)</f>
        <v>63.10344947369363</v>
      </c>
    </row>
    <row r="1269" spans="1:8" x14ac:dyDescent="0.25">
      <c r="A1269" t="s">
        <v>176</v>
      </c>
      <c r="B1269" t="str">
        <f>VLOOKUP(C1269, olt_db!$B$2:$E$70, 2, 0)</f>
        <v>OLT-SMGN-IBS-Pematang_Asilum</v>
      </c>
      <c r="C1269" t="s">
        <v>177</v>
      </c>
      <c r="D1269" s="42" t="s">
        <v>508</v>
      </c>
      <c r="E1269" s="42" t="s">
        <v>280</v>
      </c>
      <c r="F1269" s="129">
        <v>2.9829368414769299</v>
      </c>
      <c r="G1269" s="130">
        <v>99.189557470327202</v>
      </c>
      <c r="H1269" s="41">
        <f>ACOS(COS(RADIANS(90-F1270)) * COS(RADIANS(90-F1269)) + SIN(RADIANS(90-F1270)) * SIN(RADIANS(90-F1269)) * COS(RADIANS(G1270-G1269))) * 6371392 * IFERROR(IF(AVERAGEIF('TT History'!$B:$B, D1269, 'TT History'!$E:$E) &gt; 9.8%, 1.1205, IF(AVERAGEIF('TT History'!$B:$B, D1269, 'TT History'!$E:$E) &gt;= 8.5%, 1.1055, 1.0525)), 1.0525)</f>
        <v>90.005389787258821</v>
      </c>
    </row>
    <row r="1270" spans="1:8" x14ac:dyDescent="0.25">
      <c r="A1270" t="s">
        <v>176</v>
      </c>
      <c r="B1270" t="str">
        <f>VLOOKUP(C1270, olt_db!$B$2:$E$70, 2, 0)</f>
        <v>OLT-SMGN-IBS-Pematang_Asilum</v>
      </c>
      <c r="C1270" t="s">
        <v>177</v>
      </c>
      <c r="D1270" s="42" t="s">
        <v>508</v>
      </c>
      <c r="E1270" s="42" t="s">
        <v>281</v>
      </c>
      <c r="F1270" s="129">
        <v>2.9830836239487599</v>
      </c>
      <c r="G1270" s="130">
        <v>99.190265705182199</v>
      </c>
      <c r="H1270" s="41">
        <f>ACOS(COS(RADIANS(90-F1271)) * COS(RADIANS(90-F1270)) + SIN(RADIANS(90-F1271)) * SIN(RADIANS(90-F1270)) * COS(RADIANS(G1271-G1270))) * 6371392 * IFERROR(IF(AVERAGEIF('TT History'!$B:$B, D1270, 'TT History'!$E:$E) &gt; 9.8%, 1.1205, IF(AVERAGEIF('TT History'!$B:$B, D1270, 'TT History'!$E:$E) &gt;= 8.5%, 1.1055, 1.0525)), 1.0525)</f>
        <v>128.82111278576247</v>
      </c>
    </row>
    <row r="1271" spans="1:8" x14ac:dyDescent="0.25">
      <c r="A1271" t="s">
        <v>176</v>
      </c>
      <c r="B1271" t="str">
        <f>VLOOKUP(C1271, olt_db!$B$2:$E$70, 2, 0)</f>
        <v>OLT-SMGN-IBS-Pematang_Asilum</v>
      </c>
      <c r="C1271" t="s">
        <v>177</v>
      </c>
      <c r="D1271" s="42" t="s">
        <v>508</v>
      </c>
      <c r="E1271" s="42" t="s">
        <v>282</v>
      </c>
      <c r="F1271" s="129">
        <v>2.98326133440455</v>
      </c>
      <c r="G1271" s="130">
        <v>99.191285563298393</v>
      </c>
      <c r="H1271" s="41">
        <f>ACOS(COS(RADIANS(90-F1272)) * COS(RADIANS(90-F1271)) + SIN(RADIANS(90-F1272)) * SIN(RADIANS(90-F1271)) * COS(RADIANS(G1272-G1271))) * 6371392 * IFERROR(IF(AVERAGEIF('TT History'!$B:$B, D1271, 'TT History'!$E:$E) &gt; 9.8%, 1.1205, IF(AVERAGEIF('TT History'!$B:$B, D1271, 'TT History'!$E:$E) &gt;= 8.5%, 1.1055, 1.0525)), 1.0525)</f>
        <v>150.81616961130786</v>
      </c>
    </row>
    <row r="1272" spans="1:8" x14ac:dyDescent="0.25">
      <c r="A1272" t="s">
        <v>176</v>
      </c>
      <c r="B1272" t="str">
        <f>VLOOKUP(C1272, olt_db!$B$2:$E$70, 2, 0)</f>
        <v>OLT-SMGN-IBS-Pematang_Asilum</v>
      </c>
      <c r="C1272" t="s">
        <v>177</v>
      </c>
      <c r="D1272" s="42" t="s">
        <v>508</v>
      </c>
      <c r="E1272" s="42" t="s">
        <v>283</v>
      </c>
      <c r="F1272" s="129">
        <v>2.98350899284919</v>
      </c>
      <c r="G1272" s="130">
        <v>99.192471951135403</v>
      </c>
      <c r="H1272" s="41">
        <f>ACOS(COS(RADIANS(90-F1273)) * COS(RADIANS(90-F1272)) + SIN(RADIANS(90-F1273)) * SIN(RADIANS(90-F1272)) * COS(RADIANS(G1273-G1272))) * 6371392 * IFERROR(IF(AVERAGEIF('TT History'!$B:$B, D1272, 'TT History'!$E:$E) &gt; 9.8%, 1.1205, IF(AVERAGEIF('TT History'!$B:$B, D1272, 'TT History'!$E:$E) &gt;= 8.5%, 1.1055, 1.0525)), 1.0525)</f>
        <v>163.6134005501894</v>
      </c>
    </row>
    <row r="1273" spans="1:8" x14ac:dyDescent="0.25">
      <c r="A1273" t="s">
        <v>176</v>
      </c>
      <c r="B1273" t="str">
        <f>VLOOKUP(C1273, olt_db!$B$2:$E$70, 2, 0)</f>
        <v>OLT-SMGN-IBS-Pematang_Asilum</v>
      </c>
      <c r="C1273" t="s">
        <v>177</v>
      </c>
      <c r="D1273" s="42" t="s">
        <v>508</v>
      </c>
      <c r="E1273" s="42" t="s">
        <v>284</v>
      </c>
      <c r="F1273" s="129">
        <v>2.98364660877687</v>
      </c>
      <c r="G1273" s="130">
        <v>99.1937795848024</v>
      </c>
      <c r="H1273" s="41">
        <f>ACOS(COS(RADIANS(90-F1274)) * COS(RADIANS(90-F1273)) + SIN(RADIANS(90-F1274)) * SIN(RADIANS(90-F1273)) * COS(RADIANS(G1274-G1273))) * 6371392 * IFERROR(IF(AVERAGEIF('TT History'!$B:$B, D1273, 'TT History'!$E:$E) &gt; 9.8%, 1.1205, IF(AVERAGEIF('TT History'!$B:$B, D1273, 'TT History'!$E:$E) &gt;= 8.5%, 1.1055, 1.0525)), 1.0525)</f>
        <v>101.20788331599431</v>
      </c>
    </row>
    <row r="1274" spans="1:8" x14ac:dyDescent="0.25">
      <c r="A1274" t="s">
        <v>176</v>
      </c>
      <c r="B1274" t="str">
        <f>VLOOKUP(C1274, olt_db!$B$2:$E$70, 2, 0)</f>
        <v>OLT-SMGN-IBS-Pematang_Asilum</v>
      </c>
      <c r="C1274" t="s">
        <v>177</v>
      </c>
      <c r="D1274" s="42" t="s">
        <v>508</v>
      </c>
      <c r="E1274" s="42" t="s">
        <v>285</v>
      </c>
      <c r="F1274" s="129">
        <v>2.9837615575126901</v>
      </c>
      <c r="G1274" s="130">
        <v>99.194584752888701</v>
      </c>
      <c r="H1274" s="41">
        <f>ACOS(COS(RADIANS(90-F1275)) * COS(RADIANS(90-F1274)) + SIN(RADIANS(90-F1275)) * SIN(RADIANS(90-F1274)) * COS(RADIANS(G1275-G1274))) * 6371392 * IFERROR(IF(AVERAGEIF('TT History'!$B:$B, D1274, 'TT History'!$E:$E) &gt; 9.8%, 1.1205, IF(AVERAGEIF('TT History'!$B:$B, D1274, 'TT History'!$E:$E) &gt;= 8.5%, 1.1055, 1.0525)), 1.0525)</f>
        <v>78.950661760937876</v>
      </c>
    </row>
    <row r="1275" spans="1:8" x14ac:dyDescent="0.25">
      <c r="A1275" t="s">
        <v>176</v>
      </c>
      <c r="B1275" t="str">
        <f>VLOOKUP(C1275, olt_db!$B$2:$E$70, 2, 0)</f>
        <v>OLT-SMGN-IBS-Pematang_Asilum</v>
      </c>
      <c r="C1275" t="s">
        <v>177</v>
      </c>
      <c r="D1275" s="42" t="s">
        <v>508</v>
      </c>
      <c r="E1275" s="42" t="s">
        <v>286</v>
      </c>
      <c r="F1275" s="129">
        <v>2.9838110442228598</v>
      </c>
      <c r="G1275" s="130">
        <v>99.195217299372302</v>
      </c>
      <c r="H1275" s="41">
        <f>ACOS(COS(RADIANS(90-F1276)) * COS(RADIANS(90-F1275)) + SIN(RADIANS(90-F1276)) * SIN(RADIANS(90-F1275)) * COS(RADIANS(G1276-G1275))) * 6371392 * IFERROR(IF(AVERAGEIF('TT History'!$B:$B, D1275, 'TT History'!$E:$E) &gt; 9.8%, 1.1205, IF(AVERAGEIF('TT History'!$B:$B, D1275, 'TT History'!$E:$E) &gt;= 8.5%, 1.1055, 1.0525)), 1.0525)</f>
        <v>124.15692715079174</v>
      </c>
    </row>
    <row r="1276" spans="1:8" x14ac:dyDescent="0.25">
      <c r="A1276" t="s">
        <v>176</v>
      </c>
      <c r="B1276" t="str">
        <f>VLOOKUP(C1276, olt_db!$B$2:$E$70, 2, 0)</f>
        <v>OLT-SMGN-IBS-Pematang_Asilum</v>
      </c>
      <c r="C1276" t="s">
        <v>177</v>
      </c>
      <c r="D1276" s="42" t="s">
        <v>508</v>
      </c>
      <c r="E1276" s="42" t="s">
        <v>287</v>
      </c>
      <c r="F1276" s="129">
        <v>2.98388861904342</v>
      </c>
      <c r="G1276" s="130">
        <v>99.1962120546861</v>
      </c>
      <c r="H1276" s="41">
        <f>ACOS(COS(RADIANS(90-F1277)) * COS(RADIANS(90-F1276)) + SIN(RADIANS(90-F1277)) * SIN(RADIANS(90-F1276)) * COS(RADIANS(G1277-G1276))) * 6371392 * IFERROR(IF(AVERAGEIF('TT History'!$B:$B, D1276, 'TT History'!$E:$E) &gt; 9.8%, 1.1205, IF(AVERAGEIF('TT History'!$B:$B, D1276, 'TT History'!$E:$E) &gt;= 8.5%, 1.1055, 1.0525)), 1.0525)</f>
        <v>104.42073599653764</v>
      </c>
    </row>
    <row r="1277" spans="1:8" x14ac:dyDescent="0.25">
      <c r="A1277" t="s">
        <v>176</v>
      </c>
      <c r="B1277" t="str">
        <f>VLOOKUP(C1277, olt_db!$B$2:$E$70, 2, 0)</f>
        <v>OLT-SMGN-IBS-Pematang_Asilum</v>
      </c>
      <c r="C1277" t="s">
        <v>177</v>
      </c>
      <c r="D1277" s="42" t="s">
        <v>508</v>
      </c>
      <c r="E1277" s="42" t="s">
        <v>288</v>
      </c>
      <c r="F1277" s="129">
        <v>2.98398537989338</v>
      </c>
      <c r="G1277" s="130">
        <v>99.197045616966307</v>
      </c>
      <c r="H1277" s="41">
        <f>ACOS(COS(RADIANS(90-F1278)) * COS(RADIANS(90-F1277)) + SIN(RADIANS(90-F1278)) * SIN(RADIANS(90-F1277)) * COS(RADIANS(G1278-G1277))) * 6371392 * IFERROR(IF(AVERAGEIF('TT History'!$B:$B, D1277, 'TT History'!$E:$E) &gt; 9.8%, 1.1205, IF(AVERAGEIF('TT History'!$B:$B, D1277, 'TT History'!$E:$E) &gt;= 8.5%, 1.1055, 1.0525)), 1.0525)</f>
        <v>63.133661195048987</v>
      </c>
    </row>
    <row r="1278" spans="1:8" x14ac:dyDescent="0.25">
      <c r="A1278" t="s">
        <v>176</v>
      </c>
      <c r="B1278" t="str">
        <f>VLOOKUP(C1278, olt_db!$B$2:$E$70, 2, 0)</f>
        <v>OLT-SMGN-IBS-Pematang_Asilum</v>
      </c>
      <c r="C1278" t="s">
        <v>177</v>
      </c>
      <c r="D1278" s="42" t="s">
        <v>508</v>
      </c>
      <c r="E1278" s="42" t="s">
        <v>289</v>
      </c>
      <c r="F1278" s="129">
        <v>2.9841504988741399</v>
      </c>
      <c r="G1278" s="130">
        <v>99.197525291439405</v>
      </c>
      <c r="H1278" s="41">
        <f>ACOS(COS(RADIANS(90-F1279)) * COS(RADIANS(90-F1278)) + SIN(RADIANS(90-F1279)) * SIN(RADIANS(90-F1278)) * COS(RADIANS(G1279-G1278))) * 6371392 * IFERROR(IF(AVERAGEIF('TT History'!$B:$B, D1278, 'TT History'!$E:$E) &gt; 9.8%, 1.1205, IF(AVERAGEIF('TT History'!$B:$B, D1278, 'TT History'!$E:$E) &gt;= 8.5%, 1.1055, 1.0525)), 1.0525)</f>
        <v>71.734300266818863</v>
      </c>
    </row>
    <row r="1279" spans="1:8" x14ac:dyDescent="0.25">
      <c r="A1279" t="s">
        <v>176</v>
      </c>
      <c r="B1279" t="str">
        <f>VLOOKUP(C1279, olt_db!$B$2:$E$70, 2, 0)</f>
        <v>OLT-SMGN-IBS-Pematang_Asilum</v>
      </c>
      <c r="C1279" t="s">
        <v>177</v>
      </c>
      <c r="D1279" s="42" t="s">
        <v>508</v>
      </c>
      <c r="E1279" s="42" t="s">
        <v>290</v>
      </c>
      <c r="F1279" s="129">
        <v>2.98450283775641</v>
      </c>
      <c r="G1279" s="130">
        <v>99.197981210276396</v>
      </c>
      <c r="H1279" s="41">
        <f>ACOS(COS(RADIANS(90-F1280)) * COS(RADIANS(90-F1279)) + SIN(RADIANS(90-F1280)) * SIN(RADIANS(90-F1279)) * COS(RADIANS(G1280-G1279))) * 6371392 * IFERROR(IF(AVERAGEIF('TT History'!$B:$B, D1279, 'TT History'!$E:$E) &gt; 9.8%, 1.1205, IF(AVERAGEIF('TT History'!$B:$B, D1279, 'TT History'!$E:$E) &gt;= 8.5%, 1.1055, 1.0525)), 1.0525)</f>
        <v>94.261914419545775</v>
      </c>
    </row>
    <row r="1280" spans="1:8" x14ac:dyDescent="0.25">
      <c r="A1280" t="s">
        <v>176</v>
      </c>
      <c r="B1280" t="str">
        <f>VLOOKUP(C1280, olt_db!$B$2:$E$70, 2, 0)</f>
        <v>OLT-SMGN-IBS-Pematang_Asilum</v>
      </c>
      <c r="C1280" t="s">
        <v>177</v>
      </c>
      <c r="D1280" s="42" t="s">
        <v>508</v>
      </c>
      <c r="E1280" s="42" t="s">
        <v>291</v>
      </c>
      <c r="F1280" s="129">
        <v>2.9850825672121601</v>
      </c>
      <c r="G1280" s="130">
        <v>99.198467890879101</v>
      </c>
      <c r="H1280" s="41">
        <f>ACOS(COS(RADIANS(90-F1281)) * COS(RADIANS(90-F1280)) + SIN(RADIANS(90-F1281)) * SIN(RADIANS(90-F1280)) * COS(RADIANS(G1281-G1280))) * 6371392 * IFERROR(IF(AVERAGEIF('TT History'!$B:$B, D1280, 'TT History'!$E:$E) &gt; 9.8%, 1.1205, IF(AVERAGEIF('TT History'!$B:$B, D1280, 'TT History'!$E:$E) &gt;= 8.5%, 1.1055, 1.0525)), 1.0525)</f>
        <v>86.953883986612681</v>
      </c>
    </row>
    <row r="1281" spans="1:8" x14ac:dyDescent="0.25">
      <c r="A1281" t="s">
        <v>176</v>
      </c>
      <c r="B1281" t="str">
        <f>VLOOKUP(C1281, olt_db!$B$2:$E$70, 2, 0)</f>
        <v>OLT-SMGN-IBS-Pematang_Asilum</v>
      </c>
      <c r="C1281" t="s">
        <v>177</v>
      </c>
      <c r="D1281" s="42" t="s">
        <v>508</v>
      </c>
      <c r="E1281" s="42" t="s">
        <v>292</v>
      </c>
      <c r="F1281" s="129">
        <v>2.98562910121366</v>
      </c>
      <c r="G1281" s="130">
        <v>99.198902418916006</v>
      </c>
      <c r="H1281" s="41">
        <f>ACOS(COS(RADIANS(90-F1282)) * COS(RADIANS(90-F1281)) + SIN(RADIANS(90-F1282)) * SIN(RADIANS(90-F1281)) * COS(RADIANS(G1282-G1281))) * 6371392 * IFERROR(IF(AVERAGEIF('TT History'!$B:$B, D1281, 'TT History'!$E:$E) &gt; 9.8%, 1.1205, IF(AVERAGEIF('TT History'!$B:$B, D1281, 'TT History'!$E:$E) &gt;= 8.5%, 1.1055, 1.0525)), 1.0525)</f>
        <v>98.058918050570782</v>
      </c>
    </row>
    <row r="1282" spans="1:8" x14ac:dyDescent="0.25">
      <c r="A1282" t="s">
        <v>176</v>
      </c>
      <c r="B1282" t="str">
        <f>VLOOKUP(C1282, olt_db!$B$2:$E$70, 2, 0)</f>
        <v>OLT-SMGN-IBS-Pematang_Asilum</v>
      </c>
      <c r="C1282" t="s">
        <v>177</v>
      </c>
      <c r="D1282" s="42" t="s">
        <v>508</v>
      </c>
      <c r="E1282" s="42" t="s">
        <v>293</v>
      </c>
      <c r="F1282" s="129">
        <v>2.9862503865652301</v>
      </c>
      <c r="G1282" s="130">
        <v>99.199386129556103</v>
      </c>
      <c r="H1282" s="41">
        <f>ACOS(COS(RADIANS(90-F1283)) * COS(RADIANS(90-F1282)) + SIN(RADIANS(90-F1283)) * SIN(RADIANS(90-F1282)) * COS(RADIANS(G1283-G1282))) * 6371392 * IFERROR(IF(AVERAGEIF('TT History'!$B:$B, D1282, 'TT History'!$E:$E) &gt; 9.8%, 1.1205, IF(AVERAGEIF('TT History'!$B:$B, D1282, 'TT History'!$E:$E) &gt;= 8.5%, 1.1055, 1.0525)), 1.0525)</f>
        <v>94.654053324618374</v>
      </c>
    </row>
    <row r="1283" spans="1:8" x14ac:dyDescent="0.25">
      <c r="A1283" t="s">
        <v>176</v>
      </c>
      <c r="B1283" t="str">
        <f>VLOOKUP(C1283, olt_db!$B$2:$E$70, 2, 0)</f>
        <v>OLT-SMGN-IBS-Pematang_Asilum</v>
      </c>
      <c r="C1283" t="s">
        <v>177</v>
      </c>
      <c r="D1283" s="42" t="s">
        <v>508</v>
      </c>
      <c r="E1283" s="42" t="s">
        <v>294</v>
      </c>
      <c r="F1283" s="129">
        <v>2.98684075312404</v>
      </c>
      <c r="G1283" s="130">
        <v>99.199864839189999</v>
      </c>
      <c r="H1283" s="41">
        <f>ACOS(COS(RADIANS(90-F1284)) * COS(RADIANS(90-F1283)) + SIN(RADIANS(90-F1284)) * SIN(RADIANS(90-F1283)) * COS(RADIANS(G1284-G1283))) * 6371392 * IFERROR(IF(AVERAGEIF('TT History'!$B:$B, D1283, 'TT History'!$E:$E) &gt; 9.8%, 1.1205, IF(AVERAGEIF('TT History'!$B:$B, D1283, 'TT History'!$E:$E) &gt;= 8.5%, 1.1055, 1.0525)), 1.0525)</f>
        <v>91.546435710665307</v>
      </c>
    </row>
    <row r="1284" spans="1:8" x14ac:dyDescent="0.25">
      <c r="A1284" t="s">
        <v>176</v>
      </c>
      <c r="B1284" t="str">
        <f>VLOOKUP(C1284, olt_db!$B$2:$E$70, 2, 0)</f>
        <v>OLT-SMGN-IBS-Pematang_Asilum</v>
      </c>
      <c r="C1284" t="s">
        <v>177</v>
      </c>
      <c r="D1284" s="42" t="s">
        <v>508</v>
      </c>
      <c r="E1284" s="42" t="s">
        <v>295</v>
      </c>
      <c r="F1284" s="129">
        <v>2.9874107510616899</v>
      </c>
      <c r="G1284" s="130">
        <v>99.200329049697601</v>
      </c>
      <c r="H1284" s="41">
        <f>ACOS(COS(RADIANS(90-F1285)) * COS(RADIANS(90-F1284)) + SIN(RADIANS(90-F1285)) * SIN(RADIANS(90-F1284)) * COS(RADIANS(G1285-G1284))) * 6371392 * IFERROR(IF(AVERAGEIF('TT History'!$B:$B, D1284, 'TT History'!$E:$E) &gt; 9.8%, 1.1205, IF(AVERAGEIF('TT History'!$B:$B, D1284, 'TT History'!$E:$E) &gt;= 8.5%, 1.1055, 1.0525)), 1.0525)</f>
        <v>82.158586132653369</v>
      </c>
    </row>
    <row r="1285" spans="1:8" x14ac:dyDescent="0.25">
      <c r="A1285" t="s">
        <v>176</v>
      </c>
      <c r="B1285" t="str">
        <f>VLOOKUP(C1285, olt_db!$B$2:$E$70, 2, 0)</f>
        <v>OLT-SMGN-IBS-Pematang_Asilum</v>
      </c>
      <c r="C1285" t="s">
        <v>177</v>
      </c>
      <c r="D1285" s="42" t="s">
        <v>508</v>
      </c>
      <c r="E1285" s="42" t="s">
        <v>296</v>
      </c>
      <c r="F1285" s="129">
        <v>2.9879590985784001</v>
      </c>
      <c r="G1285" s="130">
        <v>99.200695723438898</v>
      </c>
      <c r="H1285" s="41">
        <f>ACOS(COS(RADIANS(90-F1286)) * COS(RADIANS(90-F1285)) + SIN(RADIANS(90-F1286)) * SIN(RADIANS(90-F1285)) * COS(RADIANS(G1286-G1285))) * 6371392 * IFERROR(IF(AVERAGEIF('TT History'!$B:$B, D1285, 'TT History'!$E:$E) &gt; 9.8%, 1.1205, IF(AVERAGEIF('TT History'!$B:$B, D1285, 'TT History'!$E:$E) &gt;= 8.5%, 1.1055, 1.0525)), 1.0525)</f>
        <v>128.71938535773663</v>
      </c>
    </row>
    <row r="1286" spans="1:8" x14ac:dyDescent="0.25">
      <c r="A1286" t="s">
        <v>176</v>
      </c>
      <c r="B1286" t="str">
        <f>VLOOKUP(C1286, olt_db!$B$2:$E$70, 2, 0)</f>
        <v>OLT-SMGN-IBS-Pematang_Asilum</v>
      </c>
      <c r="C1286" t="s">
        <v>177</v>
      </c>
      <c r="D1286" s="42" t="s">
        <v>508</v>
      </c>
      <c r="E1286" s="42" t="s">
        <v>297</v>
      </c>
      <c r="F1286" s="129">
        <v>2.9887243114141602</v>
      </c>
      <c r="G1286" s="130">
        <v>99.201390668885594</v>
      </c>
      <c r="H1286" s="41">
        <f>ACOS(COS(RADIANS(90-F1287)) * COS(RADIANS(90-F1286)) + SIN(RADIANS(90-F1287)) * SIN(RADIANS(90-F1286)) * COS(RADIANS(G1287-G1286))) * 6371392 * IFERROR(IF(AVERAGEIF('TT History'!$B:$B, D1286, 'TT History'!$E:$E) &gt; 9.8%, 1.1205, IF(AVERAGEIF('TT History'!$B:$B, D1286, 'TT History'!$E:$E) &gt;= 8.5%, 1.1055, 1.0525)), 1.0525)</f>
        <v>88.854068282265999</v>
      </c>
    </row>
    <row r="1287" spans="1:8" x14ac:dyDescent="0.25">
      <c r="A1287" t="s">
        <v>176</v>
      </c>
      <c r="B1287" t="str">
        <f>VLOOKUP(C1287, olt_db!$B$2:$E$70, 2, 0)</f>
        <v>OLT-SMGN-IBS-Pematang_Asilum</v>
      </c>
      <c r="C1287" t="s">
        <v>177</v>
      </c>
      <c r="D1287" s="42" t="s">
        <v>508</v>
      </c>
      <c r="E1287" s="42" t="s">
        <v>298</v>
      </c>
      <c r="F1287" s="129">
        <v>2.9893165503333501</v>
      </c>
      <c r="G1287" s="130">
        <v>99.201788415809602</v>
      </c>
      <c r="H1287" s="41">
        <f>ACOS(COS(RADIANS(90-F1288)) * COS(RADIANS(90-F1287)) + SIN(RADIANS(90-F1288)) * SIN(RADIANS(90-F1287)) * COS(RADIANS(G1288-G1287))) * 6371392 * IFERROR(IF(AVERAGEIF('TT History'!$B:$B, D1287, 'TT History'!$E:$E) &gt; 9.8%, 1.1205, IF(AVERAGEIF('TT History'!$B:$B, D1287, 'TT History'!$E:$E) &gt;= 8.5%, 1.1055, 1.0525)), 1.0525)</f>
        <v>104.41482916382138</v>
      </c>
    </row>
    <row r="1288" spans="1:8" x14ac:dyDescent="0.25">
      <c r="A1288" t="s">
        <v>176</v>
      </c>
      <c r="B1288" t="str">
        <f>VLOOKUP(C1288, olt_db!$B$2:$E$70, 2, 0)</f>
        <v>OLT-SMGN-IBS-Pematang_Asilum</v>
      </c>
      <c r="C1288" t="s">
        <v>177</v>
      </c>
      <c r="D1288" s="42" t="s">
        <v>508</v>
      </c>
      <c r="E1288" s="42" t="s">
        <v>299</v>
      </c>
      <c r="F1288" s="129">
        <v>2.9899837308705099</v>
      </c>
      <c r="G1288" s="130">
        <v>99.202296153973194</v>
      </c>
      <c r="H1288" s="41">
        <f>ACOS(COS(RADIANS(90-F1289)) * COS(RADIANS(90-F1288)) + SIN(RADIANS(90-F1289)) * SIN(RADIANS(90-F1288)) * COS(RADIANS(G1289-G1288))) * 6371392 * IFERROR(IF(AVERAGEIF('TT History'!$B:$B, D1288, 'TT History'!$E:$E) &gt; 9.8%, 1.1205, IF(AVERAGEIF('TT History'!$B:$B, D1288, 'TT History'!$E:$E) &gt;= 8.5%, 1.1055, 1.0525)), 1.0525)</f>
        <v>99.760766436183175</v>
      </c>
    </row>
    <row r="1289" spans="1:8" x14ac:dyDescent="0.25">
      <c r="A1289" t="s">
        <v>176</v>
      </c>
      <c r="B1289" t="str">
        <f>VLOOKUP(C1289, olt_db!$B$2:$E$70, 2, 0)</f>
        <v>OLT-SMGN-IBS-Pematang_Asilum</v>
      </c>
      <c r="C1289" t="s">
        <v>177</v>
      </c>
      <c r="D1289" s="42" t="s">
        <v>508</v>
      </c>
      <c r="E1289" s="42" t="s">
        <v>299</v>
      </c>
      <c r="F1289" s="129">
        <v>2.9905986116724801</v>
      </c>
      <c r="G1289" s="130">
        <v>99.202809632792196</v>
      </c>
      <c r="H1289" s="41">
        <f>ACOS(COS(RADIANS(90-F1290)) * COS(RADIANS(90-F1289)) + SIN(RADIANS(90-F1290)) * SIN(RADIANS(90-F1289)) * COS(RADIANS(G1290-G1289))) * 6371392 * IFERROR(IF(AVERAGEIF('TT History'!$B:$B, D1289, 'TT History'!$E:$E) &gt; 9.8%, 1.1205, IF(AVERAGEIF('TT History'!$B:$B, D1289, 'TT History'!$E:$E) &gt;= 8.5%, 1.1055, 1.0525)), 1.0525)</f>
        <v>106.73361872946072</v>
      </c>
    </row>
    <row r="1290" spans="1:8" x14ac:dyDescent="0.25">
      <c r="A1290" t="s">
        <v>176</v>
      </c>
      <c r="B1290" t="str">
        <f>VLOOKUP(C1290, olt_db!$B$2:$E$70, 2, 0)</f>
        <v>OLT-SMGN-IBS-Pematang_Asilum</v>
      </c>
      <c r="C1290" t="s">
        <v>177</v>
      </c>
      <c r="D1290" s="42" t="s">
        <v>508</v>
      </c>
      <c r="E1290" s="42" t="s">
        <v>300</v>
      </c>
      <c r="F1290" s="129">
        <v>2.9912731682791001</v>
      </c>
      <c r="G1290" s="130">
        <v>99.2033383066331</v>
      </c>
      <c r="H1290" s="41">
        <f>ACOS(COS(RADIANS(90-F1291)) * COS(RADIANS(90-F1290)) + SIN(RADIANS(90-F1291)) * SIN(RADIANS(90-F1290)) * COS(RADIANS(G1291-G1290))) * 6371392 * IFERROR(IF(AVERAGEIF('TT History'!$B:$B, D1290, 'TT History'!$E:$E) &gt; 9.8%, 1.1205, IF(AVERAGEIF('TT History'!$B:$B, D1290, 'TT History'!$E:$E) &gt;= 8.5%, 1.1055, 1.0525)), 1.0525)</f>
        <v>120.72229268658252</v>
      </c>
    </row>
    <row r="1291" spans="1:8" x14ac:dyDescent="0.25">
      <c r="A1291" t="s">
        <v>176</v>
      </c>
      <c r="B1291" t="str">
        <f>VLOOKUP(C1291, olt_db!$B$2:$E$70, 2, 0)</f>
        <v>OLT-SMGN-IBS-Pematang_Asilum</v>
      </c>
      <c r="C1291" t="s">
        <v>177</v>
      </c>
      <c r="D1291" s="42" t="s">
        <v>508</v>
      </c>
      <c r="E1291" s="42" t="s">
        <v>301</v>
      </c>
      <c r="F1291" s="129">
        <v>2.9920297904407498</v>
      </c>
      <c r="G1291" s="130">
        <v>99.203944297620396</v>
      </c>
      <c r="H1291" s="41">
        <f>ACOS(COS(RADIANS(90-F1292)) * COS(RADIANS(90-F1291)) + SIN(RADIANS(90-F1292)) * SIN(RADIANS(90-F1291)) * COS(RADIANS(G1292-G1291))) * 6371392 * IFERROR(IF(AVERAGEIF('TT History'!$B:$B, D1291, 'TT History'!$E:$E) &gt; 9.8%, 1.1205, IF(AVERAGEIF('TT History'!$B:$B, D1291, 'TT History'!$E:$E) &gt;= 8.5%, 1.1055, 1.0525)), 1.0525)</f>
        <v>94.881247477986989</v>
      </c>
    </row>
    <row r="1292" spans="1:8" x14ac:dyDescent="0.25">
      <c r="A1292" t="s">
        <v>176</v>
      </c>
      <c r="B1292" t="str">
        <f>VLOOKUP(C1292, olt_db!$B$2:$E$70, 2, 0)</f>
        <v>OLT-SMGN-IBS-Pematang_Asilum</v>
      </c>
      <c r="C1292" t="s">
        <v>177</v>
      </c>
      <c r="D1292" s="42" t="s">
        <v>508</v>
      </c>
      <c r="E1292" s="42" t="s">
        <v>302</v>
      </c>
      <c r="F1292" s="129">
        <v>2.99255345228161</v>
      </c>
      <c r="G1292" s="130">
        <v>99.204497886327204</v>
      </c>
      <c r="H1292" s="41">
        <f>ACOS(COS(RADIANS(90-F1293)) * COS(RADIANS(90-F1292)) + SIN(RADIANS(90-F1293)) * SIN(RADIANS(90-F1292)) * COS(RADIANS(G1293-G1292))) * 6371392 * IFERROR(IF(AVERAGEIF('TT History'!$B:$B, D1292, 'TT History'!$E:$E) &gt; 9.8%, 1.1205, IF(AVERAGEIF('TT History'!$B:$B, D1292, 'TT History'!$E:$E) &gt;= 8.5%, 1.1055, 1.0525)), 1.0525)</f>
        <v>112.61962725661158</v>
      </c>
    </row>
    <row r="1293" spans="1:8" x14ac:dyDescent="0.25">
      <c r="A1293" t="s">
        <v>176</v>
      </c>
      <c r="B1293" t="str">
        <f>VLOOKUP(C1293, olt_db!$B$2:$E$70, 2, 0)</f>
        <v>OLT-SMGN-IBS-Pematang_Asilum</v>
      </c>
      <c r="C1293" t="s">
        <v>177</v>
      </c>
      <c r="D1293" s="42" t="s">
        <v>508</v>
      </c>
      <c r="E1293" s="42" t="s">
        <v>303</v>
      </c>
      <c r="F1293" s="129">
        <v>2.9932595134586601</v>
      </c>
      <c r="G1293" s="130">
        <v>99.205062927397805</v>
      </c>
      <c r="H1293" s="41">
        <f>ACOS(COS(RADIANS(90-F1294)) * COS(RADIANS(90-F1293)) + SIN(RADIANS(90-F1294)) * SIN(RADIANS(90-F1293)) * COS(RADIANS(G1294-G1293))) * 6371392 * IFERROR(IF(AVERAGEIF('TT History'!$B:$B, D1293, 'TT History'!$E:$E) &gt; 9.8%, 1.1205, IF(AVERAGEIF('TT History'!$B:$B, D1293, 'TT History'!$E:$E) &gt;= 8.5%, 1.1055, 1.0525)), 1.0525)</f>
        <v>103.91533297357449</v>
      </c>
    </row>
    <row r="1294" spans="1:8" x14ac:dyDescent="0.25">
      <c r="A1294" t="s">
        <v>176</v>
      </c>
      <c r="B1294" t="str">
        <f>VLOOKUP(C1294, olt_db!$B$2:$E$70, 2, 0)</f>
        <v>OLT-SMGN-IBS-Pematang_Asilum</v>
      </c>
      <c r="C1294" t="s">
        <v>177</v>
      </c>
      <c r="D1294" s="42" t="s">
        <v>508</v>
      </c>
      <c r="E1294" s="42" t="s">
        <v>304</v>
      </c>
      <c r="F1294" s="129">
        <v>2.9939094041374199</v>
      </c>
      <c r="G1294" s="130">
        <v>99.205586294853603</v>
      </c>
      <c r="H1294" s="41">
        <f>ACOS(COS(RADIANS(90-F1295)) * COS(RADIANS(90-F1294)) + SIN(RADIANS(90-F1295)) * SIN(RADIANS(90-F1294)) * COS(RADIANS(G1295-G1294))) * 6371392 * IFERROR(IF(AVERAGEIF('TT History'!$B:$B, D1294, 'TT History'!$E:$E) &gt; 9.8%, 1.1205, IF(AVERAGEIF('TT History'!$B:$B, D1294, 'TT History'!$E:$E) &gt;= 8.5%, 1.1055, 1.0525)), 1.0525)</f>
        <v>173.44368520615814</v>
      </c>
    </row>
    <row r="1295" spans="1:8" x14ac:dyDescent="0.25">
      <c r="A1295" t="s">
        <v>176</v>
      </c>
      <c r="B1295" t="str">
        <f>VLOOKUP(C1295, olt_db!$B$2:$E$70, 2, 0)</f>
        <v>OLT-SMGN-IBS-Pematang_Asilum</v>
      </c>
      <c r="C1295" t="s">
        <v>177</v>
      </c>
      <c r="D1295" s="42" t="s">
        <v>508</v>
      </c>
      <c r="E1295" s="42" t="s">
        <v>305</v>
      </c>
      <c r="F1295" s="129">
        <v>2.9949940000000002</v>
      </c>
      <c r="G1295" s="130">
        <v>99.206460000000007</v>
      </c>
      <c r="H1295" s="41">
        <f>ACOS(COS(RADIANS(90-F1296)) * COS(RADIANS(90-F1295)) + SIN(RADIANS(90-F1296)) * SIN(RADIANS(90-F1295)) * COS(RADIANS(G1296-G1295))) * 6371392 * IFERROR(IF(AVERAGEIF('TT History'!$B:$B, D1295, 'TT History'!$E:$E) &gt; 9.8%, 1.1205, IF(AVERAGEIF('TT History'!$B:$B, D1295, 'TT History'!$E:$E) &gt;= 8.5%, 1.1055, 1.0525)), 1.0525)</f>
        <v>157.32521582774839</v>
      </c>
    </row>
    <row r="1296" spans="1:8" x14ac:dyDescent="0.25">
      <c r="A1296" t="s">
        <v>176</v>
      </c>
      <c r="B1296" t="str">
        <f>VLOOKUP(C1296, olt_db!$B$2:$E$70, 2, 0)</f>
        <v>OLT-SMGN-IBS-Pematang_Asilum</v>
      </c>
      <c r="C1296" t="s">
        <v>177</v>
      </c>
      <c r="D1296" s="42" t="s">
        <v>508</v>
      </c>
      <c r="E1296" s="42" t="s">
        <v>306</v>
      </c>
      <c r="F1296" s="129">
        <v>2.9959498087902898</v>
      </c>
      <c r="G1296" s="130">
        <v>99.207286146548597</v>
      </c>
      <c r="H1296" s="41">
        <f>ACOS(COS(RADIANS(90-F1297)) * COS(RADIANS(90-F1296)) + SIN(RADIANS(90-F1297)) * SIN(RADIANS(90-F1296)) * COS(RADIANS(G1297-G1296))) * 6371392 * IFERROR(IF(AVERAGEIF('TT History'!$B:$B, D1296, 'TT History'!$E:$E) &gt; 9.8%, 1.1205, IF(AVERAGEIF('TT History'!$B:$B, D1296, 'TT History'!$E:$E) &gt;= 8.5%, 1.1055, 1.0525)), 1.0525)</f>
        <v>122.76808418830444</v>
      </c>
    </row>
    <row r="1297" spans="1:8" x14ac:dyDescent="0.25">
      <c r="A1297" t="s">
        <v>176</v>
      </c>
      <c r="B1297" t="str">
        <f>VLOOKUP(C1297, olt_db!$B$2:$E$70, 2, 0)</f>
        <v>OLT-SMGN-IBS-Pematang_Asilum</v>
      </c>
      <c r="C1297" t="s">
        <v>177</v>
      </c>
      <c r="D1297" s="42" t="s">
        <v>508</v>
      </c>
      <c r="E1297" s="42" t="s">
        <v>307</v>
      </c>
      <c r="F1297" s="129">
        <v>2.99659180418409</v>
      </c>
      <c r="G1297" s="130">
        <v>99.208034584515303</v>
      </c>
      <c r="H1297" s="41">
        <f>ACOS(COS(RADIANS(90-F1298)) * COS(RADIANS(90-F1297)) + SIN(RADIANS(90-F1298)) * SIN(RADIANS(90-F1297)) * COS(RADIANS(G1298-G1297))) * 6371392 * IFERROR(IF(AVERAGEIF('TT History'!$B:$B, D1297, 'TT History'!$E:$E) &gt; 9.8%, 1.1205, IF(AVERAGEIF('TT History'!$B:$B, D1297, 'TT History'!$E:$E) &gt;= 8.5%, 1.1055, 1.0525)), 1.0525)</f>
        <v>205.51615258150184</v>
      </c>
    </row>
    <row r="1298" spans="1:8" x14ac:dyDescent="0.25">
      <c r="A1298" t="s">
        <v>176</v>
      </c>
      <c r="B1298" t="str">
        <f>VLOOKUP(C1298, olt_db!$B$2:$E$70, 2, 0)</f>
        <v>OLT-SMGN-IBS-Pematang_Asilum</v>
      </c>
      <c r="C1298" t="s">
        <v>177</v>
      </c>
      <c r="D1298" s="42" t="s">
        <v>508</v>
      </c>
      <c r="E1298" s="42" t="s">
        <v>308</v>
      </c>
      <c r="F1298" s="129">
        <v>2.9974516430167601</v>
      </c>
      <c r="G1298" s="130">
        <v>99.209444046430605</v>
      </c>
      <c r="H1298" s="41">
        <f>ACOS(COS(RADIANS(90-F1299)) * COS(RADIANS(90-F1298)) + SIN(RADIANS(90-F1299)) * SIN(RADIANS(90-F1298)) * COS(RADIANS(G1299-G1298))) * 6371392 * IFERROR(IF(AVERAGEIF('TT History'!$B:$B, D1298, 'TT History'!$E:$E) &gt; 9.8%, 1.1205, IF(AVERAGEIF('TT History'!$B:$B, D1298, 'TT History'!$E:$E) &gt;= 8.5%, 1.1055, 1.0525)), 1.0525)</f>
        <v>158.34999506081937</v>
      </c>
    </row>
    <row r="1299" spans="1:8" x14ac:dyDescent="0.25">
      <c r="A1299" t="s">
        <v>176</v>
      </c>
      <c r="B1299" t="str">
        <f>VLOOKUP(C1299, olt_db!$B$2:$E$70, 2, 0)</f>
        <v>OLT-SMGN-IBS-Pematang_Asilum</v>
      </c>
      <c r="C1299" t="s">
        <v>177</v>
      </c>
      <c r="D1299" s="42" t="s">
        <v>508</v>
      </c>
      <c r="E1299" s="42" t="s">
        <v>309</v>
      </c>
      <c r="F1299" s="129">
        <v>2.9980191582140598</v>
      </c>
      <c r="G1299" s="130">
        <v>99.210582701131202</v>
      </c>
      <c r="H1299" s="41">
        <f>ACOS(COS(RADIANS(90-F1300)) * COS(RADIANS(90-F1299)) + SIN(RADIANS(90-F1300)) * SIN(RADIANS(90-F1299)) * COS(RADIANS(G1300-G1299))) * 6371392 * IFERROR(IF(AVERAGEIF('TT History'!$B:$B, D1299, 'TT History'!$E:$E) &gt; 9.8%, 1.1205, IF(AVERAGEIF('TT History'!$B:$B, D1299, 'TT History'!$E:$E) &gt;= 8.5%, 1.1055, 1.0525)), 1.0525)</f>
        <v>151.25383499640654</v>
      </c>
    </row>
    <row r="1300" spans="1:8" x14ac:dyDescent="0.25">
      <c r="A1300" t="s">
        <v>176</v>
      </c>
      <c r="B1300" t="str">
        <f>VLOOKUP(C1300, olt_db!$B$2:$E$70, 2, 0)</f>
        <v>OLT-SMGN-IBS-Pematang_Asilum</v>
      </c>
      <c r="C1300" t="s">
        <v>177</v>
      </c>
      <c r="D1300" s="42" t="s">
        <v>508</v>
      </c>
      <c r="E1300" s="42" t="s">
        <v>310</v>
      </c>
      <c r="F1300" s="129">
        <v>2.9984189143447102</v>
      </c>
      <c r="G1300" s="130">
        <v>99.2117304607454</v>
      </c>
      <c r="H1300" s="41">
        <f>ACOS(COS(RADIANS(90-F1301)) * COS(RADIANS(90-F1300)) + SIN(RADIANS(90-F1301)) * SIN(RADIANS(90-F1300)) * COS(RADIANS(G1301-G1300))) * 6371392 * IFERROR(IF(AVERAGEIF('TT History'!$B:$B, D1300, 'TT History'!$E:$E) &gt; 9.8%, 1.1205, IF(AVERAGEIF('TT History'!$B:$B, D1300, 'TT History'!$E:$E) &gt;= 8.5%, 1.1055, 1.0525)), 1.0525)</f>
        <v>150.56367849980444</v>
      </c>
    </row>
    <row r="1301" spans="1:8" x14ac:dyDescent="0.25">
      <c r="A1301" t="s">
        <v>176</v>
      </c>
      <c r="B1301" t="str">
        <f>VLOOKUP(C1301, olt_db!$B$2:$E$70, 2, 0)</f>
        <v>OLT-SMGN-IBS-Pematang_Asilum</v>
      </c>
      <c r="C1301" t="s">
        <v>177</v>
      </c>
      <c r="D1301" s="42" t="s">
        <v>508</v>
      </c>
      <c r="E1301" s="42" t="s">
        <v>311</v>
      </c>
      <c r="F1301" s="129">
        <v>2.9987865811185901</v>
      </c>
      <c r="G1301" s="130">
        <v>99.212883106625497</v>
      </c>
      <c r="H1301" s="41">
        <f>ACOS(COS(RADIANS(90-F1302)) * COS(RADIANS(90-F1301)) + SIN(RADIANS(90-F1302)) * SIN(RADIANS(90-F1301)) * COS(RADIANS(G1302-G1301))) * 6371392 * IFERROR(IF(AVERAGEIF('TT History'!$B:$B, D1301, 'TT History'!$E:$E) &gt; 9.8%, 1.1205, IF(AVERAGEIF('TT History'!$B:$B, D1301, 'TT History'!$E:$E) &gt;= 8.5%, 1.1055, 1.0525)), 1.0525)</f>
        <v>67.78616783281106</v>
      </c>
    </row>
    <row r="1302" spans="1:8" x14ac:dyDescent="0.25">
      <c r="A1302" t="s">
        <v>176</v>
      </c>
      <c r="B1302" t="str">
        <f>VLOOKUP(C1302, olt_db!$B$2:$E$70, 2, 0)</f>
        <v>OLT-SMGN-IBS-Pematang_Asilum</v>
      </c>
      <c r="C1302" t="s">
        <v>177</v>
      </c>
      <c r="D1302" s="42" t="s">
        <v>508</v>
      </c>
      <c r="E1302" s="42" t="s">
        <v>312</v>
      </c>
      <c r="F1302" s="129">
        <v>2.9989649178262101</v>
      </c>
      <c r="G1302" s="130">
        <v>99.213397774076</v>
      </c>
      <c r="H1302" s="41">
        <f>ACOS(COS(RADIANS(90-F1303)) * COS(RADIANS(90-F1302)) + SIN(RADIANS(90-F1303)) * SIN(RADIANS(90-F1302)) * COS(RADIANS(G1303-G1302))) * 6371392 * IFERROR(IF(AVERAGEIF('TT History'!$B:$B, D1302, 'TT History'!$E:$E) &gt; 9.8%, 1.1205, IF(AVERAGEIF('TT History'!$B:$B, D1302, 'TT History'!$E:$E) &gt;= 8.5%, 1.1055, 1.0525)), 1.0525)</f>
        <v>313.95384293733093</v>
      </c>
    </row>
    <row r="1303" spans="1:8" x14ac:dyDescent="0.25">
      <c r="A1303" t="s">
        <v>176</v>
      </c>
      <c r="B1303" t="str">
        <f>VLOOKUP(C1303, olt_db!$B$2:$E$70, 2, 0)</f>
        <v>OLT-SMGN-IBS-Pematang_Asilum</v>
      </c>
      <c r="C1303" t="s">
        <v>177</v>
      </c>
      <c r="D1303" s="42" t="s">
        <v>508</v>
      </c>
      <c r="E1303" s="42" t="s">
        <v>313</v>
      </c>
      <c r="F1303" s="129">
        <v>2.9997553143389899</v>
      </c>
      <c r="G1303" s="130">
        <v>99.215793537658101</v>
      </c>
      <c r="H1303" s="41">
        <f>ACOS(COS(RADIANS(90-F1304)) * COS(RADIANS(90-F1303)) + SIN(RADIANS(90-F1304)) * SIN(RADIANS(90-F1303)) * COS(RADIANS(G1304-G1303))) * 6371392 * IFERROR(IF(AVERAGEIF('TT History'!$B:$B, D1303, 'TT History'!$E:$E) &gt; 9.8%, 1.1205, IF(AVERAGEIF('TT History'!$B:$B, D1303, 'TT History'!$E:$E) &gt;= 8.5%, 1.1055, 1.0525)), 1.0525)</f>
        <v>231.23584913068046</v>
      </c>
    </row>
    <row r="1304" spans="1:8" x14ac:dyDescent="0.25">
      <c r="A1304" t="s">
        <v>176</v>
      </c>
      <c r="B1304" t="str">
        <f>VLOOKUP(C1304, olt_db!$B$2:$E$70, 2, 0)</f>
        <v>OLT-SMGN-IBS-Pematang_Asilum</v>
      </c>
      <c r="C1304" t="s">
        <v>177</v>
      </c>
      <c r="D1304" s="42" t="s">
        <v>508</v>
      </c>
      <c r="E1304" s="42" t="s">
        <v>314</v>
      </c>
      <c r="F1304" s="129">
        <v>3.0003764226745702</v>
      </c>
      <c r="G1304" s="130">
        <v>99.217544715975606</v>
      </c>
      <c r="H1304" s="41">
        <f>ACOS(COS(RADIANS(90-F1305)) * COS(RADIANS(90-F1304)) + SIN(RADIANS(90-F1305)) * SIN(RADIANS(90-F1304)) * COS(RADIANS(G1305-G1304))) * 6371392 * IFERROR(IF(AVERAGEIF('TT History'!$B:$B, D1304, 'TT History'!$E:$E) &gt; 9.8%, 1.1205, IF(AVERAGEIF('TT History'!$B:$B, D1304, 'TT History'!$E:$E) &gt;= 8.5%, 1.1055, 1.0525)), 1.0525)</f>
        <v>68.934092936495389</v>
      </c>
    </row>
    <row r="1305" spans="1:8" x14ac:dyDescent="0.25">
      <c r="A1305" t="s">
        <v>176</v>
      </c>
      <c r="B1305" t="str">
        <f>VLOOKUP(C1305, olt_db!$B$2:$E$70, 2, 0)</f>
        <v>OLT-SMGN-IBS-Pematang_Asilum</v>
      </c>
      <c r="C1305" t="s">
        <v>177</v>
      </c>
      <c r="D1305" s="42" t="s">
        <v>508</v>
      </c>
      <c r="E1305" s="42" t="s">
        <v>315</v>
      </c>
      <c r="F1305" s="105">
        <v>3.0009205436041202</v>
      </c>
      <c r="G1305" s="131">
        <v>99.217444565407305</v>
      </c>
      <c r="H1305" s="41">
        <f>ACOS(COS(RADIANS(90-F1306)) * COS(RADIANS(90-F1305)) + SIN(RADIANS(90-F1306)) * SIN(RADIANS(90-F1305)) * COS(RADIANS(G1306-G1305))) * 6371392 * IFERROR(IF(AVERAGEIF('TT History'!$B:$B, D1305, 'TT History'!$E:$E) &gt; 9.8%, 1.1205, IF(AVERAGEIF('TT History'!$B:$B, D1305, 'TT History'!$E:$E) &gt;= 8.5%, 1.1055, 1.0525)), 1.0525)</f>
        <v>81.404407809511412</v>
      </c>
    </row>
    <row r="1306" spans="1:8" x14ac:dyDescent="0.25">
      <c r="A1306" t="s">
        <v>176</v>
      </c>
      <c r="B1306" t="str">
        <f>VLOOKUP(C1306, olt_db!$B$2:$E$70, 2, 0)</f>
        <v>OLT-SMGN-IBS-Pematang_Asilum</v>
      </c>
      <c r="C1306" t="s">
        <v>177</v>
      </c>
      <c r="D1306" s="42" t="s">
        <v>508</v>
      </c>
      <c r="E1306" s="42" t="s">
        <v>316</v>
      </c>
      <c r="F1306" s="105">
        <v>3.00154200279961</v>
      </c>
      <c r="G1306" s="131">
        <v>99.217242763723803</v>
      </c>
      <c r="H1306" s="41">
        <f>ACOS(COS(RADIANS(90-F1307)) * COS(RADIANS(90-F1306)) + SIN(RADIANS(90-F1307)) * SIN(RADIANS(90-F1306)) * COS(RADIANS(G1307-G1306))) * 6371392 * IFERROR(IF(AVERAGEIF('TT History'!$B:$B, D1306, 'TT History'!$E:$E) &gt; 9.8%, 1.1205, IF(AVERAGEIF('TT History'!$B:$B, D1306, 'TT History'!$E:$E) &gt;= 8.5%, 1.1055, 1.0525)), 1.0525)</f>
        <v>92.293456387511327</v>
      </c>
    </row>
    <row r="1307" spans="1:8" x14ac:dyDescent="0.25">
      <c r="A1307" t="s">
        <v>176</v>
      </c>
      <c r="B1307" t="str">
        <f>VLOOKUP(C1307, olt_db!$B$2:$E$70, 2, 0)</f>
        <v>OLT-SMGN-IBS-Pematang_Asilum</v>
      </c>
      <c r="C1307" t="s">
        <v>177</v>
      </c>
      <c r="D1307" s="42" t="s">
        <v>508</v>
      </c>
      <c r="E1307" s="42" t="s">
        <v>317</v>
      </c>
      <c r="F1307" s="105">
        <v>3.0022696172432601</v>
      </c>
      <c r="G1307" s="131">
        <v>99.217103910151494</v>
      </c>
      <c r="H1307" s="41">
        <f>ACOS(COS(RADIANS(90-F1308)) * COS(RADIANS(90-F1307)) + SIN(RADIANS(90-F1308)) * SIN(RADIANS(90-F1307)) * COS(RADIANS(G1308-G1307))) * 6371392 * IFERROR(IF(AVERAGEIF('TT History'!$B:$B, D1307, 'TT History'!$E:$E) &gt; 9.8%, 1.1205, IF(AVERAGEIF('TT History'!$B:$B, D1307, 'TT History'!$E:$E) &gt;= 8.5%, 1.1055, 1.0525)), 1.0525)</f>
        <v>29.794240813050472</v>
      </c>
    </row>
    <row r="1308" spans="1:8" x14ac:dyDescent="0.25">
      <c r="A1308" t="s">
        <v>176</v>
      </c>
      <c r="B1308" t="str">
        <f>VLOOKUP(C1308, olt_db!$B$2:$E$70, 2, 0)</f>
        <v>OLT-SMGN-IBS-Pematang_Asilum</v>
      </c>
      <c r="C1308" t="s">
        <v>177</v>
      </c>
      <c r="D1308" s="42" t="s">
        <v>508</v>
      </c>
      <c r="E1308" s="42" t="s">
        <v>318</v>
      </c>
      <c r="F1308" s="105">
        <v>3.0022221674476199</v>
      </c>
      <c r="G1308" s="131">
        <v>99.216869226803496</v>
      </c>
      <c r="H1308" s="41">
        <f>(ACOS(COS(RADIANS(90-olt_db!F51)) * COS(RADIANS(90-F1308)) + SIN(RADIANS(90-olt_db!F51)) * SIN(RADIANS(90-F1308)) * COS(RADIANS(olt_db!G51-G1308))) * 6371392)*1.105</f>
        <v>0.33175441850036641</v>
      </c>
    </row>
    <row r="1309" spans="1:8" x14ac:dyDescent="0.25">
      <c r="A1309" t="s">
        <v>176</v>
      </c>
      <c r="B1309" t="str">
        <f>VLOOKUP(C1309, olt_db!$B$2:$E$70, 2, 0)</f>
        <v>OLT-SMGN-IBS-Pematang_Asilum</v>
      </c>
      <c r="C1309" t="s">
        <v>177</v>
      </c>
      <c r="D1309" s="30" t="s">
        <v>509</v>
      </c>
      <c r="E1309" s="30" t="s">
        <v>211</v>
      </c>
      <c r="F1309" s="132">
        <v>2.9987580131598901</v>
      </c>
      <c r="G1309" s="133">
        <v>99.170374828920899</v>
      </c>
      <c r="H1309" s="32">
        <f>ACOS(COS(RADIANS(90-F1310)) * COS(RADIANS(90-F1309)) + SIN(RADIANS(90-F1310)) * SIN(RADIANS(90-F1309)) * COS(RADIANS(G1310-G1309))) * 6371392 * IFERROR(IF(AVERAGEIF('TT History'!$B:$B, D1309, 'TT History'!$E:$E) &gt; 9.8%, 1.1205, IF(AVERAGEIF('TT History'!$B:$B, D1309, 'TT History'!$E:$E) &gt;= 8.5%, 1.1055, 1.0525)), 1.0525)</f>
        <v>230.62753939075509</v>
      </c>
    </row>
    <row r="1310" spans="1:8" x14ac:dyDescent="0.25">
      <c r="A1310" t="s">
        <v>176</v>
      </c>
      <c r="B1310" t="str">
        <f>VLOOKUP(C1310, olt_db!$B$2:$E$70, 2, 0)</f>
        <v>OLT-SMGN-IBS-Pematang_Asilum</v>
      </c>
      <c r="C1310" t="s">
        <v>177</v>
      </c>
      <c r="D1310" s="30" t="s">
        <v>509</v>
      </c>
      <c r="E1310" s="30" t="s">
        <v>212</v>
      </c>
      <c r="F1310" s="132">
        <v>2.9967876804415399</v>
      </c>
      <c r="G1310" s="133">
        <v>99.170348792618299</v>
      </c>
      <c r="H1310" s="32">
        <f>ACOS(COS(RADIANS(90-F1311)) * COS(RADIANS(90-F1310)) + SIN(RADIANS(90-F1311)) * SIN(RADIANS(90-F1310)) * COS(RADIANS(G1311-G1310))) * 6371392 * IFERROR(IF(AVERAGEIF('TT History'!$B:$B, D1310, 'TT History'!$E:$E) &gt; 9.8%, 1.1205, IF(AVERAGEIF('TT History'!$B:$B, D1310, 'TT History'!$E:$E) &gt;= 8.5%, 1.1055, 1.0525)), 1.0525)</f>
        <v>110.74474100164474</v>
      </c>
    </row>
    <row r="1311" spans="1:8" x14ac:dyDescent="0.25">
      <c r="A1311" t="s">
        <v>176</v>
      </c>
      <c r="B1311" t="str">
        <f>VLOOKUP(C1311, olt_db!$B$2:$E$70, 2, 0)</f>
        <v>OLT-SMGN-IBS-Pematang_Asilum</v>
      </c>
      <c r="C1311" t="s">
        <v>177</v>
      </c>
      <c r="D1311" s="30" t="s">
        <v>509</v>
      </c>
      <c r="E1311" s="30" t="s">
        <v>213</v>
      </c>
      <c r="F1311" s="132">
        <v>2.9958417544348399</v>
      </c>
      <c r="G1311" s="133">
        <v>99.170372162924807</v>
      </c>
      <c r="H1311" s="32">
        <f>ACOS(COS(RADIANS(90-F1312)) * COS(RADIANS(90-F1311)) + SIN(RADIANS(90-F1312)) * SIN(RADIANS(90-F1311)) * COS(RADIANS(G1312-G1311))) * 6371392 * IFERROR(IF(AVERAGEIF('TT History'!$B:$B, D1311, 'TT History'!$E:$E) &gt; 9.8%, 1.1205, IF(AVERAGEIF('TT History'!$B:$B, D1311, 'TT History'!$E:$E) &gt;= 8.5%, 1.1055, 1.0525)), 1.0525)</f>
        <v>141.85187530121428</v>
      </c>
    </row>
    <row r="1312" spans="1:8" x14ac:dyDescent="0.25">
      <c r="A1312" t="s">
        <v>176</v>
      </c>
      <c r="B1312" t="str">
        <f>VLOOKUP(C1312, olt_db!$B$2:$E$70, 2, 0)</f>
        <v>OLT-SMGN-IBS-Pematang_Asilum</v>
      </c>
      <c r="C1312" t="s">
        <v>177</v>
      </c>
      <c r="D1312" s="30" t="s">
        <v>509</v>
      </c>
      <c r="E1312" s="30" t="s">
        <v>214</v>
      </c>
      <c r="F1312" s="132">
        <v>2.9946322583708498</v>
      </c>
      <c r="G1312" s="133">
        <v>99.170294247204595</v>
      </c>
      <c r="H1312" s="32">
        <f>ACOS(COS(RADIANS(90-F1313)) * COS(RADIANS(90-F1312)) + SIN(RADIANS(90-F1313)) * SIN(RADIANS(90-F1312)) * COS(RADIANS(G1313-G1312))) * 6371392 * IFERROR(IF(AVERAGEIF('TT History'!$B:$B, D1312, 'TT History'!$E:$E) &gt; 9.8%, 1.1205, IF(AVERAGEIF('TT History'!$B:$B, D1312, 'TT History'!$E:$E) &gt;= 8.5%, 1.1055, 1.0525)), 1.0525)</f>
        <v>37.678955273219493</v>
      </c>
    </row>
    <row r="1313" spans="1:8" x14ac:dyDescent="0.25">
      <c r="A1313" t="s">
        <v>176</v>
      </c>
      <c r="B1313" t="str">
        <f>VLOOKUP(C1313, olt_db!$B$2:$E$70, 2, 0)</f>
        <v>OLT-SMGN-IBS-Pematang_Asilum</v>
      </c>
      <c r="C1313" t="s">
        <v>177</v>
      </c>
      <c r="D1313" s="30" t="s">
        <v>509</v>
      </c>
      <c r="E1313" s="30" t="s">
        <v>215</v>
      </c>
      <c r="F1313" s="132">
        <v>2.9943112216471599</v>
      </c>
      <c r="G1313" s="133">
        <v>99.170270221635803</v>
      </c>
      <c r="H1313" s="32">
        <f>ACOS(COS(RADIANS(90-F1314)) * COS(RADIANS(90-F1313)) + SIN(RADIANS(90-F1314)) * SIN(RADIANS(90-F1313)) * COS(RADIANS(G1314-G1313))) * 6371392 * IFERROR(IF(AVERAGEIF('TT History'!$B:$B, D1313, 'TT History'!$E:$E) &gt; 9.8%, 1.1205, IF(AVERAGEIF('TT History'!$B:$B, D1313, 'TT History'!$E:$E) &gt;= 8.5%, 1.1055, 1.0525)), 1.0525)</f>
        <v>58.774318802858033</v>
      </c>
    </row>
    <row r="1314" spans="1:8" x14ac:dyDescent="0.25">
      <c r="A1314" t="s">
        <v>176</v>
      </c>
      <c r="B1314" t="str">
        <f>VLOOKUP(C1314, olt_db!$B$2:$E$70, 2, 0)</f>
        <v>OLT-SMGN-IBS-Pematang_Asilum</v>
      </c>
      <c r="C1314" t="s">
        <v>177</v>
      </c>
      <c r="D1314" s="30" t="s">
        <v>509</v>
      </c>
      <c r="E1314" s="30" t="s">
        <v>216</v>
      </c>
      <c r="F1314" s="132">
        <v>2.9939338263210402</v>
      </c>
      <c r="G1314" s="133">
        <v>99.170601961313693</v>
      </c>
      <c r="H1314" s="32">
        <f>ACOS(COS(RADIANS(90-F1315)) * COS(RADIANS(90-F1314)) + SIN(RADIANS(90-F1315)) * SIN(RADIANS(90-F1314)) * COS(RADIANS(G1315-G1314))) * 6371392 * IFERROR(IF(AVERAGEIF('TT History'!$B:$B, D1314, 'TT History'!$E:$E) &gt; 9.8%, 1.1205, IF(AVERAGEIF('TT History'!$B:$B, D1314, 'TT History'!$E:$E) &gt;= 8.5%, 1.1055, 1.0525)), 1.0525)</f>
        <v>64.016646132394271</v>
      </c>
    </row>
    <row r="1315" spans="1:8" x14ac:dyDescent="0.25">
      <c r="A1315" t="s">
        <v>176</v>
      </c>
      <c r="B1315" t="str">
        <f>VLOOKUP(C1315, olt_db!$B$2:$E$70, 2, 0)</f>
        <v>OLT-SMGN-IBS-Pematang_Asilum</v>
      </c>
      <c r="C1315" t="s">
        <v>177</v>
      </c>
      <c r="D1315" s="30" t="s">
        <v>509</v>
      </c>
      <c r="E1315" s="30" t="s">
        <v>217</v>
      </c>
      <c r="F1315" s="132">
        <v>2.9933868964529999</v>
      </c>
      <c r="G1315" s="133">
        <v>99.170595823318394</v>
      </c>
      <c r="H1315" s="32">
        <f>ACOS(COS(RADIANS(90-F1316)) * COS(RADIANS(90-F1315)) + SIN(RADIANS(90-F1316)) * SIN(RADIANS(90-F1315)) * COS(RADIANS(G1316-G1315))) * 6371392 * IFERROR(IF(AVERAGEIF('TT History'!$B:$B, D1315, 'TT History'!$E:$E) &gt; 9.8%, 1.1205, IF(AVERAGEIF('TT History'!$B:$B, D1315, 'TT History'!$E:$E) &gt;= 8.5%, 1.1055, 1.0525)), 1.0525)</f>
        <v>60.095311587034949</v>
      </c>
    </row>
    <row r="1316" spans="1:8" x14ac:dyDescent="0.25">
      <c r="A1316" t="s">
        <v>176</v>
      </c>
      <c r="B1316" t="str">
        <f>VLOOKUP(C1316, olt_db!$B$2:$E$70, 2, 0)</f>
        <v>OLT-SMGN-IBS-Pematang_Asilum</v>
      </c>
      <c r="C1316" t="s">
        <v>177</v>
      </c>
      <c r="D1316" s="30" t="s">
        <v>509</v>
      </c>
      <c r="E1316" s="30" t="s">
        <v>218</v>
      </c>
      <c r="F1316" s="132">
        <v>2.9929097675605898</v>
      </c>
      <c r="G1316" s="133">
        <v>99.170405855752605</v>
      </c>
      <c r="H1316" s="32">
        <f>ACOS(COS(RADIANS(90-F1317)) * COS(RADIANS(90-F1316)) + SIN(RADIANS(90-F1317)) * SIN(RADIANS(90-F1316)) * COS(RADIANS(G1317-G1316))) * 6371392 * IFERROR(IF(AVERAGEIF('TT History'!$B:$B, D1316, 'TT History'!$E:$E) &gt; 9.8%, 1.1205, IF(AVERAGEIF('TT History'!$B:$B, D1316, 'TT History'!$E:$E) &gt;= 8.5%, 1.1055, 1.0525)), 1.0525)</f>
        <v>41.982527566633074</v>
      </c>
    </row>
    <row r="1317" spans="1:8" x14ac:dyDescent="0.25">
      <c r="A1317" t="s">
        <v>176</v>
      </c>
      <c r="B1317" t="str">
        <f>VLOOKUP(C1317, olt_db!$B$2:$E$70, 2, 0)</f>
        <v>OLT-SMGN-IBS-Pematang_Asilum</v>
      </c>
      <c r="C1317" t="s">
        <v>177</v>
      </c>
      <c r="D1317" s="30" t="s">
        <v>509</v>
      </c>
      <c r="E1317" s="30" t="s">
        <v>219</v>
      </c>
      <c r="F1317" s="132">
        <v>2.9925550196700899</v>
      </c>
      <c r="G1317" s="133">
        <v>99.170352661745994</v>
      </c>
      <c r="H1317" s="32">
        <f>ACOS(COS(RADIANS(90-F1318)) * COS(RADIANS(90-F1317)) + SIN(RADIANS(90-F1318)) * SIN(RADIANS(90-F1317)) * COS(RADIANS(G1318-G1317))) * 6371392 * IFERROR(IF(AVERAGEIF('TT History'!$B:$B, D1317, 'TT History'!$E:$E) &gt; 9.8%, 1.1205, IF(AVERAGEIF('TT History'!$B:$B, D1317, 'TT History'!$E:$E) &gt;= 8.5%, 1.1055, 1.0525)), 1.0525)</f>
        <v>92.931512723764783</v>
      </c>
    </row>
    <row r="1318" spans="1:8" x14ac:dyDescent="0.25">
      <c r="A1318" t="s">
        <v>176</v>
      </c>
      <c r="B1318" t="str">
        <f>VLOOKUP(C1318, olt_db!$B$2:$E$70, 2, 0)</f>
        <v>OLT-SMGN-IBS-Pematang_Asilum</v>
      </c>
      <c r="C1318" t="s">
        <v>177</v>
      </c>
      <c r="D1318" s="30" t="s">
        <v>509</v>
      </c>
      <c r="E1318" s="30" t="s">
        <v>220</v>
      </c>
      <c r="F1318" s="132">
        <v>2.9917610509757901</v>
      </c>
      <c r="G1318" s="133">
        <v>99.170361318085597</v>
      </c>
      <c r="H1318" s="32">
        <f>ACOS(COS(RADIANS(90-F1319)) * COS(RADIANS(90-F1318)) + SIN(RADIANS(90-F1319)) * SIN(RADIANS(90-F1318)) * COS(RADIANS(G1319-G1318))) * 6371392 * IFERROR(IF(AVERAGEIF('TT History'!$B:$B, D1318, 'TT History'!$E:$E) &gt; 9.8%, 1.1205, IF(AVERAGEIF('TT History'!$B:$B, D1318, 'TT History'!$E:$E) &gt;= 8.5%, 1.1055, 1.0525)), 1.0525)</f>
        <v>100.42825900892934</v>
      </c>
    </row>
    <row r="1319" spans="1:8" x14ac:dyDescent="0.25">
      <c r="A1319" t="s">
        <v>176</v>
      </c>
      <c r="B1319" t="str">
        <f>VLOOKUP(C1319, olt_db!$B$2:$E$70, 2, 0)</f>
        <v>OLT-SMGN-IBS-Pematang_Asilum</v>
      </c>
      <c r="C1319" t="s">
        <v>177</v>
      </c>
      <c r="D1319" s="30" t="s">
        <v>509</v>
      </c>
      <c r="E1319" s="30" t="s">
        <v>221</v>
      </c>
      <c r="F1319" s="132">
        <v>2.9909034042910601</v>
      </c>
      <c r="G1319" s="133">
        <v>99.170334367436098</v>
      </c>
      <c r="H1319" s="32">
        <f>ACOS(COS(RADIANS(90-F1320)) * COS(RADIANS(90-F1319)) + SIN(RADIANS(90-F1320)) * SIN(RADIANS(90-F1319)) * COS(RADIANS(G1320-G1319))) * 6371392 * IFERROR(IF(AVERAGEIF('TT History'!$B:$B, D1319, 'TT History'!$E:$E) &gt; 9.8%, 1.1205, IF(AVERAGEIF('TT History'!$B:$B, D1319, 'TT History'!$E:$E) &gt;= 8.5%, 1.1055, 1.0525)), 1.0525)</f>
        <v>51.637633302025471</v>
      </c>
    </row>
    <row r="1320" spans="1:8" x14ac:dyDescent="0.25">
      <c r="A1320" t="s">
        <v>176</v>
      </c>
      <c r="B1320" t="str">
        <f>VLOOKUP(C1320, olt_db!$B$2:$E$70, 2, 0)</f>
        <v>OLT-SMGN-IBS-Pematang_Asilum</v>
      </c>
      <c r="C1320" t="s">
        <v>177</v>
      </c>
      <c r="D1320" s="30" t="s">
        <v>509</v>
      </c>
      <c r="E1320" s="30" t="s">
        <v>222</v>
      </c>
      <c r="F1320" s="132">
        <v>2.9904622535013599</v>
      </c>
      <c r="G1320" s="133">
        <v>99.170340781137</v>
      </c>
      <c r="H1320" s="32">
        <f>ACOS(COS(RADIANS(90-F1321)) * COS(RADIANS(90-F1320)) + SIN(RADIANS(90-F1321)) * SIN(RADIANS(90-F1320)) * COS(RADIANS(G1321-G1320))) * 6371392 * IFERROR(IF(AVERAGEIF('TT History'!$B:$B, D1320, 'TT History'!$E:$E) &gt; 9.8%, 1.1205, IF(AVERAGEIF('TT History'!$B:$B, D1320, 'TT History'!$E:$E) &gt;= 8.5%, 1.1055, 1.0525)), 1.0525)</f>
        <v>127.01409929770641</v>
      </c>
    </row>
    <row r="1321" spans="1:8" x14ac:dyDescent="0.25">
      <c r="A1321" t="s">
        <v>176</v>
      </c>
      <c r="B1321" t="str">
        <f>VLOOKUP(C1321, olt_db!$B$2:$E$70, 2, 0)</f>
        <v>OLT-SMGN-IBS-Pematang_Asilum</v>
      </c>
      <c r="C1321" t="s">
        <v>177</v>
      </c>
      <c r="D1321" s="30" t="s">
        <v>509</v>
      </c>
      <c r="E1321" s="30" t="s">
        <v>223</v>
      </c>
      <c r="F1321" s="132">
        <v>2.9893771719828699</v>
      </c>
      <c r="G1321" s="133">
        <v>99.170323373538196</v>
      </c>
      <c r="H1321" s="32">
        <f>ACOS(COS(RADIANS(90-F1322)) * COS(RADIANS(90-F1321)) + SIN(RADIANS(90-F1322)) * SIN(RADIANS(90-F1321)) * COS(RADIANS(G1322-G1321))) * 6371392 * IFERROR(IF(AVERAGEIF('TT History'!$B:$B, D1321, 'TT History'!$E:$E) &gt; 9.8%, 1.1205, IF(AVERAGEIF('TT History'!$B:$B, D1321, 'TT History'!$E:$E) &gt;= 8.5%, 1.1055, 1.0525)), 1.0525)</f>
        <v>77.779315540260214</v>
      </c>
    </row>
    <row r="1322" spans="1:8" x14ac:dyDescent="0.25">
      <c r="A1322" t="s">
        <v>176</v>
      </c>
      <c r="B1322" t="str">
        <f>VLOOKUP(C1322, olt_db!$B$2:$E$70, 2, 0)</f>
        <v>OLT-SMGN-IBS-Pematang_Asilum</v>
      </c>
      <c r="C1322" t="s">
        <v>177</v>
      </c>
      <c r="D1322" s="30" t="s">
        <v>509</v>
      </c>
      <c r="E1322" s="30" t="s">
        <v>224</v>
      </c>
      <c r="F1322" s="132">
        <v>2.9887126881766002</v>
      </c>
      <c r="G1322" s="133">
        <v>99.170313727355094</v>
      </c>
      <c r="H1322" s="32">
        <f>ACOS(COS(RADIANS(90-F1323)) * COS(RADIANS(90-F1322)) + SIN(RADIANS(90-F1323)) * SIN(RADIANS(90-F1322)) * COS(RADIANS(G1323-G1322))) * 6371392 * IFERROR(IF(AVERAGEIF('TT History'!$B:$B, D1322, 'TT History'!$E:$E) &gt; 9.8%, 1.1205, IF(AVERAGEIF('TT History'!$B:$B, D1322, 'TT History'!$E:$E) &gt;= 8.5%, 1.1055, 1.0525)), 1.0525)</f>
        <v>75.354134130590253</v>
      </c>
    </row>
    <row r="1323" spans="1:8" x14ac:dyDescent="0.25">
      <c r="A1323" t="s">
        <v>176</v>
      </c>
      <c r="B1323" t="str">
        <f>VLOOKUP(C1323, olt_db!$B$2:$E$70, 2, 0)</f>
        <v>OLT-SMGN-IBS-Pematang_Asilum</v>
      </c>
      <c r="C1323" t="s">
        <v>177</v>
      </c>
      <c r="D1323" s="30" t="s">
        <v>509</v>
      </c>
      <c r="E1323" s="30" t="s">
        <v>225</v>
      </c>
      <c r="F1323" s="132">
        <v>2.9880694957806799</v>
      </c>
      <c r="G1323" s="133">
        <v>99.170284970811807</v>
      </c>
      <c r="H1323" s="32">
        <f>ACOS(COS(RADIANS(90-F1324)) * COS(RADIANS(90-F1323)) + SIN(RADIANS(90-F1324)) * SIN(RADIANS(90-F1323)) * COS(RADIANS(G1324-G1323))) * 6371392 * IFERROR(IF(AVERAGEIF('TT History'!$B:$B, D1323, 'TT History'!$E:$E) &gt; 9.8%, 1.1205, IF(AVERAGEIF('TT History'!$B:$B, D1323, 'TT History'!$E:$E) &gt;= 8.5%, 1.1055, 1.0525)), 1.0525)</f>
        <v>93.686210880640218</v>
      </c>
    </row>
    <row r="1324" spans="1:8" x14ac:dyDescent="0.25">
      <c r="A1324" t="s">
        <v>176</v>
      </c>
      <c r="B1324" t="str">
        <f>VLOOKUP(C1324, olt_db!$B$2:$E$70, 2, 0)</f>
        <v>OLT-SMGN-IBS-Pematang_Asilum</v>
      </c>
      <c r="C1324" t="s">
        <v>177</v>
      </c>
      <c r="D1324" s="30" t="s">
        <v>509</v>
      </c>
      <c r="E1324" s="30" t="s">
        <v>226</v>
      </c>
      <c r="F1324" s="132">
        <v>2.9872690580182</v>
      </c>
      <c r="G1324" s="133">
        <v>99.170291536956398</v>
      </c>
      <c r="H1324" s="32">
        <f>ACOS(COS(RADIANS(90-F1325)) * COS(RADIANS(90-F1324)) + SIN(RADIANS(90-F1325)) * SIN(RADIANS(90-F1324)) * COS(RADIANS(G1325-G1324))) * 6371392 * IFERROR(IF(AVERAGEIF('TT History'!$B:$B, D1324, 'TT History'!$E:$E) &gt; 9.8%, 1.1205, IF(AVERAGEIF('TT History'!$B:$B, D1324, 'TT History'!$E:$E) &gt;= 8.5%, 1.1055, 1.0525)), 1.0525)</f>
        <v>89.333105511757879</v>
      </c>
    </row>
    <row r="1325" spans="1:8" x14ac:dyDescent="0.25">
      <c r="A1325" t="s">
        <v>176</v>
      </c>
      <c r="B1325" t="str">
        <f>VLOOKUP(C1325, olt_db!$B$2:$E$70, 2, 0)</f>
        <v>OLT-SMGN-IBS-Pematang_Asilum</v>
      </c>
      <c r="C1325" t="s">
        <v>177</v>
      </c>
      <c r="D1325" s="30" t="s">
        <v>509</v>
      </c>
      <c r="E1325" s="30" t="s">
        <v>227</v>
      </c>
      <c r="F1325" s="132">
        <v>2.9865129349792299</v>
      </c>
      <c r="G1325" s="133">
        <v>99.170187180673395</v>
      </c>
      <c r="H1325" s="32">
        <f>ACOS(COS(RADIANS(90-F1326)) * COS(RADIANS(90-F1325)) + SIN(RADIANS(90-F1326)) * SIN(RADIANS(90-F1325)) * COS(RADIANS(G1326-G1325))) * 6371392 * IFERROR(IF(AVERAGEIF('TT History'!$B:$B, D1325, 'TT History'!$E:$E) &gt; 9.8%, 1.1205, IF(AVERAGEIF('TT History'!$B:$B, D1325, 'TT History'!$E:$E) &gt;= 8.5%, 1.1055, 1.0525)), 1.0525)</f>
        <v>93.759616028897995</v>
      </c>
    </row>
    <row r="1326" spans="1:8" x14ac:dyDescent="0.25">
      <c r="A1326" t="s">
        <v>176</v>
      </c>
      <c r="B1326" t="str">
        <f>VLOOKUP(C1326, olt_db!$B$2:$E$70, 2, 0)</f>
        <v>OLT-SMGN-IBS-Pematang_Asilum</v>
      </c>
      <c r="C1326" t="s">
        <v>177</v>
      </c>
      <c r="D1326" s="30" t="s">
        <v>509</v>
      </c>
      <c r="E1326" s="30" t="s">
        <v>228</v>
      </c>
      <c r="F1326" s="132">
        <v>2.98571189524375</v>
      </c>
      <c r="G1326" s="133">
        <v>99.170196301431801</v>
      </c>
      <c r="H1326" s="32">
        <f>ACOS(COS(RADIANS(90-F1327)) * COS(RADIANS(90-F1326)) + SIN(RADIANS(90-F1327)) * SIN(RADIANS(90-F1326)) * COS(RADIANS(G1327-G1326))) * 6371392 * IFERROR(IF(AVERAGEIF('TT History'!$B:$B, D1326, 'TT History'!$E:$E) &gt; 9.8%, 1.1205, IF(AVERAGEIF('TT History'!$B:$B, D1326, 'TT History'!$E:$E) &gt;= 8.5%, 1.1055, 1.0525)), 1.0525)</f>
        <v>86.188667900944608</v>
      </c>
    </row>
    <row r="1327" spans="1:8" x14ac:dyDescent="0.25">
      <c r="A1327" t="s">
        <v>176</v>
      </c>
      <c r="B1327" t="str">
        <f>VLOOKUP(C1327, olt_db!$B$2:$E$70, 2, 0)</f>
        <v>OLT-SMGN-IBS-Pematang_Asilum</v>
      </c>
      <c r="C1327" t="s">
        <v>177</v>
      </c>
      <c r="D1327" s="30" t="s">
        <v>509</v>
      </c>
      <c r="E1327" s="30" t="s">
        <v>229</v>
      </c>
      <c r="F1327" s="132">
        <v>2.98497550581722</v>
      </c>
      <c r="G1327" s="133">
        <v>99.170200990071393</v>
      </c>
      <c r="H1327" s="32">
        <f>ACOS(COS(RADIANS(90-F1328)) * COS(RADIANS(90-F1327)) + SIN(RADIANS(90-F1328)) * SIN(RADIANS(90-F1327)) * COS(RADIANS(G1328-G1327))) * 6371392 * IFERROR(IF(AVERAGEIF('TT History'!$B:$B, D1327, 'TT History'!$E:$E) &gt; 9.8%, 1.1205, IF(AVERAGEIF('TT History'!$B:$B, D1327, 'TT History'!$E:$E) &gt;= 8.5%, 1.1055, 1.0525)), 1.0525)</f>
        <v>77.365416363470075</v>
      </c>
    </row>
    <row r="1328" spans="1:8" x14ac:dyDescent="0.25">
      <c r="A1328" t="s">
        <v>176</v>
      </c>
      <c r="B1328" t="str">
        <f>VLOOKUP(C1328, olt_db!$B$2:$E$70, 2, 0)</f>
        <v>OLT-SMGN-IBS-Pematang_Asilum</v>
      </c>
      <c r="C1328" t="s">
        <v>177</v>
      </c>
      <c r="D1328" s="30" t="s">
        <v>509</v>
      </c>
      <c r="E1328" s="30" t="s">
        <v>230</v>
      </c>
      <c r="F1328" s="132">
        <v>2.98431460580847</v>
      </c>
      <c r="G1328" s="133">
        <v>99.170188475873502</v>
      </c>
      <c r="H1328" s="32">
        <f>ACOS(COS(RADIANS(90-F1329)) * COS(RADIANS(90-F1328)) + SIN(RADIANS(90-F1329)) * SIN(RADIANS(90-F1328)) * COS(RADIANS(G1329-G1328))) * 6371392 * IFERROR(IF(AVERAGEIF('TT History'!$B:$B, D1328, 'TT History'!$E:$E) &gt; 9.8%, 1.1205, IF(AVERAGEIF('TT History'!$B:$B, D1328, 'TT History'!$E:$E) &gt;= 8.5%, 1.1055, 1.0525)), 1.0525)</f>
        <v>57.261437616305919</v>
      </c>
    </row>
    <row r="1329" spans="1:8" x14ac:dyDescent="0.25">
      <c r="A1329" t="s">
        <v>176</v>
      </c>
      <c r="B1329" t="str">
        <f>VLOOKUP(C1329, olt_db!$B$2:$E$70, 2, 0)</f>
        <v>OLT-SMGN-IBS-Pematang_Asilum</v>
      </c>
      <c r="C1329" t="s">
        <v>177</v>
      </c>
      <c r="D1329" s="30" t="s">
        <v>509</v>
      </c>
      <c r="E1329" s="30" t="s">
        <v>231</v>
      </c>
      <c r="F1329" s="132">
        <v>2.9838255351201601</v>
      </c>
      <c r="G1329" s="133">
        <v>99.170175271647494</v>
      </c>
      <c r="H1329" s="32">
        <f>ACOS(COS(RADIANS(90-F1330)) * COS(RADIANS(90-F1329)) + SIN(RADIANS(90-F1330)) * SIN(RADIANS(90-F1329)) * COS(RADIANS(G1330-G1329))) * 6371392 * IFERROR(IF(AVERAGEIF('TT History'!$B:$B, D1329, 'TT History'!$E:$E) &gt; 9.8%, 1.1205, IF(AVERAGEIF('TT History'!$B:$B, D1329, 'TT History'!$E:$E) &gt;= 8.5%, 1.1055, 1.0525)), 1.0525)</f>
        <v>89.5364145509553</v>
      </c>
    </row>
    <row r="1330" spans="1:8" x14ac:dyDescent="0.25">
      <c r="A1330" t="s">
        <v>176</v>
      </c>
      <c r="B1330" t="str">
        <f>VLOOKUP(C1330, olt_db!$B$2:$E$70, 2, 0)</f>
        <v>OLT-SMGN-IBS-Pematang_Asilum</v>
      </c>
      <c r="C1330" t="s">
        <v>177</v>
      </c>
      <c r="D1330" s="30" t="s">
        <v>509</v>
      </c>
      <c r="E1330" s="30" t="s">
        <v>232</v>
      </c>
      <c r="F1330" s="132">
        <v>2.9830605680038098</v>
      </c>
      <c r="G1330" s="133">
        <v>99.170167341696299</v>
      </c>
      <c r="H1330" s="32">
        <f>ACOS(COS(RADIANS(90-F1331)) * COS(RADIANS(90-F1330)) + SIN(RADIANS(90-F1331)) * SIN(RADIANS(90-F1330)) * COS(RADIANS(G1331-G1330))) * 6371392 * IFERROR(IF(AVERAGEIF('TT History'!$B:$B, D1330, 'TT History'!$E:$E) &gt; 9.8%, 1.1205, IF(AVERAGEIF('TT History'!$B:$B, D1330, 'TT History'!$E:$E) &gt;= 8.5%, 1.1055, 1.0525)), 1.0525)</f>
        <v>87.736168475717164</v>
      </c>
    </row>
    <row r="1331" spans="1:8" x14ac:dyDescent="0.25">
      <c r="A1331" t="s">
        <v>176</v>
      </c>
      <c r="B1331" t="str">
        <f>VLOOKUP(C1331, olt_db!$B$2:$E$70, 2, 0)</f>
        <v>OLT-SMGN-IBS-Pematang_Asilum</v>
      </c>
      <c r="C1331" t="s">
        <v>177</v>
      </c>
      <c r="D1331" s="30" t="s">
        <v>509</v>
      </c>
      <c r="E1331" s="30" t="s">
        <v>233</v>
      </c>
      <c r="F1331" s="132">
        <v>2.98231198728817</v>
      </c>
      <c r="G1331" s="133">
        <v>99.170206968538807</v>
      </c>
      <c r="H1331" s="32">
        <f>ACOS(COS(RADIANS(90-F1332)) * COS(RADIANS(90-F1331)) + SIN(RADIANS(90-F1332)) * SIN(RADIANS(90-F1331)) * COS(RADIANS(G1332-G1331))) * 6371392 * IFERROR(IF(AVERAGEIF('TT History'!$B:$B, D1331, 'TT History'!$E:$E) &gt; 9.8%, 1.1205, IF(AVERAGEIF('TT History'!$B:$B, D1331, 'TT History'!$E:$E) &gt;= 8.5%, 1.1055, 1.0525)), 1.0525)</f>
        <v>99.365495669938468</v>
      </c>
    </row>
    <row r="1332" spans="1:8" x14ac:dyDescent="0.25">
      <c r="A1332" t="s">
        <v>176</v>
      </c>
      <c r="B1332" t="str">
        <f>VLOOKUP(C1332, olt_db!$B$2:$E$70, 2, 0)</f>
        <v>OLT-SMGN-IBS-Pematang_Asilum</v>
      </c>
      <c r="C1332" t="s">
        <v>177</v>
      </c>
      <c r="D1332" s="30" t="s">
        <v>509</v>
      </c>
      <c r="E1332" s="30" t="s">
        <v>234</v>
      </c>
      <c r="F1332" s="132">
        <v>2.9814630671034701</v>
      </c>
      <c r="G1332" s="133">
        <v>99.1701961914642</v>
      </c>
      <c r="H1332" s="32">
        <f>ACOS(COS(RADIANS(90-F1333)) * COS(RADIANS(90-F1332)) + SIN(RADIANS(90-F1333)) * SIN(RADIANS(90-F1332)) * COS(RADIANS(G1333-G1332))) * 6371392 * IFERROR(IF(AVERAGEIF('TT History'!$B:$B, D1332, 'TT History'!$E:$E) &gt; 9.8%, 1.1205, IF(AVERAGEIF('TT History'!$B:$B, D1332, 'TT History'!$E:$E) &gt;= 8.5%, 1.1055, 1.0525)), 1.0525)</f>
        <v>97.726216300918892</v>
      </c>
    </row>
    <row r="1333" spans="1:8" x14ac:dyDescent="0.25">
      <c r="A1333" t="s">
        <v>176</v>
      </c>
      <c r="B1333" t="str">
        <f>VLOOKUP(C1333, olt_db!$B$2:$E$70, 2, 0)</f>
        <v>OLT-SMGN-IBS-Pematang_Asilum</v>
      </c>
      <c r="C1333" t="s">
        <v>177</v>
      </c>
      <c r="D1333" s="30" t="s">
        <v>509</v>
      </c>
      <c r="E1333" s="30" t="s">
        <v>235</v>
      </c>
      <c r="F1333" s="132">
        <v>2.9806280871027901</v>
      </c>
      <c r="G1333" s="133">
        <v>99.170198150737306</v>
      </c>
      <c r="H1333" s="32">
        <f>ACOS(COS(RADIANS(90-F1334)) * COS(RADIANS(90-F1333)) + SIN(RADIANS(90-F1334)) * SIN(RADIANS(90-F1333)) * COS(RADIANS(G1334-G1333))) * 6371392 * IFERROR(IF(AVERAGEIF('TT History'!$B:$B, D1333, 'TT History'!$E:$E) &gt; 9.8%, 1.1205, IF(AVERAGEIF('TT History'!$B:$B, D1333, 'TT History'!$E:$E) &gt;= 8.5%, 1.1055, 1.0525)), 1.0525)</f>
        <v>83.964698374702635</v>
      </c>
    </row>
    <row r="1334" spans="1:8" x14ac:dyDescent="0.25">
      <c r="A1334" t="s">
        <v>176</v>
      </c>
      <c r="B1334" t="str">
        <f>VLOOKUP(C1334, olt_db!$B$2:$E$70, 2, 0)</f>
        <v>OLT-SMGN-IBS-Pematang_Asilum</v>
      </c>
      <c r="C1334" t="s">
        <v>177</v>
      </c>
      <c r="D1334" s="30" t="s">
        <v>509</v>
      </c>
      <c r="E1334" s="30" t="s">
        <v>236</v>
      </c>
      <c r="F1334" s="132">
        <v>2.9799110910545199</v>
      </c>
      <c r="G1334" s="133">
        <v>99.170222322441901</v>
      </c>
      <c r="H1334" s="32">
        <f>ACOS(COS(RADIANS(90-F1335)) * COS(RADIANS(90-F1334)) + SIN(RADIANS(90-F1335)) * SIN(RADIANS(90-F1334)) * COS(RADIANS(G1335-G1334))) * 6371392 * IFERROR(IF(AVERAGEIF('TT History'!$B:$B, D1334, 'TT History'!$E:$E) &gt; 9.8%, 1.1205, IF(AVERAGEIF('TT History'!$B:$B, D1334, 'TT History'!$E:$E) &gt;= 8.5%, 1.1055, 1.0525)), 1.0525)</f>
        <v>110.31848497059426</v>
      </c>
    </row>
    <row r="1335" spans="1:8" x14ac:dyDescent="0.25">
      <c r="A1335" t="s">
        <v>176</v>
      </c>
      <c r="B1335" t="str">
        <f>VLOOKUP(C1335, olt_db!$B$2:$E$70, 2, 0)</f>
        <v>OLT-SMGN-IBS-Pematang_Asilum</v>
      </c>
      <c r="C1335" t="s">
        <v>177</v>
      </c>
      <c r="D1335" s="30" t="s">
        <v>509</v>
      </c>
      <c r="E1335" s="30" t="s">
        <v>237</v>
      </c>
      <c r="F1335" s="132">
        <v>2.9789694328301</v>
      </c>
      <c r="G1335" s="133">
        <v>99.170263874869505</v>
      </c>
      <c r="H1335" s="32">
        <f>ACOS(COS(RADIANS(90-F1336)) * COS(RADIANS(90-F1335)) + SIN(RADIANS(90-F1336)) * SIN(RADIANS(90-F1335)) * COS(RADIANS(G1336-G1335))) * 6371392 * IFERROR(IF(AVERAGEIF('TT History'!$B:$B, D1335, 'TT History'!$E:$E) &gt; 9.8%, 1.1205, IF(AVERAGEIF('TT History'!$B:$B, D1335, 'TT History'!$E:$E) &gt;= 8.5%, 1.1055, 1.0525)), 1.0525)</f>
        <v>131.95515892754301</v>
      </c>
    </row>
    <row r="1336" spans="1:8" x14ac:dyDescent="0.25">
      <c r="A1336" t="s">
        <v>176</v>
      </c>
      <c r="B1336" t="str">
        <f>VLOOKUP(C1336, olt_db!$B$2:$E$70, 2, 0)</f>
        <v>OLT-SMGN-IBS-Pematang_Asilum</v>
      </c>
      <c r="C1336" t="s">
        <v>177</v>
      </c>
      <c r="D1336" s="30" t="s">
        <v>509</v>
      </c>
      <c r="E1336" s="30" t="s">
        <v>238</v>
      </c>
      <c r="F1336" s="132">
        <v>2.97784287920306</v>
      </c>
      <c r="G1336" s="133">
        <v>99.170308582204299</v>
      </c>
      <c r="H1336" s="32">
        <f>ACOS(COS(RADIANS(90-F1337)) * COS(RADIANS(90-F1336)) + SIN(RADIANS(90-F1337)) * SIN(RADIANS(90-F1336)) * COS(RADIANS(G1337-G1336))) * 6371392 * IFERROR(IF(AVERAGEIF('TT History'!$B:$B, D1336, 'TT History'!$E:$E) &gt; 9.8%, 1.1205, IF(AVERAGEIF('TT History'!$B:$B, D1336, 'TT History'!$E:$E) &gt;= 8.5%, 1.1055, 1.0525)), 1.0525)</f>
        <v>114.65049216856329</v>
      </c>
    </row>
    <row r="1337" spans="1:8" x14ac:dyDescent="0.25">
      <c r="A1337" t="s">
        <v>176</v>
      </c>
      <c r="B1337" t="str">
        <f>VLOOKUP(C1337, olt_db!$B$2:$E$70, 2, 0)</f>
        <v>OLT-SMGN-IBS-Pematang_Asilum</v>
      </c>
      <c r="C1337" t="s">
        <v>177</v>
      </c>
      <c r="D1337" s="30" t="s">
        <v>509</v>
      </c>
      <c r="E1337" s="30" t="s">
        <v>239</v>
      </c>
      <c r="F1337" s="132">
        <v>2.9768682576765801</v>
      </c>
      <c r="G1337" s="133">
        <v>99.170209962075702</v>
      </c>
      <c r="H1337" s="32">
        <f>ACOS(COS(RADIANS(90-F1338)) * COS(RADIANS(90-F1337)) + SIN(RADIANS(90-F1338)) * SIN(RADIANS(90-F1337)) * COS(RADIANS(G1338-G1337))) * 6371392 * IFERROR(IF(AVERAGEIF('TT History'!$B:$B, D1337, 'TT History'!$E:$E) &gt; 9.8%, 1.1205, IF(AVERAGEIF('TT History'!$B:$B, D1337, 'TT History'!$E:$E) &gt;= 8.5%, 1.1055, 1.0525)), 1.0525)</f>
        <v>71.766999582385395</v>
      </c>
    </row>
    <row r="1338" spans="1:8" x14ac:dyDescent="0.25">
      <c r="A1338" t="s">
        <v>176</v>
      </c>
      <c r="B1338" t="str">
        <f>VLOOKUP(C1338, olt_db!$B$2:$E$70, 2, 0)</f>
        <v>OLT-SMGN-IBS-Pematang_Asilum</v>
      </c>
      <c r="C1338" t="s">
        <v>177</v>
      </c>
      <c r="D1338" s="30" t="s">
        <v>509</v>
      </c>
      <c r="E1338" s="30" t="s">
        <v>240</v>
      </c>
      <c r="F1338" s="132">
        <v>2.97719751277564</v>
      </c>
      <c r="G1338" s="133">
        <v>99.170727948443798</v>
      </c>
      <c r="H1338" s="32">
        <f>ACOS(COS(RADIANS(90-F1339)) * COS(RADIANS(90-F1338)) + SIN(RADIANS(90-F1339)) * SIN(RADIANS(90-F1338)) * COS(RADIANS(G1339-G1338))) * 6371392 * IFERROR(IF(AVERAGEIF('TT History'!$B:$B, D1338, 'TT History'!$E:$E) &gt; 9.8%, 1.1205, IF(AVERAGEIF('TT History'!$B:$B, D1338, 'TT History'!$E:$E) &gt;= 8.5%, 1.1055, 1.0525)), 1.0525)</f>
        <v>59.843558433604557</v>
      </c>
    </row>
    <row r="1339" spans="1:8" x14ac:dyDescent="0.25">
      <c r="A1339" t="s">
        <v>176</v>
      </c>
      <c r="B1339" t="str">
        <f>VLOOKUP(C1339, olt_db!$B$2:$E$70, 2, 0)</f>
        <v>OLT-SMGN-IBS-Pematang_Asilum</v>
      </c>
      <c r="C1339" t="s">
        <v>177</v>
      </c>
      <c r="D1339" s="30" t="s">
        <v>509</v>
      </c>
      <c r="E1339" s="30" t="s">
        <v>241</v>
      </c>
      <c r="F1339" s="132">
        <v>2.9774732766057901</v>
      </c>
      <c r="G1339" s="133">
        <v>99.171159101852894</v>
      </c>
      <c r="H1339" s="32">
        <f>ACOS(COS(RADIANS(90-F1340)) * COS(RADIANS(90-F1339)) + SIN(RADIANS(90-F1340)) * SIN(RADIANS(90-F1339)) * COS(RADIANS(G1340-G1339))) * 6371392 * IFERROR(IF(AVERAGEIF('TT History'!$B:$B, D1339, 'TT History'!$E:$E) &gt; 9.8%, 1.1205, IF(AVERAGEIF('TT History'!$B:$B, D1339, 'TT History'!$E:$E) &gt;= 8.5%, 1.1055, 1.0525)), 1.0525)</f>
        <v>62.392123699908289</v>
      </c>
    </row>
    <row r="1340" spans="1:8" x14ac:dyDescent="0.25">
      <c r="A1340" t="s">
        <v>176</v>
      </c>
      <c r="B1340" t="str">
        <f>VLOOKUP(C1340, olt_db!$B$2:$E$70, 2, 0)</f>
        <v>OLT-SMGN-IBS-Pematang_Asilum</v>
      </c>
      <c r="C1340" t="s">
        <v>177</v>
      </c>
      <c r="D1340" s="30" t="s">
        <v>509</v>
      </c>
      <c r="E1340" s="30" t="s">
        <v>242</v>
      </c>
      <c r="F1340" s="132">
        <v>2.9777761453536802</v>
      </c>
      <c r="G1340" s="133">
        <v>99.171598384692004</v>
      </c>
      <c r="H1340" s="32">
        <f>ACOS(COS(RADIANS(90-F1341)) * COS(RADIANS(90-F1340)) + SIN(RADIANS(90-F1341)) * SIN(RADIANS(90-F1340)) * COS(RADIANS(G1341-G1340))) * 6371392 * IFERROR(IF(AVERAGEIF('TT History'!$B:$B, D1340, 'TT History'!$E:$E) &gt; 9.8%, 1.1205, IF(AVERAGEIF('TT History'!$B:$B, D1340, 'TT History'!$E:$E) &gt;= 8.5%, 1.1055, 1.0525)), 1.0525)</f>
        <v>67.378872248493522</v>
      </c>
    </row>
    <row r="1341" spans="1:8" x14ac:dyDescent="0.25">
      <c r="A1341" t="s">
        <v>176</v>
      </c>
      <c r="B1341" t="str">
        <f>VLOOKUP(C1341, olt_db!$B$2:$E$70, 2, 0)</f>
        <v>OLT-SMGN-IBS-Pematang_Asilum</v>
      </c>
      <c r="C1341" t="s">
        <v>177</v>
      </c>
      <c r="D1341" s="30" t="s">
        <v>509</v>
      </c>
      <c r="E1341" s="30" t="s">
        <v>243</v>
      </c>
      <c r="F1341" s="132">
        <v>2.9781171598319101</v>
      </c>
      <c r="G1341" s="133">
        <v>99.1720628330865</v>
      </c>
      <c r="H1341" s="32">
        <f>ACOS(COS(RADIANS(90-F1342)) * COS(RADIANS(90-F1341)) + SIN(RADIANS(90-F1342)) * SIN(RADIANS(90-F1341)) * COS(RADIANS(G1342-G1341))) * 6371392 * IFERROR(IF(AVERAGEIF('TT History'!$B:$B, D1341, 'TT History'!$E:$E) &gt; 9.8%, 1.1205, IF(AVERAGEIF('TT History'!$B:$B, D1341, 'TT History'!$E:$E) &gt;= 8.5%, 1.1055, 1.0525)), 1.0525)</f>
        <v>66.206539528559205</v>
      </c>
    </row>
    <row r="1342" spans="1:8" x14ac:dyDescent="0.25">
      <c r="A1342" t="s">
        <v>176</v>
      </c>
      <c r="B1342" t="str">
        <f>VLOOKUP(C1342, olt_db!$B$2:$E$70, 2, 0)</f>
        <v>OLT-SMGN-IBS-Pematang_Asilum</v>
      </c>
      <c r="C1342" t="s">
        <v>177</v>
      </c>
      <c r="D1342" s="30" t="s">
        <v>509</v>
      </c>
      <c r="E1342" s="30" t="s">
        <v>244</v>
      </c>
      <c r="F1342" s="132">
        <v>2.97842747284805</v>
      </c>
      <c r="G1342" s="133">
        <v>99.172536434878893</v>
      </c>
      <c r="H1342" s="32">
        <f>ACOS(COS(RADIANS(90-F1343)) * COS(RADIANS(90-F1342)) + SIN(RADIANS(90-F1343)) * SIN(RADIANS(90-F1342)) * COS(RADIANS(G1343-G1342))) * 6371392 * IFERROR(IF(AVERAGEIF('TT History'!$B:$B, D1342, 'TT History'!$E:$E) &gt; 9.8%, 1.1205, IF(AVERAGEIF('TT History'!$B:$B, D1342, 'TT History'!$E:$E) &gt;= 8.5%, 1.1055, 1.0525)), 1.0525)</f>
        <v>48.961275746894671</v>
      </c>
    </row>
    <row r="1343" spans="1:8" x14ac:dyDescent="0.25">
      <c r="A1343" t="s">
        <v>176</v>
      </c>
      <c r="B1343" t="str">
        <f>VLOOKUP(C1343, olt_db!$B$2:$E$70, 2, 0)</f>
        <v>OLT-SMGN-IBS-Pematang_Asilum</v>
      </c>
      <c r="C1343" t="s">
        <v>177</v>
      </c>
      <c r="D1343" s="30" t="s">
        <v>509</v>
      </c>
      <c r="E1343" s="30" t="s">
        <v>245</v>
      </c>
      <c r="F1343" s="132">
        <v>2.9786570604647302</v>
      </c>
      <c r="G1343" s="133">
        <v>99.1728866074655</v>
      </c>
      <c r="H1343" s="32">
        <f>ACOS(COS(RADIANS(90-F1344)) * COS(RADIANS(90-F1343)) + SIN(RADIANS(90-F1344)) * SIN(RADIANS(90-F1343)) * COS(RADIANS(G1344-G1343))) * 6371392 * IFERROR(IF(AVERAGEIF('TT History'!$B:$B, D1343, 'TT History'!$E:$E) &gt; 9.8%, 1.1205, IF(AVERAGEIF('TT History'!$B:$B, D1343, 'TT History'!$E:$E) &gt;= 8.5%, 1.1055, 1.0525)), 1.0525)</f>
        <v>61.425365581600147</v>
      </c>
    </row>
    <row r="1344" spans="1:8" x14ac:dyDescent="0.25">
      <c r="A1344" t="s">
        <v>176</v>
      </c>
      <c r="B1344" t="str">
        <f>VLOOKUP(C1344, olt_db!$B$2:$E$70, 2, 0)</f>
        <v>OLT-SMGN-IBS-Pematang_Asilum</v>
      </c>
      <c r="C1344" t="s">
        <v>177</v>
      </c>
      <c r="D1344" s="30" t="s">
        <v>509</v>
      </c>
      <c r="E1344" s="30" t="s">
        <v>246</v>
      </c>
      <c r="F1344" s="132">
        <v>2.9789460594058101</v>
      </c>
      <c r="G1344" s="133">
        <v>99.173325287934205</v>
      </c>
      <c r="H1344" s="32">
        <f>ACOS(COS(RADIANS(90-F1345)) * COS(RADIANS(90-F1344)) + SIN(RADIANS(90-F1345)) * SIN(RADIANS(90-F1344)) * COS(RADIANS(G1345-G1344))) * 6371392 * IFERROR(IF(AVERAGEIF('TT History'!$B:$B, D1344, 'TT History'!$E:$E) &gt; 9.8%, 1.1205, IF(AVERAGEIF('TT History'!$B:$B, D1344, 'TT History'!$E:$E) &gt;= 8.5%, 1.1055, 1.0525)), 1.0525)</f>
        <v>48.892397874412019</v>
      </c>
    </row>
    <row r="1345" spans="1:8" x14ac:dyDescent="0.25">
      <c r="A1345" t="s">
        <v>176</v>
      </c>
      <c r="B1345" t="str">
        <f>VLOOKUP(C1345, olt_db!$B$2:$E$70, 2, 0)</f>
        <v>OLT-SMGN-IBS-Pematang_Asilum</v>
      </c>
      <c r="C1345" t="s">
        <v>177</v>
      </c>
      <c r="D1345" s="30" t="s">
        <v>509</v>
      </c>
      <c r="E1345" s="30" t="s">
        <v>247</v>
      </c>
      <c r="F1345" s="132">
        <v>2.97918062527412</v>
      </c>
      <c r="G1345" s="133">
        <v>99.1736714231983</v>
      </c>
      <c r="H1345" s="32">
        <f>ACOS(COS(RADIANS(90-F1346)) * COS(RADIANS(90-F1345)) + SIN(RADIANS(90-F1346)) * SIN(RADIANS(90-F1345)) * COS(RADIANS(G1346-G1345))) * 6371392 * IFERROR(IF(AVERAGEIF('TT History'!$B:$B, D1345, 'TT History'!$E:$E) &gt; 9.8%, 1.1205, IF(AVERAGEIF('TT History'!$B:$B, D1345, 'TT History'!$E:$E) &gt;= 8.5%, 1.1055, 1.0525)), 1.0525)</f>
        <v>45.737638670076791</v>
      </c>
    </row>
    <row r="1346" spans="1:8" x14ac:dyDescent="0.25">
      <c r="A1346" t="s">
        <v>176</v>
      </c>
      <c r="B1346" t="str">
        <f>VLOOKUP(C1346, olt_db!$B$2:$E$70, 2, 0)</f>
        <v>OLT-SMGN-IBS-Pematang_Asilum</v>
      </c>
      <c r="C1346" t="s">
        <v>177</v>
      </c>
      <c r="D1346" s="30" t="s">
        <v>509</v>
      </c>
      <c r="E1346" s="30" t="s">
        <v>248</v>
      </c>
      <c r="F1346" s="132">
        <v>2.9793992898253099</v>
      </c>
      <c r="G1346" s="133">
        <v>99.173995744646902</v>
      </c>
      <c r="H1346" s="32">
        <f>ACOS(COS(RADIANS(90-F1347)) * COS(RADIANS(90-F1346)) + SIN(RADIANS(90-F1347)) * SIN(RADIANS(90-F1346)) * COS(RADIANS(G1347-G1346))) * 6371392 * IFERROR(IF(AVERAGEIF('TT History'!$B:$B, D1346, 'TT History'!$E:$E) &gt; 9.8%, 1.1205, IF(AVERAGEIF('TT History'!$B:$B, D1346, 'TT History'!$E:$E) &gt;= 8.5%, 1.1055, 1.0525)), 1.0525)</f>
        <v>43.737265558520924</v>
      </c>
    </row>
    <row r="1347" spans="1:8" x14ac:dyDescent="0.25">
      <c r="A1347" t="s">
        <v>176</v>
      </c>
      <c r="B1347" t="str">
        <f>VLOOKUP(C1347, olt_db!$B$2:$E$70, 2, 0)</f>
        <v>OLT-SMGN-IBS-Pematang_Asilum</v>
      </c>
      <c r="C1347" t="s">
        <v>177</v>
      </c>
      <c r="D1347" s="30" t="s">
        <v>509</v>
      </c>
      <c r="E1347" s="30" t="s">
        <v>249</v>
      </c>
      <c r="F1347" s="132">
        <v>2.9796110533516198</v>
      </c>
      <c r="G1347" s="133">
        <v>99.174304064133196</v>
      </c>
      <c r="H1347" s="32">
        <f>ACOS(COS(RADIANS(90-F1348)) * COS(RADIANS(90-F1347)) + SIN(RADIANS(90-F1348)) * SIN(RADIANS(90-F1347)) * COS(RADIANS(G1348-G1347))) * 6371392 * IFERROR(IF(AVERAGEIF('TT History'!$B:$B, D1347, 'TT History'!$E:$E) &gt; 9.8%, 1.1205, IF(AVERAGEIF('TT History'!$B:$B, D1347, 'TT History'!$E:$E) &gt;= 8.5%, 1.1055, 1.0525)), 1.0525)</f>
        <v>56.692406005561203</v>
      </c>
    </row>
    <row r="1348" spans="1:8" x14ac:dyDescent="0.25">
      <c r="A1348" t="s">
        <v>176</v>
      </c>
      <c r="B1348" t="str">
        <f>VLOOKUP(C1348, olt_db!$B$2:$E$70, 2, 0)</f>
        <v>OLT-SMGN-IBS-Pematang_Asilum</v>
      </c>
      <c r="C1348" t="s">
        <v>177</v>
      </c>
      <c r="D1348" s="30" t="s">
        <v>509</v>
      </c>
      <c r="E1348" s="30" t="s">
        <v>250</v>
      </c>
      <c r="F1348" s="132">
        <v>2.97987245330253</v>
      </c>
      <c r="G1348" s="133">
        <v>99.174712414234193</v>
      </c>
      <c r="H1348" s="32">
        <f>ACOS(COS(RADIANS(90-F1349)) * COS(RADIANS(90-F1348)) + SIN(RADIANS(90-F1349)) * SIN(RADIANS(90-F1348)) * COS(RADIANS(G1349-G1348))) * 6371392 * IFERROR(IF(AVERAGEIF('TT History'!$B:$B, D1348, 'TT History'!$E:$E) &gt; 9.8%, 1.1205, IF(AVERAGEIF('TT History'!$B:$B, D1348, 'TT History'!$E:$E) &gt;= 8.5%, 1.1055, 1.0525)), 1.0525)</f>
        <v>51.036723495925543</v>
      </c>
    </row>
    <row r="1349" spans="1:8" x14ac:dyDescent="0.25">
      <c r="A1349" t="s">
        <v>176</v>
      </c>
      <c r="B1349" t="str">
        <f>VLOOKUP(C1349, olt_db!$B$2:$E$70, 2, 0)</f>
        <v>OLT-SMGN-IBS-Pematang_Asilum</v>
      </c>
      <c r="C1349" t="s">
        <v>177</v>
      </c>
      <c r="D1349" s="30" t="s">
        <v>509</v>
      </c>
      <c r="E1349" s="30" t="s">
        <v>251</v>
      </c>
      <c r="F1349" s="132">
        <v>2.98009375300109</v>
      </c>
      <c r="G1349" s="133">
        <v>99.175088658371905</v>
      </c>
      <c r="H1349" s="32">
        <f>ACOS(COS(RADIANS(90-F1350)) * COS(RADIANS(90-F1349)) + SIN(RADIANS(90-F1350)) * SIN(RADIANS(90-F1349)) * COS(RADIANS(G1350-G1349))) * 6371392 * IFERROR(IF(AVERAGEIF('TT History'!$B:$B, D1349, 'TT History'!$E:$E) &gt; 9.8%, 1.1205, IF(AVERAGEIF('TT History'!$B:$B, D1349, 'TT History'!$E:$E) &gt;= 8.5%, 1.1055, 1.0525)), 1.0525)</f>
        <v>42.704934406218655</v>
      </c>
    </row>
    <row r="1350" spans="1:8" x14ac:dyDescent="0.25">
      <c r="A1350" t="s">
        <v>176</v>
      </c>
      <c r="B1350" t="str">
        <f>VLOOKUP(C1350, olt_db!$B$2:$E$70, 2, 0)</f>
        <v>OLT-SMGN-IBS-Pematang_Asilum</v>
      </c>
      <c r="C1350" t="s">
        <v>177</v>
      </c>
      <c r="D1350" s="30" t="s">
        <v>509</v>
      </c>
      <c r="E1350" s="30" t="s">
        <v>252</v>
      </c>
      <c r="F1350" s="132">
        <v>2.9801887387528199</v>
      </c>
      <c r="G1350" s="133">
        <v>99.175441430209503</v>
      </c>
      <c r="H1350" s="32">
        <f>ACOS(COS(RADIANS(90-F1351)) * COS(RADIANS(90-F1350)) + SIN(RADIANS(90-F1351)) * SIN(RADIANS(90-F1350)) * COS(RADIANS(G1351-G1350))) * 6371392 * IFERROR(IF(AVERAGEIF('TT History'!$B:$B, D1350, 'TT History'!$E:$E) &gt; 9.8%, 1.1205, IF(AVERAGEIF('TT History'!$B:$B, D1350, 'TT History'!$E:$E) &gt;= 8.5%, 1.1055, 1.0525)), 1.0525)</f>
        <v>55.28989979576572</v>
      </c>
    </row>
    <row r="1351" spans="1:8" x14ac:dyDescent="0.25">
      <c r="A1351" t="s">
        <v>176</v>
      </c>
      <c r="B1351" t="str">
        <f>VLOOKUP(C1351, olt_db!$B$2:$E$70, 2, 0)</f>
        <v>OLT-SMGN-IBS-Pematang_Asilum</v>
      </c>
      <c r="C1351" t="s">
        <v>177</v>
      </c>
      <c r="D1351" s="30" t="s">
        <v>509</v>
      </c>
      <c r="E1351" s="30" t="s">
        <v>253</v>
      </c>
      <c r="F1351" s="132">
        <v>2.98023706009926</v>
      </c>
      <c r="G1351" s="133">
        <v>99.175911991363094</v>
      </c>
      <c r="H1351" s="32">
        <f>ACOS(COS(RADIANS(90-F1352)) * COS(RADIANS(90-F1351)) + SIN(RADIANS(90-F1352)) * SIN(RADIANS(90-F1351)) * COS(RADIANS(G1352-G1351))) * 6371392 * IFERROR(IF(AVERAGEIF('TT History'!$B:$B, D1351, 'TT History'!$E:$E) &gt; 9.8%, 1.1205, IF(AVERAGEIF('TT History'!$B:$B, D1351, 'TT History'!$E:$E) &gt;= 8.5%, 1.1055, 1.0525)), 1.0525)</f>
        <v>37.70160640219563</v>
      </c>
    </row>
    <row r="1352" spans="1:8" x14ac:dyDescent="0.25">
      <c r="A1352" t="s">
        <v>176</v>
      </c>
      <c r="B1352" t="str">
        <f>VLOOKUP(C1352, olt_db!$B$2:$E$70, 2, 0)</f>
        <v>OLT-SMGN-IBS-Pematang_Asilum</v>
      </c>
      <c r="C1352" t="s">
        <v>177</v>
      </c>
      <c r="D1352" s="30" t="s">
        <v>509</v>
      </c>
      <c r="E1352" s="30" t="s">
        <v>254</v>
      </c>
      <c r="F1352" s="132">
        <v>2.9802805190580499</v>
      </c>
      <c r="G1352" s="133">
        <v>99.176231606122101</v>
      </c>
      <c r="H1352" s="32">
        <f>ACOS(COS(RADIANS(90-F1353)) * COS(RADIANS(90-F1352)) + SIN(RADIANS(90-F1353)) * SIN(RADIANS(90-F1352)) * COS(RADIANS(G1353-G1352))) * 6371392 * IFERROR(IF(AVERAGEIF('TT History'!$B:$B, D1352, 'TT History'!$E:$E) &gt; 9.8%, 1.1205, IF(AVERAGEIF('TT History'!$B:$B, D1352, 'TT History'!$E:$E) &gt;= 8.5%, 1.1055, 1.0525)), 1.0525)</f>
        <v>47.2320281815445</v>
      </c>
    </row>
    <row r="1353" spans="1:8" x14ac:dyDescent="0.25">
      <c r="A1353" t="s">
        <v>176</v>
      </c>
      <c r="B1353" t="str">
        <f>VLOOKUP(C1353, olt_db!$B$2:$E$70, 2, 0)</f>
        <v>OLT-SMGN-IBS-Pematang_Asilum</v>
      </c>
      <c r="C1353" t="s">
        <v>177</v>
      </c>
      <c r="D1353" s="30" t="s">
        <v>509</v>
      </c>
      <c r="E1353" s="30" t="s">
        <v>255</v>
      </c>
      <c r="F1353" s="132">
        <v>2.9803222844653101</v>
      </c>
      <c r="G1353" s="133">
        <v>99.176633537478594</v>
      </c>
      <c r="H1353" s="32">
        <f>ACOS(COS(RADIANS(90-F1354)) * COS(RADIANS(90-F1353)) + SIN(RADIANS(90-F1354)) * SIN(RADIANS(90-F1353)) * COS(RADIANS(G1354-G1353))) * 6371392 * IFERROR(IF(AVERAGEIF('TT History'!$B:$B, D1353, 'TT History'!$E:$E) &gt; 9.8%, 1.1205, IF(AVERAGEIF('TT History'!$B:$B, D1353, 'TT History'!$E:$E) &gt;= 8.5%, 1.1055, 1.0525)), 1.0525)</f>
        <v>50.937826600381129</v>
      </c>
    </row>
    <row r="1354" spans="1:8" x14ac:dyDescent="0.25">
      <c r="A1354" t="s">
        <v>176</v>
      </c>
      <c r="B1354" t="str">
        <f>VLOOKUP(C1354, olt_db!$B$2:$E$70, 2, 0)</f>
        <v>OLT-SMGN-IBS-Pematang_Asilum</v>
      </c>
      <c r="C1354" t="s">
        <v>177</v>
      </c>
      <c r="D1354" s="30" t="s">
        <v>509</v>
      </c>
      <c r="E1354" s="30" t="s">
        <v>256</v>
      </c>
      <c r="F1354" s="132">
        <v>2.9803797634012601</v>
      </c>
      <c r="G1354" s="133">
        <v>99.177065527510905</v>
      </c>
      <c r="H1354" s="32">
        <f>ACOS(COS(RADIANS(90-F1355)) * COS(RADIANS(90-F1354)) + SIN(RADIANS(90-F1355)) * SIN(RADIANS(90-F1354)) * COS(RADIANS(G1355-G1354))) * 6371392 * IFERROR(IF(AVERAGEIF('TT History'!$B:$B, D1354, 'TT History'!$E:$E) &gt; 9.8%, 1.1205, IF(AVERAGEIF('TT History'!$B:$B, D1354, 'TT History'!$E:$E) &gt;= 8.5%, 1.1055, 1.0525)), 1.0525)</f>
        <v>51.925915186561951</v>
      </c>
    </row>
    <row r="1355" spans="1:8" x14ac:dyDescent="0.25">
      <c r="A1355" t="s">
        <v>176</v>
      </c>
      <c r="B1355" t="str">
        <f>VLOOKUP(C1355, olt_db!$B$2:$E$70, 2, 0)</f>
        <v>OLT-SMGN-IBS-Pematang_Asilum</v>
      </c>
      <c r="C1355" t="s">
        <v>177</v>
      </c>
      <c r="D1355" s="30" t="s">
        <v>509</v>
      </c>
      <c r="E1355" s="30" t="s">
        <v>257</v>
      </c>
      <c r="F1355" s="132">
        <v>2.98042827815161</v>
      </c>
      <c r="G1355" s="133">
        <v>99.177507124119103</v>
      </c>
      <c r="H1355" s="32">
        <f>ACOS(COS(RADIANS(90-F1356)) * COS(RADIANS(90-F1355)) + SIN(RADIANS(90-F1356)) * SIN(RADIANS(90-F1355)) * COS(RADIANS(G1356-G1355))) * 6371392 * IFERROR(IF(AVERAGEIF('TT History'!$B:$B, D1355, 'TT History'!$E:$E) &gt; 9.8%, 1.1205, IF(AVERAGEIF('TT History'!$B:$B, D1355, 'TT History'!$E:$E) &gt;= 8.5%, 1.1055, 1.0525)), 1.0525)</f>
        <v>48.452970349061218</v>
      </c>
    </row>
    <row r="1356" spans="1:8" x14ac:dyDescent="0.25">
      <c r="A1356" t="s">
        <v>176</v>
      </c>
      <c r="B1356" t="str">
        <f>VLOOKUP(C1356, olt_db!$B$2:$E$70, 2, 0)</f>
        <v>OLT-SMGN-IBS-Pematang_Asilum</v>
      </c>
      <c r="C1356" t="s">
        <v>177</v>
      </c>
      <c r="D1356" s="30" t="s">
        <v>509</v>
      </c>
      <c r="E1356" s="30" t="s">
        <v>258</v>
      </c>
      <c r="F1356" s="132">
        <v>2.9804228259699799</v>
      </c>
      <c r="G1356" s="133">
        <v>99.177921635345498</v>
      </c>
      <c r="H1356" s="32">
        <f>ACOS(COS(RADIANS(90-F1357)) * COS(RADIANS(90-F1356)) + SIN(RADIANS(90-F1357)) * SIN(RADIANS(90-F1356)) * COS(RADIANS(G1357-G1356))) * 6371392 * IFERROR(IF(AVERAGEIF('TT History'!$B:$B, D1356, 'TT History'!$E:$E) &gt; 9.8%, 1.1205, IF(AVERAGEIF('TT History'!$B:$B, D1356, 'TT History'!$E:$E) &gt;= 8.5%, 1.1055, 1.0525)), 1.0525)</f>
        <v>49.859444572644286</v>
      </c>
    </row>
    <row r="1357" spans="1:8" x14ac:dyDescent="0.25">
      <c r="A1357" t="s">
        <v>176</v>
      </c>
      <c r="B1357" t="str">
        <f>VLOOKUP(C1357, olt_db!$B$2:$E$70, 2, 0)</f>
        <v>OLT-SMGN-IBS-Pematang_Asilum</v>
      </c>
      <c r="C1357" t="s">
        <v>177</v>
      </c>
      <c r="D1357" s="30" t="s">
        <v>509</v>
      </c>
      <c r="E1357" s="30" t="s">
        <v>259</v>
      </c>
      <c r="F1357" s="132">
        <v>2.9804646873501</v>
      </c>
      <c r="G1357" s="133">
        <v>99.178346152688107</v>
      </c>
      <c r="H1357" s="32">
        <f>ACOS(COS(RADIANS(90-F1358)) * COS(RADIANS(90-F1357)) + SIN(RADIANS(90-F1358)) * SIN(RADIANS(90-F1357)) * COS(RADIANS(G1358-G1357))) * 6371392 * IFERROR(IF(AVERAGEIF('TT History'!$B:$B, D1357, 'TT History'!$E:$E) &gt; 9.8%, 1.1205, IF(AVERAGEIF('TT History'!$B:$B, D1357, 'TT History'!$E:$E) &gt;= 8.5%, 1.1055, 1.0525)), 1.0525)</f>
        <v>61.751402176876276</v>
      </c>
    </row>
    <row r="1358" spans="1:8" x14ac:dyDescent="0.25">
      <c r="A1358" t="s">
        <v>176</v>
      </c>
      <c r="B1358" t="str">
        <f>VLOOKUP(C1358, olt_db!$B$2:$E$70, 2, 0)</f>
        <v>OLT-SMGN-IBS-Pematang_Asilum</v>
      </c>
      <c r="C1358" t="s">
        <v>177</v>
      </c>
      <c r="D1358" s="30" t="s">
        <v>509</v>
      </c>
      <c r="E1358" s="30" t="s">
        <v>260</v>
      </c>
      <c r="F1358" s="132">
        <v>2.9805428617376801</v>
      </c>
      <c r="G1358" s="133">
        <v>99.178868645994697</v>
      </c>
      <c r="H1358" s="32">
        <f>ACOS(COS(RADIANS(90-F1359)) * COS(RADIANS(90-F1358)) + SIN(RADIANS(90-F1359)) * SIN(RADIANS(90-F1358)) * COS(RADIANS(G1359-G1358))) * 6371392 * IFERROR(IF(AVERAGEIF('TT History'!$B:$B, D1358, 'TT History'!$E:$E) &gt; 9.8%, 1.1205, IF(AVERAGEIF('TT History'!$B:$B, D1358, 'TT History'!$E:$E) &gt;= 8.5%, 1.1055, 1.0525)), 1.0525)</f>
        <v>65.947531423691416</v>
      </c>
    </row>
    <row r="1359" spans="1:8" x14ac:dyDescent="0.25">
      <c r="A1359" t="s">
        <v>176</v>
      </c>
      <c r="B1359" t="str">
        <f>VLOOKUP(C1359, olt_db!$B$2:$E$70, 2, 0)</f>
        <v>OLT-SMGN-IBS-Pematang_Asilum</v>
      </c>
      <c r="C1359" t="s">
        <v>177</v>
      </c>
      <c r="D1359" s="30" t="s">
        <v>509</v>
      </c>
      <c r="E1359" s="30" t="s">
        <v>261</v>
      </c>
      <c r="F1359" s="132">
        <v>2.9806340410163501</v>
      </c>
      <c r="G1359" s="133">
        <v>99.179425435546193</v>
      </c>
      <c r="H1359" s="32">
        <f>ACOS(COS(RADIANS(90-F1360)) * COS(RADIANS(90-F1359)) + SIN(RADIANS(90-F1360)) * SIN(RADIANS(90-F1359)) * COS(RADIANS(G1360-G1359))) * 6371392 * IFERROR(IF(AVERAGEIF('TT History'!$B:$B, D1359, 'TT History'!$E:$E) &gt; 9.8%, 1.1205, IF(AVERAGEIF('TT History'!$B:$B, D1359, 'TT History'!$E:$E) &gt;= 8.5%, 1.1055, 1.0525)), 1.0525)</f>
        <v>64.067864041294442</v>
      </c>
    </row>
    <row r="1360" spans="1:8" x14ac:dyDescent="0.25">
      <c r="A1360" t="s">
        <v>176</v>
      </c>
      <c r="B1360" t="str">
        <f>VLOOKUP(C1360, olt_db!$B$2:$E$70, 2, 0)</f>
        <v>OLT-SMGN-IBS-Pematang_Asilum</v>
      </c>
      <c r="C1360" t="s">
        <v>177</v>
      </c>
      <c r="D1360" s="30" t="s">
        <v>509</v>
      </c>
      <c r="E1360" s="30" t="s">
        <v>262</v>
      </c>
      <c r="F1360" s="132">
        <v>2.9807191560663302</v>
      </c>
      <c r="G1360" s="133">
        <v>99.179966913442399</v>
      </c>
      <c r="H1360" s="32">
        <f>ACOS(COS(RADIANS(90-F1361)) * COS(RADIANS(90-F1360)) + SIN(RADIANS(90-F1361)) * SIN(RADIANS(90-F1360)) * COS(RADIANS(G1361-G1360))) * 6371392 * IFERROR(IF(AVERAGEIF('TT History'!$B:$B, D1360, 'TT History'!$E:$E) &gt; 9.8%, 1.1205, IF(AVERAGEIF('TT History'!$B:$B, D1360, 'TT History'!$E:$E) &gt;= 8.5%, 1.1055, 1.0525)), 1.0525)</f>
        <v>94.482658224670217</v>
      </c>
    </row>
    <row r="1361" spans="1:8" x14ac:dyDescent="0.25">
      <c r="A1361" t="s">
        <v>176</v>
      </c>
      <c r="B1361" t="str">
        <f>VLOOKUP(C1361, olt_db!$B$2:$E$70, 2, 0)</f>
        <v>OLT-SMGN-IBS-Pematang_Asilum</v>
      </c>
      <c r="C1361" t="s">
        <v>177</v>
      </c>
      <c r="D1361" s="30" t="s">
        <v>509</v>
      </c>
      <c r="E1361" s="30" t="s">
        <v>263</v>
      </c>
      <c r="F1361" s="132">
        <v>2.98086456120364</v>
      </c>
      <c r="G1361" s="133">
        <v>99.180762054811296</v>
      </c>
      <c r="H1361" s="32">
        <f>ACOS(COS(RADIANS(90-F1362)) * COS(RADIANS(90-F1361)) + SIN(RADIANS(90-F1362)) * SIN(RADIANS(90-F1361)) * COS(RADIANS(G1362-G1361))) * 6371392 * IFERROR(IF(AVERAGEIF('TT History'!$B:$B, D1361, 'TT History'!$E:$E) &gt; 9.8%, 1.1205, IF(AVERAGEIF('TT History'!$B:$B, D1361, 'TT History'!$E:$E) &gt;= 8.5%, 1.1055, 1.0525)), 1.0525)</f>
        <v>80.524741889803479</v>
      </c>
    </row>
    <row r="1362" spans="1:8" x14ac:dyDescent="0.25">
      <c r="A1362" t="s">
        <v>176</v>
      </c>
      <c r="B1362" t="str">
        <f>VLOOKUP(C1362, olt_db!$B$2:$E$70, 2, 0)</f>
        <v>OLT-SMGN-IBS-Pematang_Asilum</v>
      </c>
      <c r="C1362" t="s">
        <v>177</v>
      </c>
      <c r="D1362" s="30" t="s">
        <v>509</v>
      </c>
      <c r="E1362" s="30" t="s">
        <v>264</v>
      </c>
      <c r="F1362" s="132">
        <v>2.9810024975902598</v>
      </c>
      <c r="G1362" s="133">
        <v>99.181437010398795</v>
      </c>
      <c r="H1362" s="32">
        <f>ACOS(COS(RADIANS(90-F1363)) * COS(RADIANS(90-F1362)) + SIN(RADIANS(90-F1363)) * SIN(RADIANS(90-F1362)) * COS(RADIANS(G1363-G1362))) * 6371392 * IFERROR(IF(AVERAGEIF('TT History'!$B:$B, D1362, 'TT History'!$E:$E) &gt; 9.8%, 1.1205, IF(AVERAGEIF('TT History'!$B:$B, D1362, 'TT History'!$E:$E) &gt;= 8.5%, 1.1055, 1.0525)), 1.0525)</f>
        <v>149.39163672704115</v>
      </c>
    </row>
    <row r="1363" spans="1:8" x14ac:dyDescent="0.25">
      <c r="A1363" t="s">
        <v>176</v>
      </c>
      <c r="B1363" t="str">
        <f>VLOOKUP(C1363, olt_db!$B$2:$E$70, 2, 0)</f>
        <v>OLT-SMGN-IBS-Pematang_Asilum</v>
      </c>
      <c r="C1363" t="s">
        <v>177</v>
      </c>
      <c r="D1363" s="30" t="s">
        <v>509</v>
      </c>
      <c r="E1363" s="30" t="s">
        <v>265</v>
      </c>
      <c r="F1363" s="132">
        <v>2.9812754194958302</v>
      </c>
      <c r="G1363" s="133">
        <v>99.182685597788506</v>
      </c>
      <c r="H1363" s="32">
        <f>ACOS(COS(RADIANS(90-F1364)) * COS(RADIANS(90-F1363)) + SIN(RADIANS(90-F1364)) * SIN(RADIANS(90-F1363)) * COS(RADIANS(G1364-G1363))) * 6371392 * IFERROR(IF(AVERAGEIF('TT History'!$B:$B, D1363, 'TT History'!$E:$E) &gt; 9.8%, 1.1205, IF(AVERAGEIF('TT History'!$B:$B, D1363, 'TT History'!$E:$E) &gt;= 8.5%, 1.1055, 1.0525)), 1.0525)</f>
        <v>68.756402443367648</v>
      </c>
    </row>
    <row r="1364" spans="1:8" x14ac:dyDescent="0.25">
      <c r="A1364" t="s">
        <v>176</v>
      </c>
      <c r="B1364" t="str">
        <f>VLOOKUP(C1364, olt_db!$B$2:$E$70, 2, 0)</f>
        <v>OLT-SMGN-IBS-Pematang_Asilum</v>
      </c>
      <c r="C1364" t="s">
        <v>177</v>
      </c>
      <c r="D1364" s="30" t="s">
        <v>509</v>
      </c>
      <c r="E1364" s="30" t="s">
        <v>266</v>
      </c>
      <c r="F1364" s="132">
        <v>2.98115680001293</v>
      </c>
      <c r="G1364" s="133">
        <v>99.182109456689403</v>
      </c>
      <c r="H1364" s="32">
        <f>ACOS(COS(RADIANS(90-F1365)) * COS(RADIANS(90-F1364)) + SIN(RADIANS(90-F1365)) * SIN(RADIANS(90-F1364)) * COS(RADIANS(G1365-G1364))) * 6371392 * IFERROR(IF(AVERAGEIF('TT History'!$B:$B, D1364, 'TT History'!$E:$E) &gt; 9.8%, 1.1205, IF(AVERAGEIF('TT History'!$B:$B, D1364, 'TT History'!$E:$E) &gt;= 8.5%, 1.1055, 1.0525)), 1.0525)</f>
        <v>123.02430057059964</v>
      </c>
    </row>
    <row r="1365" spans="1:8" x14ac:dyDescent="0.25">
      <c r="A1365" t="s">
        <v>176</v>
      </c>
      <c r="B1365" t="str">
        <f>VLOOKUP(C1365, olt_db!$B$2:$E$70, 2, 0)</f>
        <v>OLT-SMGN-IBS-Pematang_Asilum</v>
      </c>
      <c r="C1365" t="s">
        <v>177</v>
      </c>
      <c r="D1365" s="30" t="s">
        <v>509</v>
      </c>
      <c r="E1365" s="30" t="s">
        <v>267</v>
      </c>
      <c r="F1365" s="132">
        <v>2.9813691433730001</v>
      </c>
      <c r="G1365" s="133">
        <v>99.183140312000305</v>
      </c>
      <c r="H1365" s="32">
        <f>ACOS(COS(RADIANS(90-F1366)) * COS(RADIANS(90-F1365)) + SIN(RADIANS(90-F1366)) * SIN(RADIANS(90-F1365)) * COS(RADIANS(G1366-G1365))) * 6371392 * IFERROR(IF(AVERAGEIF('TT History'!$B:$B, D1365, 'TT History'!$E:$E) &gt; 9.8%, 1.1205, IF(AVERAGEIF('TT History'!$B:$B, D1365, 'TT History'!$E:$E) &gt;= 8.5%, 1.1055, 1.0525)), 1.0525)</f>
        <v>59.6763042163685</v>
      </c>
    </row>
    <row r="1366" spans="1:8" x14ac:dyDescent="0.25">
      <c r="A1366" t="s">
        <v>176</v>
      </c>
      <c r="B1366" t="str">
        <f>VLOOKUP(C1366, olt_db!$B$2:$E$70, 2, 0)</f>
        <v>OLT-SMGN-IBS-Pematang_Asilum</v>
      </c>
      <c r="C1366" t="s">
        <v>177</v>
      </c>
      <c r="D1366" s="30" t="s">
        <v>509</v>
      </c>
      <c r="E1366" s="30" t="s">
        <v>268</v>
      </c>
      <c r="F1366" s="132">
        <v>2.9815541373765799</v>
      </c>
      <c r="G1366" s="133">
        <v>99.183616093369807</v>
      </c>
      <c r="H1366" s="32">
        <f>ACOS(COS(RADIANS(90-F1367)) * COS(RADIANS(90-F1366)) + SIN(RADIANS(90-F1367)) * SIN(RADIANS(90-F1366)) * COS(RADIANS(G1367-G1366))) * 6371392 * IFERROR(IF(AVERAGEIF('TT History'!$B:$B, D1366, 'TT History'!$E:$E) &gt; 9.8%, 1.1205, IF(AVERAGEIF('TT History'!$B:$B, D1366, 'TT History'!$E:$E) &gt;= 8.5%, 1.1055, 1.0525)), 1.0525)</f>
        <v>70.261802633862203</v>
      </c>
    </row>
    <row r="1367" spans="1:8" x14ac:dyDescent="0.25">
      <c r="A1367" t="s">
        <v>176</v>
      </c>
      <c r="B1367" t="str">
        <f>VLOOKUP(C1367, olt_db!$B$2:$E$70, 2, 0)</f>
        <v>OLT-SMGN-IBS-Pematang_Asilum</v>
      </c>
      <c r="C1367" t="s">
        <v>177</v>
      </c>
      <c r="D1367" s="30" t="s">
        <v>509</v>
      </c>
      <c r="E1367" s="30" t="s">
        <v>269</v>
      </c>
      <c r="F1367" s="132">
        <v>2.9817687443055698</v>
      </c>
      <c r="G1367" s="133">
        <v>99.184177506828107</v>
      </c>
      <c r="H1367" s="32">
        <f>ACOS(COS(RADIANS(90-F1368)) * COS(RADIANS(90-F1367)) + SIN(RADIANS(90-F1368)) * SIN(RADIANS(90-F1367)) * COS(RADIANS(G1368-G1367))) * 6371392 * IFERROR(IF(AVERAGEIF('TT History'!$B:$B, D1367, 'TT History'!$E:$E) &gt; 9.8%, 1.1205, IF(AVERAGEIF('TT History'!$B:$B, D1367, 'TT History'!$E:$E) &gt;= 8.5%, 1.1055, 1.0525)), 1.0525)</f>
        <v>56.001651221414235</v>
      </c>
    </row>
    <row r="1368" spans="1:8" x14ac:dyDescent="0.25">
      <c r="A1368" t="s">
        <v>176</v>
      </c>
      <c r="B1368" t="str">
        <f>VLOOKUP(C1368, olt_db!$B$2:$E$70, 2, 0)</f>
        <v>OLT-SMGN-IBS-Pematang_Asilum</v>
      </c>
      <c r="C1368" t="s">
        <v>177</v>
      </c>
      <c r="D1368" s="30" t="s">
        <v>509</v>
      </c>
      <c r="E1368" s="30" t="s">
        <v>270</v>
      </c>
      <c r="F1368" s="132">
        <v>2.98194492808291</v>
      </c>
      <c r="G1368" s="133">
        <v>99.184622976341998</v>
      </c>
      <c r="H1368" s="32">
        <f>ACOS(COS(RADIANS(90-F1369)) * COS(RADIANS(90-F1368)) + SIN(RADIANS(90-F1369)) * SIN(RADIANS(90-F1368)) * COS(RADIANS(G1369-G1368))) * 6371392 * IFERROR(IF(AVERAGEIF('TT History'!$B:$B, D1368, 'TT History'!$E:$E) &gt; 9.8%, 1.1205, IF(AVERAGEIF('TT History'!$B:$B, D1368, 'TT History'!$E:$E) &gt;= 8.5%, 1.1055, 1.0525)), 1.0525)</f>
        <v>61.878689486944552</v>
      </c>
    </row>
    <row r="1369" spans="1:8" x14ac:dyDescent="0.25">
      <c r="A1369" t="s">
        <v>176</v>
      </c>
      <c r="B1369" t="str">
        <f>VLOOKUP(C1369, olt_db!$B$2:$E$70, 2, 0)</f>
        <v>OLT-SMGN-IBS-Pematang_Asilum</v>
      </c>
      <c r="C1369" t="s">
        <v>177</v>
      </c>
      <c r="D1369" s="30" t="s">
        <v>509</v>
      </c>
      <c r="E1369" s="30" t="s">
        <v>271</v>
      </c>
      <c r="F1369" s="132">
        <v>2.98214208878818</v>
      </c>
      <c r="G1369" s="133">
        <v>99.185114200403106</v>
      </c>
      <c r="H1369" s="32">
        <f>ACOS(COS(RADIANS(90-F1370)) * COS(RADIANS(90-F1369)) + SIN(RADIANS(90-F1370)) * SIN(RADIANS(90-F1369)) * COS(RADIANS(G1370-G1369))) * 6371392 * IFERROR(IF(AVERAGEIF('TT History'!$B:$B, D1369, 'TT History'!$E:$E) &gt; 9.8%, 1.1205, IF(AVERAGEIF('TT History'!$B:$B, D1369, 'TT History'!$E:$E) &gt;= 8.5%, 1.1055, 1.0525)), 1.0525)</f>
        <v>51.769053642072336</v>
      </c>
    </row>
    <row r="1370" spans="1:8" x14ac:dyDescent="0.25">
      <c r="A1370" t="s">
        <v>176</v>
      </c>
      <c r="B1370" t="str">
        <f>VLOOKUP(C1370, olt_db!$B$2:$E$70, 2, 0)</f>
        <v>OLT-SMGN-IBS-Pematang_Asilum</v>
      </c>
      <c r="C1370" t="s">
        <v>177</v>
      </c>
      <c r="D1370" s="30" t="s">
        <v>509</v>
      </c>
      <c r="E1370" s="30" t="s">
        <v>272</v>
      </c>
      <c r="F1370" s="132">
        <v>2.9822870044868002</v>
      </c>
      <c r="G1370" s="133">
        <v>99.185532673623797</v>
      </c>
      <c r="H1370" s="32">
        <f>ACOS(COS(RADIANS(90-F1371)) * COS(RADIANS(90-F1370)) + SIN(RADIANS(90-F1371)) * SIN(RADIANS(90-F1370)) * COS(RADIANS(G1371-G1370))) * 6371392 * IFERROR(IF(AVERAGEIF('TT History'!$B:$B, D1370, 'TT History'!$E:$E) &gt; 9.8%, 1.1205, IF(AVERAGEIF('TT History'!$B:$B, D1370, 'TT History'!$E:$E) &gt;= 8.5%, 1.1055, 1.0525)), 1.0525)</f>
        <v>60.327976167259699</v>
      </c>
    </row>
    <row r="1371" spans="1:8" x14ac:dyDescent="0.25">
      <c r="A1371" t="s">
        <v>176</v>
      </c>
      <c r="B1371" t="str">
        <f>VLOOKUP(C1371, olt_db!$B$2:$E$70, 2, 0)</f>
        <v>OLT-SMGN-IBS-Pematang_Asilum</v>
      </c>
      <c r="C1371" t="s">
        <v>177</v>
      </c>
      <c r="D1371" s="30" t="s">
        <v>509</v>
      </c>
      <c r="E1371" s="30" t="s">
        <v>273</v>
      </c>
      <c r="F1371" s="132">
        <v>2.9824321566653502</v>
      </c>
      <c r="G1371" s="133">
        <v>99.186027932886404</v>
      </c>
      <c r="H1371" s="32">
        <f>ACOS(COS(RADIANS(90-F1372)) * COS(RADIANS(90-F1371)) + SIN(RADIANS(90-F1372)) * SIN(RADIANS(90-F1371)) * COS(RADIANS(G1372-G1371))) * 6371392 * IFERROR(IF(AVERAGEIF('TT History'!$B:$B, D1371, 'TT History'!$E:$E) &gt; 9.8%, 1.1205, IF(AVERAGEIF('TT History'!$B:$B, D1371, 'TT History'!$E:$E) &gt;= 8.5%, 1.1055, 1.0525)), 1.0525)</f>
        <v>68.20290229237763</v>
      </c>
    </row>
    <row r="1372" spans="1:8" x14ac:dyDescent="0.25">
      <c r="A1372" t="s">
        <v>176</v>
      </c>
      <c r="B1372" t="str">
        <f>VLOOKUP(C1372, olt_db!$B$2:$E$70, 2, 0)</f>
        <v>OLT-SMGN-IBS-Pematang_Asilum</v>
      </c>
      <c r="C1372" t="s">
        <v>177</v>
      </c>
      <c r="D1372" s="30" t="s">
        <v>509</v>
      </c>
      <c r="E1372" s="30" t="s">
        <v>274</v>
      </c>
      <c r="F1372" s="132">
        <v>2.9825195875845401</v>
      </c>
      <c r="G1372" s="133">
        <v>99.186604850861698</v>
      </c>
      <c r="H1372" s="32">
        <f>ACOS(COS(RADIANS(90-F1373)) * COS(RADIANS(90-F1372)) + SIN(RADIANS(90-F1373)) * SIN(RADIANS(90-F1372)) * COS(RADIANS(G1373-G1372))) * 6371392 * IFERROR(IF(AVERAGEIF('TT History'!$B:$B, D1372, 'TT History'!$E:$E) &gt; 9.8%, 1.1205, IF(AVERAGEIF('TT History'!$B:$B, D1372, 'TT History'!$E:$E) &gt;= 8.5%, 1.1055, 1.0525)), 1.0525)</f>
        <v>52.255712126837352</v>
      </c>
    </row>
    <row r="1373" spans="1:8" x14ac:dyDescent="0.25">
      <c r="A1373" t="s">
        <v>176</v>
      </c>
      <c r="B1373" t="str">
        <f>VLOOKUP(C1373, olt_db!$B$2:$E$70, 2, 0)</f>
        <v>OLT-SMGN-IBS-Pematang_Asilum</v>
      </c>
      <c r="C1373" t="s">
        <v>177</v>
      </c>
      <c r="D1373" s="30" t="s">
        <v>509</v>
      </c>
      <c r="E1373" s="30" t="s">
        <v>275</v>
      </c>
      <c r="F1373" s="132">
        <v>2.98264061271081</v>
      </c>
      <c r="G1373" s="133">
        <v>99.187035196255295</v>
      </c>
      <c r="H1373" s="32">
        <f>ACOS(COS(RADIANS(90-F1374)) * COS(RADIANS(90-F1373)) + SIN(RADIANS(90-F1374)) * SIN(RADIANS(90-F1373)) * COS(RADIANS(G1374-G1373))) * 6371392 * IFERROR(IF(AVERAGEIF('TT History'!$B:$B, D1373, 'TT History'!$E:$E) &gt; 9.8%, 1.1205, IF(AVERAGEIF('TT History'!$B:$B, D1373, 'TT History'!$E:$E) &gt;= 8.5%, 1.1055, 1.0525)), 1.0525)</f>
        <v>58.909225798047181</v>
      </c>
    </row>
    <row r="1374" spans="1:8" x14ac:dyDescent="0.25">
      <c r="A1374" t="s">
        <v>176</v>
      </c>
      <c r="B1374" t="str">
        <f>VLOOKUP(C1374, olt_db!$B$2:$E$70, 2, 0)</f>
        <v>OLT-SMGN-IBS-Pematang_Asilum</v>
      </c>
      <c r="C1374" t="s">
        <v>177</v>
      </c>
      <c r="D1374" s="30" t="s">
        <v>509</v>
      </c>
      <c r="E1374" s="30" t="s">
        <v>276</v>
      </c>
      <c r="F1374" s="132">
        <v>2.9827202413886602</v>
      </c>
      <c r="G1374" s="133">
        <v>99.187532857699594</v>
      </c>
      <c r="H1374" s="32">
        <f>ACOS(COS(RADIANS(90-F1375)) * COS(RADIANS(90-F1374)) + SIN(RADIANS(90-F1375)) * SIN(RADIANS(90-F1374)) * COS(RADIANS(G1375-G1374))) * 6371392 * IFERROR(IF(AVERAGEIF('TT History'!$B:$B, D1374, 'TT History'!$E:$E) &gt; 9.8%, 1.1205, IF(AVERAGEIF('TT History'!$B:$B, D1374, 'TT History'!$E:$E) &gt;= 8.5%, 1.1055, 1.0525)), 1.0525)</f>
        <v>58.962763479643513</v>
      </c>
    </row>
    <row r="1375" spans="1:8" x14ac:dyDescent="0.25">
      <c r="A1375" t="s">
        <v>176</v>
      </c>
      <c r="B1375" t="str">
        <f>VLOOKUP(C1375, olt_db!$B$2:$E$70, 2, 0)</f>
        <v>OLT-SMGN-IBS-Pematang_Asilum</v>
      </c>
      <c r="C1375" t="s">
        <v>177</v>
      </c>
      <c r="D1375" s="30" t="s">
        <v>509</v>
      </c>
      <c r="E1375" s="30" t="s">
        <v>277</v>
      </c>
      <c r="F1375" s="132">
        <v>2.9828090498028001</v>
      </c>
      <c r="G1375" s="133">
        <v>99.188029424318998</v>
      </c>
      <c r="H1375" s="32">
        <f>ACOS(COS(RADIANS(90-F1376)) * COS(RADIANS(90-F1375)) + SIN(RADIANS(90-F1376)) * SIN(RADIANS(90-F1375)) * COS(RADIANS(G1376-G1375))) * 6371392 * IFERROR(IF(AVERAGEIF('TT History'!$B:$B, D1375, 'TT History'!$E:$E) &gt; 9.8%, 1.1205, IF(AVERAGEIF('TT History'!$B:$B, D1375, 'TT History'!$E:$E) &gt;= 8.5%, 1.1055, 1.0525)), 1.0525)</f>
        <v>59.647769118040308</v>
      </c>
    </row>
    <row r="1376" spans="1:8" x14ac:dyDescent="0.25">
      <c r="A1376" t="s">
        <v>176</v>
      </c>
      <c r="B1376" t="str">
        <f>VLOOKUP(C1376, olt_db!$B$2:$E$70, 2, 0)</f>
        <v>OLT-SMGN-IBS-Pematang_Asilum</v>
      </c>
      <c r="C1376" t="s">
        <v>177</v>
      </c>
      <c r="D1376" s="30" t="s">
        <v>509</v>
      </c>
      <c r="E1376" s="30" t="s">
        <v>278</v>
      </c>
      <c r="F1376" s="132">
        <v>2.9829235554225999</v>
      </c>
      <c r="G1376" s="133">
        <v>99.1885267040076</v>
      </c>
      <c r="H1376" s="32">
        <f>ACOS(COS(RADIANS(90-F1377)) * COS(RADIANS(90-F1376)) + SIN(RADIANS(90-F1377)) * SIN(RADIANS(90-F1376)) * COS(RADIANS(G1377-G1376))) * 6371392 * IFERROR(IF(AVERAGEIF('TT History'!$B:$B, D1376, 'TT History'!$E:$E) &gt; 9.8%, 1.1205, IF(AVERAGEIF('TT History'!$B:$B, D1376, 'TT History'!$E:$E) &gt;= 8.5%, 1.1055, 1.0525)), 1.0525)</f>
        <v>62.163731435817134</v>
      </c>
    </row>
    <row r="1377" spans="1:8" x14ac:dyDescent="0.25">
      <c r="A1377" t="s">
        <v>176</v>
      </c>
      <c r="B1377" t="str">
        <f>VLOOKUP(C1377, olt_db!$B$2:$E$70, 2, 0)</f>
        <v>OLT-SMGN-IBS-Pematang_Asilum</v>
      </c>
      <c r="C1377" t="s">
        <v>177</v>
      </c>
      <c r="D1377" s="30" t="s">
        <v>509</v>
      </c>
      <c r="E1377" s="30" t="s">
        <v>279</v>
      </c>
      <c r="F1377" s="132">
        <v>2.9829951122617402</v>
      </c>
      <c r="G1377" s="133">
        <v>99.189053708199097</v>
      </c>
      <c r="H1377" s="32">
        <f>ACOS(COS(RADIANS(90-F1378)) * COS(RADIANS(90-F1377)) + SIN(RADIANS(90-F1378)) * SIN(RADIANS(90-F1377)) * COS(RADIANS(G1378-G1377))) * 6371392 * IFERROR(IF(AVERAGEIF('TT History'!$B:$B, D1377, 'TT History'!$E:$E) &gt; 9.8%, 1.1205, IF(AVERAGEIF('TT History'!$B:$B, D1377, 'TT History'!$E:$E) &gt;= 8.5%, 1.1055, 1.0525)), 1.0525)</f>
        <v>59.273878242804585</v>
      </c>
    </row>
    <row r="1378" spans="1:8" x14ac:dyDescent="0.25">
      <c r="A1378" t="s">
        <v>176</v>
      </c>
      <c r="B1378" t="str">
        <f>VLOOKUP(C1378, olt_db!$B$2:$E$70, 2, 0)</f>
        <v>OLT-SMGN-IBS-Pematang_Asilum</v>
      </c>
      <c r="C1378" t="s">
        <v>177</v>
      </c>
      <c r="D1378" s="30" t="s">
        <v>509</v>
      </c>
      <c r="E1378" s="30" t="s">
        <v>280</v>
      </c>
      <c r="F1378" s="132">
        <v>2.9829368414769299</v>
      </c>
      <c r="G1378" s="133">
        <v>99.189557470327202</v>
      </c>
      <c r="H1378" s="32">
        <f>ACOS(COS(RADIANS(90-F1379)) * COS(RADIANS(90-F1378)) + SIN(RADIANS(90-F1379)) * SIN(RADIANS(90-F1378)) * COS(RADIANS(G1379-G1378))) * 6371392 * IFERROR(IF(AVERAGEIF('TT History'!$B:$B, D1378, 'TT History'!$E:$E) &gt; 9.8%, 1.1205, IF(AVERAGEIF('TT History'!$B:$B, D1378, 'TT History'!$E:$E) &gt;= 8.5%, 1.1055, 1.0525)), 1.0525)</f>
        <v>84.543215306639809</v>
      </c>
    </row>
    <row r="1379" spans="1:8" x14ac:dyDescent="0.25">
      <c r="A1379" t="s">
        <v>176</v>
      </c>
      <c r="B1379" t="str">
        <f>VLOOKUP(C1379, olt_db!$B$2:$E$70, 2, 0)</f>
        <v>OLT-SMGN-IBS-Pematang_Asilum</v>
      </c>
      <c r="C1379" t="s">
        <v>177</v>
      </c>
      <c r="D1379" s="30" t="s">
        <v>509</v>
      </c>
      <c r="E1379" s="30" t="s">
        <v>281</v>
      </c>
      <c r="F1379" s="132">
        <v>2.9830836239487599</v>
      </c>
      <c r="G1379" s="133">
        <v>99.190265705182199</v>
      </c>
      <c r="H1379" s="32">
        <f>ACOS(COS(RADIANS(90-F1380)) * COS(RADIANS(90-F1379)) + SIN(RADIANS(90-F1380)) * SIN(RADIANS(90-F1379)) * COS(RADIANS(G1380-G1379))) * 6371392 * IFERROR(IF(AVERAGEIF('TT History'!$B:$B, D1379, 'TT History'!$E:$E) &gt; 9.8%, 1.1205, IF(AVERAGEIF('TT History'!$B:$B, D1379, 'TT History'!$E:$E) &gt;= 8.5%, 1.1055, 1.0525)), 1.0525)</f>
        <v>121.00332102366355</v>
      </c>
    </row>
    <row r="1380" spans="1:8" x14ac:dyDescent="0.25">
      <c r="A1380" t="s">
        <v>176</v>
      </c>
      <c r="B1380" t="str">
        <f>VLOOKUP(C1380, olt_db!$B$2:$E$70, 2, 0)</f>
        <v>OLT-SMGN-IBS-Pematang_Asilum</v>
      </c>
      <c r="C1380" t="s">
        <v>177</v>
      </c>
      <c r="D1380" s="30" t="s">
        <v>509</v>
      </c>
      <c r="E1380" s="30" t="s">
        <v>282</v>
      </c>
      <c r="F1380" s="134">
        <v>2.98326133440455</v>
      </c>
      <c r="G1380" s="135">
        <v>99.191285563298393</v>
      </c>
      <c r="H1380" s="32">
        <f>ACOS(COS(RADIANS(90-F1381)) * COS(RADIANS(90-F1380)) + SIN(RADIANS(90-F1381)) * SIN(RADIANS(90-F1380)) * COS(RADIANS(G1381-G1380))) * 6371392 * IFERROR(IF(AVERAGEIF('TT History'!$B:$B, D1380, 'TT History'!$E:$E) &gt; 9.8%, 1.1205, IF(AVERAGEIF('TT History'!$B:$B, D1380, 'TT History'!$E:$E) &gt;= 8.5%, 1.1055, 1.0525)), 1.0525)</f>
        <v>141.66355958581124</v>
      </c>
    </row>
    <row r="1381" spans="1:8" x14ac:dyDescent="0.25">
      <c r="A1381" t="s">
        <v>176</v>
      </c>
      <c r="B1381" t="str">
        <f>VLOOKUP(C1381, olt_db!$B$2:$E$70, 2, 0)</f>
        <v>OLT-SMGN-IBS-Pematang_Asilum</v>
      </c>
      <c r="C1381" t="s">
        <v>177</v>
      </c>
      <c r="D1381" s="30" t="s">
        <v>509</v>
      </c>
      <c r="E1381" s="30" t="s">
        <v>283</v>
      </c>
      <c r="F1381" s="134">
        <v>2.98350899284919</v>
      </c>
      <c r="G1381" s="135">
        <v>99.192471951135403</v>
      </c>
      <c r="H1381" s="32">
        <f>ACOS(COS(RADIANS(90-F1382)) * COS(RADIANS(90-F1381)) + SIN(RADIANS(90-F1382)) * SIN(RADIANS(90-F1381)) * COS(RADIANS(G1382-G1381))) * 6371392 * IFERROR(IF(AVERAGEIF('TT History'!$B:$B, D1381, 'TT History'!$E:$E) &gt; 9.8%, 1.1205, IF(AVERAGEIF('TT History'!$B:$B, D1381, 'TT History'!$E:$E) &gt;= 8.5%, 1.1055, 1.0525)), 1.0525)</f>
        <v>153.6841624980583</v>
      </c>
    </row>
    <row r="1382" spans="1:8" x14ac:dyDescent="0.25">
      <c r="A1382" t="s">
        <v>176</v>
      </c>
      <c r="B1382" t="str">
        <f>VLOOKUP(C1382, olt_db!$B$2:$E$70, 2, 0)</f>
        <v>OLT-SMGN-IBS-Pematang_Asilum</v>
      </c>
      <c r="C1382" t="s">
        <v>177</v>
      </c>
      <c r="D1382" s="30" t="s">
        <v>509</v>
      </c>
      <c r="E1382" s="30" t="s">
        <v>284</v>
      </c>
      <c r="F1382" s="134">
        <v>2.98364660877687</v>
      </c>
      <c r="G1382" s="135">
        <v>99.1937795848024</v>
      </c>
      <c r="H1382" s="32">
        <f>ACOS(COS(RADIANS(90-F1383)) * COS(RADIANS(90-F1382)) + SIN(RADIANS(90-F1383)) * SIN(RADIANS(90-F1382)) * COS(RADIANS(G1383-G1382))) * 6371392 * IFERROR(IF(AVERAGEIF('TT History'!$B:$B, D1382, 'TT History'!$E:$E) &gt; 9.8%, 1.1205, IF(AVERAGEIF('TT History'!$B:$B, D1382, 'TT History'!$E:$E) &gt;= 8.5%, 1.1055, 1.0525)), 1.0525)</f>
        <v>95.065860946081216</v>
      </c>
    </row>
    <row r="1383" spans="1:8" x14ac:dyDescent="0.25">
      <c r="A1383" t="s">
        <v>176</v>
      </c>
      <c r="B1383" t="str">
        <f>VLOOKUP(C1383, olt_db!$B$2:$E$70, 2, 0)</f>
        <v>OLT-SMGN-IBS-Pematang_Asilum</v>
      </c>
      <c r="C1383" t="s">
        <v>177</v>
      </c>
      <c r="D1383" s="30" t="s">
        <v>509</v>
      </c>
      <c r="E1383" s="30" t="s">
        <v>285</v>
      </c>
      <c r="F1383" s="134">
        <v>2.9837615575126901</v>
      </c>
      <c r="G1383" s="135">
        <v>99.194584752888701</v>
      </c>
      <c r="H1383" s="32">
        <f>ACOS(COS(RADIANS(90-F1384)) * COS(RADIANS(90-F1383)) + SIN(RADIANS(90-F1384)) * SIN(RADIANS(90-F1383)) * COS(RADIANS(G1384-G1383))) * 6371392 * IFERROR(IF(AVERAGEIF('TT History'!$B:$B, D1383, 'TT History'!$E:$E) &gt; 9.8%, 1.1205, IF(AVERAGEIF('TT History'!$B:$B, D1383, 'TT History'!$E:$E) &gt;= 8.5%, 1.1055, 1.0525)), 1.0525)</f>
        <v>74.159367696017057</v>
      </c>
    </row>
    <row r="1384" spans="1:8" x14ac:dyDescent="0.25">
      <c r="A1384" t="s">
        <v>176</v>
      </c>
      <c r="B1384" t="str">
        <f>VLOOKUP(C1384, olt_db!$B$2:$E$70, 2, 0)</f>
        <v>OLT-SMGN-IBS-Pematang_Asilum</v>
      </c>
      <c r="C1384" t="s">
        <v>177</v>
      </c>
      <c r="D1384" s="30" t="s">
        <v>509</v>
      </c>
      <c r="E1384" s="30" t="s">
        <v>286</v>
      </c>
      <c r="F1384" s="134">
        <v>2.9838110442228598</v>
      </c>
      <c r="G1384" s="135">
        <v>99.195217299372302</v>
      </c>
      <c r="H1384" s="32">
        <f>ACOS(COS(RADIANS(90-F1385)) * COS(RADIANS(90-F1384)) + SIN(RADIANS(90-F1385)) * SIN(RADIANS(90-F1384)) * COS(RADIANS(G1385-G1384))) * 6371392 * IFERROR(IF(AVERAGEIF('TT History'!$B:$B, D1384, 'TT History'!$E:$E) &gt; 9.8%, 1.1205, IF(AVERAGEIF('TT History'!$B:$B, D1384, 'TT History'!$E:$E) &gt;= 8.5%, 1.1055, 1.0525)), 1.0525)</f>
        <v>116.6221917235237</v>
      </c>
    </row>
    <row r="1385" spans="1:8" x14ac:dyDescent="0.25">
      <c r="A1385" t="s">
        <v>176</v>
      </c>
      <c r="B1385" t="str">
        <f>VLOOKUP(C1385, olt_db!$B$2:$E$70, 2, 0)</f>
        <v>OLT-SMGN-IBS-Pematang_Asilum</v>
      </c>
      <c r="C1385" t="s">
        <v>177</v>
      </c>
      <c r="D1385" s="30" t="s">
        <v>509</v>
      </c>
      <c r="E1385" s="30" t="s">
        <v>287</v>
      </c>
      <c r="F1385" s="134">
        <v>2.98388861904342</v>
      </c>
      <c r="G1385" s="135">
        <v>99.1962120546861</v>
      </c>
      <c r="H1385" s="32">
        <f>ACOS(COS(RADIANS(90-F1386)) * COS(RADIANS(90-F1385)) + SIN(RADIANS(90-F1386)) * SIN(RADIANS(90-F1385)) * COS(RADIANS(G1386-G1385))) * 6371392 * IFERROR(IF(AVERAGEIF('TT History'!$B:$B, D1385, 'TT History'!$E:$E) &gt; 9.8%, 1.1205, IF(AVERAGEIF('TT History'!$B:$B, D1385, 'TT History'!$E:$E) &gt;= 8.5%, 1.1055, 1.0525)), 1.0525)</f>
        <v>98.083734615221644</v>
      </c>
    </row>
    <row r="1386" spans="1:8" x14ac:dyDescent="0.25">
      <c r="A1386" t="s">
        <v>176</v>
      </c>
      <c r="B1386" t="str">
        <f>VLOOKUP(C1386, olt_db!$B$2:$E$70, 2, 0)</f>
        <v>OLT-SMGN-IBS-Pematang_Asilum</v>
      </c>
      <c r="C1386" t="s">
        <v>177</v>
      </c>
      <c r="D1386" s="30" t="s">
        <v>509</v>
      </c>
      <c r="E1386" s="30" t="s">
        <v>288</v>
      </c>
      <c r="F1386" s="134">
        <v>2.98398537989338</v>
      </c>
      <c r="G1386" s="135">
        <v>99.197045616966307</v>
      </c>
      <c r="H1386" s="32">
        <f>ACOS(COS(RADIANS(90-F1387)) * COS(RADIANS(90-F1386)) + SIN(RADIANS(90-F1387)) * SIN(RADIANS(90-F1386)) * COS(RADIANS(G1387-G1386))) * 6371392 * IFERROR(IF(AVERAGEIF('TT History'!$B:$B, D1386, 'TT History'!$E:$E) &gt; 9.8%, 1.1205, IF(AVERAGEIF('TT History'!$B:$B, D1386, 'TT History'!$E:$E) &gt;= 8.5%, 1.1055, 1.0525)), 1.0525)</f>
        <v>59.30225649958863</v>
      </c>
    </row>
    <row r="1387" spans="1:8" x14ac:dyDescent="0.25">
      <c r="A1387" t="s">
        <v>176</v>
      </c>
      <c r="B1387" t="str">
        <f>VLOOKUP(C1387, olt_db!$B$2:$E$70, 2, 0)</f>
        <v>OLT-SMGN-IBS-Pematang_Asilum</v>
      </c>
      <c r="C1387" t="s">
        <v>177</v>
      </c>
      <c r="D1387" s="30" t="s">
        <v>509</v>
      </c>
      <c r="E1387" s="30" t="s">
        <v>289</v>
      </c>
      <c r="F1387" s="134">
        <v>2.9841504988741399</v>
      </c>
      <c r="G1387" s="135">
        <v>99.197525291439405</v>
      </c>
      <c r="H1387" s="32">
        <f>ACOS(COS(RADIANS(90-F1388)) * COS(RADIANS(90-F1387)) + SIN(RADIANS(90-F1388)) * SIN(RADIANS(90-F1387)) * COS(RADIANS(G1388-G1387))) * 6371392 * IFERROR(IF(AVERAGEIF('TT History'!$B:$B, D1387, 'TT History'!$E:$E) &gt; 9.8%, 1.1205, IF(AVERAGEIF('TT History'!$B:$B, D1387, 'TT History'!$E:$E) &gt;= 8.5%, 1.1055, 1.0525)), 1.0525)</f>
        <v>67.380946926217618</v>
      </c>
    </row>
    <row r="1388" spans="1:8" x14ac:dyDescent="0.25">
      <c r="A1388" t="s">
        <v>176</v>
      </c>
      <c r="B1388" t="str">
        <f>VLOOKUP(C1388, olt_db!$B$2:$E$70, 2, 0)</f>
        <v>OLT-SMGN-IBS-Pematang_Asilum</v>
      </c>
      <c r="C1388" t="s">
        <v>177</v>
      </c>
      <c r="D1388" s="30" t="s">
        <v>509</v>
      </c>
      <c r="E1388" s="30" t="s">
        <v>290</v>
      </c>
      <c r="F1388" s="134">
        <v>2.98450283775641</v>
      </c>
      <c r="G1388" s="135">
        <v>99.197981210276396</v>
      </c>
      <c r="H1388" s="32">
        <f>ACOS(COS(RADIANS(90-F1389)) * COS(RADIANS(90-F1388)) + SIN(RADIANS(90-F1389)) * SIN(RADIANS(90-F1388)) * COS(RADIANS(G1389-G1388))) * 6371392 * IFERROR(IF(AVERAGEIF('TT History'!$B:$B, D1388, 'TT History'!$E:$E) &gt; 9.8%, 1.1205, IF(AVERAGEIF('TT History'!$B:$B, D1388, 'TT History'!$E:$E) &gt;= 8.5%, 1.1055, 1.0525)), 1.0525)</f>
        <v>88.541423406132907</v>
      </c>
    </row>
    <row r="1389" spans="1:8" x14ac:dyDescent="0.25">
      <c r="A1389" t="s">
        <v>176</v>
      </c>
      <c r="B1389" t="str">
        <f>VLOOKUP(C1389, olt_db!$B$2:$E$70, 2, 0)</f>
        <v>OLT-SMGN-IBS-Pematang_Asilum</v>
      </c>
      <c r="C1389" t="s">
        <v>177</v>
      </c>
      <c r="D1389" s="30" t="s">
        <v>509</v>
      </c>
      <c r="E1389" s="30" t="s">
        <v>291</v>
      </c>
      <c r="F1389" s="134">
        <v>2.9850825672121601</v>
      </c>
      <c r="G1389" s="135">
        <v>99.198467890879101</v>
      </c>
      <c r="H1389" s="32">
        <f>ACOS(COS(RADIANS(90-F1390)) * COS(RADIANS(90-F1389)) + SIN(RADIANS(90-F1390)) * SIN(RADIANS(90-F1389)) * COS(RADIANS(G1390-G1389))) * 6371392 * IFERROR(IF(AVERAGEIF('TT History'!$B:$B, D1389, 'TT History'!$E:$E) &gt; 9.8%, 1.1205, IF(AVERAGEIF('TT History'!$B:$B, D1389, 'TT History'!$E:$E) &gt;= 8.5%, 1.1055, 1.0525)), 1.0525)</f>
        <v>81.67689682812123</v>
      </c>
    </row>
    <row r="1390" spans="1:8" x14ac:dyDescent="0.25">
      <c r="A1390" t="s">
        <v>176</v>
      </c>
      <c r="B1390" t="str">
        <f>VLOOKUP(C1390, olt_db!$B$2:$E$70, 2, 0)</f>
        <v>OLT-SMGN-IBS-Pematang_Asilum</v>
      </c>
      <c r="C1390" t="s">
        <v>177</v>
      </c>
      <c r="D1390" s="30" t="s">
        <v>509</v>
      </c>
      <c r="E1390" s="30" t="s">
        <v>292</v>
      </c>
      <c r="F1390" s="134">
        <v>2.98562910121366</v>
      </c>
      <c r="G1390" s="135">
        <v>99.198902418916006</v>
      </c>
      <c r="H1390" s="32">
        <f>ACOS(COS(RADIANS(90-F1391)) * COS(RADIANS(90-F1390)) + SIN(RADIANS(90-F1391)) * SIN(RADIANS(90-F1390)) * COS(RADIANS(G1391-G1390))) * 6371392 * IFERROR(IF(AVERAGEIF('TT History'!$B:$B, D1390, 'TT History'!$E:$E) &gt; 9.8%, 1.1205, IF(AVERAGEIF('TT History'!$B:$B, D1390, 'TT History'!$E:$E) &gt;= 8.5%, 1.1055, 1.0525)), 1.0525)</f>
        <v>92.107997544155054</v>
      </c>
    </row>
    <row r="1391" spans="1:8" x14ac:dyDescent="0.25">
      <c r="A1391" t="s">
        <v>176</v>
      </c>
      <c r="B1391" t="str">
        <f>VLOOKUP(C1391, olt_db!$B$2:$E$70, 2, 0)</f>
        <v>OLT-SMGN-IBS-Pematang_Asilum</v>
      </c>
      <c r="C1391" t="s">
        <v>177</v>
      </c>
      <c r="D1391" s="30" t="s">
        <v>509</v>
      </c>
      <c r="E1391" s="30" t="s">
        <v>293</v>
      </c>
      <c r="F1391" s="134">
        <v>2.9862503865652301</v>
      </c>
      <c r="G1391" s="135">
        <v>99.199386129556103</v>
      </c>
      <c r="H1391" s="32">
        <f>ACOS(COS(RADIANS(90-F1392)) * COS(RADIANS(90-F1391)) + SIN(RADIANS(90-F1392)) * SIN(RADIANS(90-F1391)) * COS(RADIANS(G1392-G1391))) * 6371392 * IFERROR(IF(AVERAGEIF('TT History'!$B:$B, D1391, 'TT History'!$E:$E) &gt; 9.8%, 1.1205, IF(AVERAGEIF('TT History'!$B:$B, D1391, 'TT History'!$E:$E) &gt;= 8.5%, 1.1055, 1.0525)), 1.0525)</f>
        <v>88.90976450170534</v>
      </c>
    </row>
    <row r="1392" spans="1:8" x14ac:dyDescent="0.25">
      <c r="A1392" t="s">
        <v>176</v>
      </c>
      <c r="B1392" t="str">
        <f>VLOOKUP(C1392, olt_db!$B$2:$E$70, 2, 0)</f>
        <v>OLT-SMGN-IBS-Pematang_Asilum</v>
      </c>
      <c r="C1392" t="s">
        <v>177</v>
      </c>
      <c r="D1392" s="30" t="s">
        <v>509</v>
      </c>
      <c r="E1392" s="30" t="s">
        <v>294</v>
      </c>
      <c r="F1392" s="134">
        <v>2.98684075312404</v>
      </c>
      <c r="G1392" s="135">
        <v>99.199864839189999</v>
      </c>
      <c r="H1392" s="32">
        <f>ACOS(COS(RADIANS(90-F1393)) * COS(RADIANS(90-F1392)) + SIN(RADIANS(90-F1393)) * SIN(RADIANS(90-F1392)) * COS(RADIANS(G1393-G1392))) * 6371392 * IFERROR(IF(AVERAGEIF('TT History'!$B:$B, D1392, 'TT History'!$E:$E) &gt; 9.8%, 1.1205, IF(AVERAGEIF('TT History'!$B:$B, D1392, 'TT History'!$E:$E) &gt;= 8.5%, 1.1055, 1.0525)), 1.0525)</f>
        <v>85.990739478335769</v>
      </c>
    </row>
    <row r="1393" spans="1:8" x14ac:dyDescent="0.25">
      <c r="A1393" t="s">
        <v>176</v>
      </c>
      <c r="B1393" t="str">
        <f>VLOOKUP(C1393, olt_db!$B$2:$E$70, 2, 0)</f>
        <v>OLT-SMGN-IBS-Pematang_Asilum</v>
      </c>
      <c r="C1393" t="s">
        <v>177</v>
      </c>
      <c r="D1393" s="30" t="s">
        <v>509</v>
      </c>
      <c r="E1393" s="30" t="s">
        <v>295</v>
      </c>
      <c r="F1393" s="134">
        <v>2.9874107510616899</v>
      </c>
      <c r="G1393" s="135">
        <v>99.200329049697601</v>
      </c>
      <c r="H1393" s="32">
        <f>ACOS(COS(RADIANS(90-F1394)) * COS(RADIANS(90-F1393)) + SIN(RADIANS(90-F1394)) * SIN(RADIANS(90-F1393)) * COS(RADIANS(G1394-G1393))) * 6371392 * IFERROR(IF(AVERAGEIF('TT History'!$B:$B, D1393, 'TT History'!$E:$E) &gt; 9.8%, 1.1205, IF(AVERAGEIF('TT History'!$B:$B, D1393, 'TT History'!$E:$E) &gt;= 8.5%, 1.1055, 1.0525)), 1.0525)</f>
        <v>77.172612141559725</v>
      </c>
    </row>
    <row r="1394" spans="1:8" x14ac:dyDescent="0.25">
      <c r="A1394" t="s">
        <v>176</v>
      </c>
      <c r="B1394" t="str">
        <f>VLOOKUP(C1394, olt_db!$B$2:$E$70, 2, 0)</f>
        <v>OLT-SMGN-IBS-Pematang_Asilum</v>
      </c>
      <c r="C1394" t="s">
        <v>177</v>
      </c>
      <c r="D1394" s="30" t="s">
        <v>509</v>
      </c>
      <c r="E1394" s="30" t="s">
        <v>296</v>
      </c>
      <c r="F1394" s="134">
        <v>2.9879590985784001</v>
      </c>
      <c r="G1394" s="135">
        <v>99.200695723438898</v>
      </c>
      <c r="H1394" s="32">
        <f>ACOS(COS(RADIANS(90-F1395)) * COS(RADIANS(90-F1394)) + SIN(RADIANS(90-F1395)) * SIN(RADIANS(90-F1394)) * COS(RADIANS(G1395-G1394))) * 6371392 * IFERROR(IF(AVERAGEIF('TT History'!$B:$B, D1394, 'TT History'!$E:$E) &gt; 9.8%, 1.1205, IF(AVERAGEIF('TT History'!$B:$B, D1394, 'TT History'!$E:$E) &gt;= 8.5%, 1.1055, 1.0525)), 1.0525)</f>
        <v>120.90776714771781</v>
      </c>
    </row>
    <row r="1395" spans="1:8" x14ac:dyDescent="0.25">
      <c r="A1395" t="s">
        <v>176</v>
      </c>
      <c r="B1395" t="str">
        <f>VLOOKUP(C1395, olt_db!$B$2:$E$70, 2, 0)</f>
        <v>OLT-SMGN-IBS-Pematang_Asilum</v>
      </c>
      <c r="C1395" t="s">
        <v>177</v>
      </c>
      <c r="D1395" s="30" t="s">
        <v>509</v>
      </c>
      <c r="E1395" s="30" t="s">
        <v>297</v>
      </c>
      <c r="F1395" s="134">
        <v>2.9887243114141602</v>
      </c>
      <c r="G1395" s="135">
        <v>99.201390668885594</v>
      </c>
      <c r="H1395" s="32">
        <f>ACOS(COS(RADIANS(90-F1396)) * COS(RADIANS(90-F1395)) + SIN(RADIANS(90-F1396)) * SIN(RADIANS(90-F1395)) * COS(RADIANS(G1396-G1395))) * 6371392 * IFERROR(IF(AVERAGEIF('TT History'!$B:$B, D1395, 'TT History'!$E:$E) &gt; 9.8%, 1.1205, IF(AVERAGEIF('TT History'!$B:$B, D1395, 'TT History'!$E:$E) &gt;= 8.5%, 1.1055, 1.0525)), 1.0525)</f>
        <v>83.461764272275744</v>
      </c>
    </row>
    <row r="1396" spans="1:8" x14ac:dyDescent="0.25">
      <c r="A1396" t="s">
        <v>176</v>
      </c>
      <c r="B1396" t="str">
        <f>VLOOKUP(C1396, olt_db!$B$2:$E$70, 2, 0)</f>
        <v>OLT-SMGN-IBS-Pematang_Asilum</v>
      </c>
      <c r="C1396" t="s">
        <v>177</v>
      </c>
      <c r="D1396" s="30" t="s">
        <v>509</v>
      </c>
      <c r="E1396" s="30" t="s">
        <v>298</v>
      </c>
      <c r="F1396" s="134">
        <v>2.9893165503333501</v>
      </c>
      <c r="G1396" s="135">
        <v>99.201788415809602</v>
      </c>
      <c r="H1396" s="32">
        <f>ACOS(COS(RADIANS(90-F1397)) * COS(RADIANS(90-F1396)) + SIN(RADIANS(90-F1397)) * SIN(RADIANS(90-F1396)) * COS(RADIANS(G1397-G1396))) * 6371392 * IFERROR(IF(AVERAGEIF('TT History'!$B:$B, D1396, 'TT History'!$E:$E) &gt; 9.8%, 1.1205, IF(AVERAGEIF('TT History'!$B:$B, D1396, 'TT History'!$E:$E) &gt;= 8.5%, 1.1055, 1.0525)), 1.0525)</f>
        <v>98.078186251603739</v>
      </c>
    </row>
    <row r="1397" spans="1:8" x14ac:dyDescent="0.25">
      <c r="A1397" t="s">
        <v>176</v>
      </c>
      <c r="B1397" t="str">
        <f>VLOOKUP(C1397, olt_db!$B$2:$E$70, 2, 0)</f>
        <v>OLT-SMGN-IBS-Pematang_Asilum</v>
      </c>
      <c r="C1397" t="s">
        <v>177</v>
      </c>
      <c r="D1397" s="30" t="s">
        <v>509</v>
      </c>
      <c r="E1397" s="30" t="s">
        <v>299</v>
      </c>
      <c r="F1397" s="134">
        <v>2.9899837308705099</v>
      </c>
      <c r="G1397" s="135">
        <v>99.202296153973194</v>
      </c>
      <c r="H1397" s="32">
        <f>ACOS(COS(RADIANS(90-F1398)) * COS(RADIANS(90-F1397)) + SIN(RADIANS(90-F1398)) * SIN(RADIANS(90-F1397)) * COS(RADIANS(G1398-G1397))) * 6371392 * IFERROR(IF(AVERAGEIF('TT History'!$B:$B, D1397, 'TT History'!$E:$E) &gt; 9.8%, 1.1205, IF(AVERAGEIF('TT History'!$B:$B, D1397, 'TT History'!$E:$E) &gt;= 8.5%, 1.1055, 1.0525)), 1.0525)</f>
        <v>93.706565527963221</v>
      </c>
    </row>
    <row r="1398" spans="1:8" x14ac:dyDescent="0.25">
      <c r="A1398" t="s">
        <v>176</v>
      </c>
      <c r="B1398" t="str">
        <f>VLOOKUP(C1398, olt_db!$B$2:$E$70, 2, 0)</f>
        <v>OLT-SMGN-IBS-Pematang_Asilum</v>
      </c>
      <c r="C1398" t="s">
        <v>177</v>
      </c>
      <c r="D1398" s="30" t="s">
        <v>509</v>
      </c>
      <c r="E1398" s="30" t="s">
        <v>299</v>
      </c>
      <c r="F1398" s="134">
        <v>2.9905986116724801</v>
      </c>
      <c r="G1398" s="135">
        <v>99.202809632792196</v>
      </c>
      <c r="H1398" s="32">
        <f>ACOS(COS(RADIANS(90-F1399)) * COS(RADIANS(90-F1398)) + SIN(RADIANS(90-F1399)) * SIN(RADIANS(90-F1398)) * COS(RADIANS(G1399-G1398))) * 6371392 * IFERROR(IF(AVERAGEIF('TT History'!$B:$B, D1398, 'TT History'!$E:$E) &gt; 9.8%, 1.1205, IF(AVERAGEIF('TT History'!$B:$B, D1398, 'TT History'!$E:$E) &gt;= 8.5%, 1.1055, 1.0525)), 1.0525)</f>
        <v>100.25625498684283</v>
      </c>
    </row>
    <row r="1399" spans="1:8" x14ac:dyDescent="0.25">
      <c r="A1399" t="s">
        <v>176</v>
      </c>
      <c r="B1399" t="str">
        <f>VLOOKUP(C1399, olt_db!$B$2:$E$70, 2, 0)</f>
        <v>OLT-SMGN-IBS-Pematang_Asilum</v>
      </c>
      <c r="C1399" t="s">
        <v>177</v>
      </c>
      <c r="D1399" s="30" t="s">
        <v>509</v>
      </c>
      <c r="E1399" s="30" t="s">
        <v>300</v>
      </c>
      <c r="F1399" s="134">
        <v>2.9912731682791001</v>
      </c>
      <c r="G1399" s="135">
        <v>99.2033383066331</v>
      </c>
      <c r="H1399" s="32">
        <f>ACOS(COS(RADIANS(90-F1400)) * COS(RADIANS(90-F1399)) + SIN(RADIANS(90-F1400)) * SIN(RADIANS(90-F1399)) * COS(RADIANS(G1400-G1399))) * 6371392 * IFERROR(IF(AVERAGEIF('TT History'!$B:$B, D1399, 'TT History'!$E:$E) &gt; 9.8%, 1.1205, IF(AVERAGEIF('TT History'!$B:$B, D1399, 'TT History'!$E:$E) &gt;= 8.5%, 1.1055, 1.0525)), 1.0525)</f>
        <v>113.39599558467478</v>
      </c>
    </row>
    <row r="1400" spans="1:8" x14ac:dyDescent="0.25">
      <c r="A1400" t="s">
        <v>176</v>
      </c>
      <c r="B1400" t="str">
        <f>VLOOKUP(C1400, olt_db!$B$2:$E$70, 2, 0)</f>
        <v>OLT-SMGN-IBS-Pematang_Asilum</v>
      </c>
      <c r="C1400" t="s">
        <v>177</v>
      </c>
      <c r="D1400" s="30" t="s">
        <v>509</v>
      </c>
      <c r="E1400" s="30" t="s">
        <v>301</v>
      </c>
      <c r="F1400" s="134">
        <v>2.9920297904407498</v>
      </c>
      <c r="G1400" s="135">
        <v>99.203944297620396</v>
      </c>
      <c r="H1400" s="32">
        <f>ACOS(COS(RADIANS(90-F1401)) * COS(RADIANS(90-F1400)) + SIN(RADIANS(90-F1401)) * SIN(RADIANS(90-F1400)) * COS(RADIANS(G1401-G1400))) * 6371392 * IFERROR(IF(AVERAGEIF('TT History'!$B:$B, D1400, 'TT History'!$E:$E) &gt; 9.8%, 1.1205, IF(AVERAGEIF('TT History'!$B:$B, D1400, 'TT History'!$E:$E) &gt;= 8.5%, 1.1055, 1.0525)), 1.0525)</f>
        <v>89.123170879590631</v>
      </c>
    </row>
    <row r="1401" spans="1:8" x14ac:dyDescent="0.25">
      <c r="A1401" t="s">
        <v>176</v>
      </c>
      <c r="B1401" t="str">
        <f>VLOOKUP(C1401, olt_db!$B$2:$E$70, 2, 0)</f>
        <v>OLT-SMGN-IBS-Pematang_Asilum</v>
      </c>
      <c r="C1401" t="s">
        <v>177</v>
      </c>
      <c r="D1401" s="30" t="s">
        <v>509</v>
      </c>
      <c r="E1401" s="30" t="s">
        <v>302</v>
      </c>
      <c r="F1401" s="134">
        <v>2.99255345228161</v>
      </c>
      <c r="G1401" s="135">
        <v>99.204497886327204</v>
      </c>
      <c r="H1401" s="32">
        <f>ACOS(COS(RADIANS(90-F1402)) * COS(RADIANS(90-F1401)) + SIN(RADIANS(90-F1402)) * SIN(RADIANS(90-F1401)) * COS(RADIANS(G1402-G1401))) * 6371392 * IFERROR(IF(AVERAGEIF('TT History'!$B:$B, D1401, 'TT History'!$E:$E) &gt; 9.8%, 1.1205, IF(AVERAGEIF('TT History'!$B:$B, D1401, 'TT History'!$E:$E) &gt;= 8.5%, 1.1055, 1.0525)), 1.0525)</f>
        <v>105.78505817722774</v>
      </c>
    </row>
    <row r="1402" spans="1:8" x14ac:dyDescent="0.25">
      <c r="A1402" t="s">
        <v>176</v>
      </c>
      <c r="B1402" t="str">
        <f>VLOOKUP(C1402, olt_db!$B$2:$E$70, 2, 0)</f>
        <v>OLT-SMGN-IBS-Pematang_Asilum</v>
      </c>
      <c r="C1402" t="s">
        <v>177</v>
      </c>
      <c r="D1402" s="30" t="s">
        <v>509</v>
      </c>
      <c r="E1402" s="30" t="s">
        <v>303</v>
      </c>
      <c r="F1402" s="134">
        <v>2.9932595134586601</v>
      </c>
      <c r="G1402" s="135">
        <v>99.205062927397805</v>
      </c>
      <c r="H1402" s="32">
        <f>ACOS(COS(RADIANS(90-F1403)) * COS(RADIANS(90-F1402)) + SIN(RADIANS(90-F1403)) * SIN(RADIANS(90-F1402)) * COS(RADIANS(G1403-G1402))) * 6371392 * IFERROR(IF(AVERAGEIF('TT History'!$B:$B, D1402, 'TT History'!$E:$E) &gt; 9.8%, 1.1205, IF(AVERAGEIF('TT History'!$B:$B, D1402, 'TT History'!$E:$E) &gt;= 8.5%, 1.1055, 1.0525)), 1.0525)</f>
        <v>97.609003083165689</v>
      </c>
    </row>
    <row r="1403" spans="1:8" x14ac:dyDescent="0.25">
      <c r="A1403" t="s">
        <v>176</v>
      </c>
      <c r="B1403" t="str">
        <f>VLOOKUP(C1403, olt_db!$B$2:$E$70, 2, 0)</f>
        <v>OLT-SMGN-IBS-Pematang_Asilum</v>
      </c>
      <c r="C1403" t="s">
        <v>177</v>
      </c>
      <c r="D1403" s="30" t="s">
        <v>509</v>
      </c>
      <c r="E1403" s="30" t="s">
        <v>304</v>
      </c>
      <c r="F1403" s="134">
        <v>2.9939094041374199</v>
      </c>
      <c r="G1403" s="135">
        <v>99.205586294853603</v>
      </c>
      <c r="H1403" s="32">
        <f>ACOS(COS(RADIANS(90-F1404)) * COS(RADIANS(90-F1403)) + SIN(RADIANS(90-F1404)) * SIN(RADIANS(90-F1403)) * COS(RADIANS(G1404-G1403))) * 6371392 * IFERROR(IF(AVERAGEIF('TT History'!$B:$B, D1403, 'TT History'!$E:$E) &gt; 9.8%, 1.1205, IF(AVERAGEIF('TT History'!$B:$B, D1403, 'TT History'!$E:$E) &gt;= 8.5%, 1.1055, 1.0525)), 1.0525)</f>
        <v>162.91787476972905</v>
      </c>
    </row>
    <row r="1404" spans="1:8" x14ac:dyDescent="0.25">
      <c r="A1404" t="s">
        <v>176</v>
      </c>
      <c r="B1404" t="str">
        <f>VLOOKUP(C1404, olt_db!$B$2:$E$70, 2, 0)</f>
        <v>OLT-SMGN-IBS-Pematang_Asilum</v>
      </c>
      <c r="C1404" t="s">
        <v>177</v>
      </c>
      <c r="D1404" s="30" t="s">
        <v>509</v>
      </c>
      <c r="E1404" s="30" t="s">
        <v>305</v>
      </c>
      <c r="F1404" s="134">
        <v>2.9949940000000002</v>
      </c>
      <c r="G1404" s="135">
        <v>99.206460000000007</v>
      </c>
      <c r="H1404" s="32">
        <f>ACOS(COS(RADIANS(90-F1405)) * COS(RADIANS(90-F1404)) + SIN(RADIANS(90-F1405)) * SIN(RADIANS(90-F1404)) * COS(RADIANS(G1405-G1404))) * 6371392 * IFERROR(IF(AVERAGEIF('TT History'!$B:$B, D1404, 'TT History'!$E:$E) &gt; 9.8%, 1.1205, IF(AVERAGEIF('TT History'!$B:$B, D1404, 'TT History'!$E:$E) &gt;= 8.5%, 1.1055, 1.0525)), 1.0525)</f>
        <v>147.77759005685425</v>
      </c>
    </row>
    <row r="1405" spans="1:8" x14ac:dyDescent="0.25">
      <c r="A1405" t="s">
        <v>176</v>
      </c>
      <c r="B1405" t="str">
        <f>VLOOKUP(C1405, olt_db!$B$2:$E$70, 2, 0)</f>
        <v>OLT-SMGN-IBS-Pematang_Asilum</v>
      </c>
      <c r="C1405" t="s">
        <v>177</v>
      </c>
      <c r="D1405" s="30" t="s">
        <v>509</v>
      </c>
      <c r="E1405" s="30" t="s">
        <v>306</v>
      </c>
      <c r="F1405" s="134">
        <v>2.9959498087902898</v>
      </c>
      <c r="G1405" s="135">
        <v>99.207286146548597</v>
      </c>
      <c r="H1405" s="32">
        <f>ACOS(COS(RADIANS(90-F1406)) * COS(RADIANS(90-F1405)) + SIN(RADIANS(90-F1406)) * SIN(RADIANS(90-F1405)) * COS(RADIANS(G1406-G1405))) * 6371392 * IFERROR(IF(AVERAGEIF('TT History'!$B:$B, D1405, 'TT History'!$E:$E) &gt; 9.8%, 1.1205, IF(AVERAGEIF('TT History'!$B:$B, D1405, 'TT History'!$E:$E) &gt;= 8.5%, 1.1055, 1.0525)), 1.0525)</f>
        <v>115.31763374224937</v>
      </c>
    </row>
    <row r="1406" spans="1:8" x14ac:dyDescent="0.25">
      <c r="A1406" t="s">
        <v>176</v>
      </c>
      <c r="B1406" t="str">
        <f>VLOOKUP(C1406, olt_db!$B$2:$E$70, 2, 0)</f>
        <v>OLT-SMGN-IBS-Pematang_Asilum</v>
      </c>
      <c r="C1406" t="s">
        <v>177</v>
      </c>
      <c r="D1406" s="30" t="s">
        <v>509</v>
      </c>
      <c r="E1406" s="30" t="s">
        <v>307</v>
      </c>
      <c r="F1406" s="134">
        <v>2.99659180418409</v>
      </c>
      <c r="G1406" s="135">
        <v>99.208034584515303</v>
      </c>
      <c r="H1406" s="32">
        <f>ACOS(COS(RADIANS(90-F1407)) * COS(RADIANS(90-F1406)) + SIN(RADIANS(90-F1407)) * SIN(RADIANS(90-F1406)) * COS(RADIANS(G1407-G1406))) * 6371392 * IFERROR(IF(AVERAGEIF('TT History'!$B:$B, D1406, 'TT History'!$E:$E) &gt; 9.8%, 1.1205, IF(AVERAGEIF('TT History'!$B:$B, D1406, 'TT History'!$E:$E) &gt;= 8.5%, 1.1055, 1.0525)), 1.0525)</f>
        <v>193.04395412050931</v>
      </c>
    </row>
    <row r="1407" spans="1:8" x14ac:dyDescent="0.25">
      <c r="A1407" t="s">
        <v>176</v>
      </c>
      <c r="B1407" t="str">
        <f>VLOOKUP(C1407, olt_db!$B$2:$E$70, 2, 0)</f>
        <v>OLT-SMGN-IBS-Pematang_Asilum</v>
      </c>
      <c r="C1407" t="s">
        <v>177</v>
      </c>
      <c r="D1407" s="30" t="s">
        <v>509</v>
      </c>
      <c r="E1407" s="30" t="s">
        <v>308</v>
      </c>
      <c r="F1407" s="134">
        <v>2.9974516430167601</v>
      </c>
      <c r="G1407" s="135">
        <v>99.209444046430605</v>
      </c>
      <c r="H1407" s="32">
        <f>ACOS(COS(RADIANS(90-F1408)) * COS(RADIANS(90-F1407)) + SIN(RADIANS(90-F1408)) * SIN(RADIANS(90-F1407)) * COS(RADIANS(G1408-G1407))) * 6371392 * IFERROR(IF(AVERAGEIF('TT History'!$B:$B, D1407, 'TT History'!$E:$E) &gt; 9.8%, 1.1205, IF(AVERAGEIF('TT History'!$B:$B, D1407, 'TT History'!$E:$E) &gt;= 8.5%, 1.1055, 1.0525)), 1.0525)</f>
        <v>148.74017831460273</v>
      </c>
    </row>
    <row r="1408" spans="1:8" x14ac:dyDescent="0.25">
      <c r="A1408" t="s">
        <v>176</v>
      </c>
      <c r="B1408" t="str">
        <f>VLOOKUP(C1408, olt_db!$B$2:$E$70, 2, 0)</f>
        <v>OLT-SMGN-IBS-Pematang_Asilum</v>
      </c>
      <c r="C1408" t="s">
        <v>177</v>
      </c>
      <c r="D1408" s="30" t="s">
        <v>509</v>
      </c>
      <c r="E1408" s="30" t="s">
        <v>309</v>
      </c>
      <c r="F1408" s="134">
        <v>2.9980191582140598</v>
      </c>
      <c r="G1408" s="135">
        <v>99.210582701131202</v>
      </c>
      <c r="H1408" s="32">
        <f>ACOS(COS(RADIANS(90-F1409)) * COS(RADIANS(90-F1408)) + SIN(RADIANS(90-F1409)) * SIN(RADIANS(90-F1408)) * COS(RADIANS(G1409-G1408))) * 6371392 * IFERROR(IF(AVERAGEIF('TT History'!$B:$B, D1408, 'TT History'!$E:$E) &gt; 9.8%, 1.1205, IF(AVERAGEIF('TT History'!$B:$B, D1408, 'TT History'!$E:$E) &gt;= 8.5%, 1.1055, 1.0525)), 1.0525)</f>
        <v>142.07466428711993</v>
      </c>
    </row>
    <row r="1409" spans="1:8" x14ac:dyDescent="0.25">
      <c r="A1409" t="s">
        <v>176</v>
      </c>
      <c r="B1409" t="str">
        <f>VLOOKUP(C1409, olt_db!$B$2:$E$70, 2, 0)</f>
        <v>OLT-SMGN-IBS-Pematang_Asilum</v>
      </c>
      <c r="C1409" t="s">
        <v>177</v>
      </c>
      <c r="D1409" s="30" t="s">
        <v>509</v>
      </c>
      <c r="E1409" s="30" t="s">
        <v>310</v>
      </c>
      <c r="F1409" s="134">
        <v>2.9984189143447102</v>
      </c>
      <c r="G1409" s="135">
        <v>99.2117304607454</v>
      </c>
      <c r="H1409" s="32">
        <f>ACOS(COS(RADIANS(90-F1410)) * COS(RADIANS(90-F1409)) + SIN(RADIANS(90-F1410)) * SIN(RADIANS(90-F1409)) * COS(RADIANS(G1410-G1409))) * 6371392 * IFERROR(IF(AVERAGEIF('TT History'!$B:$B, D1409, 'TT History'!$E:$E) &gt; 9.8%, 1.1205, IF(AVERAGEIF('TT History'!$B:$B, D1409, 'TT History'!$E:$E) &gt;= 8.5%, 1.1055, 1.0525)), 1.0525)</f>
        <v>141.4263914511773</v>
      </c>
    </row>
    <row r="1410" spans="1:8" x14ac:dyDescent="0.25">
      <c r="A1410" t="s">
        <v>176</v>
      </c>
      <c r="B1410" t="str">
        <f>VLOOKUP(C1410, olt_db!$B$2:$E$70, 2, 0)</f>
        <v>OLT-SMGN-IBS-Pematang_Asilum</v>
      </c>
      <c r="C1410" t="s">
        <v>177</v>
      </c>
      <c r="D1410" s="30" t="s">
        <v>509</v>
      </c>
      <c r="E1410" s="30" t="s">
        <v>311</v>
      </c>
      <c r="F1410" s="134">
        <v>2.9987865811185901</v>
      </c>
      <c r="G1410" s="135">
        <v>99.212883106625497</v>
      </c>
      <c r="H1410" s="32">
        <f>ACOS(COS(RADIANS(90-F1411)) * COS(RADIANS(90-F1410)) + SIN(RADIANS(90-F1411)) * SIN(RADIANS(90-F1410)) * COS(RADIANS(G1411-G1410))) * 6371392 * IFERROR(IF(AVERAGEIF('TT History'!$B:$B, D1410, 'TT History'!$E:$E) &gt; 9.8%, 1.1205, IF(AVERAGEIF('TT History'!$B:$B, D1410, 'TT History'!$E:$E) &gt;= 8.5%, 1.1055, 1.0525)), 1.0525)</f>
        <v>63.672415568079991</v>
      </c>
    </row>
    <row r="1411" spans="1:8" x14ac:dyDescent="0.25">
      <c r="A1411" t="s">
        <v>176</v>
      </c>
      <c r="B1411" t="str">
        <f>VLOOKUP(C1411, olt_db!$B$2:$E$70, 2, 0)</f>
        <v>OLT-SMGN-IBS-Pematang_Asilum</v>
      </c>
      <c r="C1411" t="s">
        <v>177</v>
      </c>
      <c r="D1411" s="30" t="s">
        <v>509</v>
      </c>
      <c r="E1411" s="30" t="s">
        <v>312</v>
      </c>
      <c r="F1411" s="134">
        <v>2.9989649178262101</v>
      </c>
      <c r="G1411" s="135">
        <v>99.213397774076</v>
      </c>
      <c r="H1411" s="32">
        <f>ACOS(COS(RADIANS(90-F1412)) * COS(RADIANS(90-F1411)) + SIN(RADIANS(90-F1412)) * SIN(RADIANS(90-F1411)) * COS(RADIANS(G1412-G1411))) * 6371392 * IFERROR(IF(AVERAGEIF('TT History'!$B:$B, D1411, 'TT History'!$E:$E) &gt; 9.8%, 1.1205, IF(AVERAGEIF('TT History'!$B:$B, D1411, 'TT History'!$E:$E) &gt;= 8.5%, 1.1055, 1.0525)), 1.0525)</f>
        <v>294.90086540967496</v>
      </c>
    </row>
    <row r="1412" spans="1:8" x14ac:dyDescent="0.25">
      <c r="A1412" t="s">
        <v>176</v>
      </c>
      <c r="B1412" t="str">
        <f>VLOOKUP(C1412, olt_db!$B$2:$E$70, 2, 0)</f>
        <v>OLT-SMGN-IBS-Pematang_Asilum</v>
      </c>
      <c r="C1412" t="s">
        <v>177</v>
      </c>
      <c r="D1412" s="30" t="s">
        <v>509</v>
      </c>
      <c r="E1412" s="30" t="s">
        <v>313</v>
      </c>
      <c r="F1412" s="134">
        <v>2.9997553143389899</v>
      </c>
      <c r="G1412" s="135">
        <v>99.215793537658101</v>
      </c>
      <c r="H1412" s="32">
        <f>ACOS(COS(RADIANS(90-F1413)) * COS(RADIANS(90-F1412)) + SIN(RADIANS(90-F1413)) * SIN(RADIANS(90-F1412)) * COS(RADIANS(G1413-G1412))) * 6371392 * IFERROR(IF(AVERAGEIF('TT History'!$B:$B, D1412, 'TT History'!$E:$E) &gt; 9.8%, 1.1205, IF(AVERAGEIF('TT History'!$B:$B, D1412, 'TT History'!$E:$E) &gt;= 8.5%, 1.1055, 1.0525)), 1.0525)</f>
        <v>217.20279447571727</v>
      </c>
    </row>
    <row r="1413" spans="1:8" x14ac:dyDescent="0.25">
      <c r="A1413" t="s">
        <v>176</v>
      </c>
      <c r="B1413" t="str">
        <f>VLOOKUP(C1413, olt_db!$B$2:$E$70, 2, 0)</f>
        <v>OLT-SMGN-IBS-Pematang_Asilum</v>
      </c>
      <c r="C1413" t="s">
        <v>177</v>
      </c>
      <c r="D1413" s="30" t="s">
        <v>509</v>
      </c>
      <c r="E1413" s="30" t="s">
        <v>314</v>
      </c>
      <c r="F1413" s="134">
        <v>3.0003764226745702</v>
      </c>
      <c r="G1413" s="135">
        <v>99.217544715975606</v>
      </c>
      <c r="H1413" s="32">
        <f>ACOS(COS(RADIANS(90-F1414)) * COS(RADIANS(90-F1413)) + SIN(RADIANS(90-F1414)) * SIN(RADIANS(90-F1413)) * COS(RADIANS(G1414-G1413))) * 6371392 * IFERROR(IF(AVERAGEIF('TT History'!$B:$B, D1413, 'TT History'!$E:$E) &gt; 9.8%, 1.1205, IF(AVERAGEIF('TT History'!$B:$B, D1413, 'TT History'!$E:$E) &gt;= 8.5%, 1.1055, 1.0525)), 1.0525)</f>
        <v>64.750676319198035</v>
      </c>
    </row>
    <row r="1414" spans="1:8" x14ac:dyDescent="0.25">
      <c r="A1414" t="s">
        <v>176</v>
      </c>
      <c r="B1414" t="str">
        <f>VLOOKUP(C1414, olt_db!$B$2:$E$70, 2, 0)</f>
        <v>OLT-SMGN-IBS-Pematang_Asilum</v>
      </c>
      <c r="C1414" t="s">
        <v>177</v>
      </c>
      <c r="D1414" s="30" t="s">
        <v>509</v>
      </c>
      <c r="E1414" s="30" t="s">
        <v>315</v>
      </c>
      <c r="F1414" s="134">
        <v>3.0009205436041202</v>
      </c>
      <c r="G1414" s="135">
        <v>99.217444565407305</v>
      </c>
      <c r="H1414" s="32">
        <f>ACOS(COS(RADIANS(90-F1415)) * COS(RADIANS(90-F1414)) + SIN(RADIANS(90-F1415)) * SIN(RADIANS(90-F1414)) * COS(RADIANS(G1415-G1414))) * 6371392 * IFERROR(IF(AVERAGEIF('TT History'!$B:$B, D1414, 'TT History'!$E:$E) &gt; 9.8%, 1.1205, IF(AVERAGEIF('TT History'!$B:$B, D1414, 'TT History'!$E:$E) &gt;= 8.5%, 1.1055, 1.0525)), 1.0525)</f>
        <v>76.464202784034583</v>
      </c>
    </row>
    <row r="1415" spans="1:8" x14ac:dyDescent="0.25">
      <c r="A1415" t="s">
        <v>176</v>
      </c>
      <c r="B1415" t="str">
        <f>VLOOKUP(C1415, olt_db!$B$2:$E$70, 2, 0)</f>
        <v>OLT-SMGN-IBS-Pematang_Asilum</v>
      </c>
      <c r="C1415" t="s">
        <v>177</v>
      </c>
      <c r="D1415" s="30" t="s">
        <v>509</v>
      </c>
      <c r="E1415" s="30" t="s">
        <v>316</v>
      </c>
      <c r="F1415" s="134">
        <v>3.00154200279961</v>
      </c>
      <c r="G1415" s="135">
        <v>99.217242763723803</v>
      </c>
      <c r="H1415" s="32">
        <f>ACOS(COS(RADIANS(90-F1416)) * COS(RADIANS(90-F1415)) + SIN(RADIANS(90-F1416)) * SIN(RADIANS(90-F1415)) * COS(RADIANS(G1416-G1415))) * 6371392 * IFERROR(IF(AVERAGEIF('TT History'!$B:$B, D1415, 'TT History'!$E:$E) &gt; 9.8%, 1.1205, IF(AVERAGEIF('TT History'!$B:$B, D1415, 'TT History'!$E:$E) &gt;= 8.5%, 1.1055, 1.0525)), 1.0525)</f>
        <v>86.692425567028707</v>
      </c>
    </row>
    <row r="1416" spans="1:8" x14ac:dyDescent="0.25">
      <c r="A1416" t="s">
        <v>176</v>
      </c>
      <c r="B1416" t="str">
        <f>VLOOKUP(C1416, olt_db!$B$2:$E$70, 2, 0)</f>
        <v>OLT-SMGN-IBS-Pematang_Asilum</v>
      </c>
      <c r="C1416" t="s">
        <v>177</v>
      </c>
      <c r="D1416" s="30" t="s">
        <v>509</v>
      </c>
      <c r="E1416" s="30" t="s">
        <v>317</v>
      </c>
      <c r="F1416" s="134">
        <v>3.0022696172432601</v>
      </c>
      <c r="G1416" s="135">
        <v>99.217103910151494</v>
      </c>
      <c r="H1416" s="32">
        <f>ACOS(COS(RADIANS(90-F1417)) * COS(RADIANS(90-F1416)) + SIN(RADIANS(90-F1417)) * SIN(RADIANS(90-F1416)) * COS(RADIANS(G1417-G1416))) * 6371392 * IFERROR(IF(AVERAGEIF('TT History'!$B:$B, D1416, 'TT History'!$E:$E) &gt; 9.8%, 1.1205, IF(AVERAGEIF('TT History'!$B:$B, D1416, 'TT History'!$E:$E) &gt;= 8.5%, 1.1055, 1.0525)), 1.0525)</f>
        <v>27.986111964065703</v>
      </c>
    </row>
    <row r="1417" spans="1:8" x14ac:dyDescent="0.25">
      <c r="A1417" t="s">
        <v>176</v>
      </c>
      <c r="B1417" t="str">
        <f>VLOOKUP(C1417, olt_db!$B$2:$E$70, 2, 0)</f>
        <v>OLT-SMGN-IBS-Pematang_Asilum</v>
      </c>
      <c r="C1417" t="s">
        <v>177</v>
      </c>
      <c r="D1417" s="30" t="s">
        <v>509</v>
      </c>
      <c r="E1417" s="30" t="s">
        <v>318</v>
      </c>
      <c r="F1417" s="134">
        <v>3.0022221674476199</v>
      </c>
      <c r="G1417" s="135">
        <v>99.216869226803496</v>
      </c>
      <c r="H1417" s="32">
        <f>(ACOS(COS(RADIANS(90-olt_db!F51)) * COS(RADIANS(90-F1417)) + SIN(RADIANS(90-olt_db!F51)) * SIN(RADIANS(90-F1417)) * COS(RADIANS(olt_db!G51-G1417))) * 6371392)*1.105</f>
        <v>0.33175441850036641</v>
      </c>
    </row>
    <row r="1418" spans="1:8" x14ac:dyDescent="0.25">
      <c r="A1418" t="s">
        <v>176</v>
      </c>
      <c r="B1418" t="str">
        <f>VLOOKUP(C1418, olt_db!$B$2:$E$70, 2, 0)</f>
        <v>OLT-SMGN-IBS-Pematang_Asilum</v>
      </c>
      <c r="C1418" t="s">
        <v>177</v>
      </c>
      <c r="D1418" s="22" t="s">
        <v>510</v>
      </c>
      <c r="E1418" s="22" t="s">
        <v>181</v>
      </c>
      <c r="F1418" s="136">
        <v>3.0134989275320998</v>
      </c>
      <c r="G1418" s="137">
        <v>99.181838156135896</v>
      </c>
      <c r="H1418" s="47">
        <f>ACOS(COS(RADIANS(90-F1419)) * COS(RADIANS(90-F1418)) + SIN(RADIANS(90-F1419)) * SIN(RADIANS(90-F1418)) * COS(RADIANS(G1419-G1418))) * 6371392 * IFERROR(IF(AVERAGEIF('TT History'!$B:$B, D1418, 'TT History'!$E:$E) &gt; 9.8%, 1.1205, IF(AVERAGEIF('TT History'!$B:$B, D1418, 'TT History'!$E:$E) &gt;= 8.5%, 1.1055, 1.0525)), 1.0525)</f>
        <v>87.095019110430144</v>
      </c>
    </row>
    <row r="1419" spans="1:8" x14ac:dyDescent="0.25">
      <c r="A1419" t="s">
        <v>176</v>
      </c>
      <c r="B1419" t="str">
        <f>VLOOKUP(C1419, olt_db!$B$2:$E$70, 2, 0)</f>
        <v>OLT-SMGN-IBS-Pematang_Asilum</v>
      </c>
      <c r="C1419" t="s">
        <v>177</v>
      </c>
      <c r="D1419" s="22" t="s">
        <v>510</v>
      </c>
      <c r="E1419" s="22" t="s">
        <v>182</v>
      </c>
      <c r="F1419" s="136">
        <v>3.0128782567068999</v>
      </c>
      <c r="G1419" s="137">
        <v>99.181427070075301</v>
      </c>
      <c r="H1419" s="47">
        <f>ACOS(COS(RADIANS(90-F1420)) * COS(RADIANS(90-F1419)) + SIN(RADIANS(90-F1420)) * SIN(RADIANS(90-F1419)) * COS(RADIANS(G1420-G1419))) * 6371392 * IFERROR(IF(AVERAGEIF('TT History'!$B:$B, D1419, 'TT History'!$E:$E) &gt; 9.8%, 1.1205, IF(AVERAGEIF('TT History'!$B:$B, D1419, 'TT History'!$E:$E) &gt;= 8.5%, 1.1055, 1.0525)), 1.0525)</f>
        <v>83.427600916185426</v>
      </c>
    </row>
    <row r="1420" spans="1:8" x14ac:dyDescent="0.25">
      <c r="A1420" t="s">
        <v>176</v>
      </c>
      <c r="B1420" t="str">
        <f>VLOOKUP(C1420, olt_db!$B$2:$E$70, 2, 0)</f>
        <v>OLT-SMGN-IBS-Pematang_Asilum</v>
      </c>
      <c r="C1420" t="s">
        <v>177</v>
      </c>
      <c r="D1420" s="22" t="s">
        <v>510</v>
      </c>
      <c r="E1420" s="22" t="s">
        <v>183</v>
      </c>
      <c r="F1420" s="136">
        <v>3.0122670000610898</v>
      </c>
      <c r="G1420" s="137">
        <v>99.181059862446205</v>
      </c>
      <c r="H1420" s="47">
        <f>ACOS(COS(RADIANS(90-F1421)) * COS(RADIANS(90-F1420)) + SIN(RADIANS(90-F1421)) * SIN(RADIANS(90-F1420)) * COS(RADIANS(G1421-G1420))) * 6371392 * IFERROR(IF(AVERAGEIF('TT History'!$B:$B, D1420, 'TT History'!$E:$E) &gt; 9.8%, 1.1205, IF(AVERAGEIF('TT History'!$B:$B, D1420, 'TT History'!$E:$E) &gt;= 8.5%, 1.1055, 1.0525)), 1.0525)</f>
        <v>97.20506565462307</v>
      </c>
    </row>
    <row r="1421" spans="1:8" x14ac:dyDescent="0.25">
      <c r="A1421" t="s">
        <v>176</v>
      </c>
      <c r="B1421" t="str">
        <f>VLOOKUP(C1421, olt_db!$B$2:$E$70, 2, 0)</f>
        <v>OLT-SMGN-IBS-Pematang_Asilum</v>
      </c>
      <c r="C1421" t="s">
        <v>177</v>
      </c>
      <c r="D1421" s="22" t="s">
        <v>510</v>
      </c>
      <c r="E1421" s="22" t="s">
        <v>184</v>
      </c>
      <c r="F1421" s="136">
        <v>3.0114532137346002</v>
      </c>
      <c r="G1421" s="137">
        <v>99.180893705245893</v>
      </c>
      <c r="H1421" s="47">
        <f>ACOS(COS(RADIANS(90-F1422)) * COS(RADIANS(90-F1421)) + SIN(RADIANS(90-F1422)) * SIN(RADIANS(90-F1421)) * COS(RADIANS(G1422-G1421))) * 6371392 * IFERROR(IF(AVERAGEIF('TT History'!$B:$B, D1421, 'TT History'!$E:$E) &gt; 9.8%, 1.1205, IF(AVERAGEIF('TT History'!$B:$B, D1421, 'TT History'!$E:$E) &gt;= 8.5%, 1.1055, 1.0525)), 1.0525)</f>
        <v>91.328890585641659</v>
      </c>
    </row>
    <row r="1422" spans="1:8" x14ac:dyDescent="0.25">
      <c r="A1422" t="s">
        <v>176</v>
      </c>
      <c r="B1422" t="str">
        <f>VLOOKUP(C1422, olt_db!$B$2:$E$70, 2, 0)</f>
        <v>OLT-SMGN-IBS-Pematang_Asilum</v>
      </c>
      <c r="C1422" t="s">
        <v>177</v>
      </c>
      <c r="D1422" s="22" t="s">
        <v>510</v>
      </c>
      <c r="E1422" s="22" t="s">
        <v>185</v>
      </c>
      <c r="F1422" s="136">
        <v>3.0108253521994901</v>
      </c>
      <c r="G1422" s="137">
        <v>99.180429713160294</v>
      </c>
      <c r="H1422" s="47">
        <f>ACOS(COS(RADIANS(90-F1423)) * COS(RADIANS(90-F1422)) + SIN(RADIANS(90-F1423)) * SIN(RADIANS(90-F1422)) * COS(RADIANS(G1423-G1422))) * 6371392 * IFERROR(IF(AVERAGEIF('TT History'!$B:$B, D1422, 'TT History'!$E:$E) &gt; 9.8%, 1.1205, IF(AVERAGEIF('TT History'!$B:$B, D1422, 'TT History'!$E:$E) &gt;= 8.5%, 1.1055, 1.0525)), 1.0525)</f>
        <v>80.76717011337756</v>
      </c>
    </row>
    <row r="1423" spans="1:8" x14ac:dyDescent="0.25">
      <c r="A1423" t="s">
        <v>176</v>
      </c>
      <c r="B1423" t="str">
        <f>VLOOKUP(C1423, olt_db!$B$2:$E$70, 2, 0)</f>
        <v>OLT-SMGN-IBS-Pematang_Asilum</v>
      </c>
      <c r="C1423" t="s">
        <v>177</v>
      </c>
      <c r="D1423" s="22" t="s">
        <v>510</v>
      </c>
      <c r="E1423" s="22" t="s">
        <v>186</v>
      </c>
      <c r="F1423" s="136">
        <v>3.0103607866440099</v>
      </c>
      <c r="G1423" s="137">
        <v>99.179918720639094</v>
      </c>
      <c r="H1423" s="47">
        <f>ACOS(COS(RADIANS(90-F1424)) * COS(RADIANS(90-F1423)) + SIN(RADIANS(90-F1424)) * SIN(RADIANS(90-F1423)) * COS(RADIANS(G1424-G1423))) * 6371392 * IFERROR(IF(AVERAGEIF('TT History'!$B:$B, D1423, 'TT History'!$E:$E) &gt; 9.8%, 1.1205, IF(AVERAGEIF('TT History'!$B:$B, D1423, 'TT History'!$E:$E) &gt;= 8.5%, 1.1055, 1.0525)), 1.0525)</f>
        <v>91.487065477233756</v>
      </c>
    </row>
    <row r="1424" spans="1:8" x14ac:dyDescent="0.25">
      <c r="A1424" t="s">
        <v>176</v>
      </c>
      <c r="B1424" t="str">
        <f>VLOOKUP(C1424, olt_db!$B$2:$E$70, 2, 0)</f>
        <v>OLT-SMGN-IBS-Pematang_Asilum</v>
      </c>
      <c r="C1424" t="s">
        <v>177</v>
      </c>
      <c r="D1424" s="22" t="s">
        <v>510</v>
      </c>
      <c r="E1424" s="22" t="s">
        <v>187</v>
      </c>
      <c r="F1424" s="136">
        <v>3.0097599017332199</v>
      </c>
      <c r="G1424" s="137">
        <v>99.179418077038406</v>
      </c>
      <c r="H1424" s="47">
        <f>ACOS(COS(RADIANS(90-F1425)) * COS(RADIANS(90-F1424)) + SIN(RADIANS(90-F1425)) * SIN(RADIANS(90-F1424)) * COS(RADIANS(G1425-G1424))) * 6371392 * IFERROR(IF(AVERAGEIF('TT History'!$B:$B, D1424, 'TT History'!$E:$E) &gt; 9.8%, 1.1205, IF(AVERAGEIF('TT History'!$B:$B, D1424, 'TT History'!$E:$E) &gt;= 8.5%, 1.1055, 1.0525)), 1.0525)</f>
        <v>176.59700106756821</v>
      </c>
    </row>
    <row r="1425" spans="1:8" x14ac:dyDescent="0.25">
      <c r="A1425" t="s">
        <v>176</v>
      </c>
      <c r="B1425" t="str">
        <f>VLOOKUP(C1425, olt_db!$B$2:$E$70, 2, 0)</f>
        <v>OLT-SMGN-IBS-Pematang_Asilum</v>
      </c>
      <c r="C1425" t="s">
        <v>177</v>
      </c>
      <c r="D1425" s="22" t="s">
        <v>510</v>
      </c>
      <c r="E1425" s="22" t="s">
        <v>188</v>
      </c>
      <c r="F1425" s="136">
        <v>3.0082790984534</v>
      </c>
      <c r="G1425" s="137">
        <v>99.179128046915196</v>
      </c>
      <c r="H1425" s="47">
        <f>ACOS(COS(RADIANS(90-F1426)) * COS(RADIANS(90-F1425)) + SIN(RADIANS(90-F1426)) * SIN(RADIANS(90-F1425)) * COS(RADIANS(G1426-G1425))) * 6371392 * IFERROR(IF(AVERAGEIF('TT History'!$B:$B, D1425, 'TT History'!$E:$E) &gt; 9.8%, 1.1205, IF(AVERAGEIF('TT History'!$B:$B, D1425, 'TT History'!$E:$E) &gt;= 8.5%, 1.1055, 1.0525)), 1.0525)</f>
        <v>116.63058211703046</v>
      </c>
    </row>
    <row r="1426" spans="1:8" x14ac:dyDescent="0.25">
      <c r="A1426" t="s">
        <v>176</v>
      </c>
      <c r="B1426" t="str">
        <f>VLOOKUP(C1426, olt_db!$B$2:$E$70, 2, 0)</f>
        <v>OLT-SMGN-IBS-Pematang_Asilum</v>
      </c>
      <c r="C1426" t="s">
        <v>177</v>
      </c>
      <c r="D1426" s="22" t="s">
        <v>510</v>
      </c>
      <c r="E1426" s="22" t="s">
        <v>189</v>
      </c>
      <c r="F1426" s="136">
        <v>3.0074395710934398</v>
      </c>
      <c r="G1426" s="137">
        <v>99.178590452280702</v>
      </c>
      <c r="H1426" s="47">
        <f>ACOS(COS(RADIANS(90-F1427)) * COS(RADIANS(90-F1426)) + SIN(RADIANS(90-F1427)) * SIN(RADIANS(90-F1426)) * COS(RADIANS(G1427-G1426))) * 6371392 * IFERROR(IF(AVERAGEIF('TT History'!$B:$B, D1426, 'TT History'!$E:$E) &gt; 9.8%, 1.1205, IF(AVERAGEIF('TT History'!$B:$B, D1426, 'TT History'!$E:$E) &gt;= 8.5%, 1.1055, 1.0525)), 1.0525)</f>
        <v>69.610320692139695</v>
      </c>
    </row>
    <row r="1427" spans="1:8" x14ac:dyDescent="0.25">
      <c r="A1427" t="s">
        <v>176</v>
      </c>
      <c r="B1427" t="str">
        <f>VLOOKUP(C1427, olt_db!$B$2:$E$70, 2, 0)</f>
        <v>OLT-SMGN-IBS-Pematang_Asilum</v>
      </c>
      <c r="C1427" t="s">
        <v>177</v>
      </c>
      <c r="D1427" s="22" t="s">
        <v>510</v>
      </c>
      <c r="E1427" s="22" t="s">
        <v>190</v>
      </c>
      <c r="F1427" s="136">
        <v>3.0069260458217402</v>
      </c>
      <c r="G1427" s="137">
        <v>99.178289992081204</v>
      </c>
      <c r="H1427" s="47">
        <f>ACOS(COS(RADIANS(90-F1428)) * COS(RADIANS(90-F1427)) + SIN(RADIANS(90-F1428)) * SIN(RADIANS(90-F1427)) * COS(RADIANS(G1428-G1427))) * 6371392 * IFERROR(IF(AVERAGEIF('TT History'!$B:$B, D1427, 'TT History'!$E:$E) &gt; 9.8%, 1.1205, IF(AVERAGEIF('TT History'!$B:$B, D1427, 'TT History'!$E:$E) &gt;= 8.5%, 1.1055, 1.0525)), 1.0525)</f>
        <v>66.781075006934216</v>
      </c>
    </row>
    <row r="1428" spans="1:8" x14ac:dyDescent="0.25">
      <c r="A1428" t="s">
        <v>176</v>
      </c>
      <c r="B1428" t="str">
        <f>VLOOKUP(C1428, olt_db!$B$2:$E$70, 2, 0)</f>
        <v>OLT-SMGN-IBS-Pematang_Asilum</v>
      </c>
      <c r="C1428" t="s">
        <v>177</v>
      </c>
      <c r="D1428" s="22" t="s">
        <v>510</v>
      </c>
      <c r="E1428" s="22" t="s">
        <v>191</v>
      </c>
      <c r="F1428" s="136">
        <v>3.0063571563434901</v>
      </c>
      <c r="G1428" s="137">
        <v>99.178245989358203</v>
      </c>
      <c r="H1428" s="47">
        <f>ACOS(COS(RADIANS(90-F1429)) * COS(RADIANS(90-F1428)) + SIN(RADIANS(90-F1429)) * SIN(RADIANS(90-F1428)) * COS(RADIANS(G1429-G1428))) * 6371392 * IFERROR(IF(AVERAGEIF('TT History'!$B:$B, D1428, 'TT History'!$E:$E) &gt; 9.8%, 1.1205, IF(AVERAGEIF('TT History'!$B:$B, D1428, 'TT History'!$E:$E) &gt;= 8.5%, 1.1055, 1.0525)), 1.0525)</f>
        <v>102.98136266793232</v>
      </c>
    </row>
    <row r="1429" spans="1:8" x14ac:dyDescent="0.25">
      <c r="A1429" t="s">
        <v>176</v>
      </c>
      <c r="B1429" t="str">
        <f>VLOOKUP(C1429, olt_db!$B$2:$E$70, 2, 0)</f>
        <v>OLT-SMGN-IBS-Pematang_Asilum</v>
      </c>
      <c r="C1429" t="s">
        <v>177</v>
      </c>
      <c r="D1429" s="22" t="s">
        <v>510</v>
      </c>
      <c r="E1429" s="22" t="s">
        <v>192</v>
      </c>
      <c r="F1429" s="136">
        <v>3.0065541593790202</v>
      </c>
      <c r="G1429" s="137">
        <v>99.177387262954198</v>
      </c>
      <c r="H1429" s="47">
        <f>ACOS(COS(RADIANS(90-F1430)) * COS(RADIANS(90-F1429)) + SIN(RADIANS(90-F1430)) * SIN(RADIANS(90-F1429)) * COS(RADIANS(G1430-G1429))) * 6371392 * IFERROR(IF(AVERAGEIF('TT History'!$B:$B, D1429, 'TT History'!$E:$E) &gt; 9.8%, 1.1205, IF(AVERAGEIF('TT History'!$B:$B, D1429, 'TT History'!$E:$E) &gt;= 8.5%, 1.1055, 1.0525)), 1.0525)</f>
        <v>60.210844167377672</v>
      </c>
    </row>
    <row r="1430" spans="1:8" x14ac:dyDescent="0.25">
      <c r="A1430" t="s">
        <v>176</v>
      </c>
      <c r="B1430" t="str">
        <f>VLOOKUP(C1430, olt_db!$B$2:$E$70, 2, 0)</f>
        <v>OLT-SMGN-IBS-Pematang_Asilum</v>
      </c>
      <c r="C1430" t="s">
        <v>177</v>
      </c>
      <c r="D1430" s="22" t="s">
        <v>510</v>
      </c>
      <c r="E1430" s="22" t="s">
        <v>193</v>
      </c>
      <c r="F1430" s="136">
        <v>3.0066637061563499</v>
      </c>
      <c r="G1430" s="137">
        <v>99.176883921216699</v>
      </c>
      <c r="H1430" s="47">
        <f>ACOS(COS(RADIANS(90-F1431)) * COS(RADIANS(90-F1430)) + SIN(RADIANS(90-F1431)) * SIN(RADIANS(90-F1430)) * COS(RADIANS(G1431-G1430))) * 6371392 * IFERROR(IF(AVERAGEIF('TT History'!$B:$B, D1430, 'TT History'!$E:$E) &gt; 9.8%, 1.1205, IF(AVERAGEIF('TT History'!$B:$B, D1430, 'TT History'!$E:$E) &gt;= 8.5%, 1.1055, 1.0525)), 1.0525)</f>
        <v>46.018509035608957</v>
      </c>
    </row>
    <row r="1431" spans="1:8" x14ac:dyDescent="0.25">
      <c r="A1431" t="s">
        <v>176</v>
      </c>
      <c r="B1431" t="str">
        <f>VLOOKUP(C1431, olt_db!$B$2:$E$70, 2, 0)</f>
        <v>OLT-SMGN-IBS-Pematang_Asilum</v>
      </c>
      <c r="C1431" t="s">
        <v>177</v>
      </c>
      <c r="D1431" s="22" t="s">
        <v>510</v>
      </c>
      <c r="E1431" s="22" t="s">
        <v>194</v>
      </c>
      <c r="F1431" s="136">
        <v>3.0064120453719401</v>
      </c>
      <c r="G1431" s="137">
        <v>99.176581407763507</v>
      </c>
      <c r="H1431" s="47">
        <f>ACOS(COS(RADIANS(90-F1432)) * COS(RADIANS(90-F1431)) + SIN(RADIANS(90-F1432)) * SIN(RADIANS(90-F1431)) * COS(RADIANS(G1432-G1431))) * 6371392 * IFERROR(IF(AVERAGEIF('TT History'!$B:$B, D1431, 'TT History'!$E:$E) &gt; 9.8%, 1.1205, IF(AVERAGEIF('TT History'!$B:$B, D1431, 'TT History'!$E:$E) &gt;= 8.5%, 1.1055, 1.0525)), 1.0525)</f>
        <v>135.27686696872746</v>
      </c>
    </row>
    <row r="1432" spans="1:8" x14ac:dyDescent="0.25">
      <c r="A1432" t="s">
        <v>176</v>
      </c>
      <c r="B1432" t="str">
        <f>VLOOKUP(C1432, olt_db!$B$2:$E$70, 2, 0)</f>
        <v>OLT-SMGN-IBS-Pematang_Asilum</v>
      </c>
      <c r="C1432" t="s">
        <v>177</v>
      </c>
      <c r="D1432" s="22" t="s">
        <v>510</v>
      </c>
      <c r="E1432" s="22" t="s">
        <v>195</v>
      </c>
      <c r="F1432" s="136">
        <v>3.0061997876294901</v>
      </c>
      <c r="G1432" s="137">
        <v>99.175443680302706</v>
      </c>
      <c r="H1432" s="47">
        <f>ACOS(COS(RADIANS(90-F1433)) * COS(RADIANS(90-F1432)) + SIN(RADIANS(90-F1433)) * SIN(RADIANS(90-F1432)) * COS(RADIANS(G1433-G1432))) * 6371392 * IFERROR(IF(AVERAGEIF('TT History'!$B:$B, D1432, 'TT History'!$E:$E) &gt; 9.8%, 1.1205, IF(AVERAGEIF('TT History'!$B:$B, D1432, 'TT History'!$E:$E) &gt;= 8.5%, 1.1055, 1.0525)), 1.0525)</f>
        <v>67.613867934244524</v>
      </c>
    </row>
    <row r="1433" spans="1:8" x14ac:dyDescent="0.25">
      <c r="A1433" t="s">
        <v>176</v>
      </c>
      <c r="B1433" t="str">
        <f>VLOOKUP(C1433, olt_db!$B$2:$E$70, 2, 0)</f>
        <v>OLT-SMGN-IBS-Pematang_Asilum</v>
      </c>
      <c r="C1433" t="s">
        <v>177</v>
      </c>
      <c r="D1433" s="22" t="s">
        <v>510</v>
      </c>
      <c r="E1433" s="22" t="s">
        <v>196</v>
      </c>
      <c r="F1433" s="136">
        <v>3.0058053550391999</v>
      </c>
      <c r="G1433" s="137">
        <v>99.175021008770003</v>
      </c>
      <c r="H1433" s="47">
        <f>ACOS(COS(RADIANS(90-F1434)) * COS(RADIANS(90-F1433)) + SIN(RADIANS(90-F1434)) * SIN(RADIANS(90-F1433)) * COS(RADIANS(G1434-G1433))) * 6371392 * IFERROR(IF(AVERAGEIF('TT History'!$B:$B, D1433, 'TT History'!$E:$E) &gt; 9.8%, 1.1205, IF(AVERAGEIF('TT History'!$B:$B, D1433, 'TT History'!$E:$E) &gt;= 8.5%, 1.1055, 1.0525)), 1.0525)</f>
        <v>117.0432780170724</v>
      </c>
    </row>
    <row r="1434" spans="1:8" x14ac:dyDescent="0.25">
      <c r="A1434" t="s">
        <v>176</v>
      </c>
      <c r="B1434" t="str">
        <f>VLOOKUP(C1434, olt_db!$B$2:$E$70, 2, 0)</f>
        <v>OLT-SMGN-IBS-Pematang_Asilum</v>
      </c>
      <c r="C1434" t="s">
        <v>177</v>
      </c>
      <c r="D1434" s="22" t="s">
        <v>510</v>
      </c>
      <c r="E1434" s="22" t="s">
        <v>197</v>
      </c>
      <c r="F1434" s="136">
        <v>3.0048811780351001</v>
      </c>
      <c r="G1434" s="137">
        <v>99.174638441831206</v>
      </c>
      <c r="H1434" s="47">
        <f>ACOS(COS(RADIANS(90-F1435)) * COS(RADIANS(90-F1434)) + SIN(RADIANS(90-F1435)) * SIN(RADIANS(90-F1434)) * COS(RADIANS(G1435-G1434))) * 6371392 * IFERROR(IF(AVERAGEIF('TT History'!$B:$B, D1434, 'TT History'!$E:$E) &gt; 9.8%, 1.1205, IF(AVERAGEIF('TT History'!$B:$B, D1434, 'TT History'!$E:$E) &gt;= 8.5%, 1.1055, 1.0525)), 1.0525)</f>
        <v>61.856659108488188</v>
      </c>
    </row>
    <row r="1435" spans="1:8" x14ac:dyDescent="0.25">
      <c r="A1435" t="s">
        <v>176</v>
      </c>
      <c r="B1435" t="str">
        <f>VLOOKUP(C1435, olt_db!$B$2:$E$70, 2, 0)</f>
        <v>OLT-SMGN-IBS-Pematang_Asilum</v>
      </c>
      <c r="C1435" t="s">
        <v>177</v>
      </c>
      <c r="D1435" s="22" t="s">
        <v>510</v>
      </c>
      <c r="E1435" s="22" t="s">
        <v>198</v>
      </c>
      <c r="F1435" s="136">
        <v>3.0044812929208602</v>
      </c>
      <c r="G1435" s="137">
        <v>99.174984479314901</v>
      </c>
      <c r="H1435" s="47">
        <f>ACOS(COS(RADIANS(90-F1436)) * COS(RADIANS(90-F1435)) + SIN(RADIANS(90-F1436)) * SIN(RADIANS(90-F1435)) * COS(RADIANS(G1436-G1435))) * 6371392 * IFERROR(IF(AVERAGEIF('TT History'!$B:$B, D1435, 'TT History'!$E:$E) &gt; 9.8%, 1.1205, IF(AVERAGEIF('TT History'!$B:$B, D1435, 'TT History'!$E:$E) &gt;= 8.5%, 1.1055, 1.0525)), 1.0525)</f>
        <v>46.597459622883363</v>
      </c>
    </row>
    <row r="1436" spans="1:8" x14ac:dyDescent="0.25">
      <c r="A1436" t="s">
        <v>176</v>
      </c>
      <c r="B1436" t="str">
        <f>VLOOKUP(C1436, olt_db!$B$2:$E$70, 2, 0)</f>
        <v>OLT-SMGN-IBS-Pematang_Asilum</v>
      </c>
      <c r="C1436" t="s">
        <v>177</v>
      </c>
      <c r="D1436" s="22" t="s">
        <v>510</v>
      </c>
      <c r="E1436" s="22" t="s">
        <v>199</v>
      </c>
      <c r="F1436" s="136">
        <v>3.0040857102744698</v>
      </c>
      <c r="G1436" s="137">
        <v>99.174939418289597</v>
      </c>
      <c r="H1436" s="47">
        <f>ACOS(COS(RADIANS(90-F1437)) * COS(RADIANS(90-F1436)) + SIN(RADIANS(90-F1437)) * SIN(RADIANS(90-F1436)) * COS(RADIANS(G1437-G1436))) * 6371392 * IFERROR(IF(AVERAGEIF('TT History'!$B:$B, D1436, 'TT History'!$E:$E) &gt; 9.8%, 1.1205, IF(AVERAGEIF('TT History'!$B:$B, D1436, 'TT History'!$E:$E) &gt;= 8.5%, 1.1055, 1.0525)), 1.0525)</f>
        <v>95.405720060661935</v>
      </c>
    </row>
    <row r="1437" spans="1:8" x14ac:dyDescent="0.25">
      <c r="A1437" t="s">
        <v>176</v>
      </c>
      <c r="B1437" t="str">
        <f>VLOOKUP(C1437, olt_db!$B$2:$E$70, 2, 0)</f>
        <v>OLT-SMGN-IBS-Pematang_Asilum</v>
      </c>
      <c r="C1437" t="s">
        <v>177</v>
      </c>
      <c r="D1437" s="22" t="s">
        <v>510</v>
      </c>
      <c r="E1437" s="22" t="s">
        <v>200</v>
      </c>
      <c r="F1437" s="136">
        <v>3.0033217037109501</v>
      </c>
      <c r="G1437" s="137">
        <v>99.175224015767697</v>
      </c>
      <c r="H1437" s="47">
        <f>ACOS(COS(RADIANS(90-F1438)) * COS(RADIANS(90-F1437)) + SIN(RADIANS(90-F1438)) * SIN(RADIANS(90-F1437)) * COS(RADIANS(G1438-G1437))) * 6371392 * IFERROR(IF(AVERAGEIF('TT History'!$B:$B, D1437, 'TT History'!$E:$E) &gt; 9.8%, 1.1205, IF(AVERAGEIF('TT History'!$B:$B, D1437, 'TT History'!$E:$E) &gt;= 8.5%, 1.1055, 1.0525)), 1.0525)</f>
        <v>137.63513843376955</v>
      </c>
    </row>
    <row r="1438" spans="1:8" x14ac:dyDescent="0.25">
      <c r="A1438" t="s">
        <v>176</v>
      </c>
      <c r="B1438" t="str">
        <f>VLOOKUP(C1438, olt_db!$B$2:$E$70, 2, 0)</f>
        <v>OLT-SMGN-IBS-Pematang_Asilum</v>
      </c>
      <c r="C1438" t="s">
        <v>177</v>
      </c>
      <c r="D1438" s="22" t="s">
        <v>510</v>
      </c>
      <c r="E1438" s="22" t="s">
        <v>201</v>
      </c>
      <c r="F1438" s="136">
        <v>3.0021457587001201</v>
      </c>
      <c r="G1438" s="137">
        <v>99.175216612186603</v>
      </c>
      <c r="H1438" s="47">
        <f>ACOS(COS(RADIANS(90-F1439)) * COS(RADIANS(90-F1438)) + SIN(RADIANS(90-F1439)) * SIN(RADIANS(90-F1438)) * COS(RADIANS(G1439-G1438))) * 6371392 * IFERROR(IF(AVERAGEIF('TT History'!$B:$B, D1438, 'TT History'!$E:$E) &gt; 9.8%, 1.1205, IF(AVERAGEIF('TT History'!$B:$B, D1438, 'TT History'!$E:$E) &gt;= 8.5%, 1.1055, 1.0525)), 1.0525)</f>
        <v>86.475907294655812</v>
      </c>
    </row>
    <row r="1439" spans="1:8" x14ac:dyDescent="0.25">
      <c r="A1439" t="s">
        <v>176</v>
      </c>
      <c r="B1439" t="str">
        <f>VLOOKUP(C1439, olt_db!$B$2:$E$70, 2, 0)</f>
        <v>OLT-SMGN-IBS-Pematang_Asilum</v>
      </c>
      <c r="C1439" t="s">
        <v>177</v>
      </c>
      <c r="D1439" s="22" t="s">
        <v>510</v>
      </c>
      <c r="E1439" s="22" t="s">
        <v>202</v>
      </c>
      <c r="F1439" s="136">
        <v>3.00140830995299</v>
      </c>
      <c r="G1439" s="137">
        <v>99.175170927474198</v>
      </c>
      <c r="H1439" s="47">
        <f>ACOS(COS(RADIANS(90-F1440)) * COS(RADIANS(90-F1439)) + SIN(RADIANS(90-F1440)) * SIN(RADIANS(90-F1439)) * COS(RADIANS(G1440-G1439))) * 6371392 * IFERROR(IF(AVERAGEIF('TT History'!$B:$B, D1439, 'TT History'!$E:$E) &gt; 9.8%, 1.1205, IF(AVERAGEIF('TT History'!$B:$B, D1439, 'TT History'!$E:$E) &gt;= 8.5%, 1.1055, 1.0525)), 1.0525)</f>
        <v>99.308150285484345</v>
      </c>
    </row>
    <row r="1440" spans="1:8" x14ac:dyDescent="0.25">
      <c r="A1440" t="s">
        <v>176</v>
      </c>
      <c r="B1440" t="str">
        <f>VLOOKUP(C1440, olt_db!$B$2:$E$70, 2, 0)</f>
        <v>OLT-SMGN-IBS-Pematang_Asilum</v>
      </c>
      <c r="C1440" t="s">
        <v>177</v>
      </c>
      <c r="D1440" s="22" t="s">
        <v>510</v>
      </c>
      <c r="E1440" s="22" t="s">
        <v>203</v>
      </c>
      <c r="F1440" s="136">
        <v>3.0007506776059101</v>
      </c>
      <c r="G1440" s="137">
        <v>99.174634029542503</v>
      </c>
      <c r="H1440" s="47">
        <f>ACOS(COS(RADIANS(90-F1441)) * COS(RADIANS(90-F1440)) + SIN(RADIANS(90-F1441)) * SIN(RADIANS(90-F1440)) * COS(RADIANS(G1441-G1440))) * 6371392 * IFERROR(IF(AVERAGEIF('TT History'!$B:$B, D1440, 'TT History'!$E:$E) &gt; 9.8%, 1.1205, IF(AVERAGEIF('TT History'!$B:$B, D1440, 'TT History'!$E:$E) &gt;= 8.5%, 1.1055, 1.0525)), 1.0525)</f>
        <v>72.420658191346845</v>
      </c>
    </row>
    <row r="1441" spans="1:8" x14ac:dyDescent="0.25">
      <c r="A1441" t="s">
        <v>176</v>
      </c>
      <c r="B1441" t="str">
        <f>VLOOKUP(C1441, olt_db!$B$2:$E$70, 2, 0)</f>
        <v>OLT-SMGN-IBS-Pematang_Asilum</v>
      </c>
      <c r="C1441" t="s">
        <v>177</v>
      </c>
      <c r="D1441" s="22" t="s">
        <v>510</v>
      </c>
      <c r="E1441" s="22" t="s">
        <v>204</v>
      </c>
      <c r="F1441" s="136">
        <v>3.00033100045012</v>
      </c>
      <c r="G1441" s="137">
        <v>99.174178712618897</v>
      </c>
      <c r="H1441" s="47">
        <f>ACOS(COS(RADIANS(90-F1442)) * COS(RADIANS(90-F1441)) + SIN(RADIANS(90-F1442)) * SIN(RADIANS(90-F1441)) * COS(RADIANS(G1442-G1441))) * 6371392 * IFERROR(IF(AVERAGEIF('TT History'!$B:$B, D1441, 'TT History'!$E:$E) &gt; 9.8%, 1.1205, IF(AVERAGEIF('TT History'!$B:$B, D1441, 'TT History'!$E:$E) &gt;= 8.5%, 1.1055, 1.0525)), 1.0525)</f>
        <v>46.893091630210336</v>
      </c>
    </row>
    <row r="1442" spans="1:8" x14ac:dyDescent="0.25">
      <c r="A1442" t="s">
        <v>176</v>
      </c>
      <c r="B1442" t="str">
        <f>VLOOKUP(C1442, olt_db!$B$2:$E$70, 2, 0)</f>
        <v>OLT-SMGN-IBS-Pematang_Asilum</v>
      </c>
      <c r="C1442" t="s">
        <v>177</v>
      </c>
      <c r="D1442" s="22" t="s">
        <v>510</v>
      </c>
      <c r="E1442" s="22" t="s">
        <v>205</v>
      </c>
      <c r="F1442" s="136">
        <v>3.0000363859414998</v>
      </c>
      <c r="G1442" s="137">
        <v>99.173906807705606</v>
      </c>
      <c r="H1442" s="47">
        <f>ACOS(COS(RADIANS(90-F1443)) * COS(RADIANS(90-F1442)) + SIN(RADIANS(90-F1443)) * SIN(RADIANS(90-F1442)) * COS(RADIANS(G1443-G1442))) * 6371392 * IFERROR(IF(AVERAGEIF('TT History'!$B:$B, D1442, 'TT History'!$E:$E) &gt; 9.8%, 1.1205, IF(AVERAGEIF('TT History'!$B:$B, D1442, 'TT History'!$E:$E) &gt;= 8.5%, 1.1055, 1.0525)), 1.0525)</f>
        <v>50.575853469836943</v>
      </c>
    </row>
    <row r="1443" spans="1:8" x14ac:dyDescent="0.25">
      <c r="A1443" t="s">
        <v>176</v>
      </c>
      <c r="B1443" t="str">
        <f>VLOOKUP(C1443, olt_db!$B$2:$E$70, 2, 0)</f>
        <v>OLT-SMGN-IBS-Pematang_Asilum</v>
      </c>
      <c r="C1443" t="s">
        <v>177</v>
      </c>
      <c r="D1443" s="22" t="s">
        <v>510</v>
      </c>
      <c r="E1443" s="22" t="s">
        <v>206</v>
      </c>
      <c r="F1443" s="136">
        <v>2.9996536417828099</v>
      </c>
      <c r="G1443" s="137">
        <v>99.173705934366296</v>
      </c>
      <c r="H1443" s="47">
        <f>ACOS(COS(RADIANS(90-F1444)) * COS(RADIANS(90-F1443)) + SIN(RADIANS(90-F1444)) * SIN(RADIANS(90-F1443)) * COS(RADIANS(G1444-G1443))) * 6371392 * IFERROR(IF(AVERAGEIF('TT History'!$B:$B, D1443, 'TT History'!$E:$E) &gt; 9.8%, 1.1205, IF(AVERAGEIF('TT History'!$B:$B, D1443, 'TT History'!$E:$E) &gt;= 8.5%, 1.1055, 1.0525)), 1.0525)</f>
        <v>45.856029336267767</v>
      </c>
    </row>
    <row r="1444" spans="1:8" x14ac:dyDescent="0.25">
      <c r="A1444" t="s">
        <v>176</v>
      </c>
      <c r="B1444" t="str">
        <f>VLOOKUP(C1444, olt_db!$B$2:$E$70, 2, 0)</f>
        <v>OLT-SMGN-IBS-Pematang_Asilum</v>
      </c>
      <c r="C1444" t="s">
        <v>177</v>
      </c>
      <c r="D1444" s="22" t="s">
        <v>510</v>
      </c>
      <c r="E1444" s="22" t="s">
        <v>207</v>
      </c>
      <c r="F1444" s="136">
        <v>2.99927059369127</v>
      </c>
      <c r="G1444" s="137">
        <v>99.173623481523606</v>
      </c>
      <c r="H1444" s="47">
        <f>ACOS(COS(RADIANS(90-F1445)) * COS(RADIANS(90-F1444)) + SIN(RADIANS(90-F1445)) * SIN(RADIANS(90-F1444)) * COS(RADIANS(G1445-G1444))) * 6371392 * IFERROR(IF(AVERAGEIF('TT History'!$B:$B, D1444, 'TT History'!$E:$E) &gt; 9.8%, 1.1205, IF(AVERAGEIF('TT History'!$B:$B, D1444, 'TT History'!$E:$E) &gt;= 8.5%, 1.1055, 1.0525)), 1.0525)</f>
        <v>117.71127883697255</v>
      </c>
    </row>
    <row r="1445" spans="1:8" x14ac:dyDescent="0.25">
      <c r="A1445" t="s">
        <v>176</v>
      </c>
      <c r="B1445" t="str">
        <f>VLOOKUP(C1445, olt_db!$B$2:$E$70, 2, 0)</f>
        <v>OLT-SMGN-IBS-Pematang_Asilum</v>
      </c>
      <c r="C1445" t="s">
        <v>177</v>
      </c>
      <c r="D1445" s="22" t="s">
        <v>510</v>
      </c>
      <c r="E1445" s="22" t="s">
        <v>208</v>
      </c>
      <c r="F1445" s="136">
        <v>2.99925843922022</v>
      </c>
      <c r="G1445" s="137">
        <v>99.172616438779798</v>
      </c>
      <c r="H1445" s="47">
        <f>ACOS(COS(RADIANS(90-F1446)) * COS(RADIANS(90-F1445)) + SIN(RADIANS(90-F1446)) * SIN(RADIANS(90-F1445)) * COS(RADIANS(G1446-G1445))) * 6371392 * IFERROR(IF(AVERAGEIF('TT History'!$B:$B, D1445, 'TT History'!$E:$E) &gt; 9.8%, 1.1205, IF(AVERAGEIF('TT History'!$B:$B, D1445, 'TT History'!$E:$E) &gt;= 8.5%, 1.1055, 1.0525)), 1.0525)</f>
        <v>108.17036453804307</v>
      </c>
    </row>
    <row r="1446" spans="1:8" x14ac:dyDescent="0.25">
      <c r="A1446" t="s">
        <v>176</v>
      </c>
      <c r="B1446" t="str">
        <f>VLOOKUP(C1446, olt_db!$B$2:$E$70, 2, 0)</f>
        <v>OLT-SMGN-IBS-Pematang_Asilum</v>
      </c>
      <c r="C1446" t="s">
        <v>177</v>
      </c>
      <c r="D1446" s="22" t="s">
        <v>510</v>
      </c>
      <c r="E1446" s="22" t="s">
        <v>209</v>
      </c>
      <c r="F1446" s="136">
        <v>2.99926625077627</v>
      </c>
      <c r="G1446" s="137">
        <v>99.171690986152498</v>
      </c>
      <c r="H1446" s="47">
        <f>ACOS(COS(RADIANS(90-F1447)) * COS(RADIANS(90-F1446)) + SIN(RADIANS(90-F1447)) * SIN(RADIANS(90-F1446)) * COS(RADIANS(G1447-G1446))) * 6371392 * IFERROR(IF(AVERAGEIF('TT History'!$B:$B, D1446, 'TT History'!$E:$E) &gt; 9.8%, 1.1205, IF(AVERAGEIF('TT History'!$B:$B, D1446, 'TT History'!$E:$E) &gt;= 8.5%, 1.1055, 1.0525)), 1.0525)</f>
        <v>150.46193111951729</v>
      </c>
    </row>
    <row r="1447" spans="1:8" x14ac:dyDescent="0.25">
      <c r="A1447" t="s">
        <v>176</v>
      </c>
      <c r="B1447" t="str">
        <f>VLOOKUP(C1447, olt_db!$B$2:$E$70, 2, 0)</f>
        <v>OLT-SMGN-IBS-Pematang_Asilum</v>
      </c>
      <c r="C1447" t="s">
        <v>177</v>
      </c>
      <c r="D1447" s="22" t="s">
        <v>510</v>
      </c>
      <c r="E1447" s="22" t="s">
        <v>210</v>
      </c>
      <c r="F1447" s="136">
        <v>2.9992683728043801</v>
      </c>
      <c r="G1447" s="137">
        <v>99.170403663459396</v>
      </c>
      <c r="H1447" s="47">
        <f>ACOS(COS(RADIANS(90-F1448)) * COS(RADIANS(90-F1447)) + SIN(RADIANS(90-F1448)) * SIN(RADIANS(90-F1447)) * COS(RADIANS(G1448-G1447))) * 6371392 * IFERROR(IF(AVERAGEIF('TT History'!$B:$B, D1447, 'TT History'!$E:$E) &gt; 9.8%, 1.1205, IF(AVERAGEIF('TT History'!$B:$B, D1447, 'TT History'!$E:$E) &gt;= 8.5%, 1.1055, 1.0525)), 1.0525)</f>
        <v>59.827454890025514</v>
      </c>
    </row>
    <row r="1448" spans="1:8" x14ac:dyDescent="0.25">
      <c r="A1448" t="s">
        <v>176</v>
      </c>
      <c r="B1448" t="str">
        <f>VLOOKUP(C1448, olt_db!$B$2:$E$70, 2, 0)</f>
        <v>OLT-SMGN-IBS-Pematang_Asilum</v>
      </c>
      <c r="C1448" t="s">
        <v>177</v>
      </c>
      <c r="D1448" s="22" t="s">
        <v>510</v>
      </c>
      <c r="E1448" s="22" t="s">
        <v>211</v>
      </c>
      <c r="F1448" s="136">
        <v>2.9987580131598901</v>
      </c>
      <c r="G1448" s="137">
        <v>99.170374828920899</v>
      </c>
      <c r="H1448" s="47">
        <f>ACOS(COS(RADIANS(90-F1449)) * COS(RADIANS(90-F1448)) + SIN(RADIANS(90-F1449)) * SIN(RADIANS(90-F1448)) * COS(RADIANS(G1449-G1448))) * 6371392 * IFERROR(IF(AVERAGEIF('TT History'!$B:$B, D1448, 'TT History'!$E:$E) &gt; 9.8%, 1.1205, IF(AVERAGEIF('TT History'!$B:$B, D1448, 'TT History'!$E:$E) &gt;= 8.5%, 1.1055, 1.0525)), 1.0525)</f>
        <v>230.62753939075509</v>
      </c>
    </row>
    <row r="1449" spans="1:8" x14ac:dyDescent="0.25">
      <c r="A1449" t="s">
        <v>176</v>
      </c>
      <c r="B1449" t="str">
        <f>VLOOKUP(C1449, olt_db!$B$2:$E$70, 2, 0)</f>
        <v>OLT-SMGN-IBS-Pematang_Asilum</v>
      </c>
      <c r="C1449" t="s">
        <v>177</v>
      </c>
      <c r="D1449" s="22" t="s">
        <v>510</v>
      </c>
      <c r="E1449" s="22" t="s">
        <v>212</v>
      </c>
      <c r="F1449" s="136">
        <v>2.9967876804415399</v>
      </c>
      <c r="G1449" s="137">
        <v>99.170348792618299</v>
      </c>
      <c r="H1449" s="47">
        <f>ACOS(COS(RADIANS(90-F1450)) * COS(RADIANS(90-F1449)) + SIN(RADIANS(90-F1450)) * SIN(RADIANS(90-F1449)) * COS(RADIANS(G1450-G1449))) * 6371392 * IFERROR(IF(AVERAGEIF('TT History'!$B:$B, D1449, 'TT History'!$E:$E) &gt; 9.8%, 1.1205, IF(AVERAGEIF('TT History'!$B:$B, D1449, 'TT History'!$E:$E) &gt;= 8.5%, 1.1055, 1.0525)), 1.0525)</f>
        <v>110.74474100164474</v>
      </c>
    </row>
    <row r="1450" spans="1:8" x14ac:dyDescent="0.25">
      <c r="A1450" t="s">
        <v>176</v>
      </c>
      <c r="B1450" t="str">
        <f>VLOOKUP(C1450, olt_db!$B$2:$E$70, 2, 0)</f>
        <v>OLT-SMGN-IBS-Pematang_Asilum</v>
      </c>
      <c r="C1450" t="s">
        <v>177</v>
      </c>
      <c r="D1450" s="22" t="s">
        <v>510</v>
      </c>
      <c r="E1450" s="22" t="s">
        <v>213</v>
      </c>
      <c r="F1450" s="136">
        <v>2.9958417544348399</v>
      </c>
      <c r="G1450" s="137">
        <v>99.170372162924807</v>
      </c>
      <c r="H1450" s="47">
        <f>ACOS(COS(RADIANS(90-F1451)) * COS(RADIANS(90-F1450)) + SIN(RADIANS(90-F1451)) * SIN(RADIANS(90-F1450)) * COS(RADIANS(G1451-G1450))) * 6371392 * IFERROR(IF(AVERAGEIF('TT History'!$B:$B, D1450, 'TT History'!$E:$E) &gt; 9.8%, 1.1205, IF(AVERAGEIF('TT History'!$B:$B, D1450, 'TT History'!$E:$E) &gt;= 8.5%, 1.1055, 1.0525)), 1.0525)</f>
        <v>141.85187530121428</v>
      </c>
    </row>
    <row r="1451" spans="1:8" x14ac:dyDescent="0.25">
      <c r="A1451" t="s">
        <v>176</v>
      </c>
      <c r="B1451" t="str">
        <f>VLOOKUP(C1451, olt_db!$B$2:$E$70, 2, 0)</f>
        <v>OLT-SMGN-IBS-Pematang_Asilum</v>
      </c>
      <c r="C1451" t="s">
        <v>177</v>
      </c>
      <c r="D1451" s="22" t="s">
        <v>510</v>
      </c>
      <c r="E1451" s="22" t="s">
        <v>214</v>
      </c>
      <c r="F1451" s="136">
        <v>2.9946322583708498</v>
      </c>
      <c r="G1451" s="137">
        <v>99.170294247204595</v>
      </c>
      <c r="H1451" s="47">
        <f>ACOS(COS(RADIANS(90-F1452)) * COS(RADIANS(90-F1451)) + SIN(RADIANS(90-F1452)) * SIN(RADIANS(90-F1451)) * COS(RADIANS(G1452-G1451))) * 6371392 * IFERROR(IF(AVERAGEIF('TT History'!$B:$B, D1451, 'TT History'!$E:$E) &gt; 9.8%, 1.1205, IF(AVERAGEIF('TT History'!$B:$B, D1451, 'TT History'!$E:$E) &gt;= 8.5%, 1.1055, 1.0525)), 1.0525)</f>
        <v>37.678955273219493</v>
      </c>
    </row>
    <row r="1452" spans="1:8" x14ac:dyDescent="0.25">
      <c r="A1452" t="s">
        <v>176</v>
      </c>
      <c r="B1452" t="str">
        <f>VLOOKUP(C1452, olt_db!$B$2:$E$70, 2, 0)</f>
        <v>OLT-SMGN-IBS-Pematang_Asilum</v>
      </c>
      <c r="C1452" t="s">
        <v>177</v>
      </c>
      <c r="D1452" s="22" t="s">
        <v>510</v>
      </c>
      <c r="E1452" s="22" t="s">
        <v>215</v>
      </c>
      <c r="F1452" s="136">
        <v>2.9943112216471599</v>
      </c>
      <c r="G1452" s="137">
        <v>99.170270221635803</v>
      </c>
      <c r="H1452" s="47">
        <f>ACOS(COS(RADIANS(90-F1453)) * COS(RADIANS(90-F1452)) + SIN(RADIANS(90-F1453)) * SIN(RADIANS(90-F1452)) * COS(RADIANS(G1453-G1452))) * 6371392 * IFERROR(IF(AVERAGEIF('TT History'!$B:$B, D1452, 'TT History'!$E:$E) &gt; 9.8%, 1.1205, IF(AVERAGEIF('TT History'!$B:$B, D1452, 'TT History'!$E:$E) &gt;= 8.5%, 1.1055, 1.0525)), 1.0525)</f>
        <v>58.774318802858033</v>
      </c>
    </row>
    <row r="1453" spans="1:8" x14ac:dyDescent="0.25">
      <c r="A1453" t="s">
        <v>176</v>
      </c>
      <c r="B1453" t="str">
        <f>VLOOKUP(C1453, olt_db!$B$2:$E$70, 2, 0)</f>
        <v>OLT-SMGN-IBS-Pematang_Asilum</v>
      </c>
      <c r="C1453" t="s">
        <v>177</v>
      </c>
      <c r="D1453" s="22" t="s">
        <v>510</v>
      </c>
      <c r="E1453" s="22" t="s">
        <v>216</v>
      </c>
      <c r="F1453" s="136">
        <v>2.9939338263210402</v>
      </c>
      <c r="G1453" s="137">
        <v>99.170601961313693</v>
      </c>
      <c r="H1453" s="47">
        <f>ACOS(COS(RADIANS(90-F1454)) * COS(RADIANS(90-F1453)) + SIN(RADIANS(90-F1454)) * SIN(RADIANS(90-F1453)) * COS(RADIANS(G1454-G1453))) * 6371392 * IFERROR(IF(AVERAGEIF('TT History'!$B:$B, D1453, 'TT History'!$E:$E) &gt; 9.8%, 1.1205, IF(AVERAGEIF('TT History'!$B:$B, D1453, 'TT History'!$E:$E) &gt;= 8.5%, 1.1055, 1.0525)), 1.0525)</f>
        <v>64.016646132394271</v>
      </c>
    </row>
    <row r="1454" spans="1:8" x14ac:dyDescent="0.25">
      <c r="A1454" t="s">
        <v>176</v>
      </c>
      <c r="B1454" t="str">
        <f>VLOOKUP(C1454, olt_db!$B$2:$E$70, 2, 0)</f>
        <v>OLT-SMGN-IBS-Pematang_Asilum</v>
      </c>
      <c r="C1454" t="s">
        <v>177</v>
      </c>
      <c r="D1454" s="22" t="s">
        <v>510</v>
      </c>
      <c r="E1454" s="22" t="s">
        <v>217</v>
      </c>
      <c r="F1454" s="136">
        <v>2.9933868964529999</v>
      </c>
      <c r="G1454" s="137">
        <v>99.170595823318394</v>
      </c>
      <c r="H1454" s="47">
        <f>ACOS(COS(RADIANS(90-F1455)) * COS(RADIANS(90-F1454)) + SIN(RADIANS(90-F1455)) * SIN(RADIANS(90-F1454)) * COS(RADIANS(G1455-G1454))) * 6371392 * IFERROR(IF(AVERAGEIF('TT History'!$B:$B, D1454, 'TT History'!$E:$E) &gt; 9.8%, 1.1205, IF(AVERAGEIF('TT History'!$B:$B, D1454, 'TT History'!$E:$E) &gt;= 8.5%, 1.1055, 1.0525)), 1.0525)</f>
        <v>60.095311587034949</v>
      </c>
    </row>
    <row r="1455" spans="1:8" x14ac:dyDescent="0.25">
      <c r="A1455" t="s">
        <v>176</v>
      </c>
      <c r="B1455" t="str">
        <f>VLOOKUP(C1455, olt_db!$B$2:$E$70, 2, 0)</f>
        <v>OLT-SMGN-IBS-Pematang_Asilum</v>
      </c>
      <c r="C1455" t="s">
        <v>177</v>
      </c>
      <c r="D1455" s="22" t="s">
        <v>510</v>
      </c>
      <c r="E1455" s="22" t="s">
        <v>218</v>
      </c>
      <c r="F1455" s="136">
        <v>2.9929097675605898</v>
      </c>
      <c r="G1455" s="137">
        <v>99.170405855752605</v>
      </c>
      <c r="H1455" s="47">
        <f>ACOS(COS(RADIANS(90-F1456)) * COS(RADIANS(90-F1455)) + SIN(RADIANS(90-F1456)) * SIN(RADIANS(90-F1455)) * COS(RADIANS(G1456-G1455))) * 6371392 * IFERROR(IF(AVERAGEIF('TT History'!$B:$B, D1455, 'TT History'!$E:$E) &gt; 9.8%, 1.1205, IF(AVERAGEIF('TT History'!$B:$B, D1455, 'TT History'!$E:$E) &gt;= 8.5%, 1.1055, 1.0525)), 1.0525)</f>
        <v>41.982527566633074</v>
      </c>
    </row>
    <row r="1456" spans="1:8" x14ac:dyDescent="0.25">
      <c r="A1456" t="s">
        <v>176</v>
      </c>
      <c r="B1456" t="str">
        <f>VLOOKUP(C1456, olt_db!$B$2:$E$70, 2, 0)</f>
        <v>OLT-SMGN-IBS-Pematang_Asilum</v>
      </c>
      <c r="C1456" t="s">
        <v>177</v>
      </c>
      <c r="D1456" s="22" t="s">
        <v>510</v>
      </c>
      <c r="E1456" s="22" t="s">
        <v>219</v>
      </c>
      <c r="F1456" s="136">
        <v>2.9925550196700899</v>
      </c>
      <c r="G1456" s="137">
        <v>99.170352661745994</v>
      </c>
      <c r="H1456" s="47">
        <f>ACOS(COS(RADIANS(90-F1457)) * COS(RADIANS(90-F1456)) + SIN(RADIANS(90-F1457)) * SIN(RADIANS(90-F1456)) * COS(RADIANS(G1457-G1456))) * 6371392 * IFERROR(IF(AVERAGEIF('TT History'!$B:$B, D1456, 'TT History'!$E:$E) &gt; 9.8%, 1.1205, IF(AVERAGEIF('TT History'!$B:$B, D1456, 'TT History'!$E:$E) &gt;= 8.5%, 1.1055, 1.0525)), 1.0525)</f>
        <v>92.931512723764783</v>
      </c>
    </row>
    <row r="1457" spans="1:8" x14ac:dyDescent="0.25">
      <c r="A1457" t="s">
        <v>176</v>
      </c>
      <c r="B1457" t="str">
        <f>VLOOKUP(C1457, olt_db!$B$2:$E$70, 2, 0)</f>
        <v>OLT-SMGN-IBS-Pematang_Asilum</v>
      </c>
      <c r="C1457" t="s">
        <v>177</v>
      </c>
      <c r="D1457" s="22" t="s">
        <v>510</v>
      </c>
      <c r="E1457" s="22" t="s">
        <v>220</v>
      </c>
      <c r="F1457" s="136">
        <v>2.9917610509757901</v>
      </c>
      <c r="G1457" s="137">
        <v>99.170361318085597</v>
      </c>
      <c r="H1457" s="47">
        <f>ACOS(COS(RADIANS(90-F1458)) * COS(RADIANS(90-F1457)) + SIN(RADIANS(90-F1458)) * SIN(RADIANS(90-F1457)) * COS(RADIANS(G1458-G1457))) * 6371392 * IFERROR(IF(AVERAGEIF('TT History'!$B:$B, D1457, 'TT History'!$E:$E) &gt; 9.8%, 1.1205, IF(AVERAGEIF('TT History'!$B:$B, D1457, 'TT History'!$E:$E) &gt;= 8.5%, 1.1055, 1.0525)), 1.0525)</f>
        <v>100.42825900892934</v>
      </c>
    </row>
    <row r="1458" spans="1:8" x14ac:dyDescent="0.25">
      <c r="A1458" t="s">
        <v>176</v>
      </c>
      <c r="B1458" t="str">
        <f>VLOOKUP(C1458, olt_db!$B$2:$E$70, 2, 0)</f>
        <v>OLT-SMGN-IBS-Pematang_Asilum</v>
      </c>
      <c r="C1458" t="s">
        <v>177</v>
      </c>
      <c r="D1458" s="22" t="s">
        <v>510</v>
      </c>
      <c r="E1458" s="22" t="s">
        <v>221</v>
      </c>
      <c r="F1458" s="136">
        <v>2.9909034042910601</v>
      </c>
      <c r="G1458" s="137">
        <v>99.170334367436098</v>
      </c>
      <c r="H1458" s="47">
        <f>ACOS(COS(RADIANS(90-F1459)) * COS(RADIANS(90-F1458)) + SIN(RADIANS(90-F1459)) * SIN(RADIANS(90-F1458)) * COS(RADIANS(G1459-G1458))) * 6371392 * IFERROR(IF(AVERAGEIF('TT History'!$B:$B, D1458, 'TT History'!$E:$E) &gt; 9.8%, 1.1205, IF(AVERAGEIF('TT History'!$B:$B, D1458, 'TT History'!$E:$E) &gt;= 8.5%, 1.1055, 1.0525)), 1.0525)</f>
        <v>51.637633302025471</v>
      </c>
    </row>
    <row r="1459" spans="1:8" x14ac:dyDescent="0.25">
      <c r="A1459" t="s">
        <v>176</v>
      </c>
      <c r="B1459" t="str">
        <f>VLOOKUP(C1459, olt_db!$B$2:$E$70, 2, 0)</f>
        <v>OLT-SMGN-IBS-Pematang_Asilum</v>
      </c>
      <c r="C1459" t="s">
        <v>177</v>
      </c>
      <c r="D1459" s="22" t="s">
        <v>510</v>
      </c>
      <c r="E1459" s="22" t="s">
        <v>222</v>
      </c>
      <c r="F1459" s="136">
        <v>2.9904622535013599</v>
      </c>
      <c r="G1459" s="137">
        <v>99.170340781137</v>
      </c>
      <c r="H1459" s="47">
        <f>ACOS(COS(RADIANS(90-F1460)) * COS(RADIANS(90-F1459)) + SIN(RADIANS(90-F1460)) * SIN(RADIANS(90-F1459)) * COS(RADIANS(G1460-G1459))) * 6371392 * IFERROR(IF(AVERAGEIF('TT History'!$B:$B, D1459, 'TT History'!$E:$E) &gt; 9.8%, 1.1205, IF(AVERAGEIF('TT History'!$B:$B, D1459, 'TT History'!$E:$E) &gt;= 8.5%, 1.1055, 1.0525)), 1.0525)</f>
        <v>127.01409929770641</v>
      </c>
    </row>
    <row r="1460" spans="1:8" x14ac:dyDescent="0.25">
      <c r="A1460" t="s">
        <v>176</v>
      </c>
      <c r="B1460" t="str">
        <f>VLOOKUP(C1460, olt_db!$B$2:$E$70, 2, 0)</f>
        <v>OLT-SMGN-IBS-Pematang_Asilum</v>
      </c>
      <c r="C1460" t="s">
        <v>177</v>
      </c>
      <c r="D1460" s="22" t="s">
        <v>510</v>
      </c>
      <c r="E1460" s="22" t="s">
        <v>223</v>
      </c>
      <c r="F1460" s="136">
        <v>2.9893771719828699</v>
      </c>
      <c r="G1460" s="137">
        <v>99.170323373538196</v>
      </c>
      <c r="H1460" s="47">
        <f>ACOS(COS(RADIANS(90-F1461)) * COS(RADIANS(90-F1460)) + SIN(RADIANS(90-F1461)) * SIN(RADIANS(90-F1460)) * COS(RADIANS(G1461-G1460))) * 6371392 * IFERROR(IF(AVERAGEIF('TT History'!$B:$B, D1460, 'TT History'!$E:$E) &gt; 9.8%, 1.1205, IF(AVERAGEIF('TT History'!$B:$B, D1460, 'TT History'!$E:$E) &gt;= 8.5%, 1.1055, 1.0525)), 1.0525)</f>
        <v>77.779315540260214</v>
      </c>
    </row>
    <row r="1461" spans="1:8" x14ac:dyDescent="0.25">
      <c r="A1461" t="s">
        <v>176</v>
      </c>
      <c r="B1461" t="str">
        <f>VLOOKUP(C1461, olt_db!$B$2:$E$70, 2, 0)</f>
        <v>OLT-SMGN-IBS-Pematang_Asilum</v>
      </c>
      <c r="C1461" t="s">
        <v>177</v>
      </c>
      <c r="D1461" s="22" t="s">
        <v>510</v>
      </c>
      <c r="E1461" s="22" t="s">
        <v>224</v>
      </c>
      <c r="F1461" s="136">
        <v>2.9887126881766002</v>
      </c>
      <c r="G1461" s="137">
        <v>99.170313727355094</v>
      </c>
      <c r="H1461" s="47">
        <f>ACOS(COS(RADIANS(90-F1462)) * COS(RADIANS(90-F1461)) + SIN(RADIANS(90-F1462)) * SIN(RADIANS(90-F1461)) * COS(RADIANS(G1462-G1461))) * 6371392 * IFERROR(IF(AVERAGEIF('TT History'!$B:$B, D1461, 'TT History'!$E:$E) &gt; 9.8%, 1.1205, IF(AVERAGEIF('TT History'!$B:$B, D1461, 'TT History'!$E:$E) &gt;= 8.5%, 1.1055, 1.0525)), 1.0525)</f>
        <v>75.354134130590253</v>
      </c>
    </row>
    <row r="1462" spans="1:8" x14ac:dyDescent="0.25">
      <c r="A1462" t="s">
        <v>176</v>
      </c>
      <c r="B1462" t="str">
        <f>VLOOKUP(C1462, olt_db!$B$2:$E$70, 2, 0)</f>
        <v>OLT-SMGN-IBS-Pematang_Asilum</v>
      </c>
      <c r="C1462" t="s">
        <v>177</v>
      </c>
      <c r="D1462" s="22" t="s">
        <v>510</v>
      </c>
      <c r="E1462" s="22" t="s">
        <v>225</v>
      </c>
      <c r="F1462" s="136">
        <v>2.9880694957806799</v>
      </c>
      <c r="G1462" s="137">
        <v>99.170284970811807</v>
      </c>
      <c r="H1462" s="47">
        <f>ACOS(COS(RADIANS(90-F1463)) * COS(RADIANS(90-F1462)) + SIN(RADIANS(90-F1463)) * SIN(RADIANS(90-F1462)) * COS(RADIANS(G1463-G1462))) * 6371392 * IFERROR(IF(AVERAGEIF('TT History'!$B:$B, D1462, 'TT History'!$E:$E) &gt; 9.8%, 1.1205, IF(AVERAGEIF('TT History'!$B:$B, D1462, 'TT History'!$E:$E) &gt;= 8.5%, 1.1055, 1.0525)), 1.0525)</f>
        <v>93.686210880640218</v>
      </c>
    </row>
    <row r="1463" spans="1:8" x14ac:dyDescent="0.25">
      <c r="A1463" t="s">
        <v>176</v>
      </c>
      <c r="B1463" t="str">
        <f>VLOOKUP(C1463, olt_db!$B$2:$E$70, 2, 0)</f>
        <v>OLT-SMGN-IBS-Pematang_Asilum</v>
      </c>
      <c r="C1463" t="s">
        <v>177</v>
      </c>
      <c r="D1463" s="22" t="s">
        <v>510</v>
      </c>
      <c r="E1463" s="22" t="s">
        <v>226</v>
      </c>
      <c r="F1463" s="136">
        <v>2.9872690580182</v>
      </c>
      <c r="G1463" s="137">
        <v>99.170291536956398</v>
      </c>
      <c r="H1463" s="47">
        <f>ACOS(COS(RADIANS(90-F1464)) * COS(RADIANS(90-F1463)) + SIN(RADIANS(90-F1464)) * SIN(RADIANS(90-F1463)) * COS(RADIANS(G1464-G1463))) * 6371392 * IFERROR(IF(AVERAGEIF('TT History'!$B:$B, D1463, 'TT History'!$E:$E) &gt; 9.8%, 1.1205, IF(AVERAGEIF('TT History'!$B:$B, D1463, 'TT History'!$E:$E) &gt;= 8.5%, 1.1055, 1.0525)), 1.0525)</f>
        <v>89.333105511757879</v>
      </c>
    </row>
    <row r="1464" spans="1:8" x14ac:dyDescent="0.25">
      <c r="A1464" t="s">
        <v>176</v>
      </c>
      <c r="B1464" t="str">
        <f>VLOOKUP(C1464, olt_db!$B$2:$E$70, 2, 0)</f>
        <v>OLT-SMGN-IBS-Pematang_Asilum</v>
      </c>
      <c r="C1464" t="s">
        <v>177</v>
      </c>
      <c r="D1464" s="22" t="s">
        <v>510</v>
      </c>
      <c r="E1464" s="22" t="s">
        <v>227</v>
      </c>
      <c r="F1464" s="136">
        <v>2.9865129349792299</v>
      </c>
      <c r="G1464" s="137">
        <v>99.170187180673395</v>
      </c>
      <c r="H1464" s="47">
        <f>ACOS(COS(RADIANS(90-F1465)) * COS(RADIANS(90-F1464)) + SIN(RADIANS(90-F1465)) * SIN(RADIANS(90-F1464)) * COS(RADIANS(G1465-G1464))) * 6371392 * IFERROR(IF(AVERAGEIF('TT History'!$B:$B, D1464, 'TT History'!$E:$E) &gt; 9.8%, 1.1205, IF(AVERAGEIF('TT History'!$B:$B, D1464, 'TT History'!$E:$E) &gt;= 8.5%, 1.1055, 1.0525)), 1.0525)</f>
        <v>93.759616028897995</v>
      </c>
    </row>
    <row r="1465" spans="1:8" x14ac:dyDescent="0.25">
      <c r="A1465" t="s">
        <v>176</v>
      </c>
      <c r="B1465" t="str">
        <f>VLOOKUP(C1465, olt_db!$B$2:$E$70, 2, 0)</f>
        <v>OLT-SMGN-IBS-Pematang_Asilum</v>
      </c>
      <c r="C1465" t="s">
        <v>177</v>
      </c>
      <c r="D1465" s="22" t="s">
        <v>510</v>
      </c>
      <c r="E1465" s="22" t="s">
        <v>228</v>
      </c>
      <c r="F1465" s="136">
        <v>2.98571189524375</v>
      </c>
      <c r="G1465" s="137">
        <v>99.170196301431801</v>
      </c>
      <c r="H1465" s="47">
        <f>ACOS(COS(RADIANS(90-F1466)) * COS(RADIANS(90-F1465)) + SIN(RADIANS(90-F1466)) * SIN(RADIANS(90-F1465)) * COS(RADIANS(G1466-G1465))) * 6371392 * IFERROR(IF(AVERAGEIF('TT History'!$B:$B, D1465, 'TT History'!$E:$E) &gt; 9.8%, 1.1205, IF(AVERAGEIF('TT History'!$B:$B, D1465, 'TT History'!$E:$E) &gt;= 8.5%, 1.1055, 1.0525)), 1.0525)</f>
        <v>86.188667900944608</v>
      </c>
    </row>
    <row r="1466" spans="1:8" x14ac:dyDescent="0.25">
      <c r="A1466" t="s">
        <v>176</v>
      </c>
      <c r="B1466" t="str">
        <f>VLOOKUP(C1466, olt_db!$B$2:$E$70, 2, 0)</f>
        <v>OLT-SMGN-IBS-Pematang_Asilum</v>
      </c>
      <c r="C1466" t="s">
        <v>177</v>
      </c>
      <c r="D1466" s="22" t="s">
        <v>510</v>
      </c>
      <c r="E1466" s="22" t="s">
        <v>229</v>
      </c>
      <c r="F1466" s="136">
        <v>2.98497550581722</v>
      </c>
      <c r="G1466" s="137">
        <v>99.170200990071393</v>
      </c>
      <c r="H1466" s="47">
        <f>ACOS(COS(RADIANS(90-F1467)) * COS(RADIANS(90-F1466)) + SIN(RADIANS(90-F1467)) * SIN(RADIANS(90-F1466)) * COS(RADIANS(G1467-G1466))) * 6371392 * IFERROR(IF(AVERAGEIF('TT History'!$B:$B, D1466, 'TT History'!$E:$E) &gt; 9.8%, 1.1205, IF(AVERAGEIF('TT History'!$B:$B, D1466, 'TT History'!$E:$E) &gt;= 8.5%, 1.1055, 1.0525)), 1.0525)</f>
        <v>77.365416363470075</v>
      </c>
    </row>
    <row r="1467" spans="1:8" x14ac:dyDescent="0.25">
      <c r="A1467" t="s">
        <v>176</v>
      </c>
      <c r="B1467" t="str">
        <f>VLOOKUP(C1467, olt_db!$B$2:$E$70, 2, 0)</f>
        <v>OLT-SMGN-IBS-Pematang_Asilum</v>
      </c>
      <c r="C1467" t="s">
        <v>177</v>
      </c>
      <c r="D1467" s="22" t="s">
        <v>510</v>
      </c>
      <c r="E1467" s="22" t="s">
        <v>230</v>
      </c>
      <c r="F1467" s="136">
        <v>2.98431460580847</v>
      </c>
      <c r="G1467" s="137">
        <v>99.170188475873502</v>
      </c>
      <c r="H1467" s="47">
        <f>ACOS(COS(RADIANS(90-F1468)) * COS(RADIANS(90-F1467)) + SIN(RADIANS(90-F1468)) * SIN(RADIANS(90-F1467)) * COS(RADIANS(G1468-G1467))) * 6371392 * IFERROR(IF(AVERAGEIF('TT History'!$B:$B, D1467, 'TT History'!$E:$E) &gt; 9.8%, 1.1205, IF(AVERAGEIF('TT History'!$B:$B, D1467, 'TT History'!$E:$E) &gt;= 8.5%, 1.1055, 1.0525)), 1.0525)</f>
        <v>57.261437616305919</v>
      </c>
    </row>
    <row r="1468" spans="1:8" x14ac:dyDescent="0.25">
      <c r="A1468" t="s">
        <v>176</v>
      </c>
      <c r="B1468" t="str">
        <f>VLOOKUP(C1468, olt_db!$B$2:$E$70, 2, 0)</f>
        <v>OLT-SMGN-IBS-Pematang_Asilum</v>
      </c>
      <c r="C1468" t="s">
        <v>177</v>
      </c>
      <c r="D1468" s="22" t="s">
        <v>510</v>
      </c>
      <c r="E1468" s="22" t="s">
        <v>231</v>
      </c>
      <c r="F1468" s="136">
        <v>2.9838255351201601</v>
      </c>
      <c r="G1468" s="137">
        <v>99.170175271647494</v>
      </c>
      <c r="H1468" s="47">
        <f>ACOS(COS(RADIANS(90-F1469)) * COS(RADIANS(90-F1468)) + SIN(RADIANS(90-F1469)) * SIN(RADIANS(90-F1468)) * COS(RADIANS(G1469-G1468))) * 6371392 * IFERROR(IF(AVERAGEIF('TT History'!$B:$B, D1468, 'TT History'!$E:$E) &gt; 9.8%, 1.1205, IF(AVERAGEIF('TT History'!$B:$B, D1468, 'TT History'!$E:$E) &gt;= 8.5%, 1.1055, 1.0525)), 1.0525)</f>
        <v>89.5364145509553</v>
      </c>
    </row>
    <row r="1469" spans="1:8" x14ac:dyDescent="0.25">
      <c r="A1469" t="s">
        <v>176</v>
      </c>
      <c r="B1469" t="str">
        <f>VLOOKUP(C1469, olt_db!$B$2:$E$70, 2, 0)</f>
        <v>OLT-SMGN-IBS-Pematang_Asilum</v>
      </c>
      <c r="C1469" t="s">
        <v>177</v>
      </c>
      <c r="D1469" s="22" t="s">
        <v>510</v>
      </c>
      <c r="E1469" s="22" t="s">
        <v>232</v>
      </c>
      <c r="F1469" s="136">
        <v>2.9830605680038098</v>
      </c>
      <c r="G1469" s="137">
        <v>99.170167341696299</v>
      </c>
      <c r="H1469" s="47">
        <f>ACOS(COS(RADIANS(90-F1470)) * COS(RADIANS(90-F1469)) + SIN(RADIANS(90-F1470)) * SIN(RADIANS(90-F1469)) * COS(RADIANS(G1470-G1469))) * 6371392 * IFERROR(IF(AVERAGEIF('TT History'!$B:$B, D1469, 'TT History'!$E:$E) &gt; 9.8%, 1.1205, IF(AVERAGEIF('TT History'!$B:$B, D1469, 'TT History'!$E:$E) &gt;= 8.5%, 1.1055, 1.0525)), 1.0525)</f>
        <v>87.736168475717164</v>
      </c>
    </row>
    <row r="1470" spans="1:8" x14ac:dyDescent="0.25">
      <c r="A1470" t="s">
        <v>176</v>
      </c>
      <c r="B1470" t="str">
        <f>VLOOKUP(C1470, olt_db!$B$2:$E$70, 2, 0)</f>
        <v>OLT-SMGN-IBS-Pematang_Asilum</v>
      </c>
      <c r="C1470" t="s">
        <v>177</v>
      </c>
      <c r="D1470" s="22" t="s">
        <v>510</v>
      </c>
      <c r="E1470" s="22" t="s">
        <v>233</v>
      </c>
      <c r="F1470" s="136">
        <v>2.98231198728817</v>
      </c>
      <c r="G1470" s="137">
        <v>99.170206968538807</v>
      </c>
      <c r="H1470" s="47">
        <f>ACOS(COS(RADIANS(90-F1471)) * COS(RADIANS(90-F1470)) + SIN(RADIANS(90-F1471)) * SIN(RADIANS(90-F1470)) * COS(RADIANS(G1471-G1470))) * 6371392 * IFERROR(IF(AVERAGEIF('TT History'!$B:$B, D1470, 'TT History'!$E:$E) &gt; 9.8%, 1.1205, IF(AVERAGEIF('TT History'!$B:$B, D1470, 'TT History'!$E:$E) &gt;= 8.5%, 1.1055, 1.0525)), 1.0525)</f>
        <v>99.365495669938468</v>
      </c>
    </row>
    <row r="1471" spans="1:8" x14ac:dyDescent="0.25">
      <c r="A1471" t="s">
        <v>176</v>
      </c>
      <c r="B1471" t="str">
        <f>VLOOKUP(C1471, olt_db!$B$2:$E$70, 2, 0)</f>
        <v>OLT-SMGN-IBS-Pematang_Asilum</v>
      </c>
      <c r="C1471" t="s">
        <v>177</v>
      </c>
      <c r="D1471" s="22" t="s">
        <v>510</v>
      </c>
      <c r="E1471" s="22" t="s">
        <v>234</v>
      </c>
      <c r="F1471" s="136">
        <v>2.9814630671034701</v>
      </c>
      <c r="G1471" s="137">
        <v>99.1701961914642</v>
      </c>
      <c r="H1471" s="47">
        <f>ACOS(COS(RADIANS(90-F1472)) * COS(RADIANS(90-F1471)) + SIN(RADIANS(90-F1472)) * SIN(RADIANS(90-F1471)) * COS(RADIANS(G1472-G1471))) * 6371392 * IFERROR(IF(AVERAGEIF('TT History'!$B:$B, D1471, 'TT History'!$E:$E) &gt; 9.8%, 1.1205, IF(AVERAGEIF('TT History'!$B:$B, D1471, 'TT History'!$E:$E) &gt;= 8.5%, 1.1055, 1.0525)), 1.0525)</f>
        <v>97.726216300918892</v>
      </c>
    </row>
    <row r="1472" spans="1:8" x14ac:dyDescent="0.25">
      <c r="A1472" t="s">
        <v>176</v>
      </c>
      <c r="B1472" t="str">
        <f>VLOOKUP(C1472, olt_db!$B$2:$E$70, 2, 0)</f>
        <v>OLT-SMGN-IBS-Pematang_Asilum</v>
      </c>
      <c r="C1472" t="s">
        <v>177</v>
      </c>
      <c r="D1472" s="22" t="s">
        <v>510</v>
      </c>
      <c r="E1472" s="22" t="s">
        <v>235</v>
      </c>
      <c r="F1472" s="136">
        <v>2.9806280871027901</v>
      </c>
      <c r="G1472" s="137">
        <v>99.170198150737306</v>
      </c>
      <c r="H1472" s="47">
        <f>ACOS(COS(RADIANS(90-F1473)) * COS(RADIANS(90-F1472)) + SIN(RADIANS(90-F1473)) * SIN(RADIANS(90-F1472)) * COS(RADIANS(G1473-G1472))) * 6371392 * IFERROR(IF(AVERAGEIF('TT History'!$B:$B, D1472, 'TT History'!$E:$E) &gt; 9.8%, 1.1205, IF(AVERAGEIF('TT History'!$B:$B, D1472, 'TT History'!$E:$E) &gt;= 8.5%, 1.1055, 1.0525)), 1.0525)</f>
        <v>83.964698374702635</v>
      </c>
    </row>
    <row r="1473" spans="1:8" x14ac:dyDescent="0.25">
      <c r="A1473" t="s">
        <v>176</v>
      </c>
      <c r="B1473" t="str">
        <f>VLOOKUP(C1473, olt_db!$B$2:$E$70, 2, 0)</f>
        <v>OLT-SMGN-IBS-Pematang_Asilum</v>
      </c>
      <c r="C1473" t="s">
        <v>177</v>
      </c>
      <c r="D1473" s="22" t="s">
        <v>510</v>
      </c>
      <c r="E1473" s="22" t="s">
        <v>236</v>
      </c>
      <c r="F1473" s="136">
        <v>2.9799110910545199</v>
      </c>
      <c r="G1473" s="137">
        <v>99.170222322441901</v>
      </c>
      <c r="H1473" s="47">
        <f>ACOS(COS(RADIANS(90-F1474)) * COS(RADIANS(90-F1473)) + SIN(RADIANS(90-F1474)) * SIN(RADIANS(90-F1473)) * COS(RADIANS(G1474-G1473))) * 6371392 * IFERROR(IF(AVERAGEIF('TT History'!$B:$B, D1473, 'TT History'!$E:$E) &gt; 9.8%, 1.1205, IF(AVERAGEIF('TT History'!$B:$B, D1473, 'TT History'!$E:$E) &gt;= 8.5%, 1.1055, 1.0525)), 1.0525)</f>
        <v>110.31848497059426</v>
      </c>
    </row>
    <row r="1474" spans="1:8" x14ac:dyDescent="0.25">
      <c r="A1474" t="s">
        <v>176</v>
      </c>
      <c r="B1474" t="str">
        <f>VLOOKUP(C1474, olt_db!$B$2:$E$70, 2, 0)</f>
        <v>OLT-SMGN-IBS-Pematang_Asilum</v>
      </c>
      <c r="C1474" t="s">
        <v>177</v>
      </c>
      <c r="D1474" s="22" t="s">
        <v>510</v>
      </c>
      <c r="E1474" s="22" t="s">
        <v>237</v>
      </c>
      <c r="F1474" s="136">
        <v>2.9789694328301</v>
      </c>
      <c r="G1474" s="137">
        <v>99.170263874869505</v>
      </c>
      <c r="H1474" s="47">
        <f>ACOS(COS(RADIANS(90-F1475)) * COS(RADIANS(90-F1474)) + SIN(RADIANS(90-F1475)) * SIN(RADIANS(90-F1474)) * COS(RADIANS(G1475-G1474))) * 6371392 * IFERROR(IF(AVERAGEIF('TT History'!$B:$B, D1474, 'TT History'!$E:$E) &gt; 9.8%, 1.1205, IF(AVERAGEIF('TT History'!$B:$B, D1474, 'TT History'!$E:$E) &gt;= 8.5%, 1.1055, 1.0525)), 1.0525)</f>
        <v>131.95515892754301</v>
      </c>
    </row>
    <row r="1475" spans="1:8" x14ac:dyDescent="0.25">
      <c r="A1475" t="s">
        <v>176</v>
      </c>
      <c r="B1475" t="str">
        <f>VLOOKUP(C1475, olt_db!$B$2:$E$70, 2, 0)</f>
        <v>OLT-SMGN-IBS-Pematang_Asilum</v>
      </c>
      <c r="C1475" t="s">
        <v>177</v>
      </c>
      <c r="D1475" s="22" t="s">
        <v>510</v>
      </c>
      <c r="E1475" s="22" t="s">
        <v>238</v>
      </c>
      <c r="F1475" s="136">
        <v>2.97784287920306</v>
      </c>
      <c r="G1475" s="137">
        <v>99.170308582204299</v>
      </c>
      <c r="H1475" s="47">
        <f>ACOS(COS(RADIANS(90-F1476)) * COS(RADIANS(90-F1475)) + SIN(RADIANS(90-F1476)) * SIN(RADIANS(90-F1475)) * COS(RADIANS(G1476-G1475))) * 6371392 * IFERROR(IF(AVERAGEIF('TT History'!$B:$B, D1475, 'TT History'!$E:$E) &gt; 9.8%, 1.1205, IF(AVERAGEIF('TT History'!$B:$B, D1475, 'TT History'!$E:$E) &gt;= 8.5%, 1.1055, 1.0525)), 1.0525)</f>
        <v>114.65049216856329</v>
      </c>
    </row>
    <row r="1476" spans="1:8" x14ac:dyDescent="0.25">
      <c r="A1476" t="s">
        <v>176</v>
      </c>
      <c r="B1476" t="str">
        <f>VLOOKUP(C1476, olt_db!$B$2:$E$70, 2, 0)</f>
        <v>OLT-SMGN-IBS-Pematang_Asilum</v>
      </c>
      <c r="C1476" t="s">
        <v>177</v>
      </c>
      <c r="D1476" s="22" t="s">
        <v>510</v>
      </c>
      <c r="E1476" s="22" t="s">
        <v>239</v>
      </c>
      <c r="F1476" s="136">
        <v>2.9768682576765801</v>
      </c>
      <c r="G1476" s="137">
        <v>99.170209962075702</v>
      </c>
      <c r="H1476" s="47">
        <f>ACOS(COS(RADIANS(90-F1477)) * COS(RADIANS(90-F1476)) + SIN(RADIANS(90-F1477)) * SIN(RADIANS(90-F1476)) * COS(RADIANS(G1477-G1476))) * 6371392 * IFERROR(IF(AVERAGEIF('TT History'!$B:$B, D1476, 'TT History'!$E:$E) &gt; 9.8%, 1.1205, IF(AVERAGEIF('TT History'!$B:$B, D1476, 'TT History'!$E:$E) &gt;= 8.5%, 1.1055, 1.0525)), 1.0525)</f>
        <v>71.766999582385395</v>
      </c>
    </row>
    <row r="1477" spans="1:8" x14ac:dyDescent="0.25">
      <c r="A1477" t="s">
        <v>176</v>
      </c>
      <c r="B1477" t="str">
        <f>VLOOKUP(C1477, olt_db!$B$2:$E$70, 2, 0)</f>
        <v>OLT-SMGN-IBS-Pematang_Asilum</v>
      </c>
      <c r="C1477" t="s">
        <v>177</v>
      </c>
      <c r="D1477" s="22" t="s">
        <v>510</v>
      </c>
      <c r="E1477" s="22" t="s">
        <v>240</v>
      </c>
      <c r="F1477" s="136">
        <v>2.97719751277564</v>
      </c>
      <c r="G1477" s="137">
        <v>99.170727948443798</v>
      </c>
      <c r="H1477" s="47">
        <f>ACOS(COS(RADIANS(90-F1478)) * COS(RADIANS(90-F1477)) + SIN(RADIANS(90-F1478)) * SIN(RADIANS(90-F1477)) * COS(RADIANS(G1478-G1477))) * 6371392 * IFERROR(IF(AVERAGEIF('TT History'!$B:$B, D1477, 'TT History'!$E:$E) &gt; 9.8%, 1.1205, IF(AVERAGEIF('TT History'!$B:$B, D1477, 'TT History'!$E:$E) &gt;= 8.5%, 1.1055, 1.0525)), 1.0525)</f>
        <v>59.843558433604557</v>
      </c>
    </row>
    <row r="1478" spans="1:8" x14ac:dyDescent="0.25">
      <c r="A1478" t="s">
        <v>176</v>
      </c>
      <c r="B1478" t="str">
        <f>VLOOKUP(C1478, olt_db!$B$2:$E$70, 2, 0)</f>
        <v>OLT-SMGN-IBS-Pematang_Asilum</v>
      </c>
      <c r="C1478" t="s">
        <v>177</v>
      </c>
      <c r="D1478" s="22" t="s">
        <v>510</v>
      </c>
      <c r="E1478" s="22" t="s">
        <v>241</v>
      </c>
      <c r="F1478" s="136">
        <v>2.9774732766057901</v>
      </c>
      <c r="G1478" s="137">
        <v>99.171159101852894</v>
      </c>
      <c r="H1478" s="47">
        <f>ACOS(COS(RADIANS(90-F1479)) * COS(RADIANS(90-F1478)) + SIN(RADIANS(90-F1479)) * SIN(RADIANS(90-F1478)) * COS(RADIANS(G1479-G1478))) * 6371392 * IFERROR(IF(AVERAGEIF('TT History'!$B:$B, D1478, 'TT History'!$E:$E) &gt; 9.8%, 1.1205, IF(AVERAGEIF('TT History'!$B:$B, D1478, 'TT History'!$E:$E) &gt;= 8.5%, 1.1055, 1.0525)), 1.0525)</f>
        <v>62.392123699908289</v>
      </c>
    </row>
    <row r="1479" spans="1:8" x14ac:dyDescent="0.25">
      <c r="A1479" t="s">
        <v>176</v>
      </c>
      <c r="B1479" t="str">
        <f>VLOOKUP(C1479, olt_db!$B$2:$E$70, 2, 0)</f>
        <v>OLT-SMGN-IBS-Pematang_Asilum</v>
      </c>
      <c r="C1479" t="s">
        <v>177</v>
      </c>
      <c r="D1479" s="22" t="s">
        <v>510</v>
      </c>
      <c r="E1479" s="22" t="s">
        <v>242</v>
      </c>
      <c r="F1479" s="136">
        <v>2.9777761453536802</v>
      </c>
      <c r="G1479" s="137">
        <v>99.171598384692004</v>
      </c>
      <c r="H1479" s="47">
        <f>ACOS(COS(RADIANS(90-F1480)) * COS(RADIANS(90-F1479)) + SIN(RADIANS(90-F1480)) * SIN(RADIANS(90-F1479)) * COS(RADIANS(G1480-G1479))) * 6371392 * IFERROR(IF(AVERAGEIF('TT History'!$B:$B, D1479, 'TT History'!$E:$E) &gt; 9.8%, 1.1205, IF(AVERAGEIF('TT History'!$B:$B, D1479, 'TT History'!$E:$E) &gt;= 8.5%, 1.1055, 1.0525)), 1.0525)</f>
        <v>67.378872248493522</v>
      </c>
    </row>
    <row r="1480" spans="1:8" x14ac:dyDescent="0.25">
      <c r="A1480" t="s">
        <v>176</v>
      </c>
      <c r="B1480" t="str">
        <f>VLOOKUP(C1480, olt_db!$B$2:$E$70, 2, 0)</f>
        <v>OLT-SMGN-IBS-Pematang_Asilum</v>
      </c>
      <c r="C1480" t="s">
        <v>177</v>
      </c>
      <c r="D1480" s="22" t="s">
        <v>510</v>
      </c>
      <c r="E1480" s="22" t="s">
        <v>243</v>
      </c>
      <c r="F1480" s="136">
        <v>2.9781171598319101</v>
      </c>
      <c r="G1480" s="137">
        <v>99.1720628330865</v>
      </c>
      <c r="H1480" s="47">
        <f>ACOS(COS(RADIANS(90-F1481)) * COS(RADIANS(90-F1480)) + SIN(RADIANS(90-F1481)) * SIN(RADIANS(90-F1480)) * COS(RADIANS(G1481-G1480))) * 6371392 * IFERROR(IF(AVERAGEIF('TT History'!$B:$B, D1480, 'TT History'!$E:$E) &gt; 9.8%, 1.1205, IF(AVERAGEIF('TT History'!$B:$B, D1480, 'TT History'!$E:$E) &gt;= 8.5%, 1.1055, 1.0525)), 1.0525)</f>
        <v>66.206539528559205</v>
      </c>
    </row>
    <row r="1481" spans="1:8" x14ac:dyDescent="0.25">
      <c r="A1481" t="s">
        <v>176</v>
      </c>
      <c r="B1481" t="str">
        <f>VLOOKUP(C1481, olt_db!$B$2:$E$70, 2, 0)</f>
        <v>OLT-SMGN-IBS-Pematang_Asilum</v>
      </c>
      <c r="C1481" t="s">
        <v>177</v>
      </c>
      <c r="D1481" s="22" t="s">
        <v>510</v>
      </c>
      <c r="E1481" s="22" t="s">
        <v>244</v>
      </c>
      <c r="F1481" s="136">
        <v>2.97842747284805</v>
      </c>
      <c r="G1481" s="137">
        <v>99.172536434878893</v>
      </c>
      <c r="H1481" s="47">
        <f>ACOS(COS(RADIANS(90-F1482)) * COS(RADIANS(90-F1481)) + SIN(RADIANS(90-F1482)) * SIN(RADIANS(90-F1481)) * COS(RADIANS(G1482-G1481))) * 6371392 * IFERROR(IF(AVERAGEIF('TT History'!$B:$B, D1481, 'TT History'!$E:$E) &gt; 9.8%, 1.1205, IF(AVERAGEIF('TT History'!$B:$B, D1481, 'TT History'!$E:$E) &gt;= 8.5%, 1.1055, 1.0525)), 1.0525)</f>
        <v>48.961275746894671</v>
      </c>
    </row>
    <row r="1482" spans="1:8" x14ac:dyDescent="0.25">
      <c r="A1482" t="s">
        <v>176</v>
      </c>
      <c r="B1482" t="str">
        <f>VLOOKUP(C1482, olt_db!$B$2:$E$70, 2, 0)</f>
        <v>OLT-SMGN-IBS-Pematang_Asilum</v>
      </c>
      <c r="C1482" t="s">
        <v>177</v>
      </c>
      <c r="D1482" s="22" t="s">
        <v>510</v>
      </c>
      <c r="E1482" s="22" t="s">
        <v>245</v>
      </c>
      <c r="F1482" s="136">
        <v>2.9786570604647302</v>
      </c>
      <c r="G1482" s="137">
        <v>99.1728866074655</v>
      </c>
      <c r="H1482" s="47">
        <f>ACOS(COS(RADIANS(90-F1483)) * COS(RADIANS(90-F1482)) + SIN(RADIANS(90-F1483)) * SIN(RADIANS(90-F1482)) * COS(RADIANS(G1483-G1482))) * 6371392 * IFERROR(IF(AVERAGEIF('TT History'!$B:$B, D1482, 'TT History'!$E:$E) &gt; 9.8%, 1.1205, IF(AVERAGEIF('TT History'!$B:$B, D1482, 'TT History'!$E:$E) &gt;= 8.5%, 1.1055, 1.0525)), 1.0525)</f>
        <v>61.425365581600147</v>
      </c>
    </row>
    <row r="1483" spans="1:8" x14ac:dyDescent="0.25">
      <c r="A1483" t="s">
        <v>176</v>
      </c>
      <c r="B1483" t="str">
        <f>VLOOKUP(C1483, olt_db!$B$2:$E$70, 2, 0)</f>
        <v>OLT-SMGN-IBS-Pematang_Asilum</v>
      </c>
      <c r="C1483" t="s">
        <v>177</v>
      </c>
      <c r="D1483" s="22" t="s">
        <v>510</v>
      </c>
      <c r="E1483" s="22" t="s">
        <v>246</v>
      </c>
      <c r="F1483" s="136">
        <v>2.9789460594058101</v>
      </c>
      <c r="G1483" s="137">
        <v>99.173325287934205</v>
      </c>
      <c r="H1483" s="47">
        <f>ACOS(COS(RADIANS(90-F1484)) * COS(RADIANS(90-F1483)) + SIN(RADIANS(90-F1484)) * SIN(RADIANS(90-F1483)) * COS(RADIANS(G1484-G1483))) * 6371392 * IFERROR(IF(AVERAGEIF('TT History'!$B:$B, D1483, 'TT History'!$E:$E) &gt; 9.8%, 1.1205, IF(AVERAGEIF('TT History'!$B:$B, D1483, 'TT History'!$E:$E) &gt;= 8.5%, 1.1055, 1.0525)), 1.0525)</f>
        <v>48.892397874412019</v>
      </c>
    </row>
    <row r="1484" spans="1:8" x14ac:dyDescent="0.25">
      <c r="A1484" t="s">
        <v>176</v>
      </c>
      <c r="B1484" t="str">
        <f>VLOOKUP(C1484, olt_db!$B$2:$E$70, 2, 0)</f>
        <v>OLT-SMGN-IBS-Pematang_Asilum</v>
      </c>
      <c r="C1484" t="s">
        <v>177</v>
      </c>
      <c r="D1484" s="22" t="s">
        <v>510</v>
      </c>
      <c r="E1484" s="22" t="s">
        <v>247</v>
      </c>
      <c r="F1484" s="136">
        <v>2.97918062527412</v>
      </c>
      <c r="G1484" s="137">
        <v>99.1736714231983</v>
      </c>
      <c r="H1484" s="47">
        <f>ACOS(COS(RADIANS(90-F1485)) * COS(RADIANS(90-F1484)) + SIN(RADIANS(90-F1485)) * SIN(RADIANS(90-F1484)) * COS(RADIANS(G1485-G1484))) * 6371392 * IFERROR(IF(AVERAGEIF('TT History'!$B:$B, D1484, 'TT History'!$E:$E) &gt; 9.8%, 1.1205, IF(AVERAGEIF('TT History'!$B:$B, D1484, 'TT History'!$E:$E) &gt;= 8.5%, 1.1055, 1.0525)), 1.0525)</f>
        <v>45.737638670076791</v>
      </c>
    </row>
    <row r="1485" spans="1:8" x14ac:dyDescent="0.25">
      <c r="A1485" t="s">
        <v>176</v>
      </c>
      <c r="B1485" t="str">
        <f>VLOOKUP(C1485, olt_db!$B$2:$E$70, 2, 0)</f>
        <v>OLT-SMGN-IBS-Pematang_Asilum</v>
      </c>
      <c r="C1485" t="s">
        <v>177</v>
      </c>
      <c r="D1485" s="22" t="s">
        <v>510</v>
      </c>
      <c r="E1485" s="22" t="s">
        <v>248</v>
      </c>
      <c r="F1485" s="136">
        <v>2.9793992898253099</v>
      </c>
      <c r="G1485" s="137">
        <v>99.173995744646902</v>
      </c>
      <c r="H1485" s="47">
        <f>ACOS(COS(RADIANS(90-F1486)) * COS(RADIANS(90-F1485)) + SIN(RADIANS(90-F1486)) * SIN(RADIANS(90-F1485)) * COS(RADIANS(G1486-G1485))) * 6371392 * IFERROR(IF(AVERAGEIF('TT History'!$B:$B, D1485, 'TT History'!$E:$E) &gt; 9.8%, 1.1205, IF(AVERAGEIF('TT History'!$B:$B, D1485, 'TT History'!$E:$E) &gt;= 8.5%, 1.1055, 1.0525)), 1.0525)</f>
        <v>43.737265558520924</v>
      </c>
    </row>
    <row r="1486" spans="1:8" x14ac:dyDescent="0.25">
      <c r="A1486" t="s">
        <v>176</v>
      </c>
      <c r="B1486" t="str">
        <f>VLOOKUP(C1486, olt_db!$B$2:$E$70, 2, 0)</f>
        <v>OLT-SMGN-IBS-Pematang_Asilum</v>
      </c>
      <c r="C1486" t="s">
        <v>177</v>
      </c>
      <c r="D1486" s="22" t="s">
        <v>510</v>
      </c>
      <c r="E1486" s="22" t="s">
        <v>249</v>
      </c>
      <c r="F1486" s="136">
        <v>2.9796110533516198</v>
      </c>
      <c r="G1486" s="137">
        <v>99.174304064133196</v>
      </c>
      <c r="H1486" s="47">
        <f>ACOS(COS(RADIANS(90-F1487)) * COS(RADIANS(90-F1486)) + SIN(RADIANS(90-F1487)) * SIN(RADIANS(90-F1486)) * COS(RADIANS(G1487-G1486))) * 6371392 * IFERROR(IF(AVERAGEIF('TT History'!$B:$B, D1486, 'TT History'!$E:$E) &gt; 9.8%, 1.1205, IF(AVERAGEIF('TT History'!$B:$B, D1486, 'TT History'!$E:$E) &gt;= 8.5%, 1.1055, 1.0525)), 1.0525)</f>
        <v>56.692406005561203</v>
      </c>
    </row>
    <row r="1487" spans="1:8" x14ac:dyDescent="0.25">
      <c r="A1487" t="s">
        <v>176</v>
      </c>
      <c r="B1487" t="str">
        <f>VLOOKUP(C1487, olt_db!$B$2:$E$70, 2, 0)</f>
        <v>OLT-SMGN-IBS-Pematang_Asilum</v>
      </c>
      <c r="C1487" t="s">
        <v>177</v>
      </c>
      <c r="D1487" s="22" t="s">
        <v>510</v>
      </c>
      <c r="E1487" s="22" t="s">
        <v>250</v>
      </c>
      <c r="F1487" s="136">
        <v>2.97987245330253</v>
      </c>
      <c r="G1487" s="137">
        <v>99.174712414234193</v>
      </c>
      <c r="H1487" s="47">
        <f>ACOS(COS(RADIANS(90-F1488)) * COS(RADIANS(90-F1487)) + SIN(RADIANS(90-F1488)) * SIN(RADIANS(90-F1487)) * COS(RADIANS(G1488-G1487))) * 6371392 * IFERROR(IF(AVERAGEIF('TT History'!$B:$B, D1487, 'TT History'!$E:$E) &gt; 9.8%, 1.1205, IF(AVERAGEIF('TT History'!$B:$B, D1487, 'TT History'!$E:$E) &gt;= 8.5%, 1.1055, 1.0525)), 1.0525)</f>
        <v>51.036723495925543</v>
      </c>
    </row>
    <row r="1488" spans="1:8" x14ac:dyDescent="0.25">
      <c r="A1488" t="s">
        <v>176</v>
      </c>
      <c r="B1488" t="str">
        <f>VLOOKUP(C1488, olt_db!$B$2:$E$70, 2, 0)</f>
        <v>OLT-SMGN-IBS-Pematang_Asilum</v>
      </c>
      <c r="C1488" t="s">
        <v>177</v>
      </c>
      <c r="D1488" s="22" t="s">
        <v>510</v>
      </c>
      <c r="E1488" s="22" t="s">
        <v>251</v>
      </c>
      <c r="F1488" s="136">
        <v>2.98009375300109</v>
      </c>
      <c r="G1488" s="137">
        <v>99.175088658371905</v>
      </c>
      <c r="H1488" s="47">
        <f>ACOS(COS(RADIANS(90-F1489)) * COS(RADIANS(90-F1488)) + SIN(RADIANS(90-F1489)) * SIN(RADIANS(90-F1488)) * COS(RADIANS(G1489-G1488))) * 6371392 * IFERROR(IF(AVERAGEIF('TT History'!$B:$B, D1488, 'TT History'!$E:$E) &gt; 9.8%, 1.1205, IF(AVERAGEIF('TT History'!$B:$B, D1488, 'TT History'!$E:$E) &gt;= 8.5%, 1.1055, 1.0525)), 1.0525)</f>
        <v>42.704934406218655</v>
      </c>
    </row>
    <row r="1489" spans="1:8" x14ac:dyDescent="0.25">
      <c r="A1489" t="s">
        <v>176</v>
      </c>
      <c r="B1489" t="str">
        <f>VLOOKUP(C1489, olt_db!$B$2:$E$70, 2, 0)</f>
        <v>OLT-SMGN-IBS-Pematang_Asilum</v>
      </c>
      <c r="C1489" t="s">
        <v>177</v>
      </c>
      <c r="D1489" s="22" t="s">
        <v>510</v>
      </c>
      <c r="E1489" s="22" t="s">
        <v>252</v>
      </c>
      <c r="F1489" s="136">
        <v>2.9801887387528199</v>
      </c>
      <c r="G1489" s="137">
        <v>99.175441430209503</v>
      </c>
      <c r="H1489" s="47">
        <f>ACOS(COS(RADIANS(90-F1490)) * COS(RADIANS(90-F1489)) + SIN(RADIANS(90-F1490)) * SIN(RADIANS(90-F1489)) * COS(RADIANS(G1490-G1489))) * 6371392 * IFERROR(IF(AVERAGEIF('TT History'!$B:$B, D1489, 'TT History'!$E:$E) &gt; 9.8%, 1.1205, IF(AVERAGEIF('TT History'!$B:$B, D1489, 'TT History'!$E:$E) &gt;= 8.5%, 1.1055, 1.0525)), 1.0525)</f>
        <v>55.28989979576572</v>
      </c>
    </row>
    <row r="1490" spans="1:8" x14ac:dyDescent="0.25">
      <c r="A1490" t="s">
        <v>176</v>
      </c>
      <c r="B1490" t="str">
        <f>VLOOKUP(C1490, olt_db!$B$2:$E$70, 2, 0)</f>
        <v>OLT-SMGN-IBS-Pematang_Asilum</v>
      </c>
      <c r="C1490" t="s">
        <v>177</v>
      </c>
      <c r="D1490" s="22" t="s">
        <v>510</v>
      </c>
      <c r="E1490" s="22" t="s">
        <v>253</v>
      </c>
      <c r="F1490" s="136">
        <v>2.98023706009926</v>
      </c>
      <c r="G1490" s="137">
        <v>99.175911991363094</v>
      </c>
      <c r="H1490" s="47">
        <f>ACOS(COS(RADIANS(90-F1491)) * COS(RADIANS(90-F1490)) + SIN(RADIANS(90-F1491)) * SIN(RADIANS(90-F1490)) * COS(RADIANS(G1491-G1490))) * 6371392 * IFERROR(IF(AVERAGEIF('TT History'!$B:$B, D1490, 'TT History'!$E:$E) &gt; 9.8%, 1.1205, IF(AVERAGEIF('TT History'!$B:$B, D1490, 'TT History'!$E:$E) &gt;= 8.5%, 1.1055, 1.0525)), 1.0525)</f>
        <v>37.70160640219563</v>
      </c>
    </row>
    <row r="1491" spans="1:8" x14ac:dyDescent="0.25">
      <c r="A1491" t="s">
        <v>176</v>
      </c>
      <c r="B1491" t="str">
        <f>VLOOKUP(C1491, olt_db!$B$2:$E$70, 2, 0)</f>
        <v>OLT-SMGN-IBS-Pematang_Asilum</v>
      </c>
      <c r="C1491" t="s">
        <v>177</v>
      </c>
      <c r="D1491" s="22" t="s">
        <v>510</v>
      </c>
      <c r="E1491" s="22" t="s">
        <v>254</v>
      </c>
      <c r="F1491" s="136">
        <v>2.9802805190580499</v>
      </c>
      <c r="G1491" s="137">
        <v>99.176231606122101</v>
      </c>
      <c r="H1491" s="47">
        <f>ACOS(COS(RADIANS(90-F1492)) * COS(RADIANS(90-F1491)) + SIN(RADIANS(90-F1492)) * SIN(RADIANS(90-F1491)) * COS(RADIANS(G1492-G1491))) * 6371392 * IFERROR(IF(AVERAGEIF('TT History'!$B:$B, D1491, 'TT History'!$E:$E) &gt; 9.8%, 1.1205, IF(AVERAGEIF('TT History'!$B:$B, D1491, 'TT History'!$E:$E) &gt;= 8.5%, 1.1055, 1.0525)), 1.0525)</f>
        <v>47.2320281815445</v>
      </c>
    </row>
    <row r="1492" spans="1:8" x14ac:dyDescent="0.25">
      <c r="A1492" t="s">
        <v>176</v>
      </c>
      <c r="B1492" t="str">
        <f>VLOOKUP(C1492, olt_db!$B$2:$E$70, 2, 0)</f>
        <v>OLT-SMGN-IBS-Pematang_Asilum</v>
      </c>
      <c r="C1492" t="s">
        <v>177</v>
      </c>
      <c r="D1492" s="22" t="s">
        <v>510</v>
      </c>
      <c r="E1492" s="22" t="s">
        <v>255</v>
      </c>
      <c r="F1492" s="136">
        <v>2.9803222844653101</v>
      </c>
      <c r="G1492" s="137">
        <v>99.176633537478594</v>
      </c>
      <c r="H1492" s="47">
        <f>ACOS(COS(RADIANS(90-F1493)) * COS(RADIANS(90-F1492)) + SIN(RADIANS(90-F1493)) * SIN(RADIANS(90-F1492)) * COS(RADIANS(G1493-G1492))) * 6371392 * IFERROR(IF(AVERAGEIF('TT History'!$B:$B, D1492, 'TT History'!$E:$E) &gt; 9.8%, 1.1205, IF(AVERAGEIF('TT History'!$B:$B, D1492, 'TT History'!$E:$E) &gt;= 8.5%, 1.1055, 1.0525)), 1.0525)</f>
        <v>50.937826600381129</v>
      </c>
    </row>
    <row r="1493" spans="1:8" x14ac:dyDescent="0.25">
      <c r="A1493" t="s">
        <v>176</v>
      </c>
      <c r="B1493" t="str">
        <f>VLOOKUP(C1493, olt_db!$B$2:$E$70, 2, 0)</f>
        <v>OLT-SMGN-IBS-Pematang_Asilum</v>
      </c>
      <c r="C1493" t="s">
        <v>177</v>
      </c>
      <c r="D1493" s="22" t="s">
        <v>510</v>
      </c>
      <c r="E1493" s="22" t="s">
        <v>256</v>
      </c>
      <c r="F1493" s="136">
        <v>2.9803797634012601</v>
      </c>
      <c r="G1493" s="137">
        <v>99.177065527510905</v>
      </c>
      <c r="H1493" s="47">
        <f>ACOS(COS(RADIANS(90-F1494)) * COS(RADIANS(90-F1493)) + SIN(RADIANS(90-F1494)) * SIN(RADIANS(90-F1493)) * COS(RADIANS(G1494-G1493))) * 6371392 * IFERROR(IF(AVERAGEIF('TT History'!$B:$B, D1493, 'TT History'!$E:$E) &gt; 9.8%, 1.1205, IF(AVERAGEIF('TT History'!$B:$B, D1493, 'TT History'!$E:$E) &gt;= 8.5%, 1.1055, 1.0525)), 1.0525)</f>
        <v>51.925915186561951</v>
      </c>
    </row>
    <row r="1494" spans="1:8" x14ac:dyDescent="0.25">
      <c r="A1494" t="s">
        <v>176</v>
      </c>
      <c r="B1494" t="str">
        <f>VLOOKUP(C1494, olt_db!$B$2:$E$70, 2, 0)</f>
        <v>OLT-SMGN-IBS-Pematang_Asilum</v>
      </c>
      <c r="C1494" t="s">
        <v>177</v>
      </c>
      <c r="D1494" s="22" t="s">
        <v>510</v>
      </c>
      <c r="E1494" s="22" t="s">
        <v>257</v>
      </c>
      <c r="F1494" s="136">
        <v>2.98042827815161</v>
      </c>
      <c r="G1494" s="137">
        <v>99.177507124119103</v>
      </c>
      <c r="H1494" s="47">
        <f>ACOS(COS(RADIANS(90-F1495)) * COS(RADIANS(90-F1494)) + SIN(RADIANS(90-F1495)) * SIN(RADIANS(90-F1494)) * COS(RADIANS(G1495-G1494))) * 6371392 * IFERROR(IF(AVERAGEIF('TT History'!$B:$B, D1494, 'TT History'!$E:$E) &gt; 9.8%, 1.1205, IF(AVERAGEIF('TT History'!$B:$B, D1494, 'TT History'!$E:$E) &gt;= 8.5%, 1.1055, 1.0525)), 1.0525)</f>
        <v>48.452970349061218</v>
      </c>
    </row>
    <row r="1495" spans="1:8" x14ac:dyDescent="0.25">
      <c r="A1495" t="s">
        <v>176</v>
      </c>
      <c r="B1495" t="str">
        <f>VLOOKUP(C1495, olt_db!$B$2:$E$70, 2, 0)</f>
        <v>OLT-SMGN-IBS-Pematang_Asilum</v>
      </c>
      <c r="C1495" t="s">
        <v>177</v>
      </c>
      <c r="D1495" s="22" t="s">
        <v>510</v>
      </c>
      <c r="E1495" s="22" t="s">
        <v>258</v>
      </c>
      <c r="F1495" s="136">
        <v>2.9804228259699799</v>
      </c>
      <c r="G1495" s="137">
        <v>99.177921635345498</v>
      </c>
      <c r="H1495" s="47">
        <f>ACOS(COS(RADIANS(90-F1496)) * COS(RADIANS(90-F1495)) + SIN(RADIANS(90-F1496)) * SIN(RADIANS(90-F1495)) * COS(RADIANS(G1496-G1495))) * 6371392 * IFERROR(IF(AVERAGEIF('TT History'!$B:$B, D1495, 'TT History'!$E:$E) &gt; 9.8%, 1.1205, IF(AVERAGEIF('TT History'!$B:$B, D1495, 'TT History'!$E:$E) &gt;= 8.5%, 1.1055, 1.0525)), 1.0525)</f>
        <v>49.859444572644286</v>
      </c>
    </row>
    <row r="1496" spans="1:8" x14ac:dyDescent="0.25">
      <c r="A1496" t="s">
        <v>176</v>
      </c>
      <c r="B1496" t="str">
        <f>VLOOKUP(C1496, olt_db!$B$2:$E$70, 2, 0)</f>
        <v>OLT-SMGN-IBS-Pematang_Asilum</v>
      </c>
      <c r="C1496" t="s">
        <v>177</v>
      </c>
      <c r="D1496" s="22" t="s">
        <v>510</v>
      </c>
      <c r="E1496" s="22" t="s">
        <v>259</v>
      </c>
      <c r="F1496" s="136">
        <v>2.9804646873501</v>
      </c>
      <c r="G1496" s="137">
        <v>99.178346152688107</v>
      </c>
      <c r="H1496" s="47">
        <f>ACOS(COS(RADIANS(90-F1497)) * COS(RADIANS(90-F1496)) + SIN(RADIANS(90-F1497)) * SIN(RADIANS(90-F1496)) * COS(RADIANS(G1497-G1496))) * 6371392 * IFERROR(IF(AVERAGEIF('TT History'!$B:$B, D1496, 'TT History'!$E:$E) &gt; 9.8%, 1.1205, IF(AVERAGEIF('TT History'!$B:$B, D1496, 'TT History'!$E:$E) &gt;= 8.5%, 1.1055, 1.0525)), 1.0525)</f>
        <v>61.751402176876276</v>
      </c>
    </row>
    <row r="1497" spans="1:8" x14ac:dyDescent="0.25">
      <c r="A1497" t="s">
        <v>176</v>
      </c>
      <c r="B1497" t="str">
        <f>VLOOKUP(C1497, olt_db!$B$2:$E$70, 2, 0)</f>
        <v>OLT-SMGN-IBS-Pematang_Asilum</v>
      </c>
      <c r="C1497" t="s">
        <v>177</v>
      </c>
      <c r="D1497" s="22" t="s">
        <v>510</v>
      </c>
      <c r="E1497" s="22" t="s">
        <v>260</v>
      </c>
      <c r="F1497" s="136">
        <v>2.9805428617376801</v>
      </c>
      <c r="G1497" s="137">
        <v>99.178868645994697</v>
      </c>
      <c r="H1497" s="47">
        <f>ACOS(COS(RADIANS(90-F1498)) * COS(RADIANS(90-F1497)) + SIN(RADIANS(90-F1498)) * SIN(RADIANS(90-F1497)) * COS(RADIANS(G1498-G1497))) * 6371392 * IFERROR(IF(AVERAGEIF('TT History'!$B:$B, D1497, 'TT History'!$E:$E) &gt; 9.8%, 1.1205, IF(AVERAGEIF('TT History'!$B:$B, D1497, 'TT History'!$E:$E) &gt;= 8.5%, 1.1055, 1.0525)), 1.0525)</f>
        <v>65.947531423691416</v>
      </c>
    </row>
    <row r="1498" spans="1:8" x14ac:dyDescent="0.25">
      <c r="A1498" t="s">
        <v>176</v>
      </c>
      <c r="B1498" t="str">
        <f>VLOOKUP(C1498, olt_db!$B$2:$E$70, 2, 0)</f>
        <v>OLT-SMGN-IBS-Pematang_Asilum</v>
      </c>
      <c r="C1498" t="s">
        <v>177</v>
      </c>
      <c r="D1498" s="22" t="s">
        <v>510</v>
      </c>
      <c r="E1498" s="22" t="s">
        <v>261</v>
      </c>
      <c r="F1498" s="136">
        <v>2.9806340410163501</v>
      </c>
      <c r="G1498" s="137">
        <v>99.179425435546193</v>
      </c>
      <c r="H1498" s="47">
        <f>ACOS(COS(RADIANS(90-F1499)) * COS(RADIANS(90-F1498)) + SIN(RADIANS(90-F1499)) * SIN(RADIANS(90-F1498)) * COS(RADIANS(G1499-G1498))) * 6371392 * IFERROR(IF(AVERAGEIF('TT History'!$B:$B, D1498, 'TT History'!$E:$E) &gt; 9.8%, 1.1205, IF(AVERAGEIF('TT History'!$B:$B, D1498, 'TT History'!$E:$E) &gt;= 8.5%, 1.1055, 1.0525)), 1.0525)</f>
        <v>64.067864041294442</v>
      </c>
    </row>
    <row r="1499" spans="1:8" x14ac:dyDescent="0.25">
      <c r="A1499" t="s">
        <v>176</v>
      </c>
      <c r="B1499" t="str">
        <f>VLOOKUP(C1499, olt_db!$B$2:$E$70, 2, 0)</f>
        <v>OLT-SMGN-IBS-Pematang_Asilum</v>
      </c>
      <c r="C1499" t="s">
        <v>177</v>
      </c>
      <c r="D1499" s="22" t="s">
        <v>510</v>
      </c>
      <c r="E1499" s="22" t="s">
        <v>262</v>
      </c>
      <c r="F1499" s="136">
        <v>2.9807191560663302</v>
      </c>
      <c r="G1499" s="137">
        <v>99.179966913442399</v>
      </c>
      <c r="H1499" s="47">
        <f>ACOS(COS(RADIANS(90-F1500)) * COS(RADIANS(90-F1499)) + SIN(RADIANS(90-F1500)) * SIN(RADIANS(90-F1499)) * COS(RADIANS(G1500-G1499))) * 6371392 * IFERROR(IF(AVERAGEIF('TT History'!$B:$B, D1499, 'TT History'!$E:$E) &gt; 9.8%, 1.1205, IF(AVERAGEIF('TT History'!$B:$B, D1499, 'TT History'!$E:$E) &gt;= 8.5%, 1.1055, 1.0525)), 1.0525)</f>
        <v>94.482658224670217</v>
      </c>
    </row>
    <row r="1500" spans="1:8" x14ac:dyDescent="0.25">
      <c r="A1500" t="s">
        <v>176</v>
      </c>
      <c r="B1500" t="str">
        <f>VLOOKUP(C1500, olt_db!$B$2:$E$70, 2, 0)</f>
        <v>OLT-SMGN-IBS-Pematang_Asilum</v>
      </c>
      <c r="C1500" t="s">
        <v>177</v>
      </c>
      <c r="D1500" s="22" t="s">
        <v>510</v>
      </c>
      <c r="E1500" s="22" t="s">
        <v>263</v>
      </c>
      <c r="F1500" s="136">
        <v>2.98086456120364</v>
      </c>
      <c r="G1500" s="137">
        <v>99.180762054811296</v>
      </c>
      <c r="H1500" s="47">
        <f>ACOS(COS(RADIANS(90-F1501)) * COS(RADIANS(90-F1500)) + SIN(RADIANS(90-F1501)) * SIN(RADIANS(90-F1500)) * COS(RADIANS(G1501-G1500))) * 6371392 * IFERROR(IF(AVERAGEIF('TT History'!$B:$B, D1500, 'TT History'!$E:$E) &gt; 9.8%, 1.1205, IF(AVERAGEIF('TT History'!$B:$B, D1500, 'TT History'!$E:$E) &gt;= 8.5%, 1.1055, 1.0525)), 1.0525)</f>
        <v>80.524741889803479</v>
      </c>
    </row>
    <row r="1501" spans="1:8" x14ac:dyDescent="0.25">
      <c r="A1501" t="s">
        <v>176</v>
      </c>
      <c r="B1501" t="str">
        <f>VLOOKUP(C1501, olt_db!$B$2:$E$70, 2, 0)</f>
        <v>OLT-SMGN-IBS-Pematang_Asilum</v>
      </c>
      <c r="C1501" t="s">
        <v>177</v>
      </c>
      <c r="D1501" s="22" t="s">
        <v>510</v>
      </c>
      <c r="E1501" s="22" t="s">
        <v>264</v>
      </c>
      <c r="F1501" s="136">
        <v>2.9810024975902598</v>
      </c>
      <c r="G1501" s="137">
        <v>99.181437010398795</v>
      </c>
      <c r="H1501" s="47">
        <f>ACOS(COS(RADIANS(90-F1502)) * COS(RADIANS(90-F1501)) + SIN(RADIANS(90-F1502)) * SIN(RADIANS(90-F1501)) * COS(RADIANS(G1502-G1501))) * 6371392 * IFERROR(IF(AVERAGEIF('TT History'!$B:$B, D1501, 'TT History'!$E:$E) &gt; 9.8%, 1.1205, IF(AVERAGEIF('TT History'!$B:$B, D1501, 'TT History'!$E:$E) &gt;= 8.5%, 1.1055, 1.0525)), 1.0525)</f>
        <v>149.39163672704115</v>
      </c>
    </row>
    <row r="1502" spans="1:8" x14ac:dyDescent="0.25">
      <c r="A1502" t="s">
        <v>176</v>
      </c>
      <c r="B1502" t="str">
        <f>VLOOKUP(C1502, olt_db!$B$2:$E$70, 2, 0)</f>
        <v>OLT-SMGN-IBS-Pematang_Asilum</v>
      </c>
      <c r="C1502" t="s">
        <v>177</v>
      </c>
      <c r="D1502" s="22" t="s">
        <v>510</v>
      </c>
      <c r="E1502" s="22" t="s">
        <v>265</v>
      </c>
      <c r="F1502" s="136">
        <v>2.9812754194958302</v>
      </c>
      <c r="G1502" s="137">
        <v>99.182685597788506</v>
      </c>
      <c r="H1502" s="47">
        <f>ACOS(COS(RADIANS(90-F1503)) * COS(RADIANS(90-F1502)) + SIN(RADIANS(90-F1503)) * SIN(RADIANS(90-F1502)) * COS(RADIANS(G1503-G1502))) * 6371392 * IFERROR(IF(AVERAGEIF('TT History'!$B:$B, D1502, 'TT History'!$E:$E) &gt; 9.8%, 1.1205, IF(AVERAGEIF('TT History'!$B:$B, D1502, 'TT History'!$E:$E) &gt;= 8.5%, 1.1055, 1.0525)), 1.0525)</f>
        <v>68.756402443367648</v>
      </c>
    </row>
    <row r="1503" spans="1:8" x14ac:dyDescent="0.25">
      <c r="A1503" t="s">
        <v>176</v>
      </c>
      <c r="B1503" t="str">
        <f>VLOOKUP(C1503, olt_db!$B$2:$E$70, 2, 0)</f>
        <v>OLT-SMGN-IBS-Pematang_Asilum</v>
      </c>
      <c r="C1503" t="s">
        <v>177</v>
      </c>
      <c r="D1503" s="22" t="s">
        <v>510</v>
      </c>
      <c r="E1503" s="22" t="s">
        <v>266</v>
      </c>
      <c r="F1503" s="136">
        <v>2.98115680001293</v>
      </c>
      <c r="G1503" s="137">
        <v>99.182109456689403</v>
      </c>
      <c r="H1503" s="47">
        <f>ACOS(COS(RADIANS(90-F1504)) * COS(RADIANS(90-F1503)) + SIN(RADIANS(90-F1504)) * SIN(RADIANS(90-F1503)) * COS(RADIANS(G1504-G1503))) * 6371392 * IFERROR(IF(AVERAGEIF('TT History'!$B:$B, D1503, 'TT History'!$E:$E) &gt; 9.8%, 1.1205, IF(AVERAGEIF('TT History'!$B:$B, D1503, 'TT History'!$E:$E) &gt;= 8.5%, 1.1055, 1.0525)), 1.0525)</f>
        <v>123.02430057059964</v>
      </c>
    </row>
    <row r="1504" spans="1:8" x14ac:dyDescent="0.25">
      <c r="A1504" t="s">
        <v>176</v>
      </c>
      <c r="B1504" t="str">
        <f>VLOOKUP(C1504, olt_db!$B$2:$E$70, 2, 0)</f>
        <v>OLT-SMGN-IBS-Pematang_Asilum</v>
      </c>
      <c r="C1504" t="s">
        <v>177</v>
      </c>
      <c r="D1504" s="22" t="s">
        <v>510</v>
      </c>
      <c r="E1504" s="22" t="s">
        <v>267</v>
      </c>
      <c r="F1504" s="136">
        <v>2.9813691433730001</v>
      </c>
      <c r="G1504" s="137">
        <v>99.183140312000305</v>
      </c>
      <c r="H1504" s="47">
        <f>ACOS(COS(RADIANS(90-F1505)) * COS(RADIANS(90-F1504)) + SIN(RADIANS(90-F1505)) * SIN(RADIANS(90-F1504)) * COS(RADIANS(G1505-G1504))) * 6371392 * IFERROR(IF(AVERAGEIF('TT History'!$B:$B, D1504, 'TT History'!$E:$E) &gt; 9.8%, 1.1205, IF(AVERAGEIF('TT History'!$B:$B, D1504, 'TT History'!$E:$E) &gt;= 8.5%, 1.1055, 1.0525)), 1.0525)</f>
        <v>59.6763042163685</v>
      </c>
    </row>
    <row r="1505" spans="1:8" x14ac:dyDescent="0.25">
      <c r="A1505" t="s">
        <v>176</v>
      </c>
      <c r="B1505" t="str">
        <f>VLOOKUP(C1505, olt_db!$B$2:$E$70, 2, 0)</f>
        <v>OLT-SMGN-IBS-Pematang_Asilum</v>
      </c>
      <c r="C1505" t="s">
        <v>177</v>
      </c>
      <c r="D1505" s="22" t="s">
        <v>510</v>
      </c>
      <c r="E1505" s="22" t="s">
        <v>268</v>
      </c>
      <c r="F1505" s="136">
        <v>2.9815541373765799</v>
      </c>
      <c r="G1505" s="137">
        <v>99.183616093369807</v>
      </c>
      <c r="H1505" s="47">
        <f>ACOS(COS(RADIANS(90-F1506)) * COS(RADIANS(90-F1505)) + SIN(RADIANS(90-F1506)) * SIN(RADIANS(90-F1505)) * COS(RADIANS(G1506-G1505))) * 6371392 * IFERROR(IF(AVERAGEIF('TT History'!$B:$B, D1505, 'TT History'!$E:$E) &gt; 9.8%, 1.1205, IF(AVERAGEIF('TT History'!$B:$B, D1505, 'TT History'!$E:$E) &gt;= 8.5%, 1.1055, 1.0525)), 1.0525)</f>
        <v>70.261802633862203</v>
      </c>
    </row>
    <row r="1506" spans="1:8" x14ac:dyDescent="0.25">
      <c r="A1506" t="s">
        <v>176</v>
      </c>
      <c r="B1506" t="str">
        <f>VLOOKUP(C1506, olt_db!$B$2:$E$70, 2, 0)</f>
        <v>OLT-SMGN-IBS-Pematang_Asilum</v>
      </c>
      <c r="C1506" t="s">
        <v>177</v>
      </c>
      <c r="D1506" s="22" t="s">
        <v>510</v>
      </c>
      <c r="E1506" s="22" t="s">
        <v>269</v>
      </c>
      <c r="F1506" s="136">
        <v>2.9817687443055698</v>
      </c>
      <c r="G1506" s="137">
        <v>99.184177506828107</v>
      </c>
      <c r="H1506" s="47">
        <f>ACOS(COS(RADIANS(90-F1507)) * COS(RADIANS(90-F1506)) + SIN(RADIANS(90-F1507)) * SIN(RADIANS(90-F1506)) * COS(RADIANS(G1507-G1506))) * 6371392 * IFERROR(IF(AVERAGEIF('TT History'!$B:$B, D1506, 'TT History'!$E:$E) &gt; 9.8%, 1.1205, IF(AVERAGEIF('TT History'!$B:$B, D1506, 'TT History'!$E:$E) &gt;= 8.5%, 1.1055, 1.0525)), 1.0525)</f>
        <v>56.001651221414235</v>
      </c>
    </row>
    <row r="1507" spans="1:8" x14ac:dyDescent="0.25">
      <c r="A1507" t="s">
        <v>176</v>
      </c>
      <c r="B1507" t="str">
        <f>VLOOKUP(C1507, olt_db!$B$2:$E$70, 2, 0)</f>
        <v>OLT-SMGN-IBS-Pematang_Asilum</v>
      </c>
      <c r="C1507" t="s">
        <v>177</v>
      </c>
      <c r="D1507" s="22" t="s">
        <v>510</v>
      </c>
      <c r="E1507" s="22" t="s">
        <v>270</v>
      </c>
      <c r="F1507" s="136">
        <v>2.98194492808291</v>
      </c>
      <c r="G1507" s="137">
        <v>99.184622976341998</v>
      </c>
      <c r="H1507" s="47">
        <f>ACOS(COS(RADIANS(90-F1508)) * COS(RADIANS(90-F1507)) + SIN(RADIANS(90-F1508)) * SIN(RADIANS(90-F1507)) * COS(RADIANS(G1508-G1507))) * 6371392 * IFERROR(IF(AVERAGEIF('TT History'!$B:$B, D1507, 'TT History'!$E:$E) &gt; 9.8%, 1.1205, IF(AVERAGEIF('TT History'!$B:$B, D1507, 'TT History'!$E:$E) &gt;= 8.5%, 1.1055, 1.0525)), 1.0525)</f>
        <v>61.878689486944552</v>
      </c>
    </row>
    <row r="1508" spans="1:8" x14ac:dyDescent="0.25">
      <c r="A1508" t="s">
        <v>176</v>
      </c>
      <c r="B1508" t="str">
        <f>VLOOKUP(C1508, olt_db!$B$2:$E$70, 2, 0)</f>
        <v>OLT-SMGN-IBS-Pematang_Asilum</v>
      </c>
      <c r="C1508" t="s">
        <v>177</v>
      </c>
      <c r="D1508" s="22" t="s">
        <v>510</v>
      </c>
      <c r="E1508" s="22" t="s">
        <v>271</v>
      </c>
      <c r="F1508" s="136">
        <v>2.98214208878818</v>
      </c>
      <c r="G1508" s="137">
        <v>99.185114200403106</v>
      </c>
      <c r="H1508" s="47">
        <f>ACOS(COS(RADIANS(90-F1509)) * COS(RADIANS(90-F1508)) + SIN(RADIANS(90-F1509)) * SIN(RADIANS(90-F1508)) * COS(RADIANS(G1509-G1508))) * 6371392 * IFERROR(IF(AVERAGEIF('TT History'!$B:$B, D1508, 'TT History'!$E:$E) &gt; 9.8%, 1.1205, IF(AVERAGEIF('TT History'!$B:$B, D1508, 'TT History'!$E:$E) &gt;= 8.5%, 1.1055, 1.0525)), 1.0525)</f>
        <v>51.769053642072336</v>
      </c>
    </row>
    <row r="1509" spans="1:8" x14ac:dyDescent="0.25">
      <c r="A1509" t="s">
        <v>176</v>
      </c>
      <c r="B1509" t="str">
        <f>VLOOKUP(C1509, olt_db!$B$2:$E$70, 2, 0)</f>
        <v>OLT-SMGN-IBS-Pematang_Asilum</v>
      </c>
      <c r="C1509" t="s">
        <v>177</v>
      </c>
      <c r="D1509" s="22" t="s">
        <v>510</v>
      </c>
      <c r="E1509" s="22" t="s">
        <v>272</v>
      </c>
      <c r="F1509" s="136">
        <v>2.9822870044868002</v>
      </c>
      <c r="G1509" s="137">
        <v>99.185532673623797</v>
      </c>
      <c r="H1509" s="47">
        <f>ACOS(COS(RADIANS(90-F1510)) * COS(RADIANS(90-F1509)) + SIN(RADIANS(90-F1510)) * SIN(RADIANS(90-F1509)) * COS(RADIANS(G1510-G1509))) * 6371392 * IFERROR(IF(AVERAGEIF('TT History'!$B:$B, D1509, 'TT History'!$E:$E) &gt; 9.8%, 1.1205, IF(AVERAGEIF('TT History'!$B:$B, D1509, 'TT History'!$E:$E) &gt;= 8.5%, 1.1055, 1.0525)), 1.0525)</f>
        <v>60.327976167259699</v>
      </c>
    </row>
    <row r="1510" spans="1:8" x14ac:dyDescent="0.25">
      <c r="A1510" t="s">
        <v>176</v>
      </c>
      <c r="B1510" t="str">
        <f>VLOOKUP(C1510, olt_db!$B$2:$E$70, 2, 0)</f>
        <v>OLT-SMGN-IBS-Pematang_Asilum</v>
      </c>
      <c r="C1510" t="s">
        <v>177</v>
      </c>
      <c r="D1510" s="22" t="s">
        <v>510</v>
      </c>
      <c r="E1510" s="22" t="s">
        <v>273</v>
      </c>
      <c r="F1510" s="136">
        <v>2.9824321566653502</v>
      </c>
      <c r="G1510" s="137">
        <v>99.186027932886404</v>
      </c>
      <c r="H1510" s="47">
        <f>ACOS(COS(RADIANS(90-F1511)) * COS(RADIANS(90-F1510)) + SIN(RADIANS(90-F1511)) * SIN(RADIANS(90-F1510)) * COS(RADIANS(G1511-G1510))) * 6371392 * IFERROR(IF(AVERAGEIF('TT History'!$B:$B, D1510, 'TT History'!$E:$E) &gt; 9.8%, 1.1205, IF(AVERAGEIF('TT History'!$B:$B, D1510, 'TT History'!$E:$E) &gt;= 8.5%, 1.1055, 1.0525)), 1.0525)</f>
        <v>68.20290229237763</v>
      </c>
    </row>
    <row r="1511" spans="1:8" x14ac:dyDescent="0.25">
      <c r="A1511" t="s">
        <v>176</v>
      </c>
      <c r="B1511" t="str">
        <f>VLOOKUP(C1511, olt_db!$B$2:$E$70, 2, 0)</f>
        <v>OLT-SMGN-IBS-Pematang_Asilum</v>
      </c>
      <c r="C1511" t="s">
        <v>177</v>
      </c>
      <c r="D1511" s="22" t="s">
        <v>510</v>
      </c>
      <c r="E1511" s="22" t="s">
        <v>274</v>
      </c>
      <c r="F1511" s="136">
        <v>2.9825195875845401</v>
      </c>
      <c r="G1511" s="137">
        <v>99.186604850861698</v>
      </c>
      <c r="H1511" s="47">
        <f>ACOS(COS(RADIANS(90-F1512)) * COS(RADIANS(90-F1511)) + SIN(RADIANS(90-F1512)) * SIN(RADIANS(90-F1511)) * COS(RADIANS(G1512-G1511))) * 6371392 * IFERROR(IF(AVERAGEIF('TT History'!$B:$B, D1511, 'TT History'!$E:$E) &gt; 9.8%, 1.1205, IF(AVERAGEIF('TT History'!$B:$B, D1511, 'TT History'!$E:$E) &gt;= 8.5%, 1.1055, 1.0525)), 1.0525)</f>
        <v>52.255712126837352</v>
      </c>
    </row>
    <row r="1512" spans="1:8" x14ac:dyDescent="0.25">
      <c r="A1512" t="s">
        <v>176</v>
      </c>
      <c r="B1512" t="str">
        <f>VLOOKUP(C1512, olt_db!$B$2:$E$70, 2, 0)</f>
        <v>OLT-SMGN-IBS-Pematang_Asilum</v>
      </c>
      <c r="C1512" t="s">
        <v>177</v>
      </c>
      <c r="D1512" s="22" t="s">
        <v>510</v>
      </c>
      <c r="E1512" s="22" t="s">
        <v>275</v>
      </c>
      <c r="F1512" s="136">
        <v>2.98264061271081</v>
      </c>
      <c r="G1512" s="137">
        <v>99.187035196255295</v>
      </c>
      <c r="H1512" s="47">
        <f>ACOS(COS(RADIANS(90-F1513)) * COS(RADIANS(90-F1512)) + SIN(RADIANS(90-F1513)) * SIN(RADIANS(90-F1512)) * COS(RADIANS(G1513-G1512))) * 6371392 * IFERROR(IF(AVERAGEIF('TT History'!$B:$B, D1512, 'TT History'!$E:$E) &gt; 9.8%, 1.1205, IF(AVERAGEIF('TT History'!$B:$B, D1512, 'TT History'!$E:$E) &gt;= 8.5%, 1.1055, 1.0525)), 1.0525)</f>
        <v>58.909225798047181</v>
      </c>
    </row>
    <row r="1513" spans="1:8" x14ac:dyDescent="0.25">
      <c r="A1513" t="s">
        <v>176</v>
      </c>
      <c r="B1513" t="str">
        <f>VLOOKUP(C1513, olt_db!$B$2:$E$70, 2, 0)</f>
        <v>OLT-SMGN-IBS-Pematang_Asilum</v>
      </c>
      <c r="C1513" t="s">
        <v>177</v>
      </c>
      <c r="D1513" s="22" t="s">
        <v>510</v>
      </c>
      <c r="E1513" s="22" t="s">
        <v>276</v>
      </c>
      <c r="F1513" s="136">
        <v>2.9827202413886602</v>
      </c>
      <c r="G1513" s="137">
        <v>99.187532857699594</v>
      </c>
      <c r="H1513" s="47">
        <f>ACOS(COS(RADIANS(90-F1514)) * COS(RADIANS(90-F1513)) + SIN(RADIANS(90-F1514)) * SIN(RADIANS(90-F1513)) * COS(RADIANS(G1514-G1513))) * 6371392 * IFERROR(IF(AVERAGEIF('TT History'!$B:$B, D1513, 'TT History'!$E:$E) &gt; 9.8%, 1.1205, IF(AVERAGEIF('TT History'!$B:$B, D1513, 'TT History'!$E:$E) &gt;= 8.5%, 1.1055, 1.0525)), 1.0525)</f>
        <v>58.962763479643513</v>
      </c>
    </row>
    <row r="1514" spans="1:8" x14ac:dyDescent="0.25">
      <c r="A1514" t="s">
        <v>176</v>
      </c>
      <c r="B1514" t="str">
        <f>VLOOKUP(C1514, olt_db!$B$2:$E$70, 2, 0)</f>
        <v>OLT-SMGN-IBS-Pematang_Asilum</v>
      </c>
      <c r="C1514" t="s">
        <v>177</v>
      </c>
      <c r="D1514" s="22" t="s">
        <v>510</v>
      </c>
      <c r="E1514" s="22" t="s">
        <v>277</v>
      </c>
      <c r="F1514" s="136">
        <v>2.9828090498028001</v>
      </c>
      <c r="G1514" s="137">
        <v>99.188029424318998</v>
      </c>
      <c r="H1514" s="47">
        <f>ACOS(COS(RADIANS(90-F1515)) * COS(RADIANS(90-F1514)) + SIN(RADIANS(90-F1515)) * SIN(RADIANS(90-F1514)) * COS(RADIANS(G1515-G1514))) * 6371392 * IFERROR(IF(AVERAGEIF('TT History'!$B:$B, D1514, 'TT History'!$E:$E) &gt; 9.8%, 1.1205, IF(AVERAGEIF('TT History'!$B:$B, D1514, 'TT History'!$E:$E) &gt;= 8.5%, 1.1055, 1.0525)), 1.0525)</f>
        <v>59.647769118040308</v>
      </c>
    </row>
    <row r="1515" spans="1:8" x14ac:dyDescent="0.25">
      <c r="A1515" t="s">
        <v>176</v>
      </c>
      <c r="B1515" t="str">
        <f>VLOOKUP(C1515, olt_db!$B$2:$E$70, 2, 0)</f>
        <v>OLT-SMGN-IBS-Pematang_Asilum</v>
      </c>
      <c r="C1515" t="s">
        <v>177</v>
      </c>
      <c r="D1515" s="22" t="s">
        <v>510</v>
      </c>
      <c r="E1515" s="22" t="s">
        <v>278</v>
      </c>
      <c r="F1515" s="136">
        <v>2.9829235554225999</v>
      </c>
      <c r="G1515" s="137">
        <v>99.1885267040076</v>
      </c>
      <c r="H1515" s="47">
        <f>ACOS(COS(RADIANS(90-F1516)) * COS(RADIANS(90-F1515)) + SIN(RADIANS(90-F1516)) * SIN(RADIANS(90-F1515)) * COS(RADIANS(G1516-G1515))) * 6371392 * IFERROR(IF(AVERAGEIF('TT History'!$B:$B, D1515, 'TT History'!$E:$E) &gt; 9.8%, 1.1205, IF(AVERAGEIF('TT History'!$B:$B, D1515, 'TT History'!$E:$E) &gt;= 8.5%, 1.1055, 1.0525)), 1.0525)</f>
        <v>62.163731435817134</v>
      </c>
    </row>
    <row r="1516" spans="1:8" x14ac:dyDescent="0.25">
      <c r="A1516" t="s">
        <v>176</v>
      </c>
      <c r="B1516" t="str">
        <f>VLOOKUP(C1516, olt_db!$B$2:$E$70, 2, 0)</f>
        <v>OLT-SMGN-IBS-Pematang_Asilum</v>
      </c>
      <c r="C1516" t="s">
        <v>177</v>
      </c>
      <c r="D1516" s="22" t="s">
        <v>510</v>
      </c>
      <c r="E1516" s="22" t="s">
        <v>279</v>
      </c>
      <c r="F1516" s="136">
        <v>2.9829951122617402</v>
      </c>
      <c r="G1516" s="137">
        <v>99.189053708199097</v>
      </c>
      <c r="H1516" s="47">
        <f>ACOS(COS(RADIANS(90-F1517)) * COS(RADIANS(90-F1516)) + SIN(RADIANS(90-F1517)) * SIN(RADIANS(90-F1516)) * COS(RADIANS(G1517-G1516))) * 6371392 * IFERROR(IF(AVERAGEIF('TT History'!$B:$B, D1516, 'TT History'!$E:$E) &gt; 9.8%, 1.1205, IF(AVERAGEIF('TT History'!$B:$B, D1516, 'TT History'!$E:$E) &gt;= 8.5%, 1.1055, 1.0525)), 1.0525)</f>
        <v>59.273878242804585</v>
      </c>
    </row>
    <row r="1517" spans="1:8" x14ac:dyDescent="0.25">
      <c r="A1517" t="s">
        <v>176</v>
      </c>
      <c r="B1517" t="str">
        <f>VLOOKUP(C1517, olt_db!$B$2:$E$70, 2, 0)</f>
        <v>OLT-SMGN-IBS-Pematang_Asilum</v>
      </c>
      <c r="C1517" t="s">
        <v>177</v>
      </c>
      <c r="D1517" s="22" t="s">
        <v>510</v>
      </c>
      <c r="E1517" s="22" t="s">
        <v>280</v>
      </c>
      <c r="F1517" s="136">
        <v>2.9829368414769299</v>
      </c>
      <c r="G1517" s="137">
        <v>99.189557470327202</v>
      </c>
      <c r="H1517" s="47">
        <f>ACOS(COS(RADIANS(90-F1518)) * COS(RADIANS(90-F1517)) + SIN(RADIANS(90-F1518)) * SIN(RADIANS(90-F1517)) * COS(RADIANS(G1518-G1517))) * 6371392 * IFERROR(IF(AVERAGEIF('TT History'!$B:$B, D1517, 'TT History'!$E:$E) &gt; 9.8%, 1.1205, IF(AVERAGEIF('TT History'!$B:$B, D1517, 'TT History'!$E:$E) &gt;= 8.5%, 1.1055, 1.0525)), 1.0525)</f>
        <v>84.543215306639809</v>
      </c>
    </row>
    <row r="1518" spans="1:8" x14ac:dyDescent="0.25">
      <c r="A1518" t="s">
        <v>176</v>
      </c>
      <c r="B1518" t="str">
        <f>VLOOKUP(C1518, olt_db!$B$2:$E$70, 2, 0)</f>
        <v>OLT-SMGN-IBS-Pematang_Asilum</v>
      </c>
      <c r="C1518" t="s">
        <v>177</v>
      </c>
      <c r="D1518" s="22" t="s">
        <v>510</v>
      </c>
      <c r="E1518" s="22" t="s">
        <v>281</v>
      </c>
      <c r="F1518" s="136">
        <v>2.9830836239487599</v>
      </c>
      <c r="G1518" s="137">
        <v>99.190265705182199</v>
      </c>
      <c r="H1518" s="47">
        <f>ACOS(COS(RADIANS(90-F1519)) * COS(RADIANS(90-F1518)) + SIN(RADIANS(90-F1519)) * SIN(RADIANS(90-F1518)) * COS(RADIANS(G1519-G1518))) * 6371392 * IFERROR(IF(AVERAGEIF('TT History'!$B:$B, D1518, 'TT History'!$E:$E) &gt; 9.8%, 1.1205, IF(AVERAGEIF('TT History'!$B:$B, D1518, 'TT History'!$E:$E) &gt;= 8.5%, 1.1055, 1.0525)), 1.0525)</f>
        <v>121.00332102366355</v>
      </c>
    </row>
    <row r="1519" spans="1:8" x14ac:dyDescent="0.25">
      <c r="A1519" t="s">
        <v>176</v>
      </c>
      <c r="B1519" t="str">
        <f>VLOOKUP(C1519, olt_db!$B$2:$E$70, 2, 0)</f>
        <v>OLT-SMGN-IBS-Pematang_Asilum</v>
      </c>
      <c r="C1519" t="s">
        <v>177</v>
      </c>
      <c r="D1519" s="22" t="s">
        <v>510</v>
      </c>
      <c r="E1519" s="22" t="s">
        <v>282</v>
      </c>
      <c r="F1519" s="138">
        <v>2.98326133440455</v>
      </c>
      <c r="G1519" s="139">
        <v>99.191285563298393</v>
      </c>
      <c r="H1519" s="47">
        <f>ACOS(COS(RADIANS(90-F1520)) * COS(RADIANS(90-F1519)) + SIN(RADIANS(90-F1520)) * SIN(RADIANS(90-F1519)) * COS(RADIANS(G1520-G1519))) * 6371392 * IFERROR(IF(AVERAGEIF('TT History'!$B:$B, D1519, 'TT History'!$E:$E) &gt; 9.8%, 1.1205, IF(AVERAGEIF('TT History'!$B:$B, D1519, 'TT History'!$E:$E) &gt;= 8.5%, 1.1055, 1.0525)), 1.0525)</f>
        <v>141.66355958581124</v>
      </c>
    </row>
    <row r="1520" spans="1:8" x14ac:dyDescent="0.25">
      <c r="A1520" t="s">
        <v>176</v>
      </c>
      <c r="B1520" t="str">
        <f>VLOOKUP(C1520, olt_db!$B$2:$E$70, 2, 0)</f>
        <v>OLT-SMGN-IBS-Pematang_Asilum</v>
      </c>
      <c r="C1520" t="s">
        <v>177</v>
      </c>
      <c r="D1520" s="22" t="s">
        <v>510</v>
      </c>
      <c r="E1520" s="22" t="s">
        <v>283</v>
      </c>
      <c r="F1520" s="138">
        <v>2.98350899284919</v>
      </c>
      <c r="G1520" s="139">
        <v>99.192471951135403</v>
      </c>
      <c r="H1520" s="47">
        <f>ACOS(COS(RADIANS(90-F1521)) * COS(RADIANS(90-F1520)) + SIN(RADIANS(90-F1521)) * SIN(RADIANS(90-F1520)) * COS(RADIANS(G1521-G1520))) * 6371392 * IFERROR(IF(AVERAGEIF('TT History'!$B:$B, D1520, 'TT History'!$E:$E) &gt; 9.8%, 1.1205, IF(AVERAGEIF('TT History'!$B:$B, D1520, 'TT History'!$E:$E) &gt;= 8.5%, 1.1055, 1.0525)), 1.0525)</f>
        <v>153.6841624980583</v>
      </c>
    </row>
    <row r="1521" spans="1:8" x14ac:dyDescent="0.25">
      <c r="A1521" t="s">
        <v>176</v>
      </c>
      <c r="B1521" t="str">
        <f>VLOOKUP(C1521, olt_db!$B$2:$E$70, 2, 0)</f>
        <v>OLT-SMGN-IBS-Pematang_Asilum</v>
      </c>
      <c r="C1521" t="s">
        <v>177</v>
      </c>
      <c r="D1521" s="22" t="s">
        <v>510</v>
      </c>
      <c r="E1521" s="22" t="s">
        <v>284</v>
      </c>
      <c r="F1521" s="138">
        <v>2.98364660877687</v>
      </c>
      <c r="G1521" s="139">
        <v>99.1937795848024</v>
      </c>
      <c r="H1521" s="47">
        <f>ACOS(COS(RADIANS(90-F1522)) * COS(RADIANS(90-F1521)) + SIN(RADIANS(90-F1522)) * SIN(RADIANS(90-F1521)) * COS(RADIANS(G1522-G1521))) * 6371392 * IFERROR(IF(AVERAGEIF('TT History'!$B:$B, D1521, 'TT History'!$E:$E) &gt; 9.8%, 1.1205, IF(AVERAGEIF('TT History'!$B:$B, D1521, 'TT History'!$E:$E) &gt;= 8.5%, 1.1055, 1.0525)), 1.0525)</f>
        <v>95.065860946081216</v>
      </c>
    </row>
    <row r="1522" spans="1:8" x14ac:dyDescent="0.25">
      <c r="A1522" t="s">
        <v>176</v>
      </c>
      <c r="B1522" t="str">
        <f>VLOOKUP(C1522, olt_db!$B$2:$E$70, 2, 0)</f>
        <v>OLT-SMGN-IBS-Pematang_Asilum</v>
      </c>
      <c r="C1522" t="s">
        <v>177</v>
      </c>
      <c r="D1522" s="22" t="s">
        <v>510</v>
      </c>
      <c r="E1522" s="22" t="s">
        <v>285</v>
      </c>
      <c r="F1522" s="138">
        <v>2.9837615575126901</v>
      </c>
      <c r="G1522" s="139">
        <v>99.194584752888701</v>
      </c>
      <c r="H1522" s="47">
        <f>ACOS(COS(RADIANS(90-F1523)) * COS(RADIANS(90-F1522)) + SIN(RADIANS(90-F1523)) * SIN(RADIANS(90-F1522)) * COS(RADIANS(G1523-G1522))) * 6371392 * IFERROR(IF(AVERAGEIF('TT History'!$B:$B, D1522, 'TT History'!$E:$E) &gt; 9.8%, 1.1205, IF(AVERAGEIF('TT History'!$B:$B, D1522, 'TT History'!$E:$E) &gt;= 8.5%, 1.1055, 1.0525)), 1.0525)</f>
        <v>74.159367696017057</v>
      </c>
    </row>
    <row r="1523" spans="1:8" x14ac:dyDescent="0.25">
      <c r="A1523" t="s">
        <v>176</v>
      </c>
      <c r="B1523" t="str">
        <f>VLOOKUP(C1523, olt_db!$B$2:$E$70, 2, 0)</f>
        <v>OLT-SMGN-IBS-Pematang_Asilum</v>
      </c>
      <c r="C1523" t="s">
        <v>177</v>
      </c>
      <c r="D1523" s="22" t="s">
        <v>510</v>
      </c>
      <c r="E1523" s="22" t="s">
        <v>286</v>
      </c>
      <c r="F1523" s="138">
        <v>2.9838110442228598</v>
      </c>
      <c r="G1523" s="139">
        <v>99.195217299372302</v>
      </c>
      <c r="H1523" s="47">
        <f>ACOS(COS(RADIANS(90-F1524)) * COS(RADIANS(90-F1523)) + SIN(RADIANS(90-F1524)) * SIN(RADIANS(90-F1523)) * COS(RADIANS(G1524-G1523))) * 6371392 * IFERROR(IF(AVERAGEIF('TT History'!$B:$B, D1523, 'TT History'!$E:$E) &gt; 9.8%, 1.1205, IF(AVERAGEIF('TT History'!$B:$B, D1523, 'TT History'!$E:$E) &gt;= 8.5%, 1.1055, 1.0525)), 1.0525)</f>
        <v>116.6221917235237</v>
      </c>
    </row>
    <row r="1524" spans="1:8" x14ac:dyDescent="0.25">
      <c r="A1524" t="s">
        <v>176</v>
      </c>
      <c r="B1524" t="str">
        <f>VLOOKUP(C1524, olt_db!$B$2:$E$70, 2, 0)</f>
        <v>OLT-SMGN-IBS-Pematang_Asilum</v>
      </c>
      <c r="C1524" t="s">
        <v>177</v>
      </c>
      <c r="D1524" s="22" t="s">
        <v>510</v>
      </c>
      <c r="E1524" s="22" t="s">
        <v>287</v>
      </c>
      <c r="F1524" s="138">
        <v>2.98388861904342</v>
      </c>
      <c r="G1524" s="139">
        <v>99.1962120546861</v>
      </c>
      <c r="H1524" s="47">
        <f>ACOS(COS(RADIANS(90-F1525)) * COS(RADIANS(90-F1524)) + SIN(RADIANS(90-F1525)) * SIN(RADIANS(90-F1524)) * COS(RADIANS(G1525-G1524))) * 6371392 * IFERROR(IF(AVERAGEIF('TT History'!$B:$B, D1524, 'TT History'!$E:$E) &gt; 9.8%, 1.1205, IF(AVERAGEIF('TT History'!$B:$B, D1524, 'TT History'!$E:$E) &gt;= 8.5%, 1.1055, 1.0525)), 1.0525)</f>
        <v>98.083734615221644</v>
      </c>
    </row>
    <row r="1525" spans="1:8" x14ac:dyDescent="0.25">
      <c r="A1525" t="s">
        <v>176</v>
      </c>
      <c r="B1525" t="str">
        <f>VLOOKUP(C1525, olt_db!$B$2:$E$70, 2, 0)</f>
        <v>OLT-SMGN-IBS-Pematang_Asilum</v>
      </c>
      <c r="C1525" t="s">
        <v>177</v>
      </c>
      <c r="D1525" s="22" t="s">
        <v>510</v>
      </c>
      <c r="E1525" s="22" t="s">
        <v>288</v>
      </c>
      <c r="F1525" s="138">
        <v>2.98398537989338</v>
      </c>
      <c r="G1525" s="139">
        <v>99.197045616966307</v>
      </c>
      <c r="H1525" s="47">
        <f>ACOS(COS(RADIANS(90-F1526)) * COS(RADIANS(90-F1525)) + SIN(RADIANS(90-F1526)) * SIN(RADIANS(90-F1525)) * COS(RADIANS(G1526-G1525))) * 6371392 * IFERROR(IF(AVERAGEIF('TT History'!$B:$B, D1525, 'TT History'!$E:$E) &gt; 9.8%, 1.1205, IF(AVERAGEIF('TT History'!$B:$B, D1525, 'TT History'!$E:$E) &gt;= 8.5%, 1.1055, 1.0525)), 1.0525)</f>
        <v>59.30225649958863</v>
      </c>
    </row>
    <row r="1526" spans="1:8" x14ac:dyDescent="0.25">
      <c r="A1526" t="s">
        <v>176</v>
      </c>
      <c r="B1526" t="str">
        <f>VLOOKUP(C1526, olt_db!$B$2:$E$70, 2, 0)</f>
        <v>OLT-SMGN-IBS-Pematang_Asilum</v>
      </c>
      <c r="C1526" t="s">
        <v>177</v>
      </c>
      <c r="D1526" s="22" t="s">
        <v>510</v>
      </c>
      <c r="E1526" s="22" t="s">
        <v>289</v>
      </c>
      <c r="F1526" s="138">
        <v>2.9841504988741399</v>
      </c>
      <c r="G1526" s="139">
        <v>99.197525291439405</v>
      </c>
      <c r="H1526" s="47">
        <f>ACOS(COS(RADIANS(90-F1527)) * COS(RADIANS(90-F1526)) + SIN(RADIANS(90-F1527)) * SIN(RADIANS(90-F1526)) * COS(RADIANS(G1527-G1526))) * 6371392 * IFERROR(IF(AVERAGEIF('TT History'!$B:$B, D1526, 'TT History'!$E:$E) &gt; 9.8%, 1.1205, IF(AVERAGEIF('TT History'!$B:$B, D1526, 'TT History'!$E:$E) &gt;= 8.5%, 1.1055, 1.0525)), 1.0525)</f>
        <v>67.380946926217618</v>
      </c>
    </row>
    <row r="1527" spans="1:8" x14ac:dyDescent="0.25">
      <c r="A1527" t="s">
        <v>176</v>
      </c>
      <c r="B1527" t="str">
        <f>VLOOKUP(C1527, olt_db!$B$2:$E$70, 2, 0)</f>
        <v>OLT-SMGN-IBS-Pematang_Asilum</v>
      </c>
      <c r="C1527" t="s">
        <v>177</v>
      </c>
      <c r="D1527" s="22" t="s">
        <v>510</v>
      </c>
      <c r="E1527" s="22" t="s">
        <v>290</v>
      </c>
      <c r="F1527" s="138">
        <v>2.98450283775641</v>
      </c>
      <c r="G1527" s="139">
        <v>99.197981210276396</v>
      </c>
      <c r="H1527" s="47">
        <f>ACOS(COS(RADIANS(90-F1528)) * COS(RADIANS(90-F1527)) + SIN(RADIANS(90-F1528)) * SIN(RADIANS(90-F1527)) * COS(RADIANS(G1528-G1527))) * 6371392 * IFERROR(IF(AVERAGEIF('TT History'!$B:$B, D1527, 'TT History'!$E:$E) &gt; 9.8%, 1.1205, IF(AVERAGEIF('TT History'!$B:$B, D1527, 'TT History'!$E:$E) &gt;= 8.5%, 1.1055, 1.0525)), 1.0525)</f>
        <v>88.541423406132907</v>
      </c>
    </row>
    <row r="1528" spans="1:8" x14ac:dyDescent="0.25">
      <c r="A1528" t="s">
        <v>176</v>
      </c>
      <c r="B1528" t="str">
        <f>VLOOKUP(C1528, olt_db!$B$2:$E$70, 2, 0)</f>
        <v>OLT-SMGN-IBS-Pematang_Asilum</v>
      </c>
      <c r="C1528" t="s">
        <v>177</v>
      </c>
      <c r="D1528" s="22" t="s">
        <v>510</v>
      </c>
      <c r="E1528" s="22" t="s">
        <v>291</v>
      </c>
      <c r="F1528" s="138">
        <v>2.9850825672121601</v>
      </c>
      <c r="G1528" s="139">
        <v>99.198467890879101</v>
      </c>
      <c r="H1528" s="47">
        <f>ACOS(COS(RADIANS(90-F1529)) * COS(RADIANS(90-F1528)) + SIN(RADIANS(90-F1529)) * SIN(RADIANS(90-F1528)) * COS(RADIANS(G1529-G1528))) * 6371392 * IFERROR(IF(AVERAGEIF('TT History'!$B:$B, D1528, 'TT History'!$E:$E) &gt; 9.8%, 1.1205, IF(AVERAGEIF('TT History'!$B:$B, D1528, 'TT History'!$E:$E) &gt;= 8.5%, 1.1055, 1.0525)), 1.0525)</f>
        <v>81.67689682812123</v>
      </c>
    </row>
    <row r="1529" spans="1:8" x14ac:dyDescent="0.25">
      <c r="A1529" t="s">
        <v>176</v>
      </c>
      <c r="B1529" t="str">
        <f>VLOOKUP(C1529, olt_db!$B$2:$E$70, 2, 0)</f>
        <v>OLT-SMGN-IBS-Pematang_Asilum</v>
      </c>
      <c r="C1529" t="s">
        <v>177</v>
      </c>
      <c r="D1529" s="22" t="s">
        <v>510</v>
      </c>
      <c r="E1529" s="22" t="s">
        <v>292</v>
      </c>
      <c r="F1529" s="138">
        <v>2.98562910121366</v>
      </c>
      <c r="G1529" s="139">
        <v>99.198902418916006</v>
      </c>
      <c r="H1529" s="47">
        <f>ACOS(COS(RADIANS(90-F1530)) * COS(RADIANS(90-F1529)) + SIN(RADIANS(90-F1530)) * SIN(RADIANS(90-F1529)) * COS(RADIANS(G1530-G1529))) * 6371392 * IFERROR(IF(AVERAGEIF('TT History'!$B:$B, D1529, 'TT History'!$E:$E) &gt; 9.8%, 1.1205, IF(AVERAGEIF('TT History'!$B:$B, D1529, 'TT History'!$E:$E) &gt;= 8.5%, 1.1055, 1.0525)), 1.0525)</f>
        <v>92.107997544155054</v>
      </c>
    </row>
    <row r="1530" spans="1:8" x14ac:dyDescent="0.25">
      <c r="A1530" t="s">
        <v>176</v>
      </c>
      <c r="B1530" t="str">
        <f>VLOOKUP(C1530, olt_db!$B$2:$E$70, 2, 0)</f>
        <v>OLT-SMGN-IBS-Pematang_Asilum</v>
      </c>
      <c r="C1530" t="s">
        <v>177</v>
      </c>
      <c r="D1530" s="22" t="s">
        <v>510</v>
      </c>
      <c r="E1530" s="22" t="s">
        <v>293</v>
      </c>
      <c r="F1530" s="138">
        <v>2.9862503865652301</v>
      </c>
      <c r="G1530" s="139">
        <v>99.199386129556103</v>
      </c>
      <c r="H1530" s="47">
        <f>ACOS(COS(RADIANS(90-F1531)) * COS(RADIANS(90-F1530)) + SIN(RADIANS(90-F1531)) * SIN(RADIANS(90-F1530)) * COS(RADIANS(G1531-G1530))) * 6371392 * IFERROR(IF(AVERAGEIF('TT History'!$B:$B, D1530, 'TT History'!$E:$E) &gt; 9.8%, 1.1205, IF(AVERAGEIF('TT History'!$B:$B, D1530, 'TT History'!$E:$E) &gt;= 8.5%, 1.1055, 1.0525)), 1.0525)</f>
        <v>88.90976450170534</v>
      </c>
    </row>
    <row r="1531" spans="1:8" x14ac:dyDescent="0.25">
      <c r="A1531" t="s">
        <v>176</v>
      </c>
      <c r="B1531" t="str">
        <f>VLOOKUP(C1531, olt_db!$B$2:$E$70, 2, 0)</f>
        <v>OLT-SMGN-IBS-Pematang_Asilum</v>
      </c>
      <c r="C1531" t="s">
        <v>177</v>
      </c>
      <c r="D1531" s="22" t="s">
        <v>510</v>
      </c>
      <c r="E1531" s="22" t="s">
        <v>294</v>
      </c>
      <c r="F1531" s="138">
        <v>2.98684075312404</v>
      </c>
      <c r="G1531" s="139">
        <v>99.199864839189999</v>
      </c>
      <c r="H1531" s="47">
        <f>ACOS(COS(RADIANS(90-F1532)) * COS(RADIANS(90-F1531)) + SIN(RADIANS(90-F1532)) * SIN(RADIANS(90-F1531)) * COS(RADIANS(G1532-G1531))) * 6371392 * IFERROR(IF(AVERAGEIF('TT History'!$B:$B, D1531, 'TT History'!$E:$E) &gt; 9.8%, 1.1205, IF(AVERAGEIF('TT History'!$B:$B, D1531, 'TT History'!$E:$E) &gt;= 8.5%, 1.1055, 1.0525)), 1.0525)</f>
        <v>85.990739478335769</v>
      </c>
    </row>
    <row r="1532" spans="1:8" x14ac:dyDescent="0.25">
      <c r="A1532" t="s">
        <v>176</v>
      </c>
      <c r="B1532" t="str">
        <f>VLOOKUP(C1532, olt_db!$B$2:$E$70, 2, 0)</f>
        <v>OLT-SMGN-IBS-Pematang_Asilum</v>
      </c>
      <c r="C1532" t="s">
        <v>177</v>
      </c>
      <c r="D1532" s="22" t="s">
        <v>510</v>
      </c>
      <c r="E1532" s="22" t="s">
        <v>295</v>
      </c>
      <c r="F1532" s="138">
        <v>2.9874107510616899</v>
      </c>
      <c r="G1532" s="139">
        <v>99.200329049697601</v>
      </c>
      <c r="H1532" s="47">
        <f>ACOS(COS(RADIANS(90-F1533)) * COS(RADIANS(90-F1532)) + SIN(RADIANS(90-F1533)) * SIN(RADIANS(90-F1532)) * COS(RADIANS(G1533-G1532))) * 6371392 * IFERROR(IF(AVERAGEIF('TT History'!$B:$B, D1532, 'TT History'!$E:$E) &gt; 9.8%, 1.1205, IF(AVERAGEIF('TT History'!$B:$B, D1532, 'TT History'!$E:$E) &gt;= 8.5%, 1.1055, 1.0525)), 1.0525)</f>
        <v>77.172612141559725</v>
      </c>
    </row>
    <row r="1533" spans="1:8" x14ac:dyDescent="0.25">
      <c r="A1533" t="s">
        <v>176</v>
      </c>
      <c r="B1533" t="str">
        <f>VLOOKUP(C1533, olt_db!$B$2:$E$70, 2, 0)</f>
        <v>OLT-SMGN-IBS-Pematang_Asilum</v>
      </c>
      <c r="C1533" t="s">
        <v>177</v>
      </c>
      <c r="D1533" s="22" t="s">
        <v>510</v>
      </c>
      <c r="E1533" s="22" t="s">
        <v>296</v>
      </c>
      <c r="F1533" s="138">
        <v>2.9879590985784001</v>
      </c>
      <c r="G1533" s="139">
        <v>99.200695723438898</v>
      </c>
      <c r="H1533" s="47">
        <f>ACOS(COS(RADIANS(90-F1534)) * COS(RADIANS(90-F1533)) + SIN(RADIANS(90-F1534)) * SIN(RADIANS(90-F1533)) * COS(RADIANS(G1534-G1533))) * 6371392 * IFERROR(IF(AVERAGEIF('TT History'!$B:$B, D1533, 'TT History'!$E:$E) &gt; 9.8%, 1.1205, IF(AVERAGEIF('TT History'!$B:$B, D1533, 'TT History'!$E:$E) &gt;= 8.5%, 1.1055, 1.0525)), 1.0525)</f>
        <v>120.90776714771781</v>
      </c>
    </row>
    <row r="1534" spans="1:8" x14ac:dyDescent="0.25">
      <c r="A1534" t="s">
        <v>176</v>
      </c>
      <c r="B1534" t="str">
        <f>VLOOKUP(C1534, olt_db!$B$2:$E$70, 2, 0)</f>
        <v>OLT-SMGN-IBS-Pematang_Asilum</v>
      </c>
      <c r="C1534" t="s">
        <v>177</v>
      </c>
      <c r="D1534" s="22" t="s">
        <v>510</v>
      </c>
      <c r="E1534" s="22" t="s">
        <v>297</v>
      </c>
      <c r="F1534" s="138">
        <v>2.9887243114141602</v>
      </c>
      <c r="G1534" s="139">
        <v>99.201390668885594</v>
      </c>
      <c r="H1534" s="47">
        <f>ACOS(COS(RADIANS(90-F1535)) * COS(RADIANS(90-F1534)) + SIN(RADIANS(90-F1535)) * SIN(RADIANS(90-F1534)) * COS(RADIANS(G1535-G1534))) * 6371392 * IFERROR(IF(AVERAGEIF('TT History'!$B:$B, D1534, 'TT History'!$E:$E) &gt; 9.8%, 1.1205, IF(AVERAGEIF('TT History'!$B:$B, D1534, 'TT History'!$E:$E) &gt;= 8.5%, 1.1055, 1.0525)), 1.0525)</f>
        <v>83.461764272275744</v>
      </c>
    </row>
    <row r="1535" spans="1:8" x14ac:dyDescent="0.25">
      <c r="A1535" t="s">
        <v>176</v>
      </c>
      <c r="B1535" t="str">
        <f>VLOOKUP(C1535, olt_db!$B$2:$E$70, 2, 0)</f>
        <v>OLT-SMGN-IBS-Pematang_Asilum</v>
      </c>
      <c r="C1535" t="s">
        <v>177</v>
      </c>
      <c r="D1535" s="22" t="s">
        <v>510</v>
      </c>
      <c r="E1535" s="22" t="s">
        <v>298</v>
      </c>
      <c r="F1535" s="138">
        <v>2.9893165503333501</v>
      </c>
      <c r="G1535" s="139">
        <v>99.201788415809602</v>
      </c>
      <c r="H1535" s="47">
        <f>ACOS(COS(RADIANS(90-F1536)) * COS(RADIANS(90-F1535)) + SIN(RADIANS(90-F1536)) * SIN(RADIANS(90-F1535)) * COS(RADIANS(G1536-G1535))) * 6371392 * IFERROR(IF(AVERAGEIF('TT History'!$B:$B, D1535, 'TT History'!$E:$E) &gt; 9.8%, 1.1205, IF(AVERAGEIF('TT History'!$B:$B, D1535, 'TT History'!$E:$E) &gt;= 8.5%, 1.1055, 1.0525)), 1.0525)</f>
        <v>98.078186251603739</v>
      </c>
    </row>
    <row r="1536" spans="1:8" x14ac:dyDescent="0.25">
      <c r="A1536" t="s">
        <v>176</v>
      </c>
      <c r="B1536" t="str">
        <f>VLOOKUP(C1536, olt_db!$B$2:$E$70, 2, 0)</f>
        <v>OLT-SMGN-IBS-Pematang_Asilum</v>
      </c>
      <c r="C1536" t="s">
        <v>177</v>
      </c>
      <c r="D1536" s="22" t="s">
        <v>510</v>
      </c>
      <c r="E1536" s="22" t="s">
        <v>299</v>
      </c>
      <c r="F1536" s="138">
        <v>2.9899837308705099</v>
      </c>
      <c r="G1536" s="139">
        <v>99.202296153973194</v>
      </c>
      <c r="H1536" s="47">
        <f>ACOS(COS(RADIANS(90-F1537)) * COS(RADIANS(90-F1536)) + SIN(RADIANS(90-F1537)) * SIN(RADIANS(90-F1536)) * COS(RADIANS(G1537-G1536))) * 6371392 * IFERROR(IF(AVERAGEIF('TT History'!$B:$B, D1536, 'TT History'!$E:$E) &gt; 9.8%, 1.1205, IF(AVERAGEIF('TT History'!$B:$B, D1536, 'TT History'!$E:$E) &gt;= 8.5%, 1.1055, 1.0525)), 1.0525)</f>
        <v>93.706565527963221</v>
      </c>
    </row>
    <row r="1537" spans="1:8" x14ac:dyDescent="0.25">
      <c r="A1537" t="s">
        <v>176</v>
      </c>
      <c r="B1537" t="str">
        <f>VLOOKUP(C1537, olt_db!$B$2:$E$70, 2, 0)</f>
        <v>OLT-SMGN-IBS-Pematang_Asilum</v>
      </c>
      <c r="C1537" t="s">
        <v>177</v>
      </c>
      <c r="D1537" s="22" t="s">
        <v>510</v>
      </c>
      <c r="E1537" s="22" t="s">
        <v>299</v>
      </c>
      <c r="F1537" s="138">
        <v>2.9905986116724801</v>
      </c>
      <c r="G1537" s="139">
        <v>99.202809632792196</v>
      </c>
      <c r="H1537" s="47">
        <f>ACOS(COS(RADIANS(90-F1538)) * COS(RADIANS(90-F1537)) + SIN(RADIANS(90-F1538)) * SIN(RADIANS(90-F1537)) * COS(RADIANS(G1538-G1537))) * 6371392 * IFERROR(IF(AVERAGEIF('TT History'!$B:$B, D1537, 'TT History'!$E:$E) &gt; 9.8%, 1.1205, IF(AVERAGEIF('TT History'!$B:$B, D1537, 'TT History'!$E:$E) &gt;= 8.5%, 1.1055, 1.0525)), 1.0525)</f>
        <v>100.25625498684283</v>
      </c>
    </row>
    <row r="1538" spans="1:8" x14ac:dyDescent="0.25">
      <c r="A1538" t="s">
        <v>176</v>
      </c>
      <c r="B1538" t="str">
        <f>VLOOKUP(C1538, olt_db!$B$2:$E$70, 2, 0)</f>
        <v>OLT-SMGN-IBS-Pematang_Asilum</v>
      </c>
      <c r="C1538" t="s">
        <v>177</v>
      </c>
      <c r="D1538" s="22" t="s">
        <v>510</v>
      </c>
      <c r="E1538" s="22" t="s">
        <v>300</v>
      </c>
      <c r="F1538" s="138">
        <v>2.9912731682791001</v>
      </c>
      <c r="G1538" s="139">
        <v>99.2033383066331</v>
      </c>
      <c r="H1538" s="47">
        <f>ACOS(COS(RADIANS(90-F1539)) * COS(RADIANS(90-F1538)) + SIN(RADIANS(90-F1539)) * SIN(RADIANS(90-F1538)) * COS(RADIANS(G1539-G1538))) * 6371392 * IFERROR(IF(AVERAGEIF('TT History'!$B:$B, D1538, 'TT History'!$E:$E) &gt; 9.8%, 1.1205, IF(AVERAGEIF('TT History'!$B:$B, D1538, 'TT History'!$E:$E) &gt;= 8.5%, 1.1055, 1.0525)), 1.0525)</f>
        <v>113.39599558467478</v>
      </c>
    </row>
    <row r="1539" spans="1:8" x14ac:dyDescent="0.25">
      <c r="A1539" t="s">
        <v>176</v>
      </c>
      <c r="B1539" t="str">
        <f>VLOOKUP(C1539, olt_db!$B$2:$E$70, 2, 0)</f>
        <v>OLT-SMGN-IBS-Pematang_Asilum</v>
      </c>
      <c r="C1539" t="s">
        <v>177</v>
      </c>
      <c r="D1539" s="22" t="s">
        <v>510</v>
      </c>
      <c r="E1539" s="22" t="s">
        <v>301</v>
      </c>
      <c r="F1539" s="138">
        <v>2.9920297904407498</v>
      </c>
      <c r="G1539" s="139">
        <v>99.203944297620396</v>
      </c>
      <c r="H1539" s="47">
        <f>ACOS(COS(RADIANS(90-F1540)) * COS(RADIANS(90-F1539)) + SIN(RADIANS(90-F1540)) * SIN(RADIANS(90-F1539)) * COS(RADIANS(G1540-G1539))) * 6371392 * IFERROR(IF(AVERAGEIF('TT History'!$B:$B, D1539, 'TT History'!$E:$E) &gt; 9.8%, 1.1205, IF(AVERAGEIF('TT History'!$B:$B, D1539, 'TT History'!$E:$E) &gt;= 8.5%, 1.1055, 1.0525)), 1.0525)</f>
        <v>89.123170879590631</v>
      </c>
    </row>
    <row r="1540" spans="1:8" x14ac:dyDescent="0.25">
      <c r="A1540" t="s">
        <v>176</v>
      </c>
      <c r="B1540" t="str">
        <f>VLOOKUP(C1540, olt_db!$B$2:$E$70, 2, 0)</f>
        <v>OLT-SMGN-IBS-Pematang_Asilum</v>
      </c>
      <c r="C1540" t="s">
        <v>177</v>
      </c>
      <c r="D1540" s="22" t="s">
        <v>510</v>
      </c>
      <c r="E1540" s="22" t="s">
        <v>302</v>
      </c>
      <c r="F1540" s="138">
        <v>2.99255345228161</v>
      </c>
      <c r="G1540" s="139">
        <v>99.204497886327204</v>
      </c>
      <c r="H1540" s="47">
        <f>ACOS(COS(RADIANS(90-F1541)) * COS(RADIANS(90-F1540)) + SIN(RADIANS(90-F1541)) * SIN(RADIANS(90-F1540)) * COS(RADIANS(G1541-G1540))) * 6371392 * IFERROR(IF(AVERAGEIF('TT History'!$B:$B, D1540, 'TT History'!$E:$E) &gt; 9.8%, 1.1205, IF(AVERAGEIF('TT History'!$B:$B, D1540, 'TT History'!$E:$E) &gt;= 8.5%, 1.1055, 1.0525)), 1.0525)</f>
        <v>105.78505817722774</v>
      </c>
    </row>
    <row r="1541" spans="1:8" x14ac:dyDescent="0.25">
      <c r="A1541" t="s">
        <v>176</v>
      </c>
      <c r="B1541" t="str">
        <f>VLOOKUP(C1541, olt_db!$B$2:$E$70, 2, 0)</f>
        <v>OLT-SMGN-IBS-Pematang_Asilum</v>
      </c>
      <c r="C1541" t="s">
        <v>177</v>
      </c>
      <c r="D1541" s="22" t="s">
        <v>510</v>
      </c>
      <c r="E1541" s="22" t="s">
        <v>303</v>
      </c>
      <c r="F1541" s="138">
        <v>2.9932595134586601</v>
      </c>
      <c r="G1541" s="139">
        <v>99.205062927397805</v>
      </c>
      <c r="H1541" s="47">
        <f>ACOS(COS(RADIANS(90-F1542)) * COS(RADIANS(90-F1541)) + SIN(RADIANS(90-F1542)) * SIN(RADIANS(90-F1541)) * COS(RADIANS(G1542-G1541))) * 6371392 * IFERROR(IF(AVERAGEIF('TT History'!$B:$B, D1541, 'TT History'!$E:$E) &gt; 9.8%, 1.1205, IF(AVERAGEIF('TT History'!$B:$B, D1541, 'TT History'!$E:$E) &gt;= 8.5%, 1.1055, 1.0525)), 1.0525)</f>
        <v>97.609003083165689</v>
      </c>
    </row>
    <row r="1542" spans="1:8" x14ac:dyDescent="0.25">
      <c r="A1542" t="s">
        <v>176</v>
      </c>
      <c r="B1542" t="str">
        <f>VLOOKUP(C1542, olt_db!$B$2:$E$70, 2, 0)</f>
        <v>OLT-SMGN-IBS-Pematang_Asilum</v>
      </c>
      <c r="C1542" t="s">
        <v>177</v>
      </c>
      <c r="D1542" s="22" t="s">
        <v>510</v>
      </c>
      <c r="E1542" s="22" t="s">
        <v>304</v>
      </c>
      <c r="F1542" s="138">
        <v>2.9939094041374199</v>
      </c>
      <c r="G1542" s="139">
        <v>99.205586294853603</v>
      </c>
      <c r="H1542" s="47">
        <f>ACOS(COS(RADIANS(90-F1543)) * COS(RADIANS(90-F1542)) + SIN(RADIANS(90-F1543)) * SIN(RADIANS(90-F1542)) * COS(RADIANS(G1543-G1542))) * 6371392 * IFERROR(IF(AVERAGEIF('TT History'!$B:$B, D1542, 'TT History'!$E:$E) &gt; 9.8%, 1.1205, IF(AVERAGEIF('TT History'!$B:$B, D1542, 'TT History'!$E:$E) &gt;= 8.5%, 1.1055, 1.0525)), 1.0525)</f>
        <v>162.91787476972905</v>
      </c>
    </row>
    <row r="1543" spans="1:8" x14ac:dyDescent="0.25">
      <c r="A1543" t="s">
        <v>176</v>
      </c>
      <c r="B1543" t="str">
        <f>VLOOKUP(C1543, olt_db!$B$2:$E$70, 2, 0)</f>
        <v>OLT-SMGN-IBS-Pematang_Asilum</v>
      </c>
      <c r="C1543" t="s">
        <v>177</v>
      </c>
      <c r="D1543" s="22" t="s">
        <v>510</v>
      </c>
      <c r="E1543" s="22" t="s">
        <v>305</v>
      </c>
      <c r="F1543" s="138">
        <v>2.9949940000000002</v>
      </c>
      <c r="G1543" s="139">
        <v>99.206460000000007</v>
      </c>
      <c r="H1543" s="47">
        <f>ACOS(COS(RADIANS(90-F1544)) * COS(RADIANS(90-F1543)) + SIN(RADIANS(90-F1544)) * SIN(RADIANS(90-F1543)) * COS(RADIANS(G1544-G1543))) * 6371392 * IFERROR(IF(AVERAGEIF('TT History'!$B:$B, D1543, 'TT History'!$E:$E) &gt; 9.8%, 1.1205, IF(AVERAGEIF('TT History'!$B:$B, D1543, 'TT History'!$E:$E) &gt;= 8.5%, 1.1055, 1.0525)), 1.0525)</f>
        <v>147.77759005685425</v>
      </c>
    </row>
    <row r="1544" spans="1:8" x14ac:dyDescent="0.25">
      <c r="A1544" t="s">
        <v>176</v>
      </c>
      <c r="B1544" t="str">
        <f>VLOOKUP(C1544, olt_db!$B$2:$E$70, 2, 0)</f>
        <v>OLT-SMGN-IBS-Pematang_Asilum</v>
      </c>
      <c r="C1544" t="s">
        <v>177</v>
      </c>
      <c r="D1544" s="22" t="s">
        <v>510</v>
      </c>
      <c r="E1544" s="22" t="s">
        <v>306</v>
      </c>
      <c r="F1544" s="138">
        <v>2.9959498087902898</v>
      </c>
      <c r="G1544" s="139">
        <v>99.207286146548597</v>
      </c>
      <c r="H1544" s="47">
        <f>ACOS(COS(RADIANS(90-F1545)) * COS(RADIANS(90-F1544)) + SIN(RADIANS(90-F1545)) * SIN(RADIANS(90-F1544)) * COS(RADIANS(G1545-G1544))) * 6371392 * IFERROR(IF(AVERAGEIF('TT History'!$B:$B, D1544, 'TT History'!$E:$E) &gt; 9.8%, 1.1205, IF(AVERAGEIF('TT History'!$B:$B, D1544, 'TT History'!$E:$E) &gt;= 8.5%, 1.1055, 1.0525)), 1.0525)</f>
        <v>115.31763374224937</v>
      </c>
    </row>
    <row r="1545" spans="1:8" x14ac:dyDescent="0.25">
      <c r="A1545" t="s">
        <v>176</v>
      </c>
      <c r="B1545" t="str">
        <f>VLOOKUP(C1545, olt_db!$B$2:$E$70, 2, 0)</f>
        <v>OLT-SMGN-IBS-Pematang_Asilum</v>
      </c>
      <c r="C1545" t="s">
        <v>177</v>
      </c>
      <c r="D1545" s="22" t="s">
        <v>510</v>
      </c>
      <c r="E1545" s="22" t="s">
        <v>307</v>
      </c>
      <c r="F1545" s="138">
        <v>2.99659180418409</v>
      </c>
      <c r="G1545" s="139">
        <v>99.208034584515303</v>
      </c>
      <c r="H1545" s="47">
        <f>ACOS(COS(RADIANS(90-F1546)) * COS(RADIANS(90-F1545)) + SIN(RADIANS(90-F1546)) * SIN(RADIANS(90-F1545)) * COS(RADIANS(G1546-G1545))) * 6371392 * IFERROR(IF(AVERAGEIF('TT History'!$B:$B, D1545, 'TT History'!$E:$E) &gt; 9.8%, 1.1205, IF(AVERAGEIF('TT History'!$B:$B, D1545, 'TT History'!$E:$E) &gt;= 8.5%, 1.1055, 1.0525)), 1.0525)</f>
        <v>193.04395412050931</v>
      </c>
    </row>
    <row r="1546" spans="1:8" x14ac:dyDescent="0.25">
      <c r="A1546" t="s">
        <v>176</v>
      </c>
      <c r="B1546" t="str">
        <f>VLOOKUP(C1546, olt_db!$B$2:$E$70, 2, 0)</f>
        <v>OLT-SMGN-IBS-Pematang_Asilum</v>
      </c>
      <c r="C1546" t="s">
        <v>177</v>
      </c>
      <c r="D1546" s="22" t="s">
        <v>510</v>
      </c>
      <c r="E1546" s="22" t="s">
        <v>308</v>
      </c>
      <c r="F1546" s="138">
        <v>2.9974516430167601</v>
      </c>
      <c r="G1546" s="139">
        <v>99.209444046430605</v>
      </c>
      <c r="H1546" s="47">
        <f>ACOS(COS(RADIANS(90-F1547)) * COS(RADIANS(90-F1546)) + SIN(RADIANS(90-F1547)) * SIN(RADIANS(90-F1546)) * COS(RADIANS(G1547-G1546))) * 6371392 * IFERROR(IF(AVERAGEIF('TT History'!$B:$B, D1546, 'TT History'!$E:$E) &gt; 9.8%, 1.1205, IF(AVERAGEIF('TT History'!$B:$B, D1546, 'TT History'!$E:$E) &gt;= 8.5%, 1.1055, 1.0525)), 1.0525)</f>
        <v>148.74017831460273</v>
      </c>
    </row>
    <row r="1547" spans="1:8" x14ac:dyDescent="0.25">
      <c r="A1547" t="s">
        <v>176</v>
      </c>
      <c r="B1547" t="str">
        <f>VLOOKUP(C1547, olt_db!$B$2:$E$70, 2, 0)</f>
        <v>OLT-SMGN-IBS-Pematang_Asilum</v>
      </c>
      <c r="C1547" t="s">
        <v>177</v>
      </c>
      <c r="D1547" s="22" t="s">
        <v>510</v>
      </c>
      <c r="E1547" s="22" t="s">
        <v>309</v>
      </c>
      <c r="F1547" s="138">
        <v>2.9980191582140598</v>
      </c>
      <c r="G1547" s="139">
        <v>99.210582701131202</v>
      </c>
      <c r="H1547" s="47">
        <f>ACOS(COS(RADIANS(90-F1548)) * COS(RADIANS(90-F1547)) + SIN(RADIANS(90-F1548)) * SIN(RADIANS(90-F1547)) * COS(RADIANS(G1548-G1547))) * 6371392 * IFERROR(IF(AVERAGEIF('TT History'!$B:$B, D1547, 'TT History'!$E:$E) &gt; 9.8%, 1.1205, IF(AVERAGEIF('TT History'!$B:$B, D1547, 'TT History'!$E:$E) &gt;= 8.5%, 1.1055, 1.0525)), 1.0525)</f>
        <v>142.07466428711993</v>
      </c>
    </row>
    <row r="1548" spans="1:8" x14ac:dyDescent="0.25">
      <c r="A1548" t="s">
        <v>176</v>
      </c>
      <c r="B1548" t="str">
        <f>VLOOKUP(C1548, olt_db!$B$2:$E$70, 2, 0)</f>
        <v>OLT-SMGN-IBS-Pematang_Asilum</v>
      </c>
      <c r="C1548" t="s">
        <v>177</v>
      </c>
      <c r="D1548" s="22" t="s">
        <v>510</v>
      </c>
      <c r="E1548" s="22" t="s">
        <v>310</v>
      </c>
      <c r="F1548" s="138">
        <v>2.9984189143447102</v>
      </c>
      <c r="G1548" s="139">
        <v>99.2117304607454</v>
      </c>
      <c r="H1548" s="47">
        <f>ACOS(COS(RADIANS(90-F1549)) * COS(RADIANS(90-F1548)) + SIN(RADIANS(90-F1549)) * SIN(RADIANS(90-F1548)) * COS(RADIANS(G1549-G1548))) * 6371392 * IFERROR(IF(AVERAGEIF('TT History'!$B:$B, D1548, 'TT History'!$E:$E) &gt; 9.8%, 1.1205, IF(AVERAGEIF('TT History'!$B:$B, D1548, 'TT History'!$E:$E) &gt;= 8.5%, 1.1055, 1.0525)), 1.0525)</f>
        <v>141.4263914511773</v>
      </c>
    </row>
    <row r="1549" spans="1:8" x14ac:dyDescent="0.25">
      <c r="A1549" t="s">
        <v>176</v>
      </c>
      <c r="B1549" t="str">
        <f>VLOOKUP(C1549, olt_db!$B$2:$E$70, 2, 0)</f>
        <v>OLT-SMGN-IBS-Pematang_Asilum</v>
      </c>
      <c r="C1549" t="s">
        <v>177</v>
      </c>
      <c r="D1549" s="22" t="s">
        <v>510</v>
      </c>
      <c r="E1549" s="22" t="s">
        <v>311</v>
      </c>
      <c r="F1549" s="138">
        <v>2.9987865811185901</v>
      </c>
      <c r="G1549" s="139">
        <v>99.212883106625497</v>
      </c>
      <c r="H1549" s="47">
        <f>ACOS(COS(RADIANS(90-F1550)) * COS(RADIANS(90-F1549)) + SIN(RADIANS(90-F1550)) * SIN(RADIANS(90-F1549)) * COS(RADIANS(G1550-G1549))) * 6371392 * IFERROR(IF(AVERAGEIF('TT History'!$B:$B, D1549, 'TT History'!$E:$E) &gt; 9.8%, 1.1205, IF(AVERAGEIF('TT History'!$B:$B, D1549, 'TT History'!$E:$E) &gt;= 8.5%, 1.1055, 1.0525)), 1.0525)</f>
        <v>63.672415568079991</v>
      </c>
    </row>
    <row r="1550" spans="1:8" x14ac:dyDescent="0.25">
      <c r="A1550" t="s">
        <v>176</v>
      </c>
      <c r="B1550" t="str">
        <f>VLOOKUP(C1550, olt_db!$B$2:$E$70, 2, 0)</f>
        <v>OLT-SMGN-IBS-Pematang_Asilum</v>
      </c>
      <c r="C1550" t="s">
        <v>177</v>
      </c>
      <c r="D1550" s="22" t="s">
        <v>510</v>
      </c>
      <c r="E1550" s="22" t="s">
        <v>312</v>
      </c>
      <c r="F1550" s="138">
        <v>2.9989649178262101</v>
      </c>
      <c r="G1550" s="139">
        <v>99.213397774076</v>
      </c>
      <c r="H1550" s="47">
        <f>ACOS(COS(RADIANS(90-F1551)) * COS(RADIANS(90-F1550)) + SIN(RADIANS(90-F1551)) * SIN(RADIANS(90-F1550)) * COS(RADIANS(G1551-G1550))) * 6371392 * IFERROR(IF(AVERAGEIF('TT History'!$B:$B, D1550, 'TT History'!$E:$E) &gt; 9.8%, 1.1205, IF(AVERAGEIF('TT History'!$B:$B, D1550, 'TT History'!$E:$E) &gt;= 8.5%, 1.1055, 1.0525)), 1.0525)</f>
        <v>294.90086540967496</v>
      </c>
    </row>
    <row r="1551" spans="1:8" x14ac:dyDescent="0.25">
      <c r="A1551" t="s">
        <v>176</v>
      </c>
      <c r="B1551" t="str">
        <f>VLOOKUP(C1551, olt_db!$B$2:$E$70, 2, 0)</f>
        <v>OLT-SMGN-IBS-Pematang_Asilum</v>
      </c>
      <c r="C1551" t="s">
        <v>177</v>
      </c>
      <c r="D1551" s="22" t="s">
        <v>510</v>
      </c>
      <c r="E1551" s="22" t="s">
        <v>313</v>
      </c>
      <c r="F1551" s="138">
        <v>2.9997553143389899</v>
      </c>
      <c r="G1551" s="139">
        <v>99.215793537658101</v>
      </c>
      <c r="H1551" s="47">
        <f>ACOS(COS(RADIANS(90-F1552)) * COS(RADIANS(90-F1551)) + SIN(RADIANS(90-F1552)) * SIN(RADIANS(90-F1551)) * COS(RADIANS(G1552-G1551))) * 6371392 * IFERROR(IF(AVERAGEIF('TT History'!$B:$B, D1551, 'TT History'!$E:$E) &gt; 9.8%, 1.1205, IF(AVERAGEIF('TT History'!$B:$B, D1551, 'TT History'!$E:$E) &gt;= 8.5%, 1.1055, 1.0525)), 1.0525)</f>
        <v>217.20279447571727</v>
      </c>
    </row>
    <row r="1552" spans="1:8" x14ac:dyDescent="0.25">
      <c r="A1552" t="s">
        <v>176</v>
      </c>
      <c r="B1552" t="str">
        <f>VLOOKUP(C1552, olt_db!$B$2:$E$70, 2, 0)</f>
        <v>OLT-SMGN-IBS-Pematang_Asilum</v>
      </c>
      <c r="C1552" t="s">
        <v>177</v>
      </c>
      <c r="D1552" s="22" t="s">
        <v>510</v>
      </c>
      <c r="E1552" s="22" t="s">
        <v>314</v>
      </c>
      <c r="F1552" s="138">
        <v>3.0003764226745702</v>
      </c>
      <c r="G1552" s="139">
        <v>99.217544715975606</v>
      </c>
      <c r="H1552" s="47">
        <f>ACOS(COS(RADIANS(90-F1553)) * COS(RADIANS(90-F1552)) + SIN(RADIANS(90-F1553)) * SIN(RADIANS(90-F1552)) * COS(RADIANS(G1553-G1552))) * 6371392 * IFERROR(IF(AVERAGEIF('TT History'!$B:$B, D1552, 'TT History'!$E:$E) &gt; 9.8%, 1.1205, IF(AVERAGEIF('TT History'!$B:$B, D1552, 'TT History'!$E:$E) &gt;= 8.5%, 1.1055, 1.0525)), 1.0525)</f>
        <v>64.750676319198035</v>
      </c>
    </row>
    <row r="1553" spans="1:8" x14ac:dyDescent="0.25">
      <c r="A1553" t="s">
        <v>176</v>
      </c>
      <c r="B1553" t="str">
        <f>VLOOKUP(C1553, olt_db!$B$2:$E$70, 2, 0)</f>
        <v>OLT-SMGN-IBS-Pematang_Asilum</v>
      </c>
      <c r="C1553" t="s">
        <v>177</v>
      </c>
      <c r="D1553" s="22" t="s">
        <v>510</v>
      </c>
      <c r="E1553" s="22" t="s">
        <v>315</v>
      </c>
      <c r="F1553" s="138">
        <v>3.0009205436041202</v>
      </c>
      <c r="G1553" s="139">
        <v>99.217444565407305</v>
      </c>
      <c r="H1553" s="47">
        <f>ACOS(COS(RADIANS(90-F1554)) * COS(RADIANS(90-F1553)) + SIN(RADIANS(90-F1554)) * SIN(RADIANS(90-F1553)) * COS(RADIANS(G1554-G1553))) * 6371392 * IFERROR(IF(AVERAGEIF('TT History'!$B:$B, D1553, 'TT History'!$E:$E) &gt; 9.8%, 1.1205, IF(AVERAGEIF('TT History'!$B:$B, D1553, 'TT History'!$E:$E) &gt;= 8.5%, 1.1055, 1.0525)), 1.0525)</f>
        <v>76.464202784034583</v>
      </c>
    </row>
    <row r="1554" spans="1:8" x14ac:dyDescent="0.25">
      <c r="A1554" t="s">
        <v>176</v>
      </c>
      <c r="B1554" t="str">
        <f>VLOOKUP(C1554, olt_db!$B$2:$E$70, 2, 0)</f>
        <v>OLT-SMGN-IBS-Pematang_Asilum</v>
      </c>
      <c r="C1554" t="s">
        <v>177</v>
      </c>
      <c r="D1554" s="22" t="s">
        <v>510</v>
      </c>
      <c r="E1554" s="22" t="s">
        <v>316</v>
      </c>
      <c r="F1554" s="138">
        <v>3.00154200279961</v>
      </c>
      <c r="G1554" s="139">
        <v>99.217242763723803</v>
      </c>
      <c r="H1554" s="47">
        <f>ACOS(COS(RADIANS(90-F1555)) * COS(RADIANS(90-F1554)) + SIN(RADIANS(90-F1555)) * SIN(RADIANS(90-F1554)) * COS(RADIANS(G1555-G1554))) * 6371392 * IFERROR(IF(AVERAGEIF('TT History'!$B:$B, D1554, 'TT History'!$E:$E) &gt; 9.8%, 1.1205, IF(AVERAGEIF('TT History'!$B:$B, D1554, 'TT History'!$E:$E) &gt;= 8.5%, 1.1055, 1.0525)), 1.0525)</f>
        <v>86.692425567028707</v>
      </c>
    </row>
    <row r="1555" spans="1:8" x14ac:dyDescent="0.25">
      <c r="A1555" t="s">
        <v>176</v>
      </c>
      <c r="B1555" t="str">
        <f>VLOOKUP(C1555, olt_db!$B$2:$E$70, 2, 0)</f>
        <v>OLT-SMGN-IBS-Pematang_Asilum</v>
      </c>
      <c r="C1555" t="s">
        <v>177</v>
      </c>
      <c r="D1555" s="22" t="s">
        <v>510</v>
      </c>
      <c r="E1555" s="22" t="s">
        <v>317</v>
      </c>
      <c r="F1555" s="138">
        <v>3.0022696172432601</v>
      </c>
      <c r="G1555" s="139">
        <v>99.217103910151494</v>
      </c>
      <c r="H1555" s="47">
        <f>ACOS(COS(RADIANS(90-F1556)) * COS(RADIANS(90-F1555)) + SIN(RADIANS(90-F1556)) * SIN(RADIANS(90-F1555)) * COS(RADIANS(G1556-G1555))) * 6371392 * IFERROR(IF(AVERAGEIF('TT History'!$B:$B, D1555, 'TT History'!$E:$E) &gt; 9.8%, 1.1205, IF(AVERAGEIF('TT History'!$B:$B, D1555, 'TT History'!$E:$E) &gt;= 8.5%, 1.1055, 1.0525)), 1.0525)</f>
        <v>27.986111964065703</v>
      </c>
    </row>
    <row r="1556" spans="1:8" x14ac:dyDescent="0.25">
      <c r="A1556" t="s">
        <v>176</v>
      </c>
      <c r="B1556" t="str">
        <f>VLOOKUP(C1556, olt_db!$B$2:$E$70, 2, 0)</f>
        <v>OLT-SMGN-IBS-Pematang_Asilum</v>
      </c>
      <c r="C1556" t="s">
        <v>177</v>
      </c>
      <c r="D1556" s="22" t="s">
        <v>510</v>
      </c>
      <c r="E1556" s="22" t="s">
        <v>318</v>
      </c>
      <c r="F1556" s="138">
        <v>3.0022221674476199</v>
      </c>
      <c r="G1556" s="139">
        <v>99.216869226803496</v>
      </c>
      <c r="H1556" s="47">
        <f>(ACOS(COS(RADIANS(90-olt_db!F51)) * COS(RADIANS(90-F1556)) + SIN(RADIANS(90-olt_db!F51)) * SIN(RADIANS(90-F1556)) * COS(RADIANS(olt_db!G51-G1556))) * 6371392)*1.105</f>
        <v>0.33175441850036641</v>
      </c>
    </row>
    <row r="1557" spans="1:8" x14ac:dyDescent="0.25">
      <c r="A1557" t="s">
        <v>176</v>
      </c>
      <c r="B1557" t="str">
        <f>VLOOKUP(C1557, olt_db!$B$2:$E$70, 2, 0)</f>
        <v>OLT-SMGN-IBS-Pematang_Asilum</v>
      </c>
      <c r="C1557" t="s">
        <v>177</v>
      </c>
      <c r="D1557" s="35" t="s">
        <v>511</v>
      </c>
      <c r="E1557" s="35" t="s">
        <v>512</v>
      </c>
      <c r="F1557" s="125">
        <v>3.0021463692177801</v>
      </c>
      <c r="G1557" s="126">
        <v>99.216528821701004</v>
      </c>
      <c r="H1557" s="37">
        <f>ACOS(COS(RADIANS(90-F1558)) * COS(RADIANS(90-F1557)) + SIN(RADIANS(90-F1558)) * SIN(RADIANS(90-F1557)) * COS(RADIANS(G1558-G1557))) * 6371392 * IFERROR(IF(AVERAGEIF('TT History'!$B:$B, D1557, 'TT History'!$E:$E) &gt; 9.8%, 1.1205, IF(AVERAGEIF('TT History'!$B:$B, D1557, 'TT History'!$E:$E) &gt;= 8.5%, 1.1055, 1.0525)), 1.0525)</f>
        <v>40.763255701331246</v>
      </c>
    </row>
    <row r="1558" spans="1:8" x14ac:dyDescent="0.25">
      <c r="A1558" t="s">
        <v>176</v>
      </c>
      <c r="B1558" t="str">
        <f>VLOOKUP(C1558, olt_db!$B$2:$E$70, 2, 0)</f>
        <v>OLT-SMGN-IBS-Pematang_Asilum</v>
      </c>
      <c r="C1558" t="s">
        <v>177</v>
      </c>
      <c r="D1558" s="35" t="s">
        <v>511</v>
      </c>
      <c r="E1558" s="35" t="s">
        <v>318</v>
      </c>
      <c r="F1558" s="125">
        <v>3.0022221674476199</v>
      </c>
      <c r="G1558" s="126">
        <v>99.216869226803496</v>
      </c>
      <c r="H1558" s="37">
        <f>(ACOS(COS(RADIANS(90-olt_db!F51)) * COS(RADIANS(90-F1558)) + SIN(RADIANS(90-olt_db!F51)) * SIN(RADIANS(90-F1558)) * COS(RADIANS(olt_db!G51-G1558))) * 6371392)*1.105</f>
        <v>0.33175441850036641</v>
      </c>
    </row>
    <row r="1559" spans="1:8" x14ac:dyDescent="0.25">
      <c r="A1559" t="s">
        <v>176</v>
      </c>
      <c r="B1559" t="str">
        <f>VLOOKUP(C1559, olt_db!$B$2:$E$70, 2, 0)</f>
        <v>OLT-SMGN-IBS-Pematang_Asilum</v>
      </c>
      <c r="C1559" t="s">
        <v>177</v>
      </c>
      <c r="D1559" s="21" t="s">
        <v>513</v>
      </c>
      <c r="E1559" s="21" t="s">
        <v>514</v>
      </c>
      <c r="F1559" s="104">
        <v>3.0016456814713499</v>
      </c>
      <c r="G1559" s="140">
        <v>99.215146233039206</v>
      </c>
      <c r="H1559" s="45">
        <f>ACOS(COS(RADIANS(90-F1560)) * COS(RADIANS(90-F1559)) + SIN(RADIANS(90-F1560)) * SIN(RADIANS(90-F1559)) * COS(RADIANS(G1560-G1559))) * 6371392 * IFERROR(IF(AVERAGEIF('TT History'!$B:$B, D1559, 'TT History'!$E:$E) &gt; 9.8%, 1.1205, IF(AVERAGEIF('TT History'!$B:$B, D1559, 'TT History'!$E:$E) &gt;= 8.5%, 1.1055, 1.0525)), 1.0525)</f>
        <v>117.86319111076141</v>
      </c>
    </row>
    <row r="1560" spans="1:8" x14ac:dyDescent="0.25">
      <c r="A1560" t="s">
        <v>176</v>
      </c>
      <c r="B1560" t="str">
        <f>VLOOKUP(C1560, olt_db!$B$2:$E$70, 2, 0)</f>
        <v>OLT-SMGN-IBS-Pematang_Asilum</v>
      </c>
      <c r="C1560" t="s">
        <v>177</v>
      </c>
      <c r="D1560" s="21" t="s">
        <v>513</v>
      </c>
      <c r="E1560" s="21" t="s">
        <v>515</v>
      </c>
      <c r="F1560" s="104">
        <v>3.0019775434514999</v>
      </c>
      <c r="G1560" s="140">
        <v>99.216098321440896</v>
      </c>
      <c r="H1560" s="45">
        <f>ACOS(COS(RADIANS(90-F1561)) * COS(RADIANS(90-F1560)) + SIN(RADIANS(90-F1561)) * SIN(RADIANS(90-F1560)) * COS(RADIANS(G1561-G1560))) * 6371392 * IFERROR(IF(AVERAGEIF('TT History'!$B:$B, D1560, 'TT History'!$E:$E) &gt; 9.8%, 1.1205, IF(AVERAGEIF('TT History'!$B:$B, D1560, 'TT History'!$E:$E) &gt;= 8.5%, 1.1055, 1.0525)), 1.0525)</f>
        <v>54.057228446900645</v>
      </c>
    </row>
    <row r="1561" spans="1:8" x14ac:dyDescent="0.25">
      <c r="A1561" t="s">
        <v>176</v>
      </c>
      <c r="B1561" t="str">
        <f>VLOOKUP(C1561, olt_db!$B$2:$E$70, 2, 0)</f>
        <v>OLT-SMGN-IBS-Pematang_Asilum</v>
      </c>
      <c r="C1561" t="s">
        <v>177</v>
      </c>
      <c r="D1561" s="21" t="s">
        <v>513</v>
      </c>
      <c r="E1561" s="21" t="s">
        <v>512</v>
      </c>
      <c r="F1561" s="104">
        <v>3.0021463692177801</v>
      </c>
      <c r="G1561" s="140">
        <v>99.216528821701004</v>
      </c>
      <c r="H1561" s="45">
        <f>ACOS(COS(RADIANS(90-F1562)) * COS(RADIANS(90-F1561)) + SIN(RADIANS(90-F1562)) * SIN(RADIANS(90-F1561)) * COS(RADIANS(G1562-G1561))) * 6371392 * IFERROR(IF(AVERAGEIF('TT History'!$B:$B, D1561, 'TT History'!$E:$E) &gt; 9.8%, 1.1205, IF(AVERAGEIF('TT History'!$B:$B, D1561, 'TT History'!$E:$E) &gt;= 8.5%, 1.1055, 1.0525)), 1.0525)</f>
        <v>40.763255701331246</v>
      </c>
    </row>
    <row r="1562" spans="1:8" x14ac:dyDescent="0.25">
      <c r="A1562" t="s">
        <v>176</v>
      </c>
      <c r="B1562" t="str">
        <f>VLOOKUP(C1562, olt_db!$B$2:$E$70, 2, 0)</f>
        <v>OLT-SMGN-IBS-Pematang_Asilum</v>
      </c>
      <c r="C1562" t="s">
        <v>177</v>
      </c>
      <c r="D1562" s="21" t="s">
        <v>513</v>
      </c>
      <c r="E1562" s="21" t="s">
        <v>318</v>
      </c>
      <c r="F1562" s="104">
        <v>3.0022221674476199</v>
      </c>
      <c r="G1562" s="140">
        <v>99.216869226803496</v>
      </c>
      <c r="H1562" s="45">
        <f>(ACOS(COS(RADIANS(90-olt_db!F51)) * COS(RADIANS(90-F1562)) + SIN(RADIANS(90-olt_db!F51)) * SIN(RADIANS(90-F1562)) * COS(RADIANS(olt_db!G51-G1562))) * 6371392)*1.105</f>
        <v>0.33175441850036641</v>
      </c>
    </row>
    <row r="1563" spans="1:8" x14ac:dyDescent="0.25">
      <c r="A1563" t="s">
        <v>176</v>
      </c>
      <c r="B1563" t="str">
        <f>VLOOKUP(C1563, olt_db!$B$2:$E$70, 2, 0)</f>
        <v>OLT-SMGN-IBS-Pematang_Asilum</v>
      </c>
      <c r="C1563" t="s">
        <v>177</v>
      </c>
      <c r="D1563" s="67" t="s">
        <v>516</v>
      </c>
      <c r="E1563" s="67" t="s">
        <v>312</v>
      </c>
      <c r="F1563" s="121">
        <v>2.9989649178262101</v>
      </c>
      <c r="G1563" s="122">
        <v>99.213397774076</v>
      </c>
      <c r="H1563" s="19">
        <f>ACOS(COS(RADIANS(90-F1564)) * COS(RADIANS(90-F1563)) + SIN(RADIANS(90-F1564)) * SIN(RADIANS(90-F1563)) * COS(RADIANS(G1564-G1563))) * 6371392 * IFERROR(IF(AVERAGEIF('TT History'!$B:$B, D1563, 'TT History'!$E:$E) &gt; 9.8%, 1.1205, IF(AVERAGEIF('TT History'!$B:$B, D1563, 'TT History'!$E:$E) &gt;= 8.5%, 1.1055, 1.0525)), 1.0525)</f>
        <v>294.90086540967496</v>
      </c>
    </row>
    <row r="1564" spans="1:8" x14ac:dyDescent="0.25">
      <c r="A1564" t="s">
        <v>176</v>
      </c>
      <c r="B1564" t="str">
        <f>VLOOKUP(C1564, olt_db!$B$2:$E$70, 2, 0)</f>
        <v>OLT-SMGN-IBS-Pematang_Asilum</v>
      </c>
      <c r="C1564" t="s">
        <v>177</v>
      </c>
      <c r="D1564" s="67" t="s">
        <v>516</v>
      </c>
      <c r="E1564" s="67" t="s">
        <v>313</v>
      </c>
      <c r="F1564" s="121">
        <v>2.9997553143389899</v>
      </c>
      <c r="G1564" s="122">
        <v>99.215793537658101</v>
      </c>
      <c r="H1564" s="19">
        <f>ACOS(COS(RADIANS(90-F1565)) * COS(RADIANS(90-F1564)) + SIN(RADIANS(90-F1565)) * SIN(RADIANS(90-F1564)) * COS(RADIANS(G1565-G1564))) * 6371392 * IFERROR(IF(AVERAGEIF('TT History'!$B:$B, D1564, 'TT History'!$E:$E) &gt; 9.8%, 1.1205, IF(AVERAGEIF('TT History'!$B:$B, D1564, 'TT History'!$E:$E) &gt;= 8.5%, 1.1055, 1.0525)), 1.0525)</f>
        <v>123.55675947838103</v>
      </c>
    </row>
    <row r="1565" spans="1:8" x14ac:dyDescent="0.25">
      <c r="A1565" t="s">
        <v>176</v>
      </c>
      <c r="B1565" t="str">
        <f>VLOOKUP(C1565, olt_db!$B$2:$E$70, 2, 0)</f>
        <v>OLT-SMGN-IBS-Pematang_Asilum</v>
      </c>
      <c r="C1565" t="s">
        <v>177</v>
      </c>
      <c r="D1565" s="67" t="s">
        <v>516</v>
      </c>
      <c r="E1565" s="67" t="s">
        <v>517</v>
      </c>
      <c r="F1565" s="121">
        <v>3.00074383010478</v>
      </c>
      <c r="G1565" s="122">
        <v>99.215422490405601</v>
      </c>
      <c r="H1565" s="19">
        <f>ACOS(COS(RADIANS(90-F1566)) * COS(RADIANS(90-F1565)) + SIN(RADIANS(90-F1566)) * SIN(RADIANS(90-F1565)) * COS(RADIANS(G1566-G1565))) * 6371392 * IFERROR(IF(AVERAGEIF('TT History'!$B:$B, D1565, 'TT History'!$E:$E) &gt; 9.8%, 1.1205, IF(AVERAGEIF('TT History'!$B:$B, D1565, 'TT History'!$E:$E) &gt;= 8.5%, 1.1055, 1.0525)), 1.0525)</f>
        <v>110.38078469581701</v>
      </c>
    </row>
    <row r="1566" spans="1:8" x14ac:dyDescent="0.25">
      <c r="A1566" t="s">
        <v>176</v>
      </c>
      <c r="B1566" t="str">
        <f>VLOOKUP(C1566, olt_db!$B$2:$E$70, 2, 0)</f>
        <v>OLT-SMGN-IBS-Pematang_Asilum</v>
      </c>
      <c r="C1566" t="s">
        <v>177</v>
      </c>
      <c r="D1566" s="67" t="s">
        <v>516</v>
      </c>
      <c r="E1566" s="67" t="s">
        <v>514</v>
      </c>
      <c r="F1566" s="121">
        <v>3.0016456814713499</v>
      </c>
      <c r="G1566" s="122">
        <v>99.215146233039206</v>
      </c>
      <c r="H1566" s="19">
        <f>ACOS(COS(RADIANS(90-F1567)) * COS(RADIANS(90-F1566)) + SIN(RADIANS(90-F1567)) * SIN(RADIANS(90-F1566)) * COS(RADIANS(G1567-G1566))) * 6371392 * IFERROR(IF(AVERAGEIF('TT History'!$B:$B, D1566, 'TT History'!$E:$E) &gt; 9.8%, 1.1205, IF(AVERAGEIF('TT History'!$B:$B, D1566, 'TT History'!$E:$E) &gt;= 8.5%, 1.1055, 1.0525)), 1.0525)</f>
        <v>117.86319111076141</v>
      </c>
    </row>
    <row r="1567" spans="1:8" x14ac:dyDescent="0.25">
      <c r="A1567" t="s">
        <v>176</v>
      </c>
      <c r="B1567" t="str">
        <f>VLOOKUP(C1567, olt_db!$B$2:$E$70, 2, 0)</f>
        <v>OLT-SMGN-IBS-Pematang_Asilum</v>
      </c>
      <c r="C1567" t="s">
        <v>177</v>
      </c>
      <c r="D1567" s="67" t="s">
        <v>516</v>
      </c>
      <c r="E1567" s="67" t="s">
        <v>515</v>
      </c>
      <c r="F1567" s="121">
        <v>3.0019775434514999</v>
      </c>
      <c r="G1567" s="122">
        <v>99.216098321440896</v>
      </c>
      <c r="H1567" s="19">
        <f>ACOS(COS(RADIANS(90-F1568)) * COS(RADIANS(90-F1567)) + SIN(RADIANS(90-F1568)) * SIN(RADIANS(90-F1567)) * COS(RADIANS(G1568-G1567))) * 6371392 * IFERROR(IF(AVERAGEIF('TT History'!$B:$B, D1567, 'TT History'!$E:$E) &gt; 9.8%, 1.1205, IF(AVERAGEIF('TT History'!$B:$B, D1567, 'TT History'!$E:$E) &gt;= 8.5%, 1.1055, 1.0525)), 1.0525)</f>
        <v>54.057228446900645</v>
      </c>
    </row>
    <row r="1568" spans="1:8" x14ac:dyDescent="0.25">
      <c r="A1568" t="s">
        <v>176</v>
      </c>
      <c r="B1568" t="str">
        <f>VLOOKUP(C1568, olt_db!$B$2:$E$70, 2, 0)</f>
        <v>OLT-SMGN-IBS-Pematang_Asilum</v>
      </c>
      <c r="C1568" t="s">
        <v>177</v>
      </c>
      <c r="D1568" s="67" t="s">
        <v>516</v>
      </c>
      <c r="E1568" s="67" t="s">
        <v>512</v>
      </c>
      <c r="F1568" s="121">
        <v>3.0021463692177801</v>
      </c>
      <c r="G1568" s="122">
        <v>99.216528821701004</v>
      </c>
      <c r="H1568" s="19">
        <f>ACOS(COS(RADIANS(90-F1569)) * COS(RADIANS(90-F1568)) + SIN(RADIANS(90-F1569)) * SIN(RADIANS(90-F1568)) * COS(RADIANS(G1569-G1568))) * 6371392 * IFERROR(IF(AVERAGEIF('TT History'!$B:$B, D1568, 'TT History'!$E:$E) &gt; 9.8%, 1.1205, IF(AVERAGEIF('TT History'!$B:$B, D1568, 'TT History'!$E:$E) &gt;= 8.5%, 1.1055, 1.0525)), 1.0525)</f>
        <v>40.763255701331246</v>
      </c>
    </row>
    <row r="1569" spans="1:8" ht="13.9" customHeight="1" thickBot="1" x14ac:dyDescent="0.3">
      <c r="A1569" s="69" t="s">
        <v>176</v>
      </c>
      <c r="B1569" s="69" t="str">
        <f>VLOOKUP(C1569, olt_db!$B$2:$E$70, 2, 0)</f>
        <v>OLT-SMGN-IBS-Pematang_Asilum</v>
      </c>
      <c r="C1569" s="69" t="s">
        <v>177</v>
      </c>
      <c r="D1569" s="75" t="s">
        <v>516</v>
      </c>
      <c r="E1569" s="75" t="s">
        <v>318</v>
      </c>
      <c r="F1569" s="141">
        <v>3.0022221674476199</v>
      </c>
      <c r="G1569" s="142">
        <v>99.216869226803496</v>
      </c>
      <c r="H1569" s="76">
        <f>(ACOS(COS(RADIANS(90-olt_db!F51)) * COS(RADIANS(90-F1569)) + SIN(RADIANS(90-olt_db!F51)) * SIN(RADIANS(90-F1569)) * COS(RADIANS(olt_db!G51-G1569))) * 6371392)*1.105</f>
        <v>0.33175441850036641</v>
      </c>
    </row>
    <row r="1570" spans="1:8" x14ac:dyDescent="0.25">
      <c r="A1570" t="s">
        <v>176</v>
      </c>
      <c r="B1570" t="str">
        <f>VLOOKUP(C1570, olt_db!$B$2:$E$70, 2, 0)</f>
        <v>OLT-SMGN-IBS-Pematang_Asilum</v>
      </c>
      <c r="C1570" t="s">
        <v>428</v>
      </c>
      <c r="D1570" s="20" t="s">
        <v>518</v>
      </c>
      <c r="E1570" s="20" t="s">
        <v>519</v>
      </c>
      <c r="F1570" s="127">
        <v>2.9610343870630298</v>
      </c>
      <c r="G1570" s="128">
        <v>99.163770541172696</v>
      </c>
      <c r="H1570" s="51">
        <f>ACOS(COS(RADIANS(90-F1571)) * COS(RADIANS(90-F1570)) + SIN(RADIANS(90-F1571)) * SIN(RADIANS(90-F1570)) * COS(RADIANS(G1571-G1570))) * 6371392 * IFERROR(IF(AVERAGEIF('TT History'!$B:$B, D1570, 'TT History'!$E:$E) &gt; 9.8%, 1.0505, IF(AVERAGEIF('TT History'!$B:$B, D1570, 'TT History'!$E:$E) &gt;= 8.5%, 1.1055, 1.0525)), 1.0525)</f>
        <v>36.843521652121794</v>
      </c>
    </row>
    <row r="1571" spans="1:8" x14ac:dyDescent="0.25">
      <c r="A1571" t="s">
        <v>176</v>
      </c>
      <c r="B1571" t="str">
        <f>VLOOKUP(C1571, olt_db!$B$2:$E$70, 2, 0)</f>
        <v>OLT-SMGN-IBS-Pematang_Asilum</v>
      </c>
      <c r="C1571" t="s">
        <v>428</v>
      </c>
      <c r="D1571" s="20" t="s">
        <v>518</v>
      </c>
      <c r="E1571" s="20" t="s">
        <v>520</v>
      </c>
      <c r="F1571" s="127">
        <v>2.9608461674330702</v>
      </c>
      <c r="G1571" s="128">
        <v>99.163517128849705</v>
      </c>
      <c r="H1571" s="51">
        <f>ACOS(COS(RADIANS(90-F1572)) * COS(RADIANS(90-F1571)) + SIN(RADIANS(90-F1572)) * SIN(RADIANS(90-F1571)) * COS(RADIANS(G1572-G1571))) * 6371392 * IFERROR(IF(AVERAGEIF('TT History'!$B:$B, D1571, 'TT History'!$E:$E) &gt; 9.8%, 1.0505, IF(AVERAGEIF('TT History'!$B:$B, D1571, 'TT History'!$E:$E) &gt;= 8.5%, 1.1055, 1.0525)), 1.0525)</f>
        <v>49.863444813414439</v>
      </c>
    </row>
    <row r="1572" spans="1:8" x14ac:dyDescent="0.25">
      <c r="A1572" t="s">
        <v>176</v>
      </c>
      <c r="B1572" t="str">
        <f>VLOOKUP(C1572, olt_db!$B$2:$E$70, 2, 0)</f>
        <v>OLT-SMGN-IBS-Pematang_Asilum</v>
      </c>
      <c r="C1572" t="s">
        <v>428</v>
      </c>
      <c r="D1572" s="20" t="s">
        <v>518</v>
      </c>
      <c r="E1572" s="20" t="s">
        <v>521</v>
      </c>
      <c r="F1572" s="127">
        <v>2.9605420798090401</v>
      </c>
      <c r="G1572" s="128">
        <v>99.163217176835502</v>
      </c>
      <c r="H1572" s="51">
        <f>ACOS(COS(RADIANS(90-F1573)) * COS(RADIANS(90-F1572)) + SIN(RADIANS(90-F1573)) * SIN(RADIANS(90-F1572)) * COS(RADIANS(G1573-G1572))) * 6371392 * IFERROR(IF(AVERAGEIF('TT History'!$B:$B, D1572, 'TT History'!$E:$E) &gt; 9.8%, 1.0505, IF(AVERAGEIF('TT History'!$B:$B, D1572, 'TT History'!$E:$E) &gt;= 8.5%, 1.1055, 1.0525)), 1.0525)</f>
        <v>44.55997168833332</v>
      </c>
    </row>
    <row r="1573" spans="1:8" x14ac:dyDescent="0.25">
      <c r="A1573" t="s">
        <v>176</v>
      </c>
      <c r="B1573" t="str">
        <f>VLOOKUP(C1573, olt_db!$B$2:$E$70, 2, 0)</f>
        <v>OLT-SMGN-IBS-Pematang_Asilum</v>
      </c>
      <c r="C1573" t="s">
        <v>428</v>
      </c>
      <c r="D1573" s="20" t="s">
        <v>518</v>
      </c>
      <c r="E1573" s="20" t="s">
        <v>522</v>
      </c>
      <c r="F1573" s="127">
        <v>2.9602754349454901</v>
      </c>
      <c r="G1573" s="128">
        <v>99.162944040333699</v>
      </c>
      <c r="H1573" s="51">
        <f>ACOS(COS(RADIANS(90-F1574)) * COS(RADIANS(90-F1573)) + SIN(RADIANS(90-F1574)) * SIN(RADIANS(90-F1573)) * COS(RADIANS(G1574-G1573))) * 6371392 * IFERROR(IF(AVERAGEIF('TT History'!$B:$B, D1573, 'TT History'!$E:$E) &gt; 9.8%, 1.0505, IF(AVERAGEIF('TT History'!$B:$B, D1573, 'TT History'!$E:$E) &gt;= 8.5%, 1.1055, 1.0525)), 1.0525)</f>
        <v>45.987119870002033</v>
      </c>
    </row>
    <row r="1574" spans="1:8" x14ac:dyDescent="0.25">
      <c r="A1574" t="s">
        <v>176</v>
      </c>
      <c r="B1574" t="str">
        <f>VLOOKUP(C1574, olt_db!$B$2:$E$70, 2, 0)</f>
        <v>OLT-SMGN-IBS-Pematang_Asilum</v>
      </c>
      <c r="C1574" t="s">
        <v>428</v>
      </c>
      <c r="D1574" s="20" t="s">
        <v>518</v>
      </c>
      <c r="E1574" s="20" t="s">
        <v>523</v>
      </c>
      <c r="F1574" s="127">
        <v>2.95999306019915</v>
      </c>
      <c r="G1574" s="128">
        <v>99.162669378548401</v>
      </c>
      <c r="H1574" s="51">
        <f>ACOS(COS(RADIANS(90-F1575)) * COS(RADIANS(90-F1574)) + SIN(RADIANS(90-F1575)) * SIN(RADIANS(90-F1574)) * COS(RADIANS(G1575-G1574))) * 6371392 * IFERROR(IF(AVERAGEIF('TT History'!$B:$B, D1574, 'TT History'!$E:$E) &gt; 9.8%, 1.0505, IF(AVERAGEIF('TT History'!$B:$B, D1574, 'TT History'!$E:$E) &gt;= 8.5%, 1.1055, 1.0525)), 1.0525)</f>
        <v>40.874226740670508</v>
      </c>
    </row>
    <row r="1575" spans="1:8" x14ac:dyDescent="0.25">
      <c r="A1575" t="s">
        <v>176</v>
      </c>
      <c r="B1575" t="str">
        <f>VLOOKUP(C1575, olt_db!$B$2:$E$70, 2, 0)</f>
        <v>OLT-SMGN-IBS-Pematang_Asilum</v>
      </c>
      <c r="C1575" t="s">
        <v>428</v>
      </c>
      <c r="D1575" s="20" t="s">
        <v>518</v>
      </c>
      <c r="E1575" s="20" t="s">
        <v>524</v>
      </c>
      <c r="F1575" s="127">
        <v>2.9597648871392601</v>
      </c>
      <c r="G1575" s="128">
        <v>99.162403758359801</v>
      </c>
      <c r="H1575" s="51">
        <f>ACOS(COS(RADIANS(90-F1576)) * COS(RADIANS(90-F1575)) + SIN(RADIANS(90-F1576)) * SIN(RADIANS(90-F1575)) * COS(RADIANS(G1576-G1575))) * 6371392 * IFERROR(IF(AVERAGEIF('TT History'!$B:$B, D1575, 'TT History'!$E:$E) &gt; 9.8%, 1.0505, IF(AVERAGEIF('TT History'!$B:$B, D1575, 'TT History'!$E:$E) &gt;= 8.5%, 1.1055, 1.0525)), 1.0525)</f>
        <v>39.044188845986916</v>
      </c>
    </row>
    <row r="1576" spans="1:8" x14ac:dyDescent="0.25">
      <c r="A1576" t="s">
        <v>176</v>
      </c>
      <c r="B1576" t="str">
        <f>VLOOKUP(C1576, olt_db!$B$2:$E$70, 2, 0)</f>
        <v>OLT-SMGN-IBS-Pematang_Asilum</v>
      </c>
      <c r="C1576" t="s">
        <v>428</v>
      </c>
      <c r="D1576" s="20" t="s">
        <v>518</v>
      </c>
      <c r="E1576" s="20" t="s">
        <v>525</v>
      </c>
      <c r="F1576" s="127">
        <v>2.95952667099594</v>
      </c>
      <c r="G1576" s="128">
        <v>99.1621690003536</v>
      </c>
      <c r="H1576" s="51">
        <f>ACOS(COS(RADIANS(90-F1577)) * COS(RADIANS(90-F1576)) + SIN(RADIANS(90-F1577)) * SIN(RADIANS(90-F1576)) * COS(RADIANS(G1577-G1576))) * 6371392 * IFERROR(IF(AVERAGEIF('TT History'!$B:$B, D1576, 'TT History'!$E:$E) &gt; 9.8%, 1.0505, IF(AVERAGEIF('TT History'!$B:$B, D1576, 'TT History'!$E:$E) &gt;= 8.5%, 1.1055, 1.0525)), 1.0525)</f>
        <v>48.394208002938768</v>
      </c>
    </row>
    <row r="1577" spans="1:8" x14ac:dyDescent="0.25">
      <c r="A1577" t="s">
        <v>176</v>
      </c>
      <c r="B1577" t="str">
        <f>VLOOKUP(C1577, olt_db!$B$2:$E$70, 2, 0)</f>
        <v>OLT-SMGN-IBS-Pematang_Asilum</v>
      </c>
      <c r="C1577" t="s">
        <v>428</v>
      </c>
      <c r="D1577" s="20" t="s">
        <v>518</v>
      </c>
      <c r="E1577" s="20" t="s">
        <v>526</v>
      </c>
      <c r="F1577" s="127">
        <v>2.95923709909813</v>
      </c>
      <c r="G1577" s="128">
        <v>99.161872345109202</v>
      </c>
      <c r="H1577" s="51">
        <f>ACOS(COS(RADIANS(90-F1578)) * COS(RADIANS(90-F1577)) + SIN(RADIANS(90-F1578)) * SIN(RADIANS(90-F1577)) * COS(RADIANS(G1578-G1577))) * 6371392 * IFERROR(IF(AVERAGEIF('TT History'!$B:$B, D1577, 'TT History'!$E:$E) &gt; 9.8%, 1.0505, IF(AVERAGEIF('TT History'!$B:$B, D1577, 'TT History'!$E:$E) &gt;= 8.5%, 1.1055, 1.0525)), 1.0525)</f>
        <v>36.153456965937785</v>
      </c>
    </row>
    <row r="1578" spans="1:8" x14ac:dyDescent="0.25">
      <c r="A1578" t="s">
        <v>176</v>
      </c>
      <c r="B1578" t="str">
        <f>VLOOKUP(C1578, olt_db!$B$2:$E$70, 2, 0)</f>
        <v>OLT-SMGN-IBS-Pematang_Asilum</v>
      </c>
      <c r="C1578" t="s">
        <v>428</v>
      </c>
      <c r="D1578" s="20" t="s">
        <v>518</v>
      </c>
      <c r="E1578" s="20" t="s">
        <v>527</v>
      </c>
      <c r="F1578" s="127">
        <v>2.9590123926401999</v>
      </c>
      <c r="G1578" s="128">
        <v>99.161659248377703</v>
      </c>
      <c r="H1578" s="51">
        <f>ACOS(COS(RADIANS(90-F1579)) * COS(RADIANS(90-F1578)) + SIN(RADIANS(90-F1579)) * SIN(RADIANS(90-F1578)) * COS(RADIANS(G1579-G1578))) * 6371392 * IFERROR(IF(AVERAGEIF('TT History'!$B:$B, D1578, 'TT History'!$E:$E) &gt; 9.8%, 1.0505, IF(AVERAGEIF('TT History'!$B:$B, D1578, 'TT History'!$E:$E) &gt;= 8.5%, 1.1055, 1.0525)), 1.0525)</f>
        <v>30.177085806739647</v>
      </c>
    </row>
    <row r="1579" spans="1:8" x14ac:dyDescent="0.25">
      <c r="A1579" t="s">
        <v>176</v>
      </c>
      <c r="B1579" t="str">
        <f>VLOOKUP(C1579, olt_db!$B$2:$E$70, 2, 0)</f>
        <v>OLT-SMGN-IBS-Pematang_Asilum</v>
      </c>
      <c r="C1579" t="s">
        <v>428</v>
      </c>
      <c r="D1579" s="20" t="s">
        <v>518</v>
      </c>
      <c r="E1579" s="20" t="s">
        <v>528</v>
      </c>
      <c r="F1579" s="127">
        <v>2.95884388267923</v>
      </c>
      <c r="G1579" s="128">
        <v>99.161463187012401</v>
      </c>
      <c r="H1579" s="51">
        <f>ACOS(COS(RADIANS(90-F1580)) * COS(RADIANS(90-F1579)) + SIN(RADIANS(90-F1580)) * SIN(RADIANS(90-F1579)) * COS(RADIANS(G1580-G1579))) * 6371392 * IFERROR(IF(AVERAGEIF('TT History'!$B:$B, D1579, 'TT History'!$E:$E) &gt; 9.8%, 1.0505, IF(AVERAGEIF('TT History'!$B:$B, D1579, 'TT History'!$E:$E) &gt;= 8.5%, 1.1055, 1.0525)), 1.0525)</f>
        <v>43.386619949465626</v>
      </c>
    </row>
    <row r="1580" spans="1:8" x14ac:dyDescent="0.25">
      <c r="A1580" t="s">
        <v>176</v>
      </c>
      <c r="B1580" t="str">
        <f>VLOOKUP(C1580, olt_db!$B$2:$E$70, 2, 0)</f>
        <v>OLT-SMGN-IBS-Pematang_Asilum</v>
      </c>
      <c r="C1580" t="s">
        <v>428</v>
      </c>
      <c r="D1580" s="20" t="s">
        <v>518</v>
      </c>
      <c r="E1580" s="20" t="s">
        <v>529</v>
      </c>
      <c r="F1580" s="127">
        <v>2.9585780473676602</v>
      </c>
      <c r="G1580" s="128">
        <v>99.161203469866294</v>
      </c>
      <c r="H1580" s="51">
        <f>ACOS(COS(RADIANS(90-F1581)) * COS(RADIANS(90-F1580)) + SIN(RADIANS(90-F1581)) * SIN(RADIANS(90-F1580)) * COS(RADIANS(G1581-G1580))) * 6371392 * IFERROR(IF(AVERAGEIF('TT History'!$B:$B, D1580, 'TT History'!$E:$E) &gt; 9.8%, 1.0505, IF(AVERAGEIF('TT History'!$B:$B, D1580, 'TT History'!$E:$E) &gt;= 8.5%, 1.1055, 1.0525)), 1.0525)</f>
        <v>34.747539871025722</v>
      </c>
    </row>
    <row r="1581" spans="1:8" x14ac:dyDescent="0.25">
      <c r="A1581" t="s">
        <v>176</v>
      </c>
      <c r="B1581" t="str">
        <f>VLOOKUP(C1581, olt_db!$B$2:$E$70, 2, 0)</f>
        <v>OLT-SMGN-IBS-Pematang_Asilum</v>
      </c>
      <c r="C1581" t="s">
        <v>428</v>
      </c>
      <c r="D1581" s="20" t="s">
        <v>518</v>
      </c>
      <c r="E1581" s="20" t="s">
        <v>530</v>
      </c>
      <c r="F1581" s="127">
        <v>2.9583584247692101</v>
      </c>
      <c r="G1581" s="128">
        <v>99.161002595024399</v>
      </c>
      <c r="H1581" s="51">
        <f>ACOS(COS(RADIANS(90-F1582)) * COS(RADIANS(90-F1581)) + SIN(RADIANS(90-F1582)) * SIN(RADIANS(90-F1581)) * COS(RADIANS(G1582-G1581))) * 6371392 * IFERROR(IF(AVERAGEIF('TT History'!$B:$B, D1581, 'TT History'!$E:$E) &gt; 9.8%, 1.0505, IF(AVERAGEIF('TT History'!$B:$B, D1581, 'TT History'!$E:$E) &gt;= 8.5%, 1.1055, 1.0525)), 1.0525)</f>
        <v>21.495755024433105</v>
      </c>
    </row>
    <row r="1582" spans="1:8" x14ac:dyDescent="0.25">
      <c r="A1582" t="s">
        <v>176</v>
      </c>
      <c r="B1582" t="str">
        <f>VLOOKUP(C1582, olt_db!$B$2:$E$70, 2, 0)</f>
        <v>OLT-SMGN-IBS-Pematang_Asilum</v>
      </c>
      <c r="C1582" t="s">
        <v>428</v>
      </c>
      <c r="D1582" s="20" t="s">
        <v>518</v>
      </c>
      <c r="E1582" s="20" t="s">
        <v>531</v>
      </c>
      <c r="F1582" s="127">
        <v>2.9582329445147502</v>
      </c>
      <c r="G1582" s="128">
        <v>99.160867819137493</v>
      </c>
      <c r="H1582" s="51">
        <f>ACOS(COS(RADIANS(90-F1583)) * COS(RADIANS(90-F1582)) + SIN(RADIANS(90-F1583)) * SIN(RADIANS(90-F1582)) * COS(RADIANS(G1583-G1582))) * 6371392 * IFERROR(IF(AVERAGEIF('TT History'!$B:$B, D1582, 'TT History'!$E:$E) &gt; 9.8%, 1.0505, IF(AVERAGEIF('TT History'!$B:$B, D1582, 'TT History'!$E:$E) &gt;= 8.5%, 1.1055, 1.0525)), 1.0525)</f>
        <v>34.263520232533118</v>
      </c>
    </row>
    <row r="1583" spans="1:8" x14ac:dyDescent="0.25">
      <c r="A1583" t="s">
        <v>176</v>
      </c>
      <c r="B1583" t="str">
        <f>VLOOKUP(C1583, olt_db!$B$2:$E$70, 2, 0)</f>
        <v>OLT-SMGN-IBS-Pematang_Asilum</v>
      </c>
      <c r="C1583" t="s">
        <v>428</v>
      </c>
      <c r="D1583" s="20" t="s">
        <v>518</v>
      </c>
      <c r="E1583" s="20" t="s">
        <v>532</v>
      </c>
      <c r="F1583" s="127">
        <v>2.9580300116354898</v>
      </c>
      <c r="G1583" s="128">
        <v>99.160655762469901</v>
      </c>
      <c r="H1583" s="51">
        <f>ACOS(COS(RADIANS(90-F1584)) * COS(RADIANS(90-F1583)) + SIN(RADIANS(90-F1584)) * SIN(RADIANS(90-F1583)) * COS(RADIANS(G1584-G1583))) * 6371392 * IFERROR(IF(AVERAGEIF('TT History'!$B:$B, D1583, 'TT History'!$E:$E) &gt; 9.8%, 1.0505, IF(AVERAGEIF('TT History'!$B:$B, D1583, 'TT History'!$E:$E) &gt;= 8.5%, 1.1055, 1.0525)), 1.0525)</f>
        <v>36.921195494704165</v>
      </c>
    </row>
    <row r="1584" spans="1:8" x14ac:dyDescent="0.25">
      <c r="A1584" t="s">
        <v>176</v>
      </c>
      <c r="B1584" t="str">
        <f>VLOOKUP(C1584, olt_db!$B$2:$E$70, 2, 0)</f>
        <v>OLT-SMGN-IBS-Pematang_Asilum</v>
      </c>
      <c r="C1584" t="s">
        <v>428</v>
      </c>
      <c r="D1584" s="20" t="s">
        <v>518</v>
      </c>
      <c r="E1584" s="20" t="s">
        <v>533</v>
      </c>
      <c r="F1584" s="127">
        <v>2.9578028709792701</v>
      </c>
      <c r="G1584" s="128">
        <v>99.160435696256997</v>
      </c>
      <c r="H1584" s="51">
        <f>ACOS(COS(RADIANS(90-F1585)) * COS(RADIANS(90-F1584)) + SIN(RADIANS(90-F1585)) * SIN(RADIANS(90-F1584)) * COS(RADIANS(G1585-G1584))) * 6371392 * IFERROR(IF(AVERAGEIF('TT History'!$B:$B, D1584, 'TT History'!$E:$E) &gt; 9.8%, 1.0505, IF(AVERAGEIF('TT History'!$B:$B, D1584, 'TT History'!$E:$E) &gt;= 8.5%, 1.1055, 1.0525)), 1.0525)</f>
        <v>28.921795693181569</v>
      </c>
    </row>
    <row r="1585" spans="1:8" x14ac:dyDescent="0.25">
      <c r="A1585" t="s">
        <v>176</v>
      </c>
      <c r="B1585" t="str">
        <f>VLOOKUP(C1585, olt_db!$B$2:$E$70, 2, 0)</f>
        <v>OLT-SMGN-IBS-Pematang_Asilum</v>
      </c>
      <c r="C1585" t="s">
        <v>428</v>
      </c>
      <c r="D1585" s="20" t="s">
        <v>518</v>
      </c>
      <c r="E1585" s="20" t="s">
        <v>534</v>
      </c>
      <c r="F1585" s="127">
        <v>2.9576310408791402</v>
      </c>
      <c r="G1585" s="128">
        <v>99.160257216382206</v>
      </c>
      <c r="H1585" s="51">
        <f>ACOS(COS(RADIANS(90-F1586)) * COS(RADIANS(90-F1585)) + SIN(RADIANS(90-F1586)) * SIN(RADIANS(90-F1585)) * COS(RADIANS(G1586-G1585))) * 6371392 * IFERROR(IF(AVERAGEIF('TT History'!$B:$B, D1585, 'TT History'!$E:$E) &gt; 9.8%, 1.0505, IF(AVERAGEIF('TT History'!$B:$B, D1585, 'TT History'!$E:$E) &gt;= 8.5%, 1.1055, 1.0525)), 1.0525)</f>
        <v>32.380778206534117</v>
      </c>
    </row>
    <row r="1586" spans="1:8" x14ac:dyDescent="0.25">
      <c r="A1586" t="s">
        <v>176</v>
      </c>
      <c r="B1586" t="str">
        <f>VLOOKUP(C1586, olt_db!$B$2:$E$70, 2, 0)</f>
        <v>OLT-SMGN-IBS-Pematang_Asilum</v>
      </c>
      <c r="C1586" t="s">
        <v>428</v>
      </c>
      <c r="D1586" s="20" t="s">
        <v>518</v>
      </c>
      <c r="E1586" s="20" t="s">
        <v>535</v>
      </c>
      <c r="F1586" s="127">
        <v>2.9574306565446502</v>
      </c>
      <c r="G1586" s="128">
        <v>99.160065439220702</v>
      </c>
      <c r="H1586" s="51">
        <f>ACOS(COS(RADIANS(90-F1587)) * COS(RADIANS(90-F1586)) + SIN(RADIANS(90-F1587)) * SIN(RADIANS(90-F1586)) * COS(RADIANS(G1587-G1586))) * 6371392 * IFERROR(IF(AVERAGEIF('TT History'!$B:$B, D1586, 'TT History'!$E:$E) &gt; 9.8%, 1.0505, IF(AVERAGEIF('TT History'!$B:$B, D1586, 'TT History'!$E:$E) &gt;= 8.5%, 1.1055, 1.0525)), 1.0525)</f>
        <v>26.585682705591562</v>
      </c>
    </row>
    <row r="1587" spans="1:8" x14ac:dyDescent="0.25">
      <c r="A1587" t="s">
        <v>176</v>
      </c>
      <c r="B1587" t="str">
        <f>VLOOKUP(C1587, olt_db!$B$2:$E$70, 2, 0)</f>
        <v>OLT-SMGN-IBS-Pematang_Asilum</v>
      </c>
      <c r="C1587" t="s">
        <v>428</v>
      </c>
      <c r="D1587" s="20" t="s">
        <v>518</v>
      </c>
      <c r="E1587" s="20" t="s">
        <v>536</v>
      </c>
      <c r="F1587" s="127">
        <v>2.9572698261886399</v>
      </c>
      <c r="G1587" s="128">
        <v>99.159904203227697</v>
      </c>
      <c r="H1587" s="51">
        <f>ACOS(COS(RADIANS(90-F1588)) * COS(RADIANS(90-F1587)) + SIN(RADIANS(90-F1588)) * SIN(RADIANS(90-F1587)) * COS(RADIANS(G1588-G1587))) * 6371392 * IFERROR(IF(AVERAGEIF('TT History'!$B:$B, D1587, 'TT History'!$E:$E) &gt; 9.8%, 1.0505, IF(AVERAGEIF('TT History'!$B:$B, D1587, 'TT History'!$E:$E) &gt;= 8.5%, 1.1055, 1.0525)), 1.0525)</f>
        <v>45.034049723959257</v>
      </c>
    </row>
    <row r="1588" spans="1:8" x14ac:dyDescent="0.25">
      <c r="A1588" t="s">
        <v>176</v>
      </c>
      <c r="B1588" t="str">
        <f>VLOOKUP(C1588, olt_db!$B$2:$E$70, 2, 0)</f>
        <v>OLT-SMGN-IBS-Pematang_Asilum</v>
      </c>
      <c r="C1588" t="s">
        <v>428</v>
      </c>
      <c r="D1588" s="20" t="s">
        <v>518</v>
      </c>
      <c r="E1588" s="20" t="s">
        <v>537</v>
      </c>
      <c r="F1588" s="127">
        <v>2.95700954005757</v>
      </c>
      <c r="G1588" s="128">
        <v>99.159619452793294</v>
      </c>
      <c r="H1588" s="51">
        <f>ACOS(COS(RADIANS(90-F1589)) * COS(RADIANS(90-F1588)) + SIN(RADIANS(90-F1589)) * SIN(RADIANS(90-F1588)) * COS(RADIANS(G1589-G1588))) * 6371392 * IFERROR(IF(AVERAGEIF('TT History'!$B:$B, D1588, 'TT History'!$E:$E) &gt; 9.8%, 1.0505, IF(AVERAGEIF('TT History'!$B:$B, D1588, 'TT History'!$E:$E) &gt;= 8.5%, 1.1055, 1.0525)), 1.0525)</f>
        <v>44.740979895617699</v>
      </c>
    </row>
    <row r="1589" spans="1:8" x14ac:dyDescent="0.25">
      <c r="A1589" t="s">
        <v>176</v>
      </c>
      <c r="B1589" t="str">
        <f>VLOOKUP(C1589, olt_db!$B$2:$E$70, 2, 0)</f>
        <v>OLT-SMGN-IBS-Pematang_Asilum</v>
      </c>
      <c r="C1589" t="s">
        <v>428</v>
      </c>
      <c r="D1589" s="20" t="s">
        <v>518</v>
      </c>
      <c r="E1589" s="20" t="s">
        <v>538</v>
      </c>
      <c r="F1589" s="127">
        <v>2.9567382650759702</v>
      </c>
      <c r="G1589" s="128">
        <v>99.1593487250435</v>
      </c>
      <c r="H1589" s="51">
        <f>ACOS(COS(RADIANS(90-F1590)) * COS(RADIANS(90-F1589)) + SIN(RADIANS(90-F1590)) * SIN(RADIANS(90-F1589)) * COS(RADIANS(G1590-G1589))) * 6371392 * IFERROR(IF(AVERAGEIF('TT History'!$B:$B, D1589, 'TT History'!$E:$E) &gt; 9.8%, 1.0505, IF(AVERAGEIF('TT History'!$B:$B, D1589, 'TT History'!$E:$E) &gt;= 8.5%, 1.1055, 1.0525)), 1.0525)</f>
        <v>39.24265809178592</v>
      </c>
    </row>
    <row r="1590" spans="1:8" x14ac:dyDescent="0.25">
      <c r="A1590" t="s">
        <v>176</v>
      </c>
      <c r="B1590" t="str">
        <f>VLOOKUP(C1590, olt_db!$B$2:$E$70, 2, 0)</f>
        <v>OLT-SMGN-IBS-Pematang_Asilum</v>
      </c>
      <c r="C1590" t="s">
        <v>428</v>
      </c>
      <c r="D1590" s="20" t="s">
        <v>518</v>
      </c>
      <c r="E1590" s="20" t="s">
        <v>539</v>
      </c>
      <c r="F1590" s="127">
        <v>2.9564953402602501</v>
      </c>
      <c r="G1590" s="128">
        <v>99.159116387800694</v>
      </c>
      <c r="H1590" s="51">
        <f>ACOS(COS(RADIANS(90-F1591)) * COS(RADIANS(90-F1590)) + SIN(RADIANS(90-F1591)) * SIN(RADIANS(90-F1590)) * COS(RADIANS(G1591-G1590))) * 6371392 * IFERROR(IF(AVERAGEIF('TT History'!$B:$B, D1590, 'TT History'!$E:$E) &gt; 9.8%, 1.0505, IF(AVERAGEIF('TT History'!$B:$B, D1590, 'TT History'!$E:$E) &gt;= 8.5%, 1.1055, 1.0525)), 1.0525)</f>
        <v>22.157036530953683</v>
      </c>
    </row>
    <row r="1591" spans="1:8" x14ac:dyDescent="0.25">
      <c r="A1591" t="s">
        <v>176</v>
      </c>
      <c r="B1591" t="str">
        <f>VLOOKUP(C1591, olt_db!$B$2:$E$70, 2, 0)</f>
        <v>OLT-SMGN-IBS-Pematang_Asilum</v>
      </c>
      <c r="C1591" t="s">
        <v>428</v>
      </c>
      <c r="D1591" s="20" t="s">
        <v>518</v>
      </c>
      <c r="E1591" s="20" t="s">
        <v>540</v>
      </c>
      <c r="F1591" s="127">
        <v>2.9563738337393302</v>
      </c>
      <c r="G1591" s="128">
        <v>99.158970550280998</v>
      </c>
      <c r="H1591" s="51">
        <f>ACOS(COS(RADIANS(90-F1592)) * COS(RADIANS(90-F1591)) + SIN(RADIANS(90-F1592)) * SIN(RADIANS(90-F1591)) * COS(RADIANS(G1592-G1591))) * 6371392 * IFERROR(IF(AVERAGEIF('TT History'!$B:$B, D1591, 'TT History'!$E:$E) &gt; 9.8%, 1.0505, IF(AVERAGEIF('TT History'!$B:$B, D1591, 'TT History'!$E:$E) &gt;= 8.5%, 1.1055, 1.0525)), 1.0525)</f>
        <v>34.775297044447818</v>
      </c>
    </row>
    <row r="1592" spans="1:8" x14ac:dyDescent="0.25">
      <c r="A1592" t="s">
        <v>176</v>
      </c>
      <c r="B1592" t="str">
        <f>VLOOKUP(C1592, olt_db!$B$2:$E$70, 2, 0)</f>
        <v>OLT-SMGN-IBS-Pematang_Asilum</v>
      </c>
      <c r="C1592" t="s">
        <v>428</v>
      </c>
      <c r="D1592" s="20" t="s">
        <v>518</v>
      </c>
      <c r="E1592" s="20" t="s">
        <v>541</v>
      </c>
      <c r="F1592" s="127">
        <v>2.9561702298338099</v>
      </c>
      <c r="G1592" s="128">
        <v>99.158753086039496</v>
      </c>
      <c r="H1592" s="51">
        <f>ACOS(COS(RADIANS(90-F1593)) * COS(RADIANS(90-F1592)) + SIN(RADIANS(90-F1593)) * SIN(RADIANS(90-F1592)) * COS(RADIANS(G1593-G1592))) * 6371392 * IFERROR(IF(AVERAGEIF('TT History'!$B:$B, D1592, 'TT History'!$E:$E) &gt; 9.8%, 1.0505, IF(AVERAGEIF('TT History'!$B:$B, D1592, 'TT History'!$E:$E) &gt;= 8.5%, 1.1055, 1.0525)), 1.0525)</f>
        <v>35.560206163650903</v>
      </c>
    </row>
    <row r="1593" spans="1:8" x14ac:dyDescent="0.25">
      <c r="A1593" t="s">
        <v>176</v>
      </c>
      <c r="B1593" t="str">
        <f>VLOOKUP(C1593, olt_db!$B$2:$E$70, 2, 0)</f>
        <v>OLT-SMGN-IBS-Pematang_Asilum</v>
      </c>
      <c r="C1593" t="s">
        <v>428</v>
      </c>
      <c r="D1593" s="20" t="s">
        <v>518</v>
      </c>
      <c r="E1593" s="20" t="s">
        <v>542</v>
      </c>
      <c r="F1593" s="127">
        <v>2.9559478035970299</v>
      </c>
      <c r="G1593" s="128">
        <v>99.158544984678798</v>
      </c>
      <c r="H1593" s="51">
        <f>ACOS(COS(RADIANS(90-F1594)) * COS(RADIANS(90-F1593)) + SIN(RADIANS(90-F1594)) * SIN(RADIANS(90-F1593)) * COS(RADIANS(G1594-G1593))) * 6371392 * IFERROR(IF(AVERAGEIF('TT History'!$B:$B, D1593, 'TT History'!$E:$E) &gt; 9.8%, 1.0505, IF(AVERAGEIF('TT History'!$B:$B, D1593, 'TT History'!$E:$E) &gt;= 8.5%, 1.1055, 1.0525)), 1.0525)</f>
        <v>42.715052362026647</v>
      </c>
    </row>
    <row r="1594" spans="1:8" x14ac:dyDescent="0.25">
      <c r="A1594" t="s">
        <v>176</v>
      </c>
      <c r="B1594" t="str">
        <f>VLOOKUP(C1594, olt_db!$B$2:$E$70, 2, 0)</f>
        <v>OLT-SMGN-IBS-Pematang_Asilum</v>
      </c>
      <c r="C1594" t="s">
        <v>428</v>
      </c>
      <c r="D1594" s="20" t="s">
        <v>518</v>
      </c>
      <c r="E1594" s="20" t="s">
        <v>543</v>
      </c>
      <c r="F1594" s="127">
        <v>2.9556827100061001</v>
      </c>
      <c r="G1594" s="128">
        <v>99.158292797841298</v>
      </c>
      <c r="H1594" s="51">
        <f>ACOS(COS(RADIANS(90-F1595)) * COS(RADIANS(90-F1594)) + SIN(RADIANS(90-F1595)) * SIN(RADIANS(90-F1594)) * COS(RADIANS(G1595-G1594))) * 6371392 * IFERROR(IF(AVERAGEIF('TT History'!$B:$B, D1594, 'TT History'!$E:$E) &gt; 9.8%, 1.0505, IF(AVERAGEIF('TT History'!$B:$B, D1594, 'TT History'!$E:$E) &gt;= 8.5%, 1.1055, 1.0525)), 1.0525)</f>
        <v>34.721192977264835</v>
      </c>
    </row>
    <row r="1595" spans="1:8" x14ac:dyDescent="0.25">
      <c r="A1595" t="s">
        <v>176</v>
      </c>
      <c r="B1595" t="str">
        <f>VLOOKUP(C1595, olt_db!$B$2:$E$70, 2, 0)</f>
        <v>OLT-SMGN-IBS-Pematang_Asilum</v>
      </c>
      <c r="C1595" t="s">
        <v>428</v>
      </c>
      <c r="D1595" s="20" t="s">
        <v>518</v>
      </c>
      <c r="E1595" s="20" t="s">
        <v>544</v>
      </c>
      <c r="F1595" s="127">
        <v>2.9554844975507</v>
      </c>
      <c r="G1595" s="128">
        <v>99.158071019668398</v>
      </c>
      <c r="H1595" s="51">
        <f>ACOS(COS(RADIANS(90-F1596)) * COS(RADIANS(90-F1595)) + SIN(RADIANS(90-F1596)) * SIN(RADIANS(90-F1595)) * COS(RADIANS(G1596-G1595))) * 6371392 * IFERROR(IF(AVERAGEIF('TT History'!$B:$B, D1595, 'TT History'!$E:$E) &gt; 9.8%, 1.0505, IF(AVERAGEIF('TT History'!$B:$B, D1595, 'TT History'!$E:$E) &gt;= 8.5%, 1.1055, 1.0525)), 1.0525)</f>
        <v>32.0705615606471</v>
      </c>
    </row>
    <row r="1596" spans="1:8" x14ac:dyDescent="0.25">
      <c r="A1596" t="s">
        <v>176</v>
      </c>
      <c r="B1596" t="str">
        <f>VLOOKUP(C1596, olt_db!$B$2:$E$70, 2, 0)</f>
        <v>OLT-SMGN-IBS-Pematang_Asilum</v>
      </c>
      <c r="C1596" t="s">
        <v>428</v>
      </c>
      <c r="D1596" s="20" t="s">
        <v>518</v>
      </c>
      <c r="E1596" s="20" t="s">
        <v>545</v>
      </c>
      <c r="F1596" s="127">
        <v>2.9552932099679801</v>
      </c>
      <c r="G1596" s="128">
        <v>99.157873835428205</v>
      </c>
      <c r="H1596" s="51">
        <f>ACOS(COS(RADIANS(90-F1597)) * COS(RADIANS(90-F1596)) + SIN(RADIANS(90-F1597)) * SIN(RADIANS(90-F1596)) * COS(RADIANS(G1597-G1596))) * 6371392 * IFERROR(IF(AVERAGEIF('TT History'!$B:$B, D1596, 'TT History'!$E:$E) &gt; 9.8%, 1.0505, IF(AVERAGEIF('TT History'!$B:$B, D1596, 'TT History'!$E:$E) &gt;= 8.5%, 1.1055, 1.0525)), 1.0525)</f>
        <v>37.535740455623873</v>
      </c>
    </row>
    <row r="1597" spans="1:8" x14ac:dyDescent="0.25">
      <c r="A1597" t="s">
        <v>176</v>
      </c>
      <c r="B1597" t="str">
        <f>VLOOKUP(C1597, olt_db!$B$2:$E$70, 2, 0)</f>
        <v>OLT-SMGN-IBS-Pematang_Asilum</v>
      </c>
      <c r="C1597" t="s">
        <v>428</v>
      </c>
      <c r="D1597" s="20" t="s">
        <v>518</v>
      </c>
      <c r="E1597" s="20" t="s">
        <v>546</v>
      </c>
      <c r="F1597" s="127">
        <v>2.95506416801422</v>
      </c>
      <c r="G1597" s="128">
        <v>99.157648177794997</v>
      </c>
      <c r="H1597" s="51">
        <f>ACOS(COS(RADIANS(90-F1598)) * COS(RADIANS(90-F1597)) + SIN(RADIANS(90-F1598)) * SIN(RADIANS(90-F1597)) * COS(RADIANS(G1598-G1597))) * 6371392 * IFERROR(IF(AVERAGEIF('TT History'!$B:$B, D1597, 'TT History'!$E:$E) &gt; 9.8%, 1.0505, IF(AVERAGEIF('TT History'!$B:$B, D1597, 'TT History'!$E:$E) &gt;= 8.5%, 1.1055, 1.0525)), 1.0525)</f>
        <v>36.809893155657797</v>
      </c>
    </row>
    <row r="1598" spans="1:8" x14ac:dyDescent="0.25">
      <c r="A1598" t="s">
        <v>176</v>
      </c>
      <c r="B1598" t="str">
        <f>VLOOKUP(C1598, olt_db!$B$2:$E$70, 2, 0)</f>
        <v>OLT-SMGN-IBS-Pematang_Asilum</v>
      </c>
      <c r="C1598" t="s">
        <v>428</v>
      </c>
      <c r="D1598" s="20" t="s">
        <v>518</v>
      </c>
      <c r="E1598" s="20" t="s">
        <v>547</v>
      </c>
      <c r="F1598" s="127">
        <v>2.9548240794596698</v>
      </c>
      <c r="G1598" s="128">
        <v>99.157443826779797</v>
      </c>
      <c r="H1598" s="51">
        <f>ACOS(COS(RADIANS(90-F1599)) * COS(RADIANS(90-F1598)) + SIN(RADIANS(90-F1599)) * SIN(RADIANS(90-F1598)) * COS(RADIANS(G1599-G1598))) * 6371392 * IFERROR(IF(AVERAGEIF('TT History'!$B:$B, D1598, 'TT History'!$E:$E) &gt; 9.8%, 1.0505, IF(AVERAGEIF('TT History'!$B:$B, D1598, 'TT History'!$E:$E) &gt;= 8.5%, 1.1055, 1.0525)), 1.0525)</f>
        <v>25.349738116672956</v>
      </c>
    </row>
    <row r="1599" spans="1:8" x14ac:dyDescent="0.25">
      <c r="A1599" t="s">
        <v>176</v>
      </c>
      <c r="B1599" t="str">
        <f>VLOOKUP(C1599, olt_db!$B$2:$E$70, 2, 0)</f>
        <v>OLT-SMGN-IBS-Pematang_Asilum</v>
      </c>
      <c r="C1599" t="s">
        <v>428</v>
      </c>
      <c r="D1599" s="20" t="s">
        <v>518</v>
      </c>
      <c r="E1599" s="20" t="s">
        <v>548</v>
      </c>
      <c r="F1599" s="127">
        <v>2.9546847000317702</v>
      </c>
      <c r="G1599" s="128">
        <v>99.157277282884607</v>
      </c>
      <c r="H1599" s="51">
        <f>ACOS(COS(RADIANS(90-F1600)) * COS(RADIANS(90-F1599)) + SIN(RADIANS(90-F1600)) * SIN(RADIANS(90-F1599)) * COS(RADIANS(G1600-G1599))) * 6371392 * IFERROR(IF(AVERAGEIF('TT History'!$B:$B, D1599, 'TT History'!$E:$E) &gt; 9.8%, 1.0505, IF(AVERAGEIF('TT History'!$B:$B, D1599, 'TT History'!$E:$E) &gt;= 8.5%, 1.1055, 1.0525)), 1.0525)</f>
        <v>28.247915817552471</v>
      </c>
    </row>
    <row r="1600" spans="1:8" x14ac:dyDescent="0.25">
      <c r="A1600" t="s">
        <v>176</v>
      </c>
      <c r="B1600" t="str">
        <f>VLOOKUP(C1600, olt_db!$B$2:$E$70, 2, 0)</f>
        <v>OLT-SMGN-IBS-Pematang_Asilum</v>
      </c>
      <c r="C1600" t="s">
        <v>428</v>
      </c>
      <c r="D1600" s="20" t="s">
        <v>518</v>
      </c>
      <c r="E1600" s="20" t="s">
        <v>549</v>
      </c>
      <c r="F1600" s="127">
        <v>2.9545101265732301</v>
      </c>
      <c r="G1600" s="128">
        <v>99.157109738985696</v>
      </c>
      <c r="H1600" s="51">
        <f>ACOS(COS(RADIANS(90-F1601)) * COS(RADIANS(90-F1600)) + SIN(RADIANS(90-F1601)) * SIN(RADIANS(90-F1600)) * COS(RADIANS(G1601-G1600))) * 6371392 * IFERROR(IF(AVERAGEIF('TT History'!$B:$B, D1600, 'TT History'!$E:$E) &gt; 9.8%, 1.0505, IF(AVERAGEIF('TT History'!$B:$B, D1600, 'TT History'!$E:$E) &gt;= 8.5%, 1.1055, 1.0525)), 1.0525)</f>
        <v>35.971683818765818</v>
      </c>
    </row>
    <row r="1601" spans="1:8" x14ac:dyDescent="0.25">
      <c r="A1601" t="s">
        <v>176</v>
      </c>
      <c r="B1601" t="str">
        <f>VLOOKUP(C1601, olt_db!$B$2:$E$70, 2, 0)</f>
        <v>OLT-SMGN-IBS-Pematang_Asilum</v>
      </c>
      <c r="C1601" t="s">
        <v>428</v>
      </c>
      <c r="D1601" s="20" t="s">
        <v>518</v>
      </c>
      <c r="E1601" s="20" t="s">
        <v>550</v>
      </c>
      <c r="F1601" s="127">
        <v>2.95430384530398</v>
      </c>
      <c r="G1601" s="128">
        <v>99.156880809584194</v>
      </c>
      <c r="H1601" s="51">
        <f>ACOS(COS(RADIANS(90-F1602)) * COS(RADIANS(90-F1601)) + SIN(RADIANS(90-F1602)) * SIN(RADIANS(90-F1601)) * COS(RADIANS(G1602-G1601))) * 6371392 * IFERROR(IF(AVERAGEIF('TT History'!$B:$B, D1601, 'TT History'!$E:$E) &gt; 9.8%, 1.0505, IF(AVERAGEIF('TT History'!$B:$B, D1601, 'TT History'!$E:$E) &gt;= 8.5%, 1.1055, 1.0525)), 1.0525)</f>
        <v>35.687116304936019</v>
      </c>
    </row>
    <row r="1602" spans="1:8" x14ac:dyDescent="0.25">
      <c r="A1602" t="s">
        <v>176</v>
      </c>
      <c r="B1602" t="str">
        <f>VLOOKUP(C1602, olt_db!$B$2:$E$70, 2, 0)</f>
        <v>OLT-SMGN-IBS-Pematang_Asilum</v>
      </c>
      <c r="C1602" t="s">
        <v>428</v>
      </c>
      <c r="D1602" s="20" t="s">
        <v>518</v>
      </c>
      <c r="E1602" s="20" t="s">
        <v>551</v>
      </c>
      <c r="F1602" s="127">
        <v>2.9540880464586201</v>
      </c>
      <c r="G1602" s="128">
        <v>99.156664285074697</v>
      </c>
      <c r="H1602" s="51">
        <f>ACOS(COS(RADIANS(90-F1603)) * COS(RADIANS(90-F1602)) + SIN(RADIANS(90-F1603)) * SIN(RADIANS(90-F1602)) * COS(RADIANS(G1603-G1602))) * 6371392 * IFERROR(IF(AVERAGEIF('TT History'!$B:$B, D1602, 'TT History'!$E:$E) &gt; 9.8%, 1.0505, IF(AVERAGEIF('TT History'!$B:$B, D1602, 'TT History'!$E:$E) &gt;= 8.5%, 1.1055, 1.0525)), 1.0525)</f>
        <v>20.493920114004524</v>
      </c>
    </row>
    <row r="1603" spans="1:8" x14ac:dyDescent="0.25">
      <c r="A1603" t="s">
        <v>176</v>
      </c>
      <c r="B1603" t="str">
        <f>VLOOKUP(C1603, olt_db!$B$2:$E$70, 2, 0)</f>
        <v>OLT-SMGN-IBS-Pematang_Asilum</v>
      </c>
      <c r="C1603" t="s">
        <v>428</v>
      </c>
      <c r="D1603" s="20" t="s">
        <v>518</v>
      </c>
      <c r="E1603" s="20" t="s">
        <v>552</v>
      </c>
      <c r="F1603" s="127">
        <v>2.9539730019055299</v>
      </c>
      <c r="G1603" s="128">
        <v>99.156531663616803</v>
      </c>
      <c r="H1603" s="51">
        <f>ACOS(COS(RADIANS(90-F1604)) * COS(RADIANS(90-F1603)) + SIN(RADIANS(90-F1604)) * SIN(RADIANS(90-F1603)) * COS(RADIANS(G1604-G1603))) * 6371392 * IFERROR(IF(AVERAGEIF('TT History'!$B:$B, D1603, 'TT History'!$E:$E) &gt; 9.8%, 1.0505, IF(AVERAGEIF('TT History'!$B:$B, D1603, 'TT History'!$E:$E) &gt;= 8.5%, 1.1055, 1.0525)), 1.0525)</f>
        <v>28.222902849610556</v>
      </c>
    </row>
    <row r="1604" spans="1:8" x14ac:dyDescent="0.25">
      <c r="A1604" t="s">
        <v>176</v>
      </c>
      <c r="B1604" t="str">
        <f>VLOOKUP(C1604, olt_db!$B$2:$E$70, 2, 0)</f>
        <v>OLT-SMGN-IBS-Pematang_Asilum</v>
      </c>
      <c r="C1604" t="s">
        <v>428</v>
      </c>
      <c r="D1604" s="20" t="s">
        <v>518</v>
      </c>
      <c r="E1604" s="20" t="s">
        <v>553</v>
      </c>
      <c r="F1604" s="127">
        <v>2.9538078684706801</v>
      </c>
      <c r="G1604" s="128">
        <v>99.156355074353797</v>
      </c>
      <c r="H1604" s="51">
        <f>ACOS(COS(RADIANS(90-F1605)) * COS(RADIANS(90-F1604)) + SIN(RADIANS(90-F1605)) * SIN(RADIANS(90-F1604)) * COS(RADIANS(G1605-G1604))) * 6371392 * IFERROR(IF(AVERAGEIF('TT History'!$B:$B, D1604, 'TT History'!$E:$E) &gt; 9.8%, 1.0505, IF(AVERAGEIF('TT History'!$B:$B, D1604, 'TT History'!$E:$E) &gt;= 8.5%, 1.1055, 1.0525)), 1.0525)</f>
        <v>222.79615277165055</v>
      </c>
    </row>
    <row r="1605" spans="1:8" x14ac:dyDescent="0.25">
      <c r="A1605" t="s">
        <v>176</v>
      </c>
      <c r="B1605" t="str">
        <f>VLOOKUP(C1605, olt_db!$B$2:$E$70, 2, 0)</f>
        <v>OLT-SMGN-IBS-Pematang_Asilum</v>
      </c>
      <c r="C1605" t="s">
        <v>428</v>
      </c>
      <c r="D1605" s="20" t="s">
        <v>518</v>
      </c>
      <c r="E1605" s="20" t="s">
        <v>554</v>
      </c>
      <c r="F1605" s="127">
        <v>2.9539220868065299</v>
      </c>
      <c r="G1605" s="128">
        <v>99.154448748575206</v>
      </c>
      <c r="H1605" s="51">
        <f>ACOS(COS(RADIANS(90-F1606)) * COS(RADIANS(90-F1605)) + SIN(RADIANS(90-F1606)) * SIN(RADIANS(90-F1605)) * COS(RADIANS(G1606-G1605))) * 6371392 * IFERROR(IF(AVERAGEIF('TT History'!$B:$B, D1605, 'TT History'!$E:$E) &gt; 9.8%, 1.0505, IF(AVERAGEIF('TT History'!$B:$B, D1605, 'TT History'!$E:$E) &gt;= 8.5%, 1.1055, 1.0525)), 1.0525)</f>
        <v>28.388772518094299</v>
      </c>
    </row>
    <row r="1606" spans="1:8" x14ac:dyDescent="0.25">
      <c r="A1606" t="s">
        <v>176</v>
      </c>
      <c r="B1606" t="str">
        <f>VLOOKUP(C1606, olt_db!$B$2:$E$70, 2, 0)</f>
        <v>OLT-SMGN-IBS-Pematang_Asilum</v>
      </c>
      <c r="C1606" t="s">
        <v>428</v>
      </c>
      <c r="D1606" s="20" t="s">
        <v>518</v>
      </c>
      <c r="E1606" s="20" t="s">
        <v>555</v>
      </c>
      <c r="F1606" s="127">
        <v>2.95409793541205</v>
      </c>
      <c r="G1606" s="128">
        <v>99.154280788445007</v>
      </c>
      <c r="H1606" s="51">
        <f>ACOS(COS(RADIANS(90-F1607)) * COS(RADIANS(90-F1606)) + SIN(RADIANS(90-F1607)) * SIN(RADIANS(90-F1606)) * COS(RADIANS(G1607-G1606))) * 6371392 * IFERROR(IF(AVERAGEIF('TT History'!$B:$B, D1606, 'TT History'!$E:$E) &gt; 9.8%, 1.0505, IF(AVERAGEIF('TT History'!$B:$B, D1606, 'TT History'!$E:$E) &gt;= 8.5%, 1.1055, 1.0525)), 1.0525)</f>
        <v>28.299632962210165</v>
      </c>
    </row>
    <row r="1607" spans="1:8" x14ac:dyDescent="0.25">
      <c r="A1607" t="s">
        <v>176</v>
      </c>
      <c r="B1607" t="str">
        <f>VLOOKUP(C1607, olt_db!$B$2:$E$70, 2, 0)</f>
        <v>OLT-SMGN-IBS-Pematang_Asilum</v>
      </c>
      <c r="C1607" t="s">
        <v>428</v>
      </c>
      <c r="D1607" s="20" t="s">
        <v>518</v>
      </c>
      <c r="E1607" s="20" t="s">
        <v>556</v>
      </c>
      <c r="F1607" s="127">
        <v>2.9542659843969501</v>
      </c>
      <c r="G1607" s="128">
        <v>99.154106067003795</v>
      </c>
      <c r="H1607" s="51">
        <f>ACOS(COS(RADIANS(90-F1608)) * COS(RADIANS(90-F1607)) + SIN(RADIANS(90-F1608)) * SIN(RADIANS(90-F1607)) * COS(RADIANS(G1608-G1607))) * 6371392 * IFERROR(IF(AVERAGEIF('TT History'!$B:$B, D1607, 'TT History'!$E:$E) &gt; 9.8%, 1.0505, IF(AVERAGEIF('TT History'!$B:$B, D1607, 'TT History'!$E:$E) &gt;= 8.5%, 1.1055, 1.0525)), 1.0525)</f>
        <v>26.575391412649555</v>
      </c>
    </row>
    <row r="1608" spans="1:8" x14ac:dyDescent="0.25">
      <c r="A1608" t="s">
        <v>176</v>
      </c>
      <c r="B1608" t="str">
        <f>VLOOKUP(C1608, olt_db!$B$2:$E$70, 2, 0)</f>
        <v>OLT-SMGN-IBS-Pematang_Asilum</v>
      </c>
      <c r="C1608" t="s">
        <v>428</v>
      </c>
      <c r="D1608" s="20" t="s">
        <v>518</v>
      </c>
      <c r="E1608" s="20" t="s">
        <v>557</v>
      </c>
      <c r="F1608" s="127">
        <v>2.9544326545186901</v>
      </c>
      <c r="G1608" s="128">
        <v>99.153951022918605</v>
      </c>
      <c r="H1608" s="51">
        <f>ACOS(COS(RADIANS(90-F1609)) * COS(RADIANS(90-F1608)) + SIN(RADIANS(90-F1609)) * SIN(RADIANS(90-F1608)) * COS(RADIANS(G1609-G1608))) * 6371392 * IFERROR(IF(AVERAGEIF('TT History'!$B:$B, D1608, 'TT History'!$E:$E) &gt; 9.8%, 1.0505, IF(AVERAGEIF('TT History'!$B:$B, D1608, 'TT History'!$E:$E) &gt;= 8.5%, 1.1055, 1.0525)), 1.0525)</f>
        <v>23.298687238242032</v>
      </c>
    </row>
    <row r="1609" spans="1:8" x14ac:dyDescent="0.25">
      <c r="A1609" t="s">
        <v>176</v>
      </c>
      <c r="B1609" t="str">
        <f>VLOOKUP(C1609, olt_db!$B$2:$E$70, 2, 0)</f>
        <v>OLT-SMGN-IBS-Pematang_Asilum</v>
      </c>
      <c r="C1609" t="s">
        <v>428</v>
      </c>
      <c r="D1609" s="20" t="s">
        <v>518</v>
      </c>
      <c r="E1609" s="20" t="s">
        <v>558</v>
      </c>
      <c r="F1609" s="127">
        <v>2.9545742071827101</v>
      </c>
      <c r="G1609" s="128">
        <v>99.1538103308107</v>
      </c>
      <c r="H1609" s="51">
        <f>ACOS(COS(RADIANS(90-F1610)) * COS(RADIANS(90-F1609)) + SIN(RADIANS(90-F1610)) * SIN(RADIANS(90-F1609)) * COS(RADIANS(G1610-G1609))) * 6371392 * IFERROR(IF(AVERAGEIF('TT History'!$B:$B, D1609, 'TT History'!$E:$E) &gt; 9.8%, 1.0505, IF(AVERAGEIF('TT History'!$B:$B, D1609, 'TT History'!$E:$E) &gt;= 8.5%, 1.1055, 1.0525)), 1.0525)</f>
        <v>29.702982843462745</v>
      </c>
    </row>
    <row r="1610" spans="1:8" x14ac:dyDescent="0.25">
      <c r="A1610" t="s">
        <v>176</v>
      </c>
      <c r="B1610" t="str">
        <f>VLOOKUP(C1610, olt_db!$B$2:$E$70, 2, 0)</f>
        <v>OLT-SMGN-IBS-Pematang_Asilum</v>
      </c>
      <c r="C1610" t="s">
        <v>428</v>
      </c>
      <c r="D1610" s="20" t="s">
        <v>518</v>
      </c>
      <c r="E1610" s="20" t="s">
        <v>559</v>
      </c>
      <c r="F1610" s="127">
        <v>2.9547626910234901</v>
      </c>
      <c r="G1610" s="128">
        <v>99.153639439037406</v>
      </c>
      <c r="H1610" s="51">
        <f>ACOS(COS(RADIANS(90-F1611)) * COS(RADIANS(90-F1610)) + SIN(RADIANS(90-F1611)) * SIN(RADIANS(90-F1610)) * COS(RADIANS(G1611-G1610))) * 6371392 * IFERROR(IF(AVERAGEIF('TT History'!$B:$B, D1610, 'TT History'!$E:$E) &gt; 9.8%, 1.0505, IF(AVERAGEIF('TT History'!$B:$B, D1610, 'TT History'!$E:$E) &gt;= 8.5%, 1.1055, 1.0525)), 1.0525)</f>
        <v>24.164451649256993</v>
      </c>
    </row>
    <row r="1611" spans="1:8" x14ac:dyDescent="0.25">
      <c r="A1611" t="s">
        <v>176</v>
      </c>
      <c r="B1611" t="str">
        <f>VLOOKUP(C1611, olt_db!$B$2:$E$70, 2, 0)</f>
        <v>OLT-SMGN-IBS-Pematang_Asilum</v>
      </c>
      <c r="C1611" t="s">
        <v>428</v>
      </c>
      <c r="D1611" s="20" t="s">
        <v>518</v>
      </c>
      <c r="E1611" s="20" t="s">
        <v>560</v>
      </c>
      <c r="F1611" s="127">
        <v>2.9549051726291302</v>
      </c>
      <c r="G1611" s="128">
        <v>99.153489280160102</v>
      </c>
      <c r="H1611" s="51">
        <f>ACOS(COS(RADIANS(90-F1612)) * COS(RADIANS(90-F1611)) + SIN(RADIANS(90-F1612)) * SIN(RADIANS(90-F1611)) * COS(RADIANS(G1612-G1611))) * 6371392 * IFERROR(IF(AVERAGEIF('TT History'!$B:$B, D1611, 'TT History'!$E:$E) &gt; 9.8%, 1.0505, IF(AVERAGEIF('TT History'!$B:$B, D1611, 'TT History'!$E:$E) &gt;= 8.5%, 1.1055, 1.0525)), 1.0525)</f>
        <v>55.853220062312339</v>
      </c>
    </row>
    <row r="1612" spans="1:8" x14ac:dyDescent="0.25">
      <c r="A1612" t="s">
        <v>176</v>
      </c>
      <c r="B1612" t="str">
        <f>VLOOKUP(C1612, olt_db!$B$2:$E$70, 2, 0)</f>
        <v>OLT-SMGN-IBS-Pematang_Asilum</v>
      </c>
      <c r="C1612" t="s">
        <v>428</v>
      </c>
      <c r="D1612" s="20" t="s">
        <v>518</v>
      </c>
      <c r="E1612" s="20" t="s">
        <v>561</v>
      </c>
      <c r="F1612" s="127">
        <v>2.95527154726667</v>
      </c>
      <c r="G1612" s="128">
        <v>99.1531816696953</v>
      </c>
      <c r="H1612" s="51">
        <f>ACOS(COS(RADIANS(90-F1613)) * COS(RADIANS(90-F1612)) + SIN(RADIANS(90-F1613)) * SIN(RADIANS(90-F1612)) * COS(RADIANS(G1613-G1612))) * 6371392 * IFERROR(IF(AVERAGEIF('TT History'!$B:$B, D1612, 'TT History'!$E:$E) &gt; 9.8%, 1.0505, IF(AVERAGEIF('TT History'!$B:$B, D1612, 'TT History'!$E:$E) &gt;= 8.5%, 1.1055, 1.0525)), 1.0525)</f>
        <v>63.239963235266785</v>
      </c>
    </row>
    <row r="1613" spans="1:8" x14ac:dyDescent="0.25">
      <c r="A1613" t="s">
        <v>176</v>
      </c>
      <c r="B1613" t="str">
        <f>VLOOKUP(C1613, olt_db!$B$2:$E$70, 2, 0)</f>
        <v>OLT-SMGN-IBS-Pematang_Asilum</v>
      </c>
      <c r="C1613" t="s">
        <v>428</v>
      </c>
      <c r="D1613" s="20" t="s">
        <v>518</v>
      </c>
      <c r="E1613" s="20" t="s">
        <v>562</v>
      </c>
      <c r="F1613" s="127">
        <v>2.95564877789896</v>
      </c>
      <c r="G1613" s="128">
        <v>99.152792868753295</v>
      </c>
      <c r="H1613" s="51">
        <f>ACOS(COS(RADIANS(90-F1614)) * COS(RADIANS(90-F1613)) + SIN(RADIANS(90-F1614)) * SIN(RADIANS(90-F1613)) * COS(RADIANS(G1614-G1613))) * 6371392 * IFERROR(IF(AVERAGEIF('TT History'!$B:$B, D1613, 'TT History'!$E:$E) &gt; 9.8%, 1.0505, IF(AVERAGEIF('TT History'!$B:$B, D1613, 'TT History'!$E:$E) &gt;= 8.5%, 1.1055, 1.0525)), 1.0525)</f>
        <v>45.234605607198432</v>
      </c>
    </row>
    <row r="1614" spans="1:8" x14ac:dyDescent="0.25">
      <c r="A1614" t="s">
        <v>176</v>
      </c>
      <c r="B1614" t="str">
        <f>VLOOKUP(C1614, olt_db!$B$2:$E$70, 2, 0)</f>
        <v>OLT-SMGN-IBS-Pematang_Asilum</v>
      </c>
      <c r="C1614" t="s">
        <v>428</v>
      </c>
      <c r="D1614" s="20" t="s">
        <v>518</v>
      </c>
      <c r="E1614" s="20" t="s">
        <v>563</v>
      </c>
      <c r="F1614" s="127">
        <v>2.95593836609061</v>
      </c>
      <c r="G1614" s="128">
        <v>99.152535464123105</v>
      </c>
      <c r="H1614" s="51">
        <f>ACOS(COS(RADIANS(90-F1615)) * COS(RADIANS(90-F1614)) + SIN(RADIANS(90-F1615)) * SIN(RADIANS(90-F1614)) * COS(RADIANS(G1615-G1614))) * 6371392 * IFERROR(IF(AVERAGEIF('TT History'!$B:$B, D1614, 'TT History'!$E:$E) &gt; 9.8%, 1.0505, IF(AVERAGEIF('TT History'!$B:$B, D1614, 'TT History'!$E:$E) &gt;= 8.5%, 1.1055, 1.0525)), 1.0525)</f>
        <v>31.44363630780957</v>
      </c>
    </row>
    <row r="1615" spans="1:8" x14ac:dyDescent="0.25">
      <c r="A1615" t="s">
        <v>176</v>
      </c>
      <c r="B1615" t="str">
        <f>VLOOKUP(C1615, olt_db!$B$2:$E$70, 2, 0)</f>
        <v>OLT-SMGN-IBS-Pematang_Asilum</v>
      </c>
      <c r="C1615" t="s">
        <v>428</v>
      </c>
      <c r="D1615" s="20" t="s">
        <v>518</v>
      </c>
      <c r="E1615" s="20" t="s">
        <v>564</v>
      </c>
      <c r="F1615" s="127">
        <v>2.9561303648230401</v>
      </c>
      <c r="G1615" s="128">
        <v>99.152346564056003</v>
      </c>
      <c r="H1615" s="51">
        <f>ACOS(COS(RADIANS(90-F1616)) * COS(RADIANS(90-F1615)) + SIN(RADIANS(90-F1616)) * SIN(RADIANS(90-F1615)) * COS(RADIANS(G1616-G1615))) * 6371392 * IFERROR(IF(AVERAGEIF('TT History'!$B:$B, D1615, 'TT History'!$E:$E) &gt; 9.8%, 1.0505, IF(AVERAGEIF('TT History'!$B:$B, D1615, 'TT History'!$E:$E) &gt;= 8.5%, 1.1055, 1.0525)), 1.0525)</f>
        <v>33.74751969745143</v>
      </c>
    </row>
    <row r="1616" spans="1:8" x14ac:dyDescent="0.25">
      <c r="A1616" t="s">
        <v>176</v>
      </c>
      <c r="B1616" t="str">
        <f>VLOOKUP(C1616, olt_db!$B$2:$E$70, 2, 0)</f>
        <v>OLT-SMGN-IBS-Pematang_Asilum</v>
      </c>
      <c r="C1616" t="s">
        <v>428</v>
      </c>
      <c r="D1616" s="20" t="s">
        <v>518</v>
      </c>
      <c r="E1616" s="20" t="s">
        <v>565</v>
      </c>
      <c r="F1616" s="127">
        <v>2.95634599136927</v>
      </c>
      <c r="G1616" s="128">
        <v>99.152154049919304</v>
      </c>
      <c r="H1616" s="51">
        <f>ACOS(COS(RADIANS(90-F1617)) * COS(RADIANS(90-F1616)) + SIN(RADIANS(90-F1617)) * SIN(RADIANS(90-F1616)) * COS(RADIANS(G1617-G1616))) * 6371392 * IFERROR(IF(AVERAGEIF('TT History'!$B:$B, D1616, 'TT History'!$E:$E) &gt; 9.8%, 1.0505, IF(AVERAGEIF('TT History'!$B:$B, D1616, 'TT History'!$E:$E) &gt;= 8.5%, 1.1055, 1.0525)), 1.0525)</f>
        <v>30.386824221871844</v>
      </c>
    </row>
    <row r="1617" spans="1:8" x14ac:dyDescent="0.25">
      <c r="A1617" t="s">
        <v>176</v>
      </c>
      <c r="B1617" t="str">
        <f>VLOOKUP(C1617, olt_db!$B$2:$E$70, 2, 0)</f>
        <v>OLT-SMGN-IBS-Pematang_Asilum</v>
      </c>
      <c r="C1617" t="s">
        <v>428</v>
      </c>
      <c r="D1617" s="20" t="s">
        <v>518</v>
      </c>
      <c r="E1617" s="20" t="s">
        <v>566</v>
      </c>
      <c r="F1617" s="127">
        <v>2.9565250413153898</v>
      </c>
      <c r="G1617" s="128">
        <v>99.151965107211296</v>
      </c>
      <c r="H1617" s="51">
        <f>ACOS(COS(RADIANS(90-F1618)) * COS(RADIANS(90-F1617)) + SIN(RADIANS(90-F1618)) * SIN(RADIANS(90-F1617)) * COS(RADIANS(G1618-G1617))) * 6371392 * IFERROR(IF(AVERAGEIF('TT History'!$B:$B, D1617, 'TT History'!$E:$E) &gt; 9.8%, 1.0505, IF(AVERAGEIF('TT History'!$B:$B, D1617, 'TT History'!$E:$E) &gt;= 8.5%, 1.1055, 1.0525)), 1.0525)</f>
        <v>47.759431835993915</v>
      </c>
    </row>
    <row r="1618" spans="1:8" x14ac:dyDescent="0.25">
      <c r="A1618" t="s">
        <v>176</v>
      </c>
      <c r="B1618" t="str">
        <f>VLOOKUP(C1618, olt_db!$B$2:$E$70, 2, 0)</f>
        <v>OLT-SMGN-IBS-Pematang_Asilum</v>
      </c>
      <c r="C1618" t="s">
        <v>428</v>
      </c>
      <c r="D1618" s="20" t="s">
        <v>518</v>
      </c>
      <c r="E1618" s="20" t="s">
        <v>567</v>
      </c>
      <c r="F1618" s="127">
        <v>2.95682217891716</v>
      </c>
      <c r="G1618" s="128">
        <v>99.151683914977895</v>
      </c>
      <c r="H1618" s="51">
        <f>ACOS(COS(RADIANS(90-F1619)) * COS(RADIANS(90-F1618)) + SIN(RADIANS(90-F1619)) * SIN(RADIANS(90-F1618)) * COS(RADIANS(G1619-G1618))) * 6371392 * IFERROR(IF(AVERAGEIF('TT History'!$B:$B, D1618, 'TT History'!$E:$E) &gt; 9.8%, 1.0505, IF(AVERAGEIF('TT History'!$B:$B, D1618, 'TT History'!$E:$E) &gt;= 8.5%, 1.1055, 1.0525)), 1.0525)</f>
        <v>47.606101926246609</v>
      </c>
    </row>
    <row r="1619" spans="1:8" x14ac:dyDescent="0.25">
      <c r="A1619" t="s">
        <v>176</v>
      </c>
      <c r="B1619" t="str">
        <f>VLOOKUP(C1619, olt_db!$B$2:$E$70, 2, 0)</f>
        <v>OLT-SMGN-IBS-Pematang_Asilum</v>
      </c>
      <c r="C1619" t="s">
        <v>428</v>
      </c>
      <c r="D1619" s="20" t="s">
        <v>518</v>
      </c>
      <c r="E1619" s="20" t="s">
        <v>568</v>
      </c>
      <c r="F1619" s="127">
        <v>2.9571014925901702</v>
      </c>
      <c r="G1619" s="128">
        <v>99.151386768089594</v>
      </c>
      <c r="H1619" s="51">
        <f>ACOS(COS(RADIANS(90-F1620)) * COS(RADIANS(90-F1619)) + SIN(RADIANS(90-F1620)) * SIN(RADIANS(90-F1619)) * COS(RADIANS(G1620-G1619))) * 6371392 * IFERROR(IF(AVERAGEIF('TT History'!$B:$B, D1619, 'TT History'!$E:$E) &gt; 9.8%, 1.0505, IF(AVERAGEIF('TT History'!$B:$B, D1619, 'TT History'!$E:$E) &gt;= 8.5%, 1.1055, 1.0525)), 1.0525)</f>
        <v>33.41368117524928</v>
      </c>
    </row>
    <row r="1620" spans="1:8" x14ac:dyDescent="0.25">
      <c r="A1620" t="s">
        <v>176</v>
      </c>
      <c r="B1620" t="str">
        <f>VLOOKUP(C1620, olt_db!$B$2:$E$70, 2, 0)</f>
        <v>OLT-SMGN-IBS-Pematang_Asilum</v>
      </c>
      <c r="C1620" t="s">
        <v>428</v>
      </c>
      <c r="D1620" s="20" t="s">
        <v>518</v>
      </c>
      <c r="E1620" s="20" t="s">
        <v>569</v>
      </c>
      <c r="F1620" s="127">
        <v>2.9573074200014999</v>
      </c>
      <c r="G1620" s="128">
        <v>99.151187987017295</v>
      </c>
      <c r="H1620" s="51">
        <f>ACOS(COS(RADIANS(90-F1621)) * COS(RADIANS(90-F1620)) + SIN(RADIANS(90-F1621)) * SIN(RADIANS(90-F1620)) * COS(RADIANS(G1621-G1620))) * 6371392 * IFERROR(IF(AVERAGEIF('TT History'!$B:$B, D1620, 'TT History'!$E:$E) &gt; 9.8%, 1.0505, IF(AVERAGEIF('TT History'!$B:$B, D1620, 'TT History'!$E:$E) &gt;= 8.5%, 1.1055, 1.0525)), 1.0525)</f>
        <v>48.006849172086859</v>
      </c>
    </row>
    <row r="1621" spans="1:8" x14ac:dyDescent="0.25">
      <c r="A1621" t="s">
        <v>176</v>
      </c>
      <c r="B1621" t="str">
        <f>VLOOKUP(C1621, olt_db!$B$2:$E$70, 2, 0)</f>
        <v>OLT-SMGN-IBS-Pematang_Asilum</v>
      </c>
      <c r="C1621" t="s">
        <v>428</v>
      </c>
      <c r="D1621" s="20" t="s">
        <v>518</v>
      </c>
      <c r="E1621" s="20" t="s">
        <v>570</v>
      </c>
      <c r="F1621" s="127">
        <v>2.9575858057625002</v>
      </c>
      <c r="G1621" s="128">
        <v>99.150885282504902</v>
      </c>
      <c r="H1621" s="51">
        <f>ACOS(COS(RADIANS(90-F1622)) * COS(RADIANS(90-F1621)) + SIN(RADIANS(90-F1622)) * SIN(RADIANS(90-F1621)) * COS(RADIANS(G1622-G1621))) * 6371392 * IFERROR(IF(AVERAGEIF('TT History'!$B:$B, D1621, 'TT History'!$E:$E) &gt; 9.8%, 1.0505, IF(AVERAGEIF('TT History'!$B:$B, D1621, 'TT History'!$E:$E) &gt;= 8.5%, 1.1055, 1.0525)), 1.0525)</f>
        <v>29.708842823999895</v>
      </c>
    </row>
    <row r="1622" spans="1:8" x14ac:dyDescent="0.25">
      <c r="A1622" t="s">
        <v>176</v>
      </c>
      <c r="B1622" t="str">
        <f>VLOOKUP(C1622, olt_db!$B$2:$E$70, 2, 0)</f>
        <v>OLT-SMGN-IBS-Pematang_Asilum</v>
      </c>
      <c r="C1622" t="s">
        <v>428</v>
      </c>
      <c r="D1622" s="20" t="s">
        <v>518</v>
      </c>
      <c r="E1622" s="20" t="s">
        <v>571</v>
      </c>
      <c r="F1622" s="127">
        <v>2.9577658589353</v>
      </c>
      <c r="G1622" s="128">
        <v>99.150705437467906</v>
      </c>
      <c r="H1622" s="51">
        <f>ACOS(COS(RADIANS(90-F1623)) * COS(RADIANS(90-F1622)) + SIN(RADIANS(90-F1623)) * SIN(RADIANS(90-F1622)) * COS(RADIANS(G1623-G1622))) * 6371392 * IFERROR(IF(AVERAGEIF('TT History'!$B:$B, D1622, 'TT History'!$E:$E) &gt; 9.8%, 1.0505, IF(AVERAGEIF('TT History'!$B:$B, D1622, 'TT History'!$E:$E) &gt;= 8.5%, 1.1055, 1.0525)), 1.0525)</f>
        <v>48.614462465598045</v>
      </c>
    </row>
    <row r="1623" spans="1:8" x14ac:dyDescent="0.25">
      <c r="A1623" t="s">
        <v>176</v>
      </c>
      <c r="B1623" t="str">
        <f>VLOOKUP(C1623, olt_db!$B$2:$E$70, 2, 0)</f>
        <v>OLT-SMGN-IBS-Pematang_Asilum</v>
      </c>
      <c r="C1623" t="s">
        <v>428</v>
      </c>
      <c r="D1623" s="20" t="s">
        <v>518</v>
      </c>
      <c r="E1623" s="20" t="s">
        <v>572</v>
      </c>
      <c r="F1623" s="127">
        <v>2.9581819680026502</v>
      </c>
      <c r="G1623" s="128">
        <v>99.150699079010906</v>
      </c>
      <c r="H1623" s="51">
        <f>ACOS(COS(RADIANS(90-F1624)) * COS(RADIANS(90-F1623)) + SIN(RADIANS(90-F1624)) * SIN(RADIANS(90-F1623)) * COS(RADIANS(G1624-G1623))) * 6371392 * IFERROR(IF(AVERAGEIF('TT History'!$B:$B, D1623, 'TT History'!$E:$E) &gt; 9.8%, 1.0505, IF(AVERAGEIF('TT History'!$B:$B, D1623, 'TT History'!$E:$E) &gt;= 8.5%, 1.1055, 1.0525)), 1.0525)</f>
        <v>48.829038307415807</v>
      </c>
    </row>
    <row r="1624" spans="1:8" x14ac:dyDescent="0.25">
      <c r="A1624" t="s">
        <v>176</v>
      </c>
      <c r="B1624" t="str">
        <f>VLOOKUP(C1624, olt_db!$B$2:$E$70, 2, 0)</f>
        <v>OLT-SMGN-IBS-Pematang_Asilum</v>
      </c>
      <c r="C1624" t="s">
        <v>428</v>
      </c>
      <c r="D1624" s="20" t="s">
        <v>518</v>
      </c>
      <c r="E1624" s="20" t="s">
        <v>573</v>
      </c>
      <c r="F1624" s="127">
        <v>2.9584773368509198</v>
      </c>
      <c r="G1624" s="128">
        <v>99.150995238267498</v>
      </c>
      <c r="H1624" s="51">
        <f>ACOS(COS(RADIANS(90-F1625)) * COS(RADIANS(90-F1624)) + SIN(RADIANS(90-F1625)) * SIN(RADIANS(90-F1624)) * COS(RADIANS(G1625-G1624))) * 6371392 * IFERROR(IF(AVERAGEIF('TT History'!$B:$B, D1624, 'TT History'!$E:$E) &gt; 9.8%, 1.0505, IF(AVERAGEIF('TT History'!$B:$B, D1624, 'TT History'!$E:$E) &gt;= 8.5%, 1.1055, 1.0525)), 1.0525)</f>
        <v>44.390215389919589</v>
      </c>
    </row>
    <row r="1625" spans="1:8" x14ac:dyDescent="0.25">
      <c r="A1625" t="s">
        <v>176</v>
      </c>
      <c r="B1625" t="str">
        <f>VLOOKUP(C1625, olt_db!$B$2:$E$70, 2, 0)</f>
        <v>OLT-SMGN-IBS-Pematang_Asilum</v>
      </c>
      <c r="C1625" t="s">
        <v>428</v>
      </c>
      <c r="D1625" s="20" t="s">
        <v>518</v>
      </c>
      <c r="E1625" s="20" t="s">
        <v>574</v>
      </c>
      <c r="F1625" s="127">
        <v>2.95872334685092</v>
      </c>
      <c r="G1625" s="128">
        <v>99.151285238267505</v>
      </c>
      <c r="H1625" s="51">
        <f>ACOS(COS(RADIANS(90-F1626)) * COS(RADIANS(90-F1625)) + SIN(RADIANS(90-F1626)) * SIN(RADIANS(90-F1625)) * COS(RADIANS(G1626-G1625))) * 6371392 * IFERROR(IF(AVERAGEIF('TT History'!$B:$B, D1625, 'TT History'!$E:$E) &gt; 9.8%, 1.0505, IF(AVERAGEIF('TT History'!$B:$B, D1625, 'TT History'!$E:$E) &gt;= 8.5%, 1.1055, 1.0525)), 1.0525)</f>
        <v>27.473148456595329</v>
      </c>
    </row>
    <row r="1626" spans="1:8" x14ac:dyDescent="0.25">
      <c r="A1626" t="s">
        <v>176</v>
      </c>
      <c r="B1626" t="str">
        <f>VLOOKUP(C1626, olt_db!$B$2:$E$70, 2, 0)</f>
        <v>OLT-SMGN-IBS-Pematang_Asilum</v>
      </c>
      <c r="C1626" t="s">
        <v>428</v>
      </c>
      <c r="D1626" s="20" t="s">
        <v>518</v>
      </c>
      <c r="E1626" s="20" t="s">
        <v>575</v>
      </c>
      <c r="F1626" s="127">
        <v>2.9589492825145101</v>
      </c>
      <c r="G1626" s="128">
        <v>99.151350613174699</v>
      </c>
      <c r="H1626" s="51">
        <f>ACOS(COS(RADIANS(90-F1627)) * COS(RADIANS(90-F1626)) + SIN(RADIANS(90-F1627)) * SIN(RADIANS(90-F1626)) * COS(RADIANS(G1627-G1626))) * 6371392 * IFERROR(IF(AVERAGEIF('TT History'!$B:$B, D1626, 'TT History'!$E:$E) &gt; 9.8%, 1.0505, IF(AVERAGEIF('TT History'!$B:$B, D1626, 'TT History'!$E:$E) &gt;= 8.5%, 1.1055, 1.0525)), 1.0525)</f>
        <v>167.23423096684363</v>
      </c>
    </row>
    <row r="1627" spans="1:8" x14ac:dyDescent="0.25">
      <c r="A1627" t="s">
        <v>176</v>
      </c>
      <c r="B1627" t="str">
        <f>VLOOKUP(C1627, olt_db!$B$2:$E$70, 2, 0)</f>
        <v>OLT-SMGN-IBS-Pematang_Asilum</v>
      </c>
      <c r="C1627" t="s">
        <v>428</v>
      </c>
      <c r="D1627" s="20" t="s">
        <v>518</v>
      </c>
      <c r="E1627" s="20" t="s">
        <v>576</v>
      </c>
      <c r="F1627" s="127">
        <v>2.9603770923280099</v>
      </c>
      <c r="G1627" s="128">
        <v>99.151454664826801</v>
      </c>
      <c r="H1627" s="51">
        <f>ACOS(COS(RADIANS(90-F1628)) * COS(RADIANS(90-F1627)) + SIN(RADIANS(90-F1628)) * SIN(RADIANS(90-F1627)) * COS(RADIANS(G1628-G1627))) * 6371392 * IFERROR(IF(AVERAGEIF('TT History'!$B:$B, D1627, 'TT History'!$E:$E) &gt; 9.8%, 1.0505, IF(AVERAGEIF('TT History'!$B:$B, D1627, 'TT History'!$E:$E) &gt;= 8.5%, 1.1055, 1.0525)), 1.0525)</f>
        <v>124.44169858501265</v>
      </c>
    </row>
    <row r="1628" spans="1:8" x14ac:dyDescent="0.25">
      <c r="A1628" t="s">
        <v>176</v>
      </c>
      <c r="B1628" t="str">
        <f>VLOOKUP(C1628, olt_db!$B$2:$E$70, 2, 0)</f>
        <v>OLT-SMGN-IBS-Pematang_Asilum</v>
      </c>
      <c r="C1628" t="s">
        <v>428</v>
      </c>
      <c r="D1628" s="20" t="s">
        <v>518</v>
      </c>
      <c r="E1628" s="20" t="s">
        <v>577</v>
      </c>
      <c r="F1628" s="127">
        <v>2.9614363039230298</v>
      </c>
      <c r="G1628" s="128">
        <v>99.151568231849197</v>
      </c>
      <c r="H1628" s="51">
        <f>ACOS(COS(RADIANS(90-F1629)) * COS(RADIANS(90-F1628)) + SIN(RADIANS(90-F1629)) * SIN(RADIANS(90-F1628)) * COS(RADIANS(G1629-G1628))) * 6371392 * IFERROR(IF(AVERAGEIF('TT History'!$B:$B, D1628, 'TT History'!$E:$E) &gt; 9.8%, 1.0505, IF(AVERAGEIF('TT History'!$B:$B, D1628, 'TT History'!$E:$E) &gt;= 8.5%, 1.1055, 1.0525)), 1.0525)</f>
        <v>53.963079061275963</v>
      </c>
    </row>
    <row r="1629" spans="1:8" x14ac:dyDescent="0.25">
      <c r="A1629" t="s">
        <v>176</v>
      </c>
      <c r="B1629" t="str">
        <f>VLOOKUP(C1629, olt_db!$B$2:$E$70, 2, 0)</f>
        <v>OLT-SMGN-IBS-Pematang_Asilum</v>
      </c>
      <c r="C1629" t="s">
        <v>428</v>
      </c>
      <c r="D1629" s="20" t="s">
        <v>518</v>
      </c>
      <c r="E1629" s="20" t="s">
        <v>578</v>
      </c>
      <c r="F1629" s="127">
        <v>2.96188720403849</v>
      </c>
      <c r="G1629" s="128">
        <v>99.1514676912726</v>
      </c>
      <c r="H1629" s="51">
        <f>ACOS(COS(RADIANS(90-F1630)) * COS(RADIANS(90-F1629)) + SIN(RADIANS(90-F1630)) * SIN(RADIANS(90-F1629)) * COS(RADIANS(G1630-G1629))) * 6371392 * IFERROR(IF(AVERAGEIF('TT History'!$B:$B, D1629, 'TT History'!$E:$E) &gt; 9.8%, 1.0505, IF(AVERAGEIF('TT History'!$B:$B, D1629, 'TT History'!$E:$E) &gt;= 8.5%, 1.1055, 1.0525)), 1.0525)</f>
        <v>58.697553891462753</v>
      </c>
    </row>
    <row r="1630" spans="1:8" x14ac:dyDescent="0.25">
      <c r="A1630" t="s">
        <v>176</v>
      </c>
      <c r="B1630" t="str">
        <f>VLOOKUP(C1630, olt_db!$B$2:$E$70, 2, 0)</f>
        <v>OLT-SMGN-IBS-Pematang_Asilum</v>
      </c>
      <c r="C1630" t="s">
        <v>428</v>
      </c>
      <c r="D1630" s="20" t="s">
        <v>518</v>
      </c>
      <c r="E1630" s="20" t="s">
        <v>579</v>
      </c>
      <c r="F1630" s="127">
        <v>2.9621046210904298</v>
      </c>
      <c r="G1630" s="128">
        <v>99.151014086103999</v>
      </c>
      <c r="H1630" s="51">
        <f>ACOS(COS(RADIANS(90-F1631)) * COS(RADIANS(90-F1630)) + SIN(RADIANS(90-F1631)) * SIN(RADIANS(90-F1630)) * COS(RADIANS(G1631-G1630))) * 6371392 * IFERROR(IF(AVERAGEIF('TT History'!$B:$B, D1630, 'TT History'!$E:$E) &gt; 9.8%, 1.0505, IF(AVERAGEIF('TT History'!$B:$B, D1630, 'TT History'!$E:$E) &gt;= 8.5%, 1.1055, 1.0525)), 1.0525)</f>
        <v>61.137556965554225</v>
      </c>
    </row>
    <row r="1631" spans="1:8" x14ac:dyDescent="0.25">
      <c r="A1631" t="s">
        <v>176</v>
      </c>
      <c r="B1631" t="str">
        <f>VLOOKUP(C1631, olt_db!$B$2:$E$70, 2, 0)</f>
        <v>OLT-SMGN-IBS-Pematang_Asilum</v>
      </c>
      <c r="C1631" t="s">
        <v>428</v>
      </c>
      <c r="D1631" s="20" t="s">
        <v>518</v>
      </c>
      <c r="E1631" s="20" t="s">
        <v>580</v>
      </c>
      <c r="F1631" s="127">
        <v>2.9623427346887099</v>
      </c>
      <c r="G1631" s="128">
        <v>99.150547407293701</v>
      </c>
      <c r="H1631" s="51">
        <f>ACOS(COS(RADIANS(90-F1632)) * COS(RADIANS(90-F1631)) + SIN(RADIANS(90-F1632)) * SIN(RADIANS(90-F1631)) * COS(RADIANS(G1632-G1631))) * 6371392 * IFERROR(IF(AVERAGEIF('TT History'!$B:$B, D1631, 'TT History'!$E:$E) &gt; 9.8%, 1.0505, IF(AVERAGEIF('TT History'!$B:$B, D1631, 'TT History'!$E:$E) &gt;= 8.5%, 1.1055, 1.0525)), 1.0525)</f>
        <v>46.986085496787133</v>
      </c>
    </row>
    <row r="1632" spans="1:8" x14ac:dyDescent="0.25">
      <c r="A1632" t="s">
        <v>176</v>
      </c>
      <c r="B1632" t="str">
        <f>VLOOKUP(C1632, olt_db!$B$2:$E$70, 2, 0)</f>
        <v>OLT-SMGN-IBS-Pematang_Asilum</v>
      </c>
      <c r="C1632" t="s">
        <v>428</v>
      </c>
      <c r="D1632" s="20" t="s">
        <v>518</v>
      </c>
      <c r="E1632" s="20" t="s">
        <v>581</v>
      </c>
      <c r="F1632" s="127">
        <v>2.9623754111163199</v>
      </c>
      <c r="G1632" s="128">
        <v>99.150145982788999</v>
      </c>
      <c r="H1632" s="51">
        <f>ACOS(COS(RADIANS(90-F1633)) * COS(RADIANS(90-F1632)) + SIN(RADIANS(90-F1633)) * SIN(RADIANS(90-F1632)) * COS(RADIANS(G1633-G1632))) * 6371392 * IFERROR(IF(AVERAGEIF('TT History'!$B:$B, D1632, 'TT History'!$E:$E) &gt; 9.8%, 1.0505, IF(AVERAGEIF('TT History'!$B:$B, D1632, 'TT History'!$E:$E) &gt;= 8.5%, 1.1055, 1.0525)), 1.0525)</f>
        <v>43.905788324851777</v>
      </c>
    </row>
    <row r="1633" spans="1:8" x14ac:dyDescent="0.25">
      <c r="A1633" t="s">
        <v>176</v>
      </c>
      <c r="B1633" t="str">
        <f>VLOOKUP(C1633, olt_db!$B$2:$E$70, 2, 0)</f>
        <v>OLT-SMGN-IBS-Pematang_Asilum</v>
      </c>
      <c r="C1633" t="s">
        <v>428</v>
      </c>
      <c r="D1633" s="20" t="s">
        <v>518</v>
      </c>
      <c r="E1633" s="20" t="s">
        <v>582</v>
      </c>
      <c r="F1633" s="127">
        <v>2.9623870610939802</v>
      </c>
      <c r="G1633" s="128">
        <v>99.149769812871696</v>
      </c>
      <c r="H1633" s="51">
        <f>ACOS(COS(RADIANS(90-F1634)) * COS(RADIANS(90-F1633)) + SIN(RADIANS(90-F1634)) * SIN(RADIANS(90-F1633)) * COS(RADIANS(G1634-G1633))) * 6371392 * IFERROR(IF(AVERAGEIF('TT History'!$B:$B, D1633, 'TT History'!$E:$E) &gt; 9.8%, 1.0505, IF(AVERAGEIF('TT History'!$B:$B, D1633, 'TT History'!$E:$E) &gt;= 8.5%, 1.1055, 1.0525)), 1.0525)</f>
        <v>36.925909993724915</v>
      </c>
    </row>
    <row r="1634" spans="1:8" x14ac:dyDescent="0.25">
      <c r="A1634" t="s">
        <v>176</v>
      </c>
      <c r="B1634" t="str">
        <f>VLOOKUP(C1634, olt_db!$B$2:$E$70, 2, 0)</f>
        <v>OLT-SMGN-IBS-Pematang_Asilum</v>
      </c>
      <c r="C1634" t="s">
        <v>428</v>
      </c>
      <c r="D1634" s="20" t="s">
        <v>518</v>
      </c>
      <c r="E1634" s="20" t="s">
        <v>583</v>
      </c>
      <c r="F1634" s="127">
        <v>2.9622590034736098</v>
      </c>
      <c r="G1634" s="128">
        <v>99.1494804278271</v>
      </c>
      <c r="H1634" s="51">
        <f>ACOS(COS(RADIANS(90-F1635)) * COS(RADIANS(90-F1634)) + SIN(RADIANS(90-F1635)) * SIN(RADIANS(90-F1634)) * COS(RADIANS(G1635-G1634))) * 6371392 * IFERROR(IF(AVERAGEIF('TT History'!$B:$B, D1634, 'TT History'!$E:$E) &gt; 9.8%, 1.0505, IF(AVERAGEIF('TT History'!$B:$B, D1634, 'TT History'!$E:$E) &gt;= 8.5%, 1.1055, 1.0525)), 1.0525)</f>
        <v>60.990460095070439</v>
      </c>
    </row>
    <row r="1635" spans="1:8" x14ac:dyDescent="0.25">
      <c r="A1635" t="s">
        <v>176</v>
      </c>
      <c r="B1635" t="str">
        <f>VLOOKUP(C1635, olt_db!$B$2:$E$70, 2, 0)</f>
        <v>OLT-SMGN-IBS-Pematang_Asilum</v>
      </c>
      <c r="C1635" t="s">
        <v>428</v>
      </c>
      <c r="D1635" s="20" t="s">
        <v>518</v>
      </c>
      <c r="E1635" s="20" t="s">
        <v>584</v>
      </c>
      <c r="F1635" s="127">
        <v>2.9618642416804799</v>
      </c>
      <c r="G1635" s="128">
        <v>99.149138280652707</v>
      </c>
      <c r="H1635" s="51">
        <f>ACOS(COS(RADIANS(90-F1636)) * COS(RADIANS(90-F1635)) + SIN(RADIANS(90-F1636)) * SIN(RADIANS(90-F1635)) * COS(RADIANS(G1636-G1635))) * 6371392 * IFERROR(IF(AVERAGEIF('TT History'!$B:$B, D1635, 'TT History'!$E:$E) &gt; 9.8%, 1.0505, IF(AVERAGEIF('TT History'!$B:$B, D1635, 'TT History'!$E:$E) &gt;= 8.5%, 1.1055, 1.0525)), 1.0525)</f>
        <v>53.141424471206875</v>
      </c>
    </row>
    <row r="1636" spans="1:8" x14ac:dyDescent="0.25">
      <c r="A1636" t="s">
        <v>176</v>
      </c>
      <c r="B1636" t="str">
        <f>VLOOKUP(C1636, olt_db!$B$2:$E$70, 2, 0)</f>
        <v>OLT-SMGN-IBS-Pematang_Asilum</v>
      </c>
      <c r="C1636" t="s">
        <v>428</v>
      </c>
      <c r="D1636" s="20" t="s">
        <v>518</v>
      </c>
      <c r="E1636" s="20" t="s">
        <v>585</v>
      </c>
      <c r="F1636" s="127">
        <v>2.9615069612825402</v>
      </c>
      <c r="G1636" s="128">
        <v>99.148856312581103</v>
      </c>
      <c r="H1636" s="51">
        <f>ACOS(COS(RADIANS(90-F1637)) * COS(RADIANS(90-F1636)) + SIN(RADIANS(90-F1637)) * SIN(RADIANS(90-F1636)) * COS(RADIANS(G1637-G1636))) * 6371392 * IFERROR(IF(AVERAGEIF('TT History'!$B:$B, D1636, 'TT History'!$E:$E) &gt; 9.8%, 1.0505, IF(AVERAGEIF('TT History'!$B:$B, D1636, 'TT History'!$E:$E) &gt;= 8.5%, 1.1055, 1.0525)), 1.0525)</f>
        <v>48.403045645108961</v>
      </c>
    </row>
    <row r="1637" spans="1:8" x14ac:dyDescent="0.25">
      <c r="A1637" t="s">
        <v>176</v>
      </c>
      <c r="B1637" t="str">
        <f>VLOOKUP(C1637, olt_db!$B$2:$E$70, 2, 0)</f>
        <v>OLT-SMGN-IBS-Pematang_Asilum</v>
      </c>
      <c r="C1637" t="s">
        <v>428</v>
      </c>
      <c r="D1637" s="20" t="s">
        <v>518</v>
      </c>
      <c r="E1637" s="20" t="s">
        <v>586</v>
      </c>
      <c r="F1637" s="127">
        <v>2.96152238990092</v>
      </c>
      <c r="G1637" s="128">
        <v>99.148441698195995</v>
      </c>
      <c r="H1637" s="51">
        <f>ACOS(COS(RADIANS(90-F1638)) * COS(RADIANS(90-F1637)) + SIN(RADIANS(90-F1638)) * SIN(RADIANS(90-F1637)) * COS(RADIANS(G1638-G1637))) * 6371392 * IFERROR(IF(AVERAGEIF('TT History'!$B:$B, D1637, 'TT History'!$E:$E) &gt; 9.8%, 1.0505, IF(AVERAGEIF('TT History'!$B:$B, D1637, 'TT History'!$E:$E) &gt;= 8.5%, 1.1055, 1.0525)), 1.0525)</f>
        <v>162.28264913286728</v>
      </c>
    </row>
    <row r="1638" spans="1:8" x14ac:dyDescent="0.25">
      <c r="A1638" t="s">
        <v>176</v>
      </c>
      <c r="B1638" t="str">
        <f>VLOOKUP(C1638, olt_db!$B$2:$E$70, 2, 0)</f>
        <v>OLT-SMGN-IBS-Pematang_Asilum</v>
      </c>
      <c r="C1638" t="s">
        <v>428</v>
      </c>
      <c r="D1638" s="20" t="s">
        <v>518</v>
      </c>
      <c r="E1638" s="20" t="s">
        <v>587</v>
      </c>
      <c r="F1638" s="127">
        <v>2.9620638174943998</v>
      </c>
      <c r="G1638" s="128">
        <v>99.1471606397117</v>
      </c>
      <c r="H1638" s="51">
        <f>ACOS(COS(RADIANS(90-F1639)) * COS(RADIANS(90-F1638)) + SIN(RADIANS(90-F1639)) * SIN(RADIANS(90-F1638)) * COS(RADIANS(G1639-G1638))) * 6371392 * IFERROR(IF(AVERAGEIF('TT History'!$B:$B, D1638, 'TT History'!$E:$E) &gt; 9.8%, 1.0505, IF(AVERAGEIF('TT History'!$B:$B, D1638, 'TT History'!$E:$E) &gt;= 8.5%, 1.1055, 1.0525)), 1.0525)</f>
        <v>148.41076069846434</v>
      </c>
    </row>
    <row r="1639" spans="1:8" x14ac:dyDescent="0.25">
      <c r="A1639" t="s">
        <v>176</v>
      </c>
      <c r="B1639" t="str">
        <f>VLOOKUP(C1639, olt_db!$B$2:$E$70, 2, 0)</f>
        <v>OLT-SMGN-IBS-Pematang_Asilum</v>
      </c>
      <c r="C1639" t="s">
        <v>428</v>
      </c>
      <c r="D1639" s="20" t="s">
        <v>518</v>
      </c>
      <c r="E1639" s="20" t="s">
        <v>588</v>
      </c>
      <c r="F1639" s="127">
        <v>2.9627342713895399</v>
      </c>
      <c r="G1639" s="128">
        <v>99.146080059441005</v>
      </c>
      <c r="H1639" s="51">
        <f>ACOS(COS(RADIANS(90-F1640)) * COS(RADIANS(90-F1639)) + SIN(RADIANS(90-F1640)) * SIN(RADIANS(90-F1639)) * COS(RADIANS(G1640-G1639))) * 6371392 * IFERROR(IF(AVERAGEIF('TT History'!$B:$B, D1639, 'TT History'!$E:$E) &gt; 9.8%, 1.0505, IF(AVERAGEIF('TT History'!$B:$B, D1639, 'TT History'!$E:$E) &gt;= 8.5%, 1.1055, 1.0525)), 1.0525)</f>
        <v>60.209704187354859</v>
      </c>
    </row>
    <row r="1640" spans="1:8" x14ac:dyDescent="0.25">
      <c r="A1640" t="s">
        <v>176</v>
      </c>
      <c r="B1640" t="str">
        <f>VLOOKUP(C1640, olt_db!$B$2:$E$70, 2, 0)</f>
        <v>OLT-SMGN-IBS-Pematang_Asilum</v>
      </c>
      <c r="C1640" t="s">
        <v>428</v>
      </c>
      <c r="D1640" s="20" t="s">
        <v>518</v>
      </c>
      <c r="E1640" s="20" t="s">
        <v>589</v>
      </c>
      <c r="F1640" s="127">
        <v>2.9630267425195802</v>
      </c>
      <c r="G1640" s="128">
        <v>99.145655091328706</v>
      </c>
      <c r="H1640" s="51">
        <f>ACOS(COS(RADIANS(90-F1641)) * COS(RADIANS(90-F1640)) + SIN(RADIANS(90-F1641)) * SIN(RADIANS(90-F1640)) * COS(RADIANS(G1641-G1640))) * 6371392 * IFERROR(IF(AVERAGEIF('TT History'!$B:$B, D1640, 'TT History'!$E:$E) &gt; 9.8%, 1.0505, IF(AVERAGEIF('TT History'!$B:$B, D1640, 'TT History'!$E:$E) &gt;= 8.5%, 1.1055, 1.0525)), 1.0525)</f>
        <v>180.96236273641816</v>
      </c>
    </row>
    <row r="1641" spans="1:8" x14ac:dyDescent="0.25">
      <c r="A1641" t="s">
        <v>176</v>
      </c>
      <c r="B1641" t="str">
        <f>VLOOKUP(C1641, olt_db!$B$2:$E$70, 2, 0)</f>
        <v>OLT-SMGN-IBS-Pematang_Asilum</v>
      </c>
      <c r="C1641" t="s">
        <v>428</v>
      </c>
      <c r="D1641" s="20" t="s">
        <v>518</v>
      </c>
      <c r="E1641" s="20" t="s">
        <v>590</v>
      </c>
      <c r="F1641" s="127">
        <v>2.9641406880928298</v>
      </c>
      <c r="G1641" s="128">
        <v>99.144577151908905</v>
      </c>
      <c r="H1641" s="51">
        <f>ACOS(COS(RADIANS(90-F1642)) * COS(RADIANS(90-F1641)) + SIN(RADIANS(90-F1642)) * SIN(RADIANS(90-F1641)) * COS(RADIANS(G1642-G1641))) * 6371392 * IFERROR(IF(AVERAGEIF('TT History'!$B:$B, D1641, 'TT History'!$E:$E) &gt; 9.8%, 1.0505, IF(AVERAGEIF('TT History'!$B:$B, D1641, 'TT History'!$E:$E) &gt;= 8.5%, 1.1055, 1.0525)), 1.0525)</f>
        <v>178.83122354361194</v>
      </c>
    </row>
    <row r="1642" spans="1:8" x14ac:dyDescent="0.25">
      <c r="A1642" t="s">
        <v>176</v>
      </c>
      <c r="B1642" t="str">
        <f>VLOOKUP(C1642, olt_db!$B$2:$E$70, 2, 0)</f>
        <v>OLT-SMGN-IBS-Pematang_Asilum</v>
      </c>
      <c r="C1642" t="s">
        <v>428</v>
      </c>
      <c r="D1642" s="20" t="s">
        <v>518</v>
      </c>
      <c r="E1642" s="20" t="s">
        <v>591</v>
      </c>
      <c r="F1642" s="127">
        <v>2.9652165923253002</v>
      </c>
      <c r="G1642" s="128">
        <v>99.143486672829098</v>
      </c>
      <c r="H1642" s="51">
        <f>ACOS(COS(RADIANS(90-F1643)) * COS(RADIANS(90-F1642)) + SIN(RADIANS(90-F1643)) * SIN(RADIANS(90-F1642)) * COS(RADIANS(G1643-G1642))) * 6371392 * IFERROR(IF(AVERAGEIF('TT History'!$B:$B, D1642, 'TT History'!$E:$E) &gt; 9.8%, 1.0505, IF(AVERAGEIF('TT History'!$B:$B, D1642, 'TT History'!$E:$E) &gt;= 8.5%, 1.1055, 1.0525)), 1.0525)</f>
        <v>260.15562608442912</v>
      </c>
    </row>
    <row r="1643" spans="1:8" x14ac:dyDescent="0.25">
      <c r="A1643" t="s">
        <v>176</v>
      </c>
      <c r="B1643" t="str">
        <f>VLOOKUP(C1643, olt_db!$B$2:$E$70, 2, 0)</f>
        <v>OLT-SMGN-IBS-Pematang_Asilum</v>
      </c>
      <c r="C1643" t="s">
        <v>428</v>
      </c>
      <c r="D1643" s="20" t="s">
        <v>518</v>
      </c>
      <c r="E1643" s="20" t="s">
        <v>592</v>
      </c>
      <c r="F1643" s="127">
        <v>2.96652921340127</v>
      </c>
      <c r="G1643" s="128">
        <v>99.145288161900694</v>
      </c>
      <c r="H1643" s="51">
        <f>ACOS(COS(RADIANS(90-F1644)) * COS(RADIANS(90-F1643)) + SIN(RADIANS(90-F1644)) * SIN(RADIANS(90-F1643)) * COS(RADIANS(G1644-G1643))) * 6371392 * IFERROR(IF(AVERAGEIF('TT History'!$B:$B, D1643, 'TT History'!$E:$E) &gt; 9.8%, 1.0505, IF(AVERAGEIF('TT History'!$B:$B, D1643, 'TT History'!$E:$E) &gt;= 8.5%, 1.1055, 1.0525)), 1.0525)</f>
        <v>288.29037426781713</v>
      </c>
    </row>
    <row r="1644" spans="1:8" x14ac:dyDescent="0.25">
      <c r="A1644" t="s">
        <v>176</v>
      </c>
      <c r="B1644" t="str">
        <f>VLOOKUP(C1644, olt_db!$B$2:$E$70, 2, 0)</f>
        <v>OLT-SMGN-IBS-Pematang_Asilum</v>
      </c>
      <c r="C1644" t="s">
        <v>428</v>
      </c>
      <c r="D1644" s="20" t="s">
        <v>518</v>
      </c>
      <c r="E1644" s="20" t="s">
        <v>593</v>
      </c>
      <c r="F1644" s="127">
        <v>2.96822786081548</v>
      </c>
      <c r="G1644" s="128">
        <v>99.1470808118207</v>
      </c>
      <c r="H1644" s="51">
        <f>ACOS(COS(RADIANS(90-F1645)) * COS(RADIANS(90-F1644)) + SIN(RADIANS(90-F1645)) * SIN(RADIANS(90-F1644)) * COS(RADIANS(G1645-G1644))) * 6371392 * IFERROR(IF(AVERAGEIF('TT History'!$B:$B, D1644, 'TT History'!$E:$E) &gt; 9.8%, 1.0505, IF(AVERAGEIF('TT History'!$B:$B, D1644, 'TT History'!$E:$E) &gt;= 8.5%, 1.1055, 1.0525)), 1.0525)</f>
        <v>202.33259944833682</v>
      </c>
    </row>
    <row r="1645" spans="1:8" x14ac:dyDescent="0.25">
      <c r="A1645" t="s">
        <v>176</v>
      </c>
      <c r="B1645" t="str">
        <f>VLOOKUP(C1645, olt_db!$B$2:$E$70, 2, 0)</f>
        <v>OLT-SMGN-IBS-Pematang_Asilum</v>
      </c>
      <c r="C1645" t="s">
        <v>428</v>
      </c>
      <c r="D1645" s="20" t="s">
        <v>518</v>
      </c>
      <c r="E1645" s="20" t="s">
        <v>594</v>
      </c>
      <c r="F1645" s="127">
        <v>2.9693058668735302</v>
      </c>
      <c r="G1645" s="128">
        <v>99.148438313618001</v>
      </c>
      <c r="H1645" s="51">
        <f>ACOS(COS(RADIANS(90-F1646)) * COS(RADIANS(90-F1645)) + SIN(RADIANS(90-F1646)) * SIN(RADIANS(90-F1645)) * COS(RADIANS(G1646-G1645))) * 6371392 * IFERROR(IF(AVERAGEIF('TT History'!$B:$B, D1645, 'TT History'!$E:$E) &gt; 9.8%, 1.0505, IF(AVERAGEIF('TT History'!$B:$B, D1645, 'TT History'!$E:$E) &gt;= 8.5%, 1.1055, 1.0525)), 1.0525)</f>
        <v>306.60630575933561</v>
      </c>
    </row>
    <row r="1646" spans="1:8" x14ac:dyDescent="0.25">
      <c r="A1646" t="s">
        <v>176</v>
      </c>
      <c r="B1646" t="str">
        <f>VLOOKUP(C1646, olt_db!$B$2:$E$70, 2, 0)</f>
        <v>OLT-SMGN-IBS-Pematang_Asilum</v>
      </c>
      <c r="C1646" t="s">
        <v>428</v>
      </c>
      <c r="D1646" s="20" t="s">
        <v>518</v>
      </c>
      <c r="E1646" s="20" t="s">
        <v>595</v>
      </c>
      <c r="F1646" s="127">
        <v>2.97069894078188</v>
      </c>
      <c r="G1646" s="128">
        <v>99.150665758951504</v>
      </c>
      <c r="H1646" s="51">
        <f>ACOS(COS(RADIANS(90-F1647)) * COS(RADIANS(90-F1646)) + SIN(RADIANS(90-F1647)) * SIN(RADIANS(90-F1646)) * COS(RADIANS(G1647-G1646))) * 6371392 * IFERROR(IF(AVERAGEIF('TT History'!$B:$B, D1646, 'TT History'!$E:$E) &gt; 9.8%, 1.0505, IF(AVERAGEIF('TT History'!$B:$B, D1646, 'TT History'!$E:$E) &gt;= 8.5%, 1.1055, 1.0525)), 1.0525)</f>
        <v>224.93928658297577</v>
      </c>
    </row>
    <row r="1647" spans="1:8" x14ac:dyDescent="0.25">
      <c r="A1647" t="s">
        <v>176</v>
      </c>
      <c r="B1647" t="str">
        <f>VLOOKUP(C1647, olt_db!$B$2:$E$70, 2, 0)</f>
        <v>OLT-SMGN-IBS-Pematang_Asilum</v>
      </c>
      <c r="C1647" t="s">
        <v>428</v>
      </c>
      <c r="D1647" s="20" t="s">
        <v>518</v>
      </c>
      <c r="E1647" s="20" t="s">
        <v>596</v>
      </c>
      <c r="F1647" s="127">
        <v>2.9717684260352799</v>
      </c>
      <c r="G1647" s="128">
        <v>99.152269161168903</v>
      </c>
      <c r="H1647" s="51">
        <f>ACOS(COS(RADIANS(90-F1648)) * COS(RADIANS(90-F1647)) + SIN(RADIANS(90-F1648)) * SIN(RADIANS(90-F1647)) * COS(RADIANS(G1648-G1647))) * 6371392 * IFERROR(IF(AVERAGEIF('TT History'!$B:$B, D1647, 'TT History'!$E:$E) &gt; 9.8%, 1.0505, IF(AVERAGEIF('TT History'!$B:$B, D1647, 'TT History'!$E:$E) &gt;= 8.5%, 1.1055, 1.0525)), 1.0525)</f>
        <v>212.25298825240358</v>
      </c>
    </row>
    <row r="1648" spans="1:8" x14ac:dyDescent="0.25">
      <c r="A1648" t="s">
        <v>176</v>
      </c>
      <c r="B1648" t="str">
        <f>VLOOKUP(C1648, olt_db!$B$2:$E$70, 2, 0)</f>
        <v>OLT-SMGN-IBS-Pematang_Asilum</v>
      </c>
      <c r="C1648" t="s">
        <v>428</v>
      </c>
      <c r="D1648" s="20" t="s">
        <v>518</v>
      </c>
      <c r="E1648" s="20" t="s">
        <v>597</v>
      </c>
      <c r="F1648" s="127">
        <v>2.9727702722500799</v>
      </c>
      <c r="G1648" s="128">
        <v>99.153787005744505</v>
      </c>
      <c r="H1648" s="51">
        <f>ACOS(COS(RADIANS(90-F1649)) * COS(RADIANS(90-F1648)) + SIN(RADIANS(90-F1649)) * SIN(RADIANS(90-F1648)) * COS(RADIANS(G1649-G1648))) * 6371392 * IFERROR(IF(AVERAGEIF('TT History'!$B:$B, D1648, 'TT History'!$E:$E) &gt; 9.8%, 1.0505, IF(AVERAGEIF('TT History'!$B:$B, D1648, 'TT History'!$E:$E) &gt;= 8.5%, 1.1055, 1.0525)), 1.0525)</f>
        <v>197.64114067952008</v>
      </c>
    </row>
    <row r="1649" spans="1:8" x14ac:dyDescent="0.25">
      <c r="A1649" t="s">
        <v>176</v>
      </c>
      <c r="B1649" t="str">
        <f>VLOOKUP(C1649, olt_db!$B$2:$E$70, 2, 0)</f>
        <v>OLT-SMGN-IBS-Pematang_Asilum</v>
      </c>
      <c r="C1649" t="s">
        <v>428</v>
      </c>
      <c r="D1649" s="20" t="s">
        <v>518</v>
      </c>
      <c r="E1649" s="20" t="s">
        <v>598</v>
      </c>
      <c r="F1649" s="127">
        <v>2.9736616757154199</v>
      </c>
      <c r="G1649" s="128">
        <v>99.155226949101504</v>
      </c>
      <c r="H1649" s="51">
        <f>ACOS(COS(RADIANS(90-F1650)) * COS(RADIANS(90-F1649)) + SIN(RADIANS(90-F1650)) * SIN(RADIANS(90-F1649)) * COS(RADIANS(G1650-G1649))) * 6371392 * IFERROR(IF(AVERAGEIF('TT History'!$B:$B, D1649, 'TT History'!$E:$E) &gt; 9.8%, 1.0505, IF(AVERAGEIF('TT History'!$B:$B, D1649, 'TT History'!$E:$E) &gt;= 8.5%, 1.1055, 1.0525)), 1.0525)</f>
        <v>195.64978249513663</v>
      </c>
    </row>
    <row r="1650" spans="1:8" x14ac:dyDescent="0.25">
      <c r="A1650" t="s">
        <v>176</v>
      </c>
      <c r="B1650" t="str">
        <f>VLOOKUP(C1650, olt_db!$B$2:$E$70, 2, 0)</f>
        <v>OLT-SMGN-IBS-Pematang_Asilum</v>
      </c>
      <c r="C1650" t="s">
        <v>428</v>
      </c>
      <c r="D1650" s="20" t="s">
        <v>518</v>
      </c>
      <c r="E1650" s="20" t="s">
        <v>599</v>
      </c>
      <c r="F1650" s="127">
        <v>2.9745425995080899</v>
      </c>
      <c r="G1650" s="128">
        <v>99.156653314287297</v>
      </c>
      <c r="H1650" s="51">
        <f>ACOS(COS(RADIANS(90-F1651)) * COS(RADIANS(90-F1650)) + SIN(RADIANS(90-F1651)) * SIN(RADIANS(90-F1650)) * COS(RADIANS(G1651-G1650))) * 6371392 * IFERROR(IF(AVERAGEIF('TT History'!$B:$B, D1650, 'TT History'!$E:$E) &gt; 9.8%, 1.0505, IF(AVERAGEIF('TT History'!$B:$B, D1650, 'TT History'!$E:$E) &gt;= 8.5%, 1.1055, 1.0525)), 1.0525)</f>
        <v>86.133514165796669</v>
      </c>
    </row>
    <row r="1651" spans="1:8" x14ac:dyDescent="0.25">
      <c r="A1651" t="s">
        <v>176</v>
      </c>
      <c r="B1651" t="str">
        <f>VLOOKUP(C1651, olt_db!$B$2:$E$70, 2, 0)</f>
        <v>OLT-SMGN-IBS-Pematang_Asilum</v>
      </c>
      <c r="C1651" t="s">
        <v>428</v>
      </c>
      <c r="D1651" s="20" t="s">
        <v>518</v>
      </c>
      <c r="E1651" s="20" t="s">
        <v>600</v>
      </c>
      <c r="F1651" s="127">
        <v>2.97492373924071</v>
      </c>
      <c r="G1651" s="128">
        <v>99.157285351428698</v>
      </c>
      <c r="H1651" s="51">
        <f>ACOS(COS(RADIANS(90-F1652)) * COS(RADIANS(90-F1651)) + SIN(RADIANS(90-F1652)) * SIN(RADIANS(90-F1651)) * COS(RADIANS(G1652-G1651))) * 6371392 * IFERROR(IF(AVERAGEIF('TT History'!$B:$B, D1651, 'TT History'!$E:$E) &gt; 9.8%, 1.0505, IF(AVERAGEIF('TT History'!$B:$B, D1651, 'TT History'!$E:$E) &gt;= 8.5%, 1.1055, 1.0525)), 1.0525)</f>
        <v>95.023807486569453</v>
      </c>
    </row>
    <row r="1652" spans="1:8" x14ac:dyDescent="0.25">
      <c r="A1652" t="s">
        <v>176</v>
      </c>
      <c r="B1652" t="str">
        <f>VLOOKUP(C1652, olt_db!$B$2:$E$70, 2, 0)</f>
        <v>OLT-SMGN-IBS-Pematang_Asilum</v>
      </c>
      <c r="C1652" t="s">
        <v>428</v>
      </c>
      <c r="D1652" s="20" t="s">
        <v>518</v>
      </c>
      <c r="E1652" s="20" t="s">
        <v>601</v>
      </c>
      <c r="F1652" s="127">
        <v>2.97524998858463</v>
      </c>
      <c r="G1652" s="128">
        <v>99.158031503374701</v>
      </c>
      <c r="H1652" s="51">
        <f>ACOS(COS(RADIANS(90-F1653)) * COS(RADIANS(90-F1652)) + SIN(RADIANS(90-F1653)) * SIN(RADIANS(90-F1652)) * COS(RADIANS(G1653-G1652))) * 6371392 * IFERROR(IF(AVERAGEIF('TT History'!$B:$B, D1652, 'TT History'!$E:$E) &gt; 9.8%, 1.0505, IF(AVERAGEIF('TT History'!$B:$B, D1652, 'TT History'!$E:$E) &gt;= 8.5%, 1.1055, 1.0525)), 1.0525)</f>
        <v>188.12684920184813</v>
      </c>
    </row>
    <row r="1653" spans="1:8" x14ac:dyDescent="0.25">
      <c r="A1653" t="s">
        <v>176</v>
      </c>
      <c r="B1653" t="str">
        <f>VLOOKUP(C1653, olt_db!$B$2:$E$70, 2, 0)</f>
        <v>OLT-SMGN-IBS-Pematang_Asilum</v>
      </c>
      <c r="C1653" t="s">
        <v>428</v>
      </c>
      <c r="D1653" s="20" t="s">
        <v>518</v>
      </c>
      <c r="E1653" s="20" t="s">
        <v>602</v>
      </c>
      <c r="F1653" s="127">
        <v>2.9753798254603101</v>
      </c>
      <c r="G1653" s="128">
        <v>99.159638861978607</v>
      </c>
      <c r="H1653" s="51">
        <f>ACOS(COS(RADIANS(90-F1654)) * COS(RADIANS(90-F1653)) + SIN(RADIANS(90-F1654)) * SIN(RADIANS(90-F1653)) * COS(RADIANS(G1654-G1653))) * 6371392 * IFERROR(IF(AVERAGEIF('TT History'!$B:$B, D1653, 'TT History'!$E:$E) &gt; 9.8%, 1.0505, IF(AVERAGEIF('TT History'!$B:$B, D1653, 'TT History'!$E:$E) &gt;= 8.5%, 1.1055, 1.0525)), 1.0525)</f>
        <v>252.82891197053226</v>
      </c>
    </row>
    <row r="1654" spans="1:8" x14ac:dyDescent="0.25">
      <c r="A1654" t="s">
        <v>176</v>
      </c>
      <c r="B1654" t="str">
        <f>VLOOKUP(C1654, olt_db!$B$2:$E$70, 2, 0)</f>
        <v>OLT-SMGN-IBS-Pematang_Asilum</v>
      </c>
      <c r="C1654" t="s">
        <v>428</v>
      </c>
      <c r="D1654" s="20" t="s">
        <v>518</v>
      </c>
      <c r="E1654" s="20" t="s">
        <v>603</v>
      </c>
      <c r="F1654" s="127">
        <v>2.9755266681183201</v>
      </c>
      <c r="G1654" s="128">
        <v>99.161801097234502</v>
      </c>
      <c r="H1654" s="51">
        <f>ACOS(COS(RADIANS(90-F1655)) * COS(RADIANS(90-F1654)) + SIN(RADIANS(90-F1655)) * SIN(RADIANS(90-F1654)) * COS(RADIANS(G1655-G1654))) * 6371392 * IFERROR(IF(AVERAGEIF('TT History'!$B:$B, D1654, 'TT History'!$E:$E) &gt; 9.8%, 1.0505, IF(AVERAGEIF('TT History'!$B:$B, D1654, 'TT History'!$E:$E) &gt;= 8.5%, 1.1055, 1.0525)), 1.0525)</f>
        <v>267.19056685305378</v>
      </c>
    </row>
    <row r="1655" spans="1:8" x14ac:dyDescent="0.25">
      <c r="A1655" t="s">
        <v>176</v>
      </c>
      <c r="B1655" t="str">
        <f>VLOOKUP(C1655, olt_db!$B$2:$E$70, 2, 0)</f>
        <v>OLT-SMGN-IBS-Pematang_Asilum</v>
      </c>
      <c r="C1655" t="s">
        <v>428</v>
      </c>
      <c r="D1655" s="20" t="s">
        <v>518</v>
      </c>
      <c r="E1655" s="20" t="s">
        <v>604</v>
      </c>
      <c r="F1655" s="127">
        <v>2.9756093441745501</v>
      </c>
      <c r="G1655" s="128">
        <v>99.164089937020606</v>
      </c>
      <c r="H1655" s="51">
        <f>ACOS(COS(RADIANS(90-F1656)) * COS(RADIANS(90-F1655)) + SIN(RADIANS(90-F1656)) * SIN(RADIANS(90-F1655)) * COS(RADIANS(G1656-G1655))) * 6371392 * IFERROR(IF(AVERAGEIF('TT History'!$B:$B, D1655, 'TT History'!$E:$E) &gt; 9.8%, 1.0505, IF(AVERAGEIF('TT History'!$B:$B, D1655, 'TT History'!$E:$E) &gt;= 8.5%, 1.1055, 1.0525)), 1.0525)</f>
        <v>206.43789338462793</v>
      </c>
    </row>
    <row r="1656" spans="1:8" x14ac:dyDescent="0.25">
      <c r="A1656" t="s">
        <v>176</v>
      </c>
      <c r="B1656" t="str">
        <f>VLOOKUP(C1656, olt_db!$B$2:$E$70, 2, 0)</f>
        <v>OLT-SMGN-IBS-Pematang_Asilum</v>
      </c>
      <c r="C1656" t="s">
        <v>428</v>
      </c>
      <c r="D1656" s="20" t="s">
        <v>518</v>
      </c>
      <c r="E1656" s="20" t="s">
        <v>605</v>
      </c>
      <c r="F1656" s="127">
        <v>2.9756459111307998</v>
      </c>
      <c r="G1656" s="128">
        <v>99.165859127387805</v>
      </c>
      <c r="H1656" s="51">
        <f>ACOS(COS(RADIANS(90-F1657)) * COS(RADIANS(90-F1656)) + SIN(RADIANS(90-F1657)) * SIN(RADIANS(90-F1656)) * COS(RADIANS(G1657-G1656))) * 6371392 * IFERROR(IF(AVERAGEIF('TT History'!$B:$B, D1656, 'TT History'!$E:$E) &gt; 9.8%, 1.0505, IF(AVERAGEIF('TT History'!$B:$B, D1656, 'TT History'!$E:$E) &gt;= 8.5%, 1.1055, 1.0525)), 1.0525)</f>
        <v>112.95063158836837</v>
      </c>
    </row>
    <row r="1657" spans="1:8" x14ac:dyDescent="0.25">
      <c r="A1657" t="s">
        <v>176</v>
      </c>
      <c r="B1657" t="str">
        <f>VLOOKUP(C1657, olt_db!$B$2:$E$70, 2, 0)</f>
        <v>OLT-SMGN-IBS-Pematang_Asilum</v>
      </c>
      <c r="C1657" t="s">
        <v>428</v>
      </c>
      <c r="D1657" s="20" t="s">
        <v>518</v>
      </c>
      <c r="E1657" s="20" t="s">
        <v>606</v>
      </c>
      <c r="F1657" s="127">
        <v>2.9756049582570401</v>
      </c>
      <c r="G1657" s="128">
        <v>99.166826462313196</v>
      </c>
      <c r="H1657" s="51">
        <f>ACOS(COS(RADIANS(90-F1658)) * COS(RADIANS(90-F1657)) + SIN(RADIANS(90-F1658)) * SIN(RADIANS(90-F1657)) * COS(RADIANS(G1658-G1657))) * 6371392 * IFERROR(IF(AVERAGEIF('TT History'!$B:$B, D1657, 'TT History'!$E:$E) &gt; 9.8%, 1.0505, IF(AVERAGEIF('TT History'!$B:$B, D1657, 'TT History'!$E:$E) &gt;= 8.5%, 1.1055, 1.0525)), 1.0525)</f>
        <v>134.1768726923394</v>
      </c>
    </row>
    <row r="1658" spans="1:8" x14ac:dyDescent="0.25">
      <c r="A1658" t="s">
        <v>176</v>
      </c>
      <c r="B1658" t="str">
        <f>VLOOKUP(C1658, olt_db!$B$2:$E$70, 2, 0)</f>
        <v>OLT-SMGN-IBS-Pematang_Asilum</v>
      </c>
      <c r="C1658" t="s">
        <v>428</v>
      </c>
      <c r="D1658" s="20" t="s">
        <v>518</v>
      </c>
      <c r="E1658" s="20" t="s">
        <v>607</v>
      </c>
      <c r="F1658" s="127">
        <v>2.9754446758844502</v>
      </c>
      <c r="G1658" s="128">
        <v>99.167965362217103</v>
      </c>
      <c r="H1658" s="51">
        <f>ACOS(COS(RADIANS(90-F1659)) * COS(RADIANS(90-F1658)) + SIN(RADIANS(90-F1659)) * SIN(RADIANS(90-F1658)) * COS(RADIANS(G1659-G1658))) * 6371392 * IFERROR(IF(AVERAGEIF('TT History'!$B:$B, D1658, 'TT History'!$E:$E) &gt; 9.8%, 1.0505, IF(AVERAGEIF('TT History'!$B:$B, D1658, 'TT History'!$E:$E) &gt;= 8.5%, 1.1055, 1.0525)), 1.0525)</f>
        <v>90.608302580102261</v>
      </c>
    </row>
    <row r="1659" spans="1:8" x14ac:dyDescent="0.25">
      <c r="A1659" t="s">
        <v>176</v>
      </c>
      <c r="B1659" t="str">
        <f>VLOOKUP(C1659, olt_db!$B$2:$E$70, 2, 0)</f>
        <v>OLT-SMGN-IBS-Pematang_Asilum</v>
      </c>
      <c r="C1659" t="s">
        <v>428</v>
      </c>
      <c r="D1659" s="20" t="s">
        <v>518</v>
      </c>
      <c r="E1659" s="20" t="s">
        <v>608</v>
      </c>
      <c r="F1659" s="127">
        <v>2.9757006427052399</v>
      </c>
      <c r="G1659" s="128">
        <v>99.168698538263797</v>
      </c>
      <c r="H1659" s="51">
        <f>ACOS(COS(RADIANS(90-F1660)) * COS(RADIANS(90-F1659)) + SIN(RADIANS(90-F1660)) * SIN(RADIANS(90-F1659)) * COS(RADIANS(G1660-G1659))) * 6371392 * IFERROR(IF(AVERAGEIF('TT History'!$B:$B, D1659, 'TT History'!$E:$E) &gt; 9.8%, 1.0505, IF(AVERAGEIF('TT History'!$B:$B, D1659, 'TT History'!$E:$E) &gt;= 8.5%, 1.1055, 1.0525)), 1.0525)</f>
        <v>222.92150889912818</v>
      </c>
    </row>
    <row r="1660" spans="1:8" x14ac:dyDescent="0.25">
      <c r="A1660" t="s">
        <v>176</v>
      </c>
      <c r="B1660" t="str">
        <f>VLOOKUP(C1660, olt_db!$B$2:$E$70, 2, 0)</f>
        <v>OLT-SMGN-IBS-Pematang_Asilum</v>
      </c>
      <c r="C1660" t="s">
        <v>428</v>
      </c>
      <c r="D1660" s="20" t="s">
        <v>518</v>
      </c>
      <c r="E1660" s="20" t="s">
        <v>239</v>
      </c>
      <c r="F1660" s="127">
        <v>2.9768682576765899</v>
      </c>
      <c r="G1660" s="128">
        <v>99.170209962075702</v>
      </c>
      <c r="H1660" s="51">
        <f>ACOS(COS(RADIANS(90-F1661)) * COS(RADIANS(90-F1660)) + SIN(RADIANS(90-F1661)) * SIN(RADIANS(90-F1660)) * COS(RADIANS(G1661-G1660))) * 6371392 * IFERROR(IF(AVERAGEIF('TT History'!$B:$B, D1660, 'TT History'!$E:$E) &gt; 9.8%, 1.0505, IF(AVERAGEIF('TT History'!$B:$B, D1660, 'TT History'!$E:$E) &gt;= 8.5%, 1.1055, 1.0525)), 1.0525)</f>
        <v>139.73497259488036</v>
      </c>
    </row>
    <row r="1661" spans="1:8" x14ac:dyDescent="0.25">
      <c r="A1661" t="s">
        <v>176</v>
      </c>
      <c r="B1661" t="str">
        <f>VLOOKUP(C1661, olt_db!$B$2:$E$70, 2, 0)</f>
        <v>OLT-SMGN-IBS-Pematang_Asilum</v>
      </c>
      <c r="C1661" t="s">
        <v>428</v>
      </c>
      <c r="D1661" s="20" t="s">
        <v>518</v>
      </c>
      <c r="E1661" s="20" t="s">
        <v>240</v>
      </c>
      <c r="F1661" s="127">
        <v>2.97753630132723</v>
      </c>
      <c r="G1661" s="128">
        <v>99.171203558265802</v>
      </c>
      <c r="H1661" s="51">
        <f>ACOS(COS(RADIANS(90-F1662)) * COS(RADIANS(90-F1661)) + SIN(RADIANS(90-F1662)) * SIN(RADIANS(90-F1661)) * COS(RADIANS(G1662-G1661))) * 6371392 * IFERROR(IF(AVERAGEIF('TT History'!$B:$B, D1661, 'TT History'!$E:$E) &gt; 9.8%, 1.0505, IF(AVERAGEIF('TT History'!$B:$B, D1661, 'TT History'!$E:$E) &gt;= 8.5%, 1.1055, 1.0525)), 1.0525)</f>
        <v>128.72146504418998</v>
      </c>
    </row>
    <row r="1662" spans="1:8" x14ac:dyDescent="0.25">
      <c r="A1662" t="s">
        <v>176</v>
      </c>
      <c r="B1662" t="str">
        <f>VLOOKUP(C1662, olt_db!$B$2:$E$70, 2, 0)</f>
        <v>OLT-SMGN-IBS-Pematang_Asilum</v>
      </c>
      <c r="C1662" t="s">
        <v>428</v>
      </c>
      <c r="D1662" s="20" t="s">
        <v>518</v>
      </c>
      <c r="E1662" s="20" t="s">
        <v>241</v>
      </c>
      <c r="F1662" s="127">
        <v>2.9780985376143301</v>
      </c>
      <c r="G1662" s="128">
        <v>99.172152510318995</v>
      </c>
      <c r="H1662" s="51">
        <f>ACOS(COS(RADIANS(90-F1663)) * COS(RADIANS(90-F1662)) + SIN(RADIANS(90-F1663)) * SIN(RADIANS(90-F1662)) * COS(RADIANS(G1663-G1662))) * 6371392 * IFERROR(IF(AVERAGEIF('TT History'!$B:$B, D1662, 'TT History'!$E:$E) &gt; 9.8%, 1.0505, IF(AVERAGEIF('TT History'!$B:$B, D1662, 'TT History'!$E:$E) &gt;= 8.5%, 1.1055, 1.0525)), 1.0525)</f>
        <v>143.17325055624076</v>
      </c>
    </row>
    <row r="1663" spans="1:8" x14ac:dyDescent="0.25">
      <c r="A1663" t="s">
        <v>176</v>
      </c>
      <c r="B1663" t="str">
        <f>VLOOKUP(C1663, olt_db!$B$2:$E$70, 2, 0)</f>
        <v>OLT-SMGN-IBS-Pematang_Asilum</v>
      </c>
      <c r="C1663" t="s">
        <v>428</v>
      </c>
      <c r="D1663" s="20" t="s">
        <v>518</v>
      </c>
      <c r="E1663" s="20" t="s">
        <v>242</v>
      </c>
      <c r="F1663" s="127">
        <v>2.9787835881609102</v>
      </c>
      <c r="G1663" s="128">
        <v>99.173170171645197</v>
      </c>
      <c r="H1663" s="51">
        <f>ACOS(COS(RADIANS(90-F1664)) * COS(RADIANS(90-F1663)) + SIN(RADIANS(90-F1664)) * SIN(RADIANS(90-F1663)) * COS(RADIANS(G1664-G1663))) * 6371392 * IFERROR(IF(AVERAGEIF('TT History'!$B:$B, D1663, 'TT History'!$E:$E) &gt; 9.8%, 1.0505, IF(AVERAGEIF('TT History'!$B:$B, D1663, 'TT History'!$E:$E) &gt;= 8.5%, 1.1055, 1.0525)), 1.0525)</f>
        <v>145.97315729532659</v>
      </c>
    </row>
    <row r="1664" spans="1:8" x14ac:dyDescent="0.25">
      <c r="A1664" t="s">
        <v>176</v>
      </c>
      <c r="B1664" t="str">
        <f>VLOOKUP(C1664, olt_db!$B$2:$E$70, 2, 0)</f>
        <v>OLT-SMGN-IBS-Pematang_Asilum</v>
      </c>
      <c r="C1664" t="s">
        <v>428</v>
      </c>
      <c r="D1664" s="20" t="s">
        <v>518</v>
      </c>
      <c r="E1664" s="20" t="s">
        <v>243</v>
      </c>
      <c r="F1664" s="127">
        <v>2.97951720504317</v>
      </c>
      <c r="G1664" s="128">
        <v>99.174183105923603</v>
      </c>
      <c r="H1664" s="51">
        <f>ACOS(COS(RADIANS(90-F1665)) * COS(RADIANS(90-F1664)) + SIN(RADIANS(90-F1665)) * SIN(RADIANS(90-F1664)) * COS(RADIANS(G1665-G1664))) * 6371392 * IFERROR(IF(AVERAGEIF('TT History'!$B:$B, D1664, 'TT History'!$E:$E) &gt; 9.8%, 1.0505, IF(AVERAGEIF('TT History'!$B:$B, D1664, 'TT History'!$E:$E) &gt;= 8.5%, 1.1055, 1.0525)), 1.0525)</f>
        <v>82.915077248253667</v>
      </c>
    </row>
    <row r="1665" spans="1:8" x14ac:dyDescent="0.25">
      <c r="A1665" t="s">
        <v>176</v>
      </c>
      <c r="B1665" t="str">
        <f>VLOOKUP(C1665, olt_db!$B$2:$E$70, 2, 0)</f>
        <v>OLT-SMGN-IBS-Pematang_Asilum</v>
      </c>
      <c r="C1665" t="s">
        <v>428</v>
      </c>
      <c r="D1665" s="20" t="s">
        <v>518</v>
      </c>
      <c r="E1665" s="20" t="s">
        <v>244</v>
      </c>
      <c r="F1665" s="127">
        <v>2.9798535982990701</v>
      </c>
      <c r="G1665" s="128">
        <v>99.174808957399094</v>
      </c>
      <c r="H1665" s="51">
        <f>ACOS(COS(RADIANS(90-F1666)) * COS(RADIANS(90-F1665)) + SIN(RADIANS(90-F1666)) * SIN(RADIANS(90-F1665)) * COS(RADIANS(G1666-G1665))) * 6371392 * IFERROR(IF(AVERAGEIF('TT History'!$B:$B, D1665, 'TT History'!$E:$E) &gt; 9.8%, 1.0505, IF(AVERAGEIF('TT History'!$B:$B, D1665, 'TT History'!$E:$E) &gt;= 8.5%, 1.1055, 1.0525)), 1.0525)</f>
        <v>84.492534500129082</v>
      </c>
    </row>
    <row r="1666" spans="1:8" x14ac:dyDescent="0.25">
      <c r="A1666" t="s">
        <v>176</v>
      </c>
      <c r="B1666" t="str">
        <f>VLOOKUP(C1666, olt_db!$B$2:$E$70, 2, 0)</f>
        <v>OLT-SMGN-IBS-Pematang_Asilum</v>
      </c>
      <c r="C1666" t="s">
        <v>428</v>
      </c>
      <c r="D1666" s="20" t="s">
        <v>518</v>
      </c>
      <c r="E1666" s="20" t="s">
        <v>245</v>
      </c>
      <c r="F1666" s="127">
        <v>2.9801033768790202</v>
      </c>
      <c r="G1666" s="128">
        <v>99.175488665064293</v>
      </c>
      <c r="H1666" s="51">
        <f>ACOS(COS(RADIANS(90-F1667)) * COS(RADIANS(90-F1666)) + SIN(RADIANS(90-F1667)) * SIN(RADIANS(90-F1666)) * COS(RADIANS(G1667-G1666))) * 6371392 * IFERROR(IF(AVERAGEIF('TT History'!$B:$B, D1666, 'TT History'!$E:$E) &gt; 9.8%, 1.0505, IF(AVERAGEIF('TT History'!$B:$B, D1666, 'TT History'!$E:$E) &gt;= 8.5%, 1.1055, 1.0525)), 1.0525)</f>
        <v>120.34334677435938</v>
      </c>
    </row>
    <row r="1667" spans="1:8" x14ac:dyDescent="0.25">
      <c r="A1667" t="s">
        <v>176</v>
      </c>
      <c r="B1667" t="str">
        <f>VLOOKUP(C1667, olt_db!$B$2:$E$70, 2, 0)</f>
        <v>OLT-SMGN-IBS-Pematang_Asilum</v>
      </c>
      <c r="C1667" t="s">
        <v>428</v>
      </c>
      <c r="D1667" s="20" t="s">
        <v>518</v>
      </c>
      <c r="E1667" s="20" t="s">
        <v>246</v>
      </c>
      <c r="F1667" s="127">
        <v>2.9802065590057998</v>
      </c>
      <c r="G1667" s="128">
        <v>99.176515055517896</v>
      </c>
      <c r="H1667" s="51">
        <f>ACOS(COS(RADIANS(90-F1668)) * COS(RADIANS(90-F1667)) + SIN(RADIANS(90-F1668)) * SIN(RADIANS(90-F1667)) * COS(RADIANS(G1668-G1667))) * 6371392 * IFERROR(IF(AVERAGEIF('TT History'!$B:$B, D1667, 'TT History'!$E:$E) &gt; 9.8%, 1.0505, IF(AVERAGEIF('TT History'!$B:$B, D1667, 'TT History'!$E:$E) &gt;= 8.5%, 1.1055, 1.0525)), 1.0525)</f>
        <v>166.02427000240908</v>
      </c>
    </row>
    <row r="1668" spans="1:8" x14ac:dyDescent="0.25">
      <c r="A1668" t="s">
        <v>176</v>
      </c>
      <c r="B1668" t="str">
        <f>VLOOKUP(C1668, olt_db!$B$2:$E$70, 2, 0)</f>
        <v>OLT-SMGN-IBS-Pematang_Asilum</v>
      </c>
      <c r="C1668" t="s">
        <v>428</v>
      </c>
      <c r="D1668" s="20" t="s">
        <v>518</v>
      </c>
      <c r="E1668" s="20" t="s">
        <v>258</v>
      </c>
      <c r="F1668" s="127">
        <v>2.9804228259699799</v>
      </c>
      <c r="G1668" s="128">
        <v>99.177921635345598</v>
      </c>
      <c r="H1668" s="51">
        <f>ACOS(COS(RADIANS(90-F1669)) * COS(RADIANS(90-F1668)) + SIN(RADIANS(90-F1669)) * SIN(RADIANS(90-F1668)) * COS(RADIANS(G1669-G1668))) * 6371392 * IFERROR(IF(AVERAGEIF('TT History'!$B:$B, D1668, 'TT History'!$E:$E) &gt; 9.8%, 1.0505, IF(AVERAGEIF('TT History'!$B:$B, D1668, 'TT History'!$E:$E) &gt;= 8.5%, 1.1055, 1.0525)), 1.0525)</f>
        <v>185.50059172073492</v>
      </c>
    </row>
    <row r="1669" spans="1:8" x14ac:dyDescent="0.25">
      <c r="A1669" t="s">
        <v>176</v>
      </c>
      <c r="B1669" t="str">
        <f>VLOOKUP(C1669, olt_db!$B$2:$E$70, 2, 0)</f>
        <v>OLT-SMGN-IBS-Pematang_Asilum</v>
      </c>
      <c r="C1669" t="s">
        <v>428</v>
      </c>
      <c r="D1669" s="20" t="s">
        <v>518</v>
      </c>
      <c r="E1669" s="20" t="s">
        <v>259</v>
      </c>
      <c r="F1669" s="127">
        <v>2.98065052418989</v>
      </c>
      <c r="G1669" s="128">
        <v>99.179495307105398</v>
      </c>
      <c r="H1669" s="51">
        <f>ACOS(COS(RADIANS(90-F1670)) * COS(RADIANS(90-F1669)) + SIN(RADIANS(90-F1670)) * SIN(RADIANS(90-F1669)) * COS(RADIANS(G1670-G1669))) * 6371392 * IFERROR(IF(AVERAGEIF('TT History'!$B:$B, D1669, 'TT History'!$E:$E) &gt; 9.8%, 1.0505, IF(AVERAGEIF('TT History'!$B:$B, D1669, 'TT History'!$E:$E) &gt;= 8.5%, 1.1055, 1.0525)), 1.0525)</f>
        <v>163.69363744352142</v>
      </c>
    </row>
    <row r="1670" spans="1:8" x14ac:dyDescent="0.25">
      <c r="A1670" t="s">
        <v>176</v>
      </c>
      <c r="B1670" t="str">
        <f>VLOOKUP(C1670, olt_db!$B$2:$E$70, 2, 0)</f>
        <v>OLT-SMGN-IBS-Pematang_Asilum</v>
      </c>
      <c r="C1670" t="s">
        <v>428</v>
      </c>
      <c r="D1670" s="20" t="s">
        <v>518</v>
      </c>
      <c r="E1670" s="20" t="s">
        <v>260</v>
      </c>
      <c r="F1670" s="127">
        <v>2.98088690404402</v>
      </c>
      <c r="G1670" s="128">
        <v>99.180878374179898</v>
      </c>
      <c r="H1670" s="51">
        <f>ACOS(COS(RADIANS(90-F1671)) * COS(RADIANS(90-F1670)) + SIN(RADIANS(90-F1671)) * SIN(RADIANS(90-F1670)) * COS(RADIANS(G1671-G1670))) * 6371392 * IFERROR(IF(AVERAGEIF('TT History'!$B:$B, D1670, 'TT History'!$E:$E) &gt; 9.8%, 1.0505, IF(AVERAGEIF('TT History'!$B:$B, D1670, 'TT History'!$E:$E) &gt;= 8.5%, 1.1055, 1.0525)), 1.0525)</f>
        <v>121.26581607462906</v>
      </c>
    </row>
    <row r="1671" spans="1:8" x14ac:dyDescent="0.25">
      <c r="A1671" t="s">
        <v>176</v>
      </c>
      <c r="B1671" t="str">
        <f>VLOOKUP(C1671, olt_db!$B$2:$E$70, 2, 0)</f>
        <v>OLT-SMGN-IBS-Pematang_Asilum</v>
      </c>
      <c r="C1671" t="s">
        <v>428</v>
      </c>
      <c r="D1671" s="20" t="s">
        <v>518</v>
      </c>
      <c r="E1671" s="20" t="s">
        <v>261</v>
      </c>
      <c r="F1671" s="127">
        <v>2.9811046449277798</v>
      </c>
      <c r="G1671" s="128">
        <v>99.181894736026607</v>
      </c>
      <c r="H1671" s="51">
        <f>ACOS(COS(RADIANS(90-F1672)) * COS(RADIANS(90-F1671)) + SIN(RADIANS(90-F1672)) * SIN(RADIANS(90-F1671)) * COS(RADIANS(G1672-G1671))) * 6371392 * IFERROR(IF(AVERAGEIF('TT History'!$B:$B, D1671, 'TT History'!$E:$E) &gt; 9.8%, 1.0505, IF(AVERAGEIF('TT History'!$B:$B, D1671, 'TT History'!$E:$E) &gt;= 8.5%, 1.1055, 1.0525)), 1.0525)</f>
        <v>203.56076461124607</v>
      </c>
    </row>
    <row r="1672" spans="1:8" x14ac:dyDescent="0.25">
      <c r="A1672" t="s">
        <v>176</v>
      </c>
      <c r="B1672" t="str">
        <f>VLOOKUP(C1672, olt_db!$B$2:$E$70, 2, 0)</f>
        <v>OLT-SMGN-IBS-Pematang_Asilum</v>
      </c>
      <c r="C1672" t="s">
        <v>428</v>
      </c>
      <c r="D1672" s="20" t="s">
        <v>518</v>
      </c>
      <c r="E1672" s="20" t="s">
        <v>262</v>
      </c>
      <c r="F1672" s="127">
        <v>2.9815366990188701</v>
      </c>
      <c r="G1672" s="128">
        <v>99.183585166018304</v>
      </c>
      <c r="H1672" s="51">
        <f>ACOS(COS(RADIANS(90-F1673)) * COS(RADIANS(90-F1672)) + SIN(RADIANS(90-F1673)) * SIN(RADIANS(90-F1672)) * COS(RADIANS(G1673-G1672))) * 6371392 * IFERROR(IF(AVERAGEIF('TT History'!$B:$B, D1672, 'TT History'!$E:$E) &gt; 9.8%, 1.0505, IF(AVERAGEIF('TT History'!$B:$B, D1672, 'TT History'!$E:$E) &gt;= 8.5%, 1.1055, 1.0525)), 1.0525)</f>
        <v>117.12165347601623</v>
      </c>
    </row>
    <row r="1673" spans="1:8" x14ac:dyDescent="0.25">
      <c r="A1673" t="s">
        <v>176</v>
      </c>
      <c r="B1673" t="str">
        <f>VLOOKUP(C1673, olt_db!$B$2:$E$70, 2, 0)</f>
        <v>OLT-SMGN-IBS-Pematang_Asilum</v>
      </c>
      <c r="C1673" t="s">
        <v>428</v>
      </c>
      <c r="D1673" s="20" t="s">
        <v>518</v>
      </c>
      <c r="E1673" s="20" t="s">
        <v>263</v>
      </c>
      <c r="F1673" s="127">
        <v>2.98190836087036</v>
      </c>
      <c r="G1673" s="128">
        <v>99.184517600439804</v>
      </c>
      <c r="H1673" s="51">
        <f>ACOS(COS(RADIANS(90-F1674)) * COS(RADIANS(90-F1673)) + SIN(RADIANS(90-F1674)) * SIN(RADIANS(90-F1673)) * COS(RADIANS(G1674-G1673))) * 6371392 * IFERROR(IF(AVERAGEIF('TT History'!$B:$B, D1673, 'TT History'!$E:$E) &gt; 9.8%, 1.0505, IF(AVERAGEIF('TT History'!$B:$B, D1673, 'TT History'!$E:$E) &gt;= 8.5%, 1.1055, 1.0525)), 1.0525)</f>
        <v>156.15200910159564</v>
      </c>
    </row>
    <row r="1674" spans="1:8" x14ac:dyDescent="0.25">
      <c r="A1674" t="s">
        <v>176</v>
      </c>
      <c r="B1674" t="str">
        <f>VLOOKUP(C1674, olt_db!$B$2:$E$70, 2, 0)</f>
        <v>OLT-SMGN-IBS-Pematang_Asilum</v>
      </c>
      <c r="C1674" t="s">
        <v>428</v>
      </c>
      <c r="D1674" s="20" t="s">
        <v>518</v>
      </c>
      <c r="E1674" s="20" t="s">
        <v>264</v>
      </c>
      <c r="F1674" s="127">
        <v>2.9823398303281299</v>
      </c>
      <c r="G1674" s="128">
        <v>99.185784483796894</v>
      </c>
      <c r="H1674" s="51">
        <f>ACOS(COS(RADIANS(90-F1675)) * COS(RADIANS(90-F1674)) + SIN(RADIANS(90-F1675)) * SIN(RADIANS(90-F1674)) * COS(RADIANS(G1675-G1674))) * 6371392 * IFERROR(IF(AVERAGEIF('TT History'!$B:$B, D1674, 'TT History'!$E:$E) &gt; 9.8%, 1.0505, IF(AVERAGEIF('TT History'!$B:$B, D1674, 'TT History'!$E:$E) &gt;= 8.5%, 1.1055, 1.0525)), 1.0525)</f>
        <v>82.463545768368121</v>
      </c>
    </row>
    <row r="1675" spans="1:8" x14ac:dyDescent="0.25">
      <c r="A1675" t="s">
        <v>176</v>
      </c>
      <c r="B1675" t="str">
        <f>VLOOKUP(C1675, olt_db!$B$2:$E$70, 2, 0)</f>
        <v>OLT-SMGN-IBS-Pematang_Asilum</v>
      </c>
      <c r="C1675" t="s">
        <v>428</v>
      </c>
      <c r="D1675" s="20" t="s">
        <v>518</v>
      </c>
      <c r="E1675" s="20" t="s">
        <v>265</v>
      </c>
      <c r="F1675" s="127">
        <v>2.9825112661038702</v>
      </c>
      <c r="G1675" s="128">
        <v>99.186470196713898</v>
      </c>
      <c r="H1675" s="51">
        <f>ACOS(COS(RADIANS(90-F1676)) * COS(RADIANS(90-F1675)) + SIN(RADIANS(90-F1676)) * SIN(RADIANS(90-F1675)) * COS(RADIANS(G1676-G1675))) * 6371392 * IFERROR(IF(AVERAGEIF('TT History'!$B:$B, D1675, 'TT History'!$E:$E) &gt; 9.8%, 1.0505, IF(AVERAGEIF('TT History'!$B:$B, D1675, 'TT History'!$E:$E) &gt;= 8.5%, 1.1055, 1.0525)), 1.0525)</f>
        <v>131.24133735824111</v>
      </c>
    </row>
    <row r="1676" spans="1:8" x14ac:dyDescent="0.25">
      <c r="A1676" t="s">
        <v>176</v>
      </c>
      <c r="B1676" t="str">
        <f>VLOOKUP(C1676, olt_db!$B$2:$E$70, 2, 0)</f>
        <v>OLT-SMGN-IBS-Pematang_Asilum</v>
      </c>
      <c r="C1676" t="s">
        <v>428</v>
      </c>
      <c r="D1676" s="20" t="s">
        <v>518</v>
      </c>
      <c r="E1676" s="20" t="s">
        <v>266</v>
      </c>
      <c r="F1676" s="127">
        <v>2.9827124393279298</v>
      </c>
      <c r="G1676" s="128">
        <v>99.187577011581993</v>
      </c>
      <c r="H1676" s="51">
        <f>ACOS(COS(RADIANS(90-F1677)) * COS(RADIANS(90-F1676)) + SIN(RADIANS(90-F1677)) * SIN(RADIANS(90-F1676)) * COS(RADIANS(G1677-G1676))) * 6371392 * IFERROR(IF(AVERAGEIF('TT History'!$B:$B, D1676, 'TT History'!$E:$E) &gt; 9.8%, 1.0505, IF(AVERAGEIF('TT History'!$B:$B, D1676, 'TT History'!$E:$E) &gt;= 8.5%, 1.1055, 1.0525)), 1.0525)</f>
        <v>158.95978700395381</v>
      </c>
    </row>
    <row r="1677" spans="1:8" x14ac:dyDescent="0.25">
      <c r="A1677" t="s">
        <v>176</v>
      </c>
      <c r="B1677" t="str">
        <f>VLOOKUP(C1677, olt_db!$B$2:$E$70, 2, 0)</f>
        <v>OLT-SMGN-IBS-Pematang_Asilum</v>
      </c>
      <c r="C1677" t="s">
        <v>428</v>
      </c>
      <c r="D1677" s="20" t="s">
        <v>518</v>
      </c>
      <c r="E1677" s="20" t="s">
        <v>267</v>
      </c>
      <c r="F1677" s="127">
        <v>2.9829395151680198</v>
      </c>
      <c r="G1677" s="128">
        <v>99.1889205049807</v>
      </c>
      <c r="H1677" s="51">
        <f>ACOS(COS(RADIANS(90-F1678)) * COS(RADIANS(90-F1677)) + SIN(RADIANS(90-F1678)) * SIN(RADIANS(90-F1677)) * COS(RADIANS(G1678-G1677))) * 6371392 * IFERROR(IF(AVERAGEIF('TT History'!$B:$B, D1677, 'TT History'!$E:$E) &gt; 9.8%, 1.0505, IF(AVERAGEIF('TT History'!$B:$B, D1677, 'TT History'!$E:$E) &gt;= 8.5%, 1.1055, 1.0525)), 1.0525)</f>
        <v>157.83029822307418</v>
      </c>
    </row>
    <row r="1678" spans="1:8" x14ac:dyDescent="0.25">
      <c r="A1678" t="s">
        <v>176</v>
      </c>
      <c r="B1678" t="str">
        <f>VLOOKUP(C1678, olt_db!$B$2:$E$70, 2, 0)</f>
        <v>OLT-SMGN-IBS-Pematang_Asilum</v>
      </c>
      <c r="C1678" t="s">
        <v>428</v>
      </c>
      <c r="D1678" s="20" t="s">
        <v>518</v>
      </c>
      <c r="E1678" s="20" t="s">
        <v>281</v>
      </c>
      <c r="F1678" s="127">
        <v>2.9830836239487599</v>
      </c>
      <c r="G1678" s="128">
        <v>99.190265705182298</v>
      </c>
      <c r="H1678" s="51">
        <f>ACOS(COS(RADIANS(90-F1679)) * COS(RADIANS(90-F1678)) + SIN(RADIANS(90-F1679)) * SIN(RADIANS(90-F1678)) * COS(RADIANS(G1679-G1678))) * 6371392 * IFERROR(IF(AVERAGEIF('TT History'!$B:$B, D1678, 'TT History'!$E:$E) &gt; 9.8%, 1.0505, IF(AVERAGEIF('TT History'!$B:$B, D1678, 'TT History'!$E:$E) &gt;= 8.5%, 1.1055, 1.0525)), 1.0525)</f>
        <v>120.7733859718371</v>
      </c>
    </row>
    <row r="1679" spans="1:8" x14ac:dyDescent="0.25">
      <c r="A1679" t="s">
        <v>176</v>
      </c>
      <c r="B1679" t="str">
        <f>VLOOKUP(C1679, olt_db!$B$2:$E$70, 2, 0)</f>
        <v>OLT-SMGN-IBS-Pematang_Asilum</v>
      </c>
      <c r="C1679" t="s">
        <v>428</v>
      </c>
      <c r="D1679" s="20" t="s">
        <v>518</v>
      </c>
      <c r="E1679" s="20" t="s">
        <v>282</v>
      </c>
      <c r="F1679" s="127">
        <v>2.98326133440455</v>
      </c>
      <c r="G1679" s="128">
        <v>99.191285563298393</v>
      </c>
      <c r="H1679" s="51">
        <f>ACOS(COS(RADIANS(90-F1680)) * COS(RADIANS(90-F1679)) + SIN(RADIANS(90-F1680)) * SIN(RADIANS(90-F1679)) * COS(RADIANS(G1680-G1679))) * 6371392 * IFERROR(IF(AVERAGEIF('TT History'!$B:$B, D1679, 'TT History'!$E:$E) &gt; 9.8%, 1.0505, IF(AVERAGEIF('TT History'!$B:$B, D1679, 'TT History'!$E:$E) &gt;= 8.5%, 1.1055, 1.0525)), 1.0525)</f>
        <v>141.39436517329665</v>
      </c>
    </row>
    <row r="1680" spans="1:8" x14ac:dyDescent="0.25">
      <c r="A1680" t="s">
        <v>176</v>
      </c>
      <c r="B1680" t="str">
        <f>VLOOKUP(C1680, olt_db!$B$2:$E$70, 2, 0)</f>
        <v>OLT-SMGN-IBS-Pematang_Asilum</v>
      </c>
      <c r="C1680" t="s">
        <v>428</v>
      </c>
      <c r="D1680" s="20" t="s">
        <v>518</v>
      </c>
      <c r="E1680" s="20" t="s">
        <v>283</v>
      </c>
      <c r="F1680" s="127">
        <v>2.98350899284919</v>
      </c>
      <c r="G1680" s="128">
        <v>99.192471951135403</v>
      </c>
      <c r="H1680" s="51">
        <f>ACOS(COS(RADIANS(90-F1681)) * COS(RADIANS(90-F1680)) + SIN(RADIANS(90-F1681)) * SIN(RADIANS(90-F1680)) * COS(RADIANS(G1681-G1680))) * 6371392 * IFERROR(IF(AVERAGEIF('TT History'!$B:$B, D1680, 'TT History'!$E:$E) &gt; 9.8%, 1.0505, IF(AVERAGEIF('TT History'!$B:$B, D1680, 'TT History'!$E:$E) &gt;= 8.5%, 1.1055, 1.0525)), 1.0525)</f>
        <v>153.39212608476032</v>
      </c>
    </row>
    <row r="1681" spans="1:8" x14ac:dyDescent="0.25">
      <c r="A1681" t="s">
        <v>176</v>
      </c>
      <c r="B1681" t="str">
        <f>VLOOKUP(C1681, olt_db!$B$2:$E$70, 2, 0)</f>
        <v>OLT-SMGN-IBS-Pematang_Asilum</v>
      </c>
      <c r="C1681" t="s">
        <v>428</v>
      </c>
      <c r="D1681" s="20" t="s">
        <v>518</v>
      </c>
      <c r="E1681" s="20" t="s">
        <v>284</v>
      </c>
      <c r="F1681" s="127">
        <v>2.98364660877687</v>
      </c>
      <c r="G1681" s="128">
        <v>99.193779584802499</v>
      </c>
      <c r="H1681" s="51">
        <f>ACOS(COS(RADIANS(90-F1682)) * COS(RADIANS(90-F1681)) + SIN(RADIANS(90-F1682)) * SIN(RADIANS(90-F1681)) * COS(RADIANS(G1682-G1681))) * 6371392 * IFERROR(IF(AVERAGEIF('TT History'!$B:$B, D1681, 'TT History'!$E:$E) &gt; 9.8%, 1.0505, IF(AVERAGEIF('TT History'!$B:$B, D1681, 'TT History'!$E:$E) &gt;= 8.5%, 1.1055, 1.0525)), 1.0525)</f>
        <v>94.885213229319064</v>
      </c>
    </row>
    <row r="1682" spans="1:8" x14ac:dyDescent="0.25">
      <c r="A1682" t="s">
        <v>176</v>
      </c>
      <c r="B1682" t="str">
        <f>VLOOKUP(C1682, olt_db!$B$2:$E$70, 2, 0)</f>
        <v>OLT-SMGN-IBS-Pematang_Asilum</v>
      </c>
      <c r="C1682" t="s">
        <v>428</v>
      </c>
      <c r="D1682" s="20" t="s">
        <v>518</v>
      </c>
      <c r="E1682" s="20" t="s">
        <v>285</v>
      </c>
      <c r="F1682" s="127">
        <v>2.9837615575126901</v>
      </c>
      <c r="G1682" s="128">
        <v>99.194584752888801</v>
      </c>
      <c r="H1682" s="51">
        <f>ACOS(COS(RADIANS(90-F1683)) * COS(RADIANS(90-F1682)) + SIN(RADIANS(90-F1683)) * SIN(RADIANS(90-F1682)) * COS(RADIANS(G1683-G1682))) * 6371392 * IFERROR(IF(AVERAGEIF('TT History'!$B:$B, D1682, 'TT History'!$E:$E) &gt; 9.8%, 1.0505, IF(AVERAGEIF('TT History'!$B:$B, D1682, 'TT History'!$E:$E) &gt;= 8.5%, 1.1055, 1.0525)), 1.0525)</f>
        <v>74.018447282342919</v>
      </c>
    </row>
    <row r="1683" spans="1:8" x14ac:dyDescent="0.25">
      <c r="A1683" t="s">
        <v>176</v>
      </c>
      <c r="B1683" t="str">
        <f>VLOOKUP(C1683, olt_db!$B$2:$E$70, 2, 0)</f>
        <v>OLT-SMGN-IBS-Pematang_Asilum</v>
      </c>
      <c r="C1683" t="s">
        <v>428</v>
      </c>
      <c r="D1683" s="20" t="s">
        <v>518</v>
      </c>
      <c r="E1683" s="20" t="s">
        <v>286</v>
      </c>
      <c r="F1683" s="127">
        <v>2.9838110442228598</v>
      </c>
      <c r="G1683" s="128">
        <v>99.195217299372302</v>
      </c>
      <c r="H1683" s="51">
        <f>ACOS(COS(RADIANS(90-F1684)) * COS(RADIANS(90-F1683)) + SIN(RADIANS(90-F1684)) * SIN(RADIANS(90-F1683)) * COS(RADIANS(G1684-G1683))) * 6371392 * IFERROR(IF(AVERAGEIF('TT History'!$B:$B, D1683, 'TT History'!$E:$E) &gt; 9.8%, 1.0505, IF(AVERAGEIF('TT History'!$B:$B, D1683, 'TT History'!$E:$E) &gt;= 8.5%, 1.1055, 1.0525)), 1.0525)</f>
        <v>116.40058185801581</v>
      </c>
    </row>
    <row r="1684" spans="1:8" x14ac:dyDescent="0.25">
      <c r="A1684" t="s">
        <v>176</v>
      </c>
      <c r="B1684" t="str">
        <f>VLOOKUP(C1684, olt_db!$B$2:$E$70, 2, 0)</f>
        <v>OLT-SMGN-IBS-Pematang_Asilum</v>
      </c>
      <c r="C1684" t="s">
        <v>428</v>
      </c>
      <c r="D1684" s="20" t="s">
        <v>518</v>
      </c>
      <c r="E1684" s="20" t="s">
        <v>287</v>
      </c>
      <c r="F1684" s="127">
        <v>2.98388861904342</v>
      </c>
      <c r="G1684" s="128">
        <v>99.1962120546862</v>
      </c>
      <c r="H1684" s="51">
        <f>ACOS(COS(RADIANS(90-F1685)) * COS(RADIANS(90-F1684)) + SIN(RADIANS(90-F1685)) * SIN(RADIANS(90-F1684)) * COS(RADIANS(G1685-G1684))) * 6371392 * IFERROR(IF(AVERAGEIF('TT History'!$B:$B, D1684, 'TT History'!$E:$E) &gt; 9.8%, 1.0505, IF(AVERAGEIF('TT History'!$B:$B, D1684, 'TT History'!$E:$E) &gt;= 8.5%, 1.1055, 1.0525)), 1.0525)</f>
        <v>97.897352221653534</v>
      </c>
    </row>
    <row r="1685" spans="1:8" x14ac:dyDescent="0.25">
      <c r="A1685" t="s">
        <v>176</v>
      </c>
      <c r="B1685" t="str">
        <f>VLOOKUP(C1685, olt_db!$B$2:$E$70, 2, 0)</f>
        <v>OLT-SMGN-IBS-Pematang_Asilum</v>
      </c>
      <c r="C1685" t="s">
        <v>428</v>
      </c>
      <c r="D1685" s="20" t="s">
        <v>518</v>
      </c>
      <c r="E1685" s="20" t="s">
        <v>288</v>
      </c>
      <c r="F1685" s="127">
        <v>2.98398537989338</v>
      </c>
      <c r="G1685" s="128">
        <v>99.197045616966307</v>
      </c>
      <c r="H1685" s="51">
        <f>ACOS(COS(RADIANS(90-F1686)) * COS(RADIANS(90-F1685)) + SIN(RADIANS(90-F1686)) * SIN(RADIANS(90-F1685)) * COS(RADIANS(G1686-G1685))) * 6371392 * IFERROR(IF(AVERAGEIF('TT History'!$B:$B, D1685, 'TT History'!$E:$E) &gt; 9.8%, 1.0505, IF(AVERAGEIF('TT History'!$B:$B, D1685, 'TT History'!$E:$E) &gt;= 8.5%, 1.1055, 1.0525)), 1.0525)</f>
        <v>59.189568126192732</v>
      </c>
    </row>
    <row r="1686" spans="1:8" x14ac:dyDescent="0.25">
      <c r="A1686" t="s">
        <v>176</v>
      </c>
      <c r="B1686" t="str">
        <f>VLOOKUP(C1686, olt_db!$B$2:$E$70, 2, 0)</f>
        <v>OLT-SMGN-IBS-Pematang_Asilum</v>
      </c>
      <c r="C1686" t="s">
        <v>428</v>
      </c>
      <c r="D1686" s="20" t="s">
        <v>518</v>
      </c>
      <c r="E1686" s="20" t="s">
        <v>289</v>
      </c>
      <c r="F1686" s="127">
        <v>2.9841504988741501</v>
      </c>
      <c r="G1686" s="128">
        <v>99.197525291439405</v>
      </c>
      <c r="H1686" s="51">
        <f>ACOS(COS(RADIANS(90-F1687)) * COS(RADIANS(90-F1686)) + SIN(RADIANS(90-F1687)) * SIN(RADIANS(90-F1686)) * COS(RADIANS(G1687-G1686))) * 6371392 * IFERROR(IF(AVERAGEIF('TT History'!$B:$B, D1686, 'TT History'!$E:$E) &gt; 9.8%, 1.0505, IF(AVERAGEIF('TT History'!$B:$B, D1686, 'TT History'!$E:$E) &gt;= 8.5%, 1.1055, 1.0525)), 1.0525)</f>
        <v>67.252833168416302</v>
      </c>
    </row>
    <row r="1687" spans="1:8" x14ac:dyDescent="0.25">
      <c r="A1687" t="s">
        <v>176</v>
      </c>
      <c r="B1687" t="str">
        <f>VLOOKUP(C1687, olt_db!$B$2:$E$70, 2, 0)</f>
        <v>OLT-SMGN-IBS-Pematang_Asilum</v>
      </c>
      <c r="C1687" t="s">
        <v>428</v>
      </c>
      <c r="D1687" s="20" t="s">
        <v>518</v>
      </c>
      <c r="E1687" s="20" t="s">
        <v>290</v>
      </c>
      <c r="F1687" s="127">
        <v>2.9845028377564198</v>
      </c>
      <c r="G1687" s="128">
        <v>99.197981210276495</v>
      </c>
      <c r="H1687" s="51">
        <f>ACOS(COS(RADIANS(90-F1688)) * COS(RADIANS(90-F1687)) + SIN(RADIANS(90-F1688)) * SIN(RADIANS(90-F1687)) * COS(RADIANS(G1688-G1687))) * 6371392 * IFERROR(IF(AVERAGEIF('TT History'!$B:$B, D1687, 'TT History'!$E:$E) &gt; 9.8%, 1.0505, IF(AVERAGEIF('TT History'!$B:$B, D1687, 'TT History'!$E:$E) &gt;= 8.5%, 1.1055, 1.0525)), 1.0525)</f>
        <v>175.69948673049299</v>
      </c>
    </row>
    <row r="1688" spans="1:8" x14ac:dyDescent="0.25">
      <c r="A1688" t="s">
        <v>176</v>
      </c>
      <c r="B1688" t="str">
        <f>VLOOKUP(C1688, olt_db!$B$2:$E$70, 2, 0)</f>
        <v>OLT-SMGN-IBS-Pematang_Asilum</v>
      </c>
      <c r="C1688" t="s">
        <v>428</v>
      </c>
      <c r="D1688" s="20" t="s">
        <v>518</v>
      </c>
      <c r="E1688" s="20" t="s">
        <v>291</v>
      </c>
      <c r="F1688" s="127">
        <v>2.9856716452323599</v>
      </c>
      <c r="G1688" s="128">
        <v>99.198929101129906</v>
      </c>
      <c r="H1688" s="51">
        <f>ACOS(COS(RADIANS(90-F1689)) * COS(RADIANS(90-F1688)) + SIN(RADIANS(90-F1689)) * SIN(RADIANS(90-F1688)) * COS(RADIANS(G1689-G1688))) * 6371392 * IFERROR(IF(AVERAGEIF('TT History'!$B:$B, D1688, 'TT History'!$E:$E) &gt; 9.8%, 1.0505, IF(AVERAGEIF('TT History'!$B:$B, D1688, 'TT History'!$E:$E) &gt;= 8.5%, 1.1055, 1.0525)), 1.0525)</f>
        <v>251.51120468199099</v>
      </c>
    </row>
    <row r="1689" spans="1:8" x14ac:dyDescent="0.25">
      <c r="A1689" t="s">
        <v>176</v>
      </c>
      <c r="B1689" t="str">
        <f>VLOOKUP(C1689, olt_db!$B$2:$E$70, 2, 0)</f>
        <v>OLT-SMGN-IBS-Pematang_Asilum</v>
      </c>
      <c r="C1689" t="s">
        <v>428</v>
      </c>
      <c r="D1689" s="20" t="s">
        <v>518</v>
      </c>
      <c r="E1689" s="20" t="s">
        <v>292</v>
      </c>
      <c r="F1689" s="127">
        <v>2.98736354061894</v>
      </c>
      <c r="G1689" s="128">
        <v>99.200262459283195</v>
      </c>
      <c r="H1689" s="51">
        <f>ACOS(COS(RADIANS(90-F1690)) * COS(RADIANS(90-F1689)) + SIN(RADIANS(90-F1690)) * SIN(RADIANS(90-F1689)) * COS(RADIANS(G1690-G1689))) * 6371392 * IFERROR(IF(AVERAGEIF('TT History'!$B:$B, D1689, 'TT History'!$E:$E) &gt; 9.8%, 1.0505, IF(AVERAGEIF('TT History'!$B:$B, D1689, 'TT History'!$E:$E) &gt;= 8.5%, 1.1055, 1.0525)), 1.0525)</f>
        <v>119.08146249235615</v>
      </c>
    </row>
    <row r="1690" spans="1:8" x14ac:dyDescent="0.25">
      <c r="A1690" t="s">
        <v>176</v>
      </c>
      <c r="B1690" t="str">
        <f>VLOOKUP(C1690, olt_db!$B$2:$E$70, 2, 0)</f>
        <v>OLT-SMGN-IBS-Pematang_Asilum</v>
      </c>
      <c r="C1690" t="s">
        <v>428</v>
      </c>
      <c r="D1690" s="20" t="s">
        <v>518</v>
      </c>
      <c r="E1690" s="20" t="s">
        <v>293</v>
      </c>
      <c r="F1690" s="127">
        <v>2.98814160997249</v>
      </c>
      <c r="G1690" s="128">
        <v>99.200921949131398</v>
      </c>
      <c r="H1690" s="51">
        <f>ACOS(COS(RADIANS(90-F1691)) * COS(RADIANS(90-F1690)) + SIN(RADIANS(90-F1691)) * SIN(RADIANS(90-F1690)) * COS(RADIANS(G1691-G1690))) * 6371392 * IFERROR(IF(AVERAGEIF('TT History'!$B:$B, D1690, 'TT History'!$E:$E) &gt; 9.8%, 1.0505, IF(AVERAGEIF('TT History'!$B:$B, D1690, 'TT History'!$E:$E) &gt;= 8.5%, 1.1055, 1.0525)), 1.0525)</f>
        <v>289.49498390330825</v>
      </c>
    </row>
    <row r="1691" spans="1:8" x14ac:dyDescent="0.25">
      <c r="A1691" t="s">
        <v>176</v>
      </c>
      <c r="B1691" t="str">
        <f>VLOOKUP(C1691, olt_db!$B$2:$E$70, 2, 0)</f>
        <v>OLT-SMGN-IBS-Pematang_Asilum</v>
      </c>
      <c r="C1691" t="s">
        <v>428</v>
      </c>
      <c r="D1691" s="20" t="s">
        <v>518</v>
      </c>
      <c r="E1691" s="20" t="s">
        <v>294</v>
      </c>
      <c r="F1691" s="127">
        <v>2.9900998296602901</v>
      </c>
      <c r="G1691" s="128">
        <v>99.202442822156996</v>
      </c>
      <c r="H1691" s="51">
        <f>ACOS(COS(RADIANS(90-F1692)) * COS(RADIANS(90-F1691)) + SIN(RADIANS(90-F1692)) * SIN(RADIANS(90-F1691)) * COS(RADIANS(G1692-G1691))) * 6371392 * IFERROR(IF(AVERAGEIF('TT History'!$B:$B, D1691, 'TT History'!$E:$E) &gt; 9.8%, 1.0505, IF(AVERAGEIF('TT History'!$B:$B, D1691, 'TT History'!$E:$E) &gt;= 8.5%, 1.1055, 1.0525)), 1.0525)</f>
        <v>219.5834220524541</v>
      </c>
    </row>
    <row r="1692" spans="1:8" x14ac:dyDescent="0.25">
      <c r="A1692" t="s">
        <v>176</v>
      </c>
      <c r="B1692" t="str">
        <f>VLOOKUP(C1692, olt_db!$B$2:$E$70, 2, 0)</f>
        <v>OLT-SMGN-IBS-Pematang_Asilum</v>
      </c>
      <c r="C1692" t="s">
        <v>428</v>
      </c>
      <c r="D1692" s="20" t="s">
        <v>518</v>
      </c>
      <c r="E1692" s="20" t="s">
        <v>295</v>
      </c>
      <c r="F1692" s="127">
        <v>2.9915374267083301</v>
      </c>
      <c r="G1692" s="128">
        <v>99.203655523177403</v>
      </c>
      <c r="H1692" s="51">
        <f>ACOS(COS(RADIANS(90-F1693)) * COS(RADIANS(90-F1692)) + SIN(RADIANS(90-F1693)) * SIN(RADIANS(90-F1692)) * COS(RADIANS(G1693-G1692))) * 6371392 * IFERROR(IF(AVERAGEIF('TT History'!$B:$B, D1692, 'TT History'!$E:$E) &gt; 9.8%, 1.0505, IF(AVERAGEIF('TT History'!$B:$B, D1692, 'TT History'!$E:$E) &gt;= 8.5%, 1.1055, 1.0525)), 1.0525)</f>
        <v>300.9623685064999</v>
      </c>
    </row>
    <row r="1693" spans="1:8" x14ac:dyDescent="0.25">
      <c r="A1693" t="s">
        <v>176</v>
      </c>
      <c r="B1693" t="str">
        <f>VLOOKUP(C1693, olt_db!$B$2:$E$70, 2, 0)</f>
        <v>OLT-SMGN-IBS-Pematang_Asilum</v>
      </c>
      <c r="C1693" t="s">
        <v>428</v>
      </c>
      <c r="D1693" s="20" t="s">
        <v>518</v>
      </c>
      <c r="E1693" s="20" t="s">
        <v>296</v>
      </c>
      <c r="F1693" s="127">
        <v>2.9935615971846099</v>
      </c>
      <c r="G1693" s="128">
        <v>99.205251531464697</v>
      </c>
      <c r="H1693" s="51">
        <f>ACOS(COS(RADIANS(90-F1694)) * COS(RADIANS(90-F1693)) + SIN(RADIANS(90-F1694)) * SIN(RADIANS(90-F1693)) * COS(RADIANS(G1694-G1693))) * 6371392 * IFERROR(IF(AVERAGEIF('TT History'!$B:$B, D1693, 'TT History'!$E:$E) &gt; 9.8%, 1.0505, IF(AVERAGEIF('TT History'!$B:$B, D1693, 'TT History'!$E:$E) &gt;= 8.5%, 1.1055, 1.0525)), 1.0525)</f>
        <v>227.65237798837086</v>
      </c>
    </row>
    <row r="1694" spans="1:8" x14ac:dyDescent="0.25">
      <c r="A1694" t="s">
        <v>176</v>
      </c>
      <c r="B1694" t="str">
        <f>VLOOKUP(C1694, olt_db!$B$2:$E$70, 2, 0)</f>
        <v>OLT-SMGN-IBS-Pematang_Asilum</v>
      </c>
      <c r="C1694" t="s">
        <v>428</v>
      </c>
      <c r="D1694" s="20" t="s">
        <v>518</v>
      </c>
      <c r="E1694" s="20" t="s">
        <v>297</v>
      </c>
      <c r="F1694" s="127">
        <v>2.9950598627602001</v>
      </c>
      <c r="G1694" s="128">
        <v>99.206499417947001</v>
      </c>
      <c r="H1694" s="51">
        <f>ACOS(COS(RADIANS(90-F1695)) * COS(RADIANS(90-F1694)) + SIN(RADIANS(90-F1695)) * SIN(RADIANS(90-F1694)) * COS(RADIANS(G1695-G1694))) * 6371392 * IFERROR(IF(AVERAGEIF('TT History'!$B:$B, D1694, 'TT History'!$E:$E) &gt; 9.8%, 1.0505, IF(AVERAGEIF('TT History'!$B:$B, D1694, 'TT History'!$E:$E) &gt;= 8.5%, 1.1055, 1.0525)), 1.0525)</f>
        <v>138.67641049956597</v>
      </c>
    </row>
    <row r="1695" spans="1:8" x14ac:dyDescent="0.25">
      <c r="A1695" t="s">
        <v>176</v>
      </c>
      <c r="B1695" t="str">
        <f>VLOOKUP(C1695, olt_db!$B$2:$E$70, 2, 0)</f>
        <v>OLT-SMGN-IBS-Pematang_Asilum</v>
      </c>
      <c r="C1695" t="s">
        <v>428</v>
      </c>
      <c r="D1695" s="20" t="s">
        <v>518</v>
      </c>
      <c r="E1695" s="20" t="s">
        <v>306</v>
      </c>
      <c r="F1695" s="127">
        <v>2.9959498087903</v>
      </c>
      <c r="G1695" s="128">
        <v>99.207286146548697</v>
      </c>
      <c r="H1695" s="51">
        <f>ACOS(COS(RADIANS(90-F1696)) * COS(RADIANS(90-F1695)) + SIN(RADIANS(90-F1696)) * SIN(RADIANS(90-F1695)) * COS(RADIANS(G1696-G1695))) * 6371392 * IFERROR(IF(AVERAGEIF('TT History'!$B:$B, D1695, 'TT History'!$E:$E) &gt; 9.8%, 1.0505, IF(AVERAGEIF('TT History'!$B:$B, D1695, 'TT History'!$E:$E) &gt;= 8.5%, 1.1055, 1.0525)), 1.0525)</f>
        <v>115.09850284677717</v>
      </c>
    </row>
    <row r="1696" spans="1:8" x14ac:dyDescent="0.25">
      <c r="A1696" t="s">
        <v>176</v>
      </c>
      <c r="B1696" t="str">
        <f>VLOOKUP(C1696, olt_db!$B$2:$E$70, 2, 0)</f>
        <v>OLT-SMGN-IBS-Pematang_Asilum</v>
      </c>
      <c r="C1696" t="s">
        <v>428</v>
      </c>
      <c r="D1696" s="20" t="s">
        <v>518</v>
      </c>
      <c r="E1696" s="20" t="s">
        <v>307</v>
      </c>
      <c r="F1696" s="127">
        <v>2.99659180418409</v>
      </c>
      <c r="G1696" s="128">
        <v>99.208034584515303</v>
      </c>
      <c r="H1696" s="51">
        <f>ACOS(COS(RADIANS(90-F1697)) * COS(RADIANS(90-F1696)) + SIN(RADIANS(90-F1697)) * SIN(RADIANS(90-F1696)) * COS(RADIANS(G1697-G1696))) * 6371392 * IFERROR(IF(AVERAGEIF('TT History'!$B:$B, D1696, 'TT History'!$E:$E) &gt; 9.8%, 1.0505, IF(AVERAGEIF('TT History'!$B:$B, D1696, 'TT History'!$E:$E) &gt;= 8.5%, 1.1055, 1.0525)), 1.0525)</f>
        <v>192.67712475400953</v>
      </c>
    </row>
    <row r="1697" spans="1:8" x14ac:dyDescent="0.25">
      <c r="A1697" t="s">
        <v>176</v>
      </c>
      <c r="B1697" t="str">
        <f>VLOOKUP(C1697, olt_db!$B$2:$E$70, 2, 0)</f>
        <v>OLT-SMGN-IBS-Pematang_Asilum</v>
      </c>
      <c r="C1697" t="s">
        <v>428</v>
      </c>
      <c r="D1697" s="20" t="s">
        <v>518</v>
      </c>
      <c r="E1697" s="20" t="s">
        <v>308</v>
      </c>
      <c r="F1697" s="127">
        <v>2.9974516430167601</v>
      </c>
      <c r="G1697" s="128">
        <v>99.209444046430605</v>
      </c>
      <c r="H1697" s="51">
        <f>ACOS(COS(RADIANS(90-F1698)) * COS(RADIANS(90-F1697)) + SIN(RADIANS(90-F1698)) * SIN(RADIANS(90-F1697)) * COS(RADIANS(G1698-G1697))) * 6371392 * IFERROR(IF(AVERAGEIF('TT History'!$B:$B, D1697, 'TT History'!$E:$E) &gt; 9.8%, 1.0505, IF(AVERAGEIF('TT History'!$B:$B, D1697, 'TT History'!$E:$E) &gt;= 8.5%, 1.1055, 1.0525)), 1.0525)</f>
        <v>148.45753664559635</v>
      </c>
    </row>
    <row r="1698" spans="1:8" x14ac:dyDescent="0.25">
      <c r="A1698" t="s">
        <v>176</v>
      </c>
      <c r="B1698" t="str">
        <f>VLOOKUP(C1698, olt_db!$B$2:$E$70, 2, 0)</f>
        <v>OLT-SMGN-IBS-Pematang_Asilum</v>
      </c>
      <c r="C1698" t="s">
        <v>428</v>
      </c>
      <c r="D1698" s="20" t="s">
        <v>518</v>
      </c>
      <c r="E1698" s="20" t="s">
        <v>309</v>
      </c>
      <c r="F1698" s="127">
        <v>2.9980191582140701</v>
      </c>
      <c r="G1698" s="128">
        <v>99.210582701131202</v>
      </c>
      <c r="H1698" s="51">
        <f>ACOS(COS(RADIANS(90-F1699)) * COS(RADIANS(90-F1698)) + SIN(RADIANS(90-F1699)) * SIN(RADIANS(90-F1698)) * COS(RADIANS(G1699-G1698))) * 6371392 * IFERROR(IF(AVERAGEIF('TT History'!$B:$B, D1698, 'TT History'!$E:$E) &gt; 9.8%, 1.0505, IF(AVERAGEIF('TT History'!$B:$B, D1698, 'TT History'!$E:$E) &gt;= 8.5%, 1.1055, 1.0525)), 1.0525)</f>
        <v>141.80468867802324</v>
      </c>
    </row>
    <row r="1699" spans="1:8" x14ac:dyDescent="0.25">
      <c r="A1699" t="s">
        <v>176</v>
      </c>
      <c r="B1699" t="str">
        <f>VLOOKUP(C1699, olt_db!$B$2:$E$70, 2, 0)</f>
        <v>OLT-SMGN-IBS-Pematang_Asilum</v>
      </c>
      <c r="C1699" t="s">
        <v>428</v>
      </c>
      <c r="D1699" s="20" t="s">
        <v>518</v>
      </c>
      <c r="E1699" s="20" t="s">
        <v>310</v>
      </c>
      <c r="F1699" s="127">
        <v>2.99841891434472</v>
      </c>
      <c r="G1699" s="128">
        <v>99.2117304607454</v>
      </c>
      <c r="H1699" s="51">
        <f>ACOS(COS(RADIANS(90-F1700)) * COS(RADIANS(90-F1699)) + SIN(RADIANS(90-F1700)) * SIN(RADIANS(90-F1699)) * COS(RADIANS(G1700-G1699))) * 6371392 * IFERROR(IF(AVERAGEIF('TT History'!$B:$B, D1699, 'TT History'!$E:$E) &gt; 9.8%, 1.0505, IF(AVERAGEIF('TT History'!$B:$B, D1699, 'TT History'!$E:$E) &gt;= 8.5%, 1.1055, 1.0525)), 1.0525)</f>
        <v>141.15764771445296</v>
      </c>
    </row>
    <row r="1700" spans="1:8" x14ac:dyDescent="0.25">
      <c r="A1700" t="s">
        <v>176</v>
      </c>
      <c r="B1700" t="str">
        <f>VLOOKUP(C1700, olt_db!$B$2:$E$70, 2, 0)</f>
        <v>OLT-SMGN-IBS-Pematang_Asilum</v>
      </c>
      <c r="C1700" t="s">
        <v>428</v>
      </c>
      <c r="D1700" s="20" t="s">
        <v>518</v>
      </c>
      <c r="E1700" s="20" t="s">
        <v>311</v>
      </c>
      <c r="F1700" s="127">
        <v>2.9987865811185901</v>
      </c>
      <c r="G1700" s="128">
        <v>99.212883106625597</v>
      </c>
      <c r="H1700" s="51">
        <f>ACOS(COS(RADIANS(90-F1701)) * COS(RADIANS(90-F1700)) + SIN(RADIANS(90-F1701)) * SIN(RADIANS(90-F1700)) * COS(RADIANS(G1701-G1700))) * 6371392 * IFERROR(IF(AVERAGEIF('TT History'!$B:$B, D1700, 'TT History'!$E:$E) &gt; 9.8%, 1.0505, IF(AVERAGEIF('TT History'!$B:$B, D1700, 'TT History'!$E:$E) &gt;= 8.5%, 1.1055, 1.0525)), 1.0525)</f>
        <v>63.551422854411427</v>
      </c>
    </row>
    <row r="1701" spans="1:8" x14ac:dyDescent="0.25">
      <c r="A1701" t="s">
        <v>176</v>
      </c>
      <c r="B1701" t="str">
        <f>VLOOKUP(C1701, olt_db!$B$2:$E$70, 2, 0)</f>
        <v>OLT-SMGN-IBS-Pematang_Asilum</v>
      </c>
      <c r="C1701" t="s">
        <v>428</v>
      </c>
      <c r="D1701" s="20" t="s">
        <v>518</v>
      </c>
      <c r="E1701" s="20" t="s">
        <v>312</v>
      </c>
      <c r="F1701" s="127">
        <v>2.9989649178262101</v>
      </c>
      <c r="G1701" s="128">
        <v>99.213397774076</v>
      </c>
      <c r="H1701" s="51">
        <f>ACOS(COS(RADIANS(90-F1702)) * COS(RADIANS(90-F1701)) + SIN(RADIANS(90-F1702)) * SIN(RADIANS(90-F1701)) * COS(RADIANS(G1702-G1701))) * 6371392 * IFERROR(IF(AVERAGEIF('TT History'!$B:$B, D1701, 'TT History'!$E:$E) &gt; 9.8%, 1.0505, IF(AVERAGEIF('TT History'!$B:$B, D1701, 'TT History'!$E:$E) &gt;= 8.5%, 1.1055, 1.0525)), 1.0525)</f>
        <v>294.34048371768506</v>
      </c>
    </row>
    <row r="1702" spans="1:8" x14ac:dyDescent="0.25">
      <c r="A1702" t="s">
        <v>176</v>
      </c>
      <c r="B1702" t="str">
        <f>VLOOKUP(C1702, olt_db!$B$2:$E$70, 2, 0)</f>
        <v>OLT-SMGN-IBS-Pematang_Asilum</v>
      </c>
      <c r="C1702" t="s">
        <v>428</v>
      </c>
      <c r="D1702" s="20" t="s">
        <v>518</v>
      </c>
      <c r="E1702" s="20" t="s">
        <v>313</v>
      </c>
      <c r="F1702" s="127">
        <v>2.9997553143389899</v>
      </c>
      <c r="G1702" s="128">
        <v>99.2157935376582</v>
      </c>
      <c r="H1702" s="51">
        <f>ACOS(COS(RADIANS(90-F1703)) * COS(RADIANS(90-F1702)) + SIN(RADIANS(90-F1703)) * SIN(RADIANS(90-F1702)) * COS(RADIANS(G1703-G1702))) * 6371392 * IFERROR(IF(AVERAGEIF('TT History'!$B:$B, D1702, 'TT History'!$E:$E) &gt; 9.8%, 1.0505, IF(AVERAGEIF('TT History'!$B:$B, D1702, 'TT History'!$E:$E) &gt;= 8.5%, 1.1055, 1.0525)), 1.0525)</f>
        <v>123.32197228697316</v>
      </c>
    </row>
    <row r="1703" spans="1:8" x14ac:dyDescent="0.25">
      <c r="A1703" t="s">
        <v>176</v>
      </c>
      <c r="B1703" t="str">
        <f>VLOOKUP(C1703, olt_db!$B$2:$E$70, 2, 0)</f>
        <v>OLT-SMGN-IBS-Pematang_Asilum</v>
      </c>
      <c r="C1703" t="s">
        <v>428</v>
      </c>
      <c r="D1703" s="20" t="s">
        <v>518</v>
      </c>
      <c r="E1703" s="20" t="s">
        <v>517</v>
      </c>
      <c r="F1703" s="127">
        <v>3.00074383010478</v>
      </c>
      <c r="G1703" s="128">
        <v>99.215422490405601</v>
      </c>
      <c r="H1703" s="51">
        <f>ACOS(COS(RADIANS(90-F1704)) * COS(RADIANS(90-F1703)) + SIN(RADIANS(90-F1704)) * SIN(RADIANS(90-F1703)) * COS(RADIANS(G1704-G1703))) * 6371392 * IFERROR(IF(AVERAGEIF('TT History'!$B:$B, D1703, 'TT History'!$E:$E) &gt; 9.8%, 1.0505, IF(AVERAGEIF('TT History'!$B:$B, D1703, 'TT History'!$E:$E) &gt;= 8.5%, 1.1055, 1.0525)), 1.0525)</f>
        <v>110.17103498618125</v>
      </c>
    </row>
    <row r="1704" spans="1:8" x14ac:dyDescent="0.25">
      <c r="A1704" t="s">
        <v>176</v>
      </c>
      <c r="B1704" t="str">
        <f>VLOOKUP(C1704, olt_db!$B$2:$E$70, 2, 0)</f>
        <v>OLT-SMGN-IBS-Pematang_Asilum</v>
      </c>
      <c r="C1704" t="s">
        <v>428</v>
      </c>
      <c r="D1704" s="20" t="s">
        <v>518</v>
      </c>
      <c r="E1704" s="20" t="s">
        <v>514</v>
      </c>
      <c r="F1704" s="127">
        <v>3.0016456814713499</v>
      </c>
      <c r="G1704" s="128">
        <v>99.215146233039206</v>
      </c>
      <c r="H1704" s="51">
        <f>ACOS(COS(RADIANS(90-F1705)) * COS(RADIANS(90-F1704)) + SIN(RADIANS(90-F1705)) * SIN(RADIANS(90-F1704)) * COS(RADIANS(G1705-G1704))) * 6371392 * IFERROR(IF(AVERAGEIF('TT History'!$B:$B, D1704, 'TT History'!$E:$E) &gt; 9.8%, 1.0505, IF(AVERAGEIF('TT History'!$B:$B, D1704, 'TT History'!$E:$E) &gt;= 8.5%, 1.1055, 1.0525)), 1.0525)</f>
        <v>117.63922305164357</v>
      </c>
    </row>
    <row r="1705" spans="1:8" x14ac:dyDescent="0.25">
      <c r="A1705" t="s">
        <v>176</v>
      </c>
      <c r="B1705" t="str">
        <f>VLOOKUP(C1705, olt_db!$B$2:$E$70, 2, 0)</f>
        <v>OLT-SMGN-IBS-Pematang_Asilum</v>
      </c>
      <c r="C1705" t="s">
        <v>428</v>
      </c>
      <c r="D1705" s="20" t="s">
        <v>518</v>
      </c>
      <c r="E1705" s="20" t="s">
        <v>515</v>
      </c>
      <c r="F1705" s="127">
        <v>3.0019775434515101</v>
      </c>
      <c r="G1705" s="128">
        <v>99.216098321440896</v>
      </c>
      <c r="H1705" s="51">
        <f>ACOS(COS(RADIANS(90-F1706)) * COS(RADIANS(90-F1705)) + SIN(RADIANS(90-F1706)) * SIN(RADIANS(90-F1705)) * COS(RADIANS(G1706-G1705))) * 6371392 * IFERROR(IF(AVERAGEIF('TT History'!$B:$B, D1705, 'TT History'!$E:$E) &gt; 9.8%, 1.0505, IF(AVERAGEIF('TT History'!$B:$B, D1705, 'TT History'!$E:$E) &gt;= 8.5%, 1.1055, 1.0525)), 1.0525)</f>
        <v>53.954506872654747</v>
      </c>
    </row>
    <row r="1706" spans="1:8" x14ac:dyDescent="0.25">
      <c r="A1706" t="s">
        <v>176</v>
      </c>
      <c r="B1706" t="str">
        <f>VLOOKUP(C1706, olt_db!$B$2:$E$70, 2, 0)</f>
        <v>OLT-SMGN-IBS-Pematang_Asilum</v>
      </c>
      <c r="C1706" t="s">
        <v>428</v>
      </c>
      <c r="D1706" s="20" t="s">
        <v>518</v>
      </c>
      <c r="E1706" s="20" t="s">
        <v>512</v>
      </c>
      <c r="F1706" s="127">
        <v>3.0021463692177801</v>
      </c>
      <c r="G1706" s="128">
        <v>99.216528821701004</v>
      </c>
      <c r="H1706" s="51">
        <f>ACOS(COS(RADIANS(90-F1707)) * COS(RADIANS(90-F1706)) + SIN(RADIANS(90-F1707)) * SIN(RADIANS(90-F1706)) * COS(RADIANS(G1707-G1706))) * 6371392 * IFERROR(IF(AVERAGEIF('TT History'!$B:$B, D1706, 'TT History'!$E:$E) &gt; 9.8%, 1.0505, IF(AVERAGEIF('TT History'!$B:$B, D1706, 'TT History'!$E:$E) &gt;= 8.5%, 1.1055, 1.0525)), 1.0525)</f>
        <v>40.685795833015177</v>
      </c>
    </row>
    <row r="1707" spans="1:8" x14ac:dyDescent="0.25">
      <c r="A1707" t="s">
        <v>176</v>
      </c>
      <c r="B1707" t="str">
        <f>VLOOKUP(C1707, olt_db!$B$2:$E$70, 2, 0)</f>
        <v>OLT-SMGN-IBS-Pematang_Asilum</v>
      </c>
      <c r="C1707" t="s">
        <v>428</v>
      </c>
      <c r="D1707" s="20" t="s">
        <v>518</v>
      </c>
      <c r="E1707" s="20" t="s">
        <v>318</v>
      </c>
      <c r="F1707" s="127">
        <v>3.0022221674476199</v>
      </c>
      <c r="G1707" s="128">
        <v>99.216869226803595</v>
      </c>
      <c r="H1707" s="51">
        <f>(ACOS(COS(RADIANS(90-olt_db!F51)) * COS(RADIANS(90-F1707)) + SIN(RADIANS(90-olt_db!F51)) * SIN(RADIANS(90-F1707)) * COS(RADIANS(olt_db!G51-G1707))) * 6371392)</f>
        <v>0.30023024298675693</v>
      </c>
    </row>
    <row r="1708" spans="1:8" x14ac:dyDescent="0.25">
      <c r="A1708" t="s">
        <v>176</v>
      </c>
      <c r="B1708" t="str">
        <f>VLOOKUP(C1708, olt_db!$B$2:$E$70, 2, 0)</f>
        <v>OLT-SMGN-IBS-Pematang_Asilum</v>
      </c>
      <c r="C1708" t="s">
        <v>428</v>
      </c>
      <c r="D1708" s="42" t="s">
        <v>609</v>
      </c>
      <c r="E1708" s="42" t="s">
        <v>258</v>
      </c>
      <c r="F1708" s="105">
        <v>2.9804228259699799</v>
      </c>
      <c r="G1708" s="131">
        <v>99.177921635345598</v>
      </c>
      <c r="H1708" s="41">
        <f>ACOS(COS(RADIANS(90-F1709)) * COS(RADIANS(90-F1708)) + SIN(RADIANS(90-F1709)) * SIN(RADIANS(90-F1708)) * COS(RADIANS(G1709-G1708))) * 6371392 * IFERROR(IF(AVERAGEIF('TT History'!$B:$B, D1708, 'TT History'!$E:$E) &gt; 9.8%, 1.1205, IF(AVERAGEIF('TT History'!$B:$B, D1708, 'TT History'!$E:$E) &gt;= 8.5%, 1.1055, 1.0525)), 1.0525)</f>
        <v>185.85375800673347</v>
      </c>
    </row>
    <row r="1709" spans="1:8" x14ac:dyDescent="0.25">
      <c r="A1709" t="s">
        <v>176</v>
      </c>
      <c r="B1709" t="str">
        <f>VLOOKUP(C1709, olt_db!$B$2:$E$70, 2, 0)</f>
        <v>OLT-SMGN-IBS-Pematang_Asilum</v>
      </c>
      <c r="C1709" t="s">
        <v>428</v>
      </c>
      <c r="D1709" s="42" t="s">
        <v>609</v>
      </c>
      <c r="E1709" s="42" t="s">
        <v>259</v>
      </c>
      <c r="F1709" s="105">
        <v>2.98065052418989</v>
      </c>
      <c r="G1709" s="131">
        <v>99.179495307105398</v>
      </c>
      <c r="H1709" s="41">
        <f>ACOS(COS(RADIANS(90-F1710)) * COS(RADIANS(90-F1709)) + SIN(RADIANS(90-F1710)) * SIN(RADIANS(90-F1709)) * COS(RADIANS(G1710-G1709))) * 6371392 * IFERROR(IF(AVERAGEIF('TT History'!$B:$B, D1709, 'TT History'!$E:$E) &gt; 9.8%, 1.1205, IF(AVERAGEIF('TT History'!$B:$B, D1709, 'TT History'!$E:$E) &gt;= 8.5%, 1.1055, 1.0525)), 1.0525)</f>
        <v>164.00528644388987</v>
      </c>
    </row>
    <row r="1710" spans="1:8" x14ac:dyDescent="0.25">
      <c r="A1710" t="s">
        <v>176</v>
      </c>
      <c r="B1710" t="str">
        <f>VLOOKUP(C1710, olt_db!$B$2:$E$70, 2, 0)</f>
        <v>OLT-SMGN-IBS-Pematang_Asilum</v>
      </c>
      <c r="C1710" t="s">
        <v>428</v>
      </c>
      <c r="D1710" s="42" t="s">
        <v>609</v>
      </c>
      <c r="E1710" s="42" t="s">
        <v>260</v>
      </c>
      <c r="F1710" s="105">
        <v>2.98088690404402</v>
      </c>
      <c r="G1710" s="131">
        <v>99.180878374179898</v>
      </c>
      <c r="H1710" s="41">
        <f>ACOS(COS(RADIANS(90-F1711)) * COS(RADIANS(90-F1710)) + SIN(RADIANS(90-F1711)) * SIN(RADIANS(90-F1710)) * COS(RADIANS(G1711-G1710))) * 6371392 * IFERROR(IF(AVERAGEIF('TT History'!$B:$B, D1710, 'TT History'!$E:$E) &gt; 9.8%, 1.1205, IF(AVERAGEIF('TT History'!$B:$B, D1710, 'TT History'!$E:$E) &gt;= 8.5%, 1.1055, 1.0525)), 1.0525)</f>
        <v>121.49668864212003</v>
      </c>
    </row>
    <row r="1711" spans="1:8" x14ac:dyDescent="0.25">
      <c r="A1711" t="s">
        <v>176</v>
      </c>
      <c r="B1711" t="str">
        <f>VLOOKUP(C1711, olt_db!$B$2:$E$70, 2, 0)</f>
        <v>OLT-SMGN-IBS-Pematang_Asilum</v>
      </c>
      <c r="C1711" t="s">
        <v>428</v>
      </c>
      <c r="D1711" s="42" t="s">
        <v>609</v>
      </c>
      <c r="E1711" s="42" t="s">
        <v>261</v>
      </c>
      <c r="F1711" s="105">
        <v>2.9811046449277798</v>
      </c>
      <c r="G1711" s="131">
        <v>99.181894736026607</v>
      </c>
      <c r="H1711" s="41">
        <f>ACOS(COS(RADIANS(90-F1712)) * COS(RADIANS(90-F1711)) + SIN(RADIANS(90-F1712)) * SIN(RADIANS(90-F1711)) * COS(RADIANS(G1712-G1711))) * 6371392 * IFERROR(IF(AVERAGEIF('TT History'!$B:$B, D1711, 'TT History'!$E:$E) &gt; 9.8%, 1.1205, IF(AVERAGEIF('TT History'!$B:$B, D1711, 'TT History'!$E:$E) &gt;= 8.5%, 1.1055, 1.0525)), 1.0525)</f>
        <v>203.9483148532475</v>
      </c>
    </row>
    <row r="1712" spans="1:8" x14ac:dyDescent="0.25">
      <c r="A1712" t="s">
        <v>176</v>
      </c>
      <c r="B1712" t="str">
        <f>VLOOKUP(C1712, olt_db!$B$2:$E$70, 2, 0)</f>
        <v>OLT-SMGN-IBS-Pematang_Asilum</v>
      </c>
      <c r="C1712" t="s">
        <v>428</v>
      </c>
      <c r="D1712" s="42" t="s">
        <v>609</v>
      </c>
      <c r="E1712" s="42" t="s">
        <v>262</v>
      </c>
      <c r="F1712" s="105">
        <v>2.9815366990188701</v>
      </c>
      <c r="G1712" s="131">
        <v>99.183585166018304</v>
      </c>
      <c r="H1712" s="41">
        <f>ACOS(COS(RADIANS(90-F1713)) * COS(RADIANS(90-F1712)) + SIN(RADIANS(90-F1713)) * SIN(RADIANS(90-F1712)) * COS(RADIANS(G1713-G1712))) * 6371392 * IFERROR(IF(AVERAGEIF('TT History'!$B:$B, D1712, 'TT History'!$E:$E) &gt; 9.8%, 1.1205, IF(AVERAGEIF('TT History'!$B:$B, D1712, 'TT History'!$E:$E) &gt;= 8.5%, 1.1055, 1.0525)), 1.0525)</f>
        <v>117.34463615755078</v>
      </c>
    </row>
    <row r="1713" spans="1:8" x14ac:dyDescent="0.25">
      <c r="A1713" t="s">
        <v>176</v>
      </c>
      <c r="B1713" t="str">
        <f>VLOOKUP(C1713, olt_db!$B$2:$E$70, 2, 0)</f>
        <v>OLT-SMGN-IBS-Pematang_Asilum</v>
      </c>
      <c r="C1713" t="s">
        <v>428</v>
      </c>
      <c r="D1713" s="42" t="s">
        <v>609</v>
      </c>
      <c r="E1713" s="42" t="s">
        <v>263</v>
      </c>
      <c r="F1713" s="105">
        <v>2.98190836087036</v>
      </c>
      <c r="G1713" s="131">
        <v>99.184517600439804</v>
      </c>
      <c r="H1713" s="41">
        <f>ACOS(COS(RADIANS(90-F1714)) * COS(RADIANS(90-F1713)) + SIN(RADIANS(90-F1714)) * SIN(RADIANS(90-F1713)) * COS(RADIANS(G1714-G1713))) * 6371392 * IFERROR(IF(AVERAGEIF('TT History'!$B:$B, D1713, 'TT History'!$E:$E) &gt; 9.8%, 1.1205, IF(AVERAGEIF('TT History'!$B:$B, D1713, 'TT History'!$E:$E) &gt;= 8.5%, 1.1055, 1.0525)), 1.0525)</f>
        <v>156.4492999328219</v>
      </c>
    </row>
    <row r="1714" spans="1:8" x14ac:dyDescent="0.25">
      <c r="A1714" t="s">
        <v>176</v>
      </c>
      <c r="B1714" t="str">
        <f>VLOOKUP(C1714, olt_db!$B$2:$E$70, 2, 0)</f>
        <v>OLT-SMGN-IBS-Pematang_Asilum</v>
      </c>
      <c r="C1714" t="s">
        <v>428</v>
      </c>
      <c r="D1714" s="42" t="s">
        <v>609</v>
      </c>
      <c r="E1714" s="42" t="s">
        <v>264</v>
      </c>
      <c r="F1714" s="105">
        <v>2.9823398303281299</v>
      </c>
      <c r="G1714" s="131">
        <v>99.185784483796894</v>
      </c>
      <c r="H1714" s="41">
        <f>ACOS(COS(RADIANS(90-F1715)) * COS(RADIANS(90-F1714)) + SIN(RADIANS(90-F1715)) * SIN(RADIANS(90-F1714)) * COS(RADIANS(G1715-G1714))) * 6371392 * IFERROR(IF(AVERAGEIF('TT History'!$B:$B, D1714, 'TT History'!$E:$E) &gt; 9.8%, 1.1205, IF(AVERAGEIF('TT History'!$B:$B, D1714, 'TT History'!$E:$E) &gt;= 8.5%, 1.1055, 1.0525)), 1.0525)</f>
        <v>82.620544427612984</v>
      </c>
    </row>
    <row r="1715" spans="1:8" x14ac:dyDescent="0.25">
      <c r="A1715" t="s">
        <v>176</v>
      </c>
      <c r="B1715" t="str">
        <f>VLOOKUP(C1715, olt_db!$B$2:$E$70, 2, 0)</f>
        <v>OLT-SMGN-IBS-Pematang_Asilum</v>
      </c>
      <c r="C1715" t="s">
        <v>428</v>
      </c>
      <c r="D1715" s="42" t="s">
        <v>609</v>
      </c>
      <c r="E1715" s="42" t="s">
        <v>265</v>
      </c>
      <c r="F1715" s="105">
        <v>2.9825112661038702</v>
      </c>
      <c r="G1715" s="131">
        <v>99.186470196713898</v>
      </c>
      <c r="H1715" s="41">
        <f>ACOS(COS(RADIANS(90-F1716)) * COS(RADIANS(90-F1715)) + SIN(RADIANS(90-F1716)) * SIN(RADIANS(90-F1715)) * COS(RADIANS(G1716-G1715))) * 6371392 * IFERROR(IF(AVERAGEIF('TT History'!$B:$B, D1715, 'TT History'!$E:$E) &gt; 9.8%, 1.1205, IF(AVERAGEIF('TT History'!$B:$B, D1715, 'TT History'!$E:$E) &gt;= 8.5%, 1.1055, 1.0525)), 1.0525)</f>
        <v>131.49120187486795</v>
      </c>
    </row>
    <row r="1716" spans="1:8" x14ac:dyDescent="0.25">
      <c r="A1716" t="s">
        <v>176</v>
      </c>
      <c r="B1716" t="str">
        <f>VLOOKUP(C1716, olt_db!$B$2:$E$70, 2, 0)</f>
        <v>OLT-SMGN-IBS-Pematang_Asilum</v>
      </c>
      <c r="C1716" t="s">
        <v>428</v>
      </c>
      <c r="D1716" s="42" t="s">
        <v>609</v>
      </c>
      <c r="E1716" s="42" t="s">
        <v>266</v>
      </c>
      <c r="F1716" s="105">
        <v>2.9827124393279298</v>
      </c>
      <c r="G1716" s="131">
        <v>99.187577011581993</v>
      </c>
      <c r="H1716" s="41">
        <f>ACOS(COS(RADIANS(90-F1717)) * COS(RADIANS(90-F1716)) + SIN(RADIANS(90-F1717)) * SIN(RADIANS(90-F1716)) * COS(RADIANS(G1717-G1716))) * 6371392 * IFERROR(IF(AVERAGEIF('TT History'!$B:$B, D1716, 'TT History'!$E:$E) &gt; 9.8%, 1.1205, IF(AVERAGEIF('TT History'!$B:$B, D1716, 'TT History'!$E:$E) &gt;= 8.5%, 1.1055, 1.0525)), 1.0525)</f>
        <v>159.26242343804034</v>
      </c>
    </row>
    <row r="1717" spans="1:8" x14ac:dyDescent="0.25">
      <c r="A1717" t="s">
        <v>176</v>
      </c>
      <c r="B1717" t="str">
        <f>VLOOKUP(C1717, olt_db!$B$2:$E$70, 2, 0)</f>
        <v>OLT-SMGN-IBS-Pematang_Asilum</v>
      </c>
      <c r="C1717" t="s">
        <v>428</v>
      </c>
      <c r="D1717" s="42" t="s">
        <v>609</v>
      </c>
      <c r="E1717" s="42" t="s">
        <v>267</v>
      </c>
      <c r="F1717" s="105">
        <v>2.9829395151680198</v>
      </c>
      <c r="G1717" s="131">
        <v>99.1889205049807</v>
      </c>
      <c r="H1717" s="41">
        <f>ACOS(COS(RADIANS(90-F1718)) * COS(RADIANS(90-F1717)) + SIN(RADIANS(90-F1718)) * SIN(RADIANS(90-F1717)) * COS(RADIANS(G1718-G1717))) * 6371392 * IFERROR(IF(AVERAGEIF('TT History'!$B:$B, D1717, 'TT History'!$E:$E) &gt; 9.8%, 1.1205, IF(AVERAGEIF('TT History'!$B:$B, D1717, 'TT History'!$E:$E) &gt;= 8.5%, 1.1055, 1.0525)), 1.0525)</f>
        <v>158.13078427395106</v>
      </c>
    </row>
    <row r="1718" spans="1:8" x14ac:dyDescent="0.25">
      <c r="A1718" t="s">
        <v>176</v>
      </c>
      <c r="B1718" t="str">
        <f>VLOOKUP(C1718, olt_db!$B$2:$E$70, 2, 0)</f>
        <v>OLT-SMGN-IBS-Pematang_Asilum</v>
      </c>
      <c r="C1718" t="s">
        <v>428</v>
      </c>
      <c r="D1718" s="42" t="s">
        <v>609</v>
      </c>
      <c r="E1718" s="42" t="s">
        <v>281</v>
      </c>
      <c r="F1718" s="105">
        <v>2.9830836239487599</v>
      </c>
      <c r="G1718" s="131">
        <v>99.190265705182298</v>
      </c>
      <c r="H1718" s="41">
        <f>ACOS(COS(RADIANS(90-F1719)) * COS(RADIANS(90-F1718)) + SIN(RADIANS(90-F1719)) * SIN(RADIANS(90-F1718)) * COS(RADIANS(G1719-G1718))) * 6371392 * IFERROR(IF(AVERAGEIF('TT History'!$B:$B, D1718, 'TT History'!$E:$E) &gt; 9.8%, 1.1205, IF(AVERAGEIF('TT History'!$B:$B, D1718, 'TT History'!$E:$E) &gt;= 8.5%, 1.1055, 1.0525)), 1.0525)</f>
        <v>121.00332102366355</v>
      </c>
    </row>
    <row r="1719" spans="1:8" x14ac:dyDescent="0.25">
      <c r="A1719" t="s">
        <v>176</v>
      </c>
      <c r="B1719" t="str">
        <f>VLOOKUP(C1719, olt_db!$B$2:$E$70, 2, 0)</f>
        <v>OLT-SMGN-IBS-Pematang_Asilum</v>
      </c>
      <c r="C1719" t="s">
        <v>428</v>
      </c>
      <c r="D1719" s="42" t="s">
        <v>609</v>
      </c>
      <c r="E1719" s="42" t="s">
        <v>282</v>
      </c>
      <c r="F1719" s="105">
        <v>2.98326133440455</v>
      </c>
      <c r="G1719" s="131">
        <v>99.191285563298393</v>
      </c>
      <c r="H1719" s="41">
        <f>ACOS(COS(RADIANS(90-F1720)) * COS(RADIANS(90-F1719)) + SIN(RADIANS(90-F1720)) * SIN(RADIANS(90-F1719)) * COS(RADIANS(G1720-G1719))) * 6371392 * IFERROR(IF(AVERAGEIF('TT History'!$B:$B, D1719, 'TT History'!$E:$E) &gt; 9.8%, 1.1205, IF(AVERAGEIF('TT History'!$B:$B, D1719, 'TT History'!$E:$E) &gt;= 8.5%, 1.1055, 1.0525)), 1.0525)</f>
        <v>141.66355958581124</v>
      </c>
    </row>
    <row r="1720" spans="1:8" x14ac:dyDescent="0.25">
      <c r="A1720" t="s">
        <v>176</v>
      </c>
      <c r="B1720" t="str">
        <f>VLOOKUP(C1720, olt_db!$B$2:$E$70, 2, 0)</f>
        <v>OLT-SMGN-IBS-Pematang_Asilum</v>
      </c>
      <c r="C1720" t="s">
        <v>428</v>
      </c>
      <c r="D1720" s="42" t="s">
        <v>609</v>
      </c>
      <c r="E1720" s="42" t="s">
        <v>283</v>
      </c>
      <c r="F1720" s="105">
        <v>2.98350899284919</v>
      </c>
      <c r="G1720" s="131">
        <v>99.192471951135403</v>
      </c>
      <c r="H1720" s="41">
        <f>ACOS(COS(RADIANS(90-F1721)) * COS(RADIANS(90-F1720)) + SIN(RADIANS(90-F1721)) * SIN(RADIANS(90-F1720)) * COS(RADIANS(G1721-G1720))) * 6371392 * IFERROR(IF(AVERAGEIF('TT History'!$B:$B, D1720, 'TT History'!$E:$E) &gt; 9.8%, 1.1205, IF(AVERAGEIF('TT History'!$B:$B, D1720, 'TT History'!$E:$E) &gt;= 8.5%, 1.1055, 1.0525)), 1.0525)</f>
        <v>153.6841624980583</v>
      </c>
    </row>
    <row r="1721" spans="1:8" x14ac:dyDescent="0.25">
      <c r="A1721" t="s">
        <v>176</v>
      </c>
      <c r="B1721" t="str">
        <f>VLOOKUP(C1721, olt_db!$B$2:$E$70, 2, 0)</f>
        <v>OLT-SMGN-IBS-Pematang_Asilum</v>
      </c>
      <c r="C1721" t="s">
        <v>428</v>
      </c>
      <c r="D1721" s="42" t="s">
        <v>609</v>
      </c>
      <c r="E1721" s="42" t="s">
        <v>284</v>
      </c>
      <c r="F1721" s="105">
        <v>2.98364660877687</v>
      </c>
      <c r="G1721" s="131">
        <v>99.193779584802499</v>
      </c>
      <c r="H1721" s="41">
        <f>ACOS(COS(RADIANS(90-F1722)) * COS(RADIANS(90-F1721)) + SIN(RADIANS(90-F1722)) * SIN(RADIANS(90-F1721)) * COS(RADIANS(G1722-G1721))) * 6371392 * IFERROR(IF(AVERAGEIF('TT History'!$B:$B, D1721, 'TT History'!$E:$E) &gt; 9.8%, 1.1205, IF(AVERAGEIF('TT History'!$B:$B, D1721, 'TT History'!$E:$E) &gt;= 8.5%, 1.1055, 1.0525)), 1.0525)</f>
        <v>95.065860946081216</v>
      </c>
    </row>
    <row r="1722" spans="1:8" x14ac:dyDescent="0.25">
      <c r="A1722" t="s">
        <v>176</v>
      </c>
      <c r="B1722" t="str">
        <f>VLOOKUP(C1722, olt_db!$B$2:$E$70, 2, 0)</f>
        <v>OLT-SMGN-IBS-Pematang_Asilum</v>
      </c>
      <c r="C1722" t="s">
        <v>428</v>
      </c>
      <c r="D1722" s="42" t="s">
        <v>609</v>
      </c>
      <c r="E1722" s="42" t="s">
        <v>285</v>
      </c>
      <c r="F1722" s="105">
        <v>2.9837615575126901</v>
      </c>
      <c r="G1722" s="131">
        <v>99.194584752888801</v>
      </c>
      <c r="H1722" s="41">
        <f>ACOS(COS(RADIANS(90-F1723)) * COS(RADIANS(90-F1722)) + SIN(RADIANS(90-F1723)) * SIN(RADIANS(90-F1722)) * COS(RADIANS(G1723-G1722))) * 6371392 * IFERROR(IF(AVERAGEIF('TT History'!$B:$B, D1722, 'TT History'!$E:$E) &gt; 9.8%, 1.1205, IF(AVERAGEIF('TT History'!$B:$B, D1722, 'TT History'!$E:$E) &gt;= 8.5%, 1.1055, 1.0525)), 1.0525)</f>
        <v>74.159367696017057</v>
      </c>
    </row>
    <row r="1723" spans="1:8" x14ac:dyDescent="0.25">
      <c r="A1723" t="s">
        <v>176</v>
      </c>
      <c r="B1723" t="str">
        <f>VLOOKUP(C1723, olt_db!$B$2:$E$70, 2, 0)</f>
        <v>OLT-SMGN-IBS-Pematang_Asilum</v>
      </c>
      <c r="C1723" t="s">
        <v>428</v>
      </c>
      <c r="D1723" s="42" t="s">
        <v>609</v>
      </c>
      <c r="E1723" s="42" t="s">
        <v>286</v>
      </c>
      <c r="F1723" s="105">
        <v>2.9838110442228598</v>
      </c>
      <c r="G1723" s="131">
        <v>99.195217299372302</v>
      </c>
      <c r="H1723" s="41">
        <f>ACOS(COS(RADIANS(90-F1724)) * COS(RADIANS(90-F1723)) + SIN(RADIANS(90-F1724)) * SIN(RADIANS(90-F1723)) * COS(RADIANS(G1724-G1723))) * 6371392 * IFERROR(IF(AVERAGEIF('TT History'!$B:$B, D1723, 'TT History'!$E:$E) &gt; 9.8%, 1.1205, IF(AVERAGEIF('TT History'!$B:$B, D1723, 'TT History'!$E:$E) &gt;= 8.5%, 1.1055, 1.0525)), 1.0525)</f>
        <v>116.6221917235237</v>
      </c>
    </row>
    <row r="1724" spans="1:8" x14ac:dyDescent="0.25">
      <c r="A1724" t="s">
        <v>176</v>
      </c>
      <c r="B1724" t="str">
        <f>VLOOKUP(C1724, olt_db!$B$2:$E$70, 2, 0)</f>
        <v>OLT-SMGN-IBS-Pematang_Asilum</v>
      </c>
      <c r="C1724" t="s">
        <v>428</v>
      </c>
      <c r="D1724" s="42" t="s">
        <v>609</v>
      </c>
      <c r="E1724" s="42" t="s">
        <v>287</v>
      </c>
      <c r="F1724" s="105">
        <v>2.98388861904342</v>
      </c>
      <c r="G1724" s="131">
        <v>99.1962120546862</v>
      </c>
      <c r="H1724" s="41">
        <f>ACOS(COS(RADIANS(90-F1725)) * COS(RADIANS(90-F1724)) + SIN(RADIANS(90-F1725)) * SIN(RADIANS(90-F1724)) * COS(RADIANS(G1725-G1724))) * 6371392 * IFERROR(IF(AVERAGEIF('TT History'!$B:$B, D1724, 'TT History'!$E:$E) &gt; 9.8%, 1.1205, IF(AVERAGEIF('TT History'!$B:$B, D1724, 'TT History'!$E:$E) &gt;= 8.5%, 1.1055, 1.0525)), 1.0525)</f>
        <v>98.083734615221644</v>
      </c>
    </row>
    <row r="1725" spans="1:8" x14ac:dyDescent="0.25">
      <c r="A1725" t="s">
        <v>176</v>
      </c>
      <c r="B1725" t="str">
        <f>VLOOKUP(C1725, olt_db!$B$2:$E$70, 2, 0)</f>
        <v>OLT-SMGN-IBS-Pematang_Asilum</v>
      </c>
      <c r="C1725" t="s">
        <v>428</v>
      </c>
      <c r="D1725" s="42" t="s">
        <v>609</v>
      </c>
      <c r="E1725" s="42" t="s">
        <v>288</v>
      </c>
      <c r="F1725" s="105">
        <v>2.98398537989338</v>
      </c>
      <c r="G1725" s="131">
        <v>99.197045616966307</v>
      </c>
      <c r="H1725" s="41">
        <f>ACOS(COS(RADIANS(90-F1726)) * COS(RADIANS(90-F1725)) + SIN(RADIANS(90-F1726)) * SIN(RADIANS(90-F1725)) * COS(RADIANS(G1726-G1725))) * 6371392 * IFERROR(IF(AVERAGEIF('TT History'!$B:$B, D1725, 'TT History'!$E:$E) &gt; 9.8%, 1.1205, IF(AVERAGEIF('TT History'!$B:$B, D1725, 'TT History'!$E:$E) &gt;= 8.5%, 1.1055, 1.0525)), 1.0525)</f>
        <v>59.30225649958863</v>
      </c>
    </row>
    <row r="1726" spans="1:8" x14ac:dyDescent="0.25">
      <c r="A1726" t="s">
        <v>176</v>
      </c>
      <c r="B1726" t="str">
        <f>VLOOKUP(C1726, olt_db!$B$2:$E$70, 2, 0)</f>
        <v>OLT-SMGN-IBS-Pematang_Asilum</v>
      </c>
      <c r="C1726" t="s">
        <v>428</v>
      </c>
      <c r="D1726" s="42" t="s">
        <v>609</v>
      </c>
      <c r="E1726" s="42" t="s">
        <v>289</v>
      </c>
      <c r="F1726" s="105">
        <v>2.9841504988741501</v>
      </c>
      <c r="G1726" s="131">
        <v>99.197525291439405</v>
      </c>
      <c r="H1726" s="41">
        <f>ACOS(COS(RADIANS(90-F1727)) * COS(RADIANS(90-F1726)) + SIN(RADIANS(90-F1727)) * SIN(RADIANS(90-F1726)) * COS(RADIANS(G1727-G1726))) * 6371392 * IFERROR(IF(AVERAGEIF('TT History'!$B:$B, D1726, 'TT History'!$E:$E) &gt; 9.8%, 1.1205, IF(AVERAGEIF('TT History'!$B:$B, D1726, 'TT History'!$E:$E) &gt;= 8.5%, 1.1055, 1.0525)), 1.0525)</f>
        <v>67.380872831754559</v>
      </c>
    </row>
    <row r="1727" spans="1:8" x14ac:dyDescent="0.25">
      <c r="A1727" t="s">
        <v>176</v>
      </c>
      <c r="B1727" t="str">
        <f>VLOOKUP(C1727, olt_db!$B$2:$E$70, 2, 0)</f>
        <v>OLT-SMGN-IBS-Pematang_Asilum</v>
      </c>
      <c r="C1727" t="s">
        <v>428</v>
      </c>
      <c r="D1727" s="42" t="s">
        <v>609</v>
      </c>
      <c r="E1727" s="42" t="s">
        <v>290</v>
      </c>
      <c r="F1727" s="105">
        <v>2.9845028377564198</v>
      </c>
      <c r="G1727" s="131">
        <v>99.197981210276495</v>
      </c>
      <c r="H1727" s="41">
        <f>ACOS(COS(RADIANS(90-F1728)) * COS(RADIANS(90-F1727)) + SIN(RADIANS(90-F1728)) * SIN(RADIANS(90-F1727)) * COS(RADIANS(G1728-G1727))) * 6371392 * IFERROR(IF(AVERAGEIF('TT History'!$B:$B, D1727, 'TT History'!$E:$E) &gt; 9.8%, 1.1205, IF(AVERAGEIF('TT History'!$B:$B, D1727, 'TT History'!$E:$E) &gt;= 8.5%, 1.1055, 1.0525)), 1.0525)</f>
        <v>176.03399313074144</v>
      </c>
    </row>
    <row r="1728" spans="1:8" x14ac:dyDescent="0.25">
      <c r="A1728" t="s">
        <v>176</v>
      </c>
      <c r="B1728" t="str">
        <f>VLOOKUP(C1728, olt_db!$B$2:$E$70, 2, 0)</f>
        <v>OLT-SMGN-IBS-Pematang_Asilum</v>
      </c>
      <c r="C1728" t="s">
        <v>428</v>
      </c>
      <c r="D1728" s="42" t="s">
        <v>609</v>
      </c>
      <c r="E1728" s="42" t="s">
        <v>291</v>
      </c>
      <c r="F1728" s="105">
        <v>2.9856716452323599</v>
      </c>
      <c r="G1728" s="131">
        <v>99.198929101129906</v>
      </c>
      <c r="H1728" s="41">
        <f>ACOS(COS(RADIANS(90-F1729)) * COS(RADIANS(90-F1728)) + SIN(RADIANS(90-F1729)) * SIN(RADIANS(90-F1728)) * COS(RADIANS(G1729-G1728))) * 6371392 * IFERROR(IF(AVERAGEIF('TT History'!$B:$B, D1728, 'TT History'!$E:$E) &gt; 9.8%, 1.1205, IF(AVERAGEIF('TT History'!$B:$B, D1728, 'TT History'!$E:$E) &gt;= 8.5%, 1.1055, 1.0525)), 1.0525)</f>
        <v>251.99004562379392</v>
      </c>
    </row>
    <row r="1729" spans="1:8" x14ac:dyDescent="0.25">
      <c r="A1729" t="s">
        <v>176</v>
      </c>
      <c r="B1729" t="str">
        <f>VLOOKUP(C1729, olt_db!$B$2:$E$70, 2, 0)</f>
        <v>OLT-SMGN-IBS-Pematang_Asilum</v>
      </c>
      <c r="C1729" t="s">
        <v>428</v>
      </c>
      <c r="D1729" s="42" t="s">
        <v>609</v>
      </c>
      <c r="E1729" s="42" t="s">
        <v>292</v>
      </c>
      <c r="F1729" s="105">
        <v>2.98736354061894</v>
      </c>
      <c r="G1729" s="131">
        <v>99.200262459283195</v>
      </c>
      <c r="H1729" s="41">
        <f>ACOS(COS(RADIANS(90-F1730)) * COS(RADIANS(90-F1729)) + SIN(RADIANS(90-F1730)) * SIN(RADIANS(90-F1729)) * COS(RADIANS(G1730-G1729))) * 6371392 * IFERROR(IF(AVERAGEIF('TT History'!$B:$B, D1729, 'TT History'!$E:$E) &gt; 9.8%, 1.1205, IF(AVERAGEIF('TT History'!$B:$B, D1729, 'TT History'!$E:$E) &gt;= 8.5%, 1.1055, 1.0525)), 1.0525)</f>
        <v>119.30817636668715</v>
      </c>
    </row>
    <row r="1730" spans="1:8" x14ac:dyDescent="0.25">
      <c r="A1730" t="s">
        <v>176</v>
      </c>
      <c r="B1730" t="str">
        <f>VLOOKUP(C1730, olt_db!$B$2:$E$70, 2, 0)</f>
        <v>OLT-SMGN-IBS-Pematang_Asilum</v>
      </c>
      <c r="C1730" t="s">
        <v>428</v>
      </c>
      <c r="D1730" s="42" t="s">
        <v>609</v>
      </c>
      <c r="E1730" s="42" t="s">
        <v>293</v>
      </c>
      <c r="F1730" s="105">
        <v>2.98814160997249</v>
      </c>
      <c r="G1730" s="131">
        <v>99.200921949131398</v>
      </c>
      <c r="H1730" s="41">
        <f>ACOS(COS(RADIANS(90-F1731)) * COS(RADIANS(90-F1730)) + SIN(RADIANS(90-F1731)) * SIN(RADIANS(90-F1730)) * COS(RADIANS(G1731-G1730))) * 6371392 * IFERROR(IF(AVERAGEIF('TT History'!$B:$B, D1730, 'TT History'!$E:$E) &gt; 9.8%, 1.1205, IF(AVERAGEIF('TT History'!$B:$B, D1730, 'TT History'!$E:$E) &gt;= 8.5%, 1.1055, 1.0525)), 1.0525)</f>
        <v>290.04614046476149</v>
      </c>
    </row>
    <row r="1731" spans="1:8" x14ac:dyDescent="0.25">
      <c r="A1731" t="s">
        <v>176</v>
      </c>
      <c r="B1731" t="str">
        <f>VLOOKUP(C1731, olt_db!$B$2:$E$70, 2, 0)</f>
        <v>OLT-SMGN-IBS-Pematang_Asilum</v>
      </c>
      <c r="C1731" t="s">
        <v>428</v>
      </c>
      <c r="D1731" s="42" t="s">
        <v>609</v>
      </c>
      <c r="E1731" s="42" t="s">
        <v>294</v>
      </c>
      <c r="F1731" s="105">
        <v>2.9900998296602901</v>
      </c>
      <c r="G1731" s="131">
        <v>99.202442822156996</v>
      </c>
      <c r="H1731" s="41">
        <f>ACOS(COS(RADIANS(90-F1732)) * COS(RADIANS(90-F1731)) + SIN(RADIANS(90-F1732)) * SIN(RADIANS(90-F1731)) * COS(RADIANS(G1732-G1731))) * 6371392 * IFERROR(IF(AVERAGEIF('TT History'!$B:$B, D1731, 'TT History'!$E:$E) &gt; 9.8%, 1.1205, IF(AVERAGEIF('TT History'!$B:$B, D1731, 'TT History'!$E:$E) &gt;= 8.5%, 1.1055, 1.0525)), 1.0525)</f>
        <v>220.00147711585714</v>
      </c>
    </row>
    <row r="1732" spans="1:8" x14ac:dyDescent="0.25">
      <c r="A1732" t="s">
        <v>176</v>
      </c>
      <c r="B1732" t="str">
        <f>VLOOKUP(C1732, olt_db!$B$2:$E$70, 2, 0)</f>
        <v>OLT-SMGN-IBS-Pematang_Asilum</v>
      </c>
      <c r="C1732" t="s">
        <v>428</v>
      </c>
      <c r="D1732" s="42" t="s">
        <v>609</v>
      </c>
      <c r="E1732" s="42" t="s">
        <v>295</v>
      </c>
      <c r="F1732" s="105">
        <v>2.9915374267083301</v>
      </c>
      <c r="G1732" s="131">
        <v>99.203655523177403</v>
      </c>
      <c r="H1732" s="41">
        <f>ACOS(COS(RADIANS(90-F1733)) * COS(RADIANS(90-F1732)) + SIN(RADIANS(90-F1733)) * SIN(RADIANS(90-F1732)) * COS(RADIANS(G1733-G1732))) * 6371392 * IFERROR(IF(AVERAGEIF('TT History'!$B:$B, D1732, 'TT History'!$E:$E) &gt; 9.8%, 1.1205, IF(AVERAGEIF('TT History'!$B:$B, D1732, 'TT History'!$E:$E) &gt;= 8.5%, 1.1055, 1.0525)), 1.0525)</f>
        <v>301.53535730898733</v>
      </c>
    </row>
    <row r="1733" spans="1:8" x14ac:dyDescent="0.25">
      <c r="A1733" t="s">
        <v>176</v>
      </c>
      <c r="B1733" t="str">
        <f>VLOOKUP(C1733, olt_db!$B$2:$E$70, 2, 0)</f>
        <v>OLT-SMGN-IBS-Pematang_Asilum</v>
      </c>
      <c r="C1733" t="s">
        <v>428</v>
      </c>
      <c r="D1733" s="42" t="s">
        <v>609</v>
      </c>
      <c r="E1733" s="42" t="s">
        <v>296</v>
      </c>
      <c r="F1733" s="105">
        <v>2.9935615971846099</v>
      </c>
      <c r="G1733" s="131">
        <v>99.205251531464697</v>
      </c>
      <c r="H1733" s="41">
        <f>ACOS(COS(RADIANS(90-F1734)) * COS(RADIANS(90-F1733)) + SIN(RADIANS(90-F1734)) * SIN(RADIANS(90-F1733)) * COS(RADIANS(G1734-G1733))) * 6371392 * IFERROR(IF(AVERAGEIF('TT History'!$B:$B, D1733, 'TT History'!$E:$E) &gt; 9.8%, 1.1205, IF(AVERAGEIF('TT History'!$B:$B, D1733, 'TT History'!$E:$E) &gt;= 8.5%, 1.1055, 1.0525)), 1.0525)</f>
        <v>228.08579517635442</v>
      </c>
    </row>
    <row r="1734" spans="1:8" x14ac:dyDescent="0.25">
      <c r="A1734" t="s">
        <v>176</v>
      </c>
      <c r="B1734" t="str">
        <f>VLOOKUP(C1734, olt_db!$B$2:$E$70, 2, 0)</f>
        <v>OLT-SMGN-IBS-Pematang_Asilum</v>
      </c>
      <c r="C1734" t="s">
        <v>428</v>
      </c>
      <c r="D1734" s="42" t="s">
        <v>609</v>
      </c>
      <c r="E1734" s="42" t="s">
        <v>297</v>
      </c>
      <c r="F1734" s="105">
        <v>2.9950598627602001</v>
      </c>
      <c r="G1734" s="131">
        <v>99.206499417947001</v>
      </c>
      <c r="H1734" s="41">
        <f>ACOS(COS(RADIANS(90-F1735)) * COS(RADIANS(90-F1734)) + SIN(RADIANS(90-F1735)) * SIN(RADIANS(90-F1734)) * COS(RADIANS(G1735-G1734))) * 6371392 * IFERROR(IF(AVERAGEIF('TT History'!$B:$B, D1734, 'TT History'!$E:$E) &gt; 9.8%, 1.1205, IF(AVERAGEIF('TT History'!$B:$B, D1734, 'TT History'!$E:$E) &gt;= 8.5%, 1.1055, 1.0525)), 1.0525)</f>
        <v>138.94043031965083</v>
      </c>
    </row>
    <row r="1735" spans="1:8" x14ac:dyDescent="0.25">
      <c r="A1735" t="s">
        <v>176</v>
      </c>
      <c r="B1735" t="str">
        <f>VLOOKUP(C1735, olt_db!$B$2:$E$70, 2, 0)</f>
        <v>OLT-SMGN-IBS-Pematang_Asilum</v>
      </c>
      <c r="C1735" t="s">
        <v>428</v>
      </c>
      <c r="D1735" s="42" t="s">
        <v>609</v>
      </c>
      <c r="E1735" s="42" t="s">
        <v>306</v>
      </c>
      <c r="F1735" s="105">
        <v>2.9959498087903</v>
      </c>
      <c r="G1735" s="131">
        <v>99.207286146548697</v>
      </c>
      <c r="H1735" s="41">
        <f>ACOS(COS(RADIANS(90-F1736)) * COS(RADIANS(90-F1735)) + SIN(RADIANS(90-F1736)) * SIN(RADIANS(90-F1735)) * COS(RADIANS(G1736-G1735))) * 6371392 * IFERROR(IF(AVERAGEIF('TT History'!$B:$B, D1735, 'TT History'!$E:$E) &gt; 9.8%, 1.1205, IF(AVERAGEIF('TT History'!$B:$B, D1735, 'TT History'!$E:$E) &gt;= 8.5%, 1.1055, 1.0525)), 1.0525)</f>
        <v>115.31763374224937</v>
      </c>
    </row>
    <row r="1736" spans="1:8" x14ac:dyDescent="0.25">
      <c r="A1736" t="s">
        <v>176</v>
      </c>
      <c r="B1736" t="str">
        <f>VLOOKUP(C1736, olt_db!$B$2:$E$70, 2, 0)</f>
        <v>OLT-SMGN-IBS-Pematang_Asilum</v>
      </c>
      <c r="C1736" t="s">
        <v>428</v>
      </c>
      <c r="D1736" s="42" t="s">
        <v>609</v>
      </c>
      <c r="E1736" s="42" t="s">
        <v>307</v>
      </c>
      <c r="F1736" s="105">
        <v>2.99659180418409</v>
      </c>
      <c r="G1736" s="131">
        <v>99.208034584515303</v>
      </c>
      <c r="H1736" s="41">
        <f>ACOS(COS(RADIANS(90-F1737)) * COS(RADIANS(90-F1736)) + SIN(RADIANS(90-F1737)) * SIN(RADIANS(90-F1736)) * COS(RADIANS(G1737-G1736))) * 6371392 * IFERROR(IF(AVERAGEIF('TT History'!$B:$B, D1736, 'TT History'!$E:$E) &gt; 9.8%, 1.1205, IF(AVERAGEIF('TT History'!$B:$B, D1736, 'TT History'!$E:$E) &gt;= 8.5%, 1.1055, 1.0525)), 1.0525)</f>
        <v>193.04395412050931</v>
      </c>
    </row>
    <row r="1737" spans="1:8" x14ac:dyDescent="0.25">
      <c r="A1737" t="s">
        <v>176</v>
      </c>
      <c r="B1737" t="str">
        <f>VLOOKUP(C1737, olt_db!$B$2:$E$70, 2, 0)</f>
        <v>OLT-SMGN-IBS-Pematang_Asilum</v>
      </c>
      <c r="C1737" t="s">
        <v>428</v>
      </c>
      <c r="D1737" s="42" t="s">
        <v>609</v>
      </c>
      <c r="E1737" s="42" t="s">
        <v>308</v>
      </c>
      <c r="F1737" s="105">
        <v>2.9974516430167601</v>
      </c>
      <c r="G1737" s="131">
        <v>99.209444046430605</v>
      </c>
      <c r="H1737" s="41">
        <f>ACOS(COS(RADIANS(90-F1738)) * COS(RADIANS(90-F1737)) + SIN(RADIANS(90-F1738)) * SIN(RADIANS(90-F1737)) * COS(RADIANS(G1738-G1737))) * 6371392 * IFERROR(IF(AVERAGEIF('TT History'!$B:$B, D1737, 'TT History'!$E:$E) &gt; 9.8%, 1.1205, IF(AVERAGEIF('TT History'!$B:$B, D1737, 'TT History'!$E:$E) &gt;= 8.5%, 1.1055, 1.0525)), 1.0525)</f>
        <v>148.74017831460273</v>
      </c>
    </row>
    <row r="1738" spans="1:8" x14ac:dyDescent="0.25">
      <c r="A1738" t="s">
        <v>176</v>
      </c>
      <c r="B1738" t="str">
        <f>VLOOKUP(C1738, olt_db!$B$2:$E$70, 2, 0)</f>
        <v>OLT-SMGN-IBS-Pematang_Asilum</v>
      </c>
      <c r="C1738" t="s">
        <v>428</v>
      </c>
      <c r="D1738" s="42" t="s">
        <v>609</v>
      </c>
      <c r="E1738" s="42" t="s">
        <v>309</v>
      </c>
      <c r="F1738" s="105">
        <v>2.9980191582140701</v>
      </c>
      <c r="G1738" s="131">
        <v>99.210582701131202</v>
      </c>
      <c r="H1738" s="41">
        <f>ACOS(COS(RADIANS(90-F1739)) * COS(RADIANS(90-F1738)) + SIN(RADIANS(90-F1739)) * SIN(RADIANS(90-F1738)) * COS(RADIANS(G1739-G1738))) * 6371392 * IFERROR(IF(AVERAGEIF('TT History'!$B:$B, D1738, 'TT History'!$E:$E) &gt; 9.8%, 1.1205, IF(AVERAGEIF('TT History'!$B:$B, D1738, 'TT History'!$E:$E) &gt;= 8.5%, 1.1055, 1.0525)), 1.0525)</f>
        <v>142.07466428711993</v>
      </c>
    </row>
    <row r="1739" spans="1:8" x14ac:dyDescent="0.25">
      <c r="A1739" t="s">
        <v>176</v>
      </c>
      <c r="B1739" t="str">
        <f>VLOOKUP(C1739, olt_db!$B$2:$E$70, 2, 0)</f>
        <v>OLT-SMGN-IBS-Pematang_Asilum</v>
      </c>
      <c r="C1739" t="s">
        <v>428</v>
      </c>
      <c r="D1739" s="42" t="s">
        <v>609</v>
      </c>
      <c r="E1739" s="42" t="s">
        <v>310</v>
      </c>
      <c r="F1739" s="105">
        <v>2.99841891434472</v>
      </c>
      <c r="G1739" s="131">
        <v>99.2117304607454</v>
      </c>
      <c r="H1739" s="41">
        <f>ACOS(COS(RADIANS(90-F1740)) * COS(RADIANS(90-F1739)) + SIN(RADIANS(90-F1740)) * SIN(RADIANS(90-F1739)) * COS(RADIANS(G1740-G1739))) * 6371392 * IFERROR(IF(AVERAGEIF('TT History'!$B:$B, D1739, 'TT History'!$E:$E) &gt; 9.8%, 1.1205, IF(AVERAGEIF('TT History'!$B:$B, D1739, 'TT History'!$E:$E) &gt;= 8.5%, 1.1055, 1.0525)), 1.0525)</f>
        <v>141.4263914511773</v>
      </c>
    </row>
    <row r="1740" spans="1:8" x14ac:dyDescent="0.25">
      <c r="A1740" t="s">
        <v>176</v>
      </c>
      <c r="B1740" t="str">
        <f>VLOOKUP(C1740, olt_db!$B$2:$E$70, 2, 0)</f>
        <v>OLT-SMGN-IBS-Pematang_Asilum</v>
      </c>
      <c r="C1740" t="s">
        <v>428</v>
      </c>
      <c r="D1740" s="42" t="s">
        <v>609</v>
      </c>
      <c r="E1740" s="42" t="s">
        <v>311</v>
      </c>
      <c r="F1740" s="105">
        <v>2.9987865811185901</v>
      </c>
      <c r="G1740" s="131">
        <v>99.212883106625597</v>
      </c>
      <c r="H1740" s="41">
        <f>ACOS(COS(RADIANS(90-F1741)) * COS(RADIANS(90-F1740)) + SIN(RADIANS(90-F1741)) * SIN(RADIANS(90-F1740)) * COS(RADIANS(G1741-G1740))) * 6371392 * IFERROR(IF(AVERAGEIF('TT History'!$B:$B, D1740, 'TT History'!$E:$E) &gt; 9.8%, 1.1205, IF(AVERAGEIF('TT History'!$B:$B, D1740, 'TT History'!$E:$E) &gt;= 8.5%, 1.1055, 1.0525)), 1.0525)</f>
        <v>63.672415568079991</v>
      </c>
    </row>
    <row r="1741" spans="1:8" x14ac:dyDescent="0.25">
      <c r="A1741" t="s">
        <v>176</v>
      </c>
      <c r="B1741" t="str">
        <f>VLOOKUP(C1741, olt_db!$B$2:$E$70, 2, 0)</f>
        <v>OLT-SMGN-IBS-Pematang_Asilum</v>
      </c>
      <c r="C1741" t="s">
        <v>428</v>
      </c>
      <c r="D1741" s="42" t="s">
        <v>609</v>
      </c>
      <c r="E1741" s="42" t="s">
        <v>312</v>
      </c>
      <c r="F1741" s="105">
        <v>2.9989649178262101</v>
      </c>
      <c r="G1741" s="131">
        <v>99.213397774076</v>
      </c>
      <c r="H1741" s="41">
        <f>ACOS(COS(RADIANS(90-F1742)) * COS(RADIANS(90-F1741)) + SIN(RADIANS(90-F1742)) * SIN(RADIANS(90-F1741)) * COS(RADIANS(G1742-G1741))) * 6371392 * IFERROR(IF(AVERAGEIF('TT History'!$B:$B, D1741, 'TT History'!$E:$E) &gt; 9.8%, 1.1205, IF(AVERAGEIF('TT History'!$B:$B, D1741, 'TT History'!$E:$E) &gt;= 8.5%, 1.1055, 1.0525)), 1.0525)</f>
        <v>294.90086540967496</v>
      </c>
    </row>
    <row r="1742" spans="1:8" x14ac:dyDescent="0.25">
      <c r="A1742" t="s">
        <v>176</v>
      </c>
      <c r="B1742" t="str">
        <f>VLOOKUP(C1742, olt_db!$B$2:$E$70, 2, 0)</f>
        <v>OLT-SMGN-IBS-Pematang_Asilum</v>
      </c>
      <c r="C1742" t="s">
        <v>428</v>
      </c>
      <c r="D1742" s="42" t="s">
        <v>609</v>
      </c>
      <c r="E1742" s="42" t="s">
        <v>313</v>
      </c>
      <c r="F1742" s="105">
        <v>2.9997553143389899</v>
      </c>
      <c r="G1742" s="131">
        <v>99.2157935376582</v>
      </c>
      <c r="H1742" s="41">
        <f>ACOS(COS(RADIANS(90-F1743)) * COS(RADIANS(90-F1742)) + SIN(RADIANS(90-F1743)) * SIN(RADIANS(90-F1742)) * COS(RADIANS(G1743-G1742))) * 6371392 * IFERROR(IF(AVERAGEIF('TT History'!$B:$B, D1742, 'TT History'!$E:$E) &gt; 9.8%, 1.1205, IF(AVERAGEIF('TT History'!$B:$B, D1742, 'TT History'!$E:$E) &gt;= 8.5%, 1.1055, 1.0525)), 1.0525)</f>
        <v>217.20279447571727</v>
      </c>
    </row>
    <row r="1743" spans="1:8" x14ac:dyDescent="0.25">
      <c r="A1743" t="s">
        <v>176</v>
      </c>
      <c r="B1743" t="str">
        <f>VLOOKUP(C1743, olt_db!$B$2:$E$70, 2, 0)</f>
        <v>OLT-SMGN-IBS-Pematang_Asilum</v>
      </c>
      <c r="C1743" t="s">
        <v>428</v>
      </c>
      <c r="D1743" s="42" t="s">
        <v>609</v>
      </c>
      <c r="E1743" s="42" t="s">
        <v>314</v>
      </c>
      <c r="F1743" s="105">
        <v>3.0003764226745702</v>
      </c>
      <c r="G1743" s="131">
        <v>99.217544715975606</v>
      </c>
      <c r="H1743" s="41">
        <f>ACOS(COS(RADIANS(90-F1744)) * COS(RADIANS(90-F1743)) + SIN(RADIANS(90-F1744)) * SIN(RADIANS(90-F1743)) * COS(RADIANS(G1744-G1743))) * 6371392 * IFERROR(IF(AVERAGEIF('TT History'!$B:$B, D1743, 'TT History'!$E:$E) &gt; 9.8%, 1.1205, IF(AVERAGEIF('TT History'!$B:$B, D1743, 'TT History'!$E:$E) &gt;= 8.5%, 1.1055, 1.0525)), 1.0525)</f>
        <v>64.750676319198035</v>
      </c>
    </row>
    <row r="1744" spans="1:8" x14ac:dyDescent="0.25">
      <c r="A1744" t="s">
        <v>176</v>
      </c>
      <c r="B1744" t="str">
        <f>VLOOKUP(C1744, olt_db!$B$2:$E$70, 2, 0)</f>
        <v>OLT-SMGN-IBS-Pematang_Asilum</v>
      </c>
      <c r="C1744" t="s">
        <v>428</v>
      </c>
      <c r="D1744" s="42" t="s">
        <v>609</v>
      </c>
      <c r="E1744" s="42" t="s">
        <v>315</v>
      </c>
      <c r="F1744" s="105">
        <v>3.00092054360413</v>
      </c>
      <c r="G1744" s="131">
        <v>99.217444565407405</v>
      </c>
      <c r="H1744" s="41">
        <f>ACOS(COS(RADIANS(90-F1745)) * COS(RADIANS(90-F1744)) + SIN(RADIANS(90-F1745)) * SIN(RADIANS(90-F1744)) * COS(RADIANS(G1745-G1744))) * 6371392 * IFERROR(IF(AVERAGEIF('TT History'!$B:$B, D1744, 'TT History'!$E:$E) &gt; 9.8%, 1.1205, IF(AVERAGEIF('TT History'!$B:$B, D1744, 'TT History'!$E:$E) &gt;= 8.5%, 1.1055, 1.0525)), 1.0525)</f>
        <v>76.464202784034583</v>
      </c>
    </row>
    <row r="1745" spans="1:8" x14ac:dyDescent="0.25">
      <c r="A1745" t="s">
        <v>176</v>
      </c>
      <c r="B1745" t="str">
        <f>VLOOKUP(C1745, olt_db!$B$2:$E$70, 2, 0)</f>
        <v>OLT-SMGN-IBS-Pematang_Asilum</v>
      </c>
      <c r="C1745" t="s">
        <v>428</v>
      </c>
      <c r="D1745" s="42" t="s">
        <v>609</v>
      </c>
      <c r="E1745" s="42" t="s">
        <v>316</v>
      </c>
      <c r="F1745" s="105">
        <v>3.00154200279961</v>
      </c>
      <c r="G1745" s="131">
        <v>99.217242763723902</v>
      </c>
      <c r="H1745" s="41">
        <f>ACOS(COS(RADIANS(90-F1746)) * COS(RADIANS(90-F1745)) + SIN(RADIANS(90-F1746)) * SIN(RADIANS(90-F1745)) * COS(RADIANS(G1746-G1745))) * 6371392 * IFERROR(IF(AVERAGEIF('TT History'!$B:$B, D1745, 'TT History'!$E:$E) &gt; 9.8%, 1.1205, IF(AVERAGEIF('TT History'!$B:$B, D1745, 'TT History'!$E:$E) &gt;= 8.5%, 1.1055, 1.0525)), 1.0525)</f>
        <v>86.692425567028707</v>
      </c>
    </row>
    <row r="1746" spans="1:8" x14ac:dyDescent="0.25">
      <c r="A1746" t="s">
        <v>176</v>
      </c>
      <c r="B1746" t="str">
        <f>VLOOKUP(C1746, olt_db!$B$2:$E$70, 2, 0)</f>
        <v>OLT-SMGN-IBS-Pematang_Asilum</v>
      </c>
      <c r="C1746" t="s">
        <v>428</v>
      </c>
      <c r="D1746" s="42" t="s">
        <v>609</v>
      </c>
      <c r="E1746" s="42" t="s">
        <v>317</v>
      </c>
      <c r="F1746" s="105">
        <v>3.0022696172432601</v>
      </c>
      <c r="G1746" s="131">
        <v>99.217103910151593</v>
      </c>
      <c r="H1746" s="41">
        <f>ACOS(COS(RADIANS(90-F1747)) * COS(RADIANS(90-F1746)) + SIN(RADIANS(90-F1747)) * SIN(RADIANS(90-F1746)) * COS(RADIANS(G1747-G1746))) * 6371392 * IFERROR(IF(AVERAGEIF('TT History'!$B:$B, D1746, 'TT History'!$E:$E) &gt; 9.8%, 1.1205, IF(AVERAGEIF('TT History'!$B:$B, D1746, 'TT History'!$E:$E) &gt;= 8.5%, 1.1055, 1.0525)), 1.0525)</f>
        <v>27.986111964065703</v>
      </c>
    </row>
    <row r="1747" spans="1:8" x14ac:dyDescent="0.25">
      <c r="A1747" t="s">
        <v>176</v>
      </c>
      <c r="B1747" t="str">
        <f>VLOOKUP(C1747, olt_db!$B$2:$E$70, 2, 0)</f>
        <v>OLT-SMGN-IBS-Pematang_Asilum</v>
      </c>
      <c r="C1747" t="s">
        <v>428</v>
      </c>
      <c r="D1747" s="42" t="s">
        <v>609</v>
      </c>
      <c r="E1747" s="42" t="s">
        <v>318</v>
      </c>
      <c r="F1747" s="105">
        <v>3.0022221674476199</v>
      </c>
      <c r="G1747" s="131">
        <v>99.216869226803595</v>
      </c>
      <c r="H1747" s="41">
        <f>(ACOS(COS(RADIANS(90-olt_db!F51)) * COS(RADIANS(90-F1747)) + SIN(RADIANS(90-olt_db!F51)) * SIN(RADIANS(90-F1747)) * COS(RADIANS(olt_db!G51-G1747))) * 6371392)</f>
        <v>0.30023024298675693</v>
      </c>
    </row>
    <row r="1748" spans="1:8" x14ac:dyDescent="0.25">
      <c r="A1748" t="s">
        <v>176</v>
      </c>
      <c r="B1748" t="str">
        <f>VLOOKUP(C1748, olt_db!$B$2:$E$70, 2, 0)</f>
        <v>OLT-SMGN-IBS-Pematang_Asilum</v>
      </c>
      <c r="C1748" t="s">
        <v>428</v>
      </c>
      <c r="D1748" s="44" t="s">
        <v>610</v>
      </c>
      <c r="E1748" s="44" t="s">
        <v>281</v>
      </c>
      <c r="F1748" s="143">
        <v>2.9830836239487599</v>
      </c>
      <c r="G1748" s="144">
        <v>99.190265705182298</v>
      </c>
      <c r="H1748" s="43">
        <f>ACOS(COS(RADIANS(90-F1749)) * COS(RADIANS(90-F1748)) + SIN(RADIANS(90-F1749)) * SIN(RADIANS(90-F1748)) * COS(RADIANS(G1749-G1748))) * 6371392 * IFERROR(IF(AVERAGEIF('TT History'!$B:$B, D1748, 'TT History'!$E:$E) &gt; 9.8%, 1.1205, IF(AVERAGEIF('TT History'!$B:$B, D1748, 'TT History'!$E:$E) &gt;= 8.5%, 1.1055, 1.0525)), 1.0525)</f>
        <v>121.00332102366355</v>
      </c>
    </row>
    <row r="1749" spans="1:8" x14ac:dyDescent="0.25">
      <c r="A1749" t="s">
        <v>176</v>
      </c>
      <c r="B1749" t="str">
        <f>VLOOKUP(C1749, olt_db!$B$2:$E$70, 2, 0)</f>
        <v>OLT-SMGN-IBS-Pematang_Asilum</v>
      </c>
      <c r="C1749" t="s">
        <v>428</v>
      </c>
      <c r="D1749" s="44" t="s">
        <v>610</v>
      </c>
      <c r="E1749" s="44" t="s">
        <v>282</v>
      </c>
      <c r="F1749" s="143">
        <v>2.98326133440455</v>
      </c>
      <c r="G1749" s="144">
        <v>99.191285563298393</v>
      </c>
      <c r="H1749" s="43">
        <f>ACOS(COS(RADIANS(90-F1750)) * COS(RADIANS(90-F1749)) + SIN(RADIANS(90-F1750)) * SIN(RADIANS(90-F1749)) * COS(RADIANS(G1750-G1749))) * 6371392 * IFERROR(IF(AVERAGEIF('TT History'!$B:$B, D1749, 'TT History'!$E:$E) &gt; 9.8%, 1.1205, IF(AVERAGEIF('TT History'!$B:$B, D1749, 'TT History'!$E:$E) &gt;= 8.5%, 1.1055, 1.0525)), 1.0525)</f>
        <v>141.66355958581124</v>
      </c>
    </row>
    <row r="1750" spans="1:8" x14ac:dyDescent="0.25">
      <c r="A1750" t="s">
        <v>176</v>
      </c>
      <c r="B1750" t="str">
        <f>VLOOKUP(C1750, olt_db!$B$2:$E$70, 2, 0)</f>
        <v>OLT-SMGN-IBS-Pematang_Asilum</v>
      </c>
      <c r="C1750" t="s">
        <v>428</v>
      </c>
      <c r="D1750" s="44" t="s">
        <v>610</v>
      </c>
      <c r="E1750" s="44" t="s">
        <v>283</v>
      </c>
      <c r="F1750" s="143">
        <v>2.98350899284919</v>
      </c>
      <c r="G1750" s="144">
        <v>99.192471951135403</v>
      </c>
      <c r="H1750" s="43">
        <f>ACOS(COS(RADIANS(90-F1751)) * COS(RADIANS(90-F1750)) + SIN(RADIANS(90-F1751)) * SIN(RADIANS(90-F1750)) * COS(RADIANS(G1751-G1750))) * 6371392 * IFERROR(IF(AVERAGEIF('TT History'!$B:$B, D1750, 'TT History'!$E:$E) &gt; 9.8%, 1.1205, IF(AVERAGEIF('TT History'!$B:$B, D1750, 'TT History'!$E:$E) &gt;= 8.5%, 1.1055, 1.0525)), 1.0525)</f>
        <v>153.6841624980583</v>
      </c>
    </row>
    <row r="1751" spans="1:8" x14ac:dyDescent="0.25">
      <c r="A1751" t="s">
        <v>176</v>
      </c>
      <c r="B1751" t="str">
        <f>VLOOKUP(C1751, olt_db!$B$2:$E$70, 2, 0)</f>
        <v>OLT-SMGN-IBS-Pematang_Asilum</v>
      </c>
      <c r="C1751" t="s">
        <v>428</v>
      </c>
      <c r="D1751" s="44" t="s">
        <v>610</v>
      </c>
      <c r="E1751" s="44" t="s">
        <v>284</v>
      </c>
      <c r="F1751" s="143">
        <v>2.98364660877687</v>
      </c>
      <c r="G1751" s="144">
        <v>99.193779584802499</v>
      </c>
      <c r="H1751" s="43">
        <f>ACOS(COS(RADIANS(90-F1752)) * COS(RADIANS(90-F1751)) + SIN(RADIANS(90-F1752)) * SIN(RADIANS(90-F1751)) * COS(RADIANS(G1752-G1751))) * 6371392 * IFERROR(IF(AVERAGEIF('TT History'!$B:$B, D1751, 'TT History'!$E:$E) &gt; 9.8%, 1.1205, IF(AVERAGEIF('TT History'!$B:$B, D1751, 'TT History'!$E:$E) &gt;= 8.5%, 1.1055, 1.0525)), 1.0525)</f>
        <v>95.065860946081216</v>
      </c>
    </row>
    <row r="1752" spans="1:8" x14ac:dyDescent="0.25">
      <c r="A1752" t="s">
        <v>176</v>
      </c>
      <c r="B1752" t="str">
        <f>VLOOKUP(C1752, olt_db!$B$2:$E$70, 2, 0)</f>
        <v>OLT-SMGN-IBS-Pematang_Asilum</v>
      </c>
      <c r="C1752" t="s">
        <v>428</v>
      </c>
      <c r="D1752" s="44" t="s">
        <v>610</v>
      </c>
      <c r="E1752" s="44" t="s">
        <v>285</v>
      </c>
      <c r="F1752" s="143">
        <v>2.9837615575126901</v>
      </c>
      <c r="G1752" s="144">
        <v>99.194584752888801</v>
      </c>
      <c r="H1752" s="43">
        <f>ACOS(COS(RADIANS(90-F1753)) * COS(RADIANS(90-F1752)) + SIN(RADIANS(90-F1753)) * SIN(RADIANS(90-F1752)) * COS(RADIANS(G1753-G1752))) * 6371392 * IFERROR(IF(AVERAGEIF('TT History'!$B:$B, D1752, 'TT History'!$E:$E) &gt; 9.8%, 1.1205, IF(AVERAGEIF('TT History'!$B:$B, D1752, 'TT History'!$E:$E) &gt;= 8.5%, 1.1055, 1.0525)), 1.0525)</f>
        <v>74.159367696017057</v>
      </c>
    </row>
    <row r="1753" spans="1:8" x14ac:dyDescent="0.25">
      <c r="A1753" t="s">
        <v>176</v>
      </c>
      <c r="B1753" t="str">
        <f>VLOOKUP(C1753, olt_db!$B$2:$E$70, 2, 0)</f>
        <v>OLT-SMGN-IBS-Pematang_Asilum</v>
      </c>
      <c r="C1753" t="s">
        <v>428</v>
      </c>
      <c r="D1753" s="44" t="s">
        <v>610</v>
      </c>
      <c r="E1753" s="44" t="s">
        <v>286</v>
      </c>
      <c r="F1753" s="143">
        <v>2.9838110442228598</v>
      </c>
      <c r="G1753" s="144">
        <v>99.195217299372302</v>
      </c>
      <c r="H1753" s="43">
        <f>ACOS(COS(RADIANS(90-F1754)) * COS(RADIANS(90-F1753)) + SIN(RADIANS(90-F1754)) * SIN(RADIANS(90-F1753)) * COS(RADIANS(G1754-G1753))) * 6371392 * IFERROR(IF(AVERAGEIF('TT History'!$B:$B, D1753, 'TT History'!$E:$E) &gt; 9.8%, 1.1205, IF(AVERAGEIF('TT History'!$B:$B, D1753, 'TT History'!$E:$E) &gt;= 8.5%, 1.1055, 1.0525)), 1.0525)</f>
        <v>116.6221917235237</v>
      </c>
    </row>
    <row r="1754" spans="1:8" x14ac:dyDescent="0.25">
      <c r="A1754" t="s">
        <v>176</v>
      </c>
      <c r="B1754" t="str">
        <f>VLOOKUP(C1754, olt_db!$B$2:$E$70, 2, 0)</f>
        <v>OLT-SMGN-IBS-Pematang_Asilum</v>
      </c>
      <c r="C1754" t="s">
        <v>428</v>
      </c>
      <c r="D1754" s="44" t="s">
        <v>610</v>
      </c>
      <c r="E1754" s="44" t="s">
        <v>287</v>
      </c>
      <c r="F1754" s="143">
        <v>2.98388861904342</v>
      </c>
      <c r="G1754" s="144">
        <v>99.1962120546862</v>
      </c>
      <c r="H1754" s="43">
        <f>ACOS(COS(RADIANS(90-F1755)) * COS(RADIANS(90-F1754)) + SIN(RADIANS(90-F1755)) * SIN(RADIANS(90-F1754)) * COS(RADIANS(G1755-G1754))) * 6371392 * IFERROR(IF(AVERAGEIF('TT History'!$B:$B, D1754, 'TT History'!$E:$E) &gt; 9.8%, 1.1205, IF(AVERAGEIF('TT History'!$B:$B, D1754, 'TT History'!$E:$E) &gt;= 8.5%, 1.1055, 1.0525)), 1.0525)</f>
        <v>98.083734615221644</v>
      </c>
    </row>
    <row r="1755" spans="1:8" x14ac:dyDescent="0.25">
      <c r="A1755" t="s">
        <v>176</v>
      </c>
      <c r="B1755" t="str">
        <f>VLOOKUP(C1755, olt_db!$B$2:$E$70, 2, 0)</f>
        <v>OLT-SMGN-IBS-Pematang_Asilum</v>
      </c>
      <c r="C1755" t="s">
        <v>428</v>
      </c>
      <c r="D1755" s="44" t="s">
        <v>610</v>
      </c>
      <c r="E1755" s="44" t="s">
        <v>288</v>
      </c>
      <c r="F1755" s="143">
        <v>2.98398537989338</v>
      </c>
      <c r="G1755" s="144">
        <v>99.197045616966307</v>
      </c>
      <c r="H1755" s="43">
        <f>ACOS(COS(RADIANS(90-F1756)) * COS(RADIANS(90-F1755)) + SIN(RADIANS(90-F1756)) * SIN(RADIANS(90-F1755)) * COS(RADIANS(G1756-G1755))) * 6371392 * IFERROR(IF(AVERAGEIF('TT History'!$B:$B, D1755, 'TT History'!$E:$E) &gt; 9.8%, 1.1205, IF(AVERAGEIF('TT History'!$B:$B, D1755, 'TT History'!$E:$E) &gt;= 8.5%, 1.1055, 1.0525)), 1.0525)</f>
        <v>59.30225649958863</v>
      </c>
    </row>
    <row r="1756" spans="1:8" x14ac:dyDescent="0.25">
      <c r="A1756" t="s">
        <v>176</v>
      </c>
      <c r="B1756" t="str">
        <f>VLOOKUP(C1756, olt_db!$B$2:$E$70, 2, 0)</f>
        <v>OLT-SMGN-IBS-Pematang_Asilum</v>
      </c>
      <c r="C1756" t="s">
        <v>428</v>
      </c>
      <c r="D1756" s="44" t="s">
        <v>610</v>
      </c>
      <c r="E1756" s="44" t="s">
        <v>289</v>
      </c>
      <c r="F1756" s="143">
        <v>2.9841504988741501</v>
      </c>
      <c r="G1756" s="144">
        <v>99.197525291439405</v>
      </c>
      <c r="H1756" s="43">
        <f>ACOS(COS(RADIANS(90-F1757)) * COS(RADIANS(90-F1756)) + SIN(RADIANS(90-F1757)) * SIN(RADIANS(90-F1756)) * COS(RADIANS(G1757-G1756))) * 6371392 * IFERROR(IF(AVERAGEIF('TT History'!$B:$B, D1756, 'TT History'!$E:$E) &gt; 9.8%, 1.1205, IF(AVERAGEIF('TT History'!$B:$B, D1756, 'TT History'!$E:$E) &gt;= 8.5%, 1.1055, 1.0525)), 1.0525)</f>
        <v>67.380872831754559</v>
      </c>
    </row>
    <row r="1757" spans="1:8" x14ac:dyDescent="0.25">
      <c r="A1757" t="s">
        <v>176</v>
      </c>
      <c r="B1757" t="str">
        <f>VLOOKUP(C1757, olt_db!$B$2:$E$70, 2, 0)</f>
        <v>OLT-SMGN-IBS-Pematang_Asilum</v>
      </c>
      <c r="C1757" t="s">
        <v>428</v>
      </c>
      <c r="D1757" s="44" t="s">
        <v>610</v>
      </c>
      <c r="E1757" s="44" t="s">
        <v>290</v>
      </c>
      <c r="F1757" s="143">
        <v>2.9845028377564198</v>
      </c>
      <c r="G1757" s="144">
        <v>99.197981210276495</v>
      </c>
      <c r="H1757" s="43">
        <f>ACOS(COS(RADIANS(90-F1758)) * COS(RADIANS(90-F1757)) + SIN(RADIANS(90-F1758)) * SIN(RADIANS(90-F1757)) * COS(RADIANS(G1758-G1757))) * 6371392 * IFERROR(IF(AVERAGEIF('TT History'!$B:$B, D1757, 'TT History'!$E:$E) &gt; 9.8%, 1.1205, IF(AVERAGEIF('TT History'!$B:$B, D1757, 'TT History'!$E:$E) &gt;= 8.5%, 1.1055, 1.0525)), 1.0525)</f>
        <v>176.03399313074144</v>
      </c>
    </row>
    <row r="1758" spans="1:8" x14ac:dyDescent="0.25">
      <c r="A1758" t="s">
        <v>176</v>
      </c>
      <c r="B1758" t="str">
        <f>VLOOKUP(C1758, olt_db!$B$2:$E$70, 2, 0)</f>
        <v>OLT-SMGN-IBS-Pematang_Asilum</v>
      </c>
      <c r="C1758" t="s">
        <v>428</v>
      </c>
      <c r="D1758" s="44" t="s">
        <v>610</v>
      </c>
      <c r="E1758" s="44" t="s">
        <v>291</v>
      </c>
      <c r="F1758" s="143">
        <v>2.9856716452323599</v>
      </c>
      <c r="G1758" s="144">
        <v>99.198929101129906</v>
      </c>
      <c r="H1758" s="43">
        <f>ACOS(COS(RADIANS(90-F1759)) * COS(RADIANS(90-F1758)) + SIN(RADIANS(90-F1759)) * SIN(RADIANS(90-F1758)) * COS(RADIANS(G1759-G1758))) * 6371392 * IFERROR(IF(AVERAGEIF('TT History'!$B:$B, D1758, 'TT History'!$E:$E) &gt; 9.8%, 1.1205, IF(AVERAGEIF('TT History'!$B:$B, D1758, 'TT History'!$E:$E) &gt;= 8.5%, 1.1055, 1.0525)), 1.0525)</f>
        <v>251.99004562379392</v>
      </c>
    </row>
    <row r="1759" spans="1:8" x14ac:dyDescent="0.25">
      <c r="A1759" t="s">
        <v>176</v>
      </c>
      <c r="B1759" t="str">
        <f>VLOOKUP(C1759, olt_db!$B$2:$E$70, 2, 0)</f>
        <v>OLT-SMGN-IBS-Pematang_Asilum</v>
      </c>
      <c r="C1759" t="s">
        <v>428</v>
      </c>
      <c r="D1759" s="44" t="s">
        <v>610</v>
      </c>
      <c r="E1759" s="44" t="s">
        <v>292</v>
      </c>
      <c r="F1759" s="143">
        <v>2.98736354061894</v>
      </c>
      <c r="G1759" s="144">
        <v>99.200262459283195</v>
      </c>
      <c r="H1759" s="43">
        <f>ACOS(COS(RADIANS(90-F1760)) * COS(RADIANS(90-F1759)) + SIN(RADIANS(90-F1760)) * SIN(RADIANS(90-F1759)) * COS(RADIANS(G1760-G1759))) * 6371392 * IFERROR(IF(AVERAGEIF('TT History'!$B:$B, D1759, 'TT History'!$E:$E) &gt; 9.8%, 1.1205, IF(AVERAGEIF('TT History'!$B:$B, D1759, 'TT History'!$E:$E) &gt;= 8.5%, 1.1055, 1.0525)), 1.0525)</f>
        <v>119.30817636668715</v>
      </c>
    </row>
    <row r="1760" spans="1:8" x14ac:dyDescent="0.25">
      <c r="A1760" t="s">
        <v>176</v>
      </c>
      <c r="B1760" t="str">
        <f>VLOOKUP(C1760, olt_db!$B$2:$E$70, 2, 0)</f>
        <v>OLT-SMGN-IBS-Pematang_Asilum</v>
      </c>
      <c r="C1760" t="s">
        <v>428</v>
      </c>
      <c r="D1760" s="44" t="s">
        <v>610</v>
      </c>
      <c r="E1760" s="44" t="s">
        <v>293</v>
      </c>
      <c r="F1760" s="143">
        <v>2.98814160997249</v>
      </c>
      <c r="G1760" s="144">
        <v>99.200921949131398</v>
      </c>
      <c r="H1760" s="43">
        <f>ACOS(COS(RADIANS(90-F1761)) * COS(RADIANS(90-F1760)) + SIN(RADIANS(90-F1761)) * SIN(RADIANS(90-F1760)) * COS(RADIANS(G1761-G1760))) * 6371392 * IFERROR(IF(AVERAGEIF('TT History'!$B:$B, D1760, 'TT History'!$E:$E) &gt; 9.8%, 1.1205, IF(AVERAGEIF('TT History'!$B:$B, D1760, 'TT History'!$E:$E) &gt;= 8.5%, 1.1055, 1.0525)), 1.0525)</f>
        <v>290.04614046476149</v>
      </c>
    </row>
    <row r="1761" spans="1:8" x14ac:dyDescent="0.25">
      <c r="A1761" t="s">
        <v>176</v>
      </c>
      <c r="B1761" t="str">
        <f>VLOOKUP(C1761, olt_db!$B$2:$E$70, 2, 0)</f>
        <v>OLT-SMGN-IBS-Pematang_Asilum</v>
      </c>
      <c r="C1761" t="s">
        <v>428</v>
      </c>
      <c r="D1761" s="44" t="s">
        <v>610</v>
      </c>
      <c r="E1761" s="44" t="s">
        <v>294</v>
      </c>
      <c r="F1761" s="143">
        <v>2.9900998296602901</v>
      </c>
      <c r="G1761" s="144">
        <v>99.202442822156996</v>
      </c>
      <c r="H1761" s="43">
        <f>ACOS(COS(RADIANS(90-F1762)) * COS(RADIANS(90-F1761)) + SIN(RADIANS(90-F1762)) * SIN(RADIANS(90-F1761)) * COS(RADIANS(G1762-G1761))) * 6371392 * IFERROR(IF(AVERAGEIF('TT History'!$B:$B, D1761, 'TT History'!$E:$E) &gt; 9.8%, 1.1205, IF(AVERAGEIF('TT History'!$B:$B, D1761, 'TT History'!$E:$E) &gt;= 8.5%, 1.1055, 1.0525)), 1.0525)</f>
        <v>220.00147711585714</v>
      </c>
    </row>
    <row r="1762" spans="1:8" x14ac:dyDescent="0.25">
      <c r="A1762" t="s">
        <v>176</v>
      </c>
      <c r="B1762" t="str">
        <f>VLOOKUP(C1762, olt_db!$B$2:$E$70, 2, 0)</f>
        <v>OLT-SMGN-IBS-Pematang_Asilum</v>
      </c>
      <c r="C1762" t="s">
        <v>428</v>
      </c>
      <c r="D1762" s="44" t="s">
        <v>610</v>
      </c>
      <c r="E1762" s="44" t="s">
        <v>295</v>
      </c>
      <c r="F1762" s="143">
        <v>2.9915374267083301</v>
      </c>
      <c r="G1762" s="144">
        <v>99.203655523177403</v>
      </c>
      <c r="H1762" s="43">
        <f>ACOS(COS(RADIANS(90-F1763)) * COS(RADIANS(90-F1762)) + SIN(RADIANS(90-F1763)) * SIN(RADIANS(90-F1762)) * COS(RADIANS(G1763-G1762))) * 6371392 * IFERROR(IF(AVERAGEIF('TT History'!$B:$B, D1762, 'TT History'!$E:$E) &gt; 9.8%, 1.1205, IF(AVERAGEIF('TT History'!$B:$B, D1762, 'TT History'!$E:$E) &gt;= 8.5%, 1.1055, 1.0525)), 1.0525)</f>
        <v>301.53535730898733</v>
      </c>
    </row>
    <row r="1763" spans="1:8" x14ac:dyDescent="0.25">
      <c r="A1763" t="s">
        <v>176</v>
      </c>
      <c r="B1763" t="str">
        <f>VLOOKUP(C1763, olt_db!$B$2:$E$70, 2, 0)</f>
        <v>OLT-SMGN-IBS-Pematang_Asilum</v>
      </c>
      <c r="C1763" t="s">
        <v>428</v>
      </c>
      <c r="D1763" s="44" t="s">
        <v>610</v>
      </c>
      <c r="E1763" s="44" t="s">
        <v>296</v>
      </c>
      <c r="F1763" s="143">
        <v>2.9935615971846099</v>
      </c>
      <c r="G1763" s="144">
        <v>99.205251531464697</v>
      </c>
      <c r="H1763" s="43">
        <f>ACOS(COS(RADIANS(90-F1764)) * COS(RADIANS(90-F1763)) + SIN(RADIANS(90-F1764)) * SIN(RADIANS(90-F1763)) * COS(RADIANS(G1764-G1763))) * 6371392 * IFERROR(IF(AVERAGEIF('TT History'!$B:$B, D1763, 'TT History'!$E:$E) &gt; 9.8%, 1.1205, IF(AVERAGEIF('TT History'!$B:$B, D1763, 'TT History'!$E:$E) &gt;= 8.5%, 1.1055, 1.0525)), 1.0525)</f>
        <v>228.08579517635442</v>
      </c>
    </row>
    <row r="1764" spans="1:8" x14ac:dyDescent="0.25">
      <c r="A1764" t="s">
        <v>176</v>
      </c>
      <c r="B1764" t="str">
        <f>VLOOKUP(C1764, olt_db!$B$2:$E$70, 2, 0)</f>
        <v>OLT-SMGN-IBS-Pematang_Asilum</v>
      </c>
      <c r="C1764" t="s">
        <v>428</v>
      </c>
      <c r="D1764" s="44" t="s">
        <v>610</v>
      </c>
      <c r="E1764" s="44" t="s">
        <v>297</v>
      </c>
      <c r="F1764" s="143">
        <v>2.9950598627602001</v>
      </c>
      <c r="G1764" s="144">
        <v>99.206499417947001</v>
      </c>
      <c r="H1764" s="43">
        <f>ACOS(COS(RADIANS(90-F1765)) * COS(RADIANS(90-F1764)) + SIN(RADIANS(90-F1765)) * SIN(RADIANS(90-F1764)) * COS(RADIANS(G1765-G1764))) * 6371392 * IFERROR(IF(AVERAGEIF('TT History'!$B:$B, D1764, 'TT History'!$E:$E) &gt; 9.8%, 1.1205, IF(AVERAGEIF('TT History'!$B:$B, D1764, 'TT History'!$E:$E) &gt;= 8.5%, 1.1055, 1.0525)), 1.0525)</f>
        <v>138.94043031965083</v>
      </c>
    </row>
    <row r="1765" spans="1:8" x14ac:dyDescent="0.25">
      <c r="A1765" t="s">
        <v>176</v>
      </c>
      <c r="B1765" t="str">
        <f>VLOOKUP(C1765, olt_db!$B$2:$E$70, 2, 0)</f>
        <v>OLT-SMGN-IBS-Pematang_Asilum</v>
      </c>
      <c r="C1765" t="s">
        <v>428</v>
      </c>
      <c r="D1765" s="44" t="s">
        <v>610</v>
      </c>
      <c r="E1765" s="44" t="s">
        <v>306</v>
      </c>
      <c r="F1765" s="143">
        <v>2.9959498087903</v>
      </c>
      <c r="G1765" s="144">
        <v>99.207286146548697</v>
      </c>
      <c r="H1765" s="43">
        <f>ACOS(COS(RADIANS(90-F1766)) * COS(RADIANS(90-F1765)) + SIN(RADIANS(90-F1766)) * SIN(RADIANS(90-F1765)) * COS(RADIANS(G1766-G1765))) * 6371392 * IFERROR(IF(AVERAGEIF('TT History'!$B:$B, D1765, 'TT History'!$E:$E) &gt; 9.8%, 1.1205, IF(AVERAGEIF('TT History'!$B:$B, D1765, 'TT History'!$E:$E) &gt;= 8.5%, 1.1055, 1.0525)), 1.0525)</f>
        <v>115.31763374224937</v>
      </c>
    </row>
    <row r="1766" spans="1:8" x14ac:dyDescent="0.25">
      <c r="A1766" t="s">
        <v>176</v>
      </c>
      <c r="B1766" t="str">
        <f>VLOOKUP(C1766, olt_db!$B$2:$E$70, 2, 0)</f>
        <v>OLT-SMGN-IBS-Pematang_Asilum</v>
      </c>
      <c r="C1766" t="s">
        <v>428</v>
      </c>
      <c r="D1766" s="44" t="s">
        <v>610</v>
      </c>
      <c r="E1766" s="44" t="s">
        <v>307</v>
      </c>
      <c r="F1766" s="143">
        <v>2.99659180418409</v>
      </c>
      <c r="G1766" s="144">
        <v>99.208034584515303</v>
      </c>
      <c r="H1766" s="43">
        <f>ACOS(COS(RADIANS(90-F1767)) * COS(RADIANS(90-F1766)) + SIN(RADIANS(90-F1767)) * SIN(RADIANS(90-F1766)) * COS(RADIANS(G1767-G1766))) * 6371392 * IFERROR(IF(AVERAGEIF('TT History'!$B:$B, D1766, 'TT History'!$E:$E) &gt; 9.8%, 1.1205, IF(AVERAGEIF('TT History'!$B:$B, D1766, 'TT History'!$E:$E) &gt;= 8.5%, 1.1055, 1.0525)), 1.0525)</f>
        <v>193.04395412050931</v>
      </c>
    </row>
    <row r="1767" spans="1:8" x14ac:dyDescent="0.25">
      <c r="A1767" t="s">
        <v>176</v>
      </c>
      <c r="B1767" t="str">
        <f>VLOOKUP(C1767, olt_db!$B$2:$E$70, 2, 0)</f>
        <v>OLT-SMGN-IBS-Pematang_Asilum</v>
      </c>
      <c r="C1767" t="s">
        <v>428</v>
      </c>
      <c r="D1767" s="44" t="s">
        <v>610</v>
      </c>
      <c r="E1767" s="44" t="s">
        <v>308</v>
      </c>
      <c r="F1767" s="143">
        <v>2.9974516430167601</v>
      </c>
      <c r="G1767" s="144">
        <v>99.209444046430605</v>
      </c>
      <c r="H1767" s="43">
        <f>ACOS(COS(RADIANS(90-F1768)) * COS(RADIANS(90-F1767)) + SIN(RADIANS(90-F1768)) * SIN(RADIANS(90-F1767)) * COS(RADIANS(G1768-G1767))) * 6371392 * IFERROR(IF(AVERAGEIF('TT History'!$B:$B, D1767, 'TT History'!$E:$E) &gt; 9.8%, 1.1205, IF(AVERAGEIF('TT History'!$B:$B, D1767, 'TT History'!$E:$E) &gt;= 8.5%, 1.1055, 1.0525)), 1.0525)</f>
        <v>148.74017831460273</v>
      </c>
    </row>
    <row r="1768" spans="1:8" x14ac:dyDescent="0.25">
      <c r="A1768" t="s">
        <v>176</v>
      </c>
      <c r="B1768" t="str">
        <f>VLOOKUP(C1768, olt_db!$B$2:$E$70, 2, 0)</f>
        <v>OLT-SMGN-IBS-Pematang_Asilum</v>
      </c>
      <c r="C1768" t="s">
        <v>428</v>
      </c>
      <c r="D1768" s="44" t="s">
        <v>610</v>
      </c>
      <c r="E1768" s="44" t="s">
        <v>309</v>
      </c>
      <c r="F1768" s="143">
        <v>2.9980191582140701</v>
      </c>
      <c r="G1768" s="144">
        <v>99.210582701131202</v>
      </c>
      <c r="H1768" s="43">
        <f>ACOS(COS(RADIANS(90-F1769)) * COS(RADIANS(90-F1768)) + SIN(RADIANS(90-F1769)) * SIN(RADIANS(90-F1768)) * COS(RADIANS(G1769-G1768))) * 6371392 * IFERROR(IF(AVERAGEIF('TT History'!$B:$B, D1768, 'TT History'!$E:$E) &gt; 9.8%, 1.1205, IF(AVERAGEIF('TT History'!$B:$B, D1768, 'TT History'!$E:$E) &gt;= 8.5%, 1.1055, 1.0525)), 1.0525)</f>
        <v>142.07466428711993</v>
      </c>
    </row>
    <row r="1769" spans="1:8" x14ac:dyDescent="0.25">
      <c r="A1769" t="s">
        <v>176</v>
      </c>
      <c r="B1769" t="str">
        <f>VLOOKUP(C1769, olt_db!$B$2:$E$70, 2, 0)</f>
        <v>OLT-SMGN-IBS-Pematang_Asilum</v>
      </c>
      <c r="C1769" t="s">
        <v>428</v>
      </c>
      <c r="D1769" s="44" t="s">
        <v>610</v>
      </c>
      <c r="E1769" s="44" t="s">
        <v>310</v>
      </c>
      <c r="F1769" s="143">
        <v>2.99841891434472</v>
      </c>
      <c r="G1769" s="144">
        <v>99.2117304607454</v>
      </c>
      <c r="H1769" s="43">
        <f>ACOS(COS(RADIANS(90-F1770)) * COS(RADIANS(90-F1769)) + SIN(RADIANS(90-F1770)) * SIN(RADIANS(90-F1769)) * COS(RADIANS(G1770-G1769))) * 6371392 * IFERROR(IF(AVERAGEIF('TT History'!$B:$B, D1769, 'TT History'!$E:$E) &gt; 9.8%, 1.1205, IF(AVERAGEIF('TT History'!$B:$B, D1769, 'TT History'!$E:$E) &gt;= 8.5%, 1.1055, 1.0525)), 1.0525)</f>
        <v>141.4263914511773</v>
      </c>
    </row>
    <row r="1770" spans="1:8" x14ac:dyDescent="0.25">
      <c r="A1770" t="s">
        <v>176</v>
      </c>
      <c r="B1770" t="str">
        <f>VLOOKUP(C1770, olt_db!$B$2:$E$70, 2, 0)</f>
        <v>OLT-SMGN-IBS-Pematang_Asilum</v>
      </c>
      <c r="C1770" t="s">
        <v>428</v>
      </c>
      <c r="D1770" s="44" t="s">
        <v>610</v>
      </c>
      <c r="E1770" s="44" t="s">
        <v>311</v>
      </c>
      <c r="F1770" s="143">
        <v>2.9987865811185901</v>
      </c>
      <c r="G1770" s="144">
        <v>99.212883106625597</v>
      </c>
      <c r="H1770" s="43">
        <f>ACOS(COS(RADIANS(90-F1771)) * COS(RADIANS(90-F1770)) + SIN(RADIANS(90-F1771)) * SIN(RADIANS(90-F1770)) * COS(RADIANS(G1771-G1770))) * 6371392 * IFERROR(IF(AVERAGEIF('TT History'!$B:$B, D1770, 'TT History'!$E:$E) &gt; 9.8%, 1.1205, IF(AVERAGEIF('TT History'!$B:$B, D1770, 'TT History'!$E:$E) &gt;= 8.5%, 1.1055, 1.0525)), 1.0525)</f>
        <v>63.672415568079991</v>
      </c>
    </row>
    <row r="1771" spans="1:8" x14ac:dyDescent="0.25">
      <c r="A1771" t="s">
        <v>176</v>
      </c>
      <c r="B1771" t="str">
        <f>VLOOKUP(C1771, olt_db!$B$2:$E$70, 2, 0)</f>
        <v>OLT-SMGN-IBS-Pematang_Asilum</v>
      </c>
      <c r="C1771" t="s">
        <v>428</v>
      </c>
      <c r="D1771" s="44" t="s">
        <v>610</v>
      </c>
      <c r="E1771" s="44" t="s">
        <v>312</v>
      </c>
      <c r="F1771" s="143">
        <v>2.9989649178262101</v>
      </c>
      <c r="G1771" s="144">
        <v>99.213397774076</v>
      </c>
      <c r="H1771" s="43">
        <f>ACOS(COS(RADIANS(90-F1772)) * COS(RADIANS(90-F1771)) + SIN(RADIANS(90-F1772)) * SIN(RADIANS(90-F1771)) * COS(RADIANS(G1772-G1771))) * 6371392 * IFERROR(IF(AVERAGEIF('TT History'!$B:$B, D1771, 'TT History'!$E:$E) &gt; 9.8%, 1.1205, IF(AVERAGEIF('TT History'!$B:$B, D1771, 'TT History'!$E:$E) &gt;= 8.5%, 1.1055, 1.0525)), 1.0525)</f>
        <v>294.90086540967496</v>
      </c>
    </row>
    <row r="1772" spans="1:8" x14ac:dyDescent="0.25">
      <c r="A1772" t="s">
        <v>176</v>
      </c>
      <c r="B1772" t="str">
        <f>VLOOKUP(C1772, olt_db!$B$2:$E$70, 2, 0)</f>
        <v>OLT-SMGN-IBS-Pematang_Asilum</v>
      </c>
      <c r="C1772" t="s">
        <v>428</v>
      </c>
      <c r="D1772" s="44" t="s">
        <v>610</v>
      </c>
      <c r="E1772" s="44" t="s">
        <v>313</v>
      </c>
      <c r="F1772" s="143">
        <v>2.9997553143389899</v>
      </c>
      <c r="G1772" s="144">
        <v>99.2157935376582</v>
      </c>
      <c r="H1772" s="43">
        <f>ACOS(COS(RADIANS(90-F1773)) * COS(RADIANS(90-F1772)) + SIN(RADIANS(90-F1773)) * SIN(RADIANS(90-F1772)) * COS(RADIANS(G1773-G1772))) * 6371392 * IFERROR(IF(AVERAGEIF('TT History'!$B:$B, D1772, 'TT History'!$E:$E) &gt; 9.8%, 1.1205, IF(AVERAGEIF('TT History'!$B:$B, D1772, 'TT History'!$E:$E) &gt;= 8.5%, 1.1055, 1.0525)), 1.0525)</f>
        <v>217.20279447571727</v>
      </c>
    </row>
    <row r="1773" spans="1:8" x14ac:dyDescent="0.25">
      <c r="A1773" t="s">
        <v>176</v>
      </c>
      <c r="B1773" t="str">
        <f>VLOOKUP(C1773, olt_db!$B$2:$E$70, 2, 0)</f>
        <v>OLT-SMGN-IBS-Pematang_Asilum</v>
      </c>
      <c r="C1773" t="s">
        <v>428</v>
      </c>
      <c r="D1773" s="44" t="s">
        <v>610</v>
      </c>
      <c r="E1773" s="44" t="s">
        <v>314</v>
      </c>
      <c r="F1773" s="143">
        <v>3.0003764226745702</v>
      </c>
      <c r="G1773" s="144">
        <v>99.217544715975606</v>
      </c>
      <c r="H1773" s="43">
        <f>ACOS(COS(RADIANS(90-F1774)) * COS(RADIANS(90-F1773)) + SIN(RADIANS(90-F1774)) * SIN(RADIANS(90-F1773)) * COS(RADIANS(G1774-G1773))) * 6371392 * IFERROR(IF(AVERAGEIF('TT History'!$B:$B, D1773, 'TT History'!$E:$E) &gt; 9.8%, 1.1205, IF(AVERAGEIF('TT History'!$B:$B, D1773, 'TT History'!$E:$E) &gt;= 8.5%, 1.1055, 1.0525)), 1.0525)</f>
        <v>64.750676319198035</v>
      </c>
    </row>
    <row r="1774" spans="1:8" x14ac:dyDescent="0.25">
      <c r="A1774" t="s">
        <v>176</v>
      </c>
      <c r="B1774" t="str">
        <f>VLOOKUP(C1774, olt_db!$B$2:$E$70, 2, 0)</f>
        <v>OLT-SMGN-IBS-Pematang_Asilum</v>
      </c>
      <c r="C1774" t="s">
        <v>428</v>
      </c>
      <c r="D1774" s="44" t="s">
        <v>610</v>
      </c>
      <c r="E1774" s="44" t="s">
        <v>315</v>
      </c>
      <c r="F1774" s="143">
        <v>3.00092054360413</v>
      </c>
      <c r="G1774" s="144">
        <v>99.217444565407405</v>
      </c>
      <c r="H1774" s="43">
        <f>ACOS(COS(RADIANS(90-F1775)) * COS(RADIANS(90-F1774)) + SIN(RADIANS(90-F1775)) * SIN(RADIANS(90-F1774)) * COS(RADIANS(G1775-G1774))) * 6371392 * IFERROR(IF(AVERAGEIF('TT History'!$B:$B, D1774, 'TT History'!$E:$E) &gt; 9.8%, 1.1205, IF(AVERAGEIF('TT History'!$B:$B, D1774, 'TT History'!$E:$E) &gt;= 8.5%, 1.1055, 1.0525)), 1.0525)</f>
        <v>76.464202784034583</v>
      </c>
    </row>
    <row r="1775" spans="1:8" x14ac:dyDescent="0.25">
      <c r="A1775" t="s">
        <v>176</v>
      </c>
      <c r="B1775" t="str">
        <f>VLOOKUP(C1775, olt_db!$B$2:$E$70, 2, 0)</f>
        <v>OLT-SMGN-IBS-Pematang_Asilum</v>
      </c>
      <c r="C1775" t="s">
        <v>428</v>
      </c>
      <c r="D1775" s="44" t="s">
        <v>610</v>
      </c>
      <c r="E1775" s="44" t="s">
        <v>316</v>
      </c>
      <c r="F1775" s="143">
        <v>3.00154200279961</v>
      </c>
      <c r="G1775" s="144">
        <v>99.217242763723902</v>
      </c>
      <c r="H1775" s="43">
        <f>ACOS(COS(RADIANS(90-F1776)) * COS(RADIANS(90-F1775)) + SIN(RADIANS(90-F1776)) * SIN(RADIANS(90-F1775)) * COS(RADIANS(G1776-G1775))) * 6371392 * IFERROR(IF(AVERAGEIF('TT History'!$B:$B, D1775, 'TT History'!$E:$E) &gt; 9.8%, 1.1205, IF(AVERAGEIF('TT History'!$B:$B, D1775, 'TT History'!$E:$E) &gt;= 8.5%, 1.1055, 1.0525)), 1.0525)</f>
        <v>86.692425567028707</v>
      </c>
    </row>
    <row r="1776" spans="1:8" x14ac:dyDescent="0.25">
      <c r="A1776" t="s">
        <v>176</v>
      </c>
      <c r="B1776" t="str">
        <f>VLOOKUP(C1776, olt_db!$B$2:$E$70, 2, 0)</f>
        <v>OLT-SMGN-IBS-Pematang_Asilum</v>
      </c>
      <c r="C1776" t="s">
        <v>428</v>
      </c>
      <c r="D1776" s="44" t="s">
        <v>610</v>
      </c>
      <c r="E1776" s="44" t="s">
        <v>317</v>
      </c>
      <c r="F1776" s="143">
        <v>3.0022696172432601</v>
      </c>
      <c r="G1776" s="144">
        <v>99.217103910151593</v>
      </c>
      <c r="H1776" s="43">
        <f>ACOS(COS(RADIANS(90-F1777)) * COS(RADIANS(90-F1776)) + SIN(RADIANS(90-F1777)) * SIN(RADIANS(90-F1776)) * COS(RADIANS(G1777-G1776))) * 6371392 * IFERROR(IF(AVERAGEIF('TT History'!$B:$B, D1776, 'TT History'!$E:$E) &gt; 9.8%, 1.1205, IF(AVERAGEIF('TT History'!$B:$B, D1776, 'TT History'!$E:$E) &gt;= 8.5%, 1.1055, 1.0525)), 1.0525)</f>
        <v>27.986111964065703</v>
      </c>
    </row>
    <row r="1777" spans="1:8" x14ac:dyDescent="0.25">
      <c r="A1777" t="s">
        <v>176</v>
      </c>
      <c r="B1777" t="str">
        <f>VLOOKUP(C1777, olt_db!$B$2:$E$70, 2, 0)</f>
        <v>OLT-SMGN-IBS-Pematang_Asilum</v>
      </c>
      <c r="C1777" t="s">
        <v>428</v>
      </c>
      <c r="D1777" s="44" t="s">
        <v>610</v>
      </c>
      <c r="E1777" s="44" t="s">
        <v>318</v>
      </c>
      <c r="F1777" s="143">
        <v>3.0022221674476199</v>
      </c>
      <c r="G1777" s="144">
        <v>99.216869226803595</v>
      </c>
      <c r="H1777" s="43">
        <f>(ACOS(COS(RADIANS(90-olt_db!F51)) * COS(RADIANS(90-F1777)) + SIN(RADIANS(90-olt_db!F51)) * SIN(RADIANS(90-F1777)) * COS(RADIANS(olt_db!G51-G1777))) * 6371392)</f>
        <v>0.30023024298675693</v>
      </c>
    </row>
    <row r="1778" spans="1:8" x14ac:dyDescent="0.25">
      <c r="A1778" t="s">
        <v>176</v>
      </c>
      <c r="B1778" t="str">
        <f>VLOOKUP(C1778, olt_db!$B$2:$E$70, 2, 0)</f>
        <v>OLT-SMGN-IBS-Pematang_Asilum</v>
      </c>
      <c r="C1778" t="s">
        <v>428</v>
      </c>
      <c r="D1778" s="39" t="s">
        <v>611</v>
      </c>
      <c r="E1778" s="39" t="s">
        <v>282</v>
      </c>
      <c r="F1778" s="123">
        <v>2.98326133440455</v>
      </c>
      <c r="G1778" s="124">
        <v>99.191285563298393</v>
      </c>
      <c r="H1778" s="40">
        <f>ACOS(COS(RADIANS(90-F1779)) * COS(RADIANS(90-F1778)) + SIN(RADIANS(90-F1779)) * SIN(RADIANS(90-F1778)) * COS(RADIANS(G1779-G1778))) * 6371392 * IFERROR(IF(AVERAGEIF('TT History'!$B:$B, D1778, 'TT History'!$E:$E) &gt; 9.8%, 1.1205, IF(AVERAGEIF('TT History'!$B:$B, D1778, 'TT History'!$E:$E) &gt;= 8.5%, 1.1055, 1.0525)), 1.0525)</f>
        <v>141.66355958581124</v>
      </c>
    </row>
    <row r="1779" spans="1:8" x14ac:dyDescent="0.25">
      <c r="A1779" t="s">
        <v>176</v>
      </c>
      <c r="B1779" t="str">
        <f>VLOOKUP(C1779, olt_db!$B$2:$E$70, 2, 0)</f>
        <v>OLT-SMGN-IBS-Pematang_Asilum</v>
      </c>
      <c r="C1779" t="s">
        <v>428</v>
      </c>
      <c r="D1779" s="39" t="s">
        <v>611</v>
      </c>
      <c r="E1779" s="39" t="s">
        <v>283</v>
      </c>
      <c r="F1779" s="123">
        <v>2.98350899284919</v>
      </c>
      <c r="G1779" s="124">
        <v>99.192471951135403</v>
      </c>
      <c r="H1779" s="40">
        <f>ACOS(COS(RADIANS(90-F1780)) * COS(RADIANS(90-F1779)) + SIN(RADIANS(90-F1780)) * SIN(RADIANS(90-F1779)) * COS(RADIANS(G1780-G1779))) * 6371392 * IFERROR(IF(AVERAGEIF('TT History'!$B:$B, D1779, 'TT History'!$E:$E) &gt; 9.8%, 1.1205, IF(AVERAGEIF('TT History'!$B:$B, D1779, 'TT History'!$E:$E) &gt;= 8.5%, 1.1055, 1.0525)), 1.0525)</f>
        <v>153.6841624980583</v>
      </c>
    </row>
    <row r="1780" spans="1:8" x14ac:dyDescent="0.25">
      <c r="A1780" t="s">
        <v>176</v>
      </c>
      <c r="B1780" t="str">
        <f>VLOOKUP(C1780, olt_db!$B$2:$E$70, 2, 0)</f>
        <v>OLT-SMGN-IBS-Pematang_Asilum</v>
      </c>
      <c r="C1780" t="s">
        <v>428</v>
      </c>
      <c r="D1780" s="39" t="s">
        <v>611</v>
      </c>
      <c r="E1780" s="39" t="s">
        <v>284</v>
      </c>
      <c r="F1780" s="123">
        <v>2.98364660877687</v>
      </c>
      <c r="G1780" s="124">
        <v>99.193779584802499</v>
      </c>
      <c r="H1780" s="40">
        <f>ACOS(COS(RADIANS(90-F1781)) * COS(RADIANS(90-F1780)) + SIN(RADIANS(90-F1781)) * SIN(RADIANS(90-F1780)) * COS(RADIANS(G1781-G1780))) * 6371392 * IFERROR(IF(AVERAGEIF('TT History'!$B:$B, D1780, 'TT History'!$E:$E) &gt; 9.8%, 1.1205, IF(AVERAGEIF('TT History'!$B:$B, D1780, 'TT History'!$E:$E) &gt;= 8.5%, 1.1055, 1.0525)), 1.0525)</f>
        <v>95.065860946081216</v>
      </c>
    </row>
    <row r="1781" spans="1:8" x14ac:dyDescent="0.25">
      <c r="A1781" t="s">
        <v>176</v>
      </c>
      <c r="B1781" t="str">
        <f>VLOOKUP(C1781, olt_db!$B$2:$E$70, 2, 0)</f>
        <v>OLT-SMGN-IBS-Pematang_Asilum</v>
      </c>
      <c r="C1781" t="s">
        <v>428</v>
      </c>
      <c r="D1781" s="39" t="s">
        <v>611</v>
      </c>
      <c r="E1781" s="39" t="s">
        <v>285</v>
      </c>
      <c r="F1781" s="123">
        <v>2.9837615575126901</v>
      </c>
      <c r="G1781" s="124">
        <v>99.194584752888801</v>
      </c>
      <c r="H1781" s="40">
        <f>ACOS(COS(RADIANS(90-F1782)) * COS(RADIANS(90-F1781)) + SIN(RADIANS(90-F1782)) * SIN(RADIANS(90-F1781)) * COS(RADIANS(G1782-G1781))) * 6371392 * IFERROR(IF(AVERAGEIF('TT History'!$B:$B, D1781, 'TT History'!$E:$E) &gt; 9.8%, 1.1205, IF(AVERAGEIF('TT History'!$B:$B, D1781, 'TT History'!$E:$E) &gt;= 8.5%, 1.1055, 1.0525)), 1.0525)</f>
        <v>74.159367696017057</v>
      </c>
    </row>
    <row r="1782" spans="1:8" x14ac:dyDescent="0.25">
      <c r="A1782" t="s">
        <v>176</v>
      </c>
      <c r="B1782" t="str">
        <f>VLOOKUP(C1782, olt_db!$B$2:$E$70, 2, 0)</f>
        <v>OLT-SMGN-IBS-Pematang_Asilum</v>
      </c>
      <c r="C1782" t="s">
        <v>428</v>
      </c>
      <c r="D1782" s="39" t="s">
        <v>611</v>
      </c>
      <c r="E1782" s="39" t="s">
        <v>286</v>
      </c>
      <c r="F1782" s="123">
        <v>2.9838110442228598</v>
      </c>
      <c r="G1782" s="124">
        <v>99.195217299372302</v>
      </c>
      <c r="H1782" s="40">
        <f>ACOS(COS(RADIANS(90-F1783)) * COS(RADIANS(90-F1782)) + SIN(RADIANS(90-F1783)) * SIN(RADIANS(90-F1782)) * COS(RADIANS(G1783-G1782))) * 6371392 * IFERROR(IF(AVERAGEIF('TT History'!$B:$B, D1782, 'TT History'!$E:$E) &gt; 9.8%, 1.1205, IF(AVERAGEIF('TT History'!$B:$B, D1782, 'TT History'!$E:$E) &gt;= 8.5%, 1.1055, 1.0525)), 1.0525)</f>
        <v>116.6221917235237</v>
      </c>
    </row>
    <row r="1783" spans="1:8" x14ac:dyDescent="0.25">
      <c r="A1783" t="s">
        <v>176</v>
      </c>
      <c r="B1783" t="str">
        <f>VLOOKUP(C1783, olt_db!$B$2:$E$70, 2, 0)</f>
        <v>OLT-SMGN-IBS-Pematang_Asilum</v>
      </c>
      <c r="C1783" t="s">
        <v>428</v>
      </c>
      <c r="D1783" s="39" t="s">
        <v>611</v>
      </c>
      <c r="E1783" s="39" t="s">
        <v>287</v>
      </c>
      <c r="F1783" s="123">
        <v>2.98388861904342</v>
      </c>
      <c r="G1783" s="124">
        <v>99.1962120546862</v>
      </c>
      <c r="H1783" s="40">
        <f>ACOS(COS(RADIANS(90-F1784)) * COS(RADIANS(90-F1783)) + SIN(RADIANS(90-F1784)) * SIN(RADIANS(90-F1783)) * COS(RADIANS(G1784-G1783))) * 6371392 * IFERROR(IF(AVERAGEIF('TT History'!$B:$B, D1783, 'TT History'!$E:$E) &gt; 9.8%, 1.1205, IF(AVERAGEIF('TT History'!$B:$B, D1783, 'TT History'!$E:$E) &gt;= 8.5%, 1.1055, 1.0525)), 1.0525)</f>
        <v>98.083734615221644</v>
      </c>
    </row>
    <row r="1784" spans="1:8" x14ac:dyDescent="0.25">
      <c r="A1784" t="s">
        <v>176</v>
      </c>
      <c r="B1784" t="str">
        <f>VLOOKUP(C1784, olt_db!$B$2:$E$70, 2, 0)</f>
        <v>OLT-SMGN-IBS-Pematang_Asilum</v>
      </c>
      <c r="C1784" t="s">
        <v>428</v>
      </c>
      <c r="D1784" s="39" t="s">
        <v>611</v>
      </c>
      <c r="E1784" s="39" t="s">
        <v>288</v>
      </c>
      <c r="F1784" s="123">
        <v>2.98398537989338</v>
      </c>
      <c r="G1784" s="124">
        <v>99.197045616966307</v>
      </c>
      <c r="H1784" s="40">
        <f>ACOS(COS(RADIANS(90-F1785)) * COS(RADIANS(90-F1784)) + SIN(RADIANS(90-F1785)) * SIN(RADIANS(90-F1784)) * COS(RADIANS(G1785-G1784))) * 6371392 * IFERROR(IF(AVERAGEIF('TT History'!$B:$B, D1784, 'TT History'!$E:$E) &gt; 9.8%, 1.1205, IF(AVERAGEIF('TT History'!$B:$B, D1784, 'TT History'!$E:$E) &gt;= 8.5%, 1.1055, 1.0525)), 1.0525)</f>
        <v>59.30225649958863</v>
      </c>
    </row>
    <row r="1785" spans="1:8" x14ac:dyDescent="0.25">
      <c r="A1785" t="s">
        <v>176</v>
      </c>
      <c r="B1785" t="str">
        <f>VLOOKUP(C1785, olt_db!$B$2:$E$70, 2, 0)</f>
        <v>OLT-SMGN-IBS-Pematang_Asilum</v>
      </c>
      <c r="C1785" t="s">
        <v>428</v>
      </c>
      <c r="D1785" s="39" t="s">
        <v>611</v>
      </c>
      <c r="E1785" s="39" t="s">
        <v>289</v>
      </c>
      <c r="F1785" s="123">
        <v>2.9841504988741501</v>
      </c>
      <c r="G1785" s="124">
        <v>99.197525291439405</v>
      </c>
      <c r="H1785" s="40">
        <f>ACOS(COS(RADIANS(90-F1786)) * COS(RADIANS(90-F1785)) + SIN(RADIANS(90-F1786)) * SIN(RADIANS(90-F1785)) * COS(RADIANS(G1786-G1785))) * 6371392 * IFERROR(IF(AVERAGEIF('TT History'!$B:$B, D1785, 'TT History'!$E:$E) &gt; 9.8%, 1.1205, IF(AVERAGEIF('TT History'!$B:$B, D1785, 'TT History'!$E:$E) &gt;= 8.5%, 1.1055, 1.0525)), 1.0525)</f>
        <v>67.380872831754559</v>
      </c>
    </row>
    <row r="1786" spans="1:8" x14ac:dyDescent="0.25">
      <c r="A1786" t="s">
        <v>176</v>
      </c>
      <c r="B1786" t="str">
        <f>VLOOKUP(C1786, olt_db!$B$2:$E$70, 2, 0)</f>
        <v>OLT-SMGN-IBS-Pematang_Asilum</v>
      </c>
      <c r="C1786" t="s">
        <v>428</v>
      </c>
      <c r="D1786" s="39" t="s">
        <v>611</v>
      </c>
      <c r="E1786" s="39" t="s">
        <v>290</v>
      </c>
      <c r="F1786" s="123">
        <v>2.9845028377564198</v>
      </c>
      <c r="G1786" s="124">
        <v>99.197981210276495</v>
      </c>
      <c r="H1786" s="40">
        <f>ACOS(COS(RADIANS(90-F1787)) * COS(RADIANS(90-F1786)) + SIN(RADIANS(90-F1787)) * SIN(RADIANS(90-F1786)) * COS(RADIANS(G1787-G1786))) * 6371392 * IFERROR(IF(AVERAGEIF('TT History'!$B:$B, D1786, 'TT History'!$E:$E) &gt; 9.8%, 1.1205, IF(AVERAGEIF('TT History'!$B:$B, D1786, 'TT History'!$E:$E) &gt;= 8.5%, 1.1055, 1.0525)), 1.0525)</f>
        <v>176.03399313074144</v>
      </c>
    </row>
    <row r="1787" spans="1:8" x14ac:dyDescent="0.25">
      <c r="A1787" t="s">
        <v>176</v>
      </c>
      <c r="B1787" t="str">
        <f>VLOOKUP(C1787, olt_db!$B$2:$E$70, 2, 0)</f>
        <v>OLT-SMGN-IBS-Pematang_Asilum</v>
      </c>
      <c r="C1787" t="s">
        <v>428</v>
      </c>
      <c r="D1787" s="39" t="s">
        <v>611</v>
      </c>
      <c r="E1787" s="39" t="s">
        <v>291</v>
      </c>
      <c r="F1787" s="123">
        <v>2.9856716452323599</v>
      </c>
      <c r="G1787" s="124">
        <v>99.198929101129906</v>
      </c>
      <c r="H1787" s="40">
        <f>ACOS(COS(RADIANS(90-F1788)) * COS(RADIANS(90-F1787)) + SIN(RADIANS(90-F1788)) * SIN(RADIANS(90-F1787)) * COS(RADIANS(G1788-G1787))) * 6371392 * IFERROR(IF(AVERAGEIF('TT History'!$B:$B, D1787, 'TT History'!$E:$E) &gt; 9.8%, 1.1205, IF(AVERAGEIF('TT History'!$B:$B, D1787, 'TT History'!$E:$E) &gt;= 8.5%, 1.1055, 1.0525)), 1.0525)</f>
        <v>251.99004562379392</v>
      </c>
    </row>
    <row r="1788" spans="1:8" x14ac:dyDescent="0.25">
      <c r="A1788" t="s">
        <v>176</v>
      </c>
      <c r="B1788" t="str">
        <f>VLOOKUP(C1788, olt_db!$B$2:$E$70, 2, 0)</f>
        <v>OLT-SMGN-IBS-Pematang_Asilum</v>
      </c>
      <c r="C1788" t="s">
        <v>428</v>
      </c>
      <c r="D1788" s="39" t="s">
        <v>611</v>
      </c>
      <c r="E1788" s="39" t="s">
        <v>292</v>
      </c>
      <c r="F1788" s="123">
        <v>2.98736354061894</v>
      </c>
      <c r="G1788" s="124">
        <v>99.200262459283195</v>
      </c>
      <c r="H1788" s="40">
        <f>ACOS(COS(RADIANS(90-F1789)) * COS(RADIANS(90-F1788)) + SIN(RADIANS(90-F1789)) * SIN(RADIANS(90-F1788)) * COS(RADIANS(G1789-G1788))) * 6371392 * IFERROR(IF(AVERAGEIF('TT History'!$B:$B, D1788, 'TT History'!$E:$E) &gt; 9.8%, 1.1205, IF(AVERAGEIF('TT History'!$B:$B, D1788, 'TT History'!$E:$E) &gt;= 8.5%, 1.1055, 1.0525)), 1.0525)</f>
        <v>119.30817636668715</v>
      </c>
    </row>
    <row r="1789" spans="1:8" x14ac:dyDescent="0.25">
      <c r="A1789" t="s">
        <v>176</v>
      </c>
      <c r="B1789" t="str">
        <f>VLOOKUP(C1789, olt_db!$B$2:$E$70, 2, 0)</f>
        <v>OLT-SMGN-IBS-Pematang_Asilum</v>
      </c>
      <c r="C1789" t="s">
        <v>428</v>
      </c>
      <c r="D1789" s="39" t="s">
        <v>611</v>
      </c>
      <c r="E1789" s="39" t="s">
        <v>293</v>
      </c>
      <c r="F1789" s="123">
        <v>2.98814160997249</v>
      </c>
      <c r="G1789" s="124">
        <v>99.200921949131398</v>
      </c>
      <c r="H1789" s="40">
        <f>ACOS(COS(RADIANS(90-F1790)) * COS(RADIANS(90-F1789)) + SIN(RADIANS(90-F1790)) * SIN(RADIANS(90-F1789)) * COS(RADIANS(G1790-G1789))) * 6371392 * IFERROR(IF(AVERAGEIF('TT History'!$B:$B, D1789, 'TT History'!$E:$E) &gt; 9.8%, 1.1205, IF(AVERAGEIF('TT History'!$B:$B, D1789, 'TT History'!$E:$E) &gt;= 8.5%, 1.1055, 1.0525)), 1.0525)</f>
        <v>290.04614046476149</v>
      </c>
    </row>
    <row r="1790" spans="1:8" x14ac:dyDescent="0.25">
      <c r="A1790" t="s">
        <v>176</v>
      </c>
      <c r="B1790" t="str">
        <f>VLOOKUP(C1790, olt_db!$B$2:$E$70, 2, 0)</f>
        <v>OLT-SMGN-IBS-Pematang_Asilum</v>
      </c>
      <c r="C1790" t="s">
        <v>428</v>
      </c>
      <c r="D1790" s="39" t="s">
        <v>611</v>
      </c>
      <c r="E1790" s="39" t="s">
        <v>294</v>
      </c>
      <c r="F1790" s="123">
        <v>2.9900998296602901</v>
      </c>
      <c r="G1790" s="124">
        <v>99.202442822156996</v>
      </c>
      <c r="H1790" s="40">
        <f>ACOS(COS(RADIANS(90-F1791)) * COS(RADIANS(90-F1790)) + SIN(RADIANS(90-F1791)) * SIN(RADIANS(90-F1790)) * COS(RADIANS(G1791-G1790))) * 6371392 * IFERROR(IF(AVERAGEIF('TT History'!$B:$B, D1790, 'TT History'!$E:$E) &gt; 9.8%, 1.1205, IF(AVERAGEIF('TT History'!$B:$B, D1790, 'TT History'!$E:$E) &gt;= 8.5%, 1.1055, 1.0525)), 1.0525)</f>
        <v>220.00147711585714</v>
      </c>
    </row>
    <row r="1791" spans="1:8" x14ac:dyDescent="0.25">
      <c r="A1791" t="s">
        <v>176</v>
      </c>
      <c r="B1791" t="str">
        <f>VLOOKUP(C1791, olt_db!$B$2:$E$70, 2, 0)</f>
        <v>OLT-SMGN-IBS-Pematang_Asilum</v>
      </c>
      <c r="C1791" t="s">
        <v>428</v>
      </c>
      <c r="D1791" s="39" t="s">
        <v>611</v>
      </c>
      <c r="E1791" s="39" t="s">
        <v>295</v>
      </c>
      <c r="F1791" s="123">
        <v>2.9915374267083301</v>
      </c>
      <c r="G1791" s="124">
        <v>99.203655523177403</v>
      </c>
      <c r="H1791" s="40">
        <f>ACOS(COS(RADIANS(90-F1792)) * COS(RADIANS(90-F1791)) + SIN(RADIANS(90-F1792)) * SIN(RADIANS(90-F1791)) * COS(RADIANS(G1792-G1791))) * 6371392 * IFERROR(IF(AVERAGEIF('TT History'!$B:$B, D1791, 'TT History'!$E:$E) &gt; 9.8%, 1.1205, IF(AVERAGEIF('TT History'!$B:$B, D1791, 'TT History'!$E:$E) &gt;= 8.5%, 1.1055, 1.0525)), 1.0525)</f>
        <v>301.53535730898733</v>
      </c>
    </row>
    <row r="1792" spans="1:8" x14ac:dyDescent="0.25">
      <c r="A1792" t="s">
        <v>176</v>
      </c>
      <c r="B1792" t="str">
        <f>VLOOKUP(C1792, olt_db!$B$2:$E$70, 2, 0)</f>
        <v>OLT-SMGN-IBS-Pematang_Asilum</v>
      </c>
      <c r="C1792" t="s">
        <v>428</v>
      </c>
      <c r="D1792" s="39" t="s">
        <v>611</v>
      </c>
      <c r="E1792" s="39" t="s">
        <v>296</v>
      </c>
      <c r="F1792" s="123">
        <v>2.9935615971846099</v>
      </c>
      <c r="G1792" s="124">
        <v>99.205251531464697</v>
      </c>
      <c r="H1792" s="40">
        <f>ACOS(COS(RADIANS(90-F1793)) * COS(RADIANS(90-F1792)) + SIN(RADIANS(90-F1793)) * SIN(RADIANS(90-F1792)) * COS(RADIANS(G1793-G1792))) * 6371392 * IFERROR(IF(AVERAGEIF('TT History'!$B:$B, D1792, 'TT History'!$E:$E) &gt; 9.8%, 1.1205, IF(AVERAGEIF('TT History'!$B:$B, D1792, 'TT History'!$E:$E) &gt;= 8.5%, 1.1055, 1.0525)), 1.0525)</f>
        <v>228.08579517635442</v>
      </c>
    </row>
    <row r="1793" spans="1:8" x14ac:dyDescent="0.25">
      <c r="A1793" t="s">
        <v>176</v>
      </c>
      <c r="B1793" t="str">
        <f>VLOOKUP(C1793, olt_db!$B$2:$E$70, 2, 0)</f>
        <v>OLT-SMGN-IBS-Pematang_Asilum</v>
      </c>
      <c r="C1793" t="s">
        <v>428</v>
      </c>
      <c r="D1793" s="39" t="s">
        <v>611</v>
      </c>
      <c r="E1793" s="39" t="s">
        <v>297</v>
      </c>
      <c r="F1793" s="123">
        <v>2.9950598627602001</v>
      </c>
      <c r="G1793" s="124">
        <v>99.206499417947001</v>
      </c>
      <c r="H1793" s="40">
        <f>ACOS(COS(RADIANS(90-F1794)) * COS(RADIANS(90-F1793)) + SIN(RADIANS(90-F1794)) * SIN(RADIANS(90-F1793)) * COS(RADIANS(G1794-G1793))) * 6371392 * IFERROR(IF(AVERAGEIF('TT History'!$B:$B, D1793, 'TT History'!$E:$E) &gt; 9.8%, 1.1205, IF(AVERAGEIF('TT History'!$B:$B, D1793, 'TT History'!$E:$E) &gt;= 8.5%, 1.1055, 1.0525)), 1.0525)</f>
        <v>138.94043031965083</v>
      </c>
    </row>
    <row r="1794" spans="1:8" x14ac:dyDescent="0.25">
      <c r="A1794" t="s">
        <v>176</v>
      </c>
      <c r="B1794" t="str">
        <f>VLOOKUP(C1794, olt_db!$B$2:$E$70, 2, 0)</f>
        <v>OLT-SMGN-IBS-Pematang_Asilum</v>
      </c>
      <c r="C1794" t="s">
        <v>428</v>
      </c>
      <c r="D1794" s="39" t="s">
        <v>611</v>
      </c>
      <c r="E1794" s="39" t="s">
        <v>306</v>
      </c>
      <c r="F1794" s="123">
        <v>2.9959498087903</v>
      </c>
      <c r="G1794" s="124">
        <v>99.207286146548697</v>
      </c>
      <c r="H1794" s="40">
        <f>ACOS(COS(RADIANS(90-F1795)) * COS(RADIANS(90-F1794)) + SIN(RADIANS(90-F1795)) * SIN(RADIANS(90-F1794)) * COS(RADIANS(G1795-G1794))) * 6371392 * IFERROR(IF(AVERAGEIF('TT History'!$B:$B, D1794, 'TT History'!$E:$E) &gt; 9.8%, 1.1205, IF(AVERAGEIF('TT History'!$B:$B, D1794, 'TT History'!$E:$E) &gt;= 8.5%, 1.1055, 1.0525)), 1.0525)</f>
        <v>115.31763374224937</v>
      </c>
    </row>
    <row r="1795" spans="1:8" x14ac:dyDescent="0.25">
      <c r="A1795" t="s">
        <v>176</v>
      </c>
      <c r="B1795" t="str">
        <f>VLOOKUP(C1795, olt_db!$B$2:$E$70, 2, 0)</f>
        <v>OLT-SMGN-IBS-Pematang_Asilum</v>
      </c>
      <c r="C1795" t="s">
        <v>428</v>
      </c>
      <c r="D1795" s="39" t="s">
        <v>611</v>
      </c>
      <c r="E1795" s="39" t="s">
        <v>307</v>
      </c>
      <c r="F1795" s="123">
        <v>2.99659180418409</v>
      </c>
      <c r="G1795" s="124">
        <v>99.208034584515303</v>
      </c>
      <c r="H1795" s="40">
        <f>ACOS(COS(RADIANS(90-F1796)) * COS(RADIANS(90-F1795)) + SIN(RADIANS(90-F1796)) * SIN(RADIANS(90-F1795)) * COS(RADIANS(G1796-G1795))) * 6371392 * IFERROR(IF(AVERAGEIF('TT History'!$B:$B, D1795, 'TT History'!$E:$E) &gt; 9.8%, 1.1205, IF(AVERAGEIF('TT History'!$B:$B, D1795, 'TT History'!$E:$E) &gt;= 8.5%, 1.1055, 1.0525)), 1.0525)</f>
        <v>193.04395412050931</v>
      </c>
    </row>
    <row r="1796" spans="1:8" x14ac:dyDescent="0.25">
      <c r="A1796" t="s">
        <v>176</v>
      </c>
      <c r="B1796" t="str">
        <f>VLOOKUP(C1796, olt_db!$B$2:$E$70, 2, 0)</f>
        <v>OLT-SMGN-IBS-Pematang_Asilum</v>
      </c>
      <c r="C1796" t="s">
        <v>428</v>
      </c>
      <c r="D1796" s="39" t="s">
        <v>611</v>
      </c>
      <c r="E1796" s="39" t="s">
        <v>308</v>
      </c>
      <c r="F1796" s="123">
        <v>2.9974516430167601</v>
      </c>
      <c r="G1796" s="124">
        <v>99.209444046430605</v>
      </c>
      <c r="H1796" s="40">
        <f>ACOS(COS(RADIANS(90-F1797)) * COS(RADIANS(90-F1796)) + SIN(RADIANS(90-F1797)) * SIN(RADIANS(90-F1796)) * COS(RADIANS(G1797-G1796))) * 6371392 * IFERROR(IF(AVERAGEIF('TT History'!$B:$B, D1796, 'TT History'!$E:$E) &gt; 9.8%, 1.1205, IF(AVERAGEIF('TT History'!$B:$B, D1796, 'TT History'!$E:$E) &gt;= 8.5%, 1.1055, 1.0525)), 1.0525)</f>
        <v>148.74017831460273</v>
      </c>
    </row>
    <row r="1797" spans="1:8" x14ac:dyDescent="0.25">
      <c r="A1797" t="s">
        <v>176</v>
      </c>
      <c r="B1797" t="str">
        <f>VLOOKUP(C1797, olt_db!$B$2:$E$70, 2, 0)</f>
        <v>OLT-SMGN-IBS-Pematang_Asilum</v>
      </c>
      <c r="C1797" t="s">
        <v>428</v>
      </c>
      <c r="D1797" s="39" t="s">
        <v>611</v>
      </c>
      <c r="E1797" s="39" t="s">
        <v>309</v>
      </c>
      <c r="F1797" s="123">
        <v>2.9980191582140701</v>
      </c>
      <c r="G1797" s="124">
        <v>99.210582701131202</v>
      </c>
      <c r="H1797" s="40">
        <f>ACOS(COS(RADIANS(90-F1798)) * COS(RADIANS(90-F1797)) + SIN(RADIANS(90-F1798)) * SIN(RADIANS(90-F1797)) * COS(RADIANS(G1798-G1797))) * 6371392 * IFERROR(IF(AVERAGEIF('TT History'!$B:$B, D1797, 'TT History'!$E:$E) &gt; 9.8%, 1.1205, IF(AVERAGEIF('TT History'!$B:$B, D1797, 'TT History'!$E:$E) &gt;= 8.5%, 1.1055, 1.0525)), 1.0525)</f>
        <v>142.07466428711993</v>
      </c>
    </row>
    <row r="1798" spans="1:8" x14ac:dyDescent="0.25">
      <c r="A1798" t="s">
        <v>176</v>
      </c>
      <c r="B1798" t="str">
        <f>VLOOKUP(C1798, olt_db!$B$2:$E$70, 2, 0)</f>
        <v>OLT-SMGN-IBS-Pematang_Asilum</v>
      </c>
      <c r="C1798" t="s">
        <v>428</v>
      </c>
      <c r="D1798" s="39" t="s">
        <v>611</v>
      </c>
      <c r="E1798" s="39" t="s">
        <v>310</v>
      </c>
      <c r="F1798" s="123">
        <v>2.99841891434472</v>
      </c>
      <c r="G1798" s="124">
        <v>99.2117304607454</v>
      </c>
      <c r="H1798" s="40">
        <f>ACOS(COS(RADIANS(90-F1799)) * COS(RADIANS(90-F1798)) + SIN(RADIANS(90-F1799)) * SIN(RADIANS(90-F1798)) * COS(RADIANS(G1799-G1798))) * 6371392 * IFERROR(IF(AVERAGEIF('TT History'!$B:$B, D1798, 'TT History'!$E:$E) &gt; 9.8%, 1.1205, IF(AVERAGEIF('TT History'!$B:$B, D1798, 'TT History'!$E:$E) &gt;= 8.5%, 1.1055, 1.0525)), 1.0525)</f>
        <v>141.4263914511773</v>
      </c>
    </row>
    <row r="1799" spans="1:8" x14ac:dyDescent="0.25">
      <c r="A1799" t="s">
        <v>176</v>
      </c>
      <c r="B1799" t="str">
        <f>VLOOKUP(C1799, olt_db!$B$2:$E$70, 2, 0)</f>
        <v>OLT-SMGN-IBS-Pematang_Asilum</v>
      </c>
      <c r="C1799" t="s">
        <v>428</v>
      </c>
      <c r="D1799" s="39" t="s">
        <v>611</v>
      </c>
      <c r="E1799" s="39" t="s">
        <v>311</v>
      </c>
      <c r="F1799" s="123">
        <v>2.9987865811185901</v>
      </c>
      <c r="G1799" s="124">
        <v>99.212883106625597</v>
      </c>
      <c r="H1799" s="40">
        <f>ACOS(COS(RADIANS(90-F1800)) * COS(RADIANS(90-F1799)) + SIN(RADIANS(90-F1800)) * SIN(RADIANS(90-F1799)) * COS(RADIANS(G1800-G1799))) * 6371392 * IFERROR(IF(AVERAGEIF('TT History'!$B:$B, D1799, 'TT History'!$E:$E) &gt; 9.8%, 1.1205, IF(AVERAGEIF('TT History'!$B:$B, D1799, 'TT History'!$E:$E) &gt;= 8.5%, 1.1055, 1.0525)), 1.0525)</f>
        <v>63.672415568079991</v>
      </c>
    </row>
    <row r="1800" spans="1:8" x14ac:dyDescent="0.25">
      <c r="A1800" t="s">
        <v>176</v>
      </c>
      <c r="B1800" t="str">
        <f>VLOOKUP(C1800, olt_db!$B$2:$E$70, 2, 0)</f>
        <v>OLT-SMGN-IBS-Pematang_Asilum</v>
      </c>
      <c r="C1800" t="s">
        <v>428</v>
      </c>
      <c r="D1800" s="39" t="s">
        <v>611</v>
      </c>
      <c r="E1800" s="39" t="s">
        <v>312</v>
      </c>
      <c r="F1800" s="123">
        <v>2.9989649178262101</v>
      </c>
      <c r="G1800" s="124">
        <v>99.213397774076</v>
      </c>
      <c r="H1800" s="40">
        <f>ACOS(COS(RADIANS(90-F1801)) * COS(RADIANS(90-F1800)) + SIN(RADIANS(90-F1801)) * SIN(RADIANS(90-F1800)) * COS(RADIANS(G1801-G1800))) * 6371392 * IFERROR(IF(AVERAGEIF('TT History'!$B:$B, D1800, 'TT History'!$E:$E) &gt; 9.8%, 1.1205, IF(AVERAGEIF('TT History'!$B:$B, D1800, 'TT History'!$E:$E) &gt;= 8.5%, 1.1055, 1.0525)), 1.0525)</f>
        <v>294.90086540967496</v>
      </c>
    </row>
    <row r="1801" spans="1:8" x14ac:dyDescent="0.25">
      <c r="A1801" t="s">
        <v>176</v>
      </c>
      <c r="B1801" t="str">
        <f>VLOOKUP(C1801, olt_db!$B$2:$E$70, 2, 0)</f>
        <v>OLT-SMGN-IBS-Pematang_Asilum</v>
      </c>
      <c r="C1801" t="s">
        <v>428</v>
      </c>
      <c r="D1801" s="39" t="s">
        <v>611</v>
      </c>
      <c r="E1801" s="39" t="s">
        <v>313</v>
      </c>
      <c r="F1801" s="123">
        <v>2.9997553143389899</v>
      </c>
      <c r="G1801" s="124">
        <v>99.2157935376582</v>
      </c>
      <c r="H1801" s="40">
        <f>ACOS(COS(RADIANS(90-F1802)) * COS(RADIANS(90-F1801)) + SIN(RADIANS(90-F1802)) * SIN(RADIANS(90-F1801)) * COS(RADIANS(G1802-G1801))) * 6371392 * IFERROR(IF(AVERAGEIF('TT History'!$B:$B, D1801, 'TT History'!$E:$E) &gt; 9.8%, 1.1205, IF(AVERAGEIF('TT History'!$B:$B, D1801, 'TT History'!$E:$E) &gt;= 8.5%, 1.1055, 1.0525)), 1.0525)</f>
        <v>217.20279447571727</v>
      </c>
    </row>
    <row r="1802" spans="1:8" x14ac:dyDescent="0.25">
      <c r="A1802" t="s">
        <v>176</v>
      </c>
      <c r="B1802" t="str">
        <f>VLOOKUP(C1802, olt_db!$B$2:$E$70, 2, 0)</f>
        <v>OLT-SMGN-IBS-Pematang_Asilum</v>
      </c>
      <c r="C1802" t="s">
        <v>428</v>
      </c>
      <c r="D1802" s="39" t="s">
        <v>611</v>
      </c>
      <c r="E1802" s="39" t="s">
        <v>314</v>
      </c>
      <c r="F1802" s="123">
        <v>3.0003764226745702</v>
      </c>
      <c r="G1802" s="124">
        <v>99.217544715975606</v>
      </c>
      <c r="H1802" s="40">
        <f>ACOS(COS(RADIANS(90-F1803)) * COS(RADIANS(90-F1802)) + SIN(RADIANS(90-F1803)) * SIN(RADIANS(90-F1802)) * COS(RADIANS(G1803-G1802))) * 6371392 * IFERROR(IF(AVERAGEIF('TT History'!$B:$B, D1802, 'TT History'!$E:$E) &gt; 9.8%, 1.1205, IF(AVERAGEIF('TT History'!$B:$B, D1802, 'TT History'!$E:$E) &gt;= 8.5%, 1.1055, 1.0525)), 1.0525)</f>
        <v>64.750676319198035</v>
      </c>
    </row>
    <row r="1803" spans="1:8" x14ac:dyDescent="0.25">
      <c r="A1803" t="s">
        <v>176</v>
      </c>
      <c r="B1803" t="str">
        <f>VLOOKUP(C1803, olt_db!$B$2:$E$70, 2, 0)</f>
        <v>OLT-SMGN-IBS-Pematang_Asilum</v>
      </c>
      <c r="C1803" t="s">
        <v>428</v>
      </c>
      <c r="D1803" s="39" t="s">
        <v>611</v>
      </c>
      <c r="E1803" s="39" t="s">
        <v>315</v>
      </c>
      <c r="F1803" s="123">
        <v>3.00092054360413</v>
      </c>
      <c r="G1803" s="124">
        <v>99.217444565407405</v>
      </c>
      <c r="H1803" s="40">
        <f>ACOS(COS(RADIANS(90-F1804)) * COS(RADIANS(90-F1803)) + SIN(RADIANS(90-F1804)) * SIN(RADIANS(90-F1803)) * COS(RADIANS(G1804-G1803))) * 6371392 * IFERROR(IF(AVERAGEIF('TT History'!$B:$B, D1803, 'TT History'!$E:$E) &gt; 9.8%, 1.1205, IF(AVERAGEIF('TT History'!$B:$B, D1803, 'TT History'!$E:$E) &gt;= 8.5%, 1.1055, 1.0525)), 1.0525)</f>
        <v>76.464202784034583</v>
      </c>
    </row>
    <row r="1804" spans="1:8" x14ac:dyDescent="0.25">
      <c r="A1804" t="s">
        <v>176</v>
      </c>
      <c r="B1804" t="str">
        <f>VLOOKUP(C1804, olt_db!$B$2:$E$70, 2, 0)</f>
        <v>OLT-SMGN-IBS-Pematang_Asilum</v>
      </c>
      <c r="C1804" t="s">
        <v>428</v>
      </c>
      <c r="D1804" s="39" t="s">
        <v>611</v>
      </c>
      <c r="E1804" s="39" t="s">
        <v>316</v>
      </c>
      <c r="F1804" s="123">
        <v>3.00154200279961</v>
      </c>
      <c r="G1804" s="124">
        <v>99.217242763723902</v>
      </c>
      <c r="H1804" s="40">
        <f>ACOS(COS(RADIANS(90-F1805)) * COS(RADIANS(90-F1804)) + SIN(RADIANS(90-F1805)) * SIN(RADIANS(90-F1804)) * COS(RADIANS(G1805-G1804))) * 6371392 * IFERROR(IF(AVERAGEIF('TT History'!$B:$B, D1804, 'TT History'!$E:$E) &gt; 9.8%, 1.1205, IF(AVERAGEIF('TT History'!$B:$B, D1804, 'TT History'!$E:$E) &gt;= 8.5%, 1.1055, 1.0525)), 1.0525)</f>
        <v>86.692425567028707</v>
      </c>
    </row>
    <row r="1805" spans="1:8" x14ac:dyDescent="0.25">
      <c r="A1805" t="s">
        <v>176</v>
      </c>
      <c r="B1805" t="str">
        <f>VLOOKUP(C1805, olt_db!$B$2:$E$70, 2, 0)</f>
        <v>OLT-SMGN-IBS-Pematang_Asilum</v>
      </c>
      <c r="C1805" t="s">
        <v>428</v>
      </c>
      <c r="D1805" s="39" t="s">
        <v>611</v>
      </c>
      <c r="E1805" s="39" t="s">
        <v>317</v>
      </c>
      <c r="F1805" s="123">
        <v>3.0022696172432601</v>
      </c>
      <c r="G1805" s="124">
        <v>99.217103910151593</v>
      </c>
      <c r="H1805" s="40">
        <f>ACOS(COS(RADIANS(90-F1806)) * COS(RADIANS(90-F1805)) + SIN(RADIANS(90-F1806)) * SIN(RADIANS(90-F1805)) * COS(RADIANS(G1806-G1805))) * 6371392 * IFERROR(IF(AVERAGEIF('TT History'!$B:$B, D1805, 'TT History'!$E:$E) &gt; 9.8%, 1.1205, IF(AVERAGEIF('TT History'!$B:$B, D1805, 'TT History'!$E:$E) &gt;= 8.5%, 1.1055, 1.0525)), 1.0525)</f>
        <v>27.986111964065703</v>
      </c>
    </row>
    <row r="1806" spans="1:8" x14ac:dyDescent="0.25">
      <c r="A1806" t="s">
        <v>176</v>
      </c>
      <c r="B1806" t="str">
        <f>VLOOKUP(C1806, olt_db!$B$2:$E$70, 2, 0)</f>
        <v>OLT-SMGN-IBS-Pematang_Asilum</v>
      </c>
      <c r="C1806" t="s">
        <v>428</v>
      </c>
      <c r="D1806" s="39" t="s">
        <v>611</v>
      </c>
      <c r="E1806" s="39" t="s">
        <v>318</v>
      </c>
      <c r="F1806" s="123">
        <v>3.0022221674476199</v>
      </c>
      <c r="G1806" s="124">
        <v>99.216869226803595</v>
      </c>
      <c r="H1806" s="40">
        <f>(ACOS(COS(RADIANS(90-olt_db!F51)) * COS(RADIANS(90-F1806)) + SIN(RADIANS(90-olt_db!F51)) * SIN(RADIANS(90-F1806)) * COS(RADIANS(olt_db!G51-G1806))) * 6371392)</f>
        <v>0.30023024298675693</v>
      </c>
    </row>
    <row r="1807" spans="1:8" x14ac:dyDescent="0.25">
      <c r="A1807" t="s">
        <v>176</v>
      </c>
      <c r="B1807" t="str">
        <f>VLOOKUP(C1807, olt_db!$B$2:$E$70, 2, 0)</f>
        <v>OLT-SMGN-IBS-Pematang_Asilum</v>
      </c>
      <c r="C1807" t="s">
        <v>428</v>
      </c>
      <c r="D1807" s="26" t="s">
        <v>612</v>
      </c>
      <c r="E1807" s="26" t="s">
        <v>613</v>
      </c>
      <c r="F1807" s="145">
        <v>2.94945699879265</v>
      </c>
      <c r="G1807" s="146">
        <v>99.149911210692693</v>
      </c>
      <c r="H1807" s="27">
        <f>ACOS(COS(RADIANS(90-F1808)) * COS(RADIANS(90-F1807)) + SIN(RADIANS(90-F1808)) * SIN(RADIANS(90-F1807)) * COS(RADIANS(G1808-G1807))) * 6371392 * IFERROR(IF(AVERAGEIF('TT History'!$B:$B, D1807, 'TT History'!$E:$E) &gt; 9.8%, 1.1205, IF(AVERAGEIF('TT History'!$B:$B, D1807, 'TT History'!$E:$E) &gt;= 8.5%, 1.1055, 1.0525)), 1.0525)</f>
        <v>38.144737822812182</v>
      </c>
    </row>
    <row r="1808" spans="1:8" x14ac:dyDescent="0.25">
      <c r="A1808" t="s">
        <v>176</v>
      </c>
      <c r="B1808" t="str">
        <f>VLOOKUP(C1808, olt_db!$B$2:$E$70, 2, 0)</f>
        <v>OLT-SMGN-IBS-Pematang_Asilum</v>
      </c>
      <c r="C1808" t="s">
        <v>428</v>
      </c>
      <c r="D1808" s="26" t="s">
        <v>612</v>
      </c>
      <c r="E1808" s="26" t="s">
        <v>614</v>
      </c>
      <c r="F1808" s="145">
        <v>2.94968605263659</v>
      </c>
      <c r="G1808" s="146">
        <v>99.149679055197396</v>
      </c>
      <c r="H1808" s="27">
        <f>ACOS(COS(RADIANS(90-F1809)) * COS(RADIANS(90-F1808)) + SIN(RADIANS(90-F1809)) * SIN(RADIANS(90-F1808)) * COS(RADIANS(G1809-G1808))) * 6371392 * IFERROR(IF(AVERAGEIF('TT History'!$B:$B, D1808, 'TT History'!$E:$E) &gt; 9.8%, 1.1205, IF(AVERAGEIF('TT History'!$B:$B, D1808, 'TT History'!$E:$E) &gt;= 8.5%, 1.1055, 1.0525)), 1.0525)</f>
        <v>39.709563279563426</v>
      </c>
    </row>
    <row r="1809" spans="1:8" x14ac:dyDescent="0.25">
      <c r="A1809" t="s">
        <v>176</v>
      </c>
      <c r="B1809" t="str">
        <f>VLOOKUP(C1809, olt_db!$B$2:$E$70, 2, 0)</f>
        <v>OLT-SMGN-IBS-Pematang_Asilum</v>
      </c>
      <c r="C1809" t="s">
        <v>428</v>
      </c>
      <c r="D1809" s="26" t="s">
        <v>612</v>
      </c>
      <c r="E1809" s="26" t="s">
        <v>615</v>
      </c>
      <c r="F1809" s="145">
        <v>2.9499431306182999</v>
      </c>
      <c r="G1809" s="146">
        <v>99.149457345989703</v>
      </c>
      <c r="H1809" s="27">
        <f>ACOS(COS(RADIANS(90-F1810)) * COS(RADIANS(90-F1809)) + SIN(RADIANS(90-F1810)) * SIN(RADIANS(90-F1809)) * COS(RADIANS(G1810-G1809))) * 6371392 * IFERROR(IF(AVERAGEIF('TT History'!$B:$B, D1809, 'TT History'!$E:$E) &gt; 9.8%, 1.1205, IF(AVERAGEIF('TT History'!$B:$B, D1809, 'TT History'!$E:$E) &gt;= 8.5%, 1.1055, 1.0525)), 1.0525)</f>
        <v>40.815152877226033</v>
      </c>
    </row>
    <row r="1810" spans="1:8" x14ac:dyDescent="0.25">
      <c r="A1810" t="s">
        <v>176</v>
      </c>
      <c r="B1810" t="str">
        <f>VLOOKUP(C1810, olt_db!$B$2:$E$70, 2, 0)</f>
        <v>OLT-SMGN-IBS-Pematang_Asilum</v>
      </c>
      <c r="C1810" t="s">
        <v>428</v>
      </c>
      <c r="D1810" s="26" t="s">
        <v>612</v>
      </c>
      <c r="E1810" s="26" t="s">
        <v>616</v>
      </c>
      <c r="F1810" s="145">
        <v>2.9501707517958899</v>
      </c>
      <c r="G1810" s="146">
        <v>99.149192798394395</v>
      </c>
      <c r="H1810" s="27">
        <f>ACOS(COS(RADIANS(90-F1811)) * COS(RADIANS(90-F1810)) + SIN(RADIANS(90-F1811)) * SIN(RADIANS(90-F1810)) * COS(RADIANS(G1811-G1810))) * 6371392 * IFERROR(IF(AVERAGEIF('TT History'!$B:$B, D1810, 'TT History'!$E:$E) &gt; 9.8%, 1.1205, IF(AVERAGEIF('TT History'!$B:$B, D1810, 'TT History'!$E:$E) &gt;= 8.5%, 1.1055, 1.0525)), 1.0525)</f>
        <v>34.582036743130502</v>
      </c>
    </row>
    <row r="1811" spans="1:8" x14ac:dyDescent="0.25">
      <c r="A1811" t="s">
        <v>176</v>
      </c>
      <c r="B1811" t="str">
        <f>VLOOKUP(C1811, olt_db!$B$2:$E$70, 2, 0)</f>
        <v>OLT-SMGN-IBS-Pematang_Asilum</v>
      </c>
      <c r="C1811" t="s">
        <v>428</v>
      </c>
      <c r="D1811" s="26" t="s">
        <v>612</v>
      </c>
      <c r="E1811" s="26" t="s">
        <v>617</v>
      </c>
      <c r="F1811" s="145">
        <v>2.95039022958027</v>
      </c>
      <c r="G1811" s="146">
        <v>99.148994715478096</v>
      </c>
      <c r="H1811" s="27">
        <f>ACOS(COS(RADIANS(90-F1812)) * COS(RADIANS(90-F1811)) + SIN(RADIANS(90-F1812)) * SIN(RADIANS(90-F1811)) * COS(RADIANS(G1812-G1811))) * 6371392 * IFERROR(IF(AVERAGEIF('TT History'!$B:$B, D1811, 'TT History'!$E:$E) &gt; 9.8%, 1.1205, IF(AVERAGEIF('TT History'!$B:$B, D1811, 'TT History'!$E:$E) &gt;= 8.5%, 1.1055, 1.0525)), 1.0525)</f>
        <v>51.09938947064061</v>
      </c>
    </row>
    <row r="1812" spans="1:8" x14ac:dyDescent="0.25">
      <c r="A1812" t="s">
        <v>176</v>
      </c>
      <c r="B1812" t="str">
        <f>VLOOKUP(C1812, olt_db!$B$2:$E$70, 2, 0)</f>
        <v>OLT-SMGN-IBS-Pematang_Asilum</v>
      </c>
      <c r="C1812" t="s">
        <v>428</v>
      </c>
      <c r="D1812" s="26" t="s">
        <v>612</v>
      </c>
      <c r="E1812" s="26" t="s">
        <v>618</v>
      </c>
      <c r="F1812" s="145">
        <v>2.9506438524988399</v>
      </c>
      <c r="G1812" s="146">
        <v>99.148638865441896</v>
      </c>
      <c r="H1812" s="27">
        <f>ACOS(COS(RADIANS(90-F1813)) * COS(RADIANS(90-F1812)) + SIN(RADIANS(90-F1813)) * SIN(RADIANS(90-F1812)) * COS(RADIANS(G1813-G1812))) * 6371392 * IFERROR(IF(AVERAGEIF('TT History'!$B:$B, D1812, 'TT History'!$E:$E) &gt; 9.8%, 1.1205, IF(AVERAGEIF('TT History'!$B:$B, D1812, 'TT History'!$E:$E) &gt;= 8.5%, 1.1055, 1.0525)), 1.0525)</f>
        <v>45.87181343876955</v>
      </c>
    </row>
    <row r="1813" spans="1:8" x14ac:dyDescent="0.25">
      <c r="A1813" t="s">
        <v>176</v>
      </c>
      <c r="B1813" t="str">
        <f>VLOOKUP(C1813, olt_db!$B$2:$E$70, 2, 0)</f>
        <v>OLT-SMGN-IBS-Pematang_Asilum</v>
      </c>
      <c r="C1813" t="s">
        <v>428</v>
      </c>
      <c r="D1813" s="26" t="s">
        <v>612</v>
      </c>
      <c r="E1813" s="26" t="s">
        <v>619</v>
      </c>
      <c r="F1813" s="145">
        <v>2.9508902443339502</v>
      </c>
      <c r="G1813" s="146">
        <v>99.148333660798798</v>
      </c>
      <c r="H1813" s="27">
        <f>ACOS(COS(RADIANS(90-F1814)) * COS(RADIANS(90-F1813)) + SIN(RADIANS(90-F1814)) * SIN(RADIANS(90-F1813)) * COS(RADIANS(G1814-G1813))) * 6371392 * IFERROR(IF(AVERAGEIF('TT History'!$B:$B, D1813, 'TT History'!$E:$E) &gt; 9.8%, 1.1205, IF(AVERAGEIF('TT History'!$B:$B, D1813, 'TT History'!$E:$E) &gt;= 8.5%, 1.1055, 1.0525)), 1.0525)</f>
        <v>15.756899857488397</v>
      </c>
    </row>
    <row r="1814" spans="1:8" x14ac:dyDescent="0.25">
      <c r="A1814" t="s">
        <v>176</v>
      </c>
      <c r="B1814" t="str">
        <f>VLOOKUP(C1814, olt_db!$B$2:$E$70, 2, 0)</f>
        <v>OLT-SMGN-IBS-Pematang_Asilum</v>
      </c>
      <c r="C1814" t="s">
        <v>428</v>
      </c>
      <c r="D1814" s="26" t="s">
        <v>612</v>
      </c>
      <c r="E1814" s="26" t="s">
        <v>620</v>
      </c>
      <c r="F1814" s="145">
        <v>2.9510173287942099</v>
      </c>
      <c r="G1814" s="146">
        <v>99.148289163708696</v>
      </c>
      <c r="H1814" s="27">
        <f>ACOS(COS(RADIANS(90-F1815)) * COS(RADIANS(90-F1814)) + SIN(RADIANS(90-F1815)) * SIN(RADIANS(90-F1814)) * COS(RADIANS(G1815-G1814))) * 6371392 * IFERROR(IF(AVERAGEIF('TT History'!$B:$B, D1814, 'TT History'!$E:$E) &gt; 9.8%, 1.1205, IF(AVERAGEIF('TT History'!$B:$B, D1814, 'TT History'!$E:$E) &gt;= 8.5%, 1.1055, 1.0525)), 1.0525)</f>
        <v>35.327320832251736</v>
      </c>
    </row>
    <row r="1815" spans="1:8" x14ac:dyDescent="0.25">
      <c r="A1815" t="s">
        <v>176</v>
      </c>
      <c r="B1815" t="str">
        <f>VLOOKUP(C1815, olt_db!$B$2:$E$70, 2, 0)</f>
        <v>OLT-SMGN-IBS-Pematang_Asilum</v>
      </c>
      <c r="C1815" t="s">
        <v>428</v>
      </c>
      <c r="D1815" s="26" t="s">
        <v>612</v>
      </c>
      <c r="E1815" s="26" t="s">
        <v>621</v>
      </c>
      <c r="F1815" s="145">
        <v>2.9513181956054302</v>
      </c>
      <c r="G1815" s="146">
        <v>99.148313408577806</v>
      </c>
      <c r="H1815" s="27">
        <f>ACOS(COS(RADIANS(90-F1816)) * COS(RADIANS(90-F1815)) + SIN(RADIANS(90-F1816)) * SIN(RADIANS(90-F1815)) * COS(RADIANS(G1816-G1815))) * 6371392 * IFERROR(IF(AVERAGEIF('TT History'!$B:$B, D1815, 'TT History'!$E:$E) &gt; 9.8%, 1.1205, IF(AVERAGEIF('TT History'!$B:$B, D1815, 'TT History'!$E:$E) &gt;= 8.5%, 1.1055, 1.0525)), 1.0525)</f>
        <v>43.945775050450635</v>
      </c>
    </row>
    <row r="1816" spans="1:8" x14ac:dyDescent="0.25">
      <c r="A1816" t="s">
        <v>176</v>
      </c>
      <c r="B1816" t="str">
        <f>VLOOKUP(C1816, olt_db!$B$2:$E$70, 2, 0)</f>
        <v>OLT-SMGN-IBS-Pematang_Asilum</v>
      </c>
      <c r="C1816" t="s">
        <v>428</v>
      </c>
      <c r="D1816" s="26" t="s">
        <v>612</v>
      </c>
      <c r="E1816" s="26" t="s">
        <v>622</v>
      </c>
      <c r="F1816" s="145">
        <v>2.9516930613851602</v>
      </c>
      <c r="G1816" s="146">
        <v>99.148334853031699</v>
      </c>
      <c r="H1816" s="27">
        <f>ACOS(COS(RADIANS(90-F1817)) * COS(RADIANS(90-F1816)) + SIN(RADIANS(90-F1817)) * SIN(RADIANS(90-F1816)) * COS(RADIANS(G1817-G1816))) * 6371392 * IFERROR(IF(AVERAGEIF('TT History'!$B:$B, D1816, 'TT History'!$E:$E) &gt; 9.8%, 1.1205, IF(AVERAGEIF('TT History'!$B:$B, D1816, 'TT History'!$E:$E) &gt;= 8.5%, 1.1055, 1.0525)), 1.0525)</f>
        <v>35.839158722810133</v>
      </c>
    </row>
    <row r="1817" spans="1:8" x14ac:dyDescent="0.25">
      <c r="A1817" t="s">
        <v>176</v>
      </c>
      <c r="B1817" t="str">
        <f>VLOOKUP(C1817, olt_db!$B$2:$E$70, 2, 0)</f>
        <v>OLT-SMGN-IBS-Pematang_Asilum</v>
      </c>
      <c r="C1817" t="s">
        <v>428</v>
      </c>
      <c r="D1817" s="26" t="s">
        <v>612</v>
      </c>
      <c r="E1817" s="26" t="s">
        <v>623</v>
      </c>
      <c r="F1817" s="145">
        <v>2.9519978850134301</v>
      </c>
      <c r="G1817" s="146">
        <v>99.148364035287301</v>
      </c>
      <c r="H1817" s="27">
        <f>ACOS(COS(RADIANS(90-F1818)) * COS(RADIANS(90-F1817)) + SIN(RADIANS(90-F1818)) * SIN(RADIANS(90-F1817)) * COS(RADIANS(G1818-G1817))) * 6371392 * IFERROR(IF(AVERAGEIF('TT History'!$B:$B, D1817, 'TT History'!$E:$E) &gt; 9.8%, 1.1205, IF(AVERAGEIF('TT History'!$B:$B, D1817, 'TT History'!$E:$E) &gt;= 8.5%, 1.1055, 1.0525)), 1.0525)</f>
        <v>34.452584621294747</v>
      </c>
    </row>
    <row r="1818" spans="1:8" x14ac:dyDescent="0.25">
      <c r="A1818" t="s">
        <v>176</v>
      </c>
      <c r="B1818" t="str">
        <f>VLOOKUP(C1818, olt_db!$B$2:$E$70, 2, 0)</f>
        <v>OLT-SMGN-IBS-Pematang_Asilum</v>
      </c>
      <c r="C1818" t="s">
        <v>428</v>
      </c>
      <c r="D1818" s="26" t="s">
        <v>612</v>
      </c>
      <c r="E1818" s="26" t="s">
        <v>624</v>
      </c>
      <c r="F1818" s="145">
        <v>2.9522920064547602</v>
      </c>
      <c r="G1818" s="146">
        <v>99.148376071890894</v>
      </c>
      <c r="H1818" s="27">
        <f>ACOS(COS(RADIANS(90-F1819)) * COS(RADIANS(90-F1818)) + SIN(RADIANS(90-F1819)) * SIN(RADIANS(90-F1818)) * COS(RADIANS(G1819-G1818))) * 6371392 * IFERROR(IF(AVERAGEIF('TT History'!$B:$B, D1818, 'TT History'!$E:$E) &gt; 9.8%, 1.1205, IF(AVERAGEIF('TT History'!$B:$B, D1818, 'TT History'!$E:$E) &gt;= 8.5%, 1.1055, 1.0525)), 1.0525)</f>
        <v>54.348200768530496</v>
      </c>
    </row>
    <row r="1819" spans="1:8" x14ac:dyDescent="0.25">
      <c r="A1819" t="s">
        <v>176</v>
      </c>
      <c r="B1819" t="str">
        <f>VLOOKUP(C1819, olt_db!$B$2:$E$70, 2, 0)</f>
        <v>OLT-SMGN-IBS-Pematang_Asilum</v>
      </c>
      <c r="C1819" t="s">
        <v>428</v>
      </c>
      <c r="D1819" s="26" t="s">
        <v>612</v>
      </c>
      <c r="E1819" s="26" t="s">
        <v>625</v>
      </c>
      <c r="F1819" s="145">
        <v>2.9527562079624801</v>
      </c>
      <c r="G1819" s="146">
        <v>99.148388112262396</v>
      </c>
      <c r="H1819" s="27">
        <f>ACOS(COS(RADIANS(90-F1820)) * COS(RADIANS(90-F1819)) + SIN(RADIANS(90-F1820)) * SIN(RADIANS(90-F1819)) * COS(RADIANS(G1820-G1819))) * 6371392 * IFERROR(IF(AVERAGEIF('TT History'!$B:$B, D1819, 'TT History'!$E:$E) &gt; 9.8%, 1.1205, IF(AVERAGEIF('TT History'!$B:$B, D1819, 'TT History'!$E:$E) &gt;= 8.5%, 1.1055, 1.0525)), 1.0525)</f>
        <v>93.044316239201976</v>
      </c>
    </row>
    <row r="1820" spans="1:8" x14ac:dyDescent="0.25">
      <c r="A1820" t="s">
        <v>176</v>
      </c>
      <c r="B1820" t="str">
        <f>VLOOKUP(C1820, olt_db!$B$2:$E$70, 2, 0)</f>
        <v>OLT-SMGN-IBS-Pematang_Asilum</v>
      </c>
      <c r="C1820" t="s">
        <v>428</v>
      </c>
      <c r="D1820" s="26" t="s">
        <v>612</v>
      </c>
      <c r="E1820" s="26" t="s">
        <v>626</v>
      </c>
      <c r="F1820" s="145">
        <v>2.9535453603152</v>
      </c>
      <c r="G1820" s="146">
        <v>99.148484325228395</v>
      </c>
      <c r="H1820" s="27">
        <f>ACOS(COS(RADIANS(90-F1821)) * COS(RADIANS(90-F1820)) + SIN(RADIANS(90-F1821)) * SIN(RADIANS(90-F1820)) * COS(RADIANS(G1821-G1820))) * 6371392 * IFERROR(IF(AVERAGEIF('TT History'!$B:$B, D1820, 'TT History'!$E:$E) &gt; 9.8%, 1.1205, IF(AVERAGEIF('TT History'!$B:$B, D1820, 'TT History'!$E:$E) &gt;= 8.5%, 1.1055, 1.0525)), 1.0525)</f>
        <v>87.742143214918471</v>
      </c>
    </row>
    <row r="1821" spans="1:8" x14ac:dyDescent="0.25">
      <c r="A1821" t="s">
        <v>176</v>
      </c>
      <c r="B1821" t="str">
        <f>VLOOKUP(C1821, olt_db!$B$2:$E$70, 2, 0)</f>
        <v>OLT-SMGN-IBS-Pematang_Asilum</v>
      </c>
      <c r="C1821" t="s">
        <v>428</v>
      </c>
      <c r="D1821" s="26" t="s">
        <v>612</v>
      </c>
      <c r="E1821" s="26" t="s">
        <v>627</v>
      </c>
      <c r="F1821" s="145">
        <v>2.9542595283156801</v>
      </c>
      <c r="G1821" s="146">
        <v>99.148256028395906</v>
      </c>
      <c r="H1821" s="27">
        <f>ACOS(COS(RADIANS(90-F1822)) * COS(RADIANS(90-F1821)) + SIN(RADIANS(90-F1822)) * SIN(RADIANS(90-F1821)) * COS(RADIANS(G1822-G1821))) * 6371392 * IFERROR(IF(AVERAGEIF('TT History'!$B:$B, D1821, 'TT History'!$E:$E) &gt; 9.8%, 1.1205, IF(AVERAGEIF('TT History'!$B:$B, D1821, 'TT History'!$E:$E) &gt;= 8.5%, 1.1055, 1.0525)), 1.0525)</f>
        <v>52.744127655903355</v>
      </c>
    </row>
    <row r="1822" spans="1:8" x14ac:dyDescent="0.25">
      <c r="A1822" t="s">
        <v>176</v>
      </c>
      <c r="B1822" t="str">
        <f>VLOOKUP(C1822, olt_db!$B$2:$E$70, 2, 0)</f>
        <v>OLT-SMGN-IBS-Pematang_Asilum</v>
      </c>
      <c r="C1822" t="s">
        <v>428</v>
      </c>
      <c r="D1822" s="26" t="s">
        <v>612</v>
      </c>
      <c r="E1822" s="26" t="s">
        <v>628</v>
      </c>
      <c r="F1822" s="145">
        <v>2.9547096707381399</v>
      </c>
      <c r="G1822" s="146">
        <v>99.148234574572498</v>
      </c>
      <c r="H1822" s="27">
        <f>ACOS(COS(RADIANS(90-F1823)) * COS(RADIANS(90-F1822)) + SIN(RADIANS(90-F1823)) * SIN(RADIANS(90-F1822)) * COS(RADIANS(G1823-G1822))) * 6371392 * IFERROR(IF(AVERAGEIF('TT History'!$B:$B, D1822, 'TT History'!$E:$E) &gt; 9.8%, 1.1205, IF(AVERAGEIF('TT History'!$B:$B, D1822, 'TT History'!$E:$E) &gt;= 8.5%, 1.1055, 1.0525)), 1.0525)</f>
        <v>36.501423005868979</v>
      </c>
    </row>
    <row r="1823" spans="1:8" x14ac:dyDescent="0.25">
      <c r="A1823" t="s">
        <v>176</v>
      </c>
      <c r="B1823" t="str">
        <f>VLOOKUP(C1823, olt_db!$B$2:$E$70, 2, 0)</f>
        <v>OLT-SMGN-IBS-Pematang_Asilum</v>
      </c>
      <c r="C1823" t="s">
        <v>428</v>
      </c>
      <c r="D1823" s="26" t="s">
        <v>612</v>
      </c>
      <c r="E1823" s="26" t="s">
        <v>629</v>
      </c>
      <c r="F1823" s="145">
        <v>2.9550198204301901</v>
      </c>
      <c r="G1823" s="146">
        <v>99.148201807579298</v>
      </c>
      <c r="H1823" s="27">
        <f>ACOS(COS(RADIANS(90-F1824)) * COS(RADIANS(90-F1823)) + SIN(RADIANS(90-F1824)) * SIN(RADIANS(90-F1823)) * COS(RADIANS(G1824-G1823))) * 6371392 * IFERROR(IF(AVERAGEIF('TT History'!$B:$B, D1823, 'TT History'!$E:$E) &gt; 9.8%, 1.1205, IF(AVERAGEIF('TT History'!$B:$B, D1823, 'TT History'!$E:$E) &gt;= 8.5%, 1.1055, 1.0525)), 1.0525)</f>
        <v>16.420659392154885</v>
      </c>
    </row>
    <row r="1824" spans="1:8" x14ac:dyDescent="0.25">
      <c r="A1824" t="s">
        <v>176</v>
      </c>
      <c r="B1824" t="str">
        <f>VLOOKUP(C1824, olt_db!$B$2:$E$70, 2, 0)</f>
        <v>OLT-SMGN-IBS-Pematang_Asilum</v>
      </c>
      <c r="C1824" t="s">
        <v>428</v>
      </c>
      <c r="D1824" s="26" t="s">
        <v>612</v>
      </c>
      <c r="E1824" s="26" t="s">
        <v>630</v>
      </c>
      <c r="F1824" s="145">
        <v>2.9550826875040399</v>
      </c>
      <c r="G1824" s="146">
        <v>99.148076213669299</v>
      </c>
      <c r="H1824" s="27">
        <f>ACOS(COS(RADIANS(90-F1825)) * COS(RADIANS(90-F1824)) + SIN(RADIANS(90-F1825)) * SIN(RADIANS(90-F1824)) * COS(RADIANS(G1825-G1824))) * 6371392 * IFERROR(IF(AVERAGEIF('TT History'!$B:$B, D1824, 'TT History'!$E:$E) &gt; 9.8%, 1.1205, IF(AVERAGEIF('TT History'!$B:$B, D1824, 'TT History'!$E:$E) &gt;= 8.5%, 1.1055, 1.0525)), 1.0525)</f>
        <v>32.355824882964512</v>
      </c>
    </row>
    <row r="1825" spans="1:8" x14ac:dyDescent="0.25">
      <c r="A1825" t="s">
        <v>176</v>
      </c>
      <c r="B1825" t="str">
        <f>VLOOKUP(C1825, olt_db!$B$2:$E$70, 2, 0)</f>
        <v>OLT-SMGN-IBS-Pematang_Asilum</v>
      </c>
      <c r="C1825" t="s">
        <v>428</v>
      </c>
      <c r="D1825" s="26" t="s">
        <v>612</v>
      </c>
      <c r="E1825" s="26" t="s">
        <v>631</v>
      </c>
      <c r="F1825" s="145">
        <v>2.95535572017139</v>
      </c>
      <c r="G1825" s="146">
        <v>99.148032812301295</v>
      </c>
      <c r="H1825" s="27">
        <f>ACOS(COS(RADIANS(90-F1826)) * COS(RADIANS(90-F1825)) + SIN(RADIANS(90-F1826)) * SIN(RADIANS(90-F1825)) * COS(RADIANS(G1826-G1825))) * 6371392 * IFERROR(IF(AVERAGEIF('TT History'!$B:$B, D1825, 'TT History'!$E:$E) &gt; 9.8%, 1.1205, IF(AVERAGEIF('TT History'!$B:$B, D1825, 'TT History'!$E:$E) &gt;= 8.5%, 1.1055, 1.0525)), 1.0525)</f>
        <v>57.849385041230363</v>
      </c>
    </row>
    <row r="1826" spans="1:8" x14ac:dyDescent="0.25">
      <c r="A1826" t="s">
        <v>176</v>
      </c>
      <c r="B1826" t="str">
        <f>VLOOKUP(C1826, olt_db!$B$2:$E$70, 2, 0)</f>
        <v>OLT-SMGN-IBS-Pematang_Asilum</v>
      </c>
      <c r="C1826" t="s">
        <v>428</v>
      </c>
      <c r="D1826" s="26" t="s">
        <v>612</v>
      </c>
      <c r="E1826" s="26" t="s">
        <v>632</v>
      </c>
      <c r="F1826" s="145">
        <v>2.9555653681384899</v>
      </c>
      <c r="G1826" s="146">
        <v>99.148481014644901</v>
      </c>
      <c r="H1826" s="27">
        <f>ACOS(COS(RADIANS(90-F1827)) * COS(RADIANS(90-F1826)) + SIN(RADIANS(90-F1827)) * SIN(RADIANS(90-F1826)) * COS(RADIANS(G1827-G1826))) * 6371392 * IFERROR(IF(AVERAGEIF('TT History'!$B:$B, D1826, 'TT History'!$E:$E) &gt; 9.8%, 1.1205, IF(AVERAGEIF('TT History'!$B:$B, D1826, 'TT History'!$E:$E) &gt;= 8.5%, 1.1055, 1.0525)), 1.0525)</f>
        <v>74.738499270568482</v>
      </c>
    </row>
    <row r="1827" spans="1:8" x14ac:dyDescent="0.25">
      <c r="A1827" t="s">
        <v>176</v>
      </c>
      <c r="B1827" t="str">
        <f>VLOOKUP(C1827, olt_db!$B$2:$E$70, 2, 0)</f>
        <v>OLT-SMGN-IBS-Pematang_Asilum</v>
      </c>
      <c r="C1827" t="s">
        <v>428</v>
      </c>
      <c r="D1827" s="26" t="s">
        <v>612</v>
      </c>
      <c r="E1827" s="26" t="s">
        <v>633</v>
      </c>
      <c r="F1827" s="145">
        <v>2.9557435971358799</v>
      </c>
      <c r="G1827" s="146">
        <v>99.149095027917596</v>
      </c>
      <c r="H1827" s="27">
        <f>ACOS(COS(RADIANS(90-F1828)) * COS(RADIANS(90-F1827)) + SIN(RADIANS(90-F1828)) * SIN(RADIANS(90-F1827)) * COS(RADIANS(G1828-G1827))) * 6371392 * IFERROR(IF(AVERAGEIF('TT History'!$B:$B, D1827, 'TT History'!$E:$E) &gt; 9.8%, 1.1205, IF(AVERAGEIF('TT History'!$B:$B, D1827, 'TT History'!$E:$E) &gt;= 8.5%, 1.1055, 1.0525)), 1.0525)</f>
        <v>31.93117753009707</v>
      </c>
    </row>
    <row r="1828" spans="1:8" x14ac:dyDescent="0.25">
      <c r="A1828" t="s">
        <v>176</v>
      </c>
      <c r="B1828" t="str">
        <f>VLOOKUP(C1828, olt_db!$B$2:$E$70, 2, 0)</f>
        <v>OLT-SMGN-IBS-Pematang_Asilum</v>
      </c>
      <c r="C1828" t="s">
        <v>428</v>
      </c>
      <c r="D1828" s="26" t="s">
        <v>612</v>
      </c>
      <c r="E1828" s="26" t="s">
        <v>634</v>
      </c>
      <c r="F1828" s="145">
        <v>2.9557062975072599</v>
      </c>
      <c r="G1828" s="146">
        <v>99.149365650039798</v>
      </c>
      <c r="H1828" s="27">
        <f>ACOS(COS(RADIANS(90-F1829)) * COS(RADIANS(90-F1828)) + SIN(RADIANS(90-F1829)) * SIN(RADIANS(90-F1828)) * COS(RADIANS(G1829-G1828))) * 6371392 * IFERROR(IF(AVERAGEIF('TT History'!$B:$B, D1828, 'TT History'!$E:$E) &gt; 9.8%, 1.1205, IF(AVERAGEIF('TT History'!$B:$B, D1828, 'TT History'!$E:$E) &gt;= 8.5%, 1.1055, 1.0525)), 1.0525)</f>
        <v>41.773182286301051</v>
      </c>
    </row>
    <row r="1829" spans="1:8" x14ac:dyDescent="0.25">
      <c r="A1829" t="s">
        <v>176</v>
      </c>
      <c r="B1829" t="str">
        <f>VLOOKUP(C1829, olt_db!$B$2:$E$70, 2, 0)</f>
        <v>OLT-SMGN-IBS-Pematang_Asilum</v>
      </c>
      <c r="C1829" t="s">
        <v>428</v>
      </c>
      <c r="D1829" s="26" t="s">
        <v>612</v>
      </c>
      <c r="E1829" s="26" t="s">
        <v>635</v>
      </c>
      <c r="F1829" s="145">
        <v>2.95586512944922</v>
      </c>
      <c r="G1829" s="146">
        <v>99.149685700924607</v>
      </c>
      <c r="H1829" s="27">
        <f>ACOS(COS(RADIANS(90-F1830)) * COS(RADIANS(90-F1829)) + SIN(RADIANS(90-F1830)) * SIN(RADIANS(90-F1829)) * COS(RADIANS(G1830-G1829))) * 6371392 * IFERROR(IF(AVERAGEIF('TT History'!$B:$B, D1829, 'TT History'!$E:$E) &gt; 9.8%, 1.1205, IF(AVERAGEIF('TT History'!$B:$B, D1829, 'TT History'!$E:$E) &gt;= 8.5%, 1.1055, 1.0525)), 1.0525)</f>
        <v>58.079270161117357</v>
      </c>
    </row>
    <row r="1830" spans="1:8" x14ac:dyDescent="0.25">
      <c r="A1830" t="s">
        <v>176</v>
      </c>
      <c r="B1830" t="str">
        <f>VLOOKUP(C1830, olt_db!$B$2:$E$70, 2, 0)</f>
        <v>OLT-SMGN-IBS-Pematang_Asilum</v>
      </c>
      <c r="C1830" t="s">
        <v>428</v>
      </c>
      <c r="D1830" s="26" t="s">
        <v>612</v>
      </c>
      <c r="E1830" s="26" t="s">
        <v>636</v>
      </c>
      <c r="F1830" s="145">
        <v>2.9560749611808301</v>
      </c>
      <c r="G1830" s="146">
        <v>99.150135989344193</v>
      </c>
      <c r="H1830" s="27">
        <f>ACOS(COS(RADIANS(90-F1831)) * COS(RADIANS(90-F1830)) + SIN(RADIANS(90-F1831)) * SIN(RADIANS(90-F1830)) * COS(RADIANS(G1831-G1830))) * 6371392 * IFERROR(IF(AVERAGEIF('TT History'!$B:$B, D1830, 'TT History'!$E:$E) &gt; 9.8%, 1.1205, IF(AVERAGEIF('TT History'!$B:$B, D1830, 'TT History'!$E:$E) &gt;= 8.5%, 1.1055, 1.0525)), 1.0525)</f>
        <v>52.60878498479488</v>
      </c>
    </row>
    <row r="1831" spans="1:8" x14ac:dyDescent="0.25">
      <c r="A1831" t="s">
        <v>176</v>
      </c>
      <c r="B1831" t="str">
        <f>VLOOKUP(C1831, olt_db!$B$2:$E$70, 2, 0)</f>
        <v>OLT-SMGN-IBS-Pematang_Asilum</v>
      </c>
      <c r="C1831" t="s">
        <v>428</v>
      </c>
      <c r="D1831" s="26" t="s">
        <v>612</v>
      </c>
      <c r="E1831" s="26" t="s">
        <v>637</v>
      </c>
      <c r="F1831" s="145">
        <v>2.9563938493006501</v>
      </c>
      <c r="G1831" s="146">
        <v>99.150453201995902</v>
      </c>
      <c r="H1831" s="27">
        <f>ACOS(COS(RADIANS(90-F1832)) * COS(RADIANS(90-F1831)) + SIN(RADIANS(90-F1832)) * SIN(RADIANS(90-F1831)) * COS(RADIANS(G1832-G1831))) * 6371392 * IFERROR(IF(AVERAGEIF('TT History'!$B:$B, D1831, 'TT History'!$E:$E) &gt; 9.8%, 1.1205, IF(AVERAGEIF('TT History'!$B:$B, D1831, 'TT History'!$E:$E) &gt;= 8.5%, 1.1055, 1.0525)), 1.0525)</f>
        <v>143.0967356337228</v>
      </c>
    </row>
    <row r="1832" spans="1:8" x14ac:dyDescent="0.25">
      <c r="A1832" t="s">
        <v>176</v>
      </c>
      <c r="B1832" t="str">
        <f>VLOOKUP(C1832, olt_db!$B$2:$E$70, 2, 0)</f>
        <v>OLT-SMGN-IBS-Pematang_Asilum</v>
      </c>
      <c r="C1832" t="s">
        <v>428</v>
      </c>
      <c r="D1832" s="26" t="s">
        <v>612</v>
      </c>
      <c r="E1832" s="26" t="s">
        <v>638</v>
      </c>
      <c r="F1832" s="145">
        <v>2.9576164503979401</v>
      </c>
      <c r="G1832" s="146">
        <v>99.150461948083404</v>
      </c>
      <c r="H1832" s="27">
        <f>ACOS(COS(RADIANS(90-F1833)) * COS(RADIANS(90-F1832)) + SIN(RADIANS(90-F1833)) * SIN(RADIANS(90-F1832)) * COS(RADIANS(G1833-G1832))) * 6371392 * IFERROR(IF(AVERAGEIF('TT History'!$B:$B, D1832, 'TT History'!$E:$E) &gt; 9.8%, 1.1205, IF(AVERAGEIF('TT History'!$B:$B, D1832, 'TT History'!$E:$E) &gt;= 8.5%, 1.1055, 1.0525)), 1.0525)</f>
        <v>32.180371082475993</v>
      </c>
    </row>
    <row r="1833" spans="1:8" x14ac:dyDescent="0.25">
      <c r="A1833" t="s">
        <v>176</v>
      </c>
      <c r="B1833" t="str">
        <f>VLOOKUP(C1833, olt_db!$B$2:$E$70, 2, 0)</f>
        <v>OLT-SMGN-IBS-Pematang_Asilum</v>
      </c>
      <c r="C1833" t="s">
        <v>428</v>
      </c>
      <c r="D1833" s="26" t="s">
        <v>612</v>
      </c>
      <c r="E1833" s="26" t="s">
        <v>639</v>
      </c>
      <c r="F1833" s="145">
        <v>2.9578652648833299</v>
      </c>
      <c r="G1833" s="146">
        <v>99.150579112503607</v>
      </c>
      <c r="H1833" s="27">
        <f>ACOS(COS(RADIANS(90-F1834)) * COS(RADIANS(90-F1833)) + SIN(RADIANS(90-F1834)) * SIN(RADIANS(90-F1833)) * COS(RADIANS(G1834-G1833))) * 6371392 * IFERROR(IF(AVERAGEIF('TT History'!$B:$B, D1833, 'TT History'!$E:$E) &gt; 9.8%, 1.1205, IF(AVERAGEIF('TT History'!$B:$B, D1833, 'TT History'!$E:$E) &gt;= 8.5%, 1.1055, 1.0525)), 1.0525)</f>
        <v>39.630402197173865</v>
      </c>
    </row>
    <row r="1834" spans="1:8" x14ac:dyDescent="0.25">
      <c r="A1834" t="s">
        <v>176</v>
      </c>
      <c r="B1834" t="str">
        <f>VLOOKUP(C1834, olt_db!$B$2:$E$70, 2, 0)</f>
        <v>OLT-SMGN-IBS-Pematang_Asilum</v>
      </c>
      <c r="C1834" t="s">
        <v>428</v>
      </c>
      <c r="D1834" s="26" t="s">
        <v>612</v>
      </c>
      <c r="E1834" s="26" t="s">
        <v>572</v>
      </c>
      <c r="F1834" s="145">
        <v>2.9581819680026502</v>
      </c>
      <c r="G1834" s="146">
        <v>99.150699079010906</v>
      </c>
      <c r="H1834" s="27">
        <f>ACOS(COS(RADIANS(90-F1835)) * COS(RADIANS(90-F1834)) + SIN(RADIANS(90-F1835)) * SIN(RADIANS(90-F1834)) * COS(RADIANS(G1835-G1834))) * 6371392 * IFERROR(IF(AVERAGEIF('TT History'!$B:$B, D1834, 'TT History'!$E:$E) &gt; 9.8%, 1.1205, IF(AVERAGEIF('TT History'!$B:$B, D1834, 'TT History'!$E:$E) &gt;= 8.5%, 1.1055, 1.0525)), 1.0525)</f>
        <v>117.74800327567603</v>
      </c>
    </row>
    <row r="1835" spans="1:8" x14ac:dyDescent="0.25">
      <c r="A1835" t="s">
        <v>176</v>
      </c>
      <c r="B1835" t="str">
        <f>VLOOKUP(C1835, olt_db!$B$2:$E$70, 2, 0)</f>
        <v>OLT-SMGN-IBS-Pematang_Asilum</v>
      </c>
      <c r="C1835" t="s">
        <v>428</v>
      </c>
      <c r="D1835" s="26" t="s">
        <v>612</v>
      </c>
      <c r="E1835" s="26" t="s">
        <v>575</v>
      </c>
      <c r="F1835" s="145">
        <v>2.9589492825145101</v>
      </c>
      <c r="G1835" s="146">
        <v>99.151350613174699</v>
      </c>
      <c r="H1835" s="27">
        <f>ACOS(COS(RADIANS(90-F1836)) * COS(RADIANS(90-F1835)) + SIN(RADIANS(90-F1836)) * SIN(RADIANS(90-F1835)) * COS(RADIANS(G1836-G1835))) * 6371392 * IFERROR(IF(AVERAGEIF('TT History'!$B:$B, D1835, 'TT History'!$E:$E) &gt; 9.8%, 1.1205, IF(AVERAGEIF('TT History'!$B:$B, D1835, 'TT History'!$E:$E) &gt;= 8.5%, 1.1055, 1.0525)), 1.0525)</f>
        <v>76.443959353601031</v>
      </c>
    </row>
    <row r="1836" spans="1:8" x14ac:dyDescent="0.25">
      <c r="A1836" t="s">
        <v>176</v>
      </c>
      <c r="B1836" t="str">
        <f>VLOOKUP(C1836, olt_db!$B$2:$E$70, 2, 0)</f>
        <v>OLT-SMGN-IBS-Pematang_Asilum</v>
      </c>
      <c r="C1836" t="s">
        <v>428</v>
      </c>
      <c r="D1836" s="26" t="s">
        <v>612</v>
      </c>
      <c r="E1836" s="26" t="s">
        <v>640</v>
      </c>
      <c r="F1836" s="145">
        <v>2.9594304769953799</v>
      </c>
      <c r="G1836" s="146">
        <v>99.151792847514002</v>
      </c>
      <c r="H1836" s="27">
        <f>ACOS(COS(RADIANS(90-F1837)) * COS(RADIANS(90-F1836)) + SIN(RADIANS(90-F1837)) * SIN(RADIANS(90-F1836)) * COS(RADIANS(G1837-G1836))) * 6371392 * IFERROR(IF(AVERAGEIF('TT History'!$B:$B, D1836, 'TT History'!$E:$E) &gt; 9.8%, 1.1205, IF(AVERAGEIF('TT History'!$B:$B, D1836, 'TT History'!$E:$E) &gt;= 8.5%, 1.1055, 1.0525)), 1.0525)</f>
        <v>117.63193868961365</v>
      </c>
    </row>
    <row r="1837" spans="1:8" x14ac:dyDescent="0.25">
      <c r="A1837" t="s">
        <v>176</v>
      </c>
      <c r="B1837" t="str">
        <f>VLOOKUP(C1837, olt_db!$B$2:$E$70, 2, 0)</f>
        <v>OLT-SMGN-IBS-Pematang_Asilum</v>
      </c>
      <c r="C1837" t="s">
        <v>428</v>
      </c>
      <c r="D1837" s="26" t="s">
        <v>612</v>
      </c>
      <c r="E1837" s="26" t="s">
        <v>576</v>
      </c>
      <c r="F1837" s="145">
        <v>2.9603770923280099</v>
      </c>
      <c r="G1837" s="146">
        <v>99.151454664826801</v>
      </c>
      <c r="H1837" s="27">
        <f>ACOS(COS(RADIANS(90-F1838)) * COS(RADIANS(90-F1837)) + SIN(RADIANS(90-F1838)) * SIN(RADIANS(90-F1837)) * COS(RADIANS(G1838-G1837))) * 6371392 * IFERROR(IF(AVERAGEIF('TT History'!$B:$B, D1837, 'TT History'!$E:$E) &gt; 9.8%, 1.1205, IF(AVERAGEIF('TT History'!$B:$B, D1837, 'TT History'!$E:$E) &gt;= 8.5%, 1.1055, 1.0525)), 1.0525)</f>
        <v>59.935757470216338</v>
      </c>
    </row>
    <row r="1838" spans="1:8" x14ac:dyDescent="0.25">
      <c r="A1838" t="s">
        <v>176</v>
      </c>
      <c r="B1838" t="str">
        <f>VLOOKUP(C1838, olt_db!$B$2:$E$70, 2, 0)</f>
        <v>OLT-SMGN-IBS-Pematang_Asilum</v>
      </c>
      <c r="C1838" t="s">
        <v>428</v>
      </c>
      <c r="D1838" s="26" t="s">
        <v>612</v>
      </c>
      <c r="E1838" s="26" t="s">
        <v>641</v>
      </c>
      <c r="F1838" s="145">
        <v>2.96074445811215</v>
      </c>
      <c r="G1838" s="146">
        <v>99.151811911877303</v>
      </c>
      <c r="H1838" s="27">
        <f>ACOS(COS(RADIANS(90-F1839)) * COS(RADIANS(90-F1838)) + SIN(RADIANS(90-F1839)) * SIN(RADIANS(90-F1838)) * COS(RADIANS(G1839-G1838))) * 6371392 * IFERROR(IF(AVERAGEIF('TT History'!$B:$B, D1838, 'TT History'!$E:$E) &gt; 9.8%, 1.1205, IF(AVERAGEIF('TT History'!$B:$B, D1838, 'TT History'!$E:$E) &gt;= 8.5%, 1.1055, 1.0525)), 1.0525)</f>
        <v>85.836802745063252</v>
      </c>
    </row>
    <row r="1839" spans="1:8" x14ac:dyDescent="0.25">
      <c r="A1839" t="s">
        <v>176</v>
      </c>
      <c r="B1839" t="str">
        <f>VLOOKUP(C1839, olt_db!$B$2:$E$70, 2, 0)</f>
        <v>OLT-SMGN-IBS-Pematang_Asilum</v>
      </c>
      <c r="C1839" t="s">
        <v>428</v>
      </c>
      <c r="D1839" s="26" t="s">
        <v>612</v>
      </c>
      <c r="E1839" s="26" t="s">
        <v>577</v>
      </c>
      <c r="F1839" s="145">
        <v>2.9614363039230298</v>
      </c>
      <c r="G1839" s="146">
        <v>99.151568231849197</v>
      </c>
      <c r="H1839" s="27">
        <f>ACOS(COS(RADIANS(90-F1840)) * COS(RADIANS(90-F1839)) + SIN(RADIANS(90-F1840)) * SIN(RADIANS(90-F1839)) * COS(RADIANS(G1840-G1839))) * 6371392 * IFERROR(IF(AVERAGEIF('TT History'!$B:$B, D1839, 'TT History'!$E:$E) &gt; 9.8%, 1.1205, IF(AVERAGEIF('TT History'!$B:$B, D1839, 'TT History'!$E:$E) &gt;= 8.5%, 1.1055, 1.0525)), 1.0525)</f>
        <v>54.06581695572865</v>
      </c>
    </row>
    <row r="1840" spans="1:8" x14ac:dyDescent="0.25">
      <c r="A1840" t="s">
        <v>176</v>
      </c>
      <c r="B1840" t="str">
        <f>VLOOKUP(C1840, olt_db!$B$2:$E$70, 2, 0)</f>
        <v>OLT-SMGN-IBS-Pematang_Asilum</v>
      </c>
      <c r="C1840" t="s">
        <v>428</v>
      </c>
      <c r="D1840" s="26" t="s">
        <v>612</v>
      </c>
      <c r="E1840" s="26" t="s">
        <v>578</v>
      </c>
      <c r="F1840" s="145">
        <v>2.96188720403849</v>
      </c>
      <c r="G1840" s="146">
        <v>99.1514676912726</v>
      </c>
      <c r="H1840" s="27">
        <f>ACOS(COS(RADIANS(90-F1841)) * COS(RADIANS(90-F1840)) + SIN(RADIANS(90-F1841)) * SIN(RADIANS(90-F1840)) * COS(RADIANS(G1841-G1840))) * 6371392 * IFERROR(IF(AVERAGEIF('TT History'!$B:$B, D1840, 'TT History'!$E:$E) &gt; 9.8%, 1.1205, IF(AVERAGEIF('TT History'!$B:$B, D1840, 'TT History'!$E:$E) &gt;= 8.5%, 1.1055, 1.0525)), 1.0525)</f>
        <v>120.05400795166487</v>
      </c>
    </row>
    <row r="1841" spans="1:8" x14ac:dyDescent="0.25">
      <c r="A1841" t="s">
        <v>176</v>
      </c>
      <c r="B1841" t="str">
        <f>VLOOKUP(C1841, olt_db!$B$2:$E$70, 2, 0)</f>
        <v>OLT-SMGN-IBS-Pematang_Asilum</v>
      </c>
      <c r="C1841" t="s">
        <v>428</v>
      </c>
      <c r="D1841" s="26" t="s">
        <v>612</v>
      </c>
      <c r="E1841" s="26" t="s">
        <v>580</v>
      </c>
      <c r="F1841" s="145">
        <v>2.9623427346887099</v>
      </c>
      <c r="G1841" s="146">
        <v>99.150547407293701</v>
      </c>
      <c r="H1841" s="27">
        <f>ACOS(COS(RADIANS(90-F1842)) * COS(RADIANS(90-F1841)) + SIN(RADIANS(90-F1842)) * SIN(RADIANS(90-F1841)) * COS(RADIANS(G1842-G1841))) * 6371392 * IFERROR(IF(AVERAGEIF('TT History'!$B:$B, D1841, 'TT History'!$E:$E) &gt; 9.8%, 1.1205, IF(AVERAGEIF('TT History'!$B:$B, D1841, 'TT History'!$E:$E) &gt;= 8.5%, 1.1055, 1.0525)), 1.0525)</f>
        <v>91.03590447475024</v>
      </c>
    </row>
    <row r="1842" spans="1:8" x14ac:dyDescent="0.25">
      <c r="A1842" t="s">
        <v>176</v>
      </c>
      <c r="B1842" t="str">
        <f>VLOOKUP(C1842, olt_db!$B$2:$E$70, 2, 0)</f>
        <v>OLT-SMGN-IBS-Pematang_Asilum</v>
      </c>
      <c r="C1842" t="s">
        <v>428</v>
      </c>
      <c r="D1842" s="26" t="s">
        <v>612</v>
      </c>
      <c r="E1842" s="26" t="s">
        <v>582</v>
      </c>
      <c r="F1842" s="145">
        <v>2.9623870610939802</v>
      </c>
      <c r="G1842" s="146">
        <v>99.149769812871696</v>
      </c>
      <c r="H1842" s="27">
        <f>ACOS(COS(RADIANS(90-F1843)) * COS(RADIANS(90-F1842)) + SIN(RADIANS(90-F1843)) * SIN(RADIANS(90-F1842)) * COS(RADIANS(G1843-G1842))) * 6371392 * IFERROR(IF(AVERAGEIF('TT History'!$B:$B, D1842, 'TT History'!$E:$E) &gt; 9.8%, 1.1205, IF(AVERAGEIF('TT History'!$B:$B, D1842, 'TT History'!$E:$E) &gt;= 8.5%, 1.1055, 1.0525)), 1.0525)</f>
        <v>36.996211583432149</v>
      </c>
    </row>
    <row r="1843" spans="1:8" x14ac:dyDescent="0.25">
      <c r="A1843" t="s">
        <v>176</v>
      </c>
      <c r="B1843" t="str">
        <f>VLOOKUP(C1843, olt_db!$B$2:$E$70, 2, 0)</f>
        <v>OLT-SMGN-IBS-Pematang_Asilum</v>
      </c>
      <c r="C1843" t="s">
        <v>428</v>
      </c>
      <c r="D1843" s="26" t="s">
        <v>612</v>
      </c>
      <c r="E1843" s="26" t="s">
        <v>583</v>
      </c>
      <c r="F1843" s="145">
        <v>2.9622590034736098</v>
      </c>
      <c r="G1843" s="146">
        <v>99.1494804278271</v>
      </c>
      <c r="H1843" s="27">
        <f>ACOS(COS(RADIANS(90-F1844)) * COS(RADIANS(90-F1843)) + SIN(RADIANS(90-F1844)) * SIN(RADIANS(90-F1843)) * COS(RADIANS(G1844-G1843))) * 6371392 * IFERROR(IF(AVERAGEIF('TT History'!$B:$B, D1843, 'TT History'!$E:$E) &gt; 9.8%, 1.1205, IF(AVERAGEIF('TT History'!$B:$B, D1843, 'TT History'!$E:$E) &gt;= 8.5%, 1.1055, 1.0525)), 1.0525)</f>
        <v>114.31906436688283</v>
      </c>
    </row>
    <row r="1844" spans="1:8" x14ac:dyDescent="0.25">
      <c r="A1844" t="s">
        <v>176</v>
      </c>
      <c r="B1844" t="str">
        <f>VLOOKUP(C1844, olt_db!$B$2:$E$70, 2, 0)</f>
        <v>OLT-SMGN-IBS-Pematang_Asilum</v>
      </c>
      <c r="C1844" t="s">
        <v>428</v>
      </c>
      <c r="D1844" s="26" t="s">
        <v>612</v>
      </c>
      <c r="E1844" s="26" t="s">
        <v>585</v>
      </c>
      <c r="F1844" s="145">
        <v>2.9615069612825402</v>
      </c>
      <c r="G1844" s="146">
        <v>99.148856312581103</v>
      </c>
      <c r="H1844" s="27">
        <f>ACOS(COS(RADIANS(90-F1845)) * COS(RADIANS(90-F1844)) + SIN(RADIANS(90-F1845)) * SIN(RADIANS(90-F1844)) * COS(RADIANS(G1845-G1844))) * 6371392 * IFERROR(IF(AVERAGEIF('TT History'!$B:$B, D1844, 'TT History'!$E:$E) &gt; 9.8%, 1.1205, IF(AVERAGEIF('TT History'!$B:$B, D1844, 'TT History'!$E:$E) &gt;= 8.5%, 1.1055, 1.0525)), 1.0525)</f>
        <v>48.495198040435206</v>
      </c>
    </row>
    <row r="1845" spans="1:8" x14ac:dyDescent="0.25">
      <c r="A1845" t="s">
        <v>176</v>
      </c>
      <c r="B1845" t="str">
        <f>VLOOKUP(C1845, olt_db!$B$2:$E$70, 2, 0)</f>
        <v>OLT-SMGN-IBS-Pematang_Asilum</v>
      </c>
      <c r="C1845" t="s">
        <v>428</v>
      </c>
      <c r="D1845" s="26" t="s">
        <v>612</v>
      </c>
      <c r="E1845" s="26" t="s">
        <v>586</v>
      </c>
      <c r="F1845" s="145">
        <v>2.96152238990092</v>
      </c>
      <c r="G1845" s="146">
        <v>99.148441698195995</v>
      </c>
      <c r="H1845" s="27">
        <f>ACOS(COS(RADIANS(90-F1846)) * COS(RADIANS(90-F1845)) + SIN(RADIANS(90-F1846)) * SIN(RADIANS(90-F1845)) * COS(RADIANS(G1846-G1845))) * 6371392 * IFERROR(IF(AVERAGEIF('TT History'!$B:$B, D1845, 'TT History'!$E:$E) &gt; 9.8%, 1.1205, IF(AVERAGEIF('TT History'!$B:$B, D1845, 'TT History'!$E:$E) &gt;= 8.5%, 1.1055, 1.0525)), 1.0525)</f>
        <v>162.59161181565236</v>
      </c>
    </row>
    <row r="1846" spans="1:8" x14ac:dyDescent="0.25">
      <c r="A1846" t="s">
        <v>176</v>
      </c>
      <c r="B1846" t="str">
        <f>VLOOKUP(C1846, olt_db!$B$2:$E$70, 2, 0)</f>
        <v>OLT-SMGN-IBS-Pematang_Asilum</v>
      </c>
      <c r="C1846" t="s">
        <v>428</v>
      </c>
      <c r="D1846" s="26" t="s">
        <v>612</v>
      </c>
      <c r="E1846" s="26" t="s">
        <v>587</v>
      </c>
      <c r="F1846" s="145">
        <v>2.9620638174943998</v>
      </c>
      <c r="G1846" s="146">
        <v>99.1471606397117</v>
      </c>
      <c r="H1846" s="27">
        <f>ACOS(COS(RADIANS(90-F1847)) * COS(RADIANS(90-F1846)) + SIN(RADIANS(90-F1847)) * SIN(RADIANS(90-F1846)) * COS(RADIANS(G1847-G1846))) * 6371392 * IFERROR(IF(AVERAGEIF('TT History'!$B:$B, D1846, 'TT History'!$E:$E) &gt; 9.8%, 1.1205, IF(AVERAGEIF('TT History'!$B:$B, D1846, 'TT History'!$E:$E) &gt;= 8.5%, 1.1055, 1.0525)), 1.0525)</f>
        <v>148.69331331283553</v>
      </c>
    </row>
    <row r="1847" spans="1:8" x14ac:dyDescent="0.25">
      <c r="A1847" t="s">
        <v>176</v>
      </c>
      <c r="B1847" t="str">
        <f>VLOOKUP(C1847, olt_db!$B$2:$E$70, 2, 0)</f>
        <v>OLT-SMGN-IBS-Pematang_Asilum</v>
      </c>
      <c r="C1847" t="s">
        <v>428</v>
      </c>
      <c r="D1847" s="26" t="s">
        <v>612</v>
      </c>
      <c r="E1847" s="26" t="s">
        <v>588</v>
      </c>
      <c r="F1847" s="145">
        <v>2.9627342713895399</v>
      </c>
      <c r="G1847" s="146">
        <v>99.146080059441005</v>
      </c>
      <c r="H1847" s="27">
        <f>ACOS(COS(RADIANS(90-F1848)) * COS(RADIANS(90-F1847)) + SIN(RADIANS(90-F1848)) * SIN(RADIANS(90-F1847)) * COS(RADIANS(G1848-G1847))) * 6371392 * IFERROR(IF(AVERAGEIF('TT History'!$B:$B, D1847, 'TT History'!$E:$E) &gt; 9.8%, 1.1205, IF(AVERAGEIF('TT History'!$B:$B, D1847, 'TT History'!$E:$E) &gt;= 8.5%, 1.1055, 1.0525)), 1.0525)</f>
        <v>60.324334752204649</v>
      </c>
    </row>
    <row r="1848" spans="1:8" x14ac:dyDescent="0.25">
      <c r="A1848" t="s">
        <v>176</v>
      </c>
      <c r="B1848" t="str">
        <f>VLOOKUP(C1848, olt_db!$B$2:$E$70, 2, 0)</f>
        <v>OLT-SMGN-IBS-Pematang_Asilum</v>
      </c>
      <c r="C1848" t="s">
        <v>428</v>
      </c>
      <c r="D1848" s="26" t="s">
        <v>612</v>
      </c>
      <c r="E1848" s="26" t="s">
        <v>589</v>
      </c>
      <c r="F1848" s="145">
        <v>2.9630267425195802</v>
      </c>
      <c r="G1848" s="146">
        <v>99.145655091328706</v>
      </c>
      <c r="H1848" s="27">
        <f>ACOS(COS(RADIANS(90-F1849)) * COS(RADIANS(90-F1848)) + SIN(RADIANS(90-F1849)) * SIN(RADIANS(90-F1848)) * COS(RADIANS(G1849-G1848))) * 6371392 * IFERROR(IF(AVERAGEIF('TT History'!$B:$B, D1848, 'TT History'!$E:$E) &gt; 9.8%, 1.1205, IF(AVERAGEIF('TT History'!$B:$B, D1848, 'TT History'!$E:$E) &gt;= 8.5%, 1.1055, 1.0525)), 1.0525)</f>
        <v>181.30688889108052</v>
      </c>
    </row>
    <row r="1849" spans="1:8" x14ac:dyDescent="0.25">
      <c r="A1849" t="s">
        <v>176</v>
      </c>
      <c r="B1849" t="str">
        <f>VLOOKUP(C1849, olt_db!$B$2:$E$70, 2, 0)</f>
        <v>OLT-SMGN-IBS-Pematang_Asilum</v>
      </c>
      <c r="C1849" t="s">
        <v>428</v>
      </c>
      <c r="D1849" s="26" t="s">
        <v>612</v>
      </c>
      <c r="E1849" s="26" t="s">
        <v>590</v>
      </c>
      <c r="F1849" s="145">
        <v>2.9641406880928298</v>
      </c>
      <c r="G1849" s="146">
        <v>99.144577151908905</v>
      </c>
      <c r="H1849" s="27">
        <f>ACOS(COS(RADIANS(90-F1850)) * COS(RADIANS(90-F1849)) + SIN(RADIANS(90-F1850)) * SIN(RADIANS(90-F1849)) * COS(RADIANS(G1850-G1849))) * 6371392 * IFERROR(IF(AVERAGEIF('TT History'!$B:$B, D1849, 'TT History'!$E:$E) &gt; 9.8%, 1.1205, IF(AVERAGEIF('TT History'!$B:$B, D1849, 'TT History'!$E:$E) &gt;= 8.5%, 1.1055, 1.0525)), 1.0525)</f>
        <v>179.17169231761216</v>
      </c>
    </row>
    <row r="1850" spans="1:8" x14ac:dyDescent="0.25">
      <c r="A1850" t="s">
        <v>176</v>
      </c>
      <c r="B1850" t="str">
        <f>VLOOKUP(C1850, olt_db!$B$2:$E$70, 2, 0)</f>
        <v>OLT-SMGN-IBS-Pematang_Asilum</v>
      </c>
      <c r="C1850" t="s">
        <v>428</v>
      </c>
      <c r="D1850" s="26" t="s">
        <v>612</v>
      </c>
      <c r="E1850" s="26" t="s">
        <v>591</v>
      </c>
      <c r="F1850" s="145">
        <v>2.9652165923253002</v>
      </c>
      <c r="G1850" s="146">
        <v>99.143486672829098</v>
      </c>
      <c r="H1850" s="27">
        <f>ACOS(COS(RADIANS(90-F1851)) * COS(RADIANS(90-F1850)) + SIN(RADIANS(90-F1851)) * SIN(RADIANS(90-F1850)) * COS(RADIANS(G1851-G1850))) * 6371392 * IFERROR(IF(AVERAGEIF('TT History'!$B:$B, D1850, 'TT History'!$E:$E) &gt; 9.8%, 1.1205, IF(AVERAGEIF('TT History'!$B:$B, D1850, 'TT History'!$E:$E) &gt;= 8.5%, 1.1055, 1.0525)), 1.0525)</f>
        <v>260.65092475379498</v>
      </c>
    </row>
    <row r="1851" spans="1:8" x14ac:dyDescent="0.25">
      <c r="A1851" t="s">
        <v>176</v>
      </c>
      <c r="B1851" t="str">
        <f>VLOOKUP(C1851, olt_db!$B$2:$E$70, 2, 0)</f>
        <v>OLT-SMGN-IBS-Pematang_Asilum</v>
      </c>
      <c r="C1851" t="s">
        <v>428</v>
      </c>
      <c r="D1851" s="26" t="s">
        <v>612</v>
      </c>
      <c r="E1851" s="26" t="s">
        <v>592</v>
      </c>
      <c r="F1851" s="145">
        <v>2.96652921340127</v>
      </c>
      <c r="G1851" s="146">
        <v>99.145288161900694</v>
      </c>
      <c r="H1851" s="27">
        <f>ACOS(COS(RADIANS(90-F1852)) * COS(RADIANS(90-F1851)) + SIN(RADIANS(90-F1852)) * SIN(RADIANS(90-F1851)) * COS(RADIANS(G1852-G1851))) * 6371392 * IFERROR(IF(AVERAGEIF('TT History'!$B:$B, D1851, 'TT History'!$E:$E) &gt; 9.8%, 1.1205, IF(AVERAGEIF('TT History'!$B:$B, D1851, 'TT History'!$E:$E) &gt;= 8.5%, 1.1055, 1.0525)), 1.0525)</f>
        <v>288.83923742682299</v>
      </c>
    </row>
    <row r="1852" spans="1:8" x14ac:dyDescent="0.25">
      <c r="A1852" t="s">
        <v>176</v>
      </c>
      <c r="B1852" t="str">
        <f>VLOOKUP(C1852, olt_db!$B$2:$E$70, 2, 0)</f>
        <v>OLT-SMGN-IBS-Pematang_Asilum</v>
      </c>
      <c r="C1852" t="s">
        <v>428</v>
      </c>
      <c r="D1852" s="26" t="s">
        <v>612</v>
      </c>
      <c r="E1852" s="26" t="s">
        <v>593</v>
      </c>
      <c r="F1852" s="145">
        <v>2.96822786081548</v>
      </c>
      <c r="G1852" s="146">
        <v>99.1470808118207</v>
      </c>
      <c r="H1852" s="27">
        <f>ACOS(COS(RADIANS(90-F1853)) * COS(RADIANS(90-F1852)) + SIN(RADIANS(90-F1853)) * SIN(RADIANS(90-F1852)) * COS(RADIANS(G1853-G1852))) * 6371392 * IFERROR(IF(AVERAGEIF('TT History'!$B:$B, D1852, 'TT History'!$E:$E) &gt; 9.8%, 1.1205, IF(AVERAGEIF('TT History'!$B:$B, D1852, 'TT History'!$E:$E) &gt;= 8.5%, 1.1055, 1.0525)), 1.0525)</f>
        <v>202.71781144157498</v>
      </c>
    </row>
    <row r="1853" spans="1:8" x14ac:dyDescent="0.25">
      <c r="A1853" t="s">
        <v>176</v>
      </c>
      <c r="B1853" t="str">
        <f>VLOOKUP(C1853, olt_db!$B$2:$E$70, 2, 0)</f>
        <v>OLT-SMGN-IBS-Pematang_Asilum</v>
      </c>
      <c r="C1853" t="s">
        <v>428</v>
      </c>
      <c r="D1853" s="26" t="s">
        <v>612</v>
      </c>
      <c r="E1853" s="26" t="s">
        <v>594</v>
      </c>
      <c r="F1853" s="145">
        <v>2.9693058668735302</v>
      </c>
      <c r="G1853" s="146">
        <v>99.148438313618001</v>
      </c>
      <c r="H1853" s="27">
        <f>ACOS(COS(RADIANS(90-F1854)) * COS(RADIANS(90-F1853)) + SIN(RADIANS(90-F1854)) * SIN(RADIANS(90-F1853)) * COS(RADIANS(G1854-G1853))) * 6371392 * IFERROR(IF(AVERAGEIF('TT History'!$B:$B, D1853, 'TT History'!$E:$E) &gt; 9.8%, 1.1205, IF(AVERAGEIF('TT History'!$B:$B, D1853, 'TT History'!$E:$E) &gt;= 8.5%, 1.1055, 1.0525)), 1.0525)</f>
        <v>307.19003980171419</v>
      </c>
    </row>
    <row r="1854" spans="1:8" x14ac:dyDescent="0.25">
      <c r="A1854" t="s">
        <v>176</v>
      </c>
      <c r="B1854" t="str">
        <f>VLOOKUP(C1854, olt_db!$B$2:$E$70, 2, 0)</f>
        <v>OLT-SMGN-IBS-Pematang_Asilum</v>
      </c>
      <c r="C1854" t="s">
        <v>428</v>
      </c>
      <c r="D1854" s="26" t="s">
        <v>612</v>
      </c>
      <c r="E1854" s="26" t="s">
        <v>595</v>
      </c>
      <c r="F1854" s="145">
        <v>2.97069894078188</v>
      </c>
      <c r="G1854" s="146">
        <v>99.150665758951504</v>
      </c>
      <c r="H1854" s="27">
        <f>ACOS(COS(RADIANS(90-F1855)) * COS(RADIANS(90-F1854)) + SIN(RADIANS(90-F1855)) * SIN(RADIANS(90-F1854)) * COS(RADIANS(G1855-G1854))) * 6371392 * IFERROR(IF(AVERAGEIF('TT History'!$B:$B, D1854, 'TT History'!$E:$E) &gt; 9.8%, 1.1205, IF(AVERAGEIF('TT History'!$B:$B, D1854, 'TT History'!$E:$E) &gt;= 8.5%, 1.1055, 1.0525)), 1.0525)</f>
        <v>225.3675384374888</v>
      </c>
    </row>
    <row r="1855" spans="1:8" x14ac:dyDescent="0.25">
      <c r="A1855" t="s">
        <v>176</v>
      </c>
      <c r="B1855" t="str">
        <f>VLOOKUP(C1855, olt_db!$B$2:$E$70, 2, 0)</f>
        <v>OLT-SMGN-IBS-Pematang_Asilum</v>
      </c>
      <c r="C1855" t="s">
        <v>428</v>
      </c>
      <c r="D1855" s="26" t="s">
        <v>612</v>
      </c>
      <c r="E1855" s="26" t="s">
        <v>596</v>
      </c>
      <c r="F1855" s="145">
        <v>2.9717684260352799</v>
      </c>
      <c r="G1855" s="146">
        <v>99.152269161168903</v>
      </c>
      <c r="H1855" s="27">
        <f>ACOS(COS(RADIANS(90-F1856)) * COS(RADIANS(90-F1855)) + SIN(RADIANS(90-F1856)) * SIN(RADIANS(90-F1855)) * COS(RADIANS(G1856-G1855))) * 6371392 * IFERROR(IF(AVERAGEIF('TT History'!$B:$B, D1855, 'TT History'!$E:$E) &gt; 9.8%, 1.1205, IF(AVERAGEIF('TT History'!$B:$B, D1855, 'TT History'!$E:$E) &gt;= 8.5%, 1.1055, 1.0525)), 1.0525)</f>
        <v>212.65708723051384</v>
      </c>
    </row>
    <row r="1856" spans="1:8" x14ac:dyDescent="0.25">
      <c r="A1856" t="s">
        <v>176</v>
      </c>
      <c r="B1856" t="str">
        <f>VLOOKUP(C1856, olt_db!$B$2:$E$70, 2, 0)</f>
        <v>OLT-SMGN-IBS-Pematang_Asilum</v>
      </c>
      <c r="C1856" t="s">
        <v>428</v>
      </c>
      <c r="D1856" s="26" t="s">
        <v>612</v>
      </c>
      <c r="E1856" s="26" t="s">
        <v>597</v>
      </c>
      <c r="F1856" s="145">
        <v>2.9727702722500799</v>
      </c>
      <c r="G1856" s="146">
        <v>99.153787005744505</v>
      </c>
      <c r="H1856" s="27">
        <f>ACOS(COS(RADIANS(90-F1857)) * COS(RADIANS(90-F1856)) + SIN(RADIANS(90-F1857)) * SIN(RADIANS(90-F1856)) * COS(RADIANS(G1857-G1856))) * 6371392 * IFERROR(IF(AVERAGEIF('TT History'!$B:$B, D1856, 'TT History'!$E:$E) &gt; 9.8%, 1.1205, IF(AVERAGEIF('TT History'!$B:$B, D1856, 'TT History'!$E:$E) &gt;= 8.5%, 1.1055, 1.0525)), 1.0525)</f>
        <v>198.01742081408366</v>
      </c>
    </row>
    <row r="1857" spans="1:8" x14ac:dyDescent="0.25">
      <c r="A1857" t="s">
        <v>176</v>
      </c>
      <c r="B1857" t="str">
        <f>VLOOKUP(C1857, olt_db!$B$2:$E$70, 2, 0)</f>
        <v>OLT-SMGN-IBS-Pematang_Asilum</v>
      </c>
      <c r="C1857" t="s">
        <v>428</v>
      </c>
      <c r="D1857" s="26" t="s">
        <v>612</v>
      </c>
      <c r="E1857" s="26" t="s">
        <v>598</v>
      </c>
      <c r="F1857" s="145">
        <v>2.9736616757154199</v>
      </c>
      <c r="G1857" s="146">
        <v>99.155226949101504</v>
      </c>
      <c r="H1857" s="27">
        <f>ACOS(COS(RADIANS(90-F1858)) * COS(RADIANS(90-F1857)) + SIN(RADIANS(90-F1858)) * SIN(RADIANS(90-F1857)) * COS(RADIANS(G1858-G1857))) * 6371392 * IFERROR(IF(AVERAGEIF('TT History'!$B:$B, D1857, 'TT History'!$E:$E) &gt; 9.8%, 1.1205, IF(AVERAGEIF('TT History'!$B:$B, D1857, 'TT History'!$E:$E) &gt;= 8.5%, 1.1055, 1.0525)), 1.0525)</f>
        <v>196.02227137185275</v>
      </c>
    </row>
    <row r="1858" spans="1:8" x14ac:dyDescent="0.25">
      <c r="A1858" t="s">
        <v>176</v>
      </c>
      <c r="B1858" t="str">
        <f>VLOOKUP(C1858, olt_db!$B$2:$E$70, 2, 0)</f>
        <v>OLT-SMGN-IBS-Pematang_Asilum</v>
      </c>
      <c r="C1858" t="s">
        <v>428</v>
      </c>
      <c r="D1858" s="26" t="s">
        <v>612</v>
      </c>
      <c r="E1858" s="26" t="s">
        <v>599</v>
      </c>
      <c r="F1858" s="145">
        <v>2.9745425995080899</v>
      </c>
      <c r="G1858" s="146">
        <v>99.156653314287297</v>
      </c>
      <c r="H1858" s="27">
        <f>ACOS(COS(RADIANS(90-F1859)) * COS(RADIANS(90-F1858)) + SIN(RADIANS(90-F1859)) * SIN(RADIANS(90-F1858)) * COS(RADIANS(G1859-G1858))) * 6371392 * IFERROR(IF(AVERAGEIF('TT History'!$B:$B, D1858, 'TT History'!$E:$E) &gt; 9.8%, 1.1205, IF(AVERAGEIF('TT History'!$B:$B, D1858, 'TT History'!$E:$E) &gt;= 8.5%, 1.1055, 1.0525)), 1.0525)</f>
        <v>86.297499913851482</v>
      </c>
    </row>
    <row r="1859" spans="1:8" x14ac:dyDescent="0.25">
      <c r="A1859" t="s">
        <v>176</v>
      </c>
      <c r="B1859" t="str">
        <f>VLOOKUP(C1859, olt_db!$B$2:$E$70, 2, 0)</f>
        <v>OLT-SMGN-IBS-Pematang_Asilum</v>
      </c>
      <c r="C1859" t="s">
        <v>428</v>
      </c>
      <c r="D1859" s="26" t="s">
        <v>612</v>
      </c>
      <c r="E1859" s="26" t="s">
        <v>600</v>
      </c>
      <c r="F1859" s="145">
        <v>2.97492373924071</v>
      </c>
      <c r="G1859" s="146">
        <v>99.157285351428698</v>
      </c>
      <c r="H1859" s="27">
        <f>ACOS(COS(RADIANS(90-F1860)) * COS(RADIANS(90-F1859)) + SIN(RADIANS(90-F1860)) * SIN(RADIANS(90-F1859)) * COS(RADIANS(G1860-G1859))) * 6371392 * IFERROR(IF(AVERAGEIF('TT History'!$B:$B, D1859, 'TT History'!$E:$E) &gt; 9.8%, 1.1205, IF(AVERAGEIF('TT History'!$B:$B, D1859, 'TT History'!$E:$E) &gt;= 8.5%, 1.1055, 1.0525)), 1.0525)</f>
        <v>95.204719066743792</v>
      </c>
    </row>
    <row r="1860" spans="1:8" x14ac:dyDescent="0.25">
      <c r="A1860" t="s">
        <v>176</v>
      </c>
      <c r="B1860" t="str">
        <f>VLOOKUP(C1860, olt_db!$B$2:$E$70, 2, 0)</f>
        <v>OLT-SMGN-IBS-Pematang_Asilum</v>
      </c>
      <c r="C1860" t="s">
        <v>428</v>
      </c>
      <c r="D1860" s="26" t="s">
        <v>612</v>
      </c>
      <c r="E1860" s="26" t="s">
        <v>601</v>
      </c>
      <c r="F1860" s="145">
        <v>2.97524998858463</v>
      </c>
      <c r="G1860" s="146">
        <v>99.158031503374701</v>
      </c>
      <c r="H1860" s="27">
        <f>ACOS(COS(RADIANS(90-F1861)) * COS(RADIANS(90-F1860)) + SIN(RADIANS(90-F1861)) * SIN(RADIANS(90-F1860)) * COS(RADIANS(G1861-G1860))) * 6371392 * IFERROR(IF(AVERAGEIF('TT History'!$B:$B, D1860, 'TT History'!$E:$E) &gt; 9.8%, 1.1205, IF(AVERAGEIF('TT History'!$B:$B, D1860, 'TT History'!$E:$E) &gt;= 8.5%, 1.1055, 1.0525)), 1.0525)</f>
        <v>188.48501550208962</v>
      </c>
    </row>
    <row r="1861" spans="1:8" x14ac:dyDescent="0.25">
      <c r="A1861" t="s">
        <v>176</v>
      </c>
      <c r="B1861" t="str">
        <f>VLOOKUP(C1861, olt_db!$B$2:$E$70, 2, 0)</f>
        <v>OLT-SMGN-IBS-Pematang_Asilum</v>
      </c>
      <c r="C1861" t="s">
        <v>428</v>
      </c>
      <c r="D1861" s="26" t="s">
        <v>612</v>
      </c>
      <c r="E1861" s="26" t="s">
        <v>602</v>
      </c>
      <c r="F1861" s="145">
        <v>2.9753798254603101</v>
      </c>
      <c r="G1861" s="146">
        <v>99.159638861978607</v>
      </c>
      <c r="H1861" s="27">
        <f>ACOS(COS(RADIANS(90-F1862)) * COS(RADIANS(90-F1861)) + SIN(RADIANS(90-F1862)) * SIN(RADIANS(90-F1861)) * COS(RADIANS(G1862-G1861))) * 6371392 * IFERROR(IF(AVERAGEIF('TT History'!$B:$B, D1861, 'TT History'!$E:$E) &gt; 9.8%, 1.1205, IF(AVERAGEIF('TT History'!$B:$B, D1861, 'TT History'!$E:$E) &gt;= 8.5%, 1.1055, 1.0525)), 1.0525)</f>
        <v>253.31026163634957</v>
      </c>
    </row>
    <row r="1862" spans="1:8" x14ac:dyDescent="0.25">
      <c r="A1862" t="s">
        <v>176</v>
      </c>
      <c r="B1862" t="str">
        <f>VLOOKUP(C1862, olt_db!$B$2:$E$70, 2, 0)</f>
        <v>OLT-SMGN-IBS-Pematang_Asilum</v>
      </c>
      <c r="C1862" t="s">
        <v>428</v>
      </c>
      <c r="D1862" s="26" t="s">
        <v>612</v>
      </c>
      <c r="E1862" s="26" t="s">
        <v>603</v>
      </c>
      <c r="F1862" s="145">
        <v>2.9755266681183201</v>
      </c>
      <c r="G1862" s="146">
        <v>99.161801097234502</v>
      </c>
      <c r="H1862" s="27">
        <f>ACOS(COS(RADIANS(90-F1863)) * COS(RADIANS(90-F1862)) + SIN(RADIANS(90-F1863)) * SIN(RADIANS(90-F1862)) * COS(RADIANS(G1863-G1862))) * 6371392 * IFERROR(IF(AVERAGEIF('TT History'!$B:$B, D1862, 'TT History'!$E:$E) &gt; 9.8%, 1.1205, IF(AVERAGEIF('TT History'!$B:$B, D1862, 'TT History'!$E:$E) &gt;= 8.5%, 1.1055, 1.0525)), 1.0525)</f>
        <v>267.6992590317364</v>
      </c>
    </row>
    <row r="1863" spans="1:8" x14ac:dyDescent="0.25">
      <c r="A1863" t="s">
        <v>176</v>
      </c>
      <c r="B1863" t="str">
        <f>VLOOKUP(C1863, olt_db!$B$2:$E$70, 2, 0)</f>
        <v>OLT-SMGN-IBS-Pematang_Asilum</v>
      </c>
      <c r="C1863" t="s">
        <v>428</v>
      </c>
      <c r="D1863" s="26" t="s">
        <v>612</v>
      </c>
      <c r="E1863" s="26" t="s">
        <v>604</v>
      </c>
      <c r="F1863" s="145">
        <v>2.9756093441745501</v>
      </c>
      <c r="G1863" s="146">
        <v>99.164089937020606</v>
      </c>
      <c r="H1863" s="27">
        <f>ACOS(COS(RADIANS(90-F1864)) * COS(RADIANS(90-F1863)) + SIN(RADIANS(90-F1864)) * SIN(RADIANS(90-F1863)) * COS(RADIANS(G1864-G1863))) * 6371392 * IFERROR(IF(AVERAGEIF('TT History'!$B:$B, D1863, 'TT History'!$E:$E) &gt; 9.8%, 1.1205, IF(AVERAGEIF('TT History'!$B:$B, D1863, 'TT History'!$E:$E) &gt;= 8.5%, 1.1055, 1.0525)), 1.0525)</f>
        <v>206.83092126351346</v>
      </c>
    </row>
    <row r="1864" spans="1:8" x14ac:dyDescent="0.25">
      <c r="A1864" t="s">
        <v>176</v>
      </c>
      <c r="B1864" t="str">
        <f>VLOOKUP(C1864, olt_db!$B$2:$E$70, 2, 0)</f>
        <v>OLT-SMGN-IBS-Pematang_Asilum</v>
      </c>
      <c r="C1864" t="s">
        <v>428</v>
      </c>
      <c r="D1864" s="26" t="s">
        <v>612</v>
      </c>
      <c r="E1864" s="26" t="s">
        <v>605</v>
      </c>
      <c r="F1864" s="145">
        <v>2.9756459111307998</v>
      </c>
      <c r="G1864" s="146">
        <v>99.165859127387805</v>
      </c>
      <c r="H1864" s="27">
        <f>ACOS(COS(RADIANS(90-F1865)) * COS(RADIANS(90-F1864)) + SIN(RADIANS(90-F1865)) * SIN(RADIANS(90-F1864)) * COS(RADIANS(G1865-G1864))) * 6371392 * IFERROR(IF(AVERAGEIF('TT History'!$B:$B, D1864, 'TT History'!$E:$E) &gt; 9.8%, 1.1205, IF(AVERAGEIF('TT History'!$B:$B, D1864, 'TT History'!$E:$E) &gt;= 8.5%, 1.1055, 1.0525)), 1.0525)</f>
        <v>113.1656732477465</v>
      </c>
    </row>
    <row r="1865" spans="1:8" x14ac:dyDescent="0.25">
      <c r="A1865" t="s">
        <v>176</v>
      </c>
      <c r="B1865" t="str">
        <f>VLOOKUP(C1865, olt_db!$B$2:$E$70, 2, 0)</f>
        <v>OLT-SMGN-IBS-Pematang_Asilum</v>
      </c>
      <c r="C1865" t="s">
        <v>428</v>
      </c>
      <c r="D1865" s="26" t="s">
        <v>612</v>
      </c>
      <c r="E1865" s="26" t="s">
        <v>606</v>
      </c>
      <c r="F1865" s="145">
        <v>2.9756049582570401</v>
      </c>
      <c r="G1865" s="146">
        <v>99.166826462313196</v>
      </c>
      <c r="H1865" s="27">
        <f>ACOS(COS(RADIANS(90-F1866)) * COS(RADIANS(90-F1865)) + SIN(RADIANS(90-F1866)) * SIN(RADIANS(90-F1865)) * COS(RADIANS(G1866-G1865))) * 6371392 * IFERROR(IF(AVERAGEIF('TT History'!$B:$B, D1865, 'TT History'!$E:$E) &gt; 9.8%, 1.1205, IF(AVERAGEIF('TT History'!$B:$B, D1865, 'TT History'!$E:$E) &gt;= 8.5%, 1.1055, 1.0525)), 1.0525)</f>
        <v>134.43232604349092</v>
      </c>
    </row>
    <row r="1866" spans="1:8" x14ac:dyDescent="0.25">
      <c r="A1866" t="s">
        <v>176</v>
      </c>
      <c r="B1866" t="str">
        <f>VLOOKUP(C1866, olt_db!$B$2:$E$70, 2, 0)</f>
        <v>OLT-SMGN-IBS-Pematang_Asilum</v>
      </c>
      <c r="C1866" t="s">
        <v>428</v>
      </c>
      <c r="D1866" s="26" t="s">
        <v>612</v>
      </c>
      <c r="E1866" s="26" t="s">
        <v>607</v>
      </c>
      <c r="F1866" s="145">
        <v>2.9754446758844502</v>
      </c>
      <c r="G1866" s="146">
        <v>99.167965362217103</v>
      </c>
      <c r="H1866" s="27">
        <f>ACOS(COS(RADIANS(90-F1867)) * COS(RADIANS(90-F1866)) + SIN(RADIANS(90-F1867)) * SIN(RADIANS(90-F1866)) * COS(RADIANS(G1867-G1866))) * 6371392 * IFERROR(IF(AVERAGEIF('TT History'!$B:$B, D1866, 'TT History'!$E:$E) &gt; 9.8%, 1.1205, IF(AVERAGEIF('TT History'!$B:$B, D1866, 'TT History'!$E:$E) &gt;= 8.5%, 1.1055, 1.0525)), 1.0525)</f>
        <v>90.780807677827354</v>
      </c>
    </row>
    <row r="1867" spans="1:8" x14ac:dyDescent="0.25">
      <c r="A1867" t="s">
        <v>176</v>
      </c>
      <c r="B1867" t="str">
        <f>VLOOKUP(C1867, olt_db!$B$2:$E$70, 2, 0)</f>
        <v>OLT-SMGN-IBS-Pematang_Asilum</v>
      </c>
      <c r="C1867" t="s">
        <v>428</v>
      </c>
      <c r="D1867" s="26" t="s">
        <v>612</v>
      </c>
      <c r="E1867" s="26" t="s">
        <v>608</v>
      </c>
      <c r="F1867" s="145">
        <v>2.9757006427052399</v>
      </c>
      <c r="G1867" s="146">
        <v>99.168698538263797</v>
      </c>
      <c r="H1867" s="27">
        <f>ACOS(COS(RADIANS(90-F1868)) * COS(RADIANS(90-F1867)) + SIN(RADIANS(90-F1868)) * SIN(RADIANS(90-F1867)) * COS(RADIANS(G1868-G1867))) * 6371392 * IFERROR(IF(AVERAGEIF('TT History'!$B:$B, D1867, 'TT History'!$E:$E) &gt; 9.8%, 1.1205, IF(AVERAGEIF('TT History'!$B:$B, D1867, 'TT History'!$E:$E) &gt;= 8.5%, 1.1055, 1.0525)), 1.0525)</f>
        <v>223.3459191968895</v>
      </c>
    </row>
    <row r="1868" spans="1:8" x14ac:dyDescent="0.25">
      <c r="A1868" t="s">
        <v>176</v>
      </c>
      <c r="B1868" t="str">
        <f>VLOOKUP(C1868, olt_db!$B$2:$E$70, 2, 0)</f>
        <v>OLT-SMGN-IBS-Pematang_Asilum</v>
      </c>
      <c r="C1868" t="s">
        <v>428</v>
      </c>
      <c r="D1868" s="26" t="s">
        <v>612</v>
      </c>
      <c r="E1868" s="26" t="s">
        <v>239</v>
      </c>
      <c r="F1868" s="145">
        <v>2.9768682576765899</v>
      </c>
      <c r="G1868" s="146">
        <v>99.170209962075702</v>
      </c>
      <c r="H1868" s="27">
        <f>ACOS(COS(RADIANS(90-F1869)) * COS(RADIANS(90-F1868)) + SIN(RADIANS(90-F1869)) * SIN(RADIANS(90-F1868)) * COS(RADIANS(G1869-G1868))) * 6371392 * IFERROR(IF(AVERAGEIF('TT History'!$B:$B, D1868, 'TT History'!$E:$E) &gt; 9.8%, 1.1205, IF(AVERAGEIF('TT History'!$B:$B, D1868, 'TT History'!$E:$E) &gt;= 8.5%, 1.1055, 1.0525)), 1.0525)</f>
        <v>140.00100776402815</v>
      </c>
    </row>
    <row r="1869" spans="1:8" x14ac:dyDescent="0.25">
      <c r="A1869" t="s">
        <v>176</v>
      </c>
      <c r="B1869" t="str">
        <f>VLOOKUP(C1869, olt_db!$B$2:$E$70, 2, 0)</f>
        <v>OLT-SMGN-IBS-Pematang_Asilum</v>
      </c>
      <c r="C1869" t="s">
        <v>428</v>
      </c>
      <c r="D1869" s="26" t="s">
        <v>612</v>
      </c>
      <c r="E1869" s="26" t="s">
        <v>240</v>
      </c>
      <c r="F1869" s="145">
        <v>2.97753630132723</v>
      </c>
      <c r="G1869" s="146">
        <v>99.171203558265802</v>
      </c>
      <c r="H1869" s="27">
        <f>ACOS(COS(RADIANS(90-F1870)) * COS(RADIANS(90-F1869)) + SIN(RADIANS(90-F1870)) * SIN(RADIANS(90-F1869)) * COS(RADIANS(G1870-G1869))) * 6371392 * IFERROR(IF(AVERAGEIF('TT History'!$B:$B, D1869, 'TT History'!$E:$E) &gt; 9.8%, 1.1205, IF(AVERAGEIF('TT History'!$B:$B, D1869, 'TT History'!$E:$E) &gt;= 8.5%, 1.1055, 1.0525)), 1.0525)</f>
        <v>128.96653208853877</v>
      </c>
    </row>
    <row r="1870" spans="1:8" x14ac:dyDescent="0.25">
      <c r="A1870" t="s">
        <v>176</v>
      </c>
      <c r="B1870" t="str">
        <f>VLOOKUP(C1870, olt_db!$B$2:$E$70, 2, 0)</f>
        <v>OLT-SMGN-IBS-Pematang_Asilum</v>
      </c>
      <c r="C1870" t="s">
        <v>428</v>
      </c>
      <c r="D1870" s="26" t="s">
        <v>612</v>
      </c>
      <c r="E1870" s="26" t="s">
        <v>241</v>
      </c>
      <c r="F1870" s="145">
        <v>2.9780985376143301</v>
      </c>
      <c r="G1870" s="146">
        <v>99.172152510318995</v>
      </c>
      <c r="H1870" s="27">
        <f>ACOS(COS(RADIANS(90-F1871)) * COS(RADIANS(90-F1870)) + SIN(RADIANS(90-F1871)) * SIN(RADIANS(90-F1870)) * COS(RADIANS(G1871-G1870))) * 6371392 * IFERROR(IF(AVERAGEIF('TT History'!$B:$B, D1870, 'TT History'!$E:$E) &gt; 9.8%, 1.1205, IF(AVERAGEIF('TT History'!$B:$B, D1870, 'TT History'!$E:$E) &gt;= 8.5%, 1.1055, 1.0525)), 1.0525)</f>
        <v>143.44583170913222</v>
      </c>
    </row>
    <row r="1871" spans="1:8" x14ac:dyDescent="0.25">
      <c r="A1871" t="s">
        <v>176</v>
      </c>
      <c r="B1871" t="str">
        <f>VLOOKUP(C1871, olt_db!$B$2:$E$70, 2, 0)</f>
        <v>OLT-SMGN-IBS-Pematang_Asilum</v>
      </c>
      <c r="C1871" t="s">
        <v>428</v>
      </c>
      <c r="D1871" s="26" t="s">
        <v>612</v>
      </c>
      <c r="E1871" s="26" t="s">
        <v>242</v>
      </c>
      <c r="F1871" s="145">
        <v>2.9787835881609102</v>
      </c>
      <c r="G1871" s="146">
        <v>99.173170171645197</v>
      </c>
      <c r="H1871" s="27">
        <f>ACOS(COS(RADIANS(90-F1872)) * COS(RADIANS(90-F1871)) + SIN(RADIANS(90-F1872)) * SIN(RADIANS(90-F1871)) * COS(RADIANS(G1872-G1871))) * 6371392 * IFERROR(IF(AVERAGEIF('TT History'!$B:$B, D1871, 'TT History'!$E:$E) &gt; 9.8%, 1.1205, IF(AVERAGEIF('TT History'!$B:$B, D1871, 'TT History'!$E:$E) &gt;= 8.5%, 1.1055, 1.0525)), 1.0525)</f>
        <v>146.25106906552236</v>
      </c>
    </row>
    <row r="1872" spans="1:8" x14ac:dyDescent="0.25">
      <c r="A1872" t="s">
        <v>176</v>
      </c>
      <c r="B1872" t="str">
        <f>VLOOKUP(C1872, olt_db!$B$2:$E$70, 2, 0)</f>
        <v>OLT-SMGN-IBS-Pematang_Asilum</v>
      </c>
      <c r="C1872" t="s">
        <v>428</v>
      </c>
      <c r="D1872" s="26" t="s">
        <v>612</v>
      </c>
      <c r="E1872" s="26" t="s">
        <v>243</v>
      </c>
      <c r="F1872" s="145">
        <v>2.97951720504317</v>
      </c>
      <c r="G1872" s="146">
        <v>99.174183105923603</v>
      </c>
      <c r="H1872" s="27">
        <f>ACOS(COS(RADIANS(90-F1873)) * COS(RADIANS(90-F1872)) + SIN(RADIANS(90-F1873)) * SIN(RADIANS(90-F1872)) * COS(RADIANS(G1873-G1872))) * 6371392 * IFERROR(IF(AVERAGEIF('TT History'!$B:$B, D1872, 'TT History'!$E:$E) &gt; 9.8%, 1.1205, IF(AVERAGEIF('TT History'!$B:$B, D1872, 'TT History'!$E:$E) &gt;= 8.5%, 1.1055, 1.0525)), 1.0525)</f>
        <v>83.072935558102785</v>
      </c>
    </row>
    <row r="1873" spans="1:8" x14ac:dyDescent="0.25">
      <c r="A1873" t="s">
        <v>176</v>
      </c>
      <c r="B1873" t="str">
        <f>VLOOKUP(C1873, olt_db!$B$2:$E$70, 2, 0)</f>
        <v>OLT-SMGN-IBS-Pematang_Asilum</v>
      </c>
      <c r="C1873" t="s">
        <v>428</v>
      </c>
      <c r="D1873" s="26" t="s">
        <v>612</v>
      </c>
      <c r="E1873" s="26" t="s">
        <v>244</v>
      </c>
      <c r="F1873" s="145">
        <v>2.9798535982990701</v>
      </c>
      <c r="G1873" s="146">
        <v>99.174808957399094</v>
      </c>
      <c r="H1873" s="27">
        <f>ACOS(COS(RADIANS(90-F1874)) * COS(RADIANS(90-F1873)) + SIN(RADIANS(90-F1874)) * SIN(RADIANS(90-F1873)) * COS(RADIANS(G1874-G1873))) * 6371392 * IFERROR(IF(AVERAGEIF('TT History'!$B:$B, D1873, 'TT History'!$E:$E) &gt; 9.8%, 1.1205, IF(AVERAGEIF('TT History'!$B:$B, D1873, 'TT History'!$E:$E) &gt;= 8.5%, 1.1055, 1.0525)), 1.0525)</f>
        <v>84.65339606033875</v>
      </c>
    </row>
    <row r="1874" spans="1:8" x14ac:dyDescent="0.25">
      <c r="A1874" t="s">
        <v>176</v>
      </c>
      <c r="B1874" t="str">
        <f>VLOOKUP(C1874, olt_db!$B$2:$E$70, 2, 0)</f>
        <v>OLT-SMGN-IBS-Pematang_Asilum</v>
      </c>
      <c r="C1874" t="s">
        <v>428</v>
      </c>
      <c r="D1874" s="26" t="s">
        <v>612</v>
      </c>
      <c r="E1874" s="26" t="s">
        <v>245</v>
      </c>
      <c r="F1874" s="145">
        <v>2.9801033768790202</v>
      </c>
      <c r="G1874" s="146">
        <v>99.175488665064293</v>
      </c>
      <c r="H1874" s="27">
        <f>ACOS(COS(RADIANS(90-F1875)) * COS(RADIANS(90-F1874)) + SIN(RADIANS(90-F1875)) * SIN(RADIANS(90-F1874)) * COS(RADIANS(G1875-G1874))) * 6371392 * IFERROR(IF(AVERAGEIF('TT History'!$B:$B, D1874, 'TT History'!$E:$E) &gt; 9.8%, 1.1205, IF(AVERAGEIF('TT History'!$B:$B, D1874, 'TT History'!$E:$E) &gt;= 8.5%, 1.1055, 1.0525)), 1.0525)</f>
        <v>120.57246309377747</v>
      </c>
    </row>
    <row r="1875" spans="1:8" x14ac:dyDescent="0.25">
      <c r="A1875" t="s">
        <v>176</v>
      </c>
      <c r="B1875" t="str">
        <f>VLOOKUP(C1875, olt_db!$B$2:$E$70, 2, 0)</f>
        <v>OLT-SMGN-IBS-Pematang_Asilum</v>
      </c>
      <c r="C1875" t="s">
        <v>428</v>
      </c>
      <c r="D1875" s="26" t="s">
        <v>612</v>
      </c>
      <c r="E1875" s="26" t="s">
        <v>246</v>
      </c>
      <c r="F1875" s="145">
        <v>2.9802065590057998</v>
      </c>
      <c r="G1875" s="146">
        <v>99.176515055517896</v>
      </c>
      <c r="H1875" s="27">
        <f>ACOS(COS(RADIANS(90-F1876)) * COS(RADIANS(90-F1875)) + SIN(RADIANS(90-F1876)) * SIN(RADIANS(90-F1875)) * COS(RADIANS(G1876-G1875))) * 6371392 * IFERROR(IF(AVERAGEIF('TT History'!$B:$B, D1875, 'TT History'!$E:$E) &gt; 9.8%, 1.1205, IF(AVERAGEIF('TT History'!$B:$B, D1875, 'TT History'!$E:$E) &gt;= 8.5%, 1.1055, 1.0525)), 1.0525)</f>
        <v>166.34035618994341</v>
      </c>
    </row>
    <row r="1876" spans="1:8" x14ac:dyDescent="0.25">
      <c r="A1876" t="s">
        <v>176</v>
      </c>
      <c r="B1876" t="str">
        <f>VLOOKUP(C1876, olt_db!$B$2:$E$70, 2, 0)</f>
        <v>OLT-SMGN-IBS-Pematang_Asilum</v>
      </c>
      <c r="C1876" t="s">
        <v>428</v>
      </c>
      <c r="D1876" s="26" t="s">
        <v>612</v>
      </c>
      <c r="E1876" s="26" t="s">
        <v>258</v>
      </c>
      <c r="F1876" s="145">
        <v>2.9804228259699799</v>
      </c>
      <c r="G1876" s="146">
        <v>99.177921635345598</v>
      </c>
      <c r="H1876" s="27">
        <f>ACOS(COS(RADIANS(90-F1877)) * COS(RADIANS(90-F1876)) + SIN(RADIANS(90-F1877)) * SIN(RADIANS(90-F1876)) * COS(RADIANS(G1877-G1876))) * 6371392 * IFERROR(IF(AVERAGEIF('TT History'!$B:$B, D1876, 'TT History'!$E:$E) &gt; 9.8%, 1.1205, IF(AVERAGEIF('TT History'!$B:$B, D1876, 'TT History'!$E:$E) &gt;= 8.5%, 1.1055, 1.0525)), 1.0525)</f>
        <v>185.85375800673347</v>
      </c>
    </row>
    <row r="1877" spans="1:8" x14ac:dyDescent="0.25">
      <c r="A1877" t="s">
        <v>176</v>
      </c>
      <c r="B1877" t="str">
        <f>VLOOKUP(C1877, olt_db!$B$2:$E$70, 2, 0)</f>
        <v>OLT-SMGN-IBS-Pematang_Asilum</v>
      </c>
      <c r="C1877" t="s">
        <v>428</v>
      </c>
      <c r="D1877" s="26" t="s">
        <v>612</v>
      </c>
      <c r="E1877" s="26" t="s">
        <v>259</v>
      </c>
      <c r="F1877" s="145">
        <v>2.98065052418989</v>
      </c>
      <c r="G1877" s="146">
        <v>99.179495307105398</v>
      </c>
      <c r="H1877" s="27">
        <f>ACOS(COS(RADIANS(90-F1878)) * COS(RADIANS(90-F1877)) + SIN(RADIANS(90-F1878)) * SIN(RADIANS(90-F1877)) * COS(RADIANS(G1878-G1877))) * 6371392 * IFERROR(IF(AVERAGEIF('TT History'!$B:$B, D1877, 'TT History'!$E:$E) &gt; 9.8%, 1.1205, IF(AVERAGEIF('TT History'!$B:$B, D1877, 'TT History'!$E:$E) &gt;= 8.5%, 1.1055, 1.0525)), 1.0525)</f>
        <v>164.00528644388987</v>
      </c>
    </row>
    <row r="1878" spans="1:8" x14ac:dyDescent="0.25">
      <c r="A1878" t="s">
        <v>176</v>
      </c>
      <c r="B1878" t="str">
        <f>VLOOKUP(C1878, olt_db!$B$2:$E$70, 2, 0)</f>
        <v>OLT-SMGN-IBS-Pematang_Asilum</v>
      </c>
      <c r="C1878" t="s">
        <v>428</v>
      </c>
      <c r="D1878" s="26" t="s">
        <v>612</v>
      </c>
      <c r="E1878" s="26" t="s">
        <v>260</v>
      </c>
      <c r="F1878" s="145">
        <v>2.98088690404402</v>
      </c>
      <c r="G1878" s="146">
        <v>99.180878374179898</v>
      </c>
      <c r="H1878" s="27">
        <f>ACOS(COS(RADIANS(90-F1879)) * COS(RADIANS(90-F1878)) + SIN(RADIANS(90-F1879)) * SIN(RADIANS(90-F1878)) * COS(RADIANS(G1879-G1878))) * 6371392 * IFERROR(IF(AVERAGEIF('TT History'!$B:$B, D1878, 'TT History'!$E:$E) &gt; 9.8%, 1.1205, IF(AVERAGEIF('TT History'!$B:$B, D1878, 'TT History'!$E:$E) &gt;= 8.5%, 1.1055, 1.0525)), 1.0525)</f>
        <v>121.49668864212003</v>
      </c>
    </row>
    <row r="1879" spans="1:8" x14ac:dyDescent="0.25">
      <c r="A1879" t="s">
        <v>176</v>
      </c>
      <c r="B1879" t="str">
        <f>VLOOKUP(C1879, olt_db!$B$2:$E$70, 2, 0)</f>
        <v>OLT-SMGN-IBS-Pematang_Asilum</v>
      </c>
      <c r="C1879" t="s">
        <v>428</v>
      </c>
      <c r="D1879" s="26" t="s">
        <v>612</v>
      </c>
      <c r="E1879" s="26" t="s">
        <v>261</v>
      </c>
      <c r="F1879" s="145">
        <v>2.9811046449277798</v>
      </c>
      <c r="G1879" s="146">
        <v>99.181894736026607</v>
      </c>
      <c r="H1879" s="27">
        <f>ACOS(COS(RADIANS(90-F1880)) * COS(RADIANS(90-F1879)) + SIN(RADIANS(90-F1880)) * SIN(RADIANS(90-F1879)) * COS(RADIANS(G1880-G1879))) * 6371392 * IFERROR(IF(AVERAGEIF('TT History'!$B:$B, D1879, 'TT History'!$E:$E) &gt; 9.8%, 1.1205, IF(AVERAGEIF('TT History'!$B:$B, D1879, 'TT History'!$E:$E) &gt;= 8.5%, 1.1055, 1.0525)), 1.0525)</f>
        <v>203.9483148532475</v>
      </c>
    </row>
    <row r="1880" spans="1:8" x14ac:dyDescent="0.25">
      <c r="A1880" t="s">
        <v>176</v>
      </c>
      <c r="B1880" t="str">
        <f>VLOOKUP(C1880, olt_db!$B$2:$E$70, 2, 0)</f>
        <v>OLT-SMGN-IBS-Pematang_Asilum</v>
      </c>
      <c r="C1880" t="s">
        <v>428</v>
      </c>
      <c r="D1880" s="26" t="s">
        <v>612</v>
      </c>
      <c r="E1880" s="26" t="s">
        <v>262</v>
      </c>
      <c r="F1880" s="145">
        <v>2.9815366990188701</v>
      </c>
      <c r="G1880" s="146">
        <v>99.183585166018304</v>
      </c>
      <c r="H1880" s="27">
        <f>ACOS(COS(RADIANS(90-F1881)) * COS(RADIANS(90-F1880)) + SIN(RADIANS(90-F1881)) * SIN(RADIANS(90-F1880)) * COS(RADIANS(G1881-G1880))) * 6371392 * IFERROR(IF(AVERAGEIF('TT History'!$B:$B, D1880, 'TT History'!$E:$E) &gt; 9.8%, 1.1205, IF(AVERAGEIF('TT History'!$B:$B, D1880, 'TT History'!$E:$E) &gt;= 8.5%, 1.1055, 1.0525)), 1.0525)</f>
        <v>117.34463615755078</v>
      </c>
    </row>
    <row r="1881" spans="1:8" x14ac:dyDescent="0.25">
      <c r="A1881" t="s">
        <v>176</v>
      </c>
      <c r="B1881" t="str">
        <f>VLOOKUP(C1881, olt_db!$B$2:$E$70, 2, 0)</f>
        <v>OLT-SMGN-IBS-Pematang_Asilum</v>
      </c>
      <c r="C1881" t="s">
        <v>428</v>
      </c>
      <c r="D1881" s="26" t="s">
        <v>612</v>
      </c>
      <c r="E1881" s="26" t="s">
        <v>263</v>
      </c>
      <c r="F1881" s="145">
        <v>2.98190836087036</v>
      </c>
      <c r="G1881" s="146">
        <v>99.184517600439804</v>
      </c>
      <c r="H1881" s="27">
        <f>ACOS(COS(RADIANS(90-F1882)) * COS(RADIANS(90-F1881)) + SIN(RADIANS(90-F1882)) * SIN(RADIANS(90-F1881)) * COS(RADIANS(G1882-G1881))) * 6371392 * IFERROR(IF(AVERAGEIF('TT History'!$B:$B, D1881, 'TT History'!$E:$E) &gt; 9.8%, 1.1205, IF(AVERAGEIF('TT History'!$B:$B, D1881, 'TT History'!$E:$E) &gt;= 8.5%, 1.1055, 1.0525)), 1.0525)</f>
        <v>156.4492999328219</v>
      </c>
    </row>
    <row r="1882" spans="1:8" x14ac:dyDescent="0.25">
      <c r="A1882" t="s">
        <v>176</v>
      </c>
      <c r="B1882" t="str">
        <f>VLOOKUP(C1882, olt_db!$B$2:$E$70, 2, 0)</f>
        <v>OLT-SMGN-IBS-Pematang_Asilum</v>
      </c>
      <c r="C1882" t="s">
        <v>428</v>
      </c>
      <c r="D1882" s="26" t="s">
        <v>612</v>
      </c>
      <c r="E1882" s="26" t="s">
        <v>264</v>
      </c>
      <c r="F1882" s="145">
        <v>2.9823398303281299</v>
      </c>
      <c r="G1882" s="146">
        <v>99.185784483796894</v>
      </c>
      <c r="H1882" s="27">
        <f>ACOS(COS(RADIANS(90-F1883)) * COS(RADIANS(90-F1882)) + SIN(RADIANS(90-F1883)) * SIN(RADIANS(90-F1882)) * COS(RADIANS(G1883-G1882))) * 6371392 * IFERROR(IF(AVERAGEIF('TT History'!$B:$B, D1882, 'TT History'!$E:$E) &gt; 9.8%, 1.1205, IF(AVERAGEIF('TT History'!$B:$B, D1882, 'TT History'!$E:$E) &gt;= 8.5%, 1.1055, 1.0525)), 1.0525)</f>
        <v>82.620544427612984</v>
      </c>
    </row>
    <row r="1883" spans="1:8" x14ac:dyDescent="0.25">
      <c r="A1883" t="s">
        <v>176</v>
      </c>
      <c r="B1883" t="str">
        <f>VLOOKUP(C1883, olt_db!$B$2:$E$70, 2, 0)</f>
        <v>OLT-SMGN-IBS-Pematang_Asilum</v>
      </c>
      <c r="C1883" t="s">
        <v>428</v>
      </c>
      <c r="D1883" s="26" t="s">
        <v>612</v>
      </c>
      <c r="E1883" s="26" t="s">
        <v>265</v>
      </c>
      <c r="F1883" s="145">
        <v>2.9825112661038702</v>
      </c>
      <c r="G1883" s="146">
        <v>99.186470196713898</v>
      </c>
      <c r="H1883" s="27">
        <f>ACOS(COS(RADIANS(90-F1884)) * COS(RADIANS(90-F1883)) + SIN(RADIANS(90-F1884)) * SIN(RADIANS(90-F1883)) * COS(RADIANS(G1884-G1883))) * 6371392 * IFERROR(IF(AVERAGEIF('TT History'!$B:$B, D1883, 'TT History'!$E:$E) &gt; 9.8%, 1.1205, IF(AVERAGEIF('TT History'!$B:$B, D1883, 'TT History'!$E:$E) &gt;= 8.5%, 1.1055, 1.0525)), 1.0525)</f>
        <v>131.49120187486795</v>
      </c>
    </row>
    <row r="1884" spans="1:8" x14ac:dyDescent="0.25">
      <c r="A1884" t="s">
        <v>176</v>
      </c>
      <c r="B1884" t="str">
        <f>VLOOKUP(C1884, olt_db!$B$2:$E$70, 2, 0)</f>
        <v>OLT-SMGN-IBS-Pematang_Asilum</v>
      </c>
      <c r="C1884" t="s">
        <v>428</v>
      </c>
      <c r="D1884" s="26" t="s">
        <v>612</v>
      </c>
      <c r="E1884" s="26" t="s">
        <v>266</v>
      </c>
      <c r="F1884" s="145">
        <v>2.9827124393279298</v>
      </c>
      <c r="G1884" s="146">
        <v>99.187577011581993</v>
      </c>
      <c r="H1884" s="27">
        <f>ACOS(COS(RADIANS(90-F1885)) * COS(RADIANS(90-F1884)) + SIN(RADIANS(90-F1885)) * SIN(RADIANS(90-F1884)) * COS(RADIANS(G1885-G1884))) * 6371392 * IFERROR(IF(AVERAGEIF('TT History'!$B:$B, D1884, 'TT History'!$E:$E) &gt; 9.8%, 1.1205, IF(AVERAGEIF('TT History'!$B:$B, D1884, 'TT History'!$E:$E) &gt;= 8.5%, 1.1055, 1.0525)), 1.0525)</f>
        <v>159.26242343804034</v>
      </c>
    </row>
    <row r="1885" spans="1:8" x14ac:dyDescent="0.25">
      <c r="A1885" t="s">
        <v>176</v>
      </c>
      <c r="B1885" t="str">
        <f>VLOOKUP(C1885, olt_db!$B$2:$E$70, 2, 0)</f>
        <v>OLT-SMGN-IBS-Pematang_Asilum</v>
      </c>
      <c r="C1885" t="s">
        <v>428</v>
      </c>
      <c r="D1885" s="26" t="s">
        <v>612</v>
      </c>
      <c r="E1885" s="26" t="s">
        <v>267</v>
      </c>
      <c r="F1885" s="145">
        <v>2.9829395151680198</v>
      </c>
      <c r="G1885" s="146">
        <v>99.1889205049807</v>
      </c>
      <c r="H1885" s="27">
        <f>ACOS(COS(RADIANS(90-F1886)) * COS(RADIANS(90-F1885)) + SIN(RADIANS(90-F1886)) * SIN(RADIANS(90-F1885)) * COS(RADIANS(G1886-G1885))) * 6371392 * IFERROR(IF(AVERAGEIF('TT History'!$B:$B, D1885, 'TT History'!$E:$E) &gt; 9.8%, 1.1205, IF(AVERAGEIF('TT History'!$B:$B, D1885, 'TT History'!$E:$E) &gt;= 8.5%, 1.1055, 1.0525)), 1.0525)</f>
        <v>158.13078427395106</v>
      </c>
    </row>
    <row r="1886" spans="1:8" x14ac:dyDescent="0.25">
      <c r="A1886" t="s">
        <v>176</v>
      </c>
      <c r="B1886" t="str">
        <f>VLOOKUP(C1886, olt_db!$B$2:$E$70, 2, 0)</f>
        <v>OLT-SMGN-IBS-Pematang_Asilum</v>
      </c>
      <c r="C1886" t="s">
        <v>428</v>
      </c>
      <c r="D1886" s="26" t="s">
        <v>612</v>
      </c>
      <c r="E1886" s="26" t="s">
        <v>281</v>
      </c>
      <c r="F1886" s="145">
        <v>2.9830836239487599</v>
      </c>
      <c r="G1886" s="146">
        <v>99.190265705182298</v>
      </c>
      <c r="H1886" s="27">
        <f>ACOS(COS(RADIANS(90-F1887)) * COS(RADIANS(90-F1886)) + SIN(RADIANS(90-F1887)) * SIN(RADIANS(90-F1886)) * COS(RADIANS(G1887-G1886))) * 6371392 * IFERROR(IF(AVERAGEIF('TT History'!$B:$B, D1886, 'TT History'!$E:$E) &gt; 9.8%, 1.1205, IF(AVERAGEIF('TT History'!$B:$B, D1886, 'TT History'!$E:$E) &gt;= 8.5%, 1.1055, 1.0525)), 1.0525)</f>
        <v>121.00332102366355</v>
      </c>
    </row>
    <row r="1887" spans="1:8" x14ac:dyDescent="0.25">
      <c r="A1887" t="s">
        <v>176</v>
      </c>
      <c r="B1887" t="str">
        <f>VLOOKUP(C1887, olt_db!$B$2:$E$70, 2, 0)</f>
        <v>OLT-SMGN-IBS-Pematang_Asilum</v>
      </c>
      <c r="C1887" t="s">
        <v>428</v>
      </c>
      <c r="D1887" s="26" t="s">
        <v>612</v>
      </c>
      <c r="E1887" s="26" t="s">
        <v>282</v>
      </c>
      <c r="F1887" s="145">
        <v>2.98326133440455</v>
      </c>
      <c r="G1887" s="146">
        <v>99.191285563298393</v>
      </c>
      <c r="H1887" s="27">
        <f>ACOS(COS(RADIANS(90-F1888)) * COS(RADIANS(90-F1887)) + SIN(RADIANS(90-F1888)) * SIN(RADIANS(90-F1887)) * COS(RADIANS(G1888-G1887))) * 6371392 * IFERROR(IF(AVERAGEIF('TT History'!$B:$B, D1887, 'TT History'!$E:$E) &gt; 9.8%, 1.1205, IF(AVERAGEIF('TT History'!$B:$B, D1887, 'TT History'!$E:$E) &gt;= 8.5%, 1.1055, 1.0525)), 1.0525)</f>
        <v>141.66355958581124</v>
      </c>
    </row>
    <row r="1888" spans="1:8" x14ac:dyDescent="0.25">
      <c r="A1888" t="s">
        <v>176</v>
      </c>
      <c r="B1888" t="str">
        <f>VLOOKUP(C1888, olt_db!$B$2:$E$70, 2, 0)</f>
        <v>OLT-SMGN-IBS-Pematang_Asilum</v>
      </c>
      <c r="C1888" t="s">
        <v>428</v>
      </c>
      <c r="D1888" s="26" t="s">
        <v>612</v>
      </c>
      <c r="E1888" s="26" t="s">
        <v>283</v>
      </c>
      <c r="F1888" s="145">
        <v>2.98350899284919</v>
      </c>
      <c r="G1888" s="146">
        <v>99.192471951135403</v>
      </c>
      <c r="H1888" s="27">
        <f>ACOS(COS(RADIANS(90-F1889)) * COS(RADIANS(90-F1888)) + SIN(RADIANS(90-F1889)) * SIN(RADIANS(90-F1888)) * COS(RADIANS(G1889-G1888))) * 6371392 * IFERROR(IF(AVERAGEIF('TT History'!$B:$B, D1888, 'TT History'!$E:$E) &gt; 9.8%, 1.1205, IF(AVERAGEIF('TT History'!$B:$B, D1888, 'TT History'!$E:$E) &gt;= 8.5%, 1.1055, 1.0525)), 1.0525)</f>
        <v>153.6841624980583</v>
      </c>
    </row>
    <row r="1889" spans="1:8" x14ac:dyDescent="0.25">
      <c r="A1889" t="s">
        <v>176</v>
      </c>
      <c r="B1889" t="str">
        <f>VLOOKUP(C1889, olt_db!$B$2:$E$70, 2, 0)</f>
        <v>OLT-SMGN-IBS-Pematang_Asilum</v>
      </c>
      <c r="C1889" t="s">
        <v>428</v>
      </c>
      <c r="D1889" s="26" t="s">
        <v>612</v>
      </c>
      <c r="E1889" s="26" t="s">
        <v>284</v>
      </c>
      <c r="F1889" s="145">
        <v>2.98364660877687</v>
      </c>
      <c r="G1889" s="146">
        <v>99.193779584802499</v>
      </c>
      <c r="H1889" s="27">
        <f>ACOS(COS(RADIANS(90-F1890)) * COS(RADIANS(90-F1889)) + SIN(RADIANS(90-F1890)) * SIN(RADIANS(90-F1889)) * COS(RADIANS(G1890-G1889))) * 6371392 * IFERROR(IF(AVERAGEIF('TT History'!$B:$B, D1889, 'TT History'!$E:$E) &gt; 9.8%, 1.1205, IF(AVERAGEIF('TT History'!$B:$B, D1889, 'TT History'!$E:$E) &gt;= 8.5%, 1.1055, 1.0525)), 1.0525)</f>
        <v>95.065860946081216</v>
      </c>
    </row>
    <row r="1890" spans="1:8" x14ac:dyDescent="0.25">
      <c r="A1890" t="s">
        <v>176</v>
      </c>
      <c r="B1890" t="str">
        <f>VLOOKUP(C1890, olt_db!$B$2:$E$70, 2, 0)</f>
        <v>OLT-SMGN-IBS-Pematang_Asilum</v>
      </c>
      <c r="C1890" t="s">
        <v>428</v>
      </c>
      <c r="D1890" s="26" t="s">
        <v>612</v>
      </c>
      <c r="E1890" s="26" t="s">
        <v>285</v>
      </c>
      <c r="F1890" s="145">
        <v>2.9837615575126901</v>
      </c>
      <c r="G1890" s="146">
        <v>99.194584752888801</v>
      </c>
      <c r="H1890" s="27">
        <f>ACOS(COS(RADIANS(90-F1891)) * COS(RADIANS(90-F1890)) + SIN(RADIANS(90-F1891)) * SIN(RADIANS(90-F1890)) * COS(RADIANS(G1891-G1890))) * 6371392 * IFERROR(IF(AVERAGEIF('TT History'!$B:$B, D1890, 'TT History'!$E:$E) &gt; 9.8%, 1.1205, IF(AVERAGEIF('TT History'!$B:$B, D1890, 'TT History'!$E:$E) &gt;= 8.5%, 1.1055, 1.0525)), 1.0525)</f>
        <v>74.159367696017057</v>
      </c>
    </row>
    <row r="1891" spans="1:8" x14ac:dyDescent="0.25">
      <c r="A1891" t="s">
        <v>176</v>
      </c>
      <c r="B1891" t="str">
        <f>VLOOKUP(C1891, olt_db!$B$2:$E$70, 2, 0)</f>
        <v>OLT-SMGN-IBS-Pematang_Asilum</v>
      </c>
      <c r="C1891" t="s">
        <v>428</v>
      </c>
      <c r="D1891" s="26" t="s">
        <v>612</v>
      </c>
      <c r="E1891" s="26" t="s">
        <v>286</v>
      </c>
      <c r="F1891" s="145">
        <v>2.9838110442228598</v>
      </c>
      <c r="G1891" s="146">
        <v>99.195217299372302</v>
      </c>
      <c r="H1891" s="27">
        <f>ACOS(COS(RADIANS(90-F1892)) * COS(RADIANS(90-F1891)) + SIN(RADIANS(90-F1892)) * SIN(RADIANS(90-F1891)) * COS(RADIANS(G1892-G1891))) * 6371392 * IFERROR(IF(AVERAGEIF('TT History'!$B:$B, D1891, 'TT History'!$E:$E) &gt; 9.8%, 1.1205, IF(AVERAGEIF('TT History'!$B:$B, D1891, 'TT History'!$E:$E) &gt;= 8.5%, 1.1055, 1.0525)), 1.0525)</f>
        <v>116.6221917235237</v>
      </c>
    </row>
    <row r="1892" spans="1:8" x14ac:dyDescent="0.25">
      <c r="A1892" t="s">
        <v>176</v>
      </c>
      <c r="B1892" t="str">
        <f>VLOOKUP(C1892, olt_db!$B$2:$E$70, 2, 0)</f>
        <v>OLT-SMGN-IBS-Pematang_Asilum</v>
      </c>
      <c r="C1892" t="s">
        <v>428</v>
      </c>
      <c r="D1892" s="26" t="s">
        <v>612</v>
      </c>
      <c r="E1892" s="26" t="s">
        <v>287</v>
      </c>
      <c r="F1892" s="145">
        <v>2.98388861904342</v>
      </c>
      <c r="G1892" s="146">
        <v>99.1962120546862</v>
      </c>
      <c r="H1892" s="27">
        <f>ACOS(COS(RADIANS(90-F1893)) * COS(RADIANS(90-F1892)) + SIN(RADIANS(90-F1893)) * SIN(RADIANS(90-F1892)) * COS(RADIANS(G1893-G1892))) * 6371392 * IFERROR(IF(AVERAGEIF('TT History'!$B:$B, D1892, 'TT History'!$E:$E) &gt; 9.8%, 1.1205, IF(AVERAGEIF('TT History'!$B:$B, D1892, 'TT History'!$E:$E) &gt;= 8.5%, 1.1055, 1.0525)), 1.0525)</f>
        <v>98.083734615221644</v>
      </c>
    </row>
    <row r="1893" spans="1:8" x14ac:dyDescent="0.25">
      <c r="A1893" t="s">
        <v>176</v>
      </c>
      <c r="B1893" t="str">
        <f>VLOOKUP(C1893, olt_db!$B$2:$E$70, 2, 0)</f>
        <v>OLT-SMGN-IBS-Pematang_Asilum</v>
      </c>
      <c r="C1893" t="s">
        <v>428</v>
      </c>
      <c r="D1893" s="26" t="s">
        <v>612</v>
      </c>
      <c r="E1893" s="26" t="s">
        <v>288</v>
      </c>
      <c r="F1893" s="145">
        <v>2.98398537989338</v>
      </c>
      <c r="G1893" s="146">
        <v>99.197045616966307</v>
      </c>
      <c r="H1893" s="27">
        <f>ACOS(COS(RADIANS(90-F1894)) * COS(RADIANS(90-F1893)) + SIN(RADIANS(90-F1894)) * SIN(RADIANS(90-F1893)) * COS(RADIANS(G1894-G1893))) * 6371392 * IFERROR(IF(AVERAGEIF('TT History'!$B:$B, D1893, 'TT History'!$E:$E) &gt; 9.8%, 1.1205, IF(AVERAGEIF('TT History'!$B:$B, D1893, 'TT History'!$E:$E) &gt;= 8.5%, 1.1055, 1.0525)), 1.0525)</f>
        <v>59.30225649958863</v>
      </c>
    </row>
    <row r="1894" spans="1:8" x14ac:dyDescent="0.25">
      <c r="A1894" t="s">
        <v>176</v>
      </c>
      <c r="B1894" t="str">
        <f>VLOOKUP(C1894, olt_db!$B$2:$E$70, 2, 0)</f>
        <v>OLT-SMGN-IBS-Pematang_Asilum</v>
      </c>
      <c r="C1894" t="s">
        <v>428</v>
      </c>
      <c r="D1894" s="26" t="s">
        <v>612</v>
      </c>
      <c r="E1894" s="26" t="s">
        <v>289</v>
      </c>
      <c r="F1894" s="145">
        <v>2.9841504988741501</v>
      </c>
      <c r="G1894" s="146">
        <v>99.197525291439405</v>
      </c>
      <c r="H1894" s="27">
        <f>ACOS(COS(RADIANS(90-F1895)) * COS(RADIANS(90-F1894)) + SIN(RADIANS(90-F1895)) * SIN(RADIANS(90-F1894)) * COS(RADIANS(G1895-G1894))) * 6371392 * IFERROR(IF(AVERAGEIF('TT History'!$B:$B, D1894, 'TT History'!$E:$E) &gt; 9.8%, 1.1205, IF(AVERAGEIF('TT History'!$B:$B, D1894, 'TT History'!$E:$E) &gt;= 8.5%, 1.1055, 1.0525)), 1.0525)</f>
        <v>67.380872831754559</v>
      </c>
    </row>
    <row r="1895" spans="1:8" x14ac:dyDescent="0.25">
      <c r="A1895" t="s">
        <v>176</v>
      </c>
      <c r="B1895" t="str">
        <f>VLOOKUP(C1895, olt_db!$B$2:$E$70, 2, 0)</f>
        <v>OLT-SMGN-IBS-Pematang_Asilum</v>
      </c>
      <c r="C1895" t="s">
        <v>428</v>
      </c>
      <c r="D1895" s="26" t="s">
        <v>612</v>
      </c>
      <c r="E1895" s="26" t="s">
        <v>290</v>
      </c>
      <c r="F1895" s="145">
        <v>2.9845028377564198</v>
      </c>
      <c r="G1895" s="146">
        <v>99.197981210276495</v>
      </c>
      <c r="H1895" s="27">
        <f>ACOS(COS(RADIANS(90-F1896)) * COS(RADIANS(90-F1895)) + SIN(RADIANS(90-F1896)) * SIN(RADIANS(90-F1895)) * COS(RADIANS(G1896-G1895))) * 6371392 * IFERROR(IF(AVERAGEIF('TT History'!$B:$B, D1895, 'TT History'!$E:$E) &gt; 9.8%, 1.1205, IF(AVERAGEIF('TT History'!$B:$B, D1895, 'TT History'!$E:$E) &gt;= 8.5%, 1.1055, 1.0525)), 1.0525)</f>
        <v>176.03399313074144</v>
      </c>
    </row>
    <row r="1896" spans="1:8" x14ac:dyDescent="0.25">
      <c r="A1896" t="s">
        <v>176</v>
      </c>
      <c r="B1896" t="str">
        <f>VLOOKUP(C1896, olt_db!$B$2:$E$70, 2, 0)</f>
        <v>OLT-SMGN-IBS-Pematang_Asilum</v>
      </c>
      <c r="C1896" t="s">
        <v>428</v>
      </c>
      <c r="D1896" s="26" t="s">
        <v>612</v>
      </c>
      <c r="E1896" s="26" t="s">
        <v>291</v>
      </c>
      <c r="F1896" s="145">
        <v>2.9856716452323599</v>
      </c>
      <c r="G1896" s="146">
        <v>99.198929101129906</v>
      </c>
      <c r="H1896" s="27">
        <f>ACOS(COS(RADIANS(90-F1897)) * COS(RADIANS(90-F1896)) + SIN(RADIANS(90-F1897)) * SIN(RADIANS(90-F1896)) * COS(RADIANS(G1897-G1896))) * 6371392 * IFERROR(IF(AVERAGEIF('TT History'!$B:$B, D1896, 'TT History'!$E:$E) &gt; 9.8%, 1.1205, IF(AVERAGEIF('TT History'!$B:$B, D1896, 'TT History'!$E:$E) &gt;= 8.5%, 1.1055, 1.0525)), 1.0525)</f>
        <v>251.99004562379392</v>
      </c>
    </row>
    <row r="1897" spans="1:8" x14ac:dyDescent="0.25">
      <c r="A1897" t="s">
        <v>176</v>
      </c>
      <c r="B1897" t="str">
        <f>VLOOKUP(C1897, olt_db!$B$2:$E$70, 2, 0)</f>
        <v>OLT-SMGN-IBS-Pematang_Asilum</v>
      </c>
      <c r="C1897" t="s">
        <v>428</v>
      </c>
      <c r="D1897" s="26" t="s">
        <v>612</v>
      </c>
      <c r="E1897" s="26" t="s">
        <v>292</v>
      </c>
      <c r="F1897" s="145">
        <v>2.98736354061894</v>
      </c>
      <c r="G1897" s="146">
        <v>99.200262459283195</v>
      </c>
      <c r="H1897" s="27">
        <f>ACOS(COS(RADIANS(90-F1898)) * COS(RADIANS(90-F1897)) + SIN(RADIANS(90-F1898)) * SIN(RADIANS(90-F1897)) * COS(RADIANS(G1898-G1897))) * 6371392 * IFERROR(IF(AVERAGEIF('TT History'!$B:$B, D1897, 'TT History'!$E:$E) &gt; 9.8%, 1.1205, IF(AVERAGEIF('TT History'!$B:$B, D1897, 'TT History'!$E:$E) &gt;= 8.5%, 1.1055, 1.0525)), 1.0525)</f>
        <v>119.30817636668715</v>
      </c>
    </row>
    <row r="1898" spans="1:8" x14ac:dyDescent="0.25">
      <c r="A1898" t="s">
        <v>176</v>
      </c>
      <c r="B1898" t="str">
        <f>VLOOKUP(C1898, olt_db!$B$2:$E$70, 2, 0)</f>
        <v>OLT-SMGN-IBS-Pematang_Asilum</v>
      </c>
      <c r="C1898" t="s">
        <v>428</v>
      </c>
      <c r="D1898" s="26" t="s">
        <v>612</v>
      </c>
      <c r="E1898" s="26" t="s">
        <v>293</v>
      </c>
      <c r="F1898" s="145">
        <v>2.98814160997249</v>
      </c>
      <c r="G1898" s="146">
        <v>99.200921949131398</v>
      </c>
      <c r="H1898" s="27">
        <f>ACOS(COS(RADIANS(90-F1899)) * COS(RADIANS(90-F1898)) + SIN(RADIANS(90-F1899)) * SIN(RADIANS(90-F1898)) * COS(RADIANS(G1899-G1898))) * 6371392 * IFERROR(IF(AVERAGEIF('TT History'!$B:$B, D1898, 'TT History'!$E:$E) &gt; 9.8%, 1.1205, IF(AVERAGEIF('TT History'!$B:$B, D1898, 'TT History'!$E:$E) &gt;= 8.5%, 1.1055, 1.0525)), 1.0525)</f>
        <v>290.04614046476149</v>
      </c>
    </row>
    <row r="1899" spans="1:8" x14ac:dyDescent="0.25">
      <c r="A1899" t="s">
        <v>176</v>
      </c>
      <c r="B1899" t="str">
        <f>VLOOKUP(C1899, olt_db!$B$2:$E$70, 2, 0)</f>
        <v>OLT-SMGN-IBS-Pematang_Asilum</v>
      </c>
      <c r="C1899" t="s">
        <v>428</v>
      </c>
      <c r="D1899" s="26" t="s">
        <v>612</v>
      </c>
      <c r="E1899" s="26" t="s">
        <v>294</v>
      </c>
      <c r="F1899" s="145">
        <v>2.9900998296602901</v>
      </c>
      <c r="G1899" s="146">
        <v>99.202442822156996</v>
      </c>
      <c r="H1899" s="27">
        <f>ACOS(COS(RADIANS(90-F1900)) * COS(RADIANS(90-F1899)) + SIN(RADIANS(90-F1900)) * SIN(RADIANS(90-F1899)) * COS(RADIANS(G1900-G1899))) * 6371392 * IFERROR(IF(AVERAGEIF('TT History'!$B:$B, D1899, 'TT History'!$E:$E) &gt; 9.8%, 1.1205, IF(AVERAGEIF('TT History'!$B:$B, D1899, 'TT History'!$E:$E) &gt;= 8.5%, 1.1055, 1.0525)), 1.0525)</f>
        <v>220.00147711585714</v>
      </c>
    </row>
    <row r="1900" spans="1:8" x14ac:dyDescent="0.25">
      <c r="A1900" t="s">
        <v>176</v>
      </c>
      <c r="B1900" t="str">
        <f>VLOOKUP(C1900, olt_db!$B$2:$E$70, 2, 0)</f>
        <v>OLT-SMGN-IBS-Pematang_Asilum</v>
      </c>
      <c r="C1900" t="s">
        <v>428</v>
      </c>
      <c r="D1900" s="26" t="s">
        <v>612</v>
      </c>
      <c r="E1900" s="26" t="s">
        <v>295</v>
      </c>
      <c r="F1900" s="145">
        <v>2.9915374267083301</v>
      </c>
      <c r="G1900" s="146">
        <v>99.203655523177403</v>
      </c>
      <c r="H1900" s="27">
        <f>ACOS(COS(RADIANS(90-F1901)) * COS(RADIANS(90-F1900)) + SIN(RADIANS(90-F1901)) * SIN(RADIANS(90-F1900)) * COS(RADIANS(G1901-G1900))) * 6371392 * IFERROR(IF(AVERAGEIF('TT History'!$B:$B, D1900, 'TT History'!$E:$E) &gt; 9.8%, 1.1205, IF(AVERAGEIF('TT History'!$B:$B, D1900, 'TT History'!$E:$E) &gt;= 8.5%, 1.1055, 1.0525)), 1.0525)</f>
        <v>301.53535730898733</v>
      </c>
    </row>
    <row r="1901" spans="1:8" x14ac:dyDescent="0.25">
      <c r="A1901" t="s">
        <v>176</v>
      </c>
      <c r="B1901" t="str">
        <f>VLOOKUP(C1901, olt_db!$B$2:$E$70, 2, 0)</f>
        <v>OLT-SMGN-IBS-Pematang_Asilum</v>
      </c>
      <c r="C1901" t="s">
        <v>428</v>
      </c>
      <c r="D1901" s="26" t="s">
        <v>612</v>
      </c>
      <c r="E1901" s="26" t="s">
        <v>296</v>
      </c>
      <c r="F1901" s="145">
        <v>2.9935615971846099</v>
      </c>
      <c r="G1901" s="146">
        <v>99.205251531464697</v>
      </c>
      <c r="H1901" s="27">
        <f>ACOS(COS(RADIANS(90-F1902)) * COS(RADIANS(90-F1901)) + SIN(RADIANS(90-F1902)) * SIN(RADIANS(90-F1901)) * COS(RADIANS(G1902-G1901))) * 6371392 * IFERROR(IF(AVERAGEIF('TT History'!$B:$B, D1901, 'TT History'!$E:$E) &gt; 9.8%, 1.1205, IF(AVERAGEIF('TT History'!$B:$B, D1901, 'TT History'!$E:$E) &gt;= 8.5%, 1.1055, 1.0525)), 1.0525)</f>
        <v>228.08579517635442</v>
      </c>
    </row>
    <row r="1902" spans="1:8" x14ac:dyDescent="0.25">
      <c r="A1902" t="s">
        <v>176</v>
      </c>
      <c r="B1902" t="str">
        <f>VLOOKUP(C1902, olt_db!$B$2:$E$70, 2, 0)</f>
        <v>OLT-SMGN-IBS-Pematang_Asilum</v>
      </c>
      <c r="C1902" t="s">
        <v>428</v>
      </c>
      <c r="D1902" s="26" t="s">
        <v>612</v>
      </c>
      <c r="E1902" s="26" t="s">
        <v>297</v>
      </c>
      <c r="F1902" s="145">
        <v>2.9950598627602001</v>
      </c>
      <c r="G1902" s="146">
        <v>99.206499417947001</v>
      </c>
      <c r="H1902" s="27">
        <f>ACOS(COS(RADIANS(90-F1903)) * COS(RADIANS(90-F1902)) + SIN(RADIANS(90-F1903)) * SIN(RADIANS(90-F1902)) * COS(RADIANS(G1903-G1902))) * 6371392 * IFERROR(IF(AVERAGEIF('TT History'!$B:$B, D1902, 'TT History'!$E:$E) &gt; 9.8%, 1.1205, IF(AVERAGEIF('TT History'!$B:$B, D1902, 'TT History'!$E:$E) &gt;= 8.5%, 1.1055, 1.0525)), 1.0525)</f>
        <v>138.94043031965083</v>
      </c>
    </row>
    <row r="1903" spans="1:8" x14ac:dyDescent="0.25">
      <c r="A1903" t="s">
        <v>176</v>
      </c>
      <c r="B1903" t="str">
        <f>VLOOKUP(C1903, olt_db!$B$2:$E$70, 2, 0)</f>
        <v>OLT-SMGN-IBS-Pematang_Asilum</v>
      </c>
      <c r="C1903" t="s">
        <v>428</v>
      </c>
      <c r="D1903" s="26" t="s">
        <v>612</v>
      </c>
      <c r="E1903" s="26" t="s">
        <v>306</v>
      </c>
      <c r="F1903" s="145">
        <v>2.9959498087903</v>
      </c>
      <c r="G1903" s="146">
        <v>99.207286146548697</v>
      </c>
      <c r="H1903" s="27">
        <f>ACOS(COS(RADIANS(90-F1904)) * COS(RADIANS(90-F1903)) + SIN(RADIANS(90-F1904)) * SIN(RADIANS(90-F1903)) * COS(RADIANS(G1904-G1903))) * 6371392 * IFERROR(IF(AVERAGEIF('TT History'!$B:$B, D1903, 'TT History'!$E:$E) &gt; 9.8%, 1.1205, IF(AVERAGEIF('TT History'!$B:$B, D1903, 'TT History'!$E:$E) &gt;= 8.5%, 1.1055, 1.0525)), 1.0525)</f>
        <v>115.31763374224937</v>
      </c>
    </row>
    <row r="1904" spans="1:8" x14ac:dyDescent="0.25">
      <c r="A1904" t="s">
        <v>176</v>
      </c>
      <c r="B1904" t="str">
        <f>VLOOKUP(C1904, olt_db!$B$2:$E$70, 2, 0)</f>
        <v>OLT-SMGN-IBS-Pematang_Asilum</v>
      </c>
      <c r="C1904" t="s">
        <v>428</v>
      </c>
      <c r="D1904" s="26" t="s">
        <v>612</v>
      </c>
      <c r="E1904" s="26" t="s">
        <v>307</v>
      </c>
      <c r="F1904" s="145">
        <v>2.99659180418409</v>
      </c>
      <c r="G1904" s="146">
        <v>99.208034584515303</v>
      </c>
      <c r="H1904" s="27">
        <f>ACOS(COS(RADIANS(90-F1905)) * COS(RADIANS(90-F1904)) + SIN(RADIANS(90-F1905)) * SIN(RADIANS(90-F1904)) * COS(RADIANS(G1905-G1904))) * 6371392 * IFERROR(IF(AVERAGEIF('TT History'!$B:$B, D1904, 'TT History'!$E:$E) &gt; 9.8%, 1.1205, IF(AVERAGEIF('TT History'!$B:$B, D1904, 'TT History'!$E:$E) &gt;= 8.5%, 1.1055, 1.0525)), 1.0525)</f>
        <v>193.04395412050931</v>
      </c>
    </row>
    <row r="1905" spans="1:8" x14ac:dyDescent="0.25">
      <c r="A1905" t="s">
        <v>176</v>
      </c>
      <c r="B1905" t="str">
        <f>VLOOKUP(C1905, olt_db!$B$2:$E$70, 2, 0)</f>
        <v>OLT-SMGN-IBS-Pematang_Asilum</v>
      </c>
      <c r="C1905" t="s">
        <v>428</v>
      </c>
      <c r="D1905" s="26" t="s">
        <v>612</v>
      </c>
      <c r="E1905" s="26" t="s">
        <v>308</v>
      </c>
      <c r="F1905" s="145">
        <v>2.9974516430167601</v>
      </c>
      <c r="G1905" s="146">
        <v>99.209444046430605</v>
      </c>
      <c r="H1905" s="27">
        <f>ACOS(COS(RADIANS(90-F1906)) * COS(RADIANS(90-F1905)) + SIN(RADIANS(90-F1906)) * SIN(RADIANS(90-F1905)) * COS(RADIANS(G1906-G1905))) * 6371392 * IFERROR(IF(AVERAGEIF('TT History'!$B:$B, D1905, 'TT History'!$E:$E) &gt; 9.8%, 1.1205, IF(AVERAGEIF('TT History'!$B:$B, D1905, 'TT History'!$E:$E) &gt;= 8.5%, 1.1055, 1.0525)), 1.0525)</f>
        <v>148.74017831460273</v>
      </c>
    </row>
    <row r="1906" spans="1:8" x14ac:dyDescent="0.25">
      <c r="A1906" t="s">
        <v>176</v>
      </c>
      <c r="B1906" t="str">
        <f>VLOOKUP(C1906, olt_db!$B$2:$E$70, 2, 0)</f>
        <v>OLT-SMGN-IBS-Pematang_Asilum</v>
      </c>
      <c r="C1906" t="s">
        <v>428</v>
      </c>
      <c r="D1906" s="26" t="s">
        <v>612</v>
      </c>
      <c r="E1906" s="26" t="s">
        <v>309</v>
      </c>
      <c r="F1906" s="145">
        <v>2.9980191582140701</v>
      </c>
      <c r="G1906" s="146">
        <v>99.210582701131202</v>
      </c>
      <c r="H1906" s="27">
        <f>ACOS(COS(RADIANS(90-F1907)) * COS(RADIANS(90-F1906)) + SIN(RADIANS(90-F1907)) * SIN(RADIANS(90-F1906)) * COS(RADIANS(G1907-G1906))) * 6371392 * IFERROR(IF(AVERAGEIF('TT History'!$B:$B, D1906, 'TT History'!$E:$E) &gt; 9.8%, 1.1205, IF(AVERAGEIF('TT History'!$B:$B, D1906, 'TT History'!$E:$E) &gt;= 8.5%, 1.1055, 1.0525)), 1.0525)</f>
        <v>142.07466428711993</v>
      </c>
    </row>
    <row r="1907" spans="1:8" x14ac:dyDescent="0.25">
      <c r="A1907" t="s">
        <v>176</v>
      </c>
      <c r="B1907" t="str">
        <f>VLOOKUP(C1907, olt_db!$B$2:$E$70, 2, 0)</f>
        <v>OLT-SMGN-IBS-Pematang_Asilum</v>
      </c>
      <c r="C1907" t="s">
        <v>428</v>
      </c>
      <c r="D1907" s="26" t="s">
        <v>612</v>
      </c>
      <c r="E1907" s="26" t="s">
        <v>310</v>
      </c>
      <c r="F1907" s="145">
        <v>2.99841891434472</v>
      </c>
      <c r="G1907" s="146">
        <v>99.2117304607454</v>
      </c>
      <c r="H1907" s="27">
        <f>ACOS(COS(RADIANS(90-F1908)) * COS(RADIANS(90-F1907)) + SIN(RADIANS(90-F1908)) * SIN(RADIANS(90-F1907)) * COS(RADIANS(G1908-G1907))) * 6371392 * IFERROR(IF(AVERAGEIF('TT History'!$B:$B, D1907, 'TT History'!$E:$E) &gt; 9.8%, 1.1205, IF(AVERAGEIF('TT History'!$B:$B, D1907, 'TT History'!$E:$E) &gt;= 8.5%, 1.1055, 1.0525)), 1.0525)</f>
        <v>141.4263914511773</v>
      </c>
    </row>
    <row r="1908" spans="1:8" x14ac:dyDescent="0.25">
      <c r="A1908" t="s">
        <v>176</v>
      </c>
      <c r="B1908" t="str">
        <f>VLOOKUP(C1908, olt_db!$B$2:$E$70, 2, 0)</f>
        <v>OLT-SMGN-IBS-Pematang_Asilum</v>
      </c>
      <c r="C1908" t="s">
        <v>428</v>
      </c>
      <c r="D1908" s="26" t="s">
        <v>612</v>
      </c>
      <c r="E1908" s="26" t="s">
        <v>311</v>
      </c>
      <c r="F1908" s="145">
        <v>2.9987865811185901</v>
      </c>
      <c r="G1908" s="146">
        <v>99.212883106625597</v>
      </c>
      <c r="H1908" s="27">
        <f>ACOS(COS(RADIANS(90-F1909)) * COS(RADIANS(90-F1908)) + SIN(RADIANS(90-F1909)) * SIN(RADIANS(90-F1908)) * COS(RADIANS(G1909-G1908))) * 6371392 * IFERROR(IF(AVERAGEIF('TT History'!$B:$B, D1908, 'TT History'!$E:$E) &gt; 9.8%, 1.1205, IF(AVERAGEIF('TT History'!$B:$B, D1908, 'TT History'!$E:$E) &gt;= 8.5%, 1.1055, 1.0525)), 1.0525)</f>
        <v>63.672415568079991</v>
      </c>
    </row>
    <row r="1909" spans="1:8" x14ac:dyDescent="0.25">
      <c r="A1909" t="s">
        <v>176</v>
      </c>
      <c r="B1909" t="str">
        <f>VLOOKUP(C1909, olt_db!$B$2:$E$70, 2, 0)</f>
        <v>OLT-SMGN-IBS-Pematang_Asilum</v>
      </c>
      <c r="C1909" t="s">
        <v>428</v>
      </c>
      <c r="D1909" s="26" t="s">
        <v>612</v>
      </c>
      <c r="E1909" s="26" t="s">
        <v>312</v>
      </c>
      <c r="F1909" s="145">
        <v>2.9989649178262101</v>
      </c>
      <c r="G1909" s="146">
        <v>99.213397774076</v>
      </c>
      <c r="H1909" s="27">
        <f>ACOS(COS(RADIANS(90-F1910)) * COS(RADIANS(90-F1909)) + SIN(RADIANS(90-F1910)) * SIN(RADIANS(90-F1909)) * COS(RADIANS(G1910-G1909))) * 6371392 * IFERROR(IF(AVERAGEIF('TT History'!$B:$B, D1909, 'TT History'!$E:$E) &gt; 9.8%, 1.1205, IF(AVERAGEIF('TT History'!$B:$B, D1909, 'TT History'!$E:$E) &gt;= 8.5%, 1.1055, 1.0525)), 1.0525)</f>
        <v>294.90086540967496</v>
      </c>
    </row>
    <row r="1910" spans="1:8" x14ac:dyDescent="0.25">
      <c r="A1910" t="s">
        <v>176</v>
      </c>
      <c r="B1910" t="str">
        <f>VLOOKUP(C1910, olt_db!$B$2:$E$70, 2, 0)</f>
        <v>OLT-SMGN-IBS-Pematang_Asilum</v>
      </c>
      <c r="C1910" t="s">
        <v>428</v>
      </c>
      <c r="D1910" s="26" t="s">
        <v>612</v>
      </c>
      <c r="E1910" s="26" t="s">
        <v>313</v>
      </c>
      <c r="F1910" s="145">
        <v>2.9997553143389899</v>
      </c>
      <c r="G1910" s="146">
        <v>99.2157935376582</v>
      </c>
      <c r="H1910" s="27">
        <f>ACOS(COS(RADIANS(90-F1911)) * COS(RADIANS(90-F1910)) + SIN(RADIANS(90-F1911)) * SIN(RADIANS(90-F1910)) * COS(RADIANS(G1911-G1910))) * 6371392 * IFERROR(IF(AVERAGEIF('TT History'!$B:$B, D1910, 'TT History'!$E:$E) &gt; 9.8%, 1.1205, IF(AVERAGEIF('TT History'!$B:$B, D1910, 'TT History'!$E:$E) &gt;= 8.5%, 1.1055, 1.0525)), 1.0525)</f>
        <v>123.55675947838103</v>
      </c>
    </row>
    <row r="1911" spans="1:8" x14ac:dyDescent="0.25">
      <c r="A1911" t="s">
        <v>176</v>
      </c>
      <c r="B1911" t="str">
        <f>VLOOKUP(C1911, olt_db!$B$2:$E$70, 2, 0)</f>
        <v>OLT-SMGN-IBS-Pematang_Asilum</v>
      </c>
      <c r="C1911" t="s">
        <v>428</v>
      </c>
      <c r="D1911" s="26" t="s">
        <v>612</v>
      </c>
      <c r="E1911" s="26" t="s">
        <v>517</v>
      </c>
      <c r="F1911" s="145">
        <v>3.00074383010478</v>
      </c>
      <c r="G1911" s="146">
        <v>99.215422490405601</v>
      </c>
      <c r="H1911" s="27">
        <f>ACOS(COS(RADIANS(90-F1912)) * COS(RADIANS(90-F1911)) + SIN(RADIANS(90-F1912)) * SIN(RADIANS(90-F1911)) * COS(RADIANS(G1912-G1911))) * 6371392 * IFERROR(IF(AVERAGEIF('TT History'!$B:$B, D1911, 'TT History'!$E:$E) &gt; 9.8%, 1.1205, IF(AVERAGEIF('TT History'!$B:$B, D1911, 'TT History'!$E:$E) &gt;= 8.5%, 1.1055, 1.0525)), 1.0525)</f>
        <v>110.38078469581701</v>
      </c>
    </row>
    <row r="1912" spans="1:8" x14ac:dyDescent="0.25">
      <c r="A1912" t="s">
        <v>176</v>
      </c>
      <c r="B1912" t="str">
        <f>VLOOKUP(C1912, olt_db!$B$2:$E$70, 2, 0)</f>
        <v>OLT-SMGN-IBS-Pematang_Asilum</v>
      </c>
      <c r="C1912" t="s">
        <v>428</v>
      </c>
      <c r="D1912" s="26" t="s">
        <v>612</v>
      </c>
      <c r="E1912" s="26" t="s">
        <v>514</v>
      </c>
      <c r="F1912" s="145">
        <v>3.0016456814713499</v>
      </c>
      <c r="G1912" s="146">
        <v>99.215146233039206</v>
      </c>
      <c r="H1912" s="27">
        <f>ACOS(COS(RADIANS(90-F1913)) * COS(RADIANS(90-F1912)) + SIN(RADIANS(90-F1913)) * SIN(RADIANS(90-F1912)) * COS(RADIANS(G1913-G1912))) * 6371392 * IFERROR(IF(AVERAGEIF('TT History'!$B:$B, D1912, 'TT History'!$E:$E) &gt; 9.8%, 1.1205, IF(AVERAGEIF('TT History'!$B:$B, D1912, 'TT History'!$E:$E) &gt;= 8.5%, 1.1055, 1.0525)), 1.0525)</f>
        <v>117.86319111076141</v>
      </c>
    </row>
    <row r="1913" spans="1:8" x14ac:dyDescent="0.25">
      <c r="A1913" t="s">
        <v>176</v>
      </c>
      <c r="B1913" t="str">
        <f>VLOOKUP(C1913, olt_db!$B$2:$E$70, 2, 0)</f>
        <v>OLT-SMGN-IBS-Pematang_Asilum</v>
      </c>
      <c r="C1913" t="s">
        <v>428</v>
      </c>
      <c r="D1913" s="26" t="s">
        <v>612</v>
      </c>
      <c r="E1913" s="26" t="s">
        <v>515</v>
      </c>
      <c r="F1913" s="145">
        <v>3.0019775434515101</v>
      </c>
      <c r="G1913" s="146">
        <v>99.216098321440896</v>
      </c>
      <c r="H1913" s="27">
        <f>ACOS(COS(RADIANS(90-F1914)) * COS(RADIANS(90-F1913)) + SIN(RADIANS(90-F1914)) * SIN(RADIANS(90-F1913)) * COS(RADIANS(G1914-G1913))) * 6371392 * IFERROR(IF(AVERAGEIF('TT History'!$B:$B, D1913, 'TT History'!$E:$E) &gt; 9.8%, 1.1205, IF(AVERAGEIF('TT History'!$B:$B, D1913, 'TT History'!$E:$E) &gt;= 8.5%, 1.1055, 1.0525)), 1.0525)</f>
        <v>54.057228446900645</v>
      </c>
    </row>
    <row r="1914" spans="1:8" x14ac:dyDescent="0.25">
      <c r="A1914" t="s">
        <v>176</v>
      </c>
      <c r="B1914" t="str">
        <f>VLOOKUP(C1914, olt_db!$B$2:$E$70, 2, 0)</f>
        <v>OLT-SMGN-IBS-Pematang_Asilum</v>
      </c>
      <c r="C1914" t="s">
        <v>428</v>
      </c>
      <c r="D1914" s="26" t="s">
        <v>612</v>
      </c>
      <c r="E1914" s="26" t="s">
        <v>512</v>
      </c>
      <c r="F1914" s="145">
        <v>3.0021463692177801</v>
      </c>
      <c r="G1914" s="146">
        <v>99.216528821701004</v>
      </c>
      <c r="H1914" s="27">
        <f>ACOS(COS(RADIANS(90-F1915)) * COS(RADIANS(90-F1914)) + SIN(RADIANS(90-F1915)) * SIN(RADIANS(90-F1914)) * COS(RADIANS(G1915-G1914))) * 6371392 * IFERROR(IF(AVERAGEIF('TT History'!$B:$B, D1914, 'TT History'!$E:$E) &gt; 9.8%, 1.1205, IF(AVERAGEIF('TT History'!$B:$B, D1914, 'TT History'!$E:$E) &gt;= 8.5%, 1.1055, 1.0525)), 1.0525)</f>
        <v>40.763255701331246</v>
      </c>
    </row>
    <row r="1915" spans="1:8" x14ac:dyDescent="0.25">
      <c r="A1915" t="s">
        <v>176</v>
      </c>
      <c r="B1915" t="str">
        <f>VLOOKUP(C1915, olt_db!$B$2:$E$70, 2, 0)</f>
        <v>OLT-SMGN-IBS-Pematang_Asilum</v>
      </c>
      <c r="C1915" t="s">
        <v>428</v>
      </c>
      <c r="D1915" s="26" t="s">
        <v>612</v>
      </c>
      <c r="E1915" s="26" t="s">
        <v>318</v>
      </c>
      <c r="F1915" s="145">
        <v>3.0022221674476199</v>
      </c>
      <c r="G1915" s="146">
        <v>99.216869226803595</v>
      </c>
      <c r="H1915" s="27">
        <f>(ACOS(COS(RADIANS(90-olt_db!F51)) * COS(RADIANS(90-F1915)) + SIN(RADIANS(90-olt_db!F51)) * SIN(RADIANS(90-F1915)) * COS(RADIANS(olt_db!G51-G1915))) * 6371392)</f>
        <v>0.30023024298675693</v>
      </c>
    </row>
    <row r="1916" spans="1:8" x14ac:dyDescent="0.25">
      <c r="A1916" t="s">
        <v>176</v>
      </c>
      <c r="B1916" t="str">
        <f>VLOOKUP(C1916, olt_db!$B$2:$E$70, 2, 0)</f>
        <v>OLT-SMGN-IBS-Pematang_Asilum</v>
      </c>
      <c r="C1916" t="s">
        <v>428</v>
      </c>
      <c r="D1916" s="67" t="s">
        <v>642</v>
      </c>
      <c r="E1916" s="67" t="s">
        <v>591</v>
      </c>
      <c r="F1916" s="121">
        <v>2.9652165923253002</v>
      </c>
      <c r="G1916" s="122">
        <v>99.143486672829098</v>
      </c>
      <c r="H1916" s="19">
        <f>ACOS(COS(RADIANS(90-F1917)) * COS(RADIANS(90-F1916)) + SIN(RADIANS(90-F1917)) * SIN(RADIANS(90-F1916)) * COS(RADIANS(G1917-G1916))) * 6371392 * IFERROR(IF(AVERAGEIF('TT History'!$B:$B, D1916, 'TT History'!$E:$E) &gt; 9.8%, 1.1205, IF(AVERAGEIF('TT History'!$B:$B, D1916, 'TT History'!$E:$E) &gt;= 8.5%, 1.1055, 1.0525)), 1.0525)</f>
        <v>260.65092475379498</v>
      </c>
    </row>
    <row r="1917" spans="1:8" x14ac:dyDescent="0.25">
      <c r="A1917" t="s">
        <v>176</v>
      </c>
      <c r="B1917" t="str">
        <f>VLOOKUP(C1917, olt_db!$B$2:$E$70, 2, 0)</f>
        <v>OLT-SMGN-IBS-Pematang_Asilum</v>
      </c>
      <c r="C1917" t="s">
        <v>428</v>
      </c>
      <c r="D1917" s="67" t="s">
        <v>642</v>
      </c>
      <c r="E1917" s="67" t="s">
        <v>592</v>
      </c>
      <c r="F1917" s="121">
        <v>2.96652921340127</v>
      </c>
      <c r="G1917" s="122">
        <v>99.145288161900694</v>
      </c>
      <c r="H1917" s="19">
        <f>ACOS(COS(RADIANS(90-F1918)) * COS(RADIANS(90-F1917)) + SIN(RADIANS(90-F1918)) * SIN(RADIANS(90-F1917)) * COS(RADIANS(G1918-G1917))) * 6371392 * IFERROR(IF(AVERAGEIF('TT History'!$B:$B, D1917, 'TT History'!$E:$E) &gt; 9.8%, 1.1205, IF(AVERAGEIF('TT History'!$B:$B, D1917, 'TT History'!$E:$E) &gt;= 8.5%, 1.1055, 1.0525)), 1.0525)</f>
        <v>288.83923742682299</v>
      </c>
    </row>
    <row r="1918" spans="1:8" x14ac:dyDescent="0.25">
      <c r="A1918" t="s">
        <v>176</v>
      </c>
      <c r="B1918" t="str">
        <f>VLOOKUP(C1918, olt_db!$B$2:$E$70, 2, 0)</f>
        <v>OLT-SMGN-IBS-Pematang_Asilum</v>
      </c>
      <c r="C1918" t="s">
        <v>428</v>
      </c>
      <c r="D1918" s="67" t="s">
        <v>642</v>
      </c>
      <c r="E1918" s="67" t="s">
        <v>593</v>
      </c>
      <c r="F1918" s="121">
        <v>2.96822786081548</v>
      </c>
      <c r="G1918" s="122">
        <v>99.1470808118207</v>
      </c>
      <c r="H1918" s="19">
        <f>ACOS(COS(RADIANS(90-F1919)) * COS(RADIANS(90-F1918)) + SIN(RADIANS(90-F1919)) * SIN(RADIANS(90-F1918)) * COS(RADIANS(G1919-G1918))) * 6371392 * IFERROR(IF(AVERAGEIF('TT History'!$B:$B, D1918, 'TT History'!$E:$E) &gt; 9.8%, 1.1205, IF(AVERAGEIF('TT History'!$B:$B, D1918, 'TT History'!$E:$E) &gt;= 8.5%, 1.1055, 1.0525)), 1.0525)</f>
        <v>202.71781144157498</v>
      </c>
    </row>
    <row r="1919" spans="1:8" x14ac:dyDescent="0.25">
      <c r="A1919" t="s">
        <v>176</v>
      </c>
      <c r="B1919" t="str">
        <f>VLOOKUP(C1919, olt_db!$B$2:$E$70, 2, 0)</f>
        <v>OLT-SMGN-IBS-Pematang_Asilum</v>
      </c>
      <c r="C1919" t="s">
        <v>428</v>
      </c>
      <c r="D1919" s="67" t="s">
        <v>642</v>
      </c>
      <c r="E1919" s="67" t="s">
        <v>594</v>
      </c>
      <c r="F1919" s="121">
        <v>2.9693058668735302</v>
      </c>
      <c r="G1919" s="122">
        <v>99.148438313618001</v>
      </c>
      <c r="H1919" s="19">
        <f>ACOS(COS(RADIANS(90-F1920)) * COS(RADIANS(90-F1919)) + SIN(RADIANS(90-F1920)) * SIN(RADIANS(90-F1919)) * COS(RADIANS(G1920-G1919))) * 6371392 * IFERROR(IF(AVERAGEIF('TT History'!$B:$B, D1919, 'TT History'!$E:$E) &gt; 9.8%, 1.1205, IF(AVERAGEIF('TT History'!$B:$B, D1919, 'TT History'!$E:$E) &gt;= 8.5%, 1.1055, 1.0525)), 1.0525)</f>
        <v>307.19003980171419</v>
      </c>
    </row>
    <row r="1920" spans="1:8" x14ac:dyDescent="0.25">
      <c r="A1920" t="s">
        <v>176</v>
      </c>
      <c r="B1920" t="str">
        <f>VLOOKUP(C1920, olt_db!$B$2:$E$70, 2, 0)</f>
        <v>OLT-SMGN-IBS-Pematang_Asilum</v>
      </c>
      <c r="C1920" t="s">
        <v>428</v>
      </c>
      <c r="D1920" s="67" t="s">
        <v>642</v>
      </c>
      <c r="E1920" s="67" t="s">
        <v>595</v>
      </c>
      <c r="F1920" s="121">
        <v>2.97069894078188</v>
      </c>
      <c r="G1920" s="122">
        <v>99.150665758951504</v>
      </c>
      <c r="H1920" s="19">
        <f>ACOS(COS(RADIANS(90-F1921)) * COS(RADIANS(90-F1920)) + SIN(RADIANS(90-F1921)) * SIN(RADIANS(90-F1920)) * COS(RADIANS(G1921-G1920))) * 6371392 * IFERROR(IF(AVERAGEIF('TT History'!$B:$B, D1920, 'TT History'!$E:$E) &gt; 9.8%, 1.1205, IF(AVERAGEIF('TT History'!$B:$B, D1920, 'TT History'!$E:$E) &gt;= 8.5%, 1.1055, 1.0525)), 1.0525)</f>
        <v>225.3675384374888</v>
      </c>
    </row>
    <row r="1921" spans="1:8" x14ac:dyDescent="0.25">
      <c r="A1921" t="s">
        <v>176</v>
      </c>
      <c r="B1921" t="str">
        <f>VLOOKUP(C1921, olt_db!$B$2:$E$70, 2, 0)</f>
        <v>OLT-SMGN-IBS-Pematang_Asilum</v>
      </c>
      <c r="C1921" t="s">
        <v>428</v>
      </c>
      <c r="D1921" s="67" t="s">
        <v>642</v>
      </c>
      <c r="E1921" s="67" t="s">
        <v>596</v>
      </c>
      <c r="F1921" s="121">
        <v>2.9717684260352799</v>
      </c>
      <c r="G1921" s="122">
        <v>99.152269161168903</v>
      </c>
      <c r="H1921" s="19">
        <f>ACOS(COS(RADIANS(90-F1922)) * COS(RADIANS(90-F1921)) + SIN(RADIANS(90-F1922)) * SIN(RADIANS(90-F1921)) * COS(RADIANS(G1922-G1921))) * 6371392 * IFERROR(IF(AVERAGEIF('TT History'!$B:$B, D1921, 'TT History'!$E:$E) &gt; 9.8%, 1.1205, IF(AVERAGEIF('TT History'!$B:$B, D1921, 'TT History'!$E:$E) &gt;= 8.5%, 1.1055, 1.0525)), 1.0525)</f>
        <v>212.65708723051384</v>
      </c>
    </row>
    <row r="1922" spans="1:8" x14ac:dyDescent="0.25">
      <c r="A1922" t="s">
        <v>176</v>
      </c>
      <c r="B1922" t="str">
        <f>VLOOKUP(C1922, olt_db!$B$2:$E$70, 2, 0)</f>
        <v>OLT-SMGN-IBS-Pematang_Asilum</v>
      </c>
      <c r="C1922" t="s">
        <v>428</v>
      </c>
      <c r="D1922" s="67" t="s">
        <v>642</v>
      </c>
      <c r="E1922" s="67" t="s">
        <v>597</v>
      </c>
      <c r="F1922" s="121">
        <v>2.9727702722500799</v>
      </c>
      <c r="G1922" s="122">
        <v>99.153787005744505</v>
      </c>
      <c r="H1922" s="19">
        <f>ACOS(COS(RADIANS(90-F1923)) * COS(RADIANS(90-F1922)) + SIN(RADIANS(90-F1923)) * SIN(RADIANS(90-F1922)) * COS(RADIANS(G1923-G1922))) * 6371392 * IFERROR(IF(AVERAGEIF('TT History'!$B:$B, D1922, 'TT History'!$E:$E) &gt; 9.8%, 1.1205, IF(AVERAGEIF('TT History'!$B:$B, D1922, 'TT History'!$E:$E) &gt;= 8.5%, 1.1055, 1.0525)), 1.0525)</f>
        <v>198.01742081408366</v>
      </c>
    </row>
    <row r="1923" spans="1:8" x14ac:dyDescent="0.25">
      <c r="A1923" t="s">
        <v>176</v>
      </c>
      <c r="B1923" t="str">
        <f>VLOOKUP(C1923, olt_db!$B$2:$E$70, 2, 0)</f>
        <v>OLT-SMGN-IBS-Pematang_Asilum</v>
      </c>
      <c r="C1923" t="s">
        <v>428</v>
      </c>
      <c r="D1923" s="67" t="s">
        <v>642</v>
      </c>
      <c r="E1923" s="67" t="s">
        <v>598</v>
      </c>
      <c r="F1923" s="121">
        <v>2.9736616757154199</v>
      </c>
      <c r="G1923" s="122">
        <v>99.155226949101504</v>
      </c>
      <c r="H1923" s="19">
        <f>ACOS(COS(RADIANS(90-F1924)) * COS(RADIANS(90-F1923)) + SIN(RADIANS(90-F1924)) * SIN(RADIANS(90-F1923)) * COS(RADIANS(G1924-G1923))) * 6371392 * IFERROR(IF(AVERAGEIF('TT History'!$B:$B, D1923, 'TT History'!$E:$E) &gt; 9.8%, 1.1205, IF(AVERAGEIF('TT History'!$B:$B, D1923, 'TT History'!$E:$E) &gt;= 8.5%, 1.1055, 1.0525)), 1.0525)</f>
        <v>196.02227137185275</v>
      </c>
    </row>
    <row r="1924" spans="1:8" x14ac:dyDescent="0.25">
      <c r="A1924" t="s">
        <v>176</v>
      </c>
      <c r="B1924" t="str">
        <f>VLOOKUP(C1924, olt_db!$B$2:$E$70, 2, 0)</f>
        <v>OLT-SMGN-IBS-Pematang_Asilum</v>
      </c>
      <c r="C1924" t="s">
        <v>428</v>
      </c>
      <c r="D1924" s="67" t="s">
        <v>642</v>
      </c>
      <c r="E1924" s="67" t="s">
        <v>599</v>
      </c>
      <c r="F1924" s="121">
        <v>2.9745425995080899</v>
      </c>
      <c r="G1924" s="122">
        <v>99.156653314287297</v>
      </c>
      <c r="H1924" s="19">
        <f>ACOS(COS(RADIANS(90-F1925)) * COS(RADIANS(90-F1924)) + SIN(RADIANS(90-F1925)) * SIN(RADIANS(90-F1924)) * COS(RADIANS(G1925-G1924))) * 6371392 * IFERROR(IF(AVERAGEIF('TT History'!$B:$B, D1924, 'TT History'!$E:$E) &gt; 9.8%, 1.1205, IF(AVERAGEIF('TT History'!$B:$B, D1924, 'TT History'!$E:$E) &gt;= 8.5%, 1.1055, 1.0525)), 1.0525)</f>
        <v>86.297499913851482</v>
      </c>
    </row>
    <row r="1925" spans="1:8" x14ac:dyDescent="0.25">
      <c r="A1925" t="s">
        <v>176</v>
      </c>
      <c r="B1925" t="str">
        <f>VLOOKUP(C1925, olt_db!$B$2:$E$70, 2, 0)</f>
        <v>OLT-SMGN-IBS-Pematang_Asilum</v>
      </c>
      <c r="C1925" t="s">
        <v>428</v>
      </c>
      <c r="D1925" s="67" t="s">
        <v>642</v>
      </c>
      <c r="E1925" s="67" t="s">
        <v>600</v>
      </c>
      <c r="F1925" s="121">
        <v>2.97492373924071</v>
      </c>
      <c r="G1925" s="122">
        <v>99.157285351428698</v>
      </c>
      <c r="H1925" s="19">
        <f>ACOS(COS(RADIANS(90-F1926)) * COS(RADIANS(90-F1925)) + SIN(RADIANS(90-F1926)) * SIN(RADIANS(90-F1925)) * COS(RADIANS(G1926-G1925))) * 6371392 * IFERROR(IF(AVERAGEIF('TT History'!$B:$B, D1925, 'TT History'!$E:$E) &gt; 9.8%, 1.1205, IF(AVERAGEIF('TT History'!$B:$B, D1925, 'TT History'!$E:$E) &gt;= 8.5%, 1.1055, 1.0525)), 1.0525)</f>
        <v>95.204719066743792</v>
      </c>
    </row>
    <row r="1926" spans="1:8" x14ac:dyDescent="0.25">
      <c r="A1926" t="s">
        <v>176</v>
      </c>
      <c r="B1926" t="str">
        <f>VLOOKUP(C1926, olt_db!$B$2:$E$70, 2, 0)</f>
        <v>OLT-SMGN-IBS-Pematang_Asilum</v>
      </c>
      <c r="C1926" t="s">
        <v>428</v>
      </c>
      <c r="D1926" s="67" t="s">
        <v>642</v>
      </c>
      <c r="E1926" s="67" t="s">
        <v>601</v>
      </c>
      <c r="F1926" s="121">
        <v>2.97524998858463</v>
      </c>
      <c r="G1926" s="122">
        <v>99.158031503374701</v>
      </c>
      <c r="H1926" s="19">
        <f>ACOS(COS(RADIANS(90-F1927)) * COS(RADIANS(90-F1926)) + SIN(RADIANS(90-F1927)) * SIN(RADIANS(90-F1926)) * COS(RADIANS(G1927-G1926))) * 6371392 * IFERROR(IF(AVERAGEIF('TT History'!$B:$B, D1926, 'TT History'!$E:$E) &gt; 9.8%, 1.1205, IF(AVERAGEIF('TT History'!$B:$B, D1926, 'TT History'!$E:$E) &gt;= 8.5%, 1.1055, 1.0525)), 1.0525)</f>
        <v>188.48501550208962</v>
      </c>
    </row>
    <row r="1927" spans="1:8" x14ac:dyDescent="0.25">
      <c r="A1927" t="s">
        <v>176</v>
      </c>
      <c r="B1927" t="str">
        <f>VLOOKUP(C1927, olt_db!$B$2:$E$70, 2, 0)</f>
        <v>OLT-SMGN-IBS-Pematang_Asilum</v>
      </c>
      <c r="C1927" t="s">
        <v>428</v>
      </c>
      <c r="D1927" s="67" t="s">
        <v>642</v>
      </c>
      <c r="E1927" s="67" t="s">
        <v>602</v>
      </c>
      <c r="F1927" s="121">
        <v>2.9753798254603101</v>
      </c>
      <c r="G1927" s="122">
        <v>99.159638861978607</v>
      </c>
      <c r="H1927" s="19">
        <f>ACOS(COS(RADIANS(90-F1928)) * COS(RADIANS(90-F1927)) + SIN(RADIANS(90-F1928)) * SIN(RADIANS(90-F1927)) * COS(RADIANS(G1928-G1927))) * 6371392 * IFERROR(IF(AVERAGEIF('TT History'!$B:$B, D1927, 'TT History'!$E:$E) &gt; 9.8%, 1.1205, IF(AVERAGEIF('TT History'!$B:$B, D1927, 'TT History'!$E:$E) &gt;= 8.5%, 1.1055, 1.0525)), 1.0525)</f>
        <v>253.31026163634957</v>
      </c>
    </row>
    <row r="1928" spans="1:8" x14ac:dyDescent="0.25">
      <c r="A1928" t="s">
        <v>176</v>
      </c>
      <c r="B1928" t="str">
        <f>VLOOKUP(C1928, olt_db!$B$2:$E$70, 2, 0)</f>
        <v>OLT-SMGN-IBS-Pematang_Asilum</v>
      </c>
      <c r="C1928" t="s">
        <v>428</v>
      </c>
      <c r="D1928" s="67" t="s">
        <v>642</v>
      </c>
      <c r="E1928" s="67" t="s">
        <v>603</v>
      </c>
      <c r="F1928" s="121">
        <v>2.9755266681183201</v>
      </c>
      <c r="G1928" s="122">
        <v>99.161801097234502</v>
      </c>
      <c r="H1928" s="19">
        <f>ACOS(COS(RADIANS(90-F1929)) * COS(RADIANS(90-F1928)) + SIN(RADIANS(90-F1929)) * SIN(RADIANS(90-F1928)) * COS(RADIANS(G1929-G1928))) * 6371392 * IFERROR(IF(AVERAGEIF('TT History'!$B:$B, D1928, 'TT History'!$E:$E) &gt; 9.8%, 1.1205, IF(AVERAGEIF('TT History'!$B:$B, D1928, 'TT History'!$E:$E) &gt;= 8.5%, 1.1055, 1.0525)), 1.0525)</f>
        <v>267.6992590317364</v>
      </c>
    </row>
    <row r="1929" spans="1:8" x14ac:dyDescent="0.25">
      <c r="A1929" t="s">
        <v>176</v>
      </c>
      <c r="B1929" t="str">
        <f>VLOOKUP(C1929, olt_db!$B$2:$E$70, 2, 0)</f>
        <v>OLT-SMGN-IBS-Pematang_Asilum</v>
      </c>
      <c r="C1929" t="s">
        <v>428</v>
      </c>
      <c r="D1929" s="67" t="s">
        <v>642</v>
      </c>
      <c r="E1929" s="67" t="s">
        <v>604</v>
      </c>
      <c r="F1929" s="121">
        <v>2.9756093441745501</v>
      </c>
      <c r="G1929" s="122">
        <v>99.164089937020606</v>
      </c>
      <c r="H1929" s="19">
        <f>ACOS(COS(RADIANS(90-F1930)) * COS(RADIANS(90-F1929)) + SIN(RADIANS(90-F1930)) * SIN(RADIANS(90-F1929)) * COS(RADIANS(G1930-G1929))) * 6371392 * IFERROR(IF(AVERAGEIF('TT History'!$B:$B, D1929, 'TT History'!$E:$E) &gt; 9.8%, 1.1205, IF(AVERAGEIF('TT History'!$B:$B, D1929, 'TT History'!$E:$E) &gt;= 8.5%, 1.1055, 1.0525)), 1.0525)</f>
        <v>206.83092126351346</v>
      </c>
    </row>
    <row r="1930" spans="1:8" x14ac:dyDescent="0.25">
      <c r="A1930" t="s">
        <v>176</v>
      </c>
      <c r="B1930" t="str">
        <f>VLOOKUP(C1930, olt_db!$B$2:$E$70, 2, 0)</f>
        <v>OLT-SMGN-IBS-Pematang_Asilum</v>
      </c>
      <c r="C1930" t="s">
        <v>428</v>
      </c>
      <c r="D1930" s="67" t="s">
        <v>642</v>
      </c>
      <c r="E1930" s="67" t="s">
        <v>605</v>
      </c>
      <c r="F1930" s="121">
        <v>2.9756459111307998</v>
      </c>
      <c r="G1930" s="122">
        <v>99.165859127387805</v>
      </c>
      <c r="H1930" s="19">
        <f>ACOS(COS(RADIANS(90-F1931)) * COS(RADIANS(90-F1930)) + SIN(RADIANS(90-F1931)) * SIN(RADIANS(90-F1930)) * COS(RADIANS(G1931-G1930))) * 6371392 * IFERROR(IF(AVERAGEIF('TT History'!$B:$B, D1930, 'TT History'!$E:$E) &gt; 9.8%, 1.1205, IF(AVERAGEIF('TT History'!$B:$B, D1930, 'TT History'!$E:$E) &gt;= 8.5%, 1.1055, 1.0525)), 1.0525)</f>
        <v>113.1656732477465</v>
      </c>
    </row>
    <row r="1931" spans="1:8" x14ac:dyDescent="0.25">
      <c r="A1931" t="s">
        <v>176</v>
      </c>
      <c r="B1931" t="str">
        <f>VLOOKUP(C1931, olt_db!$B$2:$E$70, 2, 0)</f>
        <v>OLT-SMGN-IBS-Pematang_Asilum</v>
      </c>
      <c r="C1931" t="s">
        <v>428</v>
      </c>
      <c r="D1931" s="67" t="s">
        <v>642</v>
      </c>
      <c r="E1931" s="67" t="s">
        <v>606</v>
      </c>
      <c r="F1931" s="121">
        <v>2.9756049582570401</v>
      </c>
      <c r="G1931" s="122">
        <v>99.166826462313196</v>
      </c>
      <c r="H1931" s="19">
        <f>ACOS(COS(RADIANS(90-F1932)) * COS(RADIANS(90-F1931)) + SIN(RADIANS(90-F1932)) * SIN(RADIANS(90-F1931)) * COS(RADIANS(G1932-G1931))) * 6371392 * IFERROR(IF(AVERAGEIF('TT History'!$B:$B, D1931, 'TT History'!$E:$E) &gt; 9.8%, 1.1205, IF(AVERAGEIF('TT History'!$B:$B, D1931, 'TT History'!$E:$E) &gt;= 8.5%, 1.1055, 1.0525)), 1.0525)</f>
        <v>134.43232604349092</v>
      </c>
    </row>
    <row r="1932" spans="1:8" x14ac:dyDescent="0.25">
      <c r="A1932" t="s">
        <v>176</v>
      </c>
      <c r="B1932" t="str">
        <f>VLOOKUP(C1932, olt_db!$B$2:$E$70, 2, 0)</f>
        <v>OLT-SMGN-IBS-Pematang_Asilum</v>
      </c>
      <c r="C1932" t="s">
        <v>428</v>
      </c>
      <c r="D1932" s="67" t="s">
        <v>642</v>
      </c>
      <c r="E1932" s="67" t="s">
        <v>607</v>
      </c>
      <c r="F1932" s="121">
        <v>2.9754446758844502</v>
      </c>
      <c r="G1932" s="122">
        <v>99.167965362217103</v>
      </c>
      <c r="H1932" s="19">
        <f>ACOS(COS(RADIANS(90-F1933)) * COS(RADIANS(90-F1932)) + SIN(RADIANS(90-F1933)) * SIN(RADIANS(90-F1932)) * COS(RADIANS(G1933-G1932))) * 6371392 * IFERROR(IF(AVERAGEIF('TT History'!$B:$B, D1932, 'TT History'!$E:$E) &gt; 9.8%, 1.1205, IF(AVERAGEIF('TT History'!$B:$B, D1932, 'TT History'!$E:$E) &gt;= 8.5%, 1.1055, 1.0525)), 1.0525)</f>
        <v>90.780807677827354</v>
      </c>
    </row>
    <row r="1933" spans="1:8" x14ac:dyDescent="0.25">
      <c r="A1933" t="s">
        <v>176</v>
      </c>
      <c r="B1933" t="str">
        <f>VLOOKUP(C1933, olt_db!$B$2:$E$70, 2, 0)</f>
        <v>OLT-SMGN-IBS-Pematang_Asilum</v>
      </c>
      <c r="C1933" t="s">
        <v>428</v>
      </c>
      <c r="D1933" s="67" t="s">
        <v>642</v>
      </c>
      <c r="E1933" s="67" t="s">
        <v>608</v>
      </c>
      <c r="F1933" s="121">
        <v>2.9757006427052399</v>
      </c>
      <c r="G1933" s="122">
        <v>99.168698538263797</v>
      </c>
      <c r="H1933" s="19">
        <f>ACOS(COS(RADIANS(90-F1934)) * COS(RADIANS(90-F1933)) + SIN(RADIANS(90-F1934)) * SIN(RADIANS(90-F1933)) * COS(RADIANS(G1934-G1933))) * 6371392 * IFERROR(IF(AVERAGEIF('TT History'!$B:$B, D1933, 'TT History'!$E:$E) &gt; 9.8%, 1.1205, IF(AVERAGEIF('TT History'!$B:$B, D1933, 'TT History'!$E:$E) &gt;= 8.5%, 1.1055, 1.0525)), 1.0525)</f>
        <v>223.3459191968895</v>
      </c>
    </row>
    <row r="1934" spans="1:8" x14ac:dyDescent="0.25">
      <c r="A1934" t="s">
        <v>176</v>
      </c>
      <c r="B1934" t="str">
        <f>VLOOKUP(C1934, olt_db!$B$2:$E$70, 2, 0)</f>
        <v>OLT-SMGN-IBS-Pematang_Asilum</v>
      </c>
      <c r="C1934" t="s">
        <v>428</v>
      </c>
      <c r="D1934" s="67" t="s">
        <v>642</v>
      </c>
      <c r="E1934" s="67" t="s">
        <v>239</v>
      </c>
      <c r="F1934" s="121">
        <v>2.9768682576765899</v>
      </c>
      <c r="G1934" s="122">
        <v>99.170209962075702</v>
      </c>
      <c r="H1934" s="19">
        <f>ACOS(COS(RADIANS(90-F1935)) * COS(RADIANS(90-F1934)) + SIN(RADIANS(90-F1935)) * SIN(RADIANS(90-F1934)) * COS(RADIANS(G1935-G1934))) * 6371392 * IFERROR(IF(AVERAGEIF('TT History'!$B:$B, D1934, 'TT History'!$E:$E) &gt; 9.8%, 1.1205, IF(AVERAGEIF('TT History'!$B:$B, D1934, 'TT History'!$E:$E) &gt;= 8.5%, 1.1055, 1.0525)), 1.0525)</f>
        <v>140.00100776402815</v>
      </c>
    </row>
    <row r="1935" spans="1:8" x14ac:dyDescent="0.25">
      <c r="A1935" t="s">
        <v>176</v>
      </c>
      <c r="B1935" t="str">
        <f>VLOOKUP(C1935, olt_db!$B$2:$E$70, 2, 0)</f>
        <v>OLT-SMGN-IBS-Pematang_Asilum</v>
      </c>
      <c r="C1935" t="s">
        <v>428</v>
      </c>
      <c r="D1935" s="67" t="s">
        <v>642</v>
      </c>
      <c r="E1935" s="67" t="s">
        <v>240</v>
      </c>
      <c r="F1935" s="121">
        <v>2.97753630132723</v>
      </c>
      <c r="G1935" s="122">
        <v>99.171203558265802</v>
      </c>
      <c r="H1935" s="19">
        <f>ACOS(COS(RADIANS(90-F1936)) * COS(RADIANS(90-F1935)) + SIN(RADIANS(90-F1936)) * SIN(RADIANS(90-F1935)) * COS(RADIANS(G1936-G1935))) * 6371392 * IFERROR(IF(AVERAGEIF('TT History'!$B:$B, D1935, 'TT History'!$E:$E) &gt; 9.8%, 1.1205, IF(AVERAGEIF('TT History'!$B:$B, D1935, 'TT History'!$E:$E) &gt;= 8.5%, 1.1055, 1.0525)), 1.0525)</f>
        <v>128.96653208853877</v>
      </c>
    </row>
    <row r="1936" spans="1:8" x14ac:dyDescent="0.25">
      <c r="A1936" t="s">
        <v>176</v>
      </c>
      <c r="B1936" t="str">
        <f>VLOOKUP(C1936, olt_db!$B$2:$E$70, 2, 0)</f>
        <v>OLT-SMGN-IBS-Pematang_Asilum</v>
      </c>
      <c r="C1936" t="s">
        <v>428</v>
      </c>
      <c r="D1936" s="67" t="s">
        <v>642</v>
      </c>
      <c r="E1936" s="67" t="s">
        <v>241</v>
      </c>
      <c r="F1936" s="121">
        <v>2.9780985376143301</v>
      </c>
      <c r="G1936" s="122">
        <v>99.172152510318995</v>
      </c>
      <c r="H1936" s="19">
        <f>ACOS(COS(RADIANS(90-F1937)) * COS(RADIANS(90-F1936)) + SIN(RADIANS(90-F1937)) * SIN(RADIANS(90-F1936)) * COS(RADIANS(G1937-G1936))) * 6371392 * IFERROR(IF(AVERAGEIF('TT History'!$B:$B, D1936, 'TT History'!$E:$E) &gt; 9.8%, 1.1205, IF(AVERAGEIF('TT History'!$B:$B, D1936, 'TT History'!$E:$E) &gt;= 8.5%, 1.1055, 1.0525)), 1.0525)</f>
        <v>143.44583170913222</v>
      </c>
    </row>
    <row r="1937" spans="1:8" x14ac:dyDescent="0.25">
      <c r="A1937" t="s">
        <v>176</v>
      </c>
      <c r="B1937" t="str">
        <f>VLOOKUP(C1937, olt_db!$B$2:$E$70, 2, 0)</f>
        <v>OLT-SMGN-IBS-Pematang_Asilum</v>
      </c>
      <c r="C1937" t="s">
        <v>428</v>
      </c>
      <c r="D1937" s="67" t="s">
        <v>642</v>
      </c>
      <c r="E1937" s="67" t="s">
        <v>242</v>
      </c>
      <c r="F1937" s="121">
        <v>2.9787835881609102</v>
      </c>
      <c r="G1937" s="122">
        <v>99.173170171645197</v>
      </c>
      <c r="H1937" s="19">
        <f>ACOS(COS(RADIANS(90-F1938)) * COS(RADIANS(90-F1937)) + SIN(RADIANS(90-F1938)) * SIN(RADIANS(90-F1937)) * COS(RADIANS(G1938-G1937))) * 6371392 * IFERROR(IF(AVERAGEIF('TT History'!$B:$B, D1937, 'TT History'!$E:$E) &gt; 9.8%, 1.1205, IF(AVERAGEIF('TT History'!$B:$B, D1937, 'TT History'!$E:$E) &gt;= 8.5%, 1.1055, 1.0525)), 1.0525)</f>
        <v>146.25106906552236</v>
      </c>
    </row>
    <row r="1938" spans="1:8" x14ac:dyDescent="0.25">
      <c r="A1938" t="s">
        <v>176</v>
      </c>
      <c r="B1938" t="str">
        <f>VLOOKUP(C1938, olt_db!$B$2:$E$70, 2, 0)</f>
        <v>OLT-SMGN-IBS-Pematang_Asilum</v>
      </c>
      <c r="C1938" t="s">
        <v>428</v>
      </c>
      <c r="D1938" s="67" t="s">
        <v>642</v>
      </c>
      <c r="E1938" s="67" t="s">
        <v>243</v>
      </c>
      <c r="F1938" s="121">
        <v>2.97951720504317</v>
      </c>
      <c r="G1938" s="122">
        <v>99.174183105923603</v>
      </c>
      <c r="H1938" s="19">
        <f>ACOS(COS(RADIANS(90-F1939)) * COS(RADIANS(90-F1938)) + SIN(RADIANS(90-F1939)) * SIN(RADIANS(90-F1938)) * COS(RADIANS(G1939-G1938))) * 6371392 * IFERROR(IF(AVERAGEIF('TT History'!$B:$B, D1938, 'TT History'!$E:$E) &gt; 9.8%, 1.1205, IF(AVERAGEIF('TT History'!$B:$B, D1938, 'TT History'!$E:$E) &gt;= 8.5%, 1.1055, 1.0525)), 1.0525)</f>
        <v>83.072935558102785</v>
      </c>
    </row>
    <row r="1939" spans="1:8" x14ac:dyDescent="0.25">
      <c r="A1939" t="s">
        <v>176</v>
      </c>
      <c r="B1939" t="str">
        <f>VLOOKUP(C1939, olt_db!$B$2:$E$70, 2, 0)</f>
        <v>OLT-SMGN-IBS-Pematang_Asilum</v>
      </c>
      <c r="C1939" t="s">
        <v>428</v>
      </c>
      <c r="D1939" s="67" t="s">
        <v>642</v>
      </c>
      <c r="E1939" s="67" t="s">
        <v>244</v>
      </c>
      <c r="F1939" s="121">
        <v>2.9798535982990701</v>
      </c>
      <c r="G1939" s="122">
        <v>99.174808957399094</v>
      </c>
      <c r="H1939" s="19">
        <f>ACOS(COS(RADIANS(90-F1940)) * COS(RADIANS(90-F1939)) + SIN(RADIANS(90-F1940)) * SIN(RADIANS(90-F1939)) * COS(RADIANS(G1940-G1939))) * 6371392 * IFERROR(IF(AVERAGEIF('TT History'!$B:$B, D1939, 'TT History'!$E:$E) &gt; 9.8%, 1.1205, IF(AVERAGEIF('TT History'!$B:$B, D1939, 'TT History'!$E:$E) &gt;= 8.5%, 1.1055, 1.0525)), 1.0525)</f>
        <v>84.65339606033875</v>
      </c>
    </row>
    <row r="1940" spans="1:8" x14ac:dyDescent="0.25">
      <c r="A1940" t="s">
        <v>176</v>
      </c>
      <c r="B1940" t="str">
        <f>VLOOKUP(C1940, olt_db!$B$2:$E$70, 2, 0)</f>
        <v>OLT-SMGN-IBS-Pematang_Asilum</v>
      </c>
      <c r="C1940" t="s">
        <v>428</v>
      </c>
      <c r="D1940" s="67" t="s">
        <v>642</v>
      </c>
      <c r="E1940" s="67" t="s">
        <v>245</v>
      </c>
      <c r="F1940" s="121">
        <v>2.9801033768790202</v>
      </c>
      <c r="G1940" s="122">
        <v>99.175488665064293</v>
      </c>
      <c r="H1940" s="19">
        <f>ACOS(COS(RADIANS(90-F1941)) * COS(RADIANS(90-F1940)) + SIN(RADIANS(90-F1941)) * SIN(RADIANS(90-F1940)) * COS(RADIANS(G1941-G1940))) * 6371392 * IFERROR(IF(AVERAGEIF('TT History'!$B:$B, D1940, 'TT History'!$E:$E) &gt; 9.8%, 1.1205, IF(AVERAGEIF('TT History'!$B:$B, D1940, 'TT History'!$E:$E) &gt;= 8.5%, 1.1055, 1.0525)), 1.0525)</f>
        <v>120.57246309377747</v>
      </c>
    </row>
    <row r="1941" spans="1:8" x14ac:dyDescent="0.25">
      <c r="A1941" t="s">
        <v>176</v>
      </c>
      <c r="B1941" t="str">
        <f>VLOOKUP(C1941, olt_db!$B$2:$E$70, 2, 0)</f>
        <v>OLT-SMGN-IBS-Pematang_Asilum</v>
      </c>
      <c r="C1941" t="s">
        <v>428</v>
      </c>
      <c r="D1941" s="67" t="s">
        <v>642</v>
      </c>
      <c r="E1941" s="67" t="s">
        <v>246</v>
      </c>
      <c r="F1941" s="121">
        <v>2.9802065590057998</v>
      </c>
      <c r="G1941" s="122">
        <v>99.176515055517896</v>
      </c>
      <c r="H1941" s="19">
        <f>ACOS(COS(RADIANS(90-F1942)) * COS(RADIANS(90-F1941)) + SIN(RADIANS(90-F1942)) * SIN(RADIANS(90-F1941)) * COS(RADIANS(G1942-G1941))) * 6371392 * IFERROR(IF(AVERAGEIF('TT History'!$B:$B, D1941, 'TT History'!$E:$E) &gt; 9.8%, 1.1205, IF(AVERAGEIF('TT History'!$B:$B, D1941, 'TT History'!$E:$E) &gt;= 8.5%, 1.1055, 1.0525)), 1.0525)</f>
        <v>166.34035618994341</v>
      </c>
    </row>
    <row r="1942" spans="1:8" x14ac:dyDescent="0.25">
      <c r="A1942" t="s">
        <v>176</v>
      </c>
      <c r="B1942" t="str">
        <f>VLOOKUP(C1942, olt_db!$B$2:$E$70, 2, 0)</f>
        <v>OLT-SMGN-IBS-Pematang_Asilum</v>
      </c>
      <c r="C1942" t="s">
        <v>428</v>
      </c>
      <c r="D1942" s="67" t="s">
        <v>642</v>
      </c>
      <c r="E1942" s="67" t="s">
        <v>258</v>
      </c>
      <c r="F1942" s="121">
        <v>2.9804228259699799</v>
      </c>
      <c r="G1942" s="122">
        <v>99.177921635345598</v>
      </c>
      <c r="H1942" s="19">
        <f>ACOS(COS(RADIANS(90-F1943)) * COS(RADIANS(90-F1942)) + SIN(RADIANS(90-F1943)) * SIN(RADIANS(90-F1942)) * COS(RADIANS(G1943-G1942))) * 6371392 * IFERROR(IF(AVERAGEIF('TT History'!$B:$B, D1942, 'TT History'!$E:$E) &gt; 9.8%, 1.1205, IF(AVERAGEIF('TT History'!$B:$B, D1942, 'TT History'!$E:$E) &gt;= 8.5%, 1.1055, 1.0525)), 1.0525)</f>
        <v>185.85375800673347</v>
      </c>
    </row>
    <row r="1943" spans="1:8" x14ac:dyDescent="0.25">
      <c r="A1943" t="s">
        <v>176</v>
      </c>
      <c r="B1943" t="str">
        <f>VLOOKUP(C1943, olt_db!$B$2:$E$70, 2, 0)</f>
        <v>OLT-SMGN-IBS-Pematang_Asilum</v>
      </c>
      <c r="C1943" t="s">
        <v>428</v>
      </c>
      <c r="D1943" s="67" t="s">
        <v>642</v>
      </c>
      <c r="E1943" s="67" t="s">
        <v>259</v>
      </c>
      <c r="F1943" s="121">
        <v>2.98065052418989</v>
      </c>
      <c r="G1943" s="122">
        <v>99.179495307105398</v>
      </c>
      <c r="H1943" s="19">
        <f>ACOS(COS(RADIANS(90-F1944)) * COS(RADIANS(90-F1943)) + SIN(RADIANS(90-F1944)) * SIN(RADIANS(90-F1943)) * COS(RADIANS(G1944-G1943))) * 6371392 * IFERROR(IF(AVERAGEIF('TT History'!$B:$B, D1943, 'TT History'!$E:$E) &gt; 9.8%, 1.1205, IF(AVERAGEIF('TT History'!$B:$B, D1943, 'TT History'!$E:$E) &gt;= 8.5%, 1.1055, 1.0525)), 1.0525)</f>
        <v>164.00528644388987</v>
      </c>
    </row>
    <row r="1944" spans="1:8" x14ac:dyDescent="0.25">
      <c r="A1944" t="s">
        <v>176</v>
      </c>
      <c r="B1944" t="str">
        <f>VLOOKUP(C1944, olt_db!$B$2:$E$70, 2, 0)</f>
        <v>OLT-SMGN-IBS-Pematang_Asilum</v>
      </c>
      <c r="C1944" t="s">
        <v>428</v>
      </c>
      <c r="D1944" s="67" t="s">
        <v>642</v>
      </c>
      <c r="E1944" s="67" t="s">
        <v>260</v>
      </c>
      <c r="F1944" s="121">
        <v>2.98088690404402</v>
      </c>
      <c r="G1944" s="122">
        <v>99.180878374179898</v>
      </c>
      <c r="H1944" s="19">
        <f>ACOS(COS(RADIANS(90-F1945)) * COS(RADIANS(90-F1944)) + SIN(RADIANS(90-F1945)) * SIN(RADIANS(90-F1944)) * COS(RADIANS(G1945-G1944))) * 6371392 * IFERROR(IF(AVERAGEIF('TT History'!$B:$B, D1944, 'TT History'!$E:$E) &gt; 9.8%, 1.1205, IF(AVERAGEIF('TT History'!$B:$B, D1944, 'TT History'!$E:$E) &gt;= 8.5%, 1.1055, 1.0525)), 1.0525)</f>
        <v>121.49668864212003</v>
      </c>
    </row>
    <row r="1945" spans="1:8" x14ac:dyDescent="0.25">
      <c r="A1945" t="s">
        <v>176</v>
      </c>
      <c r="B1945" t="str">
        <f>VLOOKUP(C1945, olt_db!$B$2:$E$70, 2, 0)</f>
        <v>OLT-SMGN-IBS-Pematang_Asilum</v>
      </c>
      <c r="C1945" t="s">
        <v>428</v>
      </c>
      <c r="D1945" s="67" t="s">
        <v>642</v>
      </c>
      <c r="E1945" s="67" t="s">
        <v>261</v>
      </c>
      <c r="F1945" s="121">
        <v>2.9811046449277798</v>
      </c>
      <c r="G1945" s="122">
        <v>99.181894736026607</v>
      </c>
      <c r="H1945" s="19">
        <f>ACOS(COS(RADIANS(90-F1946)) * COS(RADIANS(90-F1945)) + SIN(RADIANS(90-F1946)) * SIN(RADIANS(90-F1945)) * COS(RADIANS(G1946-G1945))) * 6371392 * IFERROR(IF(AVERAGEIF('TT History'!$B:$B, D1945, 'TT History'!$E:$E) &gt; 9.8%, 1.1205, IF(AVERAGEIF('TT History'!$B:$B, D1945, 'TT History'!$E:$E) &gt;= 8.5%, 1.1055, 1.0525)), 1.0525)</f>
        <v>203.9483148532475</v>
      </c>
    </row>
    <row r="1946" spans="1:8" x14ac:dyDescent="0.25">
      <c r="A1946" t="s">
        <v>176</v>
      </c>
      <c r="B1946" t="str">
        <f>VLOOKUP(C1946, olt_db!$B$2:$E$70, 2, 0)</f>
        <v>OLT-SMGN-IBS-Pematang_Asilum</v>
      </c>
      <c r="C1946" t="s">
        <v>428</v>
      </c>
      <c r="D1946" s="67" t="s">
        <v>642</v>
      </c>
      <c r="E1946" s="67" t="s">
        <v>262</v>
      </c>
      <c r="F1946" s="121">
        <v>2.9815366990188701</v>
      </c>
      <c r="G1946" s="122">
        <v>99.183585166018304</v>
      </c>
      <c r="H1946" s="19">
        <f>ACOS(COS(RADIANS(90-F1947)) * COS(RADIANS(90-F1946)) + SIN(RADIANS(90-F1947)) * SIN(RADIANS(90-F1946)) * COS(RADIANS(G1947-G1946))) * 6371392 * IFERROR(IF(AVERAGEIF('TT History'!$B:$B, D1946, 'TT History'!$E:$E) &gt; 9.8%, 1.1205, IF(AVERAGEIF('TT History'!$B:$B, D1946, 'TT History'!$E:$E) &gt;= 8.5%, 1.1055, 1.0525)), 1.0525)</f>
        <v>117.34463615755078</v>
      </c>
    </row>
    <row r="1947" spans="1:8" x14ac:dyDescent="0.25">
      <c r="A1947" t="s">
        <v>176</v>
      </c>
      <c r="B1947" t="str">
        <f>VLOOKUP(C1947, olt_db!$B$2:$E$70, 2, 0)</f>
        <v>OLT-SMGN-IBS-Pematang_Asilum</v>
      </c>
      <c r="C1947" t="s">
        <v>428</v>
      </c>
      <c r="D1947" s="67" t="s">
        <v>642</v>
      </c>
      <c r="E1947" s="67" t="s">
        <v>263</v>
      </c>
      <c r="F1947" s="121">
        <v>2.98190836087036</v>
      </c>
      <c r="G1947" s="122">
        <v>99.184517600439804</v>
      </c>
      <c r="H1947" s="19">
        <f>ACOS(COS(RADIANS(90-F1948)) * COS(RADIANS(90-F1947)) + SIN(RADIANS(90-F1948)) * SIN(RADIANS(90-F1947)) * COS(RADIANS(G1948-G1947))) * 6371392 * IFERROR(IF(AVERAGEIF('TT History'!$B:$B, D1947, 'TT History'!$E:$E) &gt; 9.8%, 1.1205, IF(AVERAGEIF('TT History'!$B:$B, D1947, 'TT History'!$E:$E) &gt;= 8.5%, 1.1055, 1.0525)), 1.0525)</f>
        <v>156.4492999328219</v>
      </c>
    </row>
    <row r="1948" spans="1:8" x14ac:dyDescent="0.25">
      <c r="A1948" t="s">
        <v>176</v>
      </c>
      <c r="B1948" t="str">
        <f>VLOOKUP(C1948, olt_db!$B$2:$E$70, 2, 0)</f>
        <v>OLT-SMGN-IBS-Pematang_Asilum</v>
      </c>
      <c r="C1948" t="s">
        <v>428</v>
      </c>
      <c r="D1948" s="67" t="s">
        <v>642</v>
      </c>
      <c r="E1948" s="67" t="s">
        <v>264</v>
      </c>
      <c r="F1948" s="121">
        <v>2.9823398303281299</v>
      </c>
      <c r="G1948" s="122">
        <v>99.185784483796894</v>
      </c>
      <c r="H1948" s="19">
        <f>ACOS(COS(RADIANS(90-F1949)) * COS(RADIANS(90-F1948)) + SIN(RADIANS(90-F1949)) * SIN(RADIANS(90-F1948)) * COS(RADIANS(G1949-G1948))) * 6371392 * IFERROR(IF(AVERAGEIF('TT History'!$B:$B, D1948, 'TT History'!$E:$E) &gt; 9.8%, 1.1205, IF(AVERAGEIF('TT History'!$B:$B, D1948, 'TT History'!$E:$E) &gt;= 8.5%, 1.1055, 1.0525)), 1.0525)</f>
        <v>82.620544427612984</v>
      </c>
    </row>
    <row r="1949" spans="1:8" x14ac:dyDescent="0.25">
      <c r="A1949" t="s">
        <v>176</v>
      </c>
      <c r="B1949" t="str">
        <f>VLOOKUP(C1949, olt_db!$B$2:$E$70, 2, 0)</f>
        <v>OLT-SMGN-IBS-Pematang_Asilum</v>
      </c>
      <c r="C1949" t="s">
        <v>428</v>
      </c>
      <c r="D1949" s="67" t="s">
        <v>642</v>
      </c>
      <c r="E1949" s="67" t="s">
        <v>265</v>
      </c>
      <c r="F1949" s="121">
        <v>2.9825112661038702</v>
      </c>
      <c r="G1949" s="122">
        <v>99.186470196713898</v>
      </c>
      <c r="H1949" s="19">
        <f>ACOS(COS(RADIANS(90-F1950)) * COS(RADIANS(90-F1949)) + SIN(RADIANS(90-F1950)) * SIN(RADIANS(90-F1949)) * COS(RADIANS(G1950-G1949))) * 6371392 * IFERROR(IF(AVERAGEIF('TT History'!$B:$B, D1949, 'TT History'!$E:$E) &gt; 9.8%, 1.1205, IF(AVERAGEIF('TT History'!$B:$B, D1949, 'TT History'!$E:$E) &gt;= 8.5%, 1.1055, 1.0525)), 1.0525)</f>
        <v>131.49120187486795</v>
      </c>
    </row>
    <row r="1950" spans="1:8" x14ac:dyDescent="0.25">
      <c r="A1950" t="s">
        <v>176</v>
      </c>
      <c r="B1950" t="str">
        <f>VLOOKUP(C1950, olt_db!$B$2:$E$70, 2, 0)</f>
        <v>OLT-SMGN-IBS-Pematang_Asilum</v>
      </c>
      <c r="C1950" t="s">
        <v>428</v>
      </c>
      <c r="D1950" s="67" t="s">
        <v>642</v>
      </c>
      <c r="E1950" s="67" t="s">
        <v>266</v>
      </c>
      <c r="F1950" s="121">
        <v>2.9827124393279298</v>
      </c>
      <c r="G1950" s="122">
        <v>99.187577011581993</v>
      </c>
      <c r="H1950" s="19">
        <f>ACOS(COS(RADIANS(90-F1951)) * COS(RADIANS(90-F1950)) + SIN(RADIANS(90-F1951)) * SIN(RADIANS(90-F1950)) * COS(RADIANS(G1951-G1950))) * 6371392 * IFERROR(IF(AVERAGEIF('TT History'!$B:$B, D1950, 'TT History'!$E:$E) &gt; 9.8%, 1.1205, IF(AVERAGEIF('TT History'!$B:$B, D1950, 'TT History'!$E:$E) &gt;= 8.5%, 1.1055, 1.0525)), 1.0525)</f>
        <v>159.26242343804034</v>
      </c>
    </row>
    <row r="1951" spans="1:8" x14ac:dyDescent="0.25">
      <c r="A1951" t="s">
        <v>176</v>
      </c>
      <c r="B1951" t="str">
        <f>VLOOKUP(C1951, olt_db!$B$2:$E$70, 2, 0)</f>
        <v>OLT-SMGN-IBS-Pematang_Asilum</v>
      </c>
      <c r="C1951" t="s">
        <v>428</v>
      </c>
      <c r="D1951" s="67" t="s">
        <v>642</v>
      </c>
      <c r="E1951" s="67" t="s">
        <v>267</v>
      </c>
      <c r="F1951" s="121">
        <v>2.9829395151680198</v>
      </c>
      <c r="G1951" s="122">
        <v>99.1889205049807</v>
      </c>
      <c r="H1951" s="19">
        <f>ACOS(COS(RADIANS(90-F1952)) * COS(RADIANS(90-F1951)) + SIN(RADIANS(90-F1952)) * SIN(RADIANS(90-F1951)) * COS(RADIANS(G1952-G1951))) * 6371392 * IFERROR(IF(AVERAGEIF('TT History'!$B:$B, D1951, 'TT History'!$E:$E) &gt; 9.8%, 1.1205, IF(AVERAGEIF('TT History'!$B:$B, D1951, 'TT History'!$E:$E) &gt;= 8.5%, 1.1055, 1.0525)), 1.0525)</f>
        <v>158.13078427395106</v>
      </c>
    </row>
    <row r="1952" spans="1:8" x14ac:dyDescent="0.25">
      <c r="A1952" t="s">
        <v>176</v>
      </c>
      <c r="B1952" t="str">
        <f>VLOOKUP(C1952, olt_db!$B$2:$E$70, 2, 0)</f>
        <v>OLT-SMGN-IBS-Pematang_Asilum</v>
      </c>
      <c r="C1952" t="s">
        <v>428</v>
      </c>
      <c r="D1952" s="67" t="s">
        <v>642</v>
      </c>
      <c r="E1952" s="67" t="s">
        <v>281</v>
      </c>
      <c r="F1952" s="121">
        <v>2.9830836239487599</v>
      </c>
      <c r="G1952" s="122">
        <v>99.190265705182298</v>
      </c>
      <c r="H1952" s="19">
        <f>ACOS(COS(RADIANS(90-F1953)) * COS(RADIANS(90-F1952)) + SIN(RADIANS(90-F1953)) * SIN(RADIANS(90-F1952)) * COS(RADIANS(G1953-G1952))) * 6371392 * IFERROR(IF(AVERAGEIF('TT History'!$B:$B, D1952, 'TT History'!$E:$E) &gt; 9.8%, 1.1205, IF(AVERAGEIF('TT History'!$B:$B, D1952, 'TT History'!$E:$E) &gt;= 8.5%, 1.1055, 1.0525)), 1.0525)</f>
        <v>121.00332102366355</v>
      </c>
    </row>
    <row r="1953" spans="1:8" x14ac:dyDescent="0.25">
      <c r="A1953" t="s">
        <v>176</v>
      </c>
      <c r="B1953" t="str">
        <f>VLOOKUP(C1953, olt_db!$B$2:$E$70, 2, 0)</f>
        <v>OLT-SMGN-IBS-Pematang_Asilum</v>
      </c>
      <c r="C1953" t="s">
        <v>428</v>
      </c>
      <c r="D1953" s="67" t="s">
        <v>642</v>
      </c>
      <c r="E1953" s="67" t="s">
        <v>282</v>
      </c>
      <c r="F1953" s="121">
        <v>2.98326133440455</v>
      </c>
      <c r="G1953" s="122">
        <v>99.191285563298393</v>
      </c>
      <c r="H1953" s="19">
        <f>ACOS(COS(RADIANS(90-F1954)) * COS(RADIANS(90-F1953)) + SIN(RADIANS(90-F1954)) * SIN(RADIANS(90-F1953)) * COS(RADIANS(G1954-G1953))) * 6371392 * IFERROR(IF(AVERAGEIF('TT History'!$B:$B, D1953, 'TT History'!$E:$E) &gt; 9.8%, 1.1205, IF(AVERAGEIF('TT History'!$B:$B, D1953, 'TT History'!$E:$E) &gt;= 8.5%, 1.1055, 1.0525)), 1.0525)</f>
        <v>141.66355958581124</v>
      </c>
    </row>
    <row r="1954" spans="1:8" x14ac:dyDescent="0.25">
      <c r="A1954" t="s">
        <v>176</v>
      </c>
      <c r="B1954" t="str">
        <f>VLOOKUP(C1954, olt_db!$B$2:$E$70, 2, 0)</f>
        <v>OLT-SMGN-IBS-Pematang_Asilum</v>
      </c>
      <c r="C1954" t="s">
        <v>428</v>
      </c>
      <c r="D1954" s="67" t="s">
        <v>642</v>
      </c>
      <c r="E1954" s="67" t="s">
        <v>283</v>
      </c>
      <c r="F1954" s="121">
        <v>2.98350899284919</v>
      </c>
      <c r="G1954" s="122">
        <v>99.192471951135403</v>
      </c>
      <c r="H1954" s="19">
        <f>ACOS(COS(RADIANS(90-F1955)) * COS(RADIANS(90-F1954)) + SIN(RADIANS(90-F1955)) * SIN(RADIANS(90-F1954)) * COS(RADIANS(G1955-G1954))) * 6371392 * IFERROR(IF(AVERAGEIF('TT History'!$B:$B, D1954, 'TT History'!$E:$E) &gt; 9.8%, 1.1205, IF(AVERAGEIF('TT History'!$B:$B, D1954, 'TT History'!$E:$E) &gt;= 8.5%, 1.1055, 1.0525)), 1.0525)</f>
        <v>153.6841624980583</v>
      </c>
    </row>
    <row r="1955" spans="1:8" x14ac:dyDescent="0.25">
      <c r="A1955" t="s">
        <v>176</v>
      </c>
      <c r="B1955" t="str">
        <f>VLOOKUP(C1955, olt_db!$B$2:$E$70, 2, 0)</f>
        <v>OLT-SMGN-IBS-Pematang_Asilum</v>
      </c>
      <c r="C1955" t="s">
        <v>428</v>
      </c>
      <c r="D1955" s="67" t="s">
        <v>642</v>
      </c>
      <c r="E1955" s="67" t="s">
        <v>284</v>
      </c>
      <c r="F1955" s="121">
        <v>2.98364660877687</v>
      </c>
      <c r="G1955" s="122">
        <v>99.193779584802499</v>
      </c>
      <c r="H1955" s="19">
        <f>ACOS(COS(RADIANS(90-F1956)) * COS(RADIANS(90-F1955)) + SIN(RADIANS(90-F1956)) * SIN(RADIANS(90-F1955)) * COS(RADIANS(G1956-G1955))) * 6371392 * IFERROR(IF(AVERAGEIF('TT History'!$B:$B, D1955, 'TT History'!$E:$E) &gt; 9.8%, 1.1205, IF(AVERAGEIF('TT History'!$B:$B, D1955, 'TT History'!$E:$E) &gt;= 8.5%, 1.1055, 1.0525)), 1.0525)</f>
        <v>95.065860946081216</v>
      </c>
    </row>
    <row r="1956" spans="1:8" x14ac:dyDescent="0.25">
      <c r="A1956" t="s">
        <v>176</v>
      </c>
      <c r="B1956" t="str">
        <f>VLOOKUP(C1956, olt_db!$B$2:$E$70, 2, 0)</f>
        <v>OLT-SMGN-IBS-Pematang_Asilum</v>
      </c>
      <c r="C1956" t="s">
        <v>428</v>
      </c>
      <c r="D1956" s="67" t="s">
        <v>642</v>
      </c>
      <c r="E1956" s="67" t="s">
        <v>285</v>
      </c>
      <c r="F1956" s="121">
        <v>2.9837615575126901</v>
      </c>
      <c r="G1956" s="122">
        <v>99.194584752888801</v>
      </c>
      <c r="H1956" s="19">
        <f>ACOS(COS(RADIANS(90-F1957)) * COS(RADIANS(90-F1956)) + SIN(RADIANS(90-F1957)) * SIN(RADIANS(90-F1956)) * COS(RADIANS(G1957-G1956))) * 6371392 * IFERROR(IF(AVERAGEIF('TT History'!$B:$B, D1956, 'TT History'!$E:$E) &gt; 9.8%, 1.1205, IF(AVERAGEIF('TT History'!$B:$B, D1956, 'TT History'!$E:$E) &gt;= 8.5%, 1.1055, 1.0525)), 1.0525)</f>
        <v>74.159367696017057</v>
      </c>
    </row>
    <row r="1957" spans="1:8" x14ac:dyDescent="0.25">
      <c r="A1957" t="s">
        <v>176</v>
      </c>
      <c r="B1957" t="str">
        <f>VLOOKUP(C1957, olt_db!$B$2:$E$70, 2, 0)</f>
        <v>OLT-SMGN-IBS-Pematang_Asilum</v>
      </c>
      <c r="C1957" t="s">
        <v>428</v>
      </c>
      <c r="D1957" s="67" t="s">
        <v>642</v>
      </c>
      <c r="E1957" s="67" t="s">
        <v>286</v>
      </c>
      <c r="F1957" s="121">
        <v>2.9838110442228598</v>
      </c>
      <c r="G1957" s="122">
        <v>99.195217299372302</v>
      </c>
      <c r="H1957" s="19">
        <f>ACOS(COS(RADIANS(90-F1958)) * COS(RADIANS(90-F1957)) + SIN(RADIANS(90-F1958)) * SIN(RADIANS(90-F1957)) * COS(RADIANS(G1958-G1957))) * 6371392 * IFERROR(IF(AVERAGEIF('TT History'!$B:$B, D1957, 'TT History'!$E:$E) &gt; 9.8%, 1.1205, IF(AVERAGEIF('TT History'!$B:$B, D1957, 'TT History'!$E:$E) &gt;= 8.5%, 1.1055, 1.0525)), 1.0525)</f>
        <v>116.6221917235237</v>
      </c>
    </row>
    <row r="1958" spans="1:8" x14ac:dyDescent="0.25">
      <c r="A1958" t="s">
        <v>176</v>
      </c>
      <c r="B1958" t="str">
        <f>VLOOKUP(C1958, olt_db!$B$2:$E$70, 2, 0)</f>
        <v>OLT-SMGN-IBS-Pematang_Asilum</v>
      </c>
      <c r="C1958" t="s">
        <v>428</v>
      </c>
      <c r="D1958" s="67" t="s">
        <v>642</v>
      </c>
      <c r="E1958" s="67" t="s">
        <v>287</v>
      </c>
      <c r="F1958" s="121">
        <v>2.98388861904342</v>
      </c>
      <c r="G1958" s="122">
        <v>99.1962120546862</v>
      </c>
      <c r="H1958" s="19">
        <f>ACOS(COS(RADIANS(90-F1959)) * COS(RADIANS(90-F1958)) + SIN(RADIANS(90-F1959)) * SIN(RADIANS(90-F1958)) * COS(RADIANS(G1959-G1958))) * 6371392 * IFERROR(IF(AVERAGEIF('TT History'!$B:$B, D1958, 'TT History'!$E:$E) &gt; 9.8%, 1.1205, IF(AVERAGEIF('TT History'!$B:$B, D1958, 'TT History'!$E:$E) &gt;= 8.5%, 1.1055, 1.0525)), 1.0525)</f>
        <v>98.083734615221644</v>
      </c>
    </row>
    <row r="1959" spans="1:8" x14ac:dyDescent="0.25">
      <c r="A1959" t="s">
        <v>176</v>
      </c>
      <c r="B1959" t="str">
        <f>VLOOKUP(C1959, olt_db!$B$2:$E$70, 2, 0)</f>
        <v>OLT-SMGN-IBS-Pematang_Asilum</v>
      </c>
      <c r="C1959" t="s">
        <v>428</v>
      </c>
      <c r="D1959" s="67" t="s">
        <v>642</v>
      </c>
      <c r="E1959" s="67" t="s">
        <v>288</v>
      </c>
      <c r="F1959" s="121">
        <v>2.98398537989338</v>
      </c>
      <c r="G1959" s="122">
        <v>99.197045616966307</v>
      </c>
      <c r="H1959" s="19">
        <f>ACOS(COS(RADIANS(90-F1960)) * COS(RADIANS(90-F1959)) + SIN(RADIANS(90-F1960)) * SIN(RADIANS(90-F1959)) * COS(RADIANS(G1960-G1959))) * 6371392 * IFERROR(IF(AVERAGEIF('TT History'!$B:$B, D1959, 'TT History'!$E:$E) &gt; 9.8%, 1.1205, IF(AVERAGEIF('TT History'!$B:$B, D1959, 'TT History'!$E:$E) &gt;= 8.5%, 1.1055, 1.0525)), 1.0525)</f>
        <v>59.30225649958863</v>
      </c>
    </row>
    <row r="1960" spans="1:8" x14ac:dyDescent="0.25">
      <c r="A1960" t="s">
        <v>176</v>
      </c>
      <c r="B1960" t="str">
        <f>VLOOKUP(C1960, olt_db!$B$2:$E$70, 2, 0)</f>
        <v>OLT-SMGN-IBS-Pematang_Asilum</v>
      </c>
      <c r="C1960" t="s">
        <v>428</v>
      </c>
      <c r="D1960" s="67" t="s">
        <v>642</v>
      </c>
      <c r="E1960" s="67" t="s">
        <v>289</v>
      </c>
      <c r="F1960" s="121">
        <v>2.9841504988741501</v>
      </c>
      <c r="G1960" s="122">
        <v>99.197525291439405</v>
      </c>
      <c r="H1960" s="19">
        <f>ACOS(COS(RADIANS(90-F1961)) * COS(RADIANS(90-F1960)) + SIN(RADIANS(90-F1961)) * SIN(RADIANS(90-F1960)) * COS(RADIANS(G1961-G1960))) * 6371392 * IFERROR(IF(AVERAGEIF('TT History'!$B:$B, D1960, 'TT History'!$E:$E) &gt; 9.8%, 1.1205, IF(AVERAGEIF('TT History'!$B:$B, D1960, 'TT History'!$E:$E) &gt;= 8.5%, 1.1055, 1.0525)), 1.0525)</f>
        <v>67.380872831754559</v>
      </c>
    </row>
    <row r="1961" spans="1:8" x14ac:dyDescent="0.25">
      <c r="A1961" t="s">
        <v>176</v>
      </c>
      <c r="B1961" t="str">
        <f>VLOOKUP(C1961, olt_db!$B$2:$E$70, 2, 0)</f>
        <v>OLT-SMGN-IBS-Pematang_Asilum</v>
      </c>
      <c r="C1961" t="s">
        <v>428</v>
      </c>
      <c r="D1961" s="67" t="s">
        <v>642</v>
      </c>
      <c r="E1961" s="67" t="s">
        <v>290</v>
      </c>
      <c r="F1961" s="121">
        <v>2.9845028377564198</v>
      </c>
      <c r="G1961" s="122">
        <v>99.197981210276495</v>
      </c>
      <c r="H1961" s="19">
        <f>ACOS(COS(RADIANS(90-F1962)) * COS(RADIANS(90-F1961)) + SIN(RADIANS(90-F1962)) * SIN(RADIANS(90-F1961)) * COS(RADIANS(G1962-G1961))) * 6371392 * IFERROR(IF(AVERAGEIF('TT History'!$B:$B, D1961, 'TT History'!$E:$E) &gt; 9.8%, 1.1205, IF(AVERAGEIF('TT History'!$B:$B, D1961, 'TT History'!$E:$E) &gt;= 8.5%, 1.1055, 1.0525)), 1.0525)</f>
        <v>176.03399313074144</v>
      </c>
    </row>
    <row r="1962" spans="1:8" x14ac:dyDescent="0.25">
      <c r="A1962" t="s">
        <v>176</v>
      </c>
      <c r="B1962" t="str">
        <f>VLOOKUP(C1962, olt_db!$B$2:$E$70, 2, 0)</f>
        <v>OLT-SMGN-IBS-Pematang_Asilum</v>
      </c>
      <c r="C1962" t="s">
        <v>428</v>
      </c>
      <c r="D1962" s="67" t="s">
        <v>642</v>
      </c>
      <c r="E1962" s="67" t="s">
        <v>291</v>
      </c>
      <c r="F1962" s="121">
        <v>2.9856716452323599</v>
      </c>
      <c r="G1962" s="122">
        <v>99.198929101129906</v>
      </c>
      <c r="H1962" s="19">
        <f>ACOS(COS(RADIANS(90-F1963)) * COS(RADIANS(90-F1962)) + SIN(RADIANS(90-F1963)) * SIN(RADIANS(90-F1962)) * COS(RADIANS(G1963-G1962))) * 6371392 * IFERROR(IF(AVERAGEIF('TT History'!$B:$B, D1962, 'TT History'!$E:$E) &gt; 9.8%, 1.1205, IF(AVERAGEIF('TT History'!$B:$B, D1962, 'TT History'!$E:$E) &gt;= 8.5%, 1.1055, 1.0525)), 1.0525)</f>
        <v>251.99004562379392</v>
      </c>
    </row>
    <row r="1963" spans="1:8" x14ac:dyDescent="0.25">
      <c r="A1963" t="s">
        <v>176</v>
      </c>
      <c r="B1963" t="str">
        <f>VLOOKUP(C1963, olt_db!$B$2:$E$70, 2, 0)</f>
        <v>OLT-SMGN-IBS-Pematang_Asilum</v>
      </c>
      <c r="C1963" t="s">
        <v>428</v>
      </c>
      <c r="D1963" s="67" t="s">
        <v>642</v>
      </c>
      <c r="E1963" s="67" t="s">
        <v>292</v>
      </c>
      <c r="F1963" s="121">
        <v>2.98736354061894</v>
      </c>
      <c r="G1963" s="122">
        <v>99.200262459283195</v>
      </c>
      <c r="H1963" s="19">
        <f>ACOS(COS(RADIANS(90-F1964)) * COS(RADIANS(90-F1963)) + SIN(RADIANS(90-F1964)) * SIN(RADIANS(90-F1963)) * COS(RADIANS(G1964-G1963))) * 6371392 * IFERROR(IF(AVERAGEIF('TT History'!$B:$B, D1963, 'TT History'!$E:$E) &gt; 9.8%, 1.1205, IF(AVERAGEIF('TT History'!$B:$B, D1963, 'TT History'!$E:$E) &gt;= 8.5%, 1.1055, 1.0525)), 1.0525)</f>
        <v>119.30817636668715</v>
      </c>
    </row>
    <row r="1964" spans="1:8" x14ac:dyDescent="0.25">
      <c r="A1964" t="s">
        <v>176</v>
      </c>
      <c r="B1964" t="str">
        <f>VLOOKUP(C1964, olt_db!$B$2:$E$70, 2, 0)</f>
        <v>OLT-SMGN-IBS-Pematang_Asilum</v>
      </c>
      <c r="C1964" t="s">
        <v>428</v>
      </c>
      <c r="D1964" s="67" t="s">
        <v>642</v>
      </c>
      <c r="E1964" s="67" t="s">
        <v>293</v>
      </c>
      <c r="F1964" s="121">
        <v>2.98814160997249</v>
      </c>
      <c r="G1964" s="122">
        <v>99.200921949131398</v>
      </c>
      <c r="H1964" s="19">
        <f>ACOS(COS(RADIANS(90-F1965)) * COS(RADIANS(90-F1964)) + SIN(RADIANS(90-F1965)) * SIN(RADIANS(90-F1964)) * COS(RADIANS(G1965-G1964))) * 6371392 * IFERROR(IF(AVERAGEIF('TT History'!$B:$B, D1964, 'TT History'!$E:$E) &gt; 9.8%, 1.1205, IF(AVERAGEIF('TT History'!$B:$B, D1964, 'TT History'!$E:$E) &gt;= 8.5%, 1.1055, 1.0525)), 1.0525)</f>
        <v>290.04614046476149</v>
      </c>
    </row>
    <row r="1965" spans="1:8" x14ac:dyDescent="0.25">
      <c r="A1965" t="s">
        <v>176</v>
      </c>
      <c r="B1965" t="str">
        <f>VLOOKUP(C1965, olt_db!$B$2:$E$70, 2, 0)</f>
        <v>OLT-SMGN-IBS-Pematang_Asilum</v>
      </c>
      <c r="C1965" t="s">
        <v>428</v>
      </c>
      <c r="D1965" s="67" t="s">
        <v>642</v>
      </c>
      <c r="E1965" s="67" t="s">
        <v>294</v>
      </c>
      <c r="F1965" s="121">
        <v>2.9900998296602901</v>
      </c>
      <c r="G1965" s="122">
        <v>99.202442822156996</v>
      </c>
      <c r="H1965" s="19">
        <f>ACOS(COS(RADIANS(90-F1966)) * COS(RADIANS(90-F1965)) + SIN(RADIANS(90-F1966)) * SIN(RADIANS(90-F1965)) * COS(RADIANS(G1966-G1965))) * 6371392 * IFERROR(IF(AVERAGEIF('TT History'!$B:$B, D1965, 'TT History'!$E:$E) &gt; 9.8%, 1.1205, IF(AVERAGEIF('TT History'!$B:$B, D1965, 'TT History'!$E:$E) &gt;= 8.5%, 1.1055, 1.0525)), 1.0525)</f>
        <v>220.00147711585714</v>
      </c>
    </row>
    <row r="1966" spans="1:8" x14ac:dyDescent="0.25">
      <c r="A1966" t="s">
        <v>176</v>
      </c>
      <c r="B1966" t="str">
        <f>VLOOKUP(C1966, olt_db!$B$2:$E$70, 2, 0)</f>
        <v>OLT-SMGN-IBS-Pematang_Asilum</v>
      </c>
      <c r="C1966" t="s">
        <v>428</v>
      </c>
      <c r="D1966" s="67" t="s">
        <v>642</v>
      </c>
      <c r="E1966" s="67" t="s">
        <v>295</v>
      </c>
      <c r="F1966" s="121">
        <v>2.9915374267083301</v>
      </c>
      <c r="G1966" s="122">
        <v>99.203655523177403</v>
      </c>
      <c r="H1966" s="19">
        <f>ACOS(COS(RADIANS(90-F1967)) * COS(RADIANS(90-F1966)) + SIN(RADIANS(90-F1967)) * SIN(RADIANS(90-F1966)) * COS(RADIANS(G1967-G1966))) * 6371392 * IFERROR(IF(AVERAGEIF('TT History'!$B:$B, D1966, 'TT History'!$E:$E) &gt; 9.8%, 1.1205, IF(AVERAGEIF('TT History'!$B:$B, D1966, 'TT History'!$E:$E) &gt;= 8.5%, 1.1055, 1.0525)), 1.0525)</f>
        <v>301.53535730898733</v>
      </c>
    </row>
    <row r="1967" spans="1:8" x14ac:dyDescent="0.25">
      <c r="A1967" t="s">
        <v>176</v>
      </c>
      <c r="B1967" t="str">
        <f>VLOOKUP(C1967, olt_db!$B$2:$E$70, 2, 0)</f>
        <v>OLT-SMGN-IBS-Pematang_Asilum</v>
      </c>
      <c r="C1967" t="s">
        <v>428</v>
      </c>
      <c r="D1967" s="67" t="s">
        <v>642</v>
      </c>
      <c r="E1967" s="67" t="s">
        <v>296</v>
      </c>
      <c r="F1967" s="121">
        <v>2.9935615971846099</v>
      </c>
      <c r="G1967" s="122">
        <v>99.205251531464697</v>
      </c>
      <c r="H1967" s="19">
        <f>ACOS(COS(RADIANS(90-F1968)) * COS(RADIANS(90-F1967)) + SIN(RADIANS(90-F1968)) * SIN(RADIANS(90-F1967)) * COS(RADIANS(G1968-G1967))) * 6371392 * IFERROR(IF(AVERAGEIF('TT History'!$B:$B, D1967, 'TT History'!$E:$E) &gt; 9.8%, 1.1205, IF(AVERAGEIF('TT History'!$B:$B, D1967, 'TT History'!$E:$E) &gt;= 8.5%, 1.1055, 1.0525)), 1.0525)</f>
        <v>228.08579517635442</v>
      </c>
    </row>
    <row r="1968" spans="1:8" x14ac:dyDescent="0.25">
      <c r="A1968" t="s">
        <v>176</v>
      </c>
      <c r="B1968" t="str">
        <f>VLOOKUP(C1968, olt_db!$B$2:$E$70, 2, 0)</f>
        <v>OLT-SMGN-IBS-Pematang_Asilum</v>
      </c>
      <c r="C1968" t="s">
        <v>428</v>
      </c>
      <c r="D1968" s="67" t="s">
        <v>642</v>
      </c>
      <c r="E1968" s="67" t="s">
        <v>297</v>
      </c>
      <c r="F1968" s="121">
        <v>2.9950598627602001</v>
      </c>
      <c r="G1968" s="122">
        <v>99.206499417947001</v>
      </c>
      <c r="H1968" s="19">
        <f>ACOS(COS(RADIANS(90-F1969)) * COS(RADIANS(90-F1968)) + SIN(RADIANS(90-F1969)) * SIN(RADIANS(90-F1968)) * COS(RADIANS(G1969-G1968))) * 6371392 * IFERROR(IF(AVERAGEIF('TT History'!$B:$B, D1968, 'TT History'!$E:$E) &gt; 9.8%, 1.1205, IF(AVERAGEIF('TT History'!$B:$B, D1968, 'TT History'!$E:$E) &gt;= 8.5%, 1.1055, 1.0525)), 1.0525)</f>
        <v>138.94043031965083</v>
      </c>
    </row>
    <row r="1969" spans="1:8" x14ac:dyDescent="0.25">
      <c r="A1969" t="s">
        <v>176</v>
      </c>
      <c r="B1969" t="str">
        <f>VLOOKUP(C1969, olt_db!$B$2:$E$70, 2, 0)</f>
        <v>OLT-SMGN-IBS-Pematang_Asilum</v>
      </c>
      <c r="C1969" t="s">
        <v>428</v>
      </c>
      <c r="D1969" s="67" t="s">
        <v>642</v>
      </c>
      <c r="E1969" s="67" t="s">
        <v>306</v>
      </c>
      <c r="F1969" s="121">
        <v>2.9959498087903</v>
      </c>
      <c r="G1969" s="122">
        <v>99.207286146548697</v>
      </c>
      <c r="H1969" s="19">
        <f>ACOS(COS(RADIANS(90-F1970)) * COS(RADIANS(90-F1969)) + SIN(RADIANS(90-F1970)) * SIN(RADIANS(90-F1969)) * COS(RADIANS(G1970-G1969))) * 6371392 * IFERROR(IF(AVERAGEIF('TT History'!$B:$B, D1969, 'TT History'!$E:$E) &gt; 9.8%, 1.1205, IF(AVERAGEIF('TT History'!$B:$B, D1969, 'TT History'!$E:$E) &gt;= 8.5%, 1.1055, 1.0525)), 1.0525)</f>
        <v>115.31763374224937</v>
      </c>
    </row>
    <row r="1970" spans="1:8" x14ac:dyDescent="0.25">
      <c r="A1970" t="s">
        <v>176</v>
      </c>
      <c r="B1970" t="str">
        <f>VLOOKUP(C1970, olt_db!$B$2:$E$70, 2, 0)</f>
        <v>OLT-SMGN-IBS-Pematang_Asilum</v>
      </c>
      <c r="C1970" t="s">
        <v>428</v>
      </c>
      <c r="D1970" s="67" t="s">
        <v>642</v>
      </c>
      <c r="E1970" s="67" t="s">
        <v>307</v>
      </c>
      <c r="F1970" s="121">
        <v>2.99659180418409</v>
      </c>
      <c r="G1970" s="122">
        <v>99.208034584515303</v>
      </c>
      <c r="H1970" s="19">
        <f>ACOS(COS(RADIANS(90-F1971)) * COS(RADIANS(90-F1970)) + SIN(RADIANS(90-F1971)) * SIN(RADIANS(90-F1970)) * COS(RADIANS(G1971-G1970))) * 6371392 * IFERROR(IF(AVERAGEIF('TT History'!$B:$B, D1970, 'TT History'!$E:$E) &gt; 9.8%, 1.1205, IF(AVERAGEIF('TT History'!$B:$B, D1970, 'TT History'!$E:$E) &gt;= 8.5%, 1.1055, 1.0525)), 1.0525)</f>
        <v>193.04395412050931</v>
      </c>
    </row>
    <row r="1971" spans="1:8" x14ac:dyDescent="0.25">
      <c r="A1971" t="s">
        <v>176</v>
      </c>
      <c r="B1971" t="str">
        <f>VLOOKUP(C1971, olt_db!$B$2:$E$70, 2, 0)</f>
        <v>OLT-SMGN-IBS-Pematang_Asilum</v>
      </c>
      <c r="C1971" t="s">
        <v>428</v>
      </c>
      <c r="D1971" s="67" t="s">
        <v>642</v>
      </c>
      <c r="E1971" s="67" t="s">
        <v>308</v>
      </c>
      <c r="F1971" s="121">
        <v>2.9974516430167601</v>
      </c>
      <c r="G1971" s="122">
        <v>99.209444046430605</v>
      </c>
      <c r="H1971" s="19">
        <f>ACOS(COS(RADIANS(90-F1972)) * COS(RADIANS(90-F1971)) + SIN(RADIANS(90-F1972)) * SIN(RADIANS(90-F1971)) * COS(RADIANS(G1972-G1971))) * 6371392 * IFERROR(IF(AVERAGEIF('TT History'!$B:$B, D1971, 'TT History'!$E:$E) &gt; 9.8%, 1.1205, IF(AVERAGEIF('TT History'!$B:$B, D1971, 'TT History'!$E:$E) &gt;= 8.5%, 1.1055, 1.0525)), 1.0525)</f>
        <v>148.74017831460273</v>
      </c>
    </row>
    <row r="1972" spans="1:8" x14ac:dyDescent="0.25">
      <c r="A1972" t="s">
        <v>176</v>
      </c>
      <c r="B1972" t="str">
        <f>VLOOKUP(C1972, olt_db!$B$2:$E$70, 2, 0)</f>
        <v>OLT-SMGN-IBS-Pematang_Asilum</v>
      </c>
      <c r="C1972" t="s">
        <v>428</v>
      </c>
      <c r="D1972" s="67" t="s">
        <v>642</v>
      </c>
      <c r="E1972" s="67" t="s">
        <v>309</v>
      </c>
      <c r="F1972" s="121">
        <v>2.9980191582140701</v>
      </c>
      <c r="G1972" s="122">
        <v>99.210582701131202</v>
      </c>
      <c r="H1972" s="19">
        <f>ACOS(COS(RADIANS(90-F1973)) * COS(RADIANS(90-F1972)) + SIN(RADIANS(90-F1973)) * SIN(RADIANS(90-F1972)) * COS(RADIANS(G1973-G1972))) * 6371392 * IFERROR(IF(AVERAGEIF('TT History'!$B:$B, D1972, 'TT History'!$E:$E) &gt; 9.8%, 1.1205, IF(AVERAGEIF('TT History'!$B:$B, D1972, 'TT History'!$E:$E) &gt;= 8.5%, 1.1055, 1.0525)), 1.0525)</f>
        <v>142.07466428711993</v>
      </c>
    </row>
    <row r="1973" spans="1:8" x14ac:dyDescent="0.25">
      <c r="A1973" t="s">
        <v>176</v>
      </c>
      <c r="B1973" t="str">
        <f>VLOOKUP(C1973, olt_db!$B$2:$E$70, 2, 0)</f>
        <v>OLT-SMGN-IBS-Pematang_Asilum</v>
      </c>
      <c r="C1973" t="s">
        <v>428</v>
      </c>
      <c r="D1973" s="67" t="s">
        <v>642</v>
      </c>
      <c r="E1973" s="67" t="s">
        <v>310</v>
      </c>
      <c r="F1973" s="121">
        <v>2.99841891434472</v>
      </c>
      <c r="G1973" s="122">
        <v>99.2117304607454</v>
      </c>
      <c r="H1973" s="19">
        <f>ACOS(COS(RADIANS(90-F1974)) * COS(RADIANS(90-F1973)) + SIN(RADIANS(90-F1974)) * SIN(RADIANS(90-F1973)) * COS(RADIANS(G1974-G1973))) * 6371392 * IFERROR(IF(AVERAGEIF('TT History'!$B:$B, D1973, 'TT History'!$E:$E) &gt; 9.8%, 1.1205, IF(AVERAGEIF('TT History'!$B:$B, D1973, 'TT History'!$E:$E) &gt;= 8.5%, 1.1055, 1.0525)), 1.0525)</f>
        <v>141.4263914511773</v>
      </c>
    </row>
    <row r="1974" spans="1:8" x14ac:dyDescent="0.25">
      <c r="A1974" t="s">
        <v>176</v>
      </c>
      <c r="B1974" t="str">
        <f>VLOOKUP(C1974, olt_db!$B$2:$E$70, 2, 0)</f>
        <v>OLT-SMGN-IBS-Pematang_Asilum</v>
      </c>
      <c r="C1974" t="s">
        <v>428</v>
      </c>
      <c r="D1974" s="67" t="s">
        <v>642</v>
      </c>
      <c r="E1974" s="67" t="s">
        <v>311</v>
      </c>
      <c r="F1974" s="121">
        <v>2.9987865811185901</v>
      </c>
      <c r="G1974" s="122">
        <v>99.212883106625597</v>
      </c>
      <c r="H1974" s="19">
        <f>ACOS(COS(RADIANS(90-F1975)) * COS(RADIANS(90-F1974)) + SIN(RADIANS(90-F1975)) * SIN(RADIANS(90-F1974)) * COS(RADIANS(G1975-G1974))) * 6371392 * IFERROR(IF(AVERAGEIF('TT History'!$B:$B, D1974, 'TT History'!$E:$E) &gt; 9.8%, 1.1205, IF(AVERAGEIF('TT History'!$B:$B, D1974, 'TT History'!$E:$E) &gt;= 8.5%, 1.1055, 1.0525)), 1.0525)</f>
        <v>63.672415568079991</v>
      </c>
    </row>
    <row r="1975" spans="1:8" x14ac:dyDescent="0.25">
      <c r="A1975" t="s">
        <v>176</v>
      </c>
      <c r="B1975" t="str">
        <f>VLOOKUP(C1975, olt_db!$B$2:$E$70, 2, 0)</f>
        <v>OLT-SMGN-IBS-Pematang_Asilum</v>
      </c>
      <c r="C1975" t="s">
        <v>428</v>
      </c>
      <c r="D1975" s="67" t="s">
        <v>642</v>
      </c>
      <c r="E1975" s="67" t="s">
        <v>312</v>
      </c>
      <c r="F1975" s="121">
        <v>2.9989649178262101</v>
      </c>
      <c r="G1975" s="122">
        <v>99.213397774076</v>
      </c>
      <c r="H1975" s="19">
        <f>ACOS(COS(RADIANS(90-F1976)) * COS(RADIANS(90-F1975)) + SIN(RADIANS(90-F1976)) * SIN(RADIANS(90-F1975)) * COS(RADIANS(G1976-G1975))) * 6371392 * IFERROR(IF(AVERAGEIF('TT History'!$B:$B, D1975, 'TT History'!$E:$E) &gt; 9.8%, 1.1205, IF(AVERAGEIF('TT History'!$B:$B, D1975, 'TT History'!$E:$E) &gt;= 8.5%, 1.1055, 1.0525)), 1.0525)</f>
        <v>294.90086540967496</v>
      </c>
    </row>
    <row r="1976" spans="1:8" x14ac:dyDescent="0.25">
      <c r="A1976" t="s">
        <v>176</v>
      </c>
      <c r="B1976" t="str">
        <f>VLOOKUP(C1976, olt_db!$B$2:$E$70, 2, 0)</f>
        <v>OLT-SMGN-IBS-Pematang_Asilum</v>
      </c>
      <c r="C1976" t="s">
        <v>428</v>
      </c>
      <c r="D1976" s="67" t="s">
        <v>642</v>
      </c>
      <c r="E1976" s="67" t="s">
        <v>313</v>
      </c>
      <c r="F1976" s="121">
        <v>2.9997553143389899</v>
      </c>
      <c r="G1976" s="122">
        <v>99.2157935376582</v>
      </c>
      <c r="H1976" s="19">
        <f>ACOS(COS(RADIANS(90-F1977)) * COS(RADIANS(90-F1976)) + SIN(RADIANS(90-F1977)) * SIN(RADIANS(90-F1976)) * COS(RADIANS(G1977-G1976))) * 6371392 * IFERROR(IF(AVERAGEIF('TT History'!$B:$B, D1976, 'TT History'!$E:$E) &gt; 9.8%, 1.1205, IF(AVERAGEIF('TT History'!$B:$B, D1976, 'TT History'!$E:$E) &gt;= 8.5%, 1.1055, 1.0525)), 1.0525)</f>
        <v>123.55675947838103</v>
      </c>
    </row>
    <row r="1977" spans="1:8" x14ac:dyDescent="0.25">
      <c r="A1977" t="s">
        <v>176</v>
      </c>
      <c r="B1977" t="str">
        <f>VLOOKUP(C1977, olt_db!$B$2:$E$70, 2, 0)</f>
        <v>OLT-SMGN-IBS-Pematang_Asilum</v>
      </c>
      <c r="C1977" t="s">
        <v>428</v>
      </c>
      <c r="D1977" s="67" t="s">
        <v>642</v>
      </c>
      <c r="E1977" s="67" t="s">
        <v>517</v>
      </c>
      <c r="F1977" s="121">
        <v>3.00074383010478</v>
      </c>
      <c r="G1977" s="122">
        <v>99.215422490405601</v>
      </c>
      <c r="H1977" s="19">
        <f>ACOS(COS(RADIANS(90-F1978)) * COS(RADIANS(90-F1977)) + SIN(RADIANS(90-F1978)) * SIN(RADIANS(90-F1977)) * COS(RADIANS(G1978-G1977))) * 6371392 * IFERROR(IF(AVERAGEIF('TT History'!$B:$B, D1977, 'TT History'!$E:$E) &gt; 9.8%, 1.1205, IF(AVERAGEIF('TT History'!$B:$B, D1977, 'TT History'!$E:$E) &gt;= 8.5%, 1.1055, 1.0525)), 1.0525)</f>
        <v>110.38078469581701</v>
      </c>
    </row>
    <row r="1978" spans="1:8" x14ac:dyDescent="0.25">
      <c r="A1978" t="s">
        <v>176</v>
      </c>
      <c r="B1978" t="str">
        <f>VLOOKUP(C1978, olt_db!$B$2:$E$70, 2, 0)</f>
        <v>OLT-SMGN-IBS-Pematang_Asilum</v>
      </c>
      <c r="C1978" t="s">
        <v>428</v>
      </c>
      <c r="D1978" s="67" t="s">
        <v>642</v>
      </c>
      <c r="E1978" s="67" t="s">
        <v>514</v>
      </c>
      <c r="F1978" s="121">
        <v>3.0016456814713499</v>
      </c>
      <c r="G1978" s="122">
        <v>99.215146233039206</v>
      </c>
      <c r="H1978" s="19">
        <f>ACOS(COS(RADIANS(90-F1979)) * COS(RADIANS(90-F1978)) + SIN(RADIANS(90-F1979)) * SIN(RADIANS(90-F1978)) * COS(RADIANS(G1979-G1978))) * 6371392 * IFERROR(IF(AVERAGEIF('TT History'!$B:$B, D1978, 'TT History'!$E:$E) &gt; 9.8%, 1.1205, IF(AVERAGEIF('TT History'!$B:$B, D1978, 'TT History'!$E:$E) &gt;= 8.5%, 1.1055, 1.0525)), 1.0525)</f>
        <v>117.86319111076141</v>
      </c>
    </row>
    <row r="1979" spans="1:8" x14ac:dyDescent="0.25">
      <c r="A1979" t="s">
        <v>176</v>
      </c>
      <c r="B1979" t="str">
        <f>VLOOKUP(C1979, olt_db!$B$2:$E$70, 2, 0)</f>
        <v>OLT-SMGN-IBS-Pematang_Asilum</v>
      </c>
      <c r="C1979" t="s">
        <v>428</v>
      </c>
      <c r="D1979" s="67" t="s">
        <v>642</v>
      </c>
      <c r="E1979" s="67" t="s">
        <v>515</v>
      </c>
      <c r="F1979" s="121">
        <v>3.0019775434515101</v>
      </c>
      <c r="G1979" s="122">
        <v>99.216098321440896</v>
      </c>
      <c r="H1979" s="19">
        <f>ACOS(COS(RADIANS(90-F1980)) * COS(RADIANS(90-F1979)) + SIN(RADIANS(90-F1980)) * SIN(RADIANS(90-F1979)) * COS(RADIANS(G1980-G1979))) * 6371392 * IFERROR(IF(AVERAGEIF('TT History'!$B:$B, D1979, 'TT History'!$E:$E) &gt; 9.8%, 1.1205, IF(AVERAGEIF('TT History'!$B:$B, D1979, 'TT History'!$E:$E) &gt;= 8.5%, 1.1055, 1.0525)), 1.0525)</f>
        <v>54.057228446900645</v>
      </c>
    </row>
    <row r="1980" spans="1:8" x14ac:dyDescent="0.25">
      <c r="A1980" t="s">
        <v>176</v>
      </c>
      <c r="B1980" t="str">
        <f>VLOOKUP(C1980, olt_db!$B$2:$E$70, 2, 0)</f>
        <v>OLT-SMGN-IBS-Pematang_Asilum</v>
      </c>
      <c r="C1980" t="s">
        <v>428</v>
      </c>
      <c r="D1980" s="67" t="s">
        <v>642</v>
      </c>
      <c r="E1980" s="67" t="s">
        <v>512</v>
      </c>
      <c r="F1980" s="121">
        <v>3.0021463692177801</v>
      </c>
      <c r="G1980" s="122">
        <v>99.216528821701004</v>
      </c>
      <c r="H1980" s="19">
        <f>ACOS(COS(RADIANS(90-F1981)) * COS(RADIANS(90-F1980)) + SIN(RADIANS(90-F1981)) * SIN(RADIANS(90-F1980)) * COS(RADIANS(G1981-G1980))) * 6371392 * IFERROR(IF(AVERAGEIF('TT History'!$B:$B, D1980, 'TT History'!$E:$E) &gt; 9.8%, 1.1205, IF(AVERAGEIF('TT History'!$B:$B, D1980, 'TT History'!$E:$E) &gt;= 8.5%, 1.1055, 1.0525)), 1.0525)</f>
        <v>40.763255701331246</v>
      </c>
    </row>
    <row r="1981" spans="1:8" ht="15" customHeight="1" thickBot="1" x14ac:dyDescent="0.3">
      <c r="A1981" s="69" t="s">
        <v>176</v>
      </c>
      <c r="B1981" s="69" t="str">
        <f>VLOOKUP(C1981, olt_db!$B$2:$E$70, 2, 0)</f>
        <v>OLT-SMGN-IBS-Pematang_Asilum</v>
      </c>
      <c r="C1981" s="69" t="s">
        <v>428</v>
      </c>
      <c r="D1981" s="75" t="s">
        <v>642</v>
      </c>
      <c r="E1981" s="75" t="s">
        <v>318</v>
      </c>
      <c r="F1981" s="141">
        <v>3.0022221674476199</v>
      </c>
      <c r="G1981" s="142">
        <v>99.216869226803595</v>
      </c>
      <c r="H1981" s="76">
        <f>(ACOS(COS(RADIANS(90-olt_db!F51)) * COS(RADIANS(90-F1981)) + SIN(RADIANS(90-olt_db!F51)) * SIN(RADIANS(90-F1981)) * COS(RADIANS(olt_db!G51-G1981))) * 6371392)</f>
        <v>0.30023024298675693</v>
      </c>
    </row>
    <row r="1982" spans="1:8" x14ac:dyDescent="0.25">
      <c r="A1982" t="s">
        <v>176</v>
      </c>
      <c r="B1982" t="str">
        <f>VLOOKUP(C1982, olt_db!$B$2:$E$70, 2, 0)</f>
        <v>OLT-SMGN-IBS-Bandar_Sawah</v>
      </c>
      <c r="C1982" t="s">
        <v>643</v>
      </c>
      <c r="D1982" s="30" t="s">
        <v>644</v>
      </c>
      <c r="E1982" s="31" t="s">
        <v>645</v>
      </c>
      <c r="F1982" s="147">
        <v>3.1560758134144602</v>
      </c>
      <c r="G1982" s="148">
        <v>99.316514411507299</v>
      </c>
      <c r="H1982" s="32">
        <f>ACOS(COS(RADIANS(90-F1983)) * COS(RADIANS(90-F1982)) + SIN(RADIANS(90-F1983)) * SIN(RADIANS(90-F1982)) * COS(RADIANS(G1983-G1982))) * 6371392 * IFERROR(IF(AVERAGEIF('TT History'!$B:$B, D1982, 'TT History'!$E:$E) &gt; 9.8%, 1.1205, IF(AVERAGEIF('TT History'!$B:$B, D1982, 'TT History'!$E:$E) &gt;= 8.5%, 1.1055, 1.0525)), 1.0525)</f>
        <v>49.820477749390577</v>
      </c>
    </row>
    <row r="1983" spans="1:8" x14ac:dyDescent="0.25">
      <c r="A1983" t="s">
        <v>176</v>
      </c>
      <c r="B1983" t="str">
        <f>VLOOKUP(C1983, olt_db!$B$2:$E$70, 2, 0)</f>
        <v>OLT-SMGN-IBS-Bandar_Sawah</v>
      </c>
      <c r="C1983" t="s">
        <v>643</v>
      </c>
      <c r="D1983" s="30" t="s">
        <v>644</v>
      </c>
      <c r="E1983" s="31" t="s">
        <v>646</v>
      </c>
      <c r="F1983" s="147">
        <v>3.15565016326752</v>
      </c>
      <c r="G1983" s="148">
        <v>99.316510191325307</v>
      </c>
      <c r="H1983" s="32">
        <f>(ACOS(COS(RADIANS(90-olt_db!F46)) * COS(RADIANS(90-F1983)) + SIN(RADIANS(90-olt_db!F46)) * SIN(RADIANS(90-F1983)) * COS(RADIANS(olt_db!G46-G1983))) * 6371392)</f>
        <v>51.883747312145701</v>
      </c>
    </row>
    <row r="1984" spans="1:8" x14ac:dyDescent="0.25">
      <c r="A1984" t="s">
        <v>176</v>
      </c>
      <c r="B1984" t="str">
        <f>VLOOKUP(C1984, olt_db!$B$2:$E$70, 2, 0)</f>
        <v>OLT-SMGN-IBS-Bandar_Sawah</v>
      </c>
      <c r="C1984" t="s">
        <v>643</v>
      </c>
      <c r="D1984" s="68" t="s">
        <v>647</v>
      </c>
      <c r="E1984" s="68" t="s">
        <v>648</v>
      </c>
      <c r="F1984" s="117">
        <v>3.1669632849490701</v>
      </c>
      <c r="G1984" s="118">
        <v>99.314397153626501</v>
      </c>
      <c r="H1984" s="70">
        <f>ACOS(COS(RADIANS(90-F1985)) * COS(RADIANS(90-F1984)) + SIN(RADIANS(90-F1985)) * SIN(RADIANS(90-F1984)) * COS(RADIANS(G1985-G1984))) * 6371392 * IFERROR(IF(AVERAGEIF('TT History'!$B:$B, D1984, 'TT History'!$E:$E) &gt; 9.8%, 1.1205, IF(AVERAGEIF('TT History'!$B:$B, D1984, 'TT History'!$E:$E) &gt;= 8.5%, 1.1055, 1.0525)), 1.0525)</f>
        <v>67.269416492163373</v>
      </c>
    </row>
    <row r="1985" spans="1:8" x14ac:dyDescent="0.25">
      <c r="A1985" t="s">
        <v>176</v>
      </c>
      <c r="B1985" t="str">
        <f>VLOOKUP(C1985, olt_db!$B$2:$E$70, 2, 0)</f>
        <v>OLT-SMGN-IBS-Bandar_Sawah</v>
      </c>
      <c r="C1985" t="s">
        <v>643</v>
      </c>
      <c r="D1985" s="68" t="s">
        <v>647</v>
      </c>
      <c r="E1985" s="68" t="s">
        <v>649</v>
      </c>
      <c r="F1985" s="117">
        <v>3.1663885522834798</v>
      </c>
      <c r="G1985" s="118">
        <v>99.3143919355891</v>
      </c>
      <c r="H1985" s="70">
        <f>ACOS(COS(RADIANS(90-F1986)) * COS(RADIANS(90-F1985)) + SIN(RADIANS(90-F1986)) * SIN(RADIANS(90-F1985)) * COS(RADIANS(G1986-G1985))) * 6371392 * IFERROR(IF(AVERAGEIF('TT History'!$B:$B, D1985, 'TT History'!$E:$E) &gt; 9.8%, 1.1205, IF(AVERAGEIF('TT History'!$B:$B, D1985, 'TT History'!$E:$E) &gt;= 8.5%, 1.1055, 1.0525)), 1.0525)</f>
        <v>75.554817090542485</v>
      </c>
    </row>
    <row r="1986" spans="1:8" x14ac:dyDescent="0.25">
      <c r="A1986" t="s">
        <v>176</v>
      </c>
      <c r="B1986" t="str">
        <f>VLOOKUP(C1986, olt_db!$B$2:$E$70, 2, 0)</f>
        <v>OLT-SMGN-IBS-Bandar_Sawah</v>
      </c>
      <c r="C1986" t="s">
        <v>643</v>
      </c>
      <c r="D1986" s="68" t="s">
        <v>647</v>
      </c>
      <c r="E1986" s="68" t="s">
        <v>650</v>
      </c>
      <c r="F1986" s="117">
        <v>3.1657435346930201</v>
      </c>
      <c r="G1986" s="118">
        <v>99.314365749416893</v>
      </c>
      <c r="H1986" s="70">
        <f>ACOS(COS(RADIANS(90-F1987)) * COS(RADIANS(90-F1986)) + SIN(RADIANS(90-F1987)) * SIN(RADIANS(90-F1986)) * COS(RADIANS(G1987-G1986))) * 6371392 * IFERROR(IF(AVERAGEIF('TT History'!$B:$B, D1986, 'TT History'!$E:$E) &gt; 9.8%, 1.1205, IF(AVERAGEIF('TT History'!$B:$B, D1986, 'TT History'!$E:$E) &gt;= 8.5%, 1.1055, 1.0525)), 1.0525)</f>
        <v>66.964881341444794</v>
      </c>
    </row>
    <row r="1987" spans="1:8" x14ac:dyDescent="0.25">
      <c r="A1987" t="s">
        <v>176</v>
      </c>
      <c r="B1987" t="str">
        <f>VLOOKUP(C1987, olt_db!$B$2:$E$70, 2, 0)</f>
        <v>OLT-SMGN-IBS-Bandar_Sawah</v>
      </c>
      <c r="C1987" t="s">
        <v>643</v>
      </c>
      <c r="D1987" s="68" t="s">
        <v>647</v>
      </c>
      <c r="E1987" s="68" t="s">
        <v>651</v>
      </c>
      <c r="F1987" s="117">
        <v>3.1651714656706398</v>
      </c>
      <c r="G1987" s="118">
        <v>99.3143756368749</v>
      </c>
      <c r="H1987" s="70">
        <f>ACOS(COS(RADIANS(90-F1988)) * COS(RADIANS(90-F1987)) + SIN(RADIANS(90-F1988)) * SIN(RADIANS(90-F1987)) * COS(RADIANS(G1988-G1987))) * 6371392 * IFERROR(IF(AVERAGEIF('TT History'!$B:$B, D1987, 'TT History'!$E:$E) &gt; 9.8%, 1.1205, IF(AVERAGEIF('TT History'!$B:$B, D1987, 'TT History'!$E:$E) &gt;= 8.5%, 1.1055, 1.0525)), 1.0525)</f>
        <v>20.115834546198403</v>
      </c>
    </row>
    <row r="1988" spans="1:8" x14ac:dyDescent="0.25">
      <c r="A1988" t="s">
        <v>176</v>
      </c>
      <c r="B1988" t="str">
        <f>VLOOKUP(C1988, olt_db!$B$2:$E$70, 2, 0)</f>
        <v>OLT-SMGN-IBS-Bandar_Sawah</v>
      </c>
      <c r="C1988" t="s">
        <v>643</v>
      </c>
      <c r="D1988" s="68" t="s">
        <v>647</v>
      </c>
      <c r="E1988" s="68" t="s">
        <v>652</v>
      </c>
      <c r="F1988" s="117">
        <v>3.1652361040483501</v>
      </c>
      <c r="G1988" s="118">
        <v>99.314535132105107</v>
      </c>
      <c r="H1988" s="70">
        <f>ACOS(COS(RADIANS(90-F1989)) * COS(RADIANS(90-F1988)) + SIN(RADIANS(90-F1989)) * SIN(RADIANS(90-F1988)) * COS(RADIANS(G1989-G1988))) * 6371392 * IFERROR(IF(AVERAGEIF('TT History'!$B:$B, D1988, 'TT History'!$E:$E) &gt; 9.8%, 1.1205, IF(AVERAGEIF('TT History'!$B:$B, D1988, 'TT History'!$E:$E) &gt;= 8.5%, 1.1055, 1.0525)), 1.0525)</f>
        <v>52.88695974935839</v>
      </c>
    </row>
    <row r="1989" spans="1:8" x14ac:dyDescent="0.25">
      <c r="A1989" t="s">
        <v>176</v>
      </c>
      <c r="B1989" t="str">
        <f>VLOOKUP(C1989, olt_db!$B$2:$E$70, 2, 0)</f>
        <v>OLT-SMGN-IBS-Bandar_Sawah</v>
      </c>
      <c r="C1989" t="s">
        <v>643</v>
      </c>
      <c r="D1989" s="68" t="s">
        <v>647</v>
      </c>
      <c r="E1989" s="68" t="s">
        <v>653</v>
      </c>
      <c r="F1989" s="117">
        <v>3.1647844758702499</v>
      </c>
      <c r="G1989" s="118">
        <v>99.3145500005825</v>
      </c>
      <c r="H1989" s="70">
        <f>ACOS(COS(RADIANS(90-F1990)) * COS(RADIANS(90-F1989)) + SIN(RADIANS(90-F1990)) * SIN(RADIANS(90-F1989)) * COS(RADIANS(G1990-G1989))) * 6371392 * IFERROR(IF(AVERAGEIF('TT History'!$B:$B, D1989, 'TT History'!$E:$E) &gt; 9.8%, 1.1205, IF(AVERAGEIF('TT History'!$B:$B, D1989, 'TT History'!$E:$E) &gt;= 8.5%, 1.1055, 1.0525)), 1.0525)</f>
        <v>97.484991400252227</v>
      </c>
    </row>
    <row r="1990" spans="1:8" x14ac:dyDescent="0.25">
      <c r="A1990" t="s">
        <v>176</v>
      </c>
      <c r="B1990" t="str">
        <f>VLOOKUP(C1990, olt_db!$B$2:$E$70, 2, 0)</f>
        <v>OLT-SMGN-IBS-Bandar_Sawah</v>
      </c>
      <c r="C1990" t="s">
        <v>643</v>
      </c>
      <c r="D1990" s="68" t="s">
        <v>647</v>
      </c>
      <c r="E1990" s="68" t="s">
        <v>654</v>
      </c>
      <c r="F1990" s="117">
        <v>3.16395169173181</v>
      </c>
      <c r="G1990" s="118">
        <v>99.314534879282803</v>
      </c>
      <c r="H1990" s="70">
        <f>ACOS(COS(RADIANS(90-F1991)) * COS(RADIANS(90-F1990)) + SIN(RADIANS(90-F1991)) * SIN(RADIANS(90-F1990)) * COS(RADIANS(G1991-G1990))) * 6371392 * IFERROR(IF(AVERAGEIF('TT History'!$B:$B, D1990, 'TT History'!$E:$E) &gt; 9.8%, 1.1205, IF(AVERAGEIF('TT History'!$B:$B, D1990, 'TT History'!$E:$E) &gt;= 8.5%, 1.1055, 1.0525)), 1.0525)</f>
        <v>159.12261270895374</v>
      </c>
    </row>
    <row r="1991" spans="1:8" x14ac:dyDescent="0.25">
      <c r="A1991" t="s">
        <v>176</v>
      </c>
      <c r="B1991" t="str">
        <f>VLOOKUP(C1991, olt_db!$B$2:$E$70, 2, 0)</f>
        <v>OLT-SMGN-IBS-Bandar_Sawah</v>
      </c>
      <c r="C1991" t="s">
        <v>643</v>
      </c>
      <c r="D1991" s="68" t="s">
        <v>647</v>
      </c>
      <c r="E1991" s="68" t="s">
        <v>655</v>
      </c>
      <c r="F1991" s="117">
        <v>3.16259215707962</v>
      </c>
      <c r="G1991" s="118">
        <v>99.314543033774399</v>
      </c>
      <c r="H1991" s="70">
        <f>ACOS(COS(RADIANS(90-F1992)) * COS(RADIANS(90-F1991)) + SIN(RADIANS(90-F1992)) * SIN(RADIANS(90-F1991)) * COS(RADIANS(G1992-G1991))) * 6371392 * IFERROR(IF(AVERAGEIF('TT History'!$B:$B, D1991, 'TT History'!$E:$E) &gt; 9.8%, 1.1205, IF(AVERAGEIF('TT History'!$B:$B, D1991, 'TT History'!$E:$E) &gt;= 8.5%, 1.1055, 1.0525)), 1.0525)</f>
        <v>108.05034219893837</v>
      </c>
    </row>
    <row r="1992" spans="1:8" x14ac:dyDescent="0.25">
      <c r="A1992" t="s">
        <v>176</v>
      </c>
      <c r="B1992" t="str">
        <f>VLOOKUP(C1992, olt_db!$B$2:$E$70, 2, 0)</f>
        <v>OLT-SMGN-IBS-Bandar_Sawah</v>
      </c>
      <c r="C1992" t="s">
        <v>643</v>
      </c>
      <c r="D1992" s="68" t="s">
        <v>647</v>
      </c>
      <c r="E1992" s="68" t="s">
        <v>656</v>
      </c>
      <c r="F1992" s="117">
        <v>3.1616691087544599</v>
      </c>
      <c r="G1992" s="118">
        <v>99.314526701126297</v>
      </c>
      <c r="H1992" s="70">
        <f>ACOS(COS(RADIANS(90-F1993)) * COS(RADIANS(90-F1992)) + SIN(RADIANS(90-F1993)) * SIN(RADIANS(90-F1992)) * COS(RADIANS(G1993-G1992))) * 6371392 * IFERROR(IF(AVERAGEIF('TT History'!$B:$B, D1992, 'TT History'!$E:$E) &gt; 9.8%, 1.1205, IF(AVERAGEIF('TT History'!$B:$B, D1992, 'TT History'!$E:$E) &gt;= 8.5%, 1.1055, 1.0525)), 1.0525)</f>
        <v>109.83127067089224</v>
      </c>
    </row>
    <row r="1993" spans="1:8" x14ac:dyDescent="0.25">
      <c r="A1993" t="s">
        <v>176</v>
      </c>
      <c r="B1993" t="str">
        <f>VLOOKUP(C1993, olt_db!$B$2:$E$70, 2, 0)</f>
        <v>OLT-SMGN-IBS-Bandar_Sawah</v>
      </c>
      <c r="C1993" t="s">
        <v>643</v>
      </c>
      <c r="D1993" s="68" t="s">
        <v>647</v>
      </c>
      <c r="E1993" s="68" t="s">
        <v>657</v>
      </c>
      <c r="F1993" s="117">
        <v>3.16073078441128</v>
      </c>
      <c r="G1993" s="118">
        <v>99.314539340326903</v>
      </c>
      <c r="H1993" s="70">
        <f>ACOS(COS(RADIANS(90-F1994)) * COS(RADIANS(90-F1993)) + SIN(RADIANS(90-F1994)) * SIN(RADIANS(90-F1993)) * COS(RADIANS(G1994-G1993))) * 6371392 * IFERROR(IF(AVERAGEIF('TT History'!$B:$B, D1993, 'TT History'!$E:$E) &gt; 9.8%, 1.1205, IF(AVERAGEIF('TT History'!$B:$B, D1993, 'TT History'!$E:$E) &gt;= 8.5%, 1.1055, 1.0525)), 1.0525)</f>
        <v>209.11094254304496</v>
      </c>
    </row>
    <row r="1994" spans="1:8" x14ac:dyDescent="0.25">
      <c r="A1994" t="s">
        <v>176</v>
      </c>
      <c r="B1994" t="str">
        <f>VLOOKUP(C1994, olt_db!$B$2:$E$70, 2, 0)</f>
        <v>OLT-SMGN-IBS-Bandar_Sawah</v>
      </c>
      <c r="C1994" t="s">
        <v>643</v>
      </c>
      <c r="D1994" s="68" t="s">
        <v>647</v>
      </c>
      <c r="E1994" s="68" t="s">
        <v>658</v>
      </c>
      <c r="F1994" s="117">
        <v>3.1589446728367099</v>
      </c>
      <c r="G1994" s="118">
        <v>99.314494840837895</v>
      </c>
      <c r="H1994" s="70">
        <f>ACOS(COS(RADIANS(90-F1995)) * COS(RADIANS(90-F1994)) + SIN(RADIANS(90-F1995)) * SIN(RADIANS(90-F1994)) * COS(RADIANS(G1995-G1994))) * 6371392 * IFERROR(IF(AVERAGEIF('TT History'!$B:$B, D1994, 'TT History'!$E:$E) &gt; 9.8%, 1.1205, IF(AVERAGEIF('TT History'!$B:$B, D1994, 'TT History'!$E:$E) &gt;= 8.5%, 1.1055, 1.0525)), 1.0525)</f>
        <v>134.9367175752659</v>
      </c>
    </row>
    <row r="1995" spans="1:8" x14ac:dyDescent="0.25">
      <c r="A1995" t="s">
        <v>176</v>
      </c>
      <c r="B1995" t="str">
        <f>VLOOKUP(C1995, olt_db!$B$2:$E$70, 2, 0)</f>
        <v>OLT-SMGN-IBS-Bandar_Sawah</v>
      </c>
      <c r="C1995" t="s">
        <v>643</v>
      </c>
      <c r="D1995" s="68" t="s">
        <v>647</v>
      </c>
      <c r="E1995" s="68" t="s">
        <v>659</v>
      </c>
      <c r="F1995" s="117">
        <v>3.1577917750259101</v>
      </c>
      <c r="G1995" s="118">
        <v>99.314500670483199</v>
      </c>
      <c r="H1995" s="70">
        <f>ACOS(COS(RADIANS(90-F1996)) * COS(RADIANS(90-F1995)) + SIN(RADIANS(90-F1996)) * SIN(RADIANS(90-F1995)) * COS(RADIANS(G1996-G1995))) * 6371392 * IFERROR(IF(AVERAGEIF('TT History'!$B:$B, D1995, 'TT History'!$E:$E) &gt; 9.8%, 1.1205, IF(AVERAGEIF('TT History'!$B:$B, D1995, 'TT History'!$E:$E) &gt;= 8.5%, 1.1055, 1.0525)), 1.0525)</f>
        <v>86.596659224715012</v>
      </c>
    </row>
    <row r="1996" spans="1:8" x14ac:dyDescent="0.25">
      <c r="A1996" t="s">
        <v>176</v>
      </c>
      <c r="B1996" t="str">
        <f>VLOOKUP(C1996, olt_db!$B$2:$E$70, 2, 0)</f>
        <v>OLT-SMGN-IBS-Bandar_Sawah</v>
      </c>
      <c r="C1996" t="s">
        <v>643</v>
      </c>
      <c r="D1996" s="68" t="s">
        <v>647</v>
      </c>
      <c r="E1996" s="68" t="s">
        <v>660</v>
      </c>
      <c r="F1996" s="117">
        <v>3.1570519413628002</v>
      </c>
      <c r="G1996" s="118">
        <v>99.314509809286804</v>
      </c>
      <c r="H1996" s="70">
        <f>ACOS(COS(RADIANS(90-F1997)) * COS(RADIANS(90-F1996)) + SIN(RADIANS(90-F1997)) * SIN(RADIANS(90-F1996)) * COS(RADIANS(G1997-G1996))) * 6371392 * IFERROR(IF(AVERAGEIF('TT History'!$B:$B, D1996, 'TT History'!$E:$E) &gt; 9.8%, 1.1205, IF(AVERAGEIF('TT History'!$B:$B, D1996, 'TT History'!$E:$E) &gt;= 8.5%, 1.1055, 1.0525)), 1.0525)</f>
        <v>64.820341160019893</v>
      </c>
    </row>
    <row r="1997" spans="1:8" x14ac:dyDescent="0.25">
      <c r="A1997" t="s">
        <v>176</v>
      </c>
      <c r="B1997" t="str">
        <f>VLOOKUP(C1997, olt_db!$B$2:$E$70, 2, 0)</f>
        <v>OLT-SMGN-IBS-Bandar_Sawah</v>
      </c>
      <c r="C1997" t="s">
        <v>643</v>
      </c>
      <c r="D1997" s="68" t="s">
        <v>647</v>
      </c>
      <c r="E1997" s="68" t="s">
        <v>661</v>
      </c>
      <c r="F1997" s="117">
        <v>3.1564981221761399</v>
      </c>
      <c r="G1997" s="118">
        <v>99.314513395752897</v>
      </c>
      <c r="H1997" s="70">
        <f>ACOS(COS(RADIANS(90-F1998)) * COS(RADIANS(90-F1997)) + SIN(RADIANS(90-F1998)) * SIN(RADIANS(90-F1997)) * COS(RADIANS(G1998-G1997))) * 6371392 * IFERROR(IF(AVERAGEIF('TT History'!$B:$B, D1997, 'TT History'!$E:$E) &gt; 9.8%, 1.1205, IF(AVERAGEIF('TT History'!$B:$B, D1997, 'TT History'!$E:$E) &gt;= 8.5%, 1.1055, 1.0525)), 1.0525)</f>
        <v>63.826618242418562</v>
      </c>
    </row>
    <row r="1998" spans="1:8" x14ac:dyDescent="0.25">
      <c r="A1998" t="s">
        <v>176</v>
      </c>
      <c r="B1998" t="str">
        <f>VLOOKUP(C1998, olt_db!$B$2:$E$70, 2, 0)</f>
        <v>OLT-SMGN-IBS-Bandar_Sawah</v>
      </c>
      <c r="C1998" t="s">
        <v>643</v>
      </c>
      <c r="D1998" s="68" t="s">
        <v>647</v>
      </c>
      <c r="E1998" s="68" t="s">
        <v>662</v>
      </c>
      <c r="F1998" s="117">
        <v>3.1559530231380499</v>
      </c>
      <c r="G1998" s="118">
        <v>99.314497146178894</v>
      </c>
      <c r="H1998" s="70">
        <f>ACOS(COS(RADIANS(90-F1999)) * COS(RADIANS(90-F1998)) + SIN(RADIANS(90-F1999)) * SIN(RADIANS(90-F1998)) * COS(RADIANS(G1999-G1998))) * 6371392 * IFERROR(IF(AVERAGEIF('TT History'!$B:$B, D1998, 'TT History'!$E:$E) &gt; 9.8%, 1.1205, IF(AVERAGEIF('TT History'!$B:$B, D1998, 'TT History'!$E:$E) &gt;= 8.5%, 1.1055, 1.0525)), 1.0525)</f>
        <v>102.05006465485914</v>
      </c>
    </row>
    <row r="1999" spans="1:8" x14ac:dyDescent="0.25">
      <c r="A1999" t="s">
        <v>176</v>
      </c>
      <c r="B1999" t="str">
        <f>VLOOKUP(C1999, olt_db!$B$2:$E$70, 2, 0)</f>
        <v>OLT-SMGN-IBS-Bandar_Sawah</v>
      </c>
      <c r="C1999" t="s">
        <v>643</v>
      </c>
      <c r="D1999" s="68" t="s">
        <v>647</v>
      </c>
      <c r="E1999" s="68" t="s">
        <v>663</v>
      </c>
      <c r="F1999" s="117">
        <v>3.1560003118333899</v>
      </c>
      <c r="G1999" s="118">
        <v>99.315369110581102</v>
      </c>
      <c r="H1999" s="70">
        <f>ACOS(COS(RADIANS(90-F2000)) * COS(RADIANS(90-F1999)) + SIN(RADIANS(90-F2000)) * SIN(RADIANS(90-F1999)) * COS(RADIANS(G2000-G1999))) * 6371392 * IFERROR(IF(AVERAGEIF('TT History'!$B:$B, D1999, 'TT History'!$E:$E) &gt; 9.8%, 1.1205, IF(AVERAGEIF('TT History'!$B:$B, D1999, 'TT History'!$E:$E) &gt;= 8.5%, 1.1055, 1.0525)), 1.0525)</f>
        <v>76.838978788888085</v>
      </c>
    </row>
    <row r="2000" spans="1:8" x14ac:dyDescent="0.25">
      <c r="A2000" t="s">
        <v>176</v>
      </c>
      <c r="B2000" t="str">
        <f>VLOOKUP(C2000, olt_db!$B$2:$E$70, 2, 0)</f>
        <v>OLT-SMGN-IBS-Bandar_Sawah</v>
      </c>
      <c r="C2000" t="s">
        <v>643</v>
      </c>
      <c r="D2000" s="68" t="s">
        <v>647</v>
      </c>
      <c r="E2000" s="68" t="s">
        <v>664</v>
      </c>
      <c r="F2000" s="117">
        <v>3.1560617657908301</v>
      </c>
      <c r="G2000" s="118">
        <v>99.316023739947099</v>
      </c>
      <c r="H2000" s="70">
        <f>ACOS(COS(RADIANS(90-F2001)) * COS(RADIANS(90-F2000)) + SIN(RADIANS(90-F2001)) * SIN(RADIANS(90-F2000)) * COS(RADIANS(G2001-G2000))) * 6371392 * IFERROR(IF(AVERAGEIF('TT History'!$B:$B, D2000, 'TT History'!$E:$E) &gt; 9.8%, 1.1205, IF(AVERAGEIF('TT History'!$B:$B, D2000, 'TT History'!$E:$E) &gt;= 8.5%, 1.1055, 1.0525)), 1.0525)</f>
        <v>57.364663334299692</v>
      </c>
    </row>
    <row r="2001" spans="1:8" x14ac:dyDescent="0.25">
      <c r="A2001" t="s">
        <v>176</v>
      </c>
      <c r="B2001" t="str">
        <f>VLOOKUP(C2001, olt_db!$B$2:$E$70, 2, 0)</f>
        <v>OLT-SMGN-IBS-Bandar_Sawah</v>
      </c>
      <c r="C2001" t="s">
        <v>643</v>
      </c>
      <c r="D2001" s="68" t="s">
        <v>647</v>
      </c>
      <c r="E2001" s="68" t="s">
        <v>645</v>
      </c>
      <c r="F2001" s="117">
        <v>3.1560758134144602</v>
      </c>
      <c r="G2001" s="118">
        <v>99.316514411507299</v>
      </c>
      <c r="H2001" s="70">
        <f>ACOS(COS(RADIANS(90-F2002)) * COS(RADIANS(90-F2001)) + SIN(RADIANS(90-F2002)) * SIN(RADIANS(90-F2001)) * COS(RADIANS(G2002-G2001))) * 6371392 * IFERROR(IF(AVERAGEIF('TT History'!$B:$B, D2001, 'TT History'!$E:$E) &gt; 9.8%, 1.1205, IF(AVERAGEIF('TT History'!$B:$B, D2001, 'TT History'!$E:$E) &gt;= 8.5%, 1.1055, 1.0525)), 1.0525)</f>
        <v>49.820477749390577</v>
      </c>
    </row>
    <row r="2002" spans="1:8" x14ac:dyDescent="0.25">
      <c r="A2002" t="s">
        <v>176</v>
      </c>
      <c r="B2002" t="str">
        <f>VLOOKUP(C2002, olt_db!$B$2:$E$70, 2, 0)</f>
        <v>OLT-SMGN-IBS-Bandar_Sawah</v>
      </c>
      <c r="C2002" t="s">
        <v>643</v>
      </c>
      <c r="D2002" s="68" t="s">
        <v>647</v>
      </c>
      <c r="E2002" s="77" t="s">
        <v>646</v>
      </c>
      <c r="F2002" s="149">
        <v>3.15565016326752</v>
      </c>
      <c r="G2002" s="150">
        <v>99.316510191325307</v>
      </c>
      <c r="H2002" s="70">
        <f>(ACOS(COS(RADIANS(90-olt_db!F46)) * COS(RADIANS(90-F2002)) + SIN(RADIANS(90-olt_db!F46)) * SIN(RADIANS(90-F2002)) * COS(RADIANS(olt_db!G46-G2002))) * 6371392)</f>
        <v>51.883747312145701</v>
      </c>
    </row>
    <row r="2003" spans="1:8" x14ac:dyDescent="0.25">
      <c r="A2003" t="s">
        <v>176</v>
      </c>
      <c r="B2003" t="str">
        <f>VLOOKUP(C2003, olt_db!$B$2:$E$70, 2, 0)</f>
        <v>OLT-SMGN-IBS-Bandar_Sawah</v>
      </c>
      <c r="C2003" t="s">
        <v>643</v>
      </c>
      <c r="D2003" s="35" t="s">
        <v>665</v>
      </c>
      <c r="E2003" s="35" t="s">
        <v>666</v>
      </c>
      <c r="F2003" s="125">
        <v>3.1590198722728302</v>
      </c>
      <c r="G2003" s="126">
        <v>99.325706191941293</v>
      </c>
      <c r="H2003" s="37">
        <f>ACOS(COS(RADIANS(90-F2004)) * COS(RADIANS(90-F2003)) + SIN(RADIANS(90-F2004)) * SIN(RADIANS(90-F2003)) * COS(RADIANS(G2004-G2003))) * 6371392 * IFERROR(IF(AVERAGEIF('TT History'!$B:$B, D2003, 'TT History'!$E:$E) &gt; 9.8%, 1.1205, IF(AVERAGEIF('TT History'!$B:$B, D2003, 'TT History'!$E:$E) &gt;= 8.5%, 1.1055, 1.0525)), 1.0525)</f>
        <v>87.306571088288507</v>
      </c>
    </row>
    <row r="2004" spans="1:8" x14ac:dyDescent="0.25">
      <c r="A2004" t="s">
        <v>176</v>
      </c>
      <c r="B2004" t="str">
        <f>VLOOKUP(C2004, olt_db!$B$2:$E$70, 2, 0)</f>
        <v>OLT-SMGN-IBS-Bandar_Sawah</v>
      </c>
      <c r="C2004" t="s">
        <v>643</v>
      </c>
      <c r="D2004" s="35" t="s">
        <v>665</v>
      </c>
      <c r="E2004" s="35" t="s">
        <v>667</v>
      </c>
      <c r="F2004" s="125">
        <v>3.1586605317722301</v>
      </c>
      <c r="G2004" s="126">
        <v>99.325051495926004</v>
      </c>
      <c r="H2004" s="37">
        <f>ACOS(COS(RADIANS(90-F2005)) * COS(RADIANS(90-F2004)) + SIN(RADIANS(90-F2005)) * SIN(RADIANS(90-F2004)) * COS(RADIANS(G2005-G2004))) * 6371392 * IFERROR(IF(AVERAGEIF('TT History'!$B:$B, D2004, 'TT History'!$E:$E) &gt; 9.8%, 1.1205, IF(AVERAGEIF('TT History'!$B:$B, D2004, 'TT History'!$E:$E) &gt;= 8.5%, 1.1055, 1.0525)), 1.0525)</f>
        <v>84.287896588156357</v>
      </c>
    </row>
    <row r="2005" spans="1:8" x14ac:dyDescent="0.25">
      <c r="A2005" t="s">
        <v>176</v>
      </c>
      <c r="B2005" t="str">
        <f>VLOOKUP(C2005, olt_db!$B$2:$E$70, 2, 0)</f>
        <v>OLT-SMGN-IBS-Bandar_Sawah</v>
      </c>
      <c r="C2005" t="s">
        <v>643</v>
      </c>
      <c r="D2005" s="35" t="s">
        <v>665</v>
      </c>
      <c r="E2005" s="35" t="s">
        <v>668</v>
      </c>
      <c r="F2005" s="125">
        <v>3.1582676118383399</v>
      </c>
      <c r="G2005" s="126">
        <v>99.324447045951501</v>
      </c>
      <c r="H2005" s="37">
        <f>ACOS(COS(RADIANS(90-F2006)) * COS(RADIANS(90-F2005)) + SIN(RADIANS(90-F2006)) * SIN(RADIANS(90-F2005)) * COS(RADIANS(G2006-G2005))) * 6371392 * IFERROR(IF(AVERAGEIF('TT History'!$B:$B, D2005, 'TT History'!$E:$E) &gt; 9.8%, 1.1205, IF(AVERAGEIF('TT History'!$B:$B, D2005, 'TT History'!$E:$E) &gt;= 8.5%, 1.1055, 1.0525)), 1.0525)</f>
        <v>94.356601201931937</v>
      </c>
    </row>
    <row r="2006" spans="1:8" x14ac:dyDescent="0.25">
      <c r="A2006" t="s">
        <v>176</v>
      </c>
      <c r="B2006" t="str">
        <f>VLOOKUP(C2006, olt_db!$B$2:$E$70, 2, 0)</f>
        <v>OLT-SMGN-IBS-Bandar_Sawah</v>
      </c>
      <c r="C2006" t="s">
        <v>643</v>
      </c>
      <c r="D2006" s="35" t="s">
        <v>665</v>
      </c>
      <c r="E2006" s="35" t="s">
        <v>669</v>
      </c>
      <c r="F2006" s="125">
        <v>3.1574614217989501</v>
      </c>
      <c r="G2006" s="126">
        <v>99.324445261696198</v>
      </c>
      <c r="H2006" s="37">
        <f>ACOS(COS(RADIANS(90-F2007)) * COS(RADIANS(90-F2006)) + SIN(RADIANS(90-F2007)) * SIN(RADIANS(90-F2006)) * COS(RADIANS(G2007-G2006))) * 6371392 * IFERROR(IF(AVERAGEIF('TT History'!$B:$B, D2006, 'TT History'!$E:$E) &gt; 9.8%, 1.1205, IF(AVERAGEIF('TT History'!$B:$B, D2006, 'TT History'!$E:$E) &gt;= 8.5%, 1.1055, 1.0525)), 1.0525)</f>
        <v>49.030871463557865</v>
      </c>
    </row>
    <row r="2007" spans="1:8" x14ac:dyDescent="0.25">
      <c r="A2007" t="s">
        <v>176</v>
      </c>
      <c r="B2007" t="str">
        <f>VLOOKUP(C2007, olt_db!$B$2:$E$70, 2, 0)</f>
        <v>OLT-SMGN-IBS-Bandar_Sawah</v>
      </c>
      <c r="C2007" t="s">
        <v>643</v>
      </c>
      <c r="D2007" s="35" t="s">
        <v>665</v>
      </c>
      <c r="E2007" s="35" t="s">
        <v>670</v>
      </c>
      <c r="F2007" s="125">
        <v>3.1570426941288199</v>
      </c>
      <c r="G2007" s="126">
        <v>99.324432376124804</v>
      </c>
      <c r="H2007" s="37">
        <f>ACOS(COS(RADIANS(90-F2008)) * COS(RADIANS(90-F2007)) + SIN(RADIANS(90-F2008)) * SIN(RADIANS(90-F2007)) * COS(RADIANS(G2008-G2007))) * 6371392 * IFERROR(IF(AVERAGEIF('TT History'!$B:$B, D2007, 'TT History'!$E:$E) &gt; 9.8%, 1.1205, IF(AVERAGEIF('TT History'!$B:$B, D2007, 'TT History'!$E:$E) &gt;= 8.5%, 1.1055, 1.0525)), 1.0525)</f>
        <v>60.210346657476549</v>
      </c>
    </row>
    <row r="2008" spans="1:8" x14ac:dyDescent="0.25">
      <c r="A2008" t="s">
        <v>176</v>
      </c>
      <c r="B2008" t="str">
        <f>VLOOKUP(C2008, olt_db!$B$2:$E$70, 2, 0)</f>
        <v>OLT-SMGN-IBS-Bandar_Sawah</v>
      </c>
      <c r="C2008" t="s">
        <v>643</v>
      </c>
      <c r="D2008" s="35" t="s">
        <v>665</v>
      </c>
      <c r="E2008" s="35" t="s">
        <v>671</v>
      </c>
      <c r="F2008" s="125">
        <v>3.15702421578988</v>
      </c>
      <c r="G2008" s="126">
        <v>99.323917483213094</v>
      </c>
      <c r="H2008" s="37">
        <f>ACOS(COS(RADIANS(90-F2009)) * COS(RADIANS(90-F2008)) + SIN(RADIANS(90-F2009)) * SIN(RADIANS(90-F2008)) * COS(RADIANS(G2009-G2008))) * 6371392 * IFERROR(IF(AVERAGEIF('TT History'!$B:$B, D2008, 'TT History'!$E:$E) &gt; 9.8%, 1.1205, IF(AVERAGEIF('TT History'!$B:$B, D2008, 'TT History'!$E:$E) &gt;= 8.5%, 1.1055, 1.0525)), 1.0525)</f>
        <v>75.928032428745411</v>
      </c>
    </row>
    <row r="2009" spans="1:8" x14ac:dyDescent="0.25">
      <c r="A2009" t="s">
        <v>176</v>
      </c>
      <c r="B2009" t="str">
        <f>VLOOKUP(C2009, olt_db!$B$2:$E$70, 2, 0)</f>
        <v>OLT-SMGN-IBS-Bandar_Sawah</v>
      </c>
      <c r="C2009" t="s">
        <v>643</v>
      </c>
      <c r="D2009" s="35" t="s">
        <v>665</v>
      </c>
      <c r="E2009" s="35" t="s">
        <v>672</v>
      </c>
      <c r="F2009" s="125">
        <v>3.15686098210361</v>
      </c>
      <c r="G2009" s="126">
        <v>99.323288664495806</v>
      </c>
      <c r="H2009" s="37">
        <f>ACOS(COS(RADIANS(90-F2010)) * COS(RADIANS(90-F2009)) + SIN(RADIANS(90-F2010)) * SIN(RADIANS(90-F2009)) * COS(RADIANS(G2010-G2009))) * 6371392 * IFERROR(IF(AVERAGEIF('TT History'!$B:$B, D2009, 'TT History'!$E:$E) &gt; 9.8%, 1.1205, IF(AVERAGEIF('TT History'!$B:$B, D2009, 'TT History'!$E:$E) &gt;= 8.5%, 1.1055, 1.0525)), 1.0525)</f>
        <v>82.999883777940241</v>
      </c>
    </row>
    <row r="2010" spans="1:8" x14ac:dyDescent="0.25">
      <c r="A2010" t="s">
        <v>176</v>
      </c>
      <c r="B2010" t="str">
        <f>VLOOKUP(C2010, olt_db!$B$2:$E$70, 2, 0)</f>
        <v>OLT-SMGN-IBS-Bandar_Sawah</v>
      </c>
      <c r="C2010" t="s">
        <v>643</v>
      </c>
      <c r="D2010" s="35" t="s">
        <v>665</v>
      </c>
      <c r="E2010" s="35" t="s">
        <v>673</v>
      </c>
      <c r="F2010" s="125">
        <v>3.1567764631505502</v>
      </c>
      <c r="G2010" s="126">
        <v>99.322583490469796</v>
      </c>
      <c r="H2010" s="37">
        <f>ACOS(COS(RADIANS(90-F2011)) * COS(RADIANS(90-F2010)) + SIN(RADIANS(90-F2011)) * SIN(RADIANS(90-F2010)) * COS(RADIANS(G2011-G2010))) * 6371392 * IFERROR(IF(AVERAGEIF('TT History'!$B:$B, D2010, 'TT History'!$E:$E) &gt; 9.8%, 1.1205, IF(AVERAGEIF('TT History'!$B:$B, D2010, 'TT History'!$E:$E) &gt;= 8.5%, 1.1055, 1.0525)), 1.0525)</f>
        <v>71.031885173854207</v>
      </c>
    </row>
    <row r="2011" spans="1:8" x14ac:dyDescent="0.25">
      <c r="A2011" t="s">
        <v>176</v>
      </c>
      <c r="B2011" t="str">
        <f>VLOOKUP(C2011, olt_db!$B$2:$E$70, 2, 0)</f>
        <v>OLT-SMGN-IBS-Bandar_Sawah</v>
      </c>
      <c r="C2011" t="s">
        <v>643</v>
      </c>
      <c r="D2011" s="35" t="s">
        <v>665</v>
      </c>
      <c r="E2011" s="35" t="s">
        <v>674</v>
      </c>
      <c r="F2011" s="125">
        <v>3.1566945019695498</v>
      </c>
      <c r="G2011" s="126">
        <v>99.321981233359097</v>
      </c>
      <c r="H2011" s="37">
        <f>ACOS(COS(RADIANS(90-F2012)) * COS(RADIANS(90-F2011)) + SIN(RADIANS(90-F2012)) * SIN(RADIANS(90-F2011)) * COS(RADIANS(G2012-G2011))) * 6371392 * IFERROR(IF(AVERAGEIF('TT History'!$B:$B, D2011, 'TT History'!$E:$E) &gt; 9.8%, 1.1205, IF(AVERAGEIF('TT History'!$B:$B, D2011, 'TT History'!$E:$E) &gt;= 8.5%, 1.1055, 1.0525)), 1.0525)</f>
        <v>165.45936010244452</v>
      </c>
    </row>
    <row r="2012" spans="1:8" x14ac:dyDescent="0.25">
      <c r="A2012" t="s">
        <v>176</v>
      </c>
      <c r="B2012" t="str">
        <f>VLOOKUP(C2012, olt_db!$B$2:$E$70, 2, 0)</f>
        <v>OLT-SMGN-IBS-Bandar_Sawah</v>
      </c>
      <c r="C2012" t="s">
        <v>643</v>
      </c>
      <c r="D2012" s="35" t="s">
        <v>665</v>
      </c>
      <c r="E2012" s="35" t="s">
        <v>675</v>
      </c>
      <c r="F2012" s="125">
        <v>3.1565042035985198</v>
      </c>
      <c r="G2012" s="126">
        <v>99.320578270155195</v>
      </c>
      <c r="H2012" s="37">
        <f>ACOS(COS(RADIANS(90-F2013)) * COS(RADIANS(90-F2012)) + SIN(RADIANS(90-F2013)) * SIN(RADIANS(90-F2012)) * COS(RADIANS(G2013-G2012))) * 6371392 * IFERROR(IF(AVERAGEIF('TT History'!$B:$B, D2012, 'TT History'!$E:$E) &gt; 9.8%, 1.1205, IF(AVERAGEIF('TT History'!$B:$B, D2012, 'TT History'!$E:$E) &gt;= 8.5%, 1.1055, 1.0525)), 1.0525)</f>
        <v>116.68634577432306</v>
      </c>
    </row>
    <row r="2013" spans="1:8" x14ac:dyDescent="0.25">
      <c r="A2013" t="s">
        <v>176</v>
      </c>
      <c r="B2013" t="str">
        <f>VLOOKUP(C2013, olt_db!$B$2:$E$70, 2, 0)</f>
        <v>OLT-SMGN-IBS-Bandar_Sawah</v>
      </c>
      <c r="C2013" t="s">
        <v>643</v>
      </c>
      <c r="D2013" s="35" t="s">
        <v>665</v>
      </c>
      <c r="E2013" s="35" t="s">
        <v>676</v>
      </c>
      <c r="F2013" s="125">
        <v>3.1563995334955299</v>
      </c>
      <c r="G2013" s="126">
        <v>99.319585294034496</v>
      </c>
      <c r="H2013" s="37">
        <f>ACOS(COS(RADIANS(90-F2014)) * COS(RADIANS(90-F2013)) + SIN(RADIANS(90-F2014)) * SIN(RADIANS(90-F2013)) * COS(RADIANS(G2014-G2013))) * 6371392 * IFERROR(IF(AVERAGEIF('TT History'!$B:$B, D2013, 'TT History'!$E:$E) &gt; 9.8%, 1.1205, IF(AVERAGEIF('TT History'!$B:$B, D2013, 'TT History'!$E:$E) &gt;= 8.5%, 1.1055, 1.0525)), 1.0525)</f>
        <v>98.934317539581727</v>
      </c>
    </row>
    <row r="2014" spans="1:8" x14ac:dyDescent="0.25">
      <c r="A2014" t="s">
        <v>176</v>
      </c>
      <c r="B2014" t="str">
        <f>VLOOKUP(C2014, olt_db!$B$2:$E$70, 2, 0)</f>
        <v>OLT-SMGN-IBS-Bandar_Sawah</v>
      </c>
      <c r="C2014" t="s">
        <v>643</v>
      </c>
      <c r="D2014" s="35" t="s">
        <v>665</v>
      </c>
      <c r="E2014" s="35" t="s">
        <v>677</v>
      </c>
      <c r="F2014" s="125">
        <v>3.15627663649318</v>
      </c>
      <c r="G2014" s="126">
        <v>99.318747700171002</v>
      </c>
      <c r="H2014" s="37">
        <f>ACOS(COS(RADIANS(90-F2015)) * COS(RADIANS(90-F2014)) + SIN(RADIANS(90-F2015)) * SIN(RADIANS(90-F2014)) * COS(RADIANS(G2015-G2014))) * 6371392 * IFERROR(IF(AVERAGEIF('TT History'!$B:$B, D2014, 'TT History'!$E:$E) &gt; 9.8%, 1.1205, IF(AVERAGEIF('TT History'!$B:$B, D2014, 'TT History'!$E:$E) &gt;= 8.5%, 1.1055, 1.0525)), 1.0525)</f>
        <v>90.882218176027848</v>
      </c>
    </row>
    <row r="2015" spans="1:8" x14ac:dyDescent="0.25">
      <c r="A2015" t="s">
        <v>176</v>
      </c>
      <c r="B2015" t="str">
        <f>VLOOKUP(C2015, olt_db!$B$2:$E$70, 2, 0)</f>
        <v>OLT-SMGN-IBS-Bandar_Sawah</v>
      </c>
      <c r="C2015" t="s">
        <v>643</v>
      </c>
      <c r="D2015" s="35" t="s">
        <v>665</v>
      </c>
      <c r="E2015" s="35" t="s">
        <v>678</v>
      </c>
      <c r="F2015" s="125">
        <v>3.1562422712837899</v>
      </c>
      <c r="G2015" s="126">
        <v>99.317970776026897</v>
      </c>
      <c r="H2015" s="37">
        <f>ACOS(COS(RADIANS(90-F2016)) * COS(RADIANS(90-F2015)) + SIN(RADIANS(90-F2016)) * SIN(RADIANS(90-F2015)) * COS(RADIANS(G2016-G2015))) * 6371392 * IFERROR(IF(AVERAGEIF('TT History'!$B:$B, D2015, 'TT History'!$E:$E) &gt; 9.8%, 1.1205, IF(AVERAGEIF('TT History'!$B:$B, D2015, 'TT History'!$E:$E) &gt;= 8.5%, 1.1055, 1.0525)), 1.0525)</f>
        <v>54.857579278612285</v>
      </c>
    </row>
    <row r="2016" spans="1:8" x14ac:dyDescent="0.25">
      <c r="A2016" t="s">
        <v>176</v>
      </c>
      <c r="B2016" t="str">
        <f>VLOOKUP(C2016, olt_db!$B$2:$E$70, 2, 0)</f>
        <v>OLT-SMGN-IBS-Bandar_Sawah</v>
      </c>
      <c r="C2016" t="s">
        <v>643</v>
      </c>
      <c r="D2016" s="35" t="s">
        <v>665</v>
      </c>
      <c r="E2016" s="35" t="s">
        <v>679</v>
      </c>
      <c r="F2016" s="125">
        <v>3.1561851115378499</v>
      </c>
      <c r="G2016" s="126">
        <v>99.317504859684306</v>
      </c>
      <c r="H2016" s="37">
        <f>ACOS(COS(RADIANS(90-F2017)) * COS(RADIANS(90-F2016)) + SIN(RADIANS(90-F2017)) * SIN(RADIANS(90-F2016)) * COS(RADIANS(G2017-G2016))) * 6371392 * IFERROR(IF(AVERAGEIF('TT History'!$B:$B, D2016, 'TT History'!$E:$E) &gt; 9.8%, 1.1205, IF(AVERAGEIF('TT History'!$B:$B, D2016, 'TT History'!$E:$E) &gt;= 8.5%, 1.1055, 1.0525)), 1.0525)</f>
        <v>116.45082713750222</v>
      </c>
    </row>
    <row r="2017" spans="1:8" x14ac:dyDescent="0.25">
      <c r="A2017" t="s">
        <v>176</v>
      </c>
      <c r="B2017" t="str">
        <f>VLOOKUP(C2017, olt_db!$B$2:$E$70, 2, 0)</f>
        <v>OLT-SMGN-IBS-Bandar_Sawah</v>
      </c>
      <c r="C2017" t="s">
        <v>643</v>
      </c>
      <c r="D2017" s="35" t="s">
        <v>665</v>
      </c>
      <c r="E2017" s="35" t="s">
        <v>645</v>
      </c>
      <c r="F2017" s="125">
        <v>3.1560758134144602</v>
      </c>
      <c r="G2017" s="126">
        <v>99.316514411507299</v>
      </c>
      <c r="H2017" s="37">
        <f>ACOS(COS(RADIANS(90-F2018)) * COS(RADIANS(90-F2017)) + SIN(RADIANS(90-F2018)) * SIN(RADIANS(90-F2017)) * COS(RADIANS(G2018-G2017))) * 6371392 * IFERROR(IF(AVERAGEIF('TT History'!$B:$B, D2017, 'TT History'!$E:$E) &gt; 9.8%, 1.1205, IF(AVERAGEIF('TT History'!$B:$B, D2017, 'TT History'!$E:$E) &gt;= 8.5%, 1.1055, 1.0525)), 1.0525)</f>
        <v>49.820477749390577</v>
      </c>
    </row>
    <row r="2018" spans="1:8" x14ac:dyDescent="0.25">
      <c r="A2018" t="s">
        <v>176</v>
      </c>
      <c r="B2018" t="str">
        <f>VLOOKUP(C2018, olt_db!$B$2:$E$70, 2, 0)</f>
        <v>OLT-SMGN-IBS-Bandar_Sawah</v>
      </c>
      <c r="C2018" t="s">
        <v>643</v>
      </c>
      <c r="D2018" s="35" t="s">
        <v>665</v>
      </c>
      <c r="E2018" s="36" t="s">
        <v>646</v>
      </c>
      <c r="F2018" s="151">
        <v>3.15565016326752</v>
      </c>
      <c r="G2018" s="152">
        <v>99.316510191325307</v>
      </c>
      <c r="H2018" s="37">
        <f>(ACOS(COS(RADIANS(90-olt_db!F46)) * COS(RADIANS(90-F2018)) + SIN(RADIANS(90-olt_db!F46)) * SIN(RADIANS(90-F2018)) * COS(RADIANS(olt_db!G46-G2018))) * 6371392)</f>
        <v>51.883747312145701</v>
      </c>
    </row>
    <row r="2019" spans="1:8" x14ac:dyDescent="0.25">
      <c r="A2019" t="s">
        <v>176</v>
      </c>
      <c r="B2019" t="str">
        <f>VLOOKUP(C2019, olt_db!$B$2:$E$70, 2, 0)</f>
        <v>OLT-SMGN-IBS-Bandar_Sawah</v>
      </c>
      <c r="C2019" t="s">
        <v>643</v>
      </c>
      <c r="D2019" s="78" t="s">
        <v>680</v>
      </c>
      <c r="E2019" s="78" t="s">
        <v>681</v>
      </c>
      <c r="F2019" s="153">
        <v>3.17029287002019</v>
      </c>
      <c r="G2019" s="154">
        <v>99.338596022222404</v>
      </c>
      <c r="H2019" s="80">
        <f>ACOS(COS(RADIANS(90-F2020)) * COS(RADIANS(90-F2019)) + SIN(RADIANS(90-F2020)) * SIN(RADIANS(90-F2019)) * COS(RADIANS(G2020-G2019))) * 6371392 * IFERROR(IF(AVERAGEIF('TT History'!$B:$B, D2019, 'TT History'!$E:$E) &gt; 9.8%, 1.1205, IF(AVERAGEIF('TT History'!$B:$B, D2019, 'TT History'!$E:$E) &gt;= 8.5%, 1.1055, 1.0525)), 1.0525)</f>
        <v>85.552027804874527</v>
      </c>
    </row>
    <row r="2020" spans="1:8" x14ac:dyDescent="0.25">
      <c r="A2020" t="s">
        <v>176</v>
      </c>
      <c r="B2020" t="str">
        <f>VLOOKUP(C2020, olt_db!$B$2:$E$70, 2, 0)</f>
        <v>OLT-SMGN-IBS-Bandar_Sawah</v>
      </c>
      <c r="C2020" t="s">
        <v>643</v>
      </c>
      <c r="D2020" s="78" t="s">
        <v>680</v>
      </c>
      <c r="E2020" s="78" t="s">
        <v>682</v>
      </c>
      <c r="F2020" s="153">
        <v>3.1703389252938199</v>
      </c>
      <c r="G2020" s="154">
        <v>99.337865391206094</v>
      </c>
      <c r="H2020" s="80">
        <f>ACOS(COS(RADIANS(90-F2021)) * COS(RADIANS(90-F2020)) + SIN(RADIANS(90-F2021)) * SIN(RADIANS(90-F2020)) * COS(RADIANS(G2021-G2020))) * 6371392 * IFERROR(IF(AVERAGEIF('TT History'!$B:$B, D2020, 'TT History'!$E:$E) &gt; 9.8%, 1.1205, IF(AVERAGEIF('TT History'!$B:$B, D2020, 'TT History'!$E:$E) &gt;= 8.5%, 1.1055, 1.0525)), 1.0525)</f>
        <v>51.810120383202943</v>
      </c>
    </row>
    <row r="2021" spans="1:8" x14ac:dyDescent="0.25">
      <c r="A2021" t="s">
        <v>176</v>
      </c>
      <c r="B2021" t="str">
        <f>VLOOKUP(C2021, olt_db!$B$2:$E$70, 2, 0)</f>
        <v>OLT-SMGN-IBS-Bandar_Sawah</v>
      </c>
      <c r="C2021" t="s">
        <v>643</v>
      </c>
      <c r="D2021" s="78" t="s">
        <v>680</v>
      </c>
      <c r="E2021" s="78" t="s">
        <v>683</v>
      </c>
      <c r="F2021" s="153">
        <v>3.17036080753028</v>
      </c>
      <c r="G2021" s="154">
        <v>99.337422583645306</v>
      </c>
      <c r="H2021" s="80">
        <f>ACOS(COS(RADIANS(90-F2022)) * COS(RADIANS(90-F2021)) + SIN(RADIANS(90-F2022)) * SIN(RADIANS(90-F2021)) * COS(RADIANS(G2022-G2021))) * 6371392 * IFERROR(IF(AVERAGEIF('TT History'!$B:$B, D2021, 'TT History'!$E:$E) &gt; 9.8%, 1.1205, IF(AVERAGEIF('TT History'!$B:$B, D2021, 'TT History'!$E:$E) &gt;= 8.5%, 1.1055, 1.0525)), 1.0525)</f>
        <v>93.992979973240978</v>
      </c>
    </row>
    <row r="2022" spans="1:8" x14ac:dyDescent="0.25">
      <c r="A2022" t="s">
        <v>176</v>
      </c>
      <c r="B2022" t="str">
        <f>VLOOKUP(C2022, olt_db!$B$2:$E$70, 2, 0)</f>
        <v>OLT-SMGN-IBS-Bandar_Sawah</v>
      </c>
      <c r="C2022" t="s">
        <v>643</v>
      </c>
      <c r="D2022" s="78" t="s">
        <v>680</v>
      </c>
      <c r="E2022" s="78" t="s">
        <v>684</v>
      </c>
      <c r="F2022" s="153">
        <v>3.1695579139033301</v>
      </c>
      <c r="G2022" s="154">
        <v>99.337405013018696</v>
      </c>
      <c r="H2022" s="80">
        <f>ACOS(COS(RADIANS(90-F2023)) * COS(RADIANS(90-F2022)) + SIN(RADIANS(90-F2023)) * SIN(RADIANS(90-F2022)) * COS(RADIANS(G2023-G2022))) * 6371392 * IFERROR(IF(AVERAGEIF('TT History'!$B:$B, D2022, 'TT History'!$E:$E) &gt; 9.8%, 1.1205, IF(AVERAGEIF('TT History'!$B:$B, D2022, 'TT History'!$E:$E) &gt;= 8.5%, 1.1055, 1.0525)), 1.0525)</f>
        <v>75.46569054930066</v>
      </c>
    </row>
    <row r="2023" spans="1:8" x14ac:dyDescent="0.25">
      <c r="A2023" t="s">
        <v>176</v>
      </c>
      <c r="B2023" t="str">
        <f>VLOOKUP(C2023, olt_db!$B$2:$E$70, 2, 0)</f>
        <v>OLT-SMGN-IBS-Bandar_Sawah</v>
      </c>
      <c r="C2023" t="s">
        <v>643</v>
      </c>
      <c r="D2023" s="78" t="s">
        <v>680</v>
      </c>
      <c r="E2023" s="78" t="s">
        <v>685</v>
      </c>
      <c r="F2023" s="153">
        <v>3.1689131407970801</v>
      </c>
      <c r="G2023" s="154">
        <v>99.337400801897701</v>
      </c>
      <c r="H2023" s="80">
        <f>ACOS(COS(RADIANS(90-F2024)) * COS(RADIANS(90-F2023)) + SIN(RADIANS(90-F2024)) * SIN(RADIANS(90-F2023)) * COS(RADIANS(G2024-G2023))) * 6371392 * IFERROR(IF(AVERAGEIF('TT History'!$B:$B, D2023, 'TT History'!$E:$E) &gt; 9.8%, 1.1205, IF(AVERAGEIF('TT History'!$B:$B, D2023, 'TT History'!$E:$E) &gt;= 8.5%, 1.1055, 1.0525)), 1.0525)</f>
        <v>75.984953895966214</v>
      </c>
    </row>
    <row r="2024" spans="1:8" x14ac:dyDescent="0.25">
      <c r="A2024" t="s">
        <v>176</v>
      </c>
      <c r="B2024" t="str">
        <f>VLOOKUP(C2024, olt_db!$B$2:$E$70, 2, 0)</f>
        <v>OLT-SMGN-IBS-Bandar_Sawah</v>
      </c>
      <c r="C2024" t="s">
        <v>643</v>
      </c>
      <c r="D2024" s="78" t="s">
        <v>680</v>
      </c>
      <c r="E2024" s="78" t="s">
        <v>686</v>
      </c>
      <c r="F2024" s="153">
        <v>3.1682644311044501</v>
      </c>
      <c r="G2024" s="154">
        <v>99.337426653277205</v>
      </c>
      <c r="H2024" s="80">
        <f>ACOS(COS(RADIANS(90-F2025)) * COS(RADIANS(90-F2024)) + SIN(RADIANS(90-F2025)) * SIN(RADIANS(90-F2024)) * COS(RADIANS(G2025-G2024))) * 6371392 * IFERROR(IF(AVERAGEIF('TT History'!$B:$B, D2024, 'TT History'!$E:$E) &gt; 9.8%, 1.1205, IF(AVERAGEIF('TT History'!$B:$B, D2024, 'TT History'!$E:$E) &gt;= 8.5%, 1.1055, 1.0525)), 1.0525)</f>
        <v>67.896230373844006</v>
      </c>
    </row>
    <row r="2025" spans="1:8" x14ac:dyDescent="0.25">
      <c r="A2025" t="s">
        <v>176</v>
      </c>
      <c r="B2025" t="str">
        <f>VLOOKUP(C2025, olt_db!$B$2:$E$70, 2, 0)</f>
        <v>OLT-SMGN-IBS-Bandar_Sawah</v>
      </c>
      <c r="C2025" t="s">
        <v>643</v>
      </c>
      <c r="D2025" s="78" t="s">
        <v>680</v>
      </c>
      <c r="E2025" s="78" t="s">
        <v>687</v>
      </c>
      <c r="F2025" s="153">
        <v>3.1676850974417299</v>
      </c>
      <c r="G2025" s="154">
        <v>99.337396555200399</v>
      </c>
      <c r="H2025" s="80">
        <f>ACOS(COS(RADIANS(90-F2026)) * COS(RADIANS(90-F2025)) + SIN(RADIANS(90-F2026)) * SIN(RADIANS(90-F2025)) * COS(RADIANS(G2026-G2025))) * 6371392 * IFERROR(IF(AVERAGEIF('TT History'!$B:$B, D2025, 'TT History'!$E:$E) &gt; 9.8%, 1.1205, IF(AVERAGEIF('TT History'!$B:$B, D2025, 'TT History'!$E:$E) &gt;= 8.5%, 1.1055, 1.0525)), 1.0525)</f>
        <v>38.479381488874019</v>
      </c>
    </row>
    <row r="2026" spans="1:8" x14ac:dyDescent="0.25">
      <c r="A2026" t="s">
        <v>176</v>
      </c>
      <c r="B2026" t="str">
        <f>VLOOKUP(C2026, olt_db!$B$2:$E$70, 2, 0)</f>
        <v>OLT-SMGN-IBS-Bandar_Sawah</v>
      </c>
      <c r="C2026" t="s">
        <v>643</v>
      </c>
      <c r="D2026" s="78" t="s">
        <v>680</v>
      </c>
      <c r="E2026" s="78" t="s">
        <v>688</v>
      </c>
      <c r="F2026" s="153">
        <v>3.1673757430992402</v>
      </c>
      <c r="G2026" s="154">
        <v>99.337285074013593</v>
      </c>
      <c r="H2026" s="80">
        <f>ACOS(COS(RADIANS(90-F2027)) * COS(RADIANS(90-F2026)) + SIN(RADIANS(90-F2027)) * SIN(RADIANS(90-F2026)) * COS(RADIANS(G2027-G2026))) * 6371392 * IFERROR(IF(AVERAGEIF('TT History'!$B:$B, D2026, 'TT History'!$E:$E) &gt; 9.8%, 1.1205, IF(AVERAGEIF('TT History'!$B:$B, D2026, 'TT History'!$E:$E) &gt;= 8.5%, 1.1055, 1.0525)), 1.0525)</f>
        <v>40.71178290128384</v>
      </c>
    </row>
    <row r="2027" spans="1:8" x14ac:dyDescent="0.25">
      <c r="A2027" t="s">
        <v>176</v>
      </c>
      <c r="B2027" t="str">
        <f>VLOOKUP(C2027, olt_db!$B$2:$E$70, 2, 0)</f>
        <v>OLT-SMGN-IBS-Bandar_Sawah</v>
      </c>
      <c r="C2027" t="s">
        <v>643</v>
      </c>
      <c r="D2027" s="78" t="s">
        <v>680</v>
      </c>
      <c r="E2027" s="78" t="s">
        <v>689</v>
      </c>
      <c r="F2027" s="153">
        <v>3.1671074688989198</v>
      </c>
      <c r="G2027" s="154">
        <v>99.337063319007697</v>
      </c>
      <c r="H2027" s="80">
        <f>ACOS(COS(RADIANS(90-F2028)) * COS(RADIANS(90-F2027)) + SIN(RADIANS(90-F2028)) * SIN(RADIANS(90-F2027)) * COS(RADIANS(G2028-G2027))) * 6371392 * IFERROR(IF(AVERAGEIF('TT History'!$B:$B, D2027, 'TT History'!$E:$E) &gt; 9.8%, 1.1205, IF(AVERAGEIF('TT History'!$B:$B, D2027, 'TT History'!$E:$E) &gt;= 8.5%, 1.1055, 1.0525)), 1.0525)</f>
        <v>63.059672232530232</v>
      </c>
    </row>
    <row r="2028" spans="1:8" x14ac:dyDescent="0.25">
      <c r="A2028" t="s">
        <v>176</v>
      </c>
      <c r="B2028" t="str">
        <f>VLOOKUP(C2028, olt_db!$B$2:$E$70, 2, 0)</f>
        <v>OLT-SMGN-IBS-Bandar_Sawah</v>
      </c>
      <c r="C2028" t="s">
        <v>643</v>
      </c>
      <c r="D2028" s="78" t="s">
        <v>680</v>
      </c>
      <c r="E2028" s="78" t="s">
        <v>690</v>
      </c>
      <c r="F2028" s="153">
        <v>3.1668542197891201</v>
      </c>
      <c r="G2028" s="154">
        <v>99.336587030831495</v>
      </c>
      <c r="H2028" s="80">
        <f>ACOS(COS(RADIANS(90-F2029)) * COS(RADIANS(90-F2028)) + SIN(RADIANS(90-F2029)) * SIN(RADIANS(90-F2028)) * COS(RADIANS(G2029-G2028))) * 6371392 * IFERROR(IF(AVERAGEIF('TT History'!$B:$B, D2028, 'TT History'!$E:$E) &gt; 9.8%, 1.1205, IF(AVERAGEIF('TT History'!$B:$B, D2028, 'TT History'!$E:$E) &gt;= 8.5%, 1.1055, 1.0525)), 1.0525)</f>
        <v>56.415649975528339</v>
      </c>
    </row>
    <row r="2029" spans="1:8" x14ac:dyDescent="0.25">
      <c r="A2029" t="s">
        <v>176</v>
      </c>
      <c r="B2029" t="str">
        <f>VLOOKUP(C2029, olt_db!$B$2:$E$70, 2, 0)</f>
        <v>OLT-SMGN-IBS-Bandar_Sawah</v>
      </c>
      <c r="C2029" t="s">
        <v>643</v>
      </c>
      <c r="D2029" s="78" t="s">
        <v>680</v>
      </c>
      <c r="E2029" s="78" t="s">
        <v>691</v>
      </c>
      <c r="F2029" s="153">
        <v>3.1666095171804201</v>
      </c>
      <c r="G2029" s="154">
        <v>99.336171107412</v>
      </c>
      <c r="H2029" s="80">
        <f>ACOS(COS(RADIANS(90-F2030)) * COS(RADIANS(90-F2029)) + SIN(RADIANS(90-F2030)) * SIN(RADIANS(90-F2029)) * COS(RADIANS(G2030-G2029))) * 6371392 * IFERROR(IF(AVERAGEIF('TT History'!$B:$B, D2029, 'TT History'!$E:$E) &gt; 9.8%, 1.1205, IF(AVERAGEIF('TT History'!$B:$B, D2029, 'TT History'!$E:$E) &gt;= 8.5%, 1.1055, 1.0525)), 1.0525)</f>
        <v>101.82099641894524</v>
      </c>
    </row>
    <row r="2030" spans="1:8" x14ac:dyDescent="0.25">
      <c r="A2030" t="s">
        <v>176</v>
      </c>
      <c r="B2030" t="str">
        <f>VLOOKUP(C2030, olt_db!$B$2:$E$70, 2, 0)</f>
        <v>OLT-SMGN-IBS-Bandar_Sawah</v>
      </c>
      <c r="C2030" t="s">
        <v>643</v>
      </c>
      <c r="D2030" s="78" t="s">
        <v>680</v>
      </c>
      <c r="E2030" s="78" t="s">
        <v>692</v>
      </c>
      <c r="F2030" s="153">
        <v>3.16615875362826</v>
      </c>
      <c r="G2030" s="154">
        <v>99.335425888327094</v>
      </c>
      <c r="H2030" s="80">
        <f>ACOS(COS(RADIANS(90-F2031)) * COS(RADIANS(90-F2030)) + SIN(RADIANS(90-F2031)) * SIN(RADIANS(90-F2030)) * COS(RADIANS(G2031-G2030))) * 6371392 * IFERROR(IF(AVERAGEIF('TT History'!$B:$B, D2030, 'TT History'!$E:$E) &gt; 9.8%, 1.1205, IF(AVERAGEIF('TT History'!$B:$B, D2030, 'TT History'!$E:$E) &gt;= 8.5%, 1.1055, 1.0525)), 1.0525)</f>
        <v>144.98980232844724</v>
      </c>
    </row>
    <row r="2031" spans="1:8" x14ac:dyDescent="0.25">
      <c r="A2031" t="s">
        <v>176</v>
      </c>
      <c r="B2031" t="str">
        <f>VLOOKUP(C2031, olt_db!$B$2:$E$70, 2, 0)</f>
        <v>OLT-SMGN-IBS-Bandar_Sawah</v>
      </c>
      <c r="C2031" t="s">
        <v>643</v>
      </c>
      <c r="D2031" s="78" t="s">
        <v>680</v>
      </c>
      <c r="E2031" s="78" t="s">
        <v>693</v>
      </c>
      <c r="F2031" s="153">
        <v>3.1654814382440901</v>
      </c>
      <c r="G2031" s="154">
        <v>99.334387052988205</v>
      </c>
      <c r="H2031" s="80">
        <f>ACOS(COS(RADIANS(90-F2032)) * COS(RADIANS(90-F2031)) + SIN(RADIANS(90-F2032)) * SIN(RADIANS(90-F2031)) * COS(RADIANS(G2032-G2031))) * 6371392 * IFERROR(IF(AVERAGEIF('TT History'!$B:$B, D2031, 'TT History'!$E:$E) &gt; 9.8%, 1.1205, IF(AVERAGEIF('TT History'!$B:$B, D2031, 'TT History'!$E:$E) &gt;= 8.5%, 1.1055, 1.0525)), 1.0525)</f>
        <v>95.03334746750069</v>
      </c>
    </row>
    <row r="2032" spans="1:8" x14ac:dyDescent="0.25">
      <c r="A2032" t="s">
        <v>176</v>
      </c>
      <c r="B2032" t="str">
        <f>VLOOKUP(C2032, olt_db!$B$2:$E$70, 2, 0)</f>
        <v>OLT-SMGN-IBS-Bandar_Sawah</v>
      </c>
      <c r="C2032" t="s">
        <v>643</v>
      </c>
      <c r="D2032" s="78" t="s">
        <v>680</v>
      </c>
      <c r="E2032" s="78" t="s">
        <v>694</v>
      </c>
      <c r="F2032" s="153">
        <v>3.16500718066384</v>
      </c>
      <c r="G2032" s="154">
        <v>99.333726969561098</v>
      </c>
      <c r="H2032" s="80">
        <f>ACOS(COS(RADIANS(90-F2033)) * COS(RADIANS(90-F2032)) + SIN(RADIANS(90-F2033)) * SIN(RADIANS(90-F2032)) * COS(RADIANS(G2033-G2032))) * 6371392 * IFERROR(IF(AVERAGEIF('TT History'!$B:$B, D2032, 'TT History'!$E:$E) &gt; 9.8%, 1.1205, IF(AVERAGEIF('TT History'!$B:$B, D2032, 'TT History'!$E:$E) &gt;= 8.5%, 1.1055, 1.0525)), 1.0525)</f>
        <v>127.46858048735966</v>
      </c>
    </row>
    <row r="2033" spans="1:8" x14ac:dyDescent="0.25">
      <c r="A2033" t="s">
        <v>176</v>
      </c>
      <c r="B2033" t="str">
        <f>VLOOKUP(C2033, olt_db!$B$2:$E$70, 2, 0)</f>
        <v>OLT-SMGN-IBS-Bandar_Sawah</v>
      </c>
      <c r="C2033" t="s">
        <v>643</v>
      </c>
      <c r="D2033" s="78" t="s">
        <v>680</v>
      </c>
      <c r="E2033" s="78" t="s">
        <v>695</v>
      </c>
      <c r="F2033" s="153">
        <v>3.1644391241633398</v>
      </c>
      <c r="G2033" s="154">
        <v>99.332796324860396</v>
      </c>
      <c r="H2033" s="80">
        <f>ACOS(COS(RADIANS(90-F2034)) * COS(RADIANS(90-F2033)) + SIN(RADIANS(90-F2034)) * SIN(RADIANS(90-F2033)) * COS(RADIANS(G2034-G2033))) * 6371392 * IFERROR(IF(AVERAGEIF('TT History'!$B:$B, D2033, 'TT History'!$E:$E) &gt; 9.8%, 1.1205, IF(AVERAGEIF('TT History'!$B:$B, D2033, 'TT History'!$E:$E) &gt;= 8.5%, 1.1055, 1.0525)), 1.0525)</f>
        <v>93.012974777162725</v>
      </c>
    </row>
    <row r="2034" spans="1:8" x14ac:dyDescent="0.25">
      <c r="A2034" t="s">
        <v>176</v>
      </c>
      <c r="B2034" t="str">
        <f>VLOOKUP(C2034, olt_db!$B$2:$E$70, 2, 0)</f>
        <v>OLT-SMGN-IBS-Bandar_Sawah</v>
      </c>
      <c r="C2034" t="s">
        <v>643</v>
      </c>
      <c r="D2034" s="78" t="s">
        <v>680</v>
      </c>
      <c r="E2034" s="78" t="s">
        <v>696</v>
      </c>
      <c r="F2034" s="153">
        <v>3.16400868835923</v>
      </c>
      <c r="G2034" s="154">
        <v>99.332127253712997</v>
      </c>
      <c r="H2034" s="80">
        <f>ACOS(COS(RADIANS(90-F2035)) * COS(RADIANS(90-F2034)) + SIN(RADIANS(90-F2035)) * SIN(RADIANS(90-F2034)) * COS(RADIANS(G2035-G2034))) * 6371392 * IFERROR(IF(AVERAGEIF('TT History'!$B:$B, D2034, 'TT History'!$E:$E) &gt; 9.8%, 1.1205, IF(AVERAGEIF('TT History'!$B:$B, D2034, 'TT History'!$E:$E) &gt;= 8.5%, 1.1055, 1.0525)), 1.0525)</f>
        <v>66.873265295631555</v>
      </c>
    </row>
    <row r="2035" spans="1:8" x14ac:dyDescent="0.25">
      <c r="A2035" t="s">
        <v>176</v>
      </c>
      <c r="B2035" t="str">
        <f>VLOOKUP(C2035, olt_db!$B$2:$E$70, 2, 0)</f>
        <v>OLT-SMGN-IBS-Bandar_Sawah</v>
      </c>
      <c r="C2035" t="s">
        <v>643</v>
      </c>
      <c r="D2035" s="78" t="s">
        <v>680</v>
      </c>
      <c r="E2035" s="78" t="s">
        <v>697</v>
      </c>
      <c r="F2035" s="153">
        <v>3.1637686131765399</v>
      </c>
      <c r="G2035" s="154">
        <v>99.331607973957802</v>
      </c>
      <c r="H2035" s="80">
        <f>ACOS(COS(RADIANS(90-F2036)) * COS(RADIANS(90-F2035)) + SIN(RADIANS(90-F2036)) * SIN(RADIANS(90-F2035)) * COS(RADIANS(G2036-G2035))) * 6371392 * IFERROR(IF(AVERAGEIF('TT History'!$B:$B, D2035, 'TT History'!$E:$E) &gt; 9.8%, 1.1205, IF(AVERAGEIF('TT History'!$B:$B, D2035, 'TT History'!$E:$E) &gt;= 8.5%, 1.1055, 1.0525)), 1.0525)</f>
        <v>76.76675841795911</v>
      </c>
    </row>
    <row r="2036" spans="1:8" x14ac:dyDescent="0.25">
      <c r="A2036" t="s">
        <v>176</v>
      </c>
      <c r="B2036" t="str">
        <f>VLOOKUP(C2036, olt_db!$B$2:$E$70, 2, 0)</f>
        <v>OLT-SMGN-IBS-Bandar_Sawah</v>
      </c>
      <c r="C2036" t="s">
        <v>643</v>
      </c>
      <c r="D2036" s="78" t="s">
        <v>680</v>
      </c>
      <c r="E2036" s="78" t="s">
        <v>698</v>
      </c>
      <c r="F2036" s="153">
        <v>3.1634488248231798</v>
      </c>
      <c r="G2036" s="154">
        <v>99.331034436408004</v>
      </c>
      <c r="H2036" s="80">
        <f>ACOS(COS(RADIANS(90-F2037)) * COS(RADIANS(90-F2036)) + SIN(RADIANS(90-F2037)) * SIN(RADIANS(90-F2036)) * COS(RADIANS(G2037-G2036))) * 6371392 * IFERROR(IF(AVERAGEIF('TT History'!$B:$B, D2036, 'TT History'!$E:$E) &gt; 9.8%, 1.1205, IF(AVERAGEIF('TT History'!$B:$B, D2036, 'TT History'!$E:$E) &gt;= 8.5%, 1.1055, 1.0525)), 1.0525)</f>
        <v>113.58524455588157</v>
      </c>
    </row>
    <row r="2037" spans="1:8" x14ac:dyDescent="0.25">
      <c r="A2037" t="s">
        <v>176</v>
      </c>
      <c r="B2037" t="str">
        <f>VLOOKUP(C2037, olt_db!$B$2:$E$70, 2, 0)</f>
        <v>OLT-SMGN-IBS-Bandar_Sawah</v>
      </c>
      <c r="C2037" t="s">
        <v>643</v>
      </c>
      <c r="D2037" s="78" t="s">
        <v>680</v>
      </c>
      <c r="E2037" s="78" t="s">
        <v>699</v>
      </c>
      <c r="F2037" s="153">
        <v>3.1629643629801798</v>
      </c>
      <c r="G2037" s="154">
        <v>99.330192240788804</v>
      </c>
      <c r="H2037" s="80">
        <f>ACOS(COS(RADIANS(90-F2038)) * COS(RADIANS(90-F2037)) + SIN(RADIANS(90-F2038)) * SIN(RADIANS(90-F2037)) * COS(RADIANS(G2038-G2037))) * 6371392 * IFERROR(IF(AVERAGEIF('TT History'!$B:$B, D2037, 'TT History'!$E:$E) &gt; 9.8%, 1.1205, IF(AVERAGEIF('TT History'!$B:$B, D2037, 'TT History'!$E:$E) &gt;= 8.5%, 1.1055, 1.0525)), 1.0525)</f>
        <v>101.81114037081727</v>
      </c>
    </row>
    <row r="2038" spans="1:8" x14ac:dyDescent="0.25">
      <c r="A2038" t="s">
        <v>176</v>
      </c>
      <c r="B2038" t="str">
        <f>VLOOKUP(C2038, olt_db!$B$2:$E$70, 2, 0)</f>
        <v>OLT-SMGN-IBS-Bandar_Sawah</v>
      </c>
      <c r="C2038" t="s">
        <v>643</v>
      </c>
      <c r="D2038" s="78" t="s">
        <v>680</v>
      </c>
      <c r="E2038" s="78" t="s">
        <v>700</v>
      </c>
      <c r="F2038" s="153">
        <v>3.1625252105553798</v>
      </c>
      <c r="G2038" s="154">
        <v>99.329440200433694</v>
      </c>
      <c r="H2038" s="80">
        <f>ACOS(COS(RADIANS(90-F2039)) * COS(RADIANS(90-F2038)) + SIN(RADIANS(90-F2039)) * SIN(RADIANS(90-F2038)) * COS(RADIANS(G2039-G2038))) * 6371392 * IFERROR(IF(AVERAGEIF('TT History'!$B:$B, D2038, 'TT History'!$E:$E) &gt; 9.8%, 1.1205, IF(AVERAGEIF('TT History'!$B:$B, D2038, 'TT History'!$E:$E) &gt;= 8.5%, 1.1055, 1.0525)), 1.0525)</f>
        <v>157.19902326615238</v>
      </c>
    </row>
    <row r="2039" spans="1:8" x14ac:dyDescent="0.25">
      <c r="A2039" t="s">
        <v>176</v>
      </c>
      <c r="B2039" t="str">
        <f>VLOOKUP(C2039, olt_db!$B$2:$E$70, 2, 0)</f>
        <v>OLT-SMGN-IBS-Bandar_Sawah</v>
      </c>
      <c r="C2039" t="s">
        <v>643</v>
      </c>
      <c r="D2039" s="78" t="s">
        <v>680</v>
      </c>
      <c r="E2039" s="78" t="s">
        <v>701</v>
      </c>
      <c r="F2039" s="153">
        <v>3.1618904653837201</v>
      </c>
      <c r="G2039" s="154">
        <v>99.328254723100997</v>
      </c>
      <c r="H2039" s="80">
        <f>ACOS(COS(RADIANS(90-F2040)) * COS(RADIANS(90-F2039)) + SIN(RADIANS(90-F2040)) * SIN(RADIANS(90-F2039)) * COS(RADIANS(G2040-G2039))) * 6371392 * IFERROR(IF(AVERAGEIF('TT History'!$B:$B, D2039, 'TT History'!$E:$E) &gt; 9.8%, 1.1205, IF(AVERAGEIF('TT History'!$B:$B, D2039, 'TT History'!$E:$E) &gt;= 8.5%, 1.1055, 1.0525)), 1.0525)</f>
        <v>144.97206780880964</v>
      </c>
    </row>
    <row r="2040" spans="1:8" x14ac:dyDescent="0.25">
      <c r="A2040" t="s">
        <v>176</v>
      </c>
      <c r="B2040" t="str">
        <f>VLOOKUP(C2040, olt_db!$B$2:$E$70, 2, 0)</f>
        <v>OLT-SMGN-IBS-Bandar_Sawah</v>
      </c>
      <c r="C2040" t="s">
        <v>643</v>
      </c>
      <c r="D2040" s="78" t="s">
        <v>680</v>
      </c>
      <c r="E2040" s="78" t="s">
        <v>702</v>
      </c>
      <c r="F2040" s="153">
        <v>3.1612991832319901</v>
      </c>
      <c r="G2040" s="154">
        <v>99.327164646327006</v>
      </c>
      <c r="H2040" s="80">
        <f>ACOS(COS(RADIANS(90-F2041)) * COS(RADIANS(90-F2040)) + SIN(RADIANS(90-F2041)) * SIN(RADIANS(90-F2040)) * COS(RADIANS(G2041-G2040))) * 6371392 * IFERROR(IF(AVERAGEIF('TT History'!$B:$B, D2040, 'TT History'!$E:$E) &gt; 9.8%, 1.1205, IF(AVERAGEIF('TT History'!$B:$B, D2040, 'TT History'!$E:$E) &gt;= 8.5%, 1.1055, 1.0525)), 1.0525)</f>
        <v>122.16935384702251</v>
      </c>
    </row>
    <row r="2041" spans="1:8" x14ac:dyDescent="0.25">
      <c r="A2041" t="s">
        <v>176</v>
      </c>
      <c r="B2041" t="str">
        <f>VLOOKUP(C2041, olt_db!$B$2:$E$70, 2, 0)</f>
        <v>OLT-SMGN-IBS-Bandar_Sawah</v>
      </c>
      <c r="C2041" t="s">
        <v>643</v>
      </c>
      <c r="D2041" s="78" t="s">
        <v>680</v>
      </c>
      <c r="E2041" s="78" t="s">
        <v>703</v>
      </c>
      <c r="F2041" s="153">
        <v>3.1608029578852901</v>
      </c>
      <c r="G2041" s="154">
        <v>99.326244914047393</v>
      </c>
      <c r="H2041" s="80">
        <f>ACOS(COS(RADIANS(90-F2042)) * COS(RADIANS(90-F2041)) + SIN(RADIANS(90-F2042)) * SIN(RADIANS(90-F2041)) * COS(RADIANS(G2042-G2041))) * 6371392 * IFERROR(IF(AVERAGEIF('TT History'!$B:$B, D2041, 'TT History'!$E:$E) &gt; 9.8%, 1.1205, IF(AVERAGEIF('TT History'!$B:$B, D2041, 'TT History'!$E:$E) &gt;= 8.5%, 1.1055, 1.0525)), 1.0525)</f>
        <v>88.673213788172177</v>
      </c>
    </row>
    <row r="2042" spans="1:8" x14ac:dyDescent="0.25">
      <c r="A2042" t="s">
        <v>176</v>
      </c>
      <c r="B2042" t="str">
        <f>VLOOKUP(C2042, olt_db!$B$2:$E$70, 2, 0)</f>
        <v>OLT-SMGN-IBS-Bandar_Sawah</v>
      </c>
      <c r="C2042" t="s">
        <v>643</v>
      </c>
      <c r="D2042" s="78" t="s">
        <v>680</v>
      </c>
      <c r="E2042" s="78" t="s">
        <v>704</v>
      </c>
      <c r="F2042" s="153">
        <v>3.16044518701902</v>
      </c>
      <c r="G2042" s="154">
        <v>99.3255760592359</v>
      </c>
      <c r="H2042" s="80">
        <f>ACOS(COS(RADIANS(90-F2043)) * COS(RADIANS(90-F2042)) + SIN(RADIANS(90-F2043)) * SIN(RADIANS(90-F2042)) * COS(RADIANS(G2043-G2042))) * 6371392 * IFERROR(IF(AVERAGEIF('TT History'!$B:$B, D2042, 'TT History'!$E:$E) &gt; 9.8%, 1.1205, IF(AVERAGEIF('TT History'!$B:$B, D2042, 'TT History'!$E:$E) &gt;= 8.5%, 1.1055, 1.0525)), 1.0525)</f>
        <v>77.254276680513613</v>
      </c>
    </row>
    <row r="2043" spans="1:8" x14ac:dyDescent="0.25">
      <c r="A2043" t="s">
        <v>176</v>
      </c>
      <c r="B2043" t="str">
        <f>VLOOKUP(C2043, olt_db!$B$2:$E$70, 2, 0)</f>
        <v>OLT-SMGN-IBS-Bandar_Sawah</v>
      </c>
      <c r="C2043" t="s">
        <v>643</v>
      </c>
      <c r="D2043" s="78" t="s">
        <v>680</v>
      </c>
      <c r="E2043" s="78" t="s">
        <v>705</v>
      </c>
      <c r="F2043" s="153">
        <v>3.1601263323143201</v>
      </c>
      <c r="G2043" s="154">
        <v>99.324997232669503</v>
      </c>
      <c r="H2043" s="80">
        <f>ACOS(COS(RADIANS(90-F2044)) * COS(RADIANS(90-F2043)) + SIN(RADIANS(90-F2044)) * SIN(RADIANS(90-F2043)) * COS(RADIANS(G2044-G2043))) * 6371392 * IFERROR(IF(AVERAGEIF('TT History'!$B:$B, D2043, 'TT History'!$E:$E) &gt; 9.8%, 1.1205, IF(AVERAGEIF('TT History'!$B:$B, D2043, 'TT History'!$E:$E) &gt;= 8.5%, 1.1055, 1.0525)), 1.0525)</f>
        <v>72.750054640931552</v>
      </c>
    </row>
    <row r="2044" spans="1:8" x14ac:dyDescent="0.25">
      <c r="A2044" t="s">
        <v>176</v>
      </c>
      <c r="B2044" t="str">
        <f>VLOOKUP(C2044, olt_db!$B$2:$E$70, 2, 0)</f>
        <v>OLT-SMGN-IBS-Bandar_Sawah</v>
      </c>
      <c r="C2044" t="s">
        <v>643</v>
      </c>
      <c r="D2044" s="78" t="s">
        <v>680</v>
      </c>
      <c r="E2044" s="78" t="s">
        <v>706</v>
      </c>
      <c r="F2044" s="153">
        <v>3.1598220525907701</v>
      </c>
      <c r="G2044" s="154">
        <v>99.324454392495895</v>
      </c>
      <c r="H2044" s="80">
        <f>ACOS(COS(RADIANS(90-F2045)) * COS(RADIANS(90-F2044)) + SIN(RADIANS(90-F2045)) * SIN(RADIANS(90-F2044)) * COS(RADIANS(G2045-G2044))) * 6371392 * IFERROR(IF(AVERAGEIF('TT History'!$B:$B, D2044, 'TT History'!$E:$E) &gt; 9.8%, 1.1205, IF(AVERAGEIF('TT History'!$B:$B, D2044, 'TT History'!$E:$E) &gt;= 8.5%, 1.1055, 1.0525)), 1.0525)</f>
        <v>90.644811338727692</v>
      </c>
    </row>
    <row r="2045" spans="1:8" x14ac:dyDescent="0.25">
      <c r="A2045" t="s">
        <v>176</v>
      </c>
      <c r="B2045" t="str">
        <f>VLOOKUP(C2045, olt_db!$B$2:$E$70, 2, 0)</f>
        <v>OLT-SMGN-IBS-Bandar_Sawah</v>
      </c>
      <c r="C2045" t="s">
        <v>643</v>
      </c>
      <c r="D2045" s="78" t="s">
        <v>680</v>
      </c>
      <c r="E2045" s="78" t="s">
        <v>707</v>
      </c>
      <c r="F2045" s="153">
        <v>3.1590476844543098</v>
      </c>
      <c r="G2045" s="154">
        <v>99.324441296912198</v>
      </c>
      <c r="H2045" s="80">
        <f>ACOS(COS(RADIANS(90-F2046)) * COS(RADIANS(90-F2045)) + SIN(RADIANS(90-F2046)) * SIN(RADIANS(90-F2045)) * COS(RADIANS(G2046-G2045))) * 6371392 * IFERROR(IF(AVERAGEIF('TT History'!$B:$B, D2045, 'TT History'!$E:$E) &gt; 9.8%, 1.1205, IF(AVERAGEIF('TT History'!$B:$B, D2045, 'TT History'!$E:$E) &gt;= 8.5%, 1.1055, 1.0525)), 1.0525)</f>
        <v>91.302045782421501</v>
      </c>
    </row>
    <row r="2046" spans="1:8" x14ac:dyDescent="0.25">
      <c r="A2046" t="s">
        <v>176</v>
      </c>
      <c r="B2046" t="str">
        <f>VLOOKUP(C2046, olt_db!$B$2:$E$70, 2, 0)</f>
        <v>OLT-SMGN-IBS-Bandar_Sawah</v>
      </c>
      <c r="C2046" t="s">
        <v>643</v>
      </c>
      <c r="D2046" s="78" t="s">
        <v>680</v>
      </c>
      <c r="E2046" s="78" t="s">
        <v>668</v>
      </c>
      <c r="F2046" s="153">
        <v>3.1582676118383399</v>
      </c>
      <c r="G2046" s="154">
        <v>99.324447045951501</v>
      </c>
      <c r="H2046" s="80">
        <f>ACOS(COS(RADIANS(90-F2047)) * COS(RADIANS(90-F2046)) + SIN(RADIANS(90-F2047)) * SIN(RADIANS(90-F2046)) * COS(RADIANS(G2047-G2046))) * 6371392 * IFERROR(IF(AVERAGEIF('TT History'!$B:$B, D2046, 'TT History'!$E:$E) &gt; 9.8%, 1.1205, IF(AVERAGEIF('TT History'!$B:$B, D2046, 'TT History'!$E:$E) &gt;= 8.5%, 1.1055, 1.0525)), 1.0525)</f>
        <v>94.356601201931937</v>
      </c>
    </row>
    <row r="2047" spans="1:8" x14ac:dyDescent="0.25">
      <c r="A2047" t="s">
        <v>176</v>
      </c>
      <c r="B2047" t="str">
        <f>VLOOKUP(C2047, olt_db!$B$2:$E$70, 2, 0)</f>
        <v>OLT-SMGN-IBS-Bandar_Sawah</v>
      </c>
      <c r="C2047" t="s">
        <v>643</v>
      </c>
      <c r="D2047" s="78" t="s">
        <v>680</v>
      </c>
      <c r="E2047" s="78" t="s">
        <v>669</v>
      </c>
      <c r="F2047" s="153">
        <v>3.1574614217989501</v>
      </c>
      <c r="G2047" s="154">
        <v>99.324445261696198</v>
      </c>
      <c r="H2047" s="80">
        <f>ACOS(COS(RADIANS(90-F2048)) * COS(RADIANS(90-F2047)) + SIN(RADIANS(90-F2048)) * SIN(RADIANS(90-F2047)) * COS(RADIANS(G2048-G2047))) * 6371392 * IFERROR(IF(AVERAGEIF('TT History'!$B:$B, D2047, 'TT History'!$E:$E) &gt; 9.8%, 1.1205, IF(AVERAGEIF('TT History'!$B:$B, D2047, 'TT History'!$E:$E) &gt;= 8.5%, 1.1055, 1.0525)), 1.0525)</f>
        <v>49.030871463557865</v>
      </c>
    </row>
    <row r="2048" spans="1:8" x14ac:dyDescent="0.25">
      <c r="A2048" t="s">
        <v>176</v>
      </c>
      <c r="B2048" t="str">
        <f>VLOOKUP(C2048, olt_db!$B$2:$E$70, 2, 0)</f>
        <v>OLT-SMGN-IBS-Bandar_Sawah</v>
      </c>
      <c r="C2048" t="s">
        <v>643</v>
      </c>
      <c r="D2048" s="78" t="s">
        <v>680</v>
      </c>
      <c r="E2048" s="78" t="s">
        <v>670</v>
      </c>
      <c r="F2048" s="153">
        <v>3.1570426941288199</v>
      </c>
      <c r="G2048" s="154">
        <v>99.324432376124804</v>
      </c>
      <c r="H2048" s="80">
        <f>ACOS(COS(RADIANS(90-F2049)) * COS(RADIANS(90-F2048)) + SIN(RADIANS(90-F2049)) * SIN(RADIANS(90-F2048)) * COS(RADIANS(G2049-G2048))) * 6371392 * IFERROR(IF(AVERAGEIF('TT History'!$B:$B, D2048, 'TT History'!$E:$E) &gt; 9.8%, 1.1205, IF(AVERAGEIF('TT History'!$B:$B, D2048, 'TT History'!$E:$E) &gt;= 8.5%, 1.1055, 1.0525)), 1.0525)</f>
        <v>60.210346657476549</v>
      </c>
    </row>
    <row r="2049" spans="1:8" x14ac:dyDescent="0.25">
      <c r="A2049" t="s">
        <v>176</v>
      </c>
      <c r="B2049" t="str">
        <f>VLOOKUP(C2049, olt_db!$B$2:$E$70, 2, 0)</f>
        <v>OLT-SMGN-IBS-Bandar_Sawah</v>
      </c>
      <c r="C2049" t="s">
        <v>643</v>
      </c>
      <c r="D2049" s="78" t="s">
        <v>680</v>
      </c>
      <c r="E2049" s="78" t="s">
        <v>671</v>
      </c>
      <c r="F2049" s="153">
        <v>3.15702421578988</v>
      </c>
      <c r="G2049" s="154">
        <v>99.323917483213094</v>
      </c>
      <c r="H2049" s="80">
        <f>ACOS(COS(RADIANS(90-F2050)) * COS(RADIANS(90-F2049)) + SIN(RADIANS(90-F2050)) * SIN(RADIANS(90-F2049)) * COS(RADIANS(G2050-G2049))) * 6371392 * IFERROR(IF(AVERAGEIF('TT History'!$B:$B, D2049, 'TT History'!$E:$E) &gt; 9.8%, 1.1205, IF(AVERAGEIF('TT History'!$B:$B, D2049, 'TT History'!$E:$E) &gt;= 8.5%, 1.1055, 1.0525)), 1.0525)</f>
        <v>75.928032428745411</v>
      </c>
    </row>
    <row r="2050" spans="1:8" x14ac:dyDescent="0.25">
      <c r="A2050" t="s">
        <v>176</v>
      </c>
      <c r="B2050" t="str">
        <f>VLOOKUP(C2050, olt_db!$B$2:$E$70, 2, 0)</f>
        <v>OLT-SMGN-IBS-Bandar_Sawah</v>
      </c>
      <c r="C2050" t="s">
        <v>643</v>
      </c>
      <c r="D2050" s="78" t="s">
        <v>680</v>
      </c>
      <c r="E2050" s="78" t="s">
        <v>672</v>
      </c>
      <c r="F2050" s="153">
        <v>3.15686098210361</v>
      </c>
      <c r="G2050" s="154">
        <v>99.323288664495806</v>
      </c>
      <c r="H2050" s="80">
        <f>ACOS(COS(RADIANS(90-F2051)) * COS(RADIANS(90-F2050)) + SIN(RADIANS(90-F2051)) * SIN(RADIANS(90-F2050)) * COS(RADIANS(G2051-G2050))) * 6371392 * IFERROR(IF(AVERAGEIF('TT History'!$B:$B, D2050, 'TT History'!$E:$E) &gt; 9.8%, 1.1205, IF(AVERAGEIF('TT History'!$B:$B, D2050, 'TT History'!$E:$E) &gt;= 8.5%, 1.1055, 1.0525)), 1.0525)</f>
        <v>82.999883777940241</v>
      </c>
    </row>
    <row r="2051" spans="1:8" x14ac:dyDescent="0.25">
      <c r="A2051" t="s">
        <v>176</v>
      </c>
      <c r="B2051" t="str">
        <f>VLOOKUP(C2051, olt_db!$B$2:$E$70, 2, 0)</f>
        <v>OLT-SMGN-IBS-Bandar_Sawah</v>
      </c>
      <c r="C2051" t="s">
        <v>643</v>
      </c>
      <c r="D2051" s="78" t="s">
        <v>680</v>
      </c>
      <c r="E2051" s="78" t="s">
        <v>673</v>
      </c>
      <c r="F2051" s="153">
        <v>3.1567764631505502</v>
      </c>
      <c r="G2051" s="154">
        <v>99.322583490469796</v>
      </c>
      <c r="H2051" s="80">
        <f>ACOS(COS(RADIANS(90-F2052)) * COS(RADIANS(90-F2051)) + SIN(RADIANS(90-F2052)) * SIN(RADIANS(90-F2051)) * COS(RADIANS(G2052-G2051))) * 6371392 * IFERROR(IF(AVERAGEIF('TT History'!$B:$B, D2051, 'TT History'!$E:$E) &gt; 9.8%, 1.1205, IF(AVERAGEIF('TT History'!$B:$B, D2051, 'TT History'!$E:$E) &gt;= 8.5%, 1.1055, 1.0525)), 1.0525)</f>
        <v>71.031885173854207</v>
      </c>
    </row>
    <row r="2052" spans="1:8" x14ac:dyDescent="0.25">
      <c r="A2052" t="s">
        <v>176</v>
      </c>
      <c r="B2052" t="str">
        <f>VLOOKUP(C2052, olt_db!$B$2:$E$70, 2, 0)</f>
        <v>OLT-SMGN-IBS-Bandar_Sawah</v>
      </c>
      <c r="C2052" t="s">
        <v>643</v>
      </c>
      <c r="D2052" s="78" t="s">
        <v>680</v>
      </c>
      <c r="E2052" s="78" t="s">
        <v>674</v>
      </c>
      <c r="F2052" s="153">
        <v>3.1566945019695498</v>
      </c>
      <c r="G2052" s="154">
        <v>99.321981233359097</v>
      </c>
      <c r="H2052" s="80">
        <f>ACOS(COS(RADIANS(90-F2053)) * COS(RADIANS(90-F2052)) + SIN(RADIANS(90-F2053)) * SIN(RADIANS(90-F2052)) * COS(RADIANS(G2053-G2052))) * 6371392 * IFERROR(IF(AVERAGEIF('TT History'!$B:$B, D2052, 'TT History'!$E:$E) &gt; 9.8%, 1.1205, IF(AVERAGEIF('TT History'!$B:$B, D2052, 'TT History'!$E:$E) &gt;= 8.5%, 1.1055, 1.0525)), 1.0525)</f>
        <v>165.45936010244452</v>
      </c>
    </row>
    <row r="2053" spans="1:8" x14ac:dyDescent="0.25">
      <c r="A2053" t="s">
        <v>176</v>
      </c>
      <c r="B2053" t="str">
        <f>VLOOKUP(C2053, olt_db!$B$2:$E$70, 2, 0)</f>
        <v>OLT-SMGN-IBS-Bandar_Sawah</v>
      </c>
      <c r="C2053" t="s">
        <v>643</v>
      </c>
      <c r="D2053" s="78" t="s">
        <v>680</v>
      </c>
      <c r="E2053" s="78" t="s">
        <v>675</v>
      </c>
      <c r="F2053" s="153">
        <v>3.1565042035985198</v>
      </c>
      <c r="G2053" s="154">
        <v>99.320578270155195</v>
      </c>
      <c r="H2053" s="80">
        <f>ACOS(COS(RADIANS(90-F2054)) * COS(RADIANS(90-F2053)) + SIN(RADIANS(90-F2054)) * SIN(RADIANS(90-F2053)) * COS(RADIANS(G2054-G2053))) * 6371392 * IFERROR(IF(AVERAGEIF('TT History'!$B:$B, D2053, 'TT History'!$E:$E) &gt; 9.8%, 1.1205, IF(AVERAGEIF('TT History'!$B:$B, D2053, 'TT History'!$E:$E) &gt;= 8.5%, 1.1055, 1.0525)), 1.0525)</f>
        <v>116.68634577432306</v>
      </c>
    </row>
    <row r="2054" spans="1:8" x14ac:dyDescent="0.25">
      <c r="A2054" t="s">
        <v>176</v>
      </c>
      <c r="B2054" t="str">
        <f>VLOOKUP(C2054, olt_db!$B$2:$E$70, 2, 0)</f>
        <v>OLT-SMGN-IBS-Bandar_Sawah</v>
      </c>
      <c r="C2054" t="s">
        <v>643</v>
      </c>
      <c r="D2054" s="78" t="s">
        <v>680</v>
      </c>
      <c r="E2054" s="78" t="s">
        <v>676</v>
      </c>
      <c r="F2054" s="153">
        <v>3.1563995334955299</v>
      </c>
      <c r="G2054" s="154">
        <v>99.319585294034496</v>
      </c>
      <c r="H2054" s="80">
        <f>ACOS(COS(RADIANS(90-F2055)) * COS(RADIANS(90-F2054)) + SIN(RADIANS(90-F2055)) * SIN(RADIANS(90-F2054)) * COS(RADIANS(G2055-G2054))) * 6371392 * IFERROR(IF(AVERAGEIF('TT History'!$B:$B, D2054, 'TT History'!$E:$E) &gt; 9.8%, 1.1205, IF(AVERAGEIF('TT History'!$B:$B, D2054, 'TT History'!$E:$E) &gt;= 8.5%, 1.1055, 1.0525)), 1.0525)</f>
        <v>98.934317539581727</v>
      </c>
    </row>
    <row r="2055" spans="1:8" x14ac:dyDescent="0.25">
      <c r="A2055" t="s">
        <v>176</v>
      </c>
      <c r="B2055" t="str">
        <f>VLOOKUP(C2055, olt_db!$B$2:$E$70, 2, 0)</f>
        <v>OLT-SMGN-IBS-Bandar_Sawah</v>
      </c>
      <c r="C2055" t="s">
        <v>643</v>
      </c>
      <c r="D2055" s="78" t="s">
        <v>680</v>
      </c>
      <c r="E2055" s="78" t="s">
        <v>677</v>
      </c>
      <c r="F2055" s="153">
        <v>3.15627663649318</v>
      </c>
      <c r="G2055" s="154">
        <v>99.318747700171002</v>
      </c>
      <c r="H2055" s="80">
        <f>ACOS(COS(RADIANS(90-F2056)) * COS(RADIANS(90-F2055)) + SIN(RADIANS(90-F2056)) * SIN(RADIANS(90-F2055)) * COS(RADIANS(G2056-G2055))) * 6371392 * IFERROR(IF(AVERAGEIF('TT History'!$B:$B, D2055, 'TT History'!$E:$E) &gt; 9.8%, 1.1205, IF(AVERAGEIF('TT History'!$B:$B, D2055, 'TT History'!$E:$E) &gt;= 8.5%, 1.1055, 1.0525)), 1.0525)</f>
        <v>90.882218176027848</v>
      </c>
    </row>
    <row r="2056" spans="1:8" x14ac:dyDescent="0.25">
      <c r="A2056" t="s">
        <v>176</v>
      </c>
      <c r="B2056" t="str">
        <f>VLOOKUP(C2056, olt_db!$B$2:$E$70, 2, 0)</f>
        <v>OLT-SMGN-IBS-Bandar_Sawah</v>
      </c>
      <c r="C2056" t="s">
        <v>643</v>
      </c>
      <c r="D2056" s="78" t="s">
        <v>680</v>
      </c>
      <c r="E2056" s="78" t="s">
        <v>678</v>
      </c>
      <c r="F2056" s="153">
        <v>3.1562422712837899</v>
      </c>
      <c r="G2056" s="154">
        <v>99.317970776026897</v>
      </c>
      <c r="H2056" s="80">
        <f>ACOS(COS(RADIANS(90-F2057)) * COS(RADIANS(90-F2056)) + SIN(RADIANS(90-F2057)) * SIN(RADIANS(90-F2056)) * COS(RADIANS(G2057-G2056))) * 6371392 * IFERROR(IF(AVERAGEIF('TT History'!$B:$B, D2056, 'TT History'!$E:$E) &gt; 9.8%, 1.1205, IF(AVERAGEIF('TT History'!$B:$B, D2056, 'TT History'!$E:$E) &gt;= 8.5%, 1.1055, 1.0525)), 1.0525)</f>
        <v>54.857579278612285</v>
      </c>
    </row>
    <row r="2057" spans="1:8" x14ac:dyDescent="0.25">
      <c r="A2057" t="s">
        <v>176</v>
      </c>
      <c r="B2057" t="str">
        <f>VLOOKUP(C2057, olt_db!$B$2:$E$70, 2, 0)</f>
        <v>OLT-SMGN-IBS-Bandar_Sawah</v>
      </c>
      <c r="C2057" t="s">
        <v>643</v>
      </c>
      <c r="D2057" s="78" t="s">
        <v>680</v>
      </c>
      <c r="E2057" s="78" t="s">
        <v>679</v>
      </c>
      <c r="F2057" s="153">
        <v>3.1561851115378499</v>
      </c>
      <c r="G2057" s="154">
        <v>99.317504859684306</v>
      </c>
      <c r="H2057" s="80">
        <f>ACOS(COS(RADIANS(90-F2058)) * COS(RADIANS(90-F2057)) + SIN(RADIANS(90-F2058)) * SIN(RADIANS(90-F2057)) * COS(RADIANS(G2058-G2057))) * 6371392 * IFERROR(IF(AVERAGEIF('TT History'!$B:$B, D2057, 'TT History'!$E:$E) &gt; 9.8%, 1.1205, IF(AVERAGEIF('TT History'!$B:$B, D2057, 'TT History'!$E:$E) &gt;= 8.5%, 1.1055, 1.0525)), 1.0525)</f>
        <v>116.45082713750222</v>
      </c>
    </row>
    <row r="2058" spans="1:8" x14ac:dyDescent="0.25">
      <c r="A2058" t="s">
        <v>176</v>
      </c>
      <c r="B2058" t="str">
        <f>VLOOKUP(C2058, olt_db!$B$2:$E$70, 2, 0)</f>
        <v>OLT-SMGN-IBS-Bandar_Sawah</v>
      </c>
      <c r="C2058" t="s">
        <v>643</v>
      </c>
      <c r="D2058" s="78" t="s">
        <v>680</v>
      </c>
      <c r="E2058" s="78" t="s">
        <v>645</v>
      </c>
      <c r="F2058" s="153">
        <v>3.1560758134144602</v>
      </c>
      <c r="G2058" s="154">
        <v>99.316514411507299</v>
      </c>
      <c r="H2058" s="80">
        <f>ACOS(COS(RADIANS(90-F2059)) * COS(RADIANS(90-F2058)) + SIN(RADIANS(90-F2059)) * SIN(RADIANS(90-F2058)) * COS(RADIANS(G2059-G2058))) * 6371392 * IFERROR(IF(AVERAGEIF('TT History'!$B:$B, D2058, 'TT History'!$E:$E) &gt; 9.8%, 1.1205, IF(AVERAGEIF('TT History'!$B:$B, D2058, 'TT History'!$E:$E) &gt;= 8.5%, 1.1055, 1.0525)), 1.0525)</f>
        <v>49.820477749390577</v>
      </c>
    </row>
    <row r="2059" spans="1:8" x14ac:dyDescent="0.25">
      <c r="A2059" t="s">
        <v>176</v>
      </c>
      <c r="B2059" t="str">
        <f>VLOOKUP(C2059, olt_db!$B$2:$E$70, 2, 0)</f>
        <v>OLT-SMGN-IBS-Bandar_Sawah</v>
      </c>
      <c r="C2059" t="s">
        <v>643</v>
      </c>
      <c r="D2059" s="78" t="s">
        <v>680</v>
      </c>
      <c r="E2059" s="79" t="s">
        <v>646</v>
      </c>
      <c r="F2059" s="155">
        <v>3.15565016326752</v>
      </c>
      <c r="G2059" s="156">
        <v>99.316510191325307</v>
      </c>
      <c r="H2059" s="80">
        <f>(ACOS(COS(RADIANS(90-olt_db!F46)) * COS(RADIANS(90-F2059)) + SIN(RADIANS(90-olt_db!F46)) * SIN(RADIANS(90-F2059)) * COS(RADIANS(olt_db!G46-G2059))) * 6371392)</f>
        <v>51.883747312145701</v>
      </c>
    </row>
    <row r="2060" spans="1:8" x14ac:dyDescent="0.25">
      <c r="A2060" t="s">
        <v>176</v>
      </c>
      <c r="B2060" t="str">
        <f>VLOOKUP(C2060, olt_db!$B$2:$E$70, 2, 0)</f>
        <v>OLT-SMGN-IBS-Bandar_Sawah</v>
      </c>
      <c r="C2060" t="s">
        <v>643</v>
      </c>
      <c r="D2060" s="39" t="s">
        <v>708</v>
      </c>
      <c r="E2060" s="39" t="s">
        <v>709</v>
      </c>
      <c r="F2060" s="123">
        <v>3.1355524732917401</v>
      </c>
      <c r="G2060" s="124">
        <v>99.307144238847201</v>
      </c>
      <c r="H2060" s="40">
        <f>ACOS(COS(RADIANS(90-F2061)) * COS(RADIANS(90-F2060)) + SIN(RADIANS(90-F2061)) * SIN(RADIANS(90-F2060)) * COS(RADIANS(G2061-G2060))) * 6371392 * IFERROR(IF(AVERAGEIF('TT History'!$B:$B, D2060, 'TT History'!$E:$E) &gt; 9.8%, 1.1205, IF(AVERAGEIF('TT History'!$B:$B, D2060, 'TT History'!$E:$E) &gt;= 8.5%, 1.1055, 1.0525)), 1.0525)</f>
        <v>43.346615906768918</v>
      </c>
    </row>
    <row r="2061" spans="1:8" x14ac:dyDescent="0.25">
      <c r="A2061" t="s">
        <v>176</v>
      </c>
      <c r="B2061" t="str">
        <f>VLOOKUP(C2061, olt_db!$B$2:$E$70, 2, 0)</f>
        <v>OLT-SMGN-IBS-Bandar_Sawah</v>
      </c>
      <c r="C2061" t="s">
        <v>643</v>
      </c>
      <c r="D2061" s="39" t="s">
        <v>708</v>
      </c>
      <c r="E2061" s="39" t="s">
        <v>710</v>
      </c>
      <c r="F2061" s="123">
        <v>3.1356041641679</v>
      </c>
      <c r="G2061" s="124">
        <v>99.307511521206195</v>
      </c>
      <c r="H2061" s="40">
        <f>ACOS(COS(RADIANS(90-F2062)) * COS(RADIANS(90-F2061)) + SIN(RADIANS(90-F2062)) * SIN(RADIANS(90-F2061)) * COS(RADIANS(G2062-G2061))) * 6371392 * IFERROR(IF(AVERAGEIF('TT History'!$B:$B, D2061, 'TT History'!$E:$E) &gt; 9.8%, 1.1205, IF(AVERAGEIF('TT History'!$B:$B, D2061, 'TT History'!$E:$E) &gt;= 8.5%, 1.1055, 1.0525)), 1.0525)</f>
        <v>51.387096141460624</v>
      </c>
    </row>
    <row r="2062" spans="1:8" x14ac:dyDescent="0.25">
      <c r="A2062" t="s">
        <v>176</v>
      </c>
      <c r="B2062" t="str">
        <f>VLOOKUP(C2062, olt_db!$B$2:$E$70, 2, 0)</f>
        <v>OLT-SMGN-IBS-Bandar_Sawah</v>
      </c>
      <c r="C2062" t="s">
        <v>643</v>
      </c>
      <c r="D2062" s="39" t="s">
        <v>708</v>
      </c>
      <c r="E2062" s="39" t="s">
        <v>711</v>
      </c>
      <c r="F2062" s="123">
        <v>3.13562355456525</v>
      </c>
      <c r="G2062" s="124">
        <v>99.307950806497999</v>
      </c>
      <c r="H2062" s="40">
        <f>ACOS(COS(RADIANS(90-F2063)) * COS(RADIANS(90-F2062)) + SIN(RADIANS(90-F2063)) * SIN(RADIANS(90-F2062)) * COS(RADIANS(G2063-G2062))) * 6371392 * IFERROR(IF(AVERAGEIF('TT History'!$B:$B, D2062, 'TT History'!$E:$E) &gt; 9.8%, 1.1205, IF(AVERAGEIF('TT History'!$B:$B, D2062, 'TT History'!$E:$E) &gt;= 8.5%, 1.1055, 1.0525)), 1.0525)</f>
        <v>41.513624072369979</v>
      </c>
    </row>
    <row r="2063" spans="1:8" x14ac:dyDescent="0.25">
      <c r="A2063" t="s">
        <v>176</v>
      </c>
      <c r="B2063" t="str">
        <f>VLOOKUP(C2063, olt_db!$B$2:$E$70, 2, 0)</f>
        <v>OLT-SMGN-IBS-Bandar_Sawah</v>
      </c>
      <c r="C2063" t="s">
        <v>643</v>
      </c>
      <c r="D2063" s="39" t="s">
        <v>708</v>
      </c>
      <c r="E2063" s="39" t="s">
        <v>712</v>
      </c>
      <c r="F2063" s="123">
        <v>3.1356562539297799</v>
      </c>
      <c r="G2063" s="124">
        <v>99.308304522840302</v>
      </c>
      <c r="H2063" s="40">
        <f>ACOS(COS(RADIANS(90-F2064)) * COS(RADIANS(90-F2063)) + SIN(RADIANS(90-F2064)) * SIN(RADIANS(90-F2063)) * COS(RADIANS(G2064-G2063))) * 6371392 * IFERROR(IF(AVERAGEIF('TT History'!$B:$B, D2063, 'TT History'!$E:$E) &gt; 9.8%, 1.1205, IF(AVERAGEIF('TT History'!$B:$B, D2063, 'TT History'!$E:$E) &gt;= 8.5%, 1.1055, 1.0525)), 1.0525)</f>
        <v>46.42797374641242</v>
      </c>
    </row>
    <row r="2064" spans="1:8" x14ac:dyDescent="0.25">
      <c r="A2064" t="s">
        <v>176</v>
      </c>
      <c r="B2064" t="str">
        <f>VLOOKUP(C2064, olt_db!$B$2:$E$70, 2, 0)</f>
        <v>OLT-SMGN-IBS-Bandar_Sawah</v>
      </c>
      <c r="C2064" t="s">
        <v>643</v>
      </c>
      <c r="D2064" s="39" t="s">
        <v>708</v>
      </c>
      <c r="E2064" s="39" t="s">
        <v>713</v>
      </c>
      <c r="F2064" s="123">
        <v>3.13567552620668</v>
      </c>
      <c r="G2064" s="124">
        <v>99.308701333163995</v>
      </c>
      <c r="H2064" s="40">
        <f>ACOS(COS(RADIANS(90-F2065)) * COS(RADIANS(90-F2064)) + SIN(RADIANS(90-F2065)) * SIN(RADIANS(90-F2064)) * COS(RADIANS(G2065-G2064))) * 6371392 * IFERROR(IF(AVERAGEIF('TT History'!$B:$B, D2064, 'TT History'!$E:$E) &gt; 9.8%, 1.1205, IF(AVERAGEIF('TT History'!$B:$B, D2064, 'TT History'!$E:$E) &gt;= 8.5%, 1.1055, 1.0525)), 1.0525)</f>
        <v>50.045244953676431</v>
      </c>
    </row>
    <row r="2065" spans="1:8" x14ac:dyDescent="0.25">
      <c r="A2065" t="s">
        <v>176</v>
      </c>
      <c r="B2065" t="str">
        <f>VLOOKUP(C2065, olt_db!$B$2:$E$70, 2, 0)</f>
        <v>OLT-SMGN-IBS-Bandar_Sawah</v>
      </c>
      <c r="C2065" t="s">
        <v>643</v>
      </c>
      <c r="D2065" s="39" t="s">
        <v>708</v>
      </c>
      <c r="E2065" s="39" t="s">
        <v>714</v>
      </c>
      <c r="F2065" s="123">
        <v>3.1356988740940199</v>
      </c>
      <c r="G2065" s="124">
        <v>99.309128927056804</v>
      </c>
      <c r="H2065" s="40">
        <f>ACOS(COS(RADIANS(90-F2066)) * COS(RADIANS(90-F2065)) + SIN(RADIANS(90-F2066)) * SIN(RADIANS(90-F2065)) * COS(RADIANS(G2066-G2065))) * 6371392 * IFERROR(IF(AVERAGEIF('TT History'!$B:$B, D2065, 'TT History'!$E:$E) &gt; 9.8%, 1.1205, IF(AVERAGEIF('TT History'!$B:$B, D2065, 'TT History'!$E:$E) &gt;= 8.5%, 1.1055, 1.0525)), 1.0525)</f>
        <v>72.857238388922895</v>
      </c>
    </row>
    <row r="2066" spans="1:8" x14ac:dyDescent="0.25">
      <c r="A2066" t="s">
        <v>176</v>
      </c>
      <c r="B2066" t="str">
        <f>VLOOKUP(C2066, olt_db!$B$2:$E$70, 2, 0)</f>
        <v>OLT-SMGN-IBS-Bandar_Sawah</v>
      </c>
      <c r="C2066" t="s">
        <v>643</v>
      </c>
      <c r="D2066" s="39" t="s">
        <v>708</v>
      </c>
      <c r="E2066" s="39" t="s">
        <v>715</v>
      </c>
      <c r="F2066" s="123">
        <v>3.1357373422206001</v>
      </c>
      <c r="G2066" s="124">
        <v>99.309751167560606</v>
      </c>
      <c r="H2066" s="40">
        <f>ACOS(COS(RADIANS(90-F2067)) * COS(RADIANS(90-F2066)) + SIN(RADIANS(90-F2067)) * SIN(RADIANS(90-F2066)) * COS(RADIANS(G2067-G2066))) * 6371392 * IFERROR(IF(AVERAGEIF('TT History'!$B:$B, D2066, 'TT History'!$E:$E) &gt; 9.8%, 1.1205, IF(AVERAGEIF('TT History'!$B:$B, D2066, 'TT History'!$E:$E) &gt;= 8.5%, 1.1055, 1.0525)), 1.0525)</f>
        <v>49.836408743893649</v>
      </c>
    </row>
    <row r="2067" spans="1:8" x14ac:dyDescent="0.25">
      <c r="A2067" t="s">
        <v>176</v>
      </c>
      <c r="B2067" t="str">
        <f>VLOOKUP(C2067, olt_db!$B$2:$E$70, 2, 0)</f>
        <v>OLT-SMGN-IBS-Bandar_Sawah</v>
      </c>
      <c r="C2067" t="s">
        <v>643</v>
      </c>
      <c r="D2067" s="39" t="s">
        <v>708</v>
      </c>
      <c r="E2067" s="39" t="s">
        <v>716</v>
      </c>
      <c r="F2067" s="123">
        <v>3.1357634761436599</v>
      </c>
      <c r="G2067" s="124">
        <v>99.310176808213598</v>
      </c>
      <c r="H2067" s="40">
        <f>ACOS(COS(RADIANS(90-F2068)) * COS(RADIANS(90-F2067)) + SIN(RADIANS(90-F2068)) * SIN(RADIANS(90-F2067)) * COS(RADIANS(G2068-G2067))) * 6371392 * IFERROR(IF(AVERAGEIF('TT History'!$B:$B, D2067, 'TT History'!$E:$E) &gt; 9.8%, 1.1205, IF(AVERAGEIF('TT History'!$B:$B, D2067, 'TT History'!$E:$E) &gt;= 8.5%, 1.1055, 1.0525)), 1.0525)</f>
        <v>60.168541169489153</v>
      </c>
    </row>
    <row r="2068" spans="1:8" x14ac:dyDescent="0.25">
      <c r="A2068" t="s">
        <v>176</v>
      </c>
      <c r="B2068" t="str">
        <f>VLOOKUP(C2068, olt_db!$B$2:$E$70, 2, 0)</f>
        <v>OLT-SMGN-IBS-Bandar_Sawah</v>
      </c>
      <c r="C2068" t="s">
        <v>643</v>
      </c>
      <c r="D2068" s="39" t="s">
        <v>708</v>
      </c>
      <c r="E2068" s="39" t="s">
        <v>717</v>
      </c>
      <c r="F2068" s="123">
        <v>3.13579829606681</v>
      </c>
      <c r="G2068" s="124">
        <v>99.310690482030097</v>
      </c>
      <c r="H2068" s="40">
        <f>ACOS(COS(RADIANS(90-F2069)) * COS(RADIANS(90-F2068)) + SIN(RADIANS(90-F2069)) * SIN(RADIANS(90-F2068)) * COS(RADIANS(G2069-G2068))) * 6371392 * IFERROR(IF(AVERAGEIF('TT History'!$B:$B, D2068, 'TT History'!$E:$E) &gt; 9.8%, 1.1205, IF(AVERAGEIF('TT History'!$B:$B, D2068, 'TT History'!$E:$E) &gt;= 8.5%, 1.1055, 1.0525)), 1.0525)</f>
        <v>63.110163728016225</v>
      </c>
    </row>
    <row r="2069" spans="1:8" x14ac:dyDescent="0.25">
      <c r="A2069" t="s">
        <v>176</v>
      </c>
      <c r="B2069" t="str">
        <f>VLOOKUP(C2069, olt_db!$B$2:$E$70, 2, 0)</f>
        <v>OLT-SMGN-IBS-Bandar_Sawah</v>
      </c>
      <c r="C2069" t="s">
        <v>643</v>
      </c>
      <c r="D2069" s="39" t="s">
        <v>708</v>
      </c>
      <c r="E2069" s="39" t="s">
        <v>718</v>
      </c>
      <c r="F2069" s="123">
        <v>3.13582417305811</v>
      </c>
      <c r="G2069" s="124">
        <v>99.311229887804103</v>
      </c>
      <c r="H2069" s="40">
        <f>ACOS(COS(RADIANS(90-F2070)) * COS(RADIANS(90-F2069)) + SIN(RADIANS(90-F2070)) * SIN(RADIANS(90-F2069)) * COS(RADIANS(G2070-G2069))) * 6371392 * IFERROR(IF(AVERAGEIF('TT History'!$B:$B, D2069, 'TT History'!$E:$E) &gt; 9.8%, 1.1205, IF(AVERAGEIF('TT History'!$B:$B, D2069, 'TT History'!$E:$E) &gt;= 8.5%, 1.1055, 1.0525)), 1.0525)</f>
        <v>68.693273408410789</v>
      </c>
    </row>
    <row r="2070" spans="1:8" x14ac:dyDescent="0.25">
      <c r="A2070" t="s">
        <v>176</v>
      </c>
      <c r="B2070" t="str">
        <f>VLOOKUP(C2070, olt_db!$B$2:$E$70, 2, 0)</f>
        <v>OLT-SMGN-IBS-Bandar_Sawah</v>
      </c>
      <c r="C2070" t="s">
        <v>643</v>
      </c>
      <c r="D2070" s="39" t="s">
        <v>708</v>
      </c>
      <c r="E2070" s="39" t="s">
        <v>719</v>
      </c>
      <c r="F2070" s="123">
        <v>3.1358732988009401</v>
      </c>
      <c r="G2070" s="124">
        <v>99.3118156270817</v>
      </c>
      <c r="H2070" s="40">
        <f>ACOS(COS(RADIANS(90-F2071)) * COS(RADIANS(90-F2070)) + SIN(RADIANS(90-F2071)) * SIN(RADIANS(90-F2070)) * COS(RADIANS(G2071-G2070))) * 6371392 * IFERROR(IF(AVERAGEIF('TT History'!$B:$B, D2070, 'TT History'!$E:$E) &gt; 9.8%, 1.1205, IF(AVERAGEIF('TT History'!$B:$B, D2070, 'TT History'!$E:$E) &gt;= 8.5%, 1.1055, 1.0525)), 1.0525)</f>
        <v>50.311298342946294</v>
      </c>
    </row>
    <row r="2071" spans="1:8" x14ac:dyDescent="0.25">
      <c r="A2071" t="s">
        <v>176</v>
      </c>
      <c r="B2071" t="str">
        <f>VLOOKUP(C2071, olt_db!$B$2:$E$70, 2, 0)</f>
        <v>OLT-SMGN-IBS-Bandar_Sawah</v>
      </c>
      <c r="C2071" t="s">
        <v>643</v>
      </c>
      <c r="D2071" s="39" t="s">
        <v>708</v>
      </c>
      <c r="E2071" s="39" t="s">
        <v>720</v>
      </c>
      <c r="F2071" s="123">
        <v>3.1359030991932801</v>
      </c>
      <c r="G2071" s="124">
        <v>99.312245100462107</v>
      </c>
      <c r="H2071" s="40">
        <f>ACOS(COS(RADIANS(90-F2072)) * COS(RADIANS(90-F2071)) + SIN(RADIANS(90-F2072)) * SIN(RADIANS(90-F2071)) * COS(RADIANS(G2072-G2071))) * 6371392 * IFERROR(IF(AVERAGEIF('TT History'!$B:$B, D2071, 'TT History'!$E:$E) &gt; 9.8%, 1.1205, IF(AVERAGEIF('TT History'!$B:$B, D2071, 'TT History'!$E:$E) &gt;= 8.5%, 1.1055, 1.0525)), 1.0525)</f>
        <v>55.223581418615062</v>
      </c>
    </row>
    <row r="2072" spans="1:8" x14ac:dyDescent="0.25">
      <c r="A2072" t="s">
        <v>176</v>
      </c>
      <c r="B2072" t="str">
        <f>VLOOKUP(C2072, olt_db!$B$2:$E$70, 2, 0)</f>
        <v>OLT-SMGN-IBS-Bandar_Sawah</v>
      </c>
      <c r="C2072" t="s">
        <v>643</v>
      </c>
      <c r="D2072" s="39" t="s">
        <v>708</v>
      </c>
      <c r="E2072" s="39" t="s">
        <v>721</v>
      </c>
      <c r="F2072" s="123">
        <v>3.1359114009878901</v>
      </c>
      <c r="G2072" s="124">
        <v>99.312717570582095</v>
      </c>
      <c r="H2072" s="40">
        <f>ACOS(COS(RADIANS(90-F2073)) * COS(RADIANS(90-F2072)) + SIN(RADIANS(90-F2073)) * SIN(RADIANS(90-F2072)) * COS(RADIANS(G2073-G2072))) * 6371392 * IFERROR(IF(AVERAGEIF('TT History'!$B:$B, D2072, 'TT History'!$E:$E) &gt; 9.8%, 1.1205, IF(AVERAGEIF('TT History'!$B:$B, D2072, 'TT History'!$E:$E) &gt;= 8.5%, 1.1055, 1.0525)), 1.0525)</f>
        <v>61.516005442057065</v>
      </c>
    </row>
    <row r="2073" spans="1:8" x14ac:dyDescent="0.25">
      <c r="A2073" t="s">
        <v>176</v>
      </c>
      <c r="B2073" t="str">
        <f>VLOOKUP(C2073, olt_db!$B$2:$E$70, 2, 0)</f>
        <v>OLT-SMGN-IBS-Bandar_Sawah</v>
      </c>
      <c r="C2073" t="s">
        <v>643</v>
      </c>
      <c r="D2073" s="39" t="s">
        <v>708</v>
      </c>
      <c r="E2073" s="39" t="s">
        <v>722</v>
      </c>
      <c r="F2073" s="123">
        <v>3.135966149003</v>
      </c>
      <c r="G2073" s="124">
        <v>99.313241094979304</v>
      </c>
      <c r="H2073" s="40">
        <f>ACOS(COS(RADIANS(90-F2074)) * COS(RADIANS(90-F2073)) + SIN(RADIANS(90-F2074)) * SIN(RADIANS(90-F2073)) * COS(RADIANS(G2074-G2073))) * 6371392 * IFERROR(IF(AVERAGEIF('TT History'!$B:$B, D2073, 'TT History'!$E:$E) &gt; 9.8%, 1.1205, IF(AVERAGEIF('TT History'!$B:$B, D2073, 'TT History'!$E:$E) &gt;= 8.5%, 1.1055, 1.0525)), 1.0525)</f>
        <v>64.897316921063492</v>
      </c>
    </row>
    <row r="2074" spans="1:8" x14ac:dyDescent="0.25">
      <c r="A2074" t="s">
        <v>176</v>
      </c>
      <c r="B2074" t="str">
        <f>VLOOKUP(C2074, olt_db!$B$2:$E$70, 2, 0)</f>
        <v>OLT-SMGN-IBS-Bandar_Sawah</v>
      </c>
      <c r="C2074" t="s">
        <v>643</v>
      </c>
      <c r="D2074" s="39" t="s">
        <v>708</v>
      </c>
      <c r="E2074" s="39" t="s">
        <v>723</v>
      </c>
      <c r="F2074" s="123">
        <v>3.1359814782156499</v>
      </c>
      <c r="G2074" s="124">
        <v>99.313796203663102</v>
      </c>
      <c r="H2074" s="40">
        <f>ACOS(COS(RADIANS(90-F2075)) * COS(RADIANS(90-F2074)) + SIN(RADIANS(90-F2075)) * SIN(RADIANS(90-F2074)) * COS(RADIANS(G2075-G2074))) * 6371392 * IFERROR(IF(AVERAGEIF('TT History'!$B:$B, D2074, 'TT History'!$E:$E) &gt; 9.8%, 1.1205, IF(AVERAGEIF('TT History'!$B:$B, D2074, 'TT History'!$E:$E) &gt;= 8.5%, 1.1055, 1.0525)), 1.0525)</f>
        <v>43.544385333240889</v>
      </c>
    </row>
    <row r="2075" spans="1:8" x14ac:dyDescent="0.25">
      <c r="A2075" t="s">
        <v>176</v>
      </c>
      <c r="B2075" t="str">
        <f>VLOOKUP(C2075, olt_db!$B$2:$E$70, 2, 0)</f>
        <v>OLT-SMGN-IBS-Bandar_Sawah</v>
      </c>
      <c r="C2075" t="s">
        <v>643</v>
      </c>
      <c r="D2075" s="39" t="s">
        <v>708</v>
      </c>
      <c r="E2075" s="39" t="s">
        <v>724</v>
      </c>
      <c r="F2075" s="123">
        <v>3.13603284569523</v>
      </c>
      <c r="G2075" s="124">
        <v>99.314165240621094</v>
      </c>
      <c r="H2075" s="40">
        <f>ACOS(COS(RADIANS(90-F2076)) * COS(RADIANS(90-F2075)) + SIN(RADIANS(90-F2076)) * SIN(RADIANS(90-F2075)) * COS(RADIANS(G2076-G2075))) * 6371392 * IFERROR(IF(AVERAGEIF('TT History'!$B:$B, D2075, 'TT History'!$E:$E) &gt; 9.8%, 1.1205, IF(AVERAGEIF('TT History'!$B:$B, D2075, 'TT History'!$E:$E) &gt;= 8.5%, 1.1055, 1.0525)), 1.0525)</f>
        <v>67.283442109005676</v>
      </c>
    </row>
    <row r="2076" spans="1:8" x14ac:dyDescent="0.25">
      <c r="A2076" t="s">
        <v>176</v>
      </c>
      <c r="B2076" t="str">
        <f>VLOOKUP(C2076, olt_db!$B$2:$E$70, 2, 0)</f>
        <v>OLT-SMGN-IBS-Bandar_Sawah</v>
      </c>
      <c r="C2076" t="s">
        <v>643</v>
      </c>
      <c r="D2076" s="39" t="s">
        <v>708</v>
      </c>
      <c r="E2076" s="39" t="s">
        <v>725</v>
      </c>
      <c r="F2076" s="123">
        <v>3.1359887504544699</v>
      </c>
      <c r="G2076" s="124">
        <v>99.314739282552296</v>
      </c>
      <c r="H2076" s="40">
        <f>ACOS(COS(RADIANS(90-F2077)) * COS(RADIANS(90-F2076)) + SIN(RADIANS(90-F2077)) * SIN(RADIANS(90-F2076)) * COS(RADIANS(G2077-G2076))) * 6371392 * IFERROR(IF(AVERAGEIF('TT History'!$B:$B, D2076, 'TT History'!$E:$E) &gt; 9.8%, 1.1205, IF(AVERAGEIF('TT History'!$B:$B, D2076, 'TT History'!$E:$E) &gt;= 8.5%, 1.1055, 1.0525)), 1.0525)</f>
        <v>78.608006830320477</v>
      </c>
    </row>
    <row r="2077" spans="1:8" x14ac:dyDescent="0.25">
      <c r="A2077" t="s">
        <v>176</v>
      </c>
      <c r="B2077" t="str">
        <f>VLOOKUP(C2077, olt_db!$B$2:$E$70, 2, 0)</f>
        <v>OLT-SMGN-IBS-Bandar_Sawah</v>
      </c>
      <c r="C2077" t="s">
        <v>643</v>
      </c>
      <c r="D2077" s="39" t="s">
        <v>708</v>
      </c>
      <c r="E2077" s="39" t="s">
        <v>726</v>
      </c>
      <c r="F2077" s="123">
        <v>3.1360269770835498</v>
      </c>
      <c r="G2077" s="124">
        <v>99.315410833834306</v>
      </c>
      <c r="H2077" s="40">
        <f>ACOS(COS(RADIANS(90-F2078)) * COS(RADIANS(90-F2077)) + SIN(RADIANS(90-F2078)) * SIN(RADIANS(90-F2077)) * COS(RADIANS(G2078-G2077))) * 6371392 * IFERROR(IF(AVERAGEIF('TT History'!$B:$B, D2077, 'TT History'!$E:$E) &gt; 9.8%, 1.1205, IF(AVERAGEIF('TT History'!$B:$B, D2077, 'TT History'!$E:$E) &gt;= 8.5%, 1.1055, 1.0525)), 1.0525)</f>
        <v>95.714750052122398</v>
      </c>
    </row>
    <row r="2078" spans="1:8" x14ac:dyDescent="0.25">
      <c r="A2078" t="s">
        <v>176</v>
      </c>
      <c r="B2078" t="str">
        <f>VLOOKUP(C2078, olt_db!$B$2:$E$70, 2, 0)</f>
        <v>OLT-SMGN-IBS-Bandar_Sawah</v>
      </c>
      <c r="C2078" t="s">
        <v>643</v>
      </c>
      <c r="D2078" s="39" t="s">
        <v>708</v>
      </c>
      <c r="E2078" s="39" t="s">
        <v>727</v>
      </c>
      <c r="F2078" s="123">
        <v>3.1360673679498401</v>
      </c>
      <c r="G2078" s="124">
        <v>99.316228856584601</v>
      </c>
      <c r="H2078" s="40">
        <f>ACOS(COS(RADIANS(90-F2079)) * COS(RADIANS(90-F2078)) + SIN(RADIANS(90-F2079)) * SIN(RADIANS(90-F2078)) * COS(RADIANS(G2079-G2078))) * 6371392 * IFERROR(IF(AVERAGEIF('TT History'!$B:$B, D2078, 'TT History'!$E:$E) &gt; 9.8%, 1.1205, IF(AVERAGEIF('TT History'!$B:$B, D2078, 'TT History'!$E:$E) &gt;= 8.5%, 1.1055, 1.0525)), 1.0525)</f>
        <v>132.99193393104127</v>
      </c>
    </row>
    <row r="2079" spans="1:8" x14ac:dyDescent="0.25">
      <c r="A2079" t="s">
        <v>176</v>
      </c>
      <c r="B2079" t="str">
        <f>VLOOKUP(C2079, olt_db!$B$2:$E$70, 2, 0)</f>
        <v>OLT-SMGN-IBS-Bandar_Sawah</v>
      </c>
      <c r="C2079" t="s">
        <v>643</v>
      </c>
      <c r="D2079" s="39" t="s">
        <v>708</v>
      </c>
      <c r="E2079" s="39" t="s">
        <v>728</v>
      </c>
      <c r="F2079" s="123">
        <v>3.1361354966775798</v>
      </c>
      <c r="G2079" s="124">
        <v>99.3173648093439</v>
      </c>
      <c r="H2079" s="40">
        <f>ACOS(COS(RADIANS(90-F2080)) * COS(RADIANS(90-F2079)) + SIN(RADIANS(90-F2080)) * SIN(RADIANS(90-F2079)) * COS(RADIANS(G2080-G2079))) * 6371392 * IFERROR(IF(AVERAGEIF('TT History'!$B:$B, D2079, 'TT History'!$E:$E) &gt; 9.8%, 1.1205, IF(AVERAGEIF('TT History'!$B:$B, D2079, 'TT History'!$E:$E) &gt;= 8.5%, 1.1055, 1.0525)), 1.0525)</f>
        <v>140.70876310662354</v>
      </c>
    </row>
    <row r="2080" spans="1:8" x14ac:dyDescent="0.25">
      <c r="A2080" t="s">
        <v>176</v>
      </c>
      <c r="B2080" t="str">
        <f>VLOOKUP(C2080, olt_db!$B$2:$E$70, 2, 0)</f>
        <v>OLT-SMGN-IBS-Bandar_Sawah</v>
      </c>
      <c r="C2080" t="s">
        <v>643</v>
      </c>
      <c r="D2080" s="39" t="s">
        <v>708</v>
      </c>
      <c r="E2080" s="39" t="s">
        <v>729</v>
      </c>
      <c r="F2080" s="123">
        <v>3.1362099852121101</v>
      </c>
      <c r="G2080" s="124">
        <v>99.318566528715905</v>
      </c>
      <c r="H2080" s="40">
        <f>ACOS(COS(RADIANS(90-F2081)) * COS(RADIANS(90-F2080)) + SIN(RADIANS(90-F2081)) * SIN(RADIANS(90-F2080)) * COS(RADIANS(G2081-G2080))) * 6371392 * IFERROR(IF(AVERAGEIF('TT History'!$B:$B, D2080, 'TT History'!$E:$E) &gt; 9.8%, 1.1205, IF(AVERAGEIF('TT History'!$B:$B, D2080, 'TT History'!$E:$E) &gt;= 8.5%, 1.1055, 1.0525)), 1.0525)</f>
        <v>89.005229649230031</v>
      </c>
    </row>
    <row r="2081" spans="1:8" x14ac:dyDescent="0.25">
      <c r="A2081" t="s">
        <v>176</v>
      </c>
      <c r="B2081" t="str">
        <f>VLOOKUP(C2081, olt_db!$B$2:$E$70, 2, 0)</f>
        <v>OLT-SMGN-IBS-Bandar_Sawah</v>
      </c>
      <c r="C2081" t="s">
        <v>643</v>
      </c>
      <c r="D2081" s="39" t="s">
        <v>708</v>
      </c>
      <c r="E2081" s="39" t="s">
        <v>730</v>
      </c>
      <c r="F2081" s="123">
        <v>3.13624450319932</v>
      </c>
      <c r="G2081" s="124">
        <v>99.319327354302402</v>
      </c>
      <c r="H2081" s="40">
        <f>ACOS(COS(RADIANS(90-F2082)) * COS(RADIANS(90-F2081)) + SIN(RADIANS(90-F2082)) * SIN(RADIANS(90-F2081)) * COS(RADIANS(G2082-G2081))) * 6371392 * IFERROR(IF(AVERAGEIF('TT History'!$B:$B, D2081, 'TT History'!$E:$E) &gt; 9.8%, 1.1205, IF(AVERAGEIF('TT History'!$B:$B, D2081, 'TT History'!$E:$E) &gt;= 8.5%, 1.1055, 1.0525)), 1.0525)</f>
        <v>94.853139856733677</v>
      </c>
    </row>
    <row r="2082" spans="1:8" x14ac:dyDescent="0.25">
      <c r="A2082" t="s">
        <v>176</v>
      </c>
      <c r="B2082" t="str">
        <f>VLOOKUP(C2082, olt_db!$B$2:$E$70, 2, 0)</f>
        <v>OLT-SMGN-IBS-Bandar_Sawah</v>
      </c>
      <c r="C2082" t="s">
        <v>643</v>
      </c>
      <c r="D2082" s="39" t="s">
        <v>708</v>
      </c>
      <c r="E2082" s="39" t="s">
        <v>731</v>
      </c>
      <c r="F2082" s="123">
        <v>3.13628213515041</v>
      </c>
      <c r="G2082" s="124">
        <v>99.320138128598998</v>
      </c>
      <c r="H2082" s="40">
        <f>ACOS(COS(RADIANS(90-F2083)) * COS(RADIANS(90-F2082)) + SIN(RADIANS(90-F2083)) * SIN(RADIANS(90-F2082)) * COS(RADIANS(G2083-G2082))) * 6371392 * IFERROR(IF(AVERAGEIF('TT History'!$B:$B, D2082, 'TT History'!$E:$E) &gt; 9.8%, 1.1205, IF(AVERAGEIF('TT History'!$B:$B, D2082, 'TT History'!$E:$E) &gt;= 8.5%, 1.1055, 1.0525)), 1.0525)</f>
        <v>52.516176270320983</v>
      </c>
    </row>
    <row r="2083" spans="1:8" x14ac:dyDescent="0.25">
      <c r="A2083" t="s">
        <v>176</v>
      </c>
      <c r="B2083" t="str">
        <f>VLOOKUP(C2083, olt_db!$B$2:$E$70, 2, 0)</f>
        <v>OLT-SMGN-IBS-Bandar_Sawah</v>
      </c>
      <c r="C2083" t="s">
        <v>643</v>
      </c>
      <c r="D2083" s="39" t="s">
        <v>708</v>
      </c>
      <c r="E2083" s="39" t="s">
        <v>732</v>
      </c>
      <c r="F2083" s="123">
        <v>3.13665630466391</v>
      </c>
      <c r="G2083" s="124">
        <v>99.320386151882303</v>
      </c>
      <c r="H2083" s="40">
        <f>ACOS(COS(RADIANS(90-F2084)) * COS(RADIANS(90-F2083)) + SIN(RADIANS(90-F2084)) * SIN(RADIANS(90-F2083)) * COS(RADIANS(G2084-G2083))) * 6371392 * IFERROR(IF(AVERAGEIF('TT History'!$B:$B, D2083, 'TT History'!$E:$E) &gt; 9.8%, 1.1205, IF(AVERAGEIF('TT History'!$B:$B, D2083, 'TT History'!$E:$E) &gt;= 8.5%, 1.1055, 1.0525)), 1.0525)</f>
        <v>89.69775038789416</v>
      </c>
    </row>
    <row r="2084" spans="1:8" x14ac:dyDescent="0.25">
      <c r="A2084" t="s">
        <v>176</v>
      </c>
      <c r="B2084" t="str">
        <f>VLOOKUP(C2084, olt_db!$B$2:$E$70, 2, 0)</f>
        <v>OLT-SMGN-IBS-Bandar_Sawah</v>
      </c>
      <c r="C2084" t="s">
        <v>643</v>
      </c>
      <c r="D2084" s="39" t="s">
        <v>708</v>
      </c>
      <c r="E2084" s="39" t="s">
        <v>733</v>
      </c>
      <c r="F2084" s="123">
        <v>3.1374127404674299</v>
      </c>
      <c r="G2084" s="124">
        <v>99.320509433630406</v>
      </c>
      <c r="H2084" s="40">
        <f>ACOS(COS(RADIANS(90-F2085)) * COS(RADIANS(90-F2084)) + SIN(RADIANS(90-F2085)) * SIN(RADIANS(90-F2084)) * COS(RADIANS(G2085-G2084))) * 6371392 * IFERROR(IF(AVERAGEIF('TT History'!$B:$B, D2084, 'TT History'!$E:$E) &gt; 9.8%, 1.1205, IF(AVERAGEIF('TT History'!$B:$B, D2084, 'TT History'!$E:$E) &gt;= 8.5%, 1.1055, 1.0525)), 1.0525)</f>
        <v>84.824196512342724</v>
      </c>
    </row>
    <row r="2085" spans="1:8" x14ac:dyDescent="0.25">
      <c r="A2085" t="s">
        <v>176</v>
      </c>
      <c r="B2085" t="str">
        <f>VLOOKUP(C2085, olt_db!$B$2:$E$70, 2, 0)</f>
        <v>OLT-SMGN-IBS-Bandar_Sawah</v>
      </c>
      <c r="C2085" t="s">
        <v>643</v>
      </c>
      <c r="D2085" s="39" t="s">
        <v>708</v>
      </c>
      <c r="E2085" s="39" t="s">
        <v>734</v>
      </c>
      <c r="F2085" s="123">
        <v>3.1381238404089902</v>
      </c>
      <c r="G2085" s="124">
        <v>99.320649625440495</v>
      </c>
      <c r="H2085" s="40">
        <f>ACOS(COS(RADIANS(90-F2086)) * COS(RADIANS(90-F2085)) + SIN(RADIANS(90-F2086)) * SIN(RADIANS(90-F2085)) * COS(RADIANS(G2086-G2085))) * 6371392 * IFERROR(IF(AVERAGEIF('TT History'!$B:$B, D2085, 'TT History'!$E:$E) &gt; 9.8%, 1.1205, IF(AVERAGEIF('TT History'!$B:$B, D2085, 'TT History'!$E:$E) &gt;= 8.5%, 1.1055, 1.0525)), 1.0525)</f>
        <v>108.80795714128472</v>
      </c>
    </row>
    <row r="2086" spans="1:8" x14ac:dyDescent="0.25">
      <c r="A2086" t="s">
        <v>176</v>
      </c>
      <c r="B2086" t="str">
        <f>VLOOKUP(C2086, olt_db!$B$2:$E$70, 2, 0)</f>
        <v>OLT-SMGN-IBS-Bandar_Sawah</v>
      </c>
      <c r="C2086" t="s">
        <v>643</v>
      </c>
      <c r="D2086" s="39" t="s">
        <v>708</v>
      </c>
      <c r="E2086" s="39" t="s">
        <v>735</v>
      </c>
      <c r="F2086" s="123">
        <v>3.13903917935176</v>
      </c>
      <c r="G2086" s="124">
        <v>99.3208124526749</v>
      </c>
      <c r="H2086" s="40">
        <f>ACOS(COS(RADIANS(90-F2087)) * COS(RADIANS(90-F2086)) + SIN(RADIANS(90-F2087)) * SIN(RADIANS(90-F2086)) * COS(RADIANS(G2087-G2086))) * 6371392 * IFERROR(IF(AVERAGEIF('TT History'!$B:$B, D2086, 'TT History'!$E:$E) &gt; 9.8%, 1.1205, IF(AVERAGEIF('TT History'!$B:$B, D2086, 'TT History'!$E:$E) &gt;= 8.5%, 1.1055, 1.0525)), 1.0525)</f>
        <v>67.492441001705942</v>
      </c>
    </row>
    <row r="2087" spans="1:8" x14ac:dyDescent="0.25">
      <c r="A2087" t="s">
        <v>176</v>
      </c>
      <c r="B2087" t="str">
        <f>VLOOKUP(C2087, olt_db!$B$2:$E$70, 2, 0)</f>
        <v>OLT-SMGN-IBS-Bandar_Sawah</v>
      </c>
      <c r="C2087" t="s">
        <v>643</v>
      </c>
      <c r="D2087" s="39" t="s">
        <v>708</v>
      </c>
      <c r="E2087" s="39" t="s">
        <v>736</v>
      </c>
      <c r="F2087" s="123">
        <v>3.13960730101148</v>
      </c>
      <c r="G2087" s="124">
        <v>99.320911475470595</v>
      </c>
      <c r="H2087" s="40">
        <f>ACOS(COS(RADIANS(90-F2088)) * COS(RADIANS(90-F2087)) + SIN(RADIANS(90-F2088)) * SIN(RADIANS(90-F2087)) * COS(RADIANS(G2088-G2087))) * 6371392 * IFERROR(IF(AVERAGEIF('TT History'!$B:$B, D2087, 'TT History'!$E:$E) &gt; 9.8%, 1.1205, IF(AVERAGEIF('TT History'!$B:$B, D2087, 'TT History'!$E:$E) &gt;= 8.5%, 1.1055, 1.0525)), 1.0525)</f>
        <v>65.496376241735135</v>
      </c>
    </row>
    <row r="2088" spans="1:8" x14ac:dyDescent="0.25">
      <c r="A2088" t="s">
        <v>176</v>
      </c>
      <c r="B2088" t="str">
        <f>VLOOKUP(C2088, olt_db!$B$2:$E$70, 2, 0)</f>
        <v>OLT-SMGN-IBS-Bandar_Sawah</v>
      </c>
      <c r="C2088" t="s">
        <v>643</v>
      </c>
      <c r="D2088" s="39" t="s">
        <v>708</v>
      </c>
      <c r="E2088" s="39" t="s">
        <v>737</v>
      </c>
      <c r="F2088" s="123">
        <v>3.1401644874803201</v>
      </c>
      <c r="G2088" s="124">
        <v>99.320963543484893</v>
      </c>
      <c r="H2088" s="40">
        <f>ACOS(COS(RADIANS(90-F2089)) * COS(RADIANS(90-F2088)) + SIN(RADIANS(90-F2089)) * SIN(RADIANS(90-F2088)) * COS(RADIANS(G2089-G2088))) * 6371392 * IFERROR(IF(AVERAGEIF('TT History'!$B:$B, D2088, 'TT History'!$E:$E) &gt; 9.8%, 1.1205, IF(AVERAGEIF('TT History'!$B:$B, D2088, 'TT History'!$E:$E) &gt;= 8.5%, 1.1055, 1.0525)), 1.0525)</f>
        <v>92.059310111335037</v>
      </c>
    </row>
    <row r="2089" spans="1:8" x14ac:dyDescent="0.25">
      <c r="A2089" t="s">
        <v>176</v>
      </c>
      <c r="B2089" t="str">
        <f>VLOOKUP(C2089, olt_db!$B$2:$E$70, 2, 0)</f>
        <v>OLT-SMGN-IBS-Bandar_Sawah</v>
      </c>
      <c r="C2089" t="s">
        <v>643</v>
      </c>
      <c r="D2089" s="39" t="s">
        <v>708</v>
      </c>
      <c r="E2089" s="39" t="s">
        <v>738</v>
      </c>
      <c r="F2089" s="123">
        <v>3.1409311674099598</v>
      </c>
      <c r="G2089" s="124">
        <v>99.321139547332294</v>
      </c>
      <c r="H2089" s="40">
        <f>ACOS(COS(RADIANS(90-F2090)) * COS(RADIANS(90-F2089)) + SIN(RADIANS(90-F2090)) * SIN(RADIANS(90-F2089)) * COS(RADIANS(G2090-G2089))) * 6371392 * IFERROR(IF(AVERAGEIF('TT History'!$B:$B, D2089, 'TT History'!$E:$E) &gt; 9.8%, 1.1205, IF(AVERAGEIF('TT History'!$B:$B, D2089, 'TT History'!$E:$E) &gt;= 8.5%, 1.1055, 1.0525)), 1.0525)</f>
        <v>78.597653680279237</v>
      </c>
    </row>
    <row r="2090" spans="1:8" x14ac:dyDescent="0.25">
      <c r="A2090" t="s">
        <v>176</v>
      </c>
      <c r="B2090" t="str">
        <f>VLOOKUP(C2090, olt_db!$B$2:$E$70, 2, 0)</f>
        <v>OLT-SMGN-IBS-Bandar_Sawah</v>
      </c>
      <c r="C2090" t="s">
        <v>643</v>
      </c>
      <c r="D2090" s="39" t="s">
        <v>708</v>
      </c>
      <c r="E2090" s="39" t="s">
        <v>739</v>
      </c>
      <c r="F2090" s="123">
        <v>3.1415907743978302</v>
      </c>
      <c r="G2090" s="124">
        <v>99.321265803534203</v>
      </c>
      <c r="H2090" s="40">
        <f>ACOS(COS(RADIANS(90-F2091)) * COS(RADIANS(90-F2090)) + SIN(RADIANS(90-F2091)) * SIN(RADIANS(90-F2090)) * COS(RADIANS(G2091-G2090))) * 6371392 * IFERROR(IF(AVERAGEIF('TT History'!$B:$B, D2090, 'TT History'!$E:$E) &gt; 9.8%, 1.1205, IF(AVERAGEIF('TT History'!$B:$B, D2090, 'TT History'!$E:$E) &gt;= 8.5%, 1.1055, 1.0525)), 1.0525)</f>
        <v>71.050438294289663</v>
      </c>
    </row>
    <row r="2091" spans="1:8" x14ac:dyDescent="0.25">
      <c r="A2091" t="s">
        <v>176</v>
      </c>
      <c r="B2091" t="str">
        <f>VLOOKUP(C2091, olt_db!$B$2:$E$70, 2, 0)</f>
        <v>OLT-SMGN-IBS-Bandar_Sawah</v>
      </c>
      <c r="C2091" t="s">
        <v>643</v>
      </c>
      <c r="D2091" s="39" t="s">
        <v>708</v>
      </c>
      <c r="E2091" s="39" t="s">
        <v>740</v>
      </c>
      <c r="F2091" s="123">
        <v>3.1421890332064999</v>
      </c>
      <c r="G2091" s="124">
        <v>99.3213689682579</v>
      </c>
      <c r="H2091" s="40">
        <f>ACOS(COS(RADIANS(90-F2092)) * COS(RADIANS(90-F2091)) + SIN(RADIANS(90-F2092)) * SIN(RADIANS(90-F2091)) * COS(RADIANS(G2092-G2091))) * 6371392 * IFERROR(IF(AVERAGEIF('TT History'!$B:$B, D2091, 'TT History'!$E:$E) &gt; 9.8%, 1.1205, IF(AVERAGEIF('TT History'!$B:$B, D2091, 'TT History'!$E:$E) &gt;= 8.5%, 1.1055, 1.0525)), 1.0525)</f>
        <v>61.384956908475566</v>
      </c>
    </row>
    <row r="2092" spans="1:8" x14ac:dyDescent="0.25">
      <c r="A2092" t="s">
        <v>176</v>
      </c>
      <c r="B2092" t="str">
        <f>VLOOKUP(C2092, olt_db!$B$2:$E$70, 2, 0)</f>
        <v>OLT-SMGN-IBS-Bandar_Sawah</v>
      </c>
      <c r="C2092" t="s">
        <v>643</v>
      </c>
      <c r="D2092" s="39" t="s">
        <v>708</v>
      </c>
      <c r="E2092" s="39" t="s">
        <v>741</v>
      </c>
      <c r="F2092" s="123">
        <v>3.1423787978578499</v>
      </c>
      <c r="G2092" s="124">
        <v>99.320879286870195</v>
      </c>
      <c r="H2092" s="40">
        <f>ACOS(COS(RADIANS(90-F2093)) * COS(RADIANS(90-F2092)) + SIN(RADIANS(90-F2093)) * SIN(RADIANS(90-F2092)) * COS(RADIANS(G2093-G2092))) * 6371392 * IFERROR(IF(AVERAGEIF('TT History'!$B:$B, D2092, 'TT History'!$E:$E) &gt; 9.8%, 1.1205, IF(AVERAGEIF('TT History'!$B:$B, D2092, 'TT History'!$E:$E) &gt;= 8.5%, 1.1055, 1.0525)), 1.0525)</f>
        <v>26.902251682592055</v>
      </c>
    </row>
    <row r="2093" spans="1:8" x14ac:dyDescent="0.25">
      <c r="A2093" t="s">
        <v>176</v>
      </c>
      <c r="B2093" t="str">
        <f>VLOOKUP(C2093, olt_db!$B$2:$E$70, 2, 0)</f>
        <v>OLT-SMGN-IBS-Bandar_Sawah</v>
      </c>
      <c r="C2093" t="s">
        <v>643</v>
      </c>
      <c r="D2093" s="39" t="s">
        <v>708</v>
      </c>
      <c r="E2093" s="39" t="s">
        <v>742</v>
      </c>
      <c r="F2093" s="123">
        <v>3.1424613344501702</v>
      </c>
      <c r="G2093" s="124">
        <v>99.320664439433301</v>
      </c>
      <c r="H2093" s="40">
        <f>ACOS(COS(RADIANS(90-F2094)) * COS(RADIANS(90-F2093)) + SIN(RADIANS(90-F2094)) * SIN(RADIANS(90-F2093)) * COS(RADIANS(G2094-G2093))) * 6371392 * IFERROR(IF(AVERAGEIF('TT History'!$B:$B, D2093, 'TT History'!$E:$E) &gt; 9.8%, 1.1205, IF(AVERAGEIF('TT History'!$B:$B, D2093, 'TT History'!$E:$E) &gt;= 8.5%, 1.1055, 1.0525)), 1.0525)</f>
        <v>23.226618610017919</v>
      </c>
    </row>
    <row r="2094" spans="1:8" x14ac:dyDescent="0.25">
      <c r="A2094" t="s">
        <v>176</v>
      </c>
      <c r="B2094" t="str">
        <f>VLOOKUP(C2094, olt_db!$B$2:$E$70, 2, 0)</f>
        <v>OLT-SMGN-IBS-Bandar_Sawah</v>
      </c>
      <c r="C2094" t="s">
        <v>643</v>
      </c>
      <c r="D2094" s="39" t="s">
        <v>708</v>
      </c>
      <c r="E2094" s="39" t="s">
        <v>743</v>
      </c>
      <c r="F2094" s="123">
        <v>3.14260706076875</v>
      </c>
      <c r="G2094" s="124">
        <v>99.320529528205796</v>
      </c>
      <c r="H2094" s="40">
        <f>ACOS(COS(RADIANS(90-F2095)) * COS(RADIANS(90-F2094)) + SIN(RADIANS(90-F2095)) * SIN(RADIANS(90-F2094)) * COS(RADIANS(G2095-G2094))) * 6371392 * IFERROR(IF(AVERAGEIF('TT History'!$B:$B, D2094, 'TT History'!$E:$E) &gt; 9.8%, 1.1205, IF(AVERAGEIF('TT History'!$B:$B, D2094, 'TT History'!$E:$E) &gt;= 8.5%, 1.1055, 1.0525)), 1.0525)</f>
        <v>71.320806232390524</v>
      </c>
    </row>
    <row r="2095" spans="1:8" x14ac:dyDescent="0.25">
      <c r="A2095" t="s">
        <v>176</v>
      </c>
      <c r="B2095" t="str">
        <f>VLOOKUP(C2095, olt_db!$B$2:$E$70, 2, 0)</f>
        <v>OLT-SMGN-IBS-Bandar_Sawah</v>
      </c>
      <c r="C2095" t="s">
        <v>643</v>
      </c>
      <c r="D2095" s="39" t="s">
        <v>708</v>
      </c>
      <c r="E2095" s="39" t="s">
        <v>744</v>
      </c>
      <c r="F2095" s="123">
        <v>3.1431149529398899</v>
      </c>
      <c r="G2095" s="124">
        <v>99.3201923019719</v>
      </c>
      <c r="H2095" s="40">
        <f>ACOS(COS(RADIANS(90-F2096)) * COS(RADIANS(90-F2095)) + SIN(RADIANS(90-F2096)) * SIN(RADIANS(90-F2095)) * COS(RADIANS(G2096-G2095))) * 6371392 * IFERROR(IF(AVERAGEIF('TT History'!$B:$B, D2095, 'TT History'!$E:$E) &gt; 9.8%, 1.1205, IF(AVERAGEIF('TT History'!$B:$B, D2095, 'TT History'!$E:$E) &gt;= 8.5%, 1.1055, 1.0525)), 1.0525)</f>
        <v>81.180514790023636</v>
      </c>
    </row>
    <row r="2096" spans="1:8" x14ac:dyDescent="0.25">
      <c r="A2096" t="s">
        <v>176</v>
      </c>
      <c r="B2096" t="str">
        <f>VLOOKUP(C2096, olt_db!$B$2:$E$70, 2, 0)</f>
        <v>OLT-SMGN-IBS-Bandar_Sawah</v>
      </c>
      <c r="C2096" t="s">
        <v>643</v>
      </c>
      <c r="D2096" s="39" t="s">
        <v>708</v>
      </c>
      <c r="E2096" s="39" t="s">
        <v>745</v>
      </c>
      <c r="F2096" s="123">
        <v>3.1437040420462301</v>
      </c>
      <c r="G2096" s="124">
        <v>99.319825587193293</v>
      </c>
      <c r="H2096" s="40">
        <f>ACOS(COS(RADIANS(90-F2097)) * COS(RADIANS(90-F2096)) + SIN(RADIANS(90-F2097)) * SIN(RADIANS(90-F2096)) * COS(RADIANS(G2097-G2096))) * 6371392 * IFERROR(IF(AVERAGEIF('TT History'!$B:$B, D2096, 'TT History'!$E:$E) &gt; 9.8%, 1.1205, IF(AVERAGEIF('TT History'!$B:$B, D2096, 'TT History'!$E:$E) &gt;= 8.5%, 1.1055, 1.0525)), 1.0525)</f>
        <v>91.727898560673836</v>
      </c>
    </row>
    <row r="2097" spans="1:8" x14ac:dyDescent="0.25">
      <c r="A2097" t="s">
        <v>176</v>
      </c>
      <c r="B2097" t="str">
        <f>VLOOKUP(C2097, olt_db!$B$2:$E$70, 2, 0)</f>
        <v>OLT-SMGN-IBS-Bandar_Sawah</v>
      </c>
      <c r="C2097" t="s">
        <v>643</v>
      </c>
      <c r="D2097" s="39" t="s">
        <v>708</v>
      </c>
      <c r="E2097" s="39" t="s">
        <v>746</v>
      </c>
      <c r="F2097" s="123">
        <v>3.1443656427733799</v>
      </c>
      <c r="G2097" s="124">
        <v>99.319404809042695</v>
      </c>
      <c r="H2097" s="40">
        <f>ACOS(COS(RADIANS(90-F2098)) * COS(RADIANS(90-F2097)) + SIN(RADIANS(90-F2098)) * SIN(RADIANS(90-F2097)) * COS(RADIANS(G2098-G2097))) * 6371392 * IFERROR(IF(AVERAGEIF('TT History'!$B:$B, D2097, 'TT History'!$E:$E) &gt; 9.8%, 1.1205, IF(AVERAGEIF('TT History'!$B:$B, D2097, 'TT History'!$E:$E) &gt;= 8.5%, 1.1055, 1.0525)), 1.0525)</f>
        <v>78.531246765300395</v>
      </c>
    </row>
    <row r="2098" spans="1:8" x14ac:dyDescent="0.25">
      <c r="A2098" t="s">
        <v>176</v>
      </c>
      <c r="B2098" t="str">
        <f>VLOOKUP(C2098, olt_db!$B$2:$E$70, 2, 0)</f>
        <v>OLT-SMGN-IBS-Bandar_Sawah</v>
      </c>
      <c r="C2098" t="s">
        <v>643</v>
      </c>
      <c r="D2098" s="39" t="s">
        <v>708</v>
      </c>
      <c r="E2098" s="39" t="s">
        <v>747</v>
      </c>
      <c r="F2098" s="123">
        <v>3.1449386714734202</v>
      </c>
      <c r="G2098" s="124">
        <v>99.319055211126297</v>
      </c>
      <c r="H2098" s="40">
        <f>ACOS(COS(RADIANS(90-F2099)) * COS(RADIANS(90-F2098)) + SIN(RADIANS(90-F2099)) * SIN(RADIANS(90-F2098)) * COS(RADIANS(G2099-G2098))) * 6371392 * IFERROR(IF(AVERAGEIF('TT History'!$B:$B, D2098, 'TT History'!$E:$E) &gt; 9.8%, 1.1205, IF(AVERAGEIF('TT History'!$B:$B, D2098, 'TT History'!$E:$E) &gt;= 8.5%, 1.1055, 1.0525)), 1.0525)</f>
        <v>60.185714795187877</v>
      </c>
    </row>
    <row r="2099" spans="1:8" x14ac:dyDescent="0.25">
      <c r="A2099" t="s">
        <v>176</v>
      </c>
      <c r="B2099" t="str">
        <f>VLOOKUP(C2099, olt_db!$B$2:$E$70, 2, 0)</f>
        <v>OLT-SMGN-IBS-Bandar_Sawah</v>
      </c>
      <c r="C2099" t="s">
        <v>643</v>
      </c>
      <c r="D2099" s="39" t="s">
        <v>708</v>
      </c>
      <c r="E2099" s="39" t="s">
        <v>748</v>
      </c>
      <c r="F2099" s="123">
        <v>3.1453765241586402</v>
      </c>
      <c r="G2099" s="124">
        <v>99.318785136948506</v>
      </c>
      <c r="H2099" s="40">
        <f>ACOS(COS(RADIANS(90-F2100)) * COS(RADIANS(90-F2099)) + SIN(RADIANS(90-F2100)) * SIN(RADIANS(90-F2099)) * COS(RADIANS(G2100-G2099))) * 6371392 * IFERROR(IF(AVERAGEIF('TT History'!$B:$B, D2099, 'TT History'!$E:$E) &gt; 9.8%, 1.1205, IF(AVERAGEIF('TT History'!$B:$B, D2099, 'TT History'!$E:$E) &gt;= 8.5%, 1.1055, 1.0525)), 1.0525)</f>
        <v>84.149297748232797</v>
      </c>
    </row>
    <row r="2100" spans="1:8" x14ac:dyDescent="0.25">
      <c r="A2100" t="s">
        <v>176</v>
      </c>
      <c r="B2100" t="str">
        <f>VLOOKUP(C2100, olt_db!$B$2:$E$70, 2, 0)</f>
        <v>OLT-SMGN-IBS-Bandar_Sawah</v>
      </c>
      <c r="C2100" t="s">
        <v>643</v>
      </c>
      <c r="D2100" s="39" t="s">
        <v>708</v>
      </c>
      <c r="E2100" s="39" t="s">
        <v>749</v>
      </c>
      <c r="F2100" s="123">
        <v>3.1459781203247701</v>
      </c>
      <c r="G2100" s="124">
        <v>99.318390825410603</v>
      </c>
      <c r="H2100" s="40">
        <f>ACOS(COS(RADIANS(90-F2101)) * COS(RADIANS(90-F2100)) + SIN(RADIANS(90-F2101)) * SIN(RADIANS(90-F2100)) * COS(RADIANS(G2101-G2100))) * 6371392 * IFERROR(IF(AVERAGEIF('TT History'!$B:$B, D2100, 'TT History'!$E:$E) &gt; 9.8%, 1.1205, IF(AVERAGEIF('TT History'!$B:$B, D2100, 'TT History'!$E:$E) &gt;= 8.5%, 1.1055, 1.0525)), 1.0525)</f>
        <v>111.46743143149294</v>
      </c>
    </row>
    <row r="2101" spans="1:8" x14ac:dyDescent="0.25">
      <c r="A2101" t="s">
        <v>176</v>
      </c>
      <c r="B2101" t="str">
        <f>VLOOKUP(C2101, olt_db!$B$2:$E$70, 2, 0)</f>
        <v>OLT-SMGN-IBS-Bandar_Sawah</v>
      </c>
      <c r="C2101" t="s">
        <v>643</v>
      </c>
      <c r="D2101" s="39" t="s">
        <v>708</v>
      </c>
      <c r="E2101" s="39" t="s">
        <v>750</v>
      </c>
      <c r="F2101" s="123">
        <v>3.14680168428547</v>
      </c>
      <c r="G2101" s="124">
        <v>99.317911786575195</v>
      </c>
      <c r="H2101" s="40">
        <f>ACOS(COS(RADIANS(90-F2102)) * COS(RADIANS(90-F2101)) + SIN(RADIANS(90-F2102)) * SIN(RADIANS(90-F2101)) * COS(RADIANS(G2102-G2101))) * 6371392 * IFERROR(IF(AVERAGEIF('TT History'!$B:$B, D2101, 'TT History'!$E:$E) &gt; 9.8%, 1.1205, IF(AVERAGEIF('TT History'!$B:$B, D2101, 'TT History'!$E:$E) &gt;= 8.5%, 1.1055, 1.0525)), 1.0525)</f>
        <v>93.975874972883659</v>
      </c>
    </row>
    <row r="2102" spans="1:8" x14ac:dyDescent="0.25">
      <c r="A2102" t="s">
        <v>176</v>
      </c>
      <c r="B2102" t="str">
        <f>VLOOKUP(C2102, olt_db!$B$2:$E$70, 2, 0)</f>
        <v>OLT-SMGN-IBS-Bandar_Sawah</v>
      </c>
      <c r="C2102" t="s">
        <v>643</v>
      </c>
      <c r="D2102" s="39" t="s">
        <v>708</v>
      </c>
      <c r="E2102" s="39" t="s">
        <v>751</v>
      </c>
      <c r="F2102" s="123">
        <v>3.14750280196919</v>
      </c>
      <c r="G2102" s="124">
        <v>99.317519858229105</v>
      </c>
      <c r="H2102" s="40">
        <f>ACOS(COS(RADIANS(90-F2103)) * COS(RADIANS(90-F2102)) + SIN(RADIANS(90-F2103)) * SIN(RADIANS(90-F2102)) * COS(RADIANS(G2103-G2102))) * 6371392 * IFERROR(IF(AVERAGEIF('TT History'!$B:$B, D2102, 'TT History'!$E:$E) &gt; 9.8%, 1.1205, IF(AVERAGEIF('TT History'!$B:$B, D2102, 'TT History'!$E:$E) &gt;= 8.5%, 1.1055, 1.0525)), 1.0525)</f>
        <v>89.307561509269632</v>
      </c>
    </row>
    <row r="2103" spans="1:8" x14ac:dyDescent="0.25">
      <c r="A2103" t="s">
        <v>176</v>
      </c>
      <c r="B2103" t="str">
        <f>VLOOKUP(C2103, olt_db!$B$2:$E$70, 2, 0)</f>
        <v>OLT-SMGN-IBS-Bandar_Sawah</v>
      </c>
      <c r="C2103" t="s">
        <v>643</v>
      </c>
      <c r="D2103" s="39" t="s">
        <v>708</v>
      </c>
      <c r="E2103" s="39" t="s">
        <v>752</v>
      </c>
      <c r="F2103" s="123">
        <v>3.1481550592910001</v>
      </c>
      <c r="G2103" s="124">
        <v>99.317123267815404</v>
      </c>
      <c r="H2103" s="40">
        <f>ACOS(COS(RADIANS(90-F2104)) * COS(RADIANS(90-F2103)) + SIN(RADIANS(90-F2104)) * SIN(RADIANS(90-F2103)) * COS(RADIANS(G2104-G2103))) * 6371392 * IFERROR(IF(AVERAGEIF('TT History'!$B:$B, D2103, 'TT History'!$E:$E) &gt; 9.8%, 1.1205, IF(AVERAGEIF('TT History'!$B:$B, D2103, 'TT History'!$E:$E) &gt;= 8.5%, 1.1055, 1.0525)), 1.0525)</f>
        <v>86.497266056634061</v>
      </c>
    </row>
    <row r="2104" spans="1:8" x14ac:dyDescent="0.25">
      <c r="A2104" t="s">
        <v>176</v>
      </c>
      <c r="B2104" t="str">
        <f>VLOOKUP(C2104, olt_db!$B$2:$E$70, 2, 0)</f>
        <v>OLT-SMGN-IBS-Bandar_Sawah</v>
      </c>
      <c r="C2104" t="s">
        <v>643</v>
      </c>
      <c r="D2104" s="39" t="s">
        <v>708</v>
      </c>
      <c r="E2104" s="39" t="s">
        <v>753</v>
      </c>
      <c r="F2104" s="123">
        <v>3.1487863146242399</v>
      </c>
      <c r="G2104" s="124">
        <v>99.316738372249802</v>
      </c>
      <c r="H2104" s="40">
        <f>ACOS(COS(RADIANS(90-F2105)) * COS(RADIANS(90-F2104)) + SIN(RADIANS(90-F2105)) * SIN(RADIANS(90-F2104)) * COS(RADIANS(G2105-G2104))) * 6371392 * IFERROR(IF(AVERAGEIF('TT History'!$B:$B, D2104, 'TT History'!$E:$E) &gt; 9.8%, 1.1205, IF(AVERAGEIF('TT History'!$B:$B, D2104, 'TT History'!$E:$E) &gt;= 8.5%, 1.1055, 1.0525)), 1.0525)</f>
        <v>75.469329077171693</v>
      </c>
    </row>
    <row r="2105" spans="1:8" x14ac:dyDescent="0.25">
      <c r="A2105" t="s">
        <v>176</v>
      </c>
      <c r="B2105" t="str">
        <f>VLOOKUP(C2105, olt_db!$B$2:$E$70, 2, 0)</f>
        <v>OLT-SMGN-IBS-Bandar_Sawah</v>
      </c>
      <c r="C2105" t="s">
        <v>643</v>
      </c>
      <c r="D2105" s="39" t="s">
        <v>708</v>
      </c>
      <c r="E2105" s="39" t="s">
        <v>754</v>
      </c>
      <c r="F2105" s="123">
        <v>3.1493369880950501</v>
      </c>
      <c r="G2105" s="124">
        <v>99.316402384567098</v>
      </c>
      <c r="H2105" s="40">
        <f>ACOS(COS(RADIANS(90-F2106)) * COS(RADIANS(90-F2105)) + SIN(RADIANS(90-F2106)) * SIN(RADIANS(90-F2105)) * COS(RADIANS(G2106-G2105))) * 6371392 * IFERROR(IF(AVERAGEIF('TT History'!$B:$B, D2105, 'TT History'!$E:$E) &gt; 9.8%, 1.1205, IF(AVERAGEIF('TT History'!$B:$B, D2105, 'TT History'!$E:$E) &gt;= 8.5%, 1.1055, 1.0525)), 1.0525)</f>
        <v>57.584433150632819</v>
      </c>
    </row>
    <row r="2106" spans="1:8" x14ac:dyDescent="0.25">
      <c r="A2106" t="s">
        <v>176</v>
      </c>
      <c r="B2106" t="str">
        <f>VLOOKUP(C2106, olt_db!$B$2:$E$70, 2, 0)</f>
        <v>OLT-SMGN-IBS-Bandar_Sawah</v>
      </c>
      <c r="C2106" t="s">
        <v>643</v>
      </c>
      <c r="D2106" s="39" t="s">
        <v>708</v>
      </c>
      <c r="E2106" s="39" t="s">
        <v>755</v>
      </c>
      <c r="F2106" s="123">
        <v>3.1497504170325099</v>
      </c>
      <c r="G2106" s="124">
        <v>99.316135246717195</v>
      </c>
      <c r="H2106" s="40">
        <f>ACOS(COS(RADIANS(90-F2107)) * COS(RADIANS(90-F2106)) + SIN(RADIANS(90-F2107)) * SIN(RADIANS(90-F2106)) * COS(RADIANS(G2107-G2106))) * 6371392 * IFERROR(IF(AVERAGEIF('TT History'!$B:$B, D2106, 'TT History'!$E:$E) &gt; 9.8%, 1.1205, IF(AVERAGEIF('TT History'!$B:$B, D2106, 'TT History'!$E:$E) &gt;= 8.5%, 1.1055, 1.0525)), 1.0525)</f>
        <v>68.805978741723294</v>
      </c>
    </row>
    <row r="2107" spans="1:8" x14ac:dyDescent="0.25">
      <c r="A2107" t="s">
        <v>176</v>
      </c>
      <c r="B2107" t="str">
        <f>VLOOKUP(C2107, olt_db!$B$2:$E$70, 2, 0)</f>
        <v>OLT-SMGN-IBS-Bandar_Sawah</v>
      </c>
      <c r="C2107" t="s">
        <v>643</v>
      </c>
      <c r="D2107" s="39" t="s">
        <v>708</v>
      </c>
      <c r="E2107" s="39" t="s">
        <v>756</v>
      </c>
      <c r="F2107" s="123">
        <v>3.1502583031609999</v>
      </c>
      <c r="G2107" s="124">
        <v>99.315838723665294</v>
      </c>
      <c r="H2107" s="40">
        <f>ACOS(COS(RADIANS(90-F2108)) * COS(RADIANS(90-F2107)) + SIN(RADIANS(90-F2108)) * SIN(RADIANS(90-F2107)) * COS(RADIANS(G2108-G2107))) * 6371392 * IFERROR(IF(AVERAGEIF('TT History'!$B:$B, D2107, 'TT History'!$E:$E) &gt; 9.8%, 1.1205, IF(AVERAGEIF('TT History'!$B:$B, D2107, 'TT History'!$E:$E) &gt;= 8.5%, 1.1055, 1.0525)), 1.0525)</f>
        <v>67.344630834204267</v>
      </c>
    </row>
    <row r="2108" spans="1:8" x14ac:dyDescent="0.25">
      <c r="A2108" t="s">
        <v>176</v>
      </c>
      <c r="B2108" t="str">
        <f>VLOOKUP(C2108, olt_db!$B$2:$E$70, 2, 0)</f>
        <v>OLT-SMGN-IBS-Bandar_Sawah</v>
      </c>
      <c r="C2108" t="s">
        <v>643</v>
      </c>
      <c r="D2108" s="39" t="s">
        <v>708</v>
      </c>
      <c r="E2108" s="39" t="s">
        <v>757</v>
      </c>
      <c r="F2108" s="123">
        <v>3.1507569590367002</v>
      </c>
      <c r="G2108" s="124">
        <v>99.315551189175594</v>
      </c>
      <c r="H2108" s="40">
        <f>ACOS(COS(RADIANS(90-F2109)) * COS(RADIANS(90-F2108)) + SIN(RADIANS(90-F2109)) * SIN(RADIANS(90-F2108)) * COS(RADIANS(G2109-G2108))) * 6371392 * IFERROR(IF(AVERAGEIF('TT History'!$B:$B, D2108, 'TT History'!$E:$E) &gt; 9.8%, 1.1205, IF(AVERAGEIF('TT History'!$B:$B, D2108, 'TT History'!$E:$E) &gt;= 8.5%, 1.1055, 1.0525)), 1.0525)</f>
        <v>50.278143486635997</v>
      </c>
    </row>
    <row r="2109" spans="1:8" x14ac:dyDescent="0.25">
      <c r="A2109" t="s">
        <v>176</v>
      </c>
      <c r="B2109" t="str">
        <f>VLOOKUP(C2109, olt_db!$B$2:$E$70, 2, 0)</f>
        <v>OLT-SMGN-IBS-Bandar_Sawah</v>
      </c>
      <c r="C2109" t="s">
        <v>643</v>
      </c>
      <c r="D2109" s="39" t="s">
        <v>708</v>
      </c>
      <c r="E2109" s="39" t="s">
        <v>758</v>
      </c>
      <c r="F2109" s="123">
        <v>3.1511261221588001</v>
      </c>
      <c r="G2109" s="124">
        <v>99.315331178064994</v>
      </c>
      <c r="H2109" s="40">
        <f>ACOS(COS(RADIANS(90-F2110)) * COS(RADIANS(90-F2109)) + SIN(RADIANS(90-F2110)) * SIN(RADIANS(90-F2109)) * COS(RADIANS(G2110-G2109))) * 6371392 * IFERROR(IF(AVERAGEIF('TT History'!$B:$B, D2109, 'TT History'!$E:$E) &gt; 9.8%, 1.1205, IF(AVERAGEIF('TT History'!$B:$B, D2109, 'TT History'!$E:$E) &gt;= 8.5%, 1.1055, 1.0525)), 1.0525)</f>
        <v>69.217180715373559</v>
      </c>
    </row>
    <row r="2110" spans="1:8" x14ac:dyDescent="0.25">
      <c r="A2110" t="s">
        <v>176</v>
      </c>
      <c r="B2110" t="str">
        <f>VLOOKUP(C2110, olt_db!$B$2:$E$70, 2, 0)</f>
        <v>OLT-SMGN-IBS-Bandar_Sawah</v>
      </c>
      <c r="C2110" t="s">
        <v>643</v>
      </c>
      <c r="D2110" s="39" t="s">
        <v>708</v>
      </c>
      <c r="E2110" s="39" t="s">
        <v>759</v>
      </c>
      <c r="F2110" s="123">
        <v>3.1515950981872498</v>
      </c>
      <c r="G2110" s="124">
        <v>99.3149703357345</v>
      </c>
      <c r="H2110" s="40">
        <f>ACOS(COS(RADIANS(90-F2111)) * COS(RADIANS(90-F2110)) + SIN(RADIANS(90-F2111)) * SIN(RADIANS(90-F2110)) * COS(RADIANS(G2111-G2110))) * 6371392 * IFERROR(IF(AVERAGEIF('TT History'!$B:$B, D2110, 'TT History'!$E:$E) &gt; 9.8%, 1.1205, IF(AVERAGEIF('TT History'!$B:$B, D2110, 'TT History'!$E:$E) &gt;= 8.5%, 1.1055, 1.0525)), 1.0525)</f>
        <v>37.77436880581547</v>
      </c>
    </row>
    <row r="2111" spans="1:8" x14ac:dyDescent="0.25">
      <c r="A2111" t="s">
        <v>176</v>
      </c>
      <c r="B2111" t="str">
        <f>VLOOKUP(C2111, olt_db!$B$2:$E$70, 2, 0)</f>
        <v>OLT-SMGN-IBS-Bandar_Sawah</v>
      </c>
      <c r="C2111" t="s">
        <v>643</v>
      </c>
      <c r="D2111" s="39" t="s">
        <v>708</v>
      </c>
      <c r="E2111" s="39" t="s">
        <v>760</v>
      </c>
      <c r="F2111" s="123">
        <v>3.1519101599054999</v>
      </c>
      <c r="G2111" s="124">
        <v>99.314900214382007</v>
      </c>
      <c r="H2111" s="40">
        <f>ACOS(COS(RADIANS(90-F2112)) * COS(RADIANS(90-F2111)) + SIN(RADIANS(90-F2112)) * SIN(RADIANS(90-F2111)) * COS(RADIANS(G2112-G2111))) * 6371392 * IFERROR(IF(AVERAGEIF('TT History'!$B:$B, D2111, 'TT History'!$E:$E) &gt; 9.8%, 1.1205, IF(AVERAGEIF('TT History'!$B:$B, D2111, 'TT History'!$E:$E) &gt;= 8.5%, 1.1055, 1.0525)), 1.0525)</f>
        <v>70.669620300735644</v>
      </c>
    </row>
    <row r="2112" spans="1:8" x14ac:dyDescent="0.25">
      <c r="A2112" t="s">
        <v>176</v>
      </c>
      <c r="B2112" t="str">
        <f>VLOOKUP(C2112, olt_db!$B$2:$E$70, 2, 0)</f>
        <v>OLT-SMGN-IBS-Bandar_Sawah</v>
      </c>
      <c r="C2112" t="s">
        <v>643</v>
      </c>
      <c r="D2112" s="39" t="s">
        <v>708</v>
      </c>
      <c r="E2112" s="39" t="s">
        <v>761</v>
      </c>
      <c r="F2112" s="123">
        <v>3.1525116923176899</v>
      </c>
      <c r="G2112" s="124">
        <v>99.314847762068098</v>
      </c>
      <c r="H2112" s="40">
        <f>ACOS(COS(RADIANS(90-F2113)) * COS(RADIANS(90-F2112)) + SIN(RADIANS(90-F2113)) * SIN(RADIANS(90-F2112)) * COS(RADIANS(G2113-G2112))) * 6371392 * IFERROR(IF(AVERAGEIF('TT History'!$B:$B, D2112, 'TT History'!$E:$E) &gt; 9.8%, 1.1205, IF(AVERAGEIF('TT History'!$B:$B, D2112, 'TT History'!$E:$E) &gt;= 8.5%, 1.1055, 1.0525)), 1.0525)</f>
        <v>77.242384765621537</v>
      </c>
    </row>
    <row r="2113" spans="1:8" x14ac:dyDescent="0.25">
      <c r="A2113" t="s">
        <v>176</v>
      </c>
      <c r="B2113" t="str">
        <f>VLOOKUP(C2113, olt_db!$B$2:$E$70, 2, 0)</f>
        <v>OLT-SMGN-IBS-Bandar_Sawah</v>
      </c>
      <c r="C2113" t="s">
        <v>643</v>
      </c>
      <c r="D2113" s="39" t="s">
        <v>708</v>
      </c>
      <c r="E2113" s="39" t="s">
        <v>762</v>
      </c>
      <c r="F2113" s="123">
        <v>3.1531680231521499</v>
      </c>
      <c r="G2113" s="124">
        <v>99.314778482495896</v>
      </c>
      <c r="H2113" s="40">
        <f>ACOS(COS(RADIANS(90-F2114)) * COS(RADIANS(90-F2113)) + SIN(RADIANS(90-F2114)) * SIN(RADIANS(90-F2113)) * COS(RADIANS(G2114-G2113))) * 6371392 * IFERROR(IF(AVERAGEIF('TT History'!$B:$B, D2113, 'TT History'!$E:$E) &gt; 9.8%, 1.1205, IF(AVERAGEIF('TT History'!$B:$B, D2113, 'TT History'!$E:$E) &gt;= 8.5%, 1.1055, 1.0525)), 1.0525)</f>
        <v>69.666169347891525</v>
      </c>
    </row>
    <row r="2114" spans="1:8" x14ac:dyDescent="0.25">
      <c r="A2114" t="s">
        <v>176</v>
      </c>
      <c r="B2114" t="str">
        <f>VLOOKUP(C2114, olt_db!$B$2:$E$70, 2, 0)</f>
        <v>OLT-SMGN-IBS-Bandar_Sawah</v>
      </c>
      <c r="C2114" t="s">
        <v>643</v>
      </c>
      <c r="D2114" s="39" t="s">
        <v>708</v>
      </c>
      <c r="E2114" s="39" t="s">
        <v>763</v>
      </c>
      <c r="F2114" s="123">
        <v>3.15376034816151</v>
      </c>
      <c r="G2114" s="124">
        <v>99.314719613516402</v>
      </c>
      <c r="H2114" s="40">
        <f>ACOS(COS(RADIANS(90-F2115)) * COS(RADIANS(90-F2114)) + SIN(RADIANS(90-F2115)) * SIN(RADIANS(90-F2114)) * COS(RADIANS(G2115-G2114))) * 6371392 * IFERROR(IF(AVERAGEIF('TT History'!$B:$B, D2114, 'TT History'!$E:$E) &gt; 9.8%, 1.1205, IF(AVERAGEIF('TT History'!$B:$B, D2114, 'TT History'!$E:$E) &gt;= 8.5%, 1.1055, 1.0525)), 1.0525)</f>
        <v>50.471701405030551</v>
      </c>
    </row>
    <row r="2115" spans="1:8" x14ac:dyDescent="0.25">
      <c r="A2115" t="s">
        <v>176</v>
      </c>
      <c r="B2115" t="str">
        <f>VLOOKUP(C2115, olt_db!$B$2:$E$70, 2, 0)</f>
        <v>OLT-SMGN-IBS-Bandar_Sawah</v>
      </c>
      <c r="C2115" t="s">
        <v>643</v>
      </c>
      <c r="D2115" s="39" t="s">
        <v>708</v>
      </c>
      <c r="E2115" s="39" t="s">
        <v>764</v>
      </c>
      <c r="F2115" s="123">
        <v>3.1541890331161802</v>
      </c>
      <c r="G2115" s="124">
        <v>99.314672714392501</v>
      </c>
      <c r="H2115" s="40">
        <f>ACOS(COS(RADIANS(90-F2116)) * COS(RADIANS(90-F2115)) + SIN(RADIANS(90-F2116)) * SIN(RADIANS(90-F2115)) * COS(RADIANS(G2116-G2115))) * 6371392 * IFERROR(IF(AVERAGEIF('TT History'!$B:$B, D2115, 'TT History'!$E:$E) &gt; 9.8%, 1.1205, IF(AVERAGEIF('TT History'!$B:$B, D2115, 'TT History'!$E:$E) &gt;= 8.5%, 1.1055, 1.0525)), 1.0525)</f>
        <v>46.342190379625976</v>
      </c>
    </row>
    <row r="2116" spans="1:8" x14ac:dyDescent="0.25">
      <c r="A2116" t="s">
        <v>176</v>
      </c>
      <c r="B2116" t="str">
        <f>VLOOKUP(C2116, olt_db!$B$2:$E$70, 2, 0)</f>
        <v>OLT-SMGN-IBS-Bandar_Sawah</v>
      </c>
      <c r="C2116" t="s">
        <v>643</v>
      </c>
      <c r="D2116" s="39" t="s">
        <v>708</v>
      </c>
      <c r="E2116" s="39" t="s">
        <v>765</v>
      </c>
      <c r="F2116" s="123">
        <v>3.1545832594768402</v>
      </c>
      <c r="G2116" s="124">
        <v>99.314635728719395</v>
      </c>
      <c r="H2116" s="40">
        <f>ACOS(COS(RADIANS(90-F2117)) * COS(RADIANS(90-F2116)) + SIN(RADIANS(90-F2117)) * SIN(RADIANS(90-F2116)) * COS(RADIANS(G2117-G2116))) * 6371392 * IFERROR(IF(AVERAGEIF('TT History'!$B:$B, D2116, 'TT History'!$E:$E) &gt; 9.8%, 1.1205, IF(AVERAGEIF('TT History'!$B:$B, D2116, 'TT History'!$E:$E) &gt;= 8.5%, 1.1055, 1.0525)), 1.0525)</f>
        <v>50.391712309831732</v>
      </c>
    </row>
    <row r="2117" spans="1:8" x14ac:dyDescent="0.25">
      <c r="A2117" t="s">
        <v>176</v>
      </c>
      <c r="B2117" t="str">
        <f>VLOOKUP(C2117, olt_db!$B$2:$E$70, 2, 0)</f>
        <v>OLT-SMGN-IBS-Bandar_Sawah</v>
      </c>
      <c r="C2117" t="s">
        <v>643</v>
      </c>
      <c r="D2117" s="39" t="s">
        <v>708</v>
      </c>
      <c r="E2117" s="39" t="s">
        <v>766</v>
      </c>
      <c r="F2117" s="123">
        <v>3.15501244814799</v>
      </c>
      <c r="G2117" s="124">
        <v>99.314601438654407</v>
      </c>
      <c r="H2117" s="40">
        <f>ACOS(COS(RADIANS(90-F2118)) * COS(RADIANS(90-F2117)) + SIN(RADIANS(90-F2118)) * SIN(RADIANS(90-F2117)) * COS(RADIANS(G2118-G2117))) * 6371392 * IFERROR(IF(AVERAGEIF('TT History'!$B:$B, D2117, 'TT History'!$E:$E) &gt; 9.8%, 1.1205, IF(AVERAGEIF('TT History'!$B:$B, D2117, 'TT History'!$E:$E) &gt;= 8.5%, 1.1055, 1.0525)), 1.0525)</f>
        <v>49.735827789201316</v>
      </c>
    </row>
    <row r="2118" spans="1:8" x14ac:dyDescent="0.25">
      <c r="A2118" t="s">
        <v>176</v>
      </c>
      <c r="B2118" t="str">
        <f>VLOOKUP(C2118, olt_db!$B$2:$E$70, 2, 0)</f>
        <v>OLT-SMGN-IBS-Bandar_Sawah</v>
      </c>
      <c r="C2118" t="s">
        <v>643</v>
      </c>
      <c r="D2118" s="39" t="s">
        <v>708</v>
      </c>
      <c r="E2118" s="39" t="s">
        <v>767</v>
      </c>
      <c r="F2118" s="123">
        <v>3.1554367814269799</v>
      </c>
      <c r="G2118" s="124">
        <v>99.314578558783396</v>
      </c>
      <c r="H2118" s="40">
        <f>ACOS(COS(RADIANS(90-F2119)) * COS(RADIANS(90-F2118)) + SIN(RADIANS(90-F2119)) * SIN(RADIANS(90-F2118)) * COS(RADIANS(G2119-G2118))) * 6371392 * IFERROR(IF(AVERAGEIF('TT History'!$B:$B, D2118, 'TT History'!$E:$E) &gt; 9.8%, 1.1205, IF(AVERAGEIF('TT History'!$B:$B, D2118, 'TT History'!$E:$E) &gt;= 8.5%, 1.1055, 1.0525)), 1.0525)</f>
        <v>84.282387814248949</v>
      </c>
    </row>
    <row r="2119" spans="1:8" x14ac:dyDescent="0.25">
      <c r="A2119" t="s">
        <v>176</v>
      </c>
      <c r="B2119" t="str">
        <f>VLOOKUP(C2119, olt_db!$B$2:$E$70, 2, 0)</f>
        <v>OLT-SMGN-IBS-Bandar_Sawah</v>
      </c>
      <c r="C2119" t="s">
        <v>643</v>
      </c>
      <c r="D2119" s="39" t="s">
        <v>708</v>
      </c>
      <c r="E2119" s="39" t="s">
        <v>768</v>
      </c>
      <c r="F2119" s="123">
        <v>3.1555340121226001</v>
      </c>
      <c r="G2119" s="124">
        <v>99.315293164641204</v>
      </c>
      <c r="H2119" s="40">
        <f>ACOS(COS(RADIANS(90-F2120)) * COS(RADIANS(90-F2119)) + SIN(RADIANS(90-F2120)) * SIN(RADIANS(90-F2119)) * COS(RADIANS(G2120-G2119))) * 6371392 * IFERROR(IF(AVERAGEIF('TT History'!$B:$B, D2119, 'TT History'!$E:$E) &gt; 9.8%, 1.1205, IF(AVERAGEIF('TT History'!$B:$B, D2119, 'TT History'!$E:$E) &gt;= 8.5%, 1.1055, 1.0525)), 1.0525)</f>
        <v>75.112114968429509</v>
      </c>
    </row>
    <row r="2120" spans="1:8" x14ac:dyDescent="0.25">
      <c r="A2120" t="s">
        <v>176</v>
      </c>
      <c r="B2120" t="str">
        <f>VLOOKUP(C2120, olt_db!$B$2:$E$70, 2, 0)</f>
        <v>OLT-SMGN-IBS-Bandar_Sawah</v>
      </c>
      <c r="C2120" t="s">
        <v>643</v>
      </c>
      <c r="D2120" s="39" t="s">
        <v>708</v>
      </c>
      <c r="E2120" s="39" t="s">
        <v>769</v>
      </c>
      <c r="F2120" s="123">
        <v>3.1555481541956798</v>
      </c>
      <c r="G2120" s="124">
        <v>99.315935748112693</v>
      </c>
      <c r="H2120" s="40">
        <f>ACOS(COS(RADIANS(90-F2121)) * COS(RADIANS(90-F2120)) + SIN(RADIANS(90-F2121)) * SIN(RADIANS(90-F2120)) * COS(RADIANS(G2121-G2120))) * 6371392 * IFERROR(IF(AVERAGEIF('TT History'!$B:$B, D2120, 'TT History'!$E:$E) &gt; 9.8%, 1.1205, IF(AVERAGEIF('TT History'!$B:$B, D2120, 'TT History'!$E:$E) &gt;= 8.5%, 1.1055, 1.0525)), 1.0525)</f>
        <v>68.184233343598933</v>
      </c>
    </row>
    <row r="2121" spans="1:8" x14ac:dyDescent="0.25">
      <c r="A2121" t="s">
        <v>176</v>
      </c>
      <c r="B2121" t="str">
        <f>VLOOKUP(C2121, olt_db!$B$2:$E$70, 2, 0)</f>
        <v>OLT-SMGN-IBS-Bandar_Sawah</v>
      </c>
      <c r="C2121" t="s">
        <v>643</v>
      </c>
      <c r="D2121" s="39" t="s">
        <v>708</v>
      </c>
      <c r="E2121" s="39" t="s">
        <v>646</v>
      </c>
      <c r="F2121" s="123">
        <v>3.15565016326752</v>
      </c>
      <c r="G2121" s="124">
        <v>99.316510191325307</v>
      </c>
      <c r="H2121" s="40">
        <f>(ACOS(COS(RADIANS(90-olt_db!F46)) * COS(RADIANS(90-F2121)) + SIN(RADIANS(90-olt_db!F46)) * SIN(RADIANS(90-F2121)) * COS(RADIANS(olt_db!G46-G2121))) * 6371392)</f>
        <v>51.883747312145701</v>
      </c>
    </row>
    <row r="2122" spans="1:8" x14ac:dyDescent="0.25">
      <c r="A2122" t="s">
        <v>176</v>
      </c>
      <c r="B2122" t="str">
        <f>VLOOKUP(C2122, olt_db!$B$2:$E$70, 2, 0)</f>
        <v>OLT-SMGN-IBS-Bandar_Sawah</v>
      </c>
      <c r="C2122" t="s">
        <v>643</v>
      </c>
      <c r="D2122" s="42" t="s">
        <v>770</v>
      </c>
      <c r="E2122" s="42" t="s">
        <v>732</v>
      </c>
      <c r="F2122" s="105">
        <v>3.13665630466391</v>
      </c>
      <c r="G2122" s="131">
        <v>99.320386151882303</v>
      </c>
      <c r="H2122" s="41">
        <f>ACOS(COS(RADIANS(90-F2123)) * COS(RADIANS(90-F2122)) + SIN(RADIANS(90-F2123)) * SIN(RADIANS(90-F2122)) * COS(RADIANS(G2123-G2122))) * 6371392 * IFERROR(IF(AVERAGEIF('TT History'!$B:$B, D2122, 'TT History'!$E:$E) &gt; 9.8%, 1.1205, IF(AVERAGEIF('TT History'!$B:$B, D2122, 'TT History'!$E:$E) &gt;= 8.5%, 1.1055, 1.0525)), 1.0525)</f>
        <v>89.69775038789416</v>
      </c>
    </row>
    <row r="2123" spans="1:8" x14ac:dyDescent="0.25">
      <c r="A2123" t="s">
        <v>176</v>
      </c>
      <c r="B2123" t="str">
        <f>VLOOKUP(C2123, olt_db!$B$2:$E$70, 2, 0)</f>
        <v>OLT-SMGN-IBS-Bandar_Sawah</v>
      </c>
      <c r="C2123" t="s">
        <v>643</v>
      </c>
      <c r="D2123" s="42" t="s">
        <v>770</v>
      </c>
      <c r="E2123" s="42" t="s">
        <v>733</v>
      </c>
      <c r="F2123" s="105">
        <v>3.1374127404674299</v>
      </c>
      <c r="G2123" s="131">
        <v>99.320509433630406</v>
      </c>
      <c r="H2123" s="41">
        <f>ACOS(COS(RADIANS(90-F2124)) * COS(RADIANS(90-F2123)) + SIN(RADIANS(90-F2124)) * SIN(RADIANS(90-F2123)) * COS(RADIANS(G2124-G2123))) * 6371392 * IFERROR(IF(AVERAGEIF('TT History'!$B:$B, D2123, 'TT History'!$E:$E) &gt; 9.8%, 1.1205, IF(AVERAGEIF('TT History'!$B:$B, D2123, 'TT History'!$E:$E) &gt;= 8.5%, 1.1055, 1.0525)), 1.0525)</f>
        <v>84.824196512342724</v>
      </c>
    </row>
    <row r="2124" spans="1:8" x14ac:dyDescent="0.25">
      <c r="A2124" t="s">
        <v>176</v>
      </c>
      <c r="B2124" t="str">
        <f>VLOOKUP(C2124, olt_db!$B$2:$E$70, 2, 0)</f>
        <v>OLT-SMGN-IBS-Bandar_Sawah</v>
      </c>
      <c r="C2124" t="s">
        <v>643</v>
      </c>
      <c r="D2124" s="42" t="s">
        <v>770</v>
      </c>
      <c r="E2124" s="42" t="s">
        <v>734</v>
      </c>
      <c r="F2124" s="105">
        <v>3.1381238404089902</v>
      </c>
      <c r="G2124" s="131">
        <v>99.320649625440495</v>
      </c>
      <c r="H2124" s="41">
        <f>ACOS(COS(RADIANS(90-F2125)) * COS(RADIANS(90-F2124)) + SIN(RADIANS(90-F2125)) * SIN(RADIANS(90-F2124)) * COS(RADIANS(G2125-G2124))) * 6371392 * IFERROR(IF(AVERAGEIF('TT History'!$B:$B, D2124, 'TT History'!$E:$E) &gt; 9.8%, 1.1205, IF(AVERAGEIF('TT History'!$B:$B, D2124, 'TT History'!$E:$E) &gt;= 8.5%, 1.1055, 1.0525)), 1.0525)</f>
        <v>108.80795714128472</v>
      </c>
    </row>
    <row r="2125" spans="1:8" x14ac:dyDescent="0.25">
      <c r="A2125" t="s">
        <v>176</v>
      </c>
      <c r="B2125" t="str">
        <f>VLOOKUP(C2125, olt_db!$B$2:$E$70, 2, 0)</f>
        <v>OLT-SMGN-IBS-Bandar_Sawah</v>
      </c>
      <c r="C2125" t="s">
        <v>643</v>
      </c>
      <c r="D2125" s="42" t="s">
        <v>770</v>
      </c>
      <c r="E2125" s="42" t="s">
        <v>735</v>
      </c>
      <c r="F2125" s="105">
        <v>3.13903917935176</v>
      </c>
      <c r="G2125" s="131">
        <v>99.3208124526749</v>
      </c>
      <c r="H2125" s="41">
        <f>ACOS(COS(RADIANS(90-F2126)) * COS(RADIANS(90-F2125)) + SIN(RADIANS(90-F2126)) * SIN(RADIANS(90-F2125)) * COS(RADIANS(G2126-G2125))) * 6371392 * IFERROR(IF(AVERAGEIF('TT History'!$B:$B, D2125, 'TT History'!$E:$E) &gt; 9.8%, 1.1205, IF(AVERAGEIF('TT History'!$B:$B, D2125, 'TT History'!$E:$E) &gt;= 8.5%, 1.1055, 1.0525)), 1.0525)</f>
        <v>67.492441001705942</v>
      </c>
    </row>
    <row r="2126" spans="1:8" x14ac:dyDescent="0.25">
      <c r="A2126" t="s">
        <v>176</v>
      </c>
      <c r="B2126" t="str">
        <f>VLOOKUP(C2126, olt_db!$B$2:$E$70, 2, 0)</f>
        <v>OLT-SMGN-IBS-Bandar_Sawah</v>
      </c>
      <c r="C2126" t="s">
        <v>643</v>
      </c>
      <c r="D2126" s="42" t="s">
        <v>770</v>
      </c>
      <c r="E2126" s="42" t="s">
        <v>736</v>
      </c>
      <c r="F2126" s="105">
        <v>3.13960730101148</v>
      </c>
      <c r="G2126" s="131">
        <v>99.320911475470595</v>
      </c>
      <c r="H2126" s="41">
        <f>ACOS(COS(RADIANS(90-F2127)) * COS(RADIANS(90-F2126)) + SIN(RADIANS(90-F2127)) * SIN(RADIANS(90-F2126)) * COS(RADIANS(G2127-G2126))) * 6371392 * IFERROR(IF(AVERAGEIF('TT History'!$B:$B, D2126, 'TT History'!$E:$E) &gt; 9.8%, 1.1205, IF(AVERAGEIF('TT History'!$B:$B, D2126, 'TT History'!$E:$E) &gt;= 8.5%, 1.1055, 1.0525)), 1.0525)</f>
        <v>65.496376241735135</v>
      </c>
    </row>
    <row r="2127" spans="1:8" x14ac:dyDescent="0.25">
      <c r="A2127" t="s">
        <v>176</v>
      </c>
      <c r="B2127" t="str">
        <f>VLOOKUP(C2127, olt_db!$B$2:$E$70, 2, 0)</f>
        <v>OLT-SMGN-IBS-Bandar_Sawah</v>
      </c>
      <c r="C2127" t="s">
        <v>643</v>
      </c>
      <c r="D2127" s="42" t="s">
        <v>770</v>
      </c>
      <c r="E2127" s="42" t="s">
        <v>737</v>
      </c>
      <c r="F2127" s="105">
        <v>3.1401644874803201</v>
      </c>
      <c r="G2127" s="131">
        <v>99.320963543484893</v>
      </c>
      <c r="H2127" s="41">
        <f>ACOS(COS(RADIANS(90-F2128)) * COS(RADIANS(90-F2127)) + SIN(RADIANS(90-F2128)) * SIN(RADIANS(90-F2127)) * COS(RADIANS(G2128-G2127))) * 6371392 * IFERROR(IF(AVERAGEIF('TT History'!$B:$B, D2127, 'TT History'!$E:$E) &gt; 9.8%, 1.1205, IF(AVERAGEIF('TT History'!$B:$B, D2127, 'TT History'!$E:$E) &gt;= 8.5%, 1.1055, 1.0525)), 1.0525)</f>
        <v>92.059310111335037</v>
      </c>
    </row>
    <row r="2128" spans="1:8" x14ac:dyDescent="0.25">
      <c r="A2128" t="s">
        <v>176</v>
      </c>
      <c r="B2128" t="str">
        <f>VLOOKUP(C2128, olt_db!$B$2:$E$70, 2, 0)</f>
        <v>OLT-SMGN-IBS-Bandar_Sawah</v>
      </c>
      <c r="C2128" t="s">
        <v>643</v>
      </c>
      <c r="D2128" s="42" t="s">
        <v>770</v>
      </c>
      <c r="E2128" s="42" t="s">
        <v>738</v>
      </c>
      <c r="F2128" s="105">
        <v>3.1409311674099598</v>
      </c>
      <c r="G2128" s="131">
        <v>99.321139547332294</v>
      </c>
      <c r="H2128" s="41">
        <f>ACOS(COS(RADIANS(90-F2129)) * COS(RADIANS(90-F2128)) + SIN(RADIANS(90-F2129)) * SIN(RADIANS(90-F2128)) * COS(RADIANS(G2129-G2128))) * 6371392 * IFERROR(IF(AVERAGEIF('TT History'!$B:$B, D2128, 'TT History'!$E:$E) &gt; 9.8%, 1.1205, IF(AVERAGEIF('TT History'!$B:$B, D2128, 'TT History'!$E:$E) &gt;= 8.5%, 1.1055, 1.0525)), 1.0525)</f>
        <v>78.597653680279237</v>
      </c>
    </row>
    <row r="2129" spans="1:8" x14ac:dyDescent="0.25">
      <c r="A2129" t="s">
        <v>176</v>
      </c>
      <c r="B2129" t="str">
        <f>VLOOKUP(C2129, olt_db!$B$2:$E$70, 2, 0)</f>
        <v>OLT-SMGN-IBS-Bandar_Sawah</v>
      </c>
      <c r="C2129" t="s">
        <v>643</v>
      </c>
      <c r="D2129" s="42" t="s">
        <v>770</v>
      </c>
      <c r="E2129" s="42" t="s">
        <v>739</v>
      </c>
      <c r="F2129" s="105">
        <v>3.1415907743978302</v>
      </c>
      <c r="G2129" s="131">
        <v>99.321265803534203</v>
      </c>
      <c r="H2129" s="41">
        <f>ACOS(COS(RADIANS(90-F2130)) * COS(RADIANS(90-F2129)) + SIN(RADIANS(90-F2130)) * SIN(RADIANS(90-F2129)) * COS(RADIANS(G2130-G2129))) * 6371392 * IFERROR(IF(AVERAGEIF('TT History'!$B:$B, D2129, 'TT History'!$E:$E) &gt; 9.8%, 1.1205, IF(AVERAGEIF('TT History'!$B:$B, D2129, 'TT History'!$E:$E) &gt;= 8.5%, 1.1055, 1.0525)), 1.0525)</f>
        <v>71.050438294289663</v>
      </c>
    </row>
    <row r="2130" spans="1:8" x14ac:dyDescent="0.25">
      <c r="A2130" t="s">
        <v>176</v>
      </c>
      <c r="B2130" t="str">
        <f>VLOOKUP(C2130, olt_db!$B$2:$E$70, 2, 0)</f>
        <v>OLT-SMGN-IBS-Bandar_Sawah</v>
      </c>
      <c r="C2130" t="s">
        <v>643</v>
      </c>
      <c r="D2130" s="42" t="s">
        <v>770</v>
      </c>
      <c r="E2130" s="42" t="s">
        <v>740</v>
      </c>
      <c r="F2130" s="105">
        <v>3.1421890332064999</v>
      </c>
      <c r="G2130" s="131">
        <v>99.3213689682579</v>
      </c>
      <c r="H2130" s="41">
        <f>ACOS(COS(RADIANS(90-F2131)) * COS(RADIANS(90-F2130)) + SIN(RADIANS(90-F2131)) * SIN(RADIANS(90-F2130)) * COS(RADIANS(G2131-G2130))) * 6371392 * IFERROR(IF(AVERAGEIF('TT History'!$B:$B, D2130, 'TT History'!$E:$E) &gt; 9.8%, 1.1205, IF(AVERAGEIF('TT History'!$B:$B, D2130, 'TT History'!$E:$E) &gt;= 8.5%, 1.1055, 1.0525)), 1.0525)</f>
        <v>61.384956908475566</v>
      </c>
    </row>
    <row r="2131" spans="1:8" x14ac:dyDescent="0.25">
      <c r="A2131" t="s">
        <v>176</v>
      </c>
      <c r="B2131" t="str">
        <f>VLOOKUP(C2131, olt_db!$B$2:$E$70, 2, 0)</f>
        <v>OLT-SMGN-IBS-Bandar_Sawah</v>
      </c>
      <c r="C2131" t="s">
        <v>643</v>
      </c>
      <c r="D2131" s="42" t="s">
        <v>770</v>
      </c>
      <c r="E2131" s="42" t="s">
        <v>741</v>
      </c>
      <c r="F2131" s="105">
        <v>3.1423787978578499</v>
      </c>
      <c r="G2131" s="131">
        <v>99.320879286870195</v>
      </c>
      <c r="H2131" s="41">
        <f>ACOS(COS(RADIANS(90-F2132)) * COS(RADIANS(90-F2131)) + SIN(RADIANS(90-F2132)) * SIN(RADIANS(90-F2131)) * COS(RADIANS(G2132-G2131))) * 6371392 * IFERROR(IF(AVERAGEIF('TT History'!$B:$B, D2131, 'TT History'!$E:$E) &gt; 9.8%, 1.1205, IF(AVERAGEIF('TT History'!$B:$B, D2131, 'TT History'!$E:$E) &gt;= 8.5%, 1.1055, 1.0525)), 1.0525)</f>
        <v>26.902251682592055</v>
      </c>
    </row>
    <row r="2132" spans="1:8" x14ac:dyDescent="0.25">
      <c r="A2132" t="s">
        <v>176</v>
      </c>
      <c r="B2132" t="str">
        <f>VLOOKUP(C2132, olt_db!$B$2:$E$70, 2, 0)</f>
        <v>OLT-SMGN-IBS-Bandar_Sawah</v>
      </c>
      <c r="C2132" t="s">
        <v>643</v>
      </c>
      <c r="D2132" s="42" t="s">
        <v>770</v>
      </c>
      <c r="E2132" s="42" t="s">
        <v>742</v>
      </c>
      <c r="F2132" s="105">
        <v>3.1424613344501702</v>
      </c>
      <c r="G2132" s="131">
        <v>99.320664439433301</v>
      </c>
      <c r="H2132" s="41">
        <f>ACOS(COS(RADIANS(90-F2133)) * COS(RADIANS(90-F2132)) + SIN(RADIANS(90-F2133)) * SIN(RADIANS(90-F2132)) * COS(RADIANS(G2133-G2132))) * 6371392 * IFERROR(IF(AVERAGEIF('TT History'!$B:$B, D2132, 'TT History'!$E:$E) &gt; 9.8%, 1.1205, IF(AVERAGEIF('TT History'!$B:$B, D2132, 'TT History'!$E:$E) &gt;= 8.5%, 1.1055, 1.0525)), 1.0525)</f>
        <v>23.226618610017919</v>
      </c>
    </row>
    <row r="2133" spans="1:8" x14ac:dyDescent="0.25">
      <c r="A2133" t="s">
        <v>176</v>
      </c>
      <c r="B2133" t="str">
        <f>VLOOKUP(C2133, olt_db!$B$2:$E$70, 2, 0)</f>
        <v>OLT-SMGN-IBS-Bandar_Sawah</v>
      </c>
      <c r="C2133" t="s">
        <v>643</v>
      </c>
      <c r="D2133" s="42" t="s">
        <v>770</v>
      </c>
      <c r="E2133" s="42" t="s">
        <v>743</v>
      </c>
      <c r="F2133" s="105">
        <v>3.14260706076875</v>
      </c>
      <c r="G2133" s="131">
        <v>99.320529528205796</v>
      </c>
      <c r="H2133" s="41">
        <f>ACOS(COS(RADIANS(90-F2134)) * COS(RADIANS(90-F2133)) + SIN(RADIANS(90-F2134)) * SIN(RADIANS(90-F2133)) * COS(RADIANS(G2134-G2133))) * 6371392 * IFERROR(IF(AVERAGEIF('TT History'!$B:$B, D2133, 'TT History'!$E:$E) &gt; 9.8%, 1.1205, IF(AVERAGEIF('TT History'!$B:$B, D2133, 'TT History'!$E:$E) &gt;= 8.5%, 1.1055, 1.0525)), 1.0525)</f>
        <v>71.320806232390524</v>
      </c>
    </row>
    <row r="2134" spans="1:8" x14ac:dyDescent="0.25">
      <c r="A2134" t="s">
        <v>176</v>
      </c>
      <c r="B2134" t="str">
        <f>VLOOKUP(C2134, olt_db!$B$2:$E$70, 2, 0)</f>
        <v>OLT-SMGN-IBS-Bandar_Sawah</v>
      </c>
      <c r="C2134" t="s">
        <v>643</v>
      </c>
      <c r="D2134" s="42" t="s">
        <v>770</v>
      </c>
      <c r="E2134" s="42" t="s">
        <v>744</v>
      </c>
      <c r="F2134" s="105">
        <v>3.1431149529398899</v>
      </c>
      <c r="G2134" s="131">
        <v>99.3201923019719</v>
      </c>
      <c r="H2134" s="41">
        <f>ACOS(COS(RADIANS(90-F2135)) * COS(RADIANS(90-F2134)) + SIN(RADIANS(90-F2135)) * SIN(RADIANS(90-F2134)) * COS(RADIANS(G2135-G2134))) * 6371392 * IFERROR(IF(AVERAGEIF('TT History'!$B:$B, D2134, 'TT History'!$E:$E) &gt; 9.8%, 1.1205, IF(AVERAGEIF('TT History'!$B:$B, D2134, 'TT History'!$E:$E) &gt;= 8.5%, 1.1055, 1.0525)), 1.0525)</f>
        <v>81.180514790023636</v>
      </c>
    </row>
    <row r="2135" spans="1:8" x14ac:dyDescent="0.25">
      <c r="A2135" t="s">
        <v>176</v>
      </c>
      <c r="B2135" t="str">
        <f>VLOOKUP(C2135, olt_db!$B$2:$E$70, 2, 0)</f>
        <v>OLT-SMGN-IBS-Bandar_Sawah</v>
      </c>
      <c r="C2135" t="s">
        <v>643</v>
      </c>
      <c r="D2135" s="42" t="s">
        <v>770</v>
      </c>
      <c r="E2135" s="42" t="s">
        <v>745</v>
      </c>
      <c r="F2135" s="105">
        <v>3.1437040420462301</v>
      </c>
      <c r="G2135" s="131">
        <v>99.319825587193293</v>
      </c>
      <c r="H2135" s="41">
        <f>ACOS(COS(RADIANS(90-F2136)) * COS(RADIANS(90-F2135)) + SIN(RADIANS(90-F2136)) * SIN(RADIANS(90-F2135)) * COS(RADIANS(G2136-G2135))) * 6371392 * IFERROR(IF(AVERAGEIF('TT History'!$B:$B, D2135, 'TT History'!$E:$E) &gt; 9.8%, 1.1205, IF(AVERAGEIF('TT History'!$B:$B, D2135, 'TT History'!$E:$E) &gt;= 8.5%, 1.1055, 1.0525)), 1.0525)</f>
        <v>91.727898560673836</v>
      </c>
    </row>
    <row r="2136" spans="1:8" x14ac:dyDescent="0.25">
      <c r="A2136" t="s">
        <v>176</v>
      </c>
      <c r="B2136" t="str">
        <f>VLOOKUP(C2136, olt_db!$B$2:$E$70, 2, 0)</f>
        <v>OLT-SMGN-IBS-Bandar_Sawah</v>
      </c>
      <c r="C2136" t="s">
        <v>643</v>
      </c>
      <c r="D2136" s="42" t="s">
        <v>770</v>
      </c>
      <c r="E2136" s="42" t="s">
        <v>746</v>
      </c>
      <c r="F2136" s="105">
        <v>3.1443656427733799</v>
      </c>
      <c r="G2136" s="131">
        <v>99.319404809042695</v>
      </c>
      <c r="H2136" s="41">
        <f>ACOS(COS(RADIANS(90-F2137)) * COS(RADIANS(90-F2136)) + SIN(RADIANS(90-F2137)) * SIN(RADIANS(90-F2136)) * COS(RADIANS(G2137-G2136))) * 6371392 * IFERROR(IF(AVERAGEIF('TT History'!$B:$B, D2136, 'TT History'!$E:$E) &gt; 9.8%, 1.1205, IF(AVERAGEIF('TT History'!$B:$B, D2136, 'TT History'!$E:$E) &gt;= 8.5%, 1.1055, 1.0525)), 1.0525)</f>
        <v>78.531246765300395</v>
      </c>
    </row>
    <row r="2137" spans="1:8" x14ac:dyDescent="0.25">
      <c r="A2137" t="s">
        <v>176</v>
      </c>
      <c r="B2137" t="str">
        <f>VLOOKUP(C2137, olt_db!$B$2:$E$70, 2, 0)</f>
        <v>OLT-SMGN-IBS-Bandar_Sawah</v>
      </c>
      <c r="C2137" t="s">
        <v>643</v>
      </c>
      <c r="D2137" s="42" t="s">
        <v>770</v>
      </c>
      <c r="E2137" s="42" t="s">
        <v>747</v>
      </c>
      <c r="F2137" s="105">
        <v>3.1449386714734202</v>
      </c>
      <c r="G2137" s="131">
        <v>99.319055211126297</v>
      </c>
      <c r="H2137" s="41">
        <f>ACOS(COS(RADIANS(90-F2138)) * COS(RADIANS(90-F2137)) + SIN(RADIANS(90-F2138)) * SIN(RADIANS(90-F2137)) * COS(RADIANS(G2138-G2137))) * 6371392 * IFERROR(IF(AVERAGEIF('TT History'!$B:$B, D2137, 'TT History'!$E:$E) &gt; 9.8%, 1.1205, IF(AVERAGEIF('TT History'!$B:$B, D2137, 'TT History'!$E:$E) &gt;= 8.5%, 1.1055, 1.0525)), 1.0525)</f>
        <v>60.185714795187877</v>
      </c>
    </row>
    <row r="2138" spans="1:8" x14ac:dyDescent="0.25">
      <c r="A2138" t="s">
        <v>176</v>
      </c>
      <c r="B2138" t="str">
        <f>VLOOKUP(C2138, olt_db!$B$2:$E$70, 2, 0)</f>
        <v>OLT-SMGN-IBS-Bandar_Sawah</v>
      </c>
      <c r="C2138" t="s">
        <v>643</v>
      </c>
      <c r="D2138" s="42" t="s">
        <v>770</v>
      </c>
      <c r="E2138" s="42" t="s">
        <v>748</v>
      </c>
      <c r="F2138" s="105">
        <v>3.1453765241586402</v>
      </c>
      <c r="G2138" s="131">
        <v>99.318785136948506</v>
      </c>
      <c r="H2138" s="41">
        <f>ACOS(COS(RADIANS(90-F2139)) * COS(RADIANS(90-F2138)) + SIN(RADIANS(90-F2139)) * SIN(RADIANS(90-F2138)) * COS(RADIANS(G2139-G2138))) * 6371392 * IFERROR(IF(AVERAGEIF('TT History'!$B:$B, D2138, 'TT History'!$E:$E) &gt; 9.8%, 1.1205, IF(AVERAGEIF('TT History'!$B:$B, D2138, 'TT History'!$E:$E) &gt;= 8.5%, 1.1055, 1.0525)), 1.0525)</f>
        <v>84.149297748232797</v>
      </c>
    </row>
    <row r="2139" spans="1:8" x14ac:dyDescent="0.25">
      <c r="A2139" t="s">
        <v>176</v>
      </c>
      <c r="B2139" t="str">
        <f>VLOOKUP(C2139, olt_db!$B$2:$E$70, 2, 0)</f>
        <v>OLT-SMGN-IBS-Bandar_Sawah</v>
      </c>
      <c r="C2139" t="s">
        <v>643</v>
      </c>
      <c r="D2139" s="42" t="s">
        <v>770</v>
      </c>
      <c r="E2139" s="42" t="s">
        <v>749</v>
      </c>
      <c r="F2139" s="105">
        <v>3.1459781203247701</v>
      </c>
      <c r="G2139" s="131">
        <v>99.318390825410603</v>
      </c>
      <c r="H2139" s="41">
        <f>ACOS(COS(RADIANS(90-F2140)) * COS(RADIANS(90-F2139)) + SIN(RADIANS(90-F2140)) * SIN(RADIANS(90-F2139)) * COS(RADIANS(G2140-G2139))) * 6371392 * IFERROR(IF(AVERAGEIF('TT History'!$B:$B, D2139, 'TT History'!$E:$E) &gt; 9.8%, 1.1205, IF(AVERAGEIF('TT History'!$B:$B, D2139, 'TT History'!$E:$E) &gt;= 8.5%, 1.1055, 1.0525)), 1.0525)</f>
        <v>111.46743143149294</v>
      </c>
    </row>
    <row r="2140" spans="1:8" x14ac:dyDescent="0.25">
      <c r="A2140" t="s">
        <v>176</v>
      </c>
      <c r="B2140" t="str">
        <f>VLOOKUP(C2140, olt_db!$B$2:$E$70, 2, 0)</f>
        <v>OLT-SMGN-IBS-Bandar_Sawah</v>
      </c>
      <c r="C2140" t="s">
        <v>643</v>
      </c>
      <c r="D2140" s="42" t="s">
        <v>770</v>
      </c>
      <c r="E2140" s="42" t="s">
        <v>750</v>
      </c>
      <c r="F2140" s="105">
        <v>3.14680168428547</v>
      </c>
      <c r="G2140" s="131">
        <v>99.317911786575195</v>
      </c>
      <c r="H2140" s="41">
        <f>ACOS(COS(RADIANS(90-F2141)) * COS(RADIANS(90-F2140)) + SIN(RADIANS(90-F2141)) * SIN(RADIANS(90-F2140)) * COS(RADIANS(G2141-G2140))) * 6371392 * IFERROR(IF(AVERAGEIF('TT History'!$B:$B, D2140, 'TT History'!$E:$E) &gt; 9.8%, 1.1205, IF(AVERAGEIF('TT History'!$B:$B, D2140, 'TT History'!$E:$E) &gt;= 8.5%, 1.1055, 1.0525)), 1.0525)</f>
        <v>93.975874972883659</v>
      </c>
    </row>
    <row r="2141" spans="1:8" x14ac:dyDescent="0.25">
      <c r="A2141" t="s">
        <v>176</v>
      </c>
      <c r="B2141" t="str">
        <f>VLOOKUP(C2141, olt_db!$B$2:$E$70, 2, 0)</f>
        <v>OLT-SMGN-IBS-Bandar_Sawah</v>
      </c>
      <c r="C2141" t="s">
        <v>643</v>
      </c>
      <c r="D2141" s="42" t="s">
        <v>770</v>
      </c>
      <c r="E2141" s="42" t="s">
        <v>751</v>
      </c>
      <c r="F2141" s="105">
        <v>3.14750280196919</v>
      </c>
      <c r="G2141" s="131">
        <v>99.317519858229105</v>
      </c>
      <c r="H2141" s="41">
        <f>ACOS(COS(RADIANS(90-F2142)) * COS(RADIANS(90-F2141)) + SIN(RADIANS(90-F2142)) * SIN(RADIANS(90-F2141)) * COS(RADIANS(G2142-G2141))) * 6371392 * IFERROR(IF(AVERAGEIF('TT History'!$B:$B, D2141, 'TT History'!$E:$E) &gt; 9.8%, 1.1205, IF(AVERAGEIF('TT History'!$B:$B, D2141, 'TT History'!$E:$E) &gt;= 8.5%, 1.1055, 1.0525)), 1.0525)</f>
        <v>89.307561509269632</v>
      </c>
    </row>
    <row r="2142" spans="1:8" x14ac:dyDescent="0.25">
      <c r="A2142" t="s">
        <v>176</v>
      </c>
      <c r="B2142" t="str">
        <f>VLOOKUP(C2142, olt_db!$B$2:$E$70, 2, 0)</f>
        <v>OLT-SMGN-IBS-Bandar_Sawah</v>
      </c>
      <c r="C2142" t="s">
        <v>643</v>
      </c>
      <c r="D2142" s="42" t="s">
        <v>770</v>
      </c>
      <c r="E2142" s="42" t="s">
        <v>752</v>
      </c>
      <c r="F2142" s="105">
        <v>3.1481550592910001</v>
      </c>
      <c r="G2142" s="131">
        <v>99.317123267815404</v>
      </c>
      <c r="H2142" s="41">
        <f>ACOS(COS(RADIANS(90-F2143)) * COS(RADIANS(90-F2142)) + SIN(RADIANS(90-F2143)) * SIN(RADIANS(90-F2142)) * COS(RADIANS(G2143-G2142))) * 6371392 * IFERROR(IF(AVERAGEIF('TT History'!$B:$B, D2142, 'TT History'!$E:$E) &gt; 9.8%, 1.1205, IF(AVERAGEIF('TT History'!$B:$B, D2142, 'TT History'!$E:$E) &gt;= 8.5%, 1.1055, 1.0525)), 1.0525)</f>
        <v>86.497266056634061</v>
      </c>
    </row>
    <row r="2143" spans="1:8" x14ac:dyDescent="0.25">
      <c r="A2143" t="s">
        <v>176</v>
      </c>
      <c r="B2143" t="str">
        <f>VLOOKUP(C2143, olt_db!$B$2:$E$70, 2, 0)</f>
        <v>OLT-SMGN-IBS-Bandar_Sawah</v>
      </c>
      <c r="C2143" t="s">
        <v>643</v>
      </c>
      <c r="D2143" s="42" t="s">
        <v>770</v>
      </c>
      <c r="E2143" s="42" t="s">
        <v>753</v>
      </c>
      <c r="F2143" s="105">
        <v>3.1487863146242399</v>
      </c>
      <c r="G2143" s="131">
        <v>99.316738372249802</v>
      </c>
      <c r="H2143" s="41">
        <f>ACOS(COS(RADIANS(90-F2144)) * COS(RADIANS(90-F2143)) + SIN(RADIANS(90-F2144)) * SIN(RADIANS(90-F2143)) * COS(RADIANS(G2144-G2143))) * 6371392 * IFERROR(IF(AVERAGEIF('TT History'!$B:$B, D2143, 'TT History'!$E:$E) &gt; 9.8%, 1.1205, IF(AVERAGEIF('TT History'!$B:$B, D2143, 'TT History'!$E:$E) &gt;= 8.5%, 1.1055, 1.0525)), 1.0525)</f>
        <v>75.469329077171693</v>
      </c>
    </row>
    <row r="2144" spans="1:8" x14ac:dyDescent="0.25">
      <c r="A2144" t="s">
        <v>176</v>
      </c>
      <c r="B2144" t="str">
        <f>VLOOKUP(C2144, olt_db!$B$2:$E$70, 2, 0)</f>
        <v>OLT-SMGN-IBS-Bandar_Sawah</v>
      </c>
      <c r="C2144" t="s">
        <v>643</v>
      </c>
      <c r="D2144" s="42" t="s">
        <v>770</v>
      </c>
      <c r="E2144" s="42" t="s">
        <v>754</v>
      </c>
      <c r="F2144" s="105">
        <v>3.1493369880950501</v>
      </c>
      <c r="G2144" s="131">
        <v>99.316402384567098</v>
      </c>
      <c r="H2144" s="41">
        <f>ACOS(COS(RADIANS(90-F2145)) * COS(RADIANS(90-F2144)) + SIN(RADIANS(90-F2145)) * SIN(RADIANS(90-F2144)) * COS(RADIANS(G2145-G2144))) * 6371392 * IFERROR(IF(AVERAGEIF('TT History'!$B:$B, D2144, 'TT History'!$E:$E) &gt; 9.8%, 1.1205, IF(AVERAGEIF('TT History'!$B:$B, D2144, 'TT History'!$E:$E) &gt;= 8.5%, 1.1055, 1.0525)), 1.0525)</f>
        <v>57.584433150632819</v>
      </c>
    </row>
    <row r="2145" spans="1:8" x14ac:dyDescent="0.25">
      <c r="A2145" t="s">
        <v>176</v>
      </c>
      <c r="B2145" t="str">
        <f>VLOOKUP(C2145, olt_db!$B$2:$E$70, 2, 0)</f>
        <v>OLT-SMGN-IBS-Bandar_Sawah</v>
      </c>
      <c r="C2145" t="s">
        <v>643</v>
      </c>
      <c r="D2145" s="42" t="s">
        <v>770</v>
      </c>
      <c r="E2145" s="42" t="s">
        <v>755</v>
      </c>
      <c r="F2145" s="105">
        <v>3.1497504170325099</v>
      </c>
      <c r="G2145" s="131">
        <v>99.316135246717195</v>
      </c>
      <c r="H2145" s="41">
        <f>ACOS(COS(RADIANS(90-F2146)) * COS(RADIANS(90-F2145)) + SIN(RADIANS(90-F2146)) * SIN(RADIANS(90-F2145)) * COS(RADIANS(G2146-G2145))) * 6371392 * IFERROR(IF(AVERAGEIF('TT History'!$B:$B, D2145, 'TT History'!$E:$E) &gt; 9.8%, 1.1205, IF(AVERAGEIF('TT History'!$B:$B, D2145, 'TT History'!$E:$E) &gt;= 8.5%, 1.1055, 1.0525)), 1.0525)</f>
        <v>68.805978741723294</v>
      </c>
    </row>
    <row r="2146" spans="1:8" x14ac:dyDescent="0.25">
      <c r="A2146" t="s">
        <v>176</v>
      </c>
      <c r="B2146" t="str">
        <f>VLOOKUP(C2146, olt_db!$B$2:$E$70, 2, 0)</f>
        <v>OLT-SMGN-IBS-Bandar_Sawah</v>
      </c>
      <c r="C2146" t="s">
        <v>643</v>
      </c>
      <c r="D2146" s="42" t="s">
        <v>770</v>
      </c>
      <c r="E2146" s="42" t="s">
        <v>756</v>
      </c>
      <c r="F2146" s="105">
        <v>3.1502583031609999</v>
      </c>
      <c r="G2146" s="131">
        <v>99.315838723665294</v>
      </c>
      <c r="H2146" s="41">
        <f>ACOS(COS(RADIANS(90-F2147)) * COS(RADIANS(90-F2146)) + SIN(RADIANS(90-F2147)) * SIN(RADIANS(90-F2146)) * COS(RADIANS(G2147-G2146))) * 6371392 * IFERROR(IF(AVERAGEIF('TT History'!$B:$B, D2146, 'TT History'!$E:$E) &gt; 9.8%, 1.1205, IF(AVERAGEIF('TT History'!$B:$B, D2146, 'TT History'!$E:$E) &gt;= 8.5%, 1.1055, 1.0525)), 1.0525)</f>
        <v>67.344630834204267</v>
      </c>
    </row>
    <row r="2147" spans="1:8" x14ac:dyDescent="0.25">
      <c r="A2147" t="s">
        <v>176</v>
      </c>
      <c r="B2147" t="str">
        <f>VLOOKUP(C2147, olt_db!$B$2:$E$70, 2, 0)</f>
        <v>OLT-SMGN-IBS-Bandar_Sawah</v>
      </c>
      <c r="C2147" t="s">
        <v>643</v>
      </c>
      <c r="D2147" s="42" t="s">
        <v>770</v>
      </c>
      <c r="E2147" s="42" t="s">
        <v>757</v>
      </c>
      <c r="F2147" s="105">
        <v>3.1507569590367002</v>
      </c>
      <c r="G2147" s="131">
        <v>99.315551189175594</v>
      </c>
      <c r="H2147" s="41">
        <f>ACOS(COS(RADIANS(90-F2148)) * COS(RADIANS(90-F2147)) + SIN(RADIANS(90-F2148)) * SIN(RADIANS(90-F2147)) * COS(RADIANS(G2148-G2147))) * 6371392 * IFERROR(IF(AVERAGEIF('TT History'!$B:$B, D2147, 'TT History'!$E:$E) &gt; 9.8%, 1.1205, IF(AVERAGEIF('TT History'!$B:$B, D2147, 'TT History'!$E:$E) &gt;= 8.5%, 1.1055, 1.0525)), 1.0525)</f>
        <v>50.278143486635997</v>
      </c>
    </row>
    <row r="2148" spans="1:8" x14ac:dyDescent="0.25">
      <c r="A2148" t="s">
        <v>176</v>
      </c>
      <c r="B2148" t="str">
        <f>VLOOKUP(C2148, olt_db!$B$2:$E$70, 2, 0)</f>
        <v>OLT-SMGN-IBS-Bandar_Sawah</v>
      </c>
      <c r="C2148" t="s">
        <v>643</v>
      </c>
      <c r="D2148" s="42" t="s">
        <v>770</v>
      </c>
      <c r="E2148" s="42" t="s">
        <v>758</v>
      </c>
      <c r="F2148" s="105">
        <v>3.1511261221588001</v>
      </c>
      <c r="G2148" s="131">
        <v>99.315331178064994</v>
      </c>
      <c r="H2148" s="41">
        <f>ACOS(COS(RADIANS(90-F2149)) * COS(RADIANS(90-F2148)) + SIN(RADIANS(90-F2149)) * SIN(RADIANS(90-F2148)) * COS(RADIANS(G2149-G2148))) * 6371392 * IFERROR(IF(AVERAGEIF('TT History'!$B:$B, D2148, 'TT History'!$E:$E) &gt; 9.8%, 1.1205, IF(AVERAGEIF('TT History'!$B:$B, D2148, 'TT History'!$E:$E) &gt;= 8.5%, 1.1055, 1.0525)), 1.0525)</f>
        <v>69.217180715373559</v>
      </c>
    </row>
    <row r="2149" spans="1:8" x14ac:dyDescent="0.25">
      <c r="A2149" t="s">
        <v>176</v>
      </c>
      <c r="B2149" t="str">
        <f>VLOOKUP(C2149, olt_db!$B$2:$E$70, 2, 0)</f>
        <v>OLT-SMGN-IBS-Bandar_Sawah</v>
      </c>
      <c r="C2149" t="s">
        <v>643</v>
      </c>
      <c r="D2149" s="42" t="s">
        <v>770</v>
      </c>
      <c r="E2149" s="42" t="s">
        <v>759</v>
      </c>
      <c r="F2149" s="105">
        <v>3.1515950981872498</v>
      </c>
      <c r="G2149" s="131">
        <v>99.3149703357345</v>
      </c>
      <c r="H2149" s="41">
        <f>ACOS(COS(RADIANS(90-F2150)) * COS(RADIANS(90-F2149)) + SIN(RADIANS(90-F2150)) * SIN(RADIANS(90-F2149)) * COS(RADIANS(G2150-G2149))) * 6371392 * IFERROR(IF(AVERAGEIF('TT History'!$B:$B, D2149, 'TT History'!$E:$E) &gt; 9.8%, 1.1205, IF(AVERAGEIF('TT History'!$B:$B, D2149, 'TT History'!$E:$E) &gt;= 8.5%, 1.1055, 1.0525)), 1.0525)</f>
        <v>37.77436880581547</v>
      </c>
    </row>
    <row r="2150" spans="1:8" x14ac:dyDescent="0.25">
      <c r="A2150" t="s">
        <v>176</v>
      </c>
      <c r="B2150" t="str">
        <f>VLOOKUP(C2150, olt_db!$B$2:$E$70, 2, 0)</f>
        <v>OLT-SMGN-IBS-Bandar_Sawah</v>
      </c>
      <c r="C2150" t="s">
        <v>643</v>
      </c>
      <c r="D2150" s="42" t="s">
        <v>770</v>
      </c>
      <c r="E2150" s="42" t="s">
        <v>760</v>
      </c>
      <c r="F2150" s="105">
        <v>3.1519101599054999</v>
      </c>
      <c r="G2150" s="131">
        <v>99.314900214382007</v>
      </c>
      <c r="H2150" s="41">
        <f>ACOS(COS(RADIANS(90-F2151)) * COS(RADIANS(90-F2150)) + SIN(RADIANS(90-F2151)) * SIN(RADIANS(90-F2150)) * COS(RADIANS(G2151-G2150))) * 6371392 * IFERROR(IF(AVERAGEIF('TT History'!$B:$B, D2150, 'TT History'!$E:$E) &gt; 9.8%, 1.1205, IF(AVERAGEIF('TT History'!$B:$B, D2150, 'TT History'!$E:$E) &gt;= 8.5%, 1.1055, 1.0525)), 1.0525)</f>
        <v>70.669620300735644</v>
      </c>
    </row>
    <row r="2151" spans="1:8" x14ac:dyDescent="0.25">
      <c r="A2151" t="s">
        <v>176</v>
      </c>
      <c r="B2151" t="str">
        <f>VLOOKUP(C2151, olt_db!$B$2:$E$70, 2, 0)</f>
        <v>OLT-SMGN-IBS-Bandar_Sawah</v>
      </c>
      <c r="C2151" t="s">
        <v>643</v>
      </c>
      <c r="D2151" s="42" t="s">
        <v>770</v>
      </c>
      <c r="E2151" s="42" t="s">
        <v>761</v>
      </c>
      <c r="F2151" s="105">
        <v>3.1525116923176899</v>
      </c>
      <c r="G2151" s="131">
        <v>99.314847762068098</v>
      </c>
      <c r="H2151" s="41">
        <f>ACOS(COS(RADIANS(90-F2152)) * COS(RADIANS(90-F2151)) + SIN(RADIANS(90-F2152)) * SIN(RADIANS(90-F2151)) * COS(RADIANS(G2152-G2151))) * 6371392 * IFERROR(IF(AVERAGEIF('TT History'!$B:$B, D2151, 'TT History'!$E:$E) &gt; 9.8%, 1.1205, IF(AVERAGEIF('TT History'!$B:$B, D2151, 'TT History'!$E:$E) &gt;= 8.5%, 1.1055, 1.0525)), 1.0525)</f>
        <v>77.242384765621537</v>
      </c>
    </row>
    <row r="2152" spans="1:8" x14ac:dyDescent="0.25">
      <c r="A2152" t="s">
        <v>176</v>
      </c>
      <c r="B2152" t="str">
        <f>VLOOKUP(C2152, olt_db!$B$2:$E$70, 2, 0)</f>
        <v>OLT-SMGN-IBS-Bandar_Sawah</v>
      </c>
      <c r="C2152" t="s">
        <v>643</v>
      </c>
      <c r="D2152" s="42" t="s">
        <v>770</v>
      </c>
      <c r="E2152" s="42" t="s">
        <v>762</v>
      </c>
      <c r="F2152" s="105">
        <v>3.1531680231521499</v>
      </c>
      <c r="G2152" s="131">
        <v>99.314778482495896</v>
      </c>
      <c r="H2152" s="41">
        <f>ACOS(COS(RADIANS(90-F2153)) * COS(RADIANS(90-F2152)) + SIN(RADIANS(90-F2153)) * SIN(RADIANS(90-F2152)) * COS(RADIANS(G2153-G2152))) * 6371392 * IFERROR(IF(AVERAGEIF('TT History'!$B:$B, D2152, 'TT History'!$E:$E) &gt; 9.8%, 1.1205, IF(AVERAGEIF('TT History'!$B:$B, D2152, 'TT History'!$E:$E) &gt;= 8.5%, 1.1055, 1.0525)), 1.0525)</f>
        <v>69.666169347891525</v>
      </c>
    </row>
    <row r="2153" spans="1:8" x14ac:dyDescent="0.25">
      <c r="A2153" t="s">
        <v>176</v>
      </c>
      <c r="B2153" t="str">
        <f>VLOOKUP(C2153, olt_db!$B$2:$E$70, 2, 0)</f>
        <v>OLT-SMGN-IBS-Bandar_Sawah</v>
      </c>
      <c r="C2153" t="s">
        <v>643</v>
      </c>
      <c r="D2153" s="42" t="s">
        <v>770</v>
      </c>
      <c r="E2153" s="42" t="s">
        <v>763</v>
      </c>
      <c r="F2153" s="105">
        <v>3.15376034816151</v>
      </c>
      <c r="G2153" s="131">
        <v>99.314719613516402</v>
      </c>
      <c r="H2153" s="41">
        <f>ACOS(COS(RADIANS(90-F2154)) * COS(RADIANS(90-F2153)) + SIN(RADIANS(90-F2154)) * SIN(RADIANS(90-F2153)) * COS(RADIANS(G2154-G2153))) * 6371392 * IFERROR(IF(AVERAGEIF('TT History'!$B:$B, D2153, 'TT History'!$E:$E) &gt; 9.8%, 1.1205, IF(AVERAGEIF('TT History'!$B:$B, D2153, 'TT History'!$E:$E) &gt;= 8.5%, 1.1055, 1.0525)), 1.0525)</f>
        <v>50.471701405030551</v>
      </c>
    </row>
    <row r="2154" spans="1:8" x14ac:dyDescent="0.25">
      <c r="A2154" t="s">
        <v>176</v>
      </c>
      <c r="B2154" t="str">
        <f>VLOOKUP(C2154, olt_db!$B$2:$E$70, 2, 0)</f>
        <v>OLT-SMGN-IBS-Bandar_Sawah</v>
      </c>
      <c r="C2154" t="s">
        <v>643</v>
      </c>
      <c r="D2154" s="42" t="s">
        <v>770</v>
      </c>
      <c r="E2154" s="42" t="s">
        <v>764</v>
      </c>
      <c r="F2154" s="105">
        <v>3.1541890331161802</v>
      </c>
      <c r="G2154" s="131">
        <v>99.314672714392501</v>
      </c>
      <c r="H2154" s="41">
        <f>ACOS(COS(RADIANS(90-F2155)) * COS(RADIANS(90-F2154)) + SIN(RADIANS(90-F2155)) * SIN(RADIANS(90-F2154)) * COS(RADIANS(G2155-G2154))) * 6371392 * IFERROR(IF(AVERAGEIF('TT History'!$B:$B, D2154, 'TT History'!$E:$E) &gt; 9.8%, 1.1205, IF(AVERAGEIF('TT History'!$B:$B, D2154, 'TT History'!$E:$E) &gt;= 8.5%, 1.1055, 1.0525)), 1.0525)</f>
        <v>46.342190379625976</v>
      </c>
    </row>
    <row r="2155" spans="1:8" x14ac:dyDescent="0.25">
      <c r="A2155" t="s">
        <v>176</v>
      </c>
      <c r="B2155" t="str">
        <f>VLOOKUP(C2155, olt_db!$B$2:$E$70, 2, 0)</f>
        <v>OLT-SMGN-IBS-Bandar_Sawah</v>
      </c>
      <c r="C2155" t="s">
        <v>643</v>
      </c>
      <c r="D2155" s="42" t="s">
        <v>770</v>
      </c>
      <c r="E2155" s="42" t="s">
        <v>765</v>
      </c>
      <c r="F2155" s="105">
        <v>3.1545832594768402</v>
      </c>
      <c r="G2155" s="131">
        <v>99.314635728719395</v>
      </c>
      <c r="H2155" s="41">
        <f>ACOS(COS(RADIANS(90-F2156)) * COS(RADIANS(90-F2155)) + SIN(RADIANS(90-F2156)) * SIN(RADIANS(90-F2155)) * COS(RADIANS(G2156-G2155))) * 6371392 * IFERROR(IF(AVERAGEIF('TT History'!$B:$B, D2155, 'TT History'!$E:$E) &gt; 9.8%, 1.1205, IF(AVERAGEIF('TT History'!$B:$B, D2155, 'TT History'!$E:$E) &gt;= 8.5%, 1.1055, 1.0525)), 1.0525)</f>
        <v>50.391712309831732</v>
      </c>
    </row>
    <row r="2156" spans="1:8" x14ac:dyDescent="0.25">
      <c r="A2156" t="s">
        <v>176</v>
      </c>
      <c r="B2156" t="str">
        <f>VLOOKUP(C2156, olt_db!$B$2:$E$70, 2, 0)</f>
        <v>OLT-SMGN-IBS-Bandar_Sawah</v>
      </c>
      <c r="C2156" t="s">
        <v>643</v>
      </c>
      <c r="D2156" s="42" t="s">
        <v>770</v>
      </c>
      <c r="E2156" s="42" t="s">
        <v>766</v>
      </c>
      <c r="F2156" s="105">
        <v>3.15501244814799</v>
      </c>
      <c r="G2156" s="131">
        <v>99.314601438654407</v>
      </c>
      <c r="H2156" s="41">
        <f>ACOS(COS(RADIANS(90-F2157)) * COS(RADIANS(90-F2156)) + SIN(RADIANS(90-F2157)) * SIN(RADIANS(90-F2156)) * COS(RADIANS(G2157-G2156))) * 6371392 * IFERROR(IF(AVERAGEIF('TT History'!$B:$B, D2156, 'TT History'!$E:$E) &gt; 9.8%, 1.1205, IF(AVERAGEIF('TT History'!$B:$B, D2156, 'TT History'!$E:$E) &gt;= 8.5%, 1.1055, 1.0525)), 1.0525)</f>
        <v>49.735827789201316</v>
      </c>
    </row>
    <row r="2157" spans="1:8" x14ac:dyDescent="0.25">
      <c r="A2157" t="s">
        <v>176</v>
      </c>
      <c r="B2157" t="str">
        <f>VLOOKUP(C2157, olt_db!$B$2:$E$70, 2, 0)</f>
        <v>OLT-SMGN-IBS-Bandar_Sawah</v>
      </c>
      <c r="C2157" t="s">
        <v>643</v>
      </c>
      <c r="D2157" s="42" t="s">
        <v>770</v>
      </c>
      <c r="E2157" s="42" t="s">
        <v>767</v>
      </c>
      <c r="F2157" s="105">
        <v>3.1554367814269799</v>
      </c>
      <c r="G2157" s="131">
        <v>99.314578558783396</v>
      </c>
      <c r="H2157" s="41">
        <f>ACOS(COS(RADIANS(90-F2158)) * COS(RADIANS(90-F2157)) + SIN(RADIANS(90-F2158)) * SIN(RADIANS(90-F2157)) * COS(RADIANS(G2158-G2157))) * 6371392 * IFERROR(IF(AVERAGEIF('TT History'!$B:$B, D2157, 'TT History'!$E:$E) &gt; 9.8%, 1.1205, IF(AVERAGEIF('TT History'!$B:$B, D2157, 'TT History'!$E:$E) &gt;= 8.5%, 1.1055, 1.0525)), 1.0525)</f>
        <v>84.282387814248949</v>
      </c>
    </row>
    <row r="2158" spans="1:8" x14ac:dyDescent="0.25">
      <c r="A2158" t="s">
        <v>176</v>
      </c>
      <c r="B2158" t="str">
        <f>VLOOKUP(C2158, olt_db!$B$2:$E$70, 2, 0)</f>
        <v>OLT-SMGN-IBS-Bandar_Sawah</v>
      </c>
      <c r="C2158" t="s">
        <v>643</v>
      </c>
      <c r="D2158" s="42" t="s">
        <v>770</v>
      </c>
      <c r="E2158" s="42" t="s">
        <v>768</v>
      </c>
      <c r="F2158" s="105">
        <v>3.1555340121226001</v>
      </c>
      <c r="G2158" s="131">
        <v>99.315293164641204</v>
      </c>
      <c r="H2158" s="41">
        <f>ACOS(COS(RADIANS(90-F2159)) * COS(RADIANS(90-F2158)) + SIN(RADIANS(90-F2159)) * SIN(RADIANS(90-F2158)) * COS(RADIANS(G2159-G2158))) * 6371392 * IFERROR(IF(AVERAGEIF('TT History'!$B:$B, D2158, 'TT History'!$E:$E) &gt; 9.8%, 1.1205, IF(AVERAGEIF('TT History'!$B:$B, D2158, 'TT History'!$E:$E) &gt;= 8.5%, 1.1055, 1.0525)), 1.0525)</f>
        <v>75.112114968429509</v>
      </c>
    </row>
    <row r="2159" spans="1:8" x14ac:dyDescent="0.25">
      <c r="A2159" t="s">
        <v>176</v>
      </c>
      <c r="B2159" t="str">
        <f>VLOOKUP(C2159, olt_db!$B$2:$E$70, 2, 0)</f>
        <v>OLT-SMGN-IBS-Bandar_Sawah</v>
      </c>
      <c r="C2159" t="s">
        <v>643</v>
      </c>
      <c r="D2159" s="42" t="s">
        <v>770</v>
      </c>
      <c r="E2159" s="42" t="s">
        <v>769</v>
      </c>
      <c r="F2159" s="105">
        <v>3.1555481541956798</v>
      </c>
      <c r="G2159" s="131">
        <v>99.315935748112693</v>
      </c>
      <c r="H2159" s="41">
        <f>ACOS(COS(RADIANS(90-F2160)) * COS(RADIANS(90-F2159)) + SIN(RADIANS(90-F2160)) * SIN(RADIANS(90-F2159)) * COS(RADIANS(G2160-G2159))) * 6371392 * IFERROR(IF(AVERAGEIF('TT History'!$B:$B, D2159, 'TT History'!$E:$E) &gt; 9.8%, 1.1205, IF(AVERAGEIF('TT History'!$B:$B, D2159, 'TT History'!$E:$E) &gt;= 8.5%, 1.1055, 1.0525)), 1.0525)</f>
        <v>68.184233343598933</v>
      </c>
    </row>
    <row r="2160" spans="1:8" x14ac:dyDescent="0.25">
      <c r="A2160" t="s">
        <v>176</v>
      </c>
      <c r="B2160" t="str">
        <f>VLOOKUP(C2160, olt_db!$B$2:$E$70, 2, 0)</f>
        <v>OLT-SMGN-IBS-Bandar_Sawah</v>
      </c>
      <c r="C2160" t="s">
        <v>643</v>
      </c>
      <c r="D2160" s="42" t="s">
        <v>770</v>
      </c>
      <c r="E2160" s="42" t="s">
        <v>646</v>
      </c>
      <c r="F2160" s="105">
        <v>3.15565016326752</v>
      </c>
      <c r="G2160" s="131">
        <v>99.316510191325307</v>
      </c>
      <c r="H2160" s="41">
        <f>(ACOS(COS(RADIANS(90-olt_db!F46)) * COS(RADIANS(90-F2160)) + SIN(RADIANS(90-olt_db!F46)) * SIN(RADIANS(90-F2160)) * COS(RADIANS(olt_db!G46-G2160))) * 6371392)</f>
        <v>51.883747312145701</v>
      </c>
    </row>
    <row r="2161" spans="1:8" x14ac:dyDescent="0.25">
      <c r="A2161" t="s">
        <v>176</v>
      </c>
      <c r="B2161" t="str">
        <f>VLOOKUP(C2161, olt_db!$B$2:$E$70, 2, 0)</f>
        <v>OLT-SMGN-IBS-Bandar_Sawah</v>
      </c>
      <c r="C2161" t="s">
        <v>643</v>
      </c>
      <c r="D2161" s="44" t="s">
        <v>771</v>
      </c>
      <c r="E2161" s="44" t="s">
        <v>772</v>
      </c>
      <c r="F2161" s="143">
        <v>3.1105595374460102</v>
      </c>
      <c r="G2161" s="144">
        <v>99.297245595400298</v>
      </c>
      <c r="H2161" s="43">
        <f>ACOS(COS(RADIANS(90-F2162)) * COS(RADIANS(90-F2161)) + SIN(RADIANS(90-F2162)) * SIN(RADIANS(90-F2161)) * COS(RADIANS(G2162-G2161))) * 6371392 * IFERROR(IF(AVERAGEIF('TT History'!$B:$B, D2161, 'TT History'!$E:$E) &gt; 9.8%, 1.1205, IF(AVERAGEIF('TT History'!$B:$B, D2161, 'TT History'!$E:$E) &gt;= 8.5%, 1.1055, 1.0525)), 1.0525)</f>
        <v>60.691261078471307</v>
      </c>
    </row>
    <row r="2162" spans="1:8" x14ac:dyDescent="0.25">
      <c r="A2162" t="s">
        <v>176</v>
      </c>
      <c r="B2162" t="str">
        <f>VLOOKUP(C2162, olt_db!$B$2:$E$70, 2, 0)</f>
        <v>OLT-SMGN-IBS-Bandar_Sawah</v>
      </c>
      <c r="C2162" t="s">
        <v>643</v>
      </c>
      <c r="D2162" s="44" t="s">
        <v>771</v>
      </c>
      <c r="E2162" s="44" t="s">
        <v>773</v>
      </c>
      <c r="F2162" s="143">
        <v>3.1104724232194698</v>
      </c>
      <c r="G2162" s="144">
        <v>99.297757532207299</v>
      </c>
      <c r="H2162" s="43">
        <f>ACOS(COS(RADIANS(90-F2163)) * COS(RADIANS(90-F2162)) + SIN(RADIANS(90-F2163)) * SIN(RADIANS(90-F2162)) * COS(RADIANS(G2163-G2162))) * 6371392 * IFERROR(IF(AVERAGEIF('TT History'!$B:$B, D2162, 'TT History'!$E:$E) &gt; 9.8%, 1.1205, IF(AVERAGEIF('TT History'!$B:$B, D2162, 'TT History'!$E:$E) &gt;= 8.5%, 1.1055, 1.0525)), 1.0525)</f>
        <v>76.549884153861157</v>
      </c>
    </row>
    <row r="2163" spans="1:8" x14ac:dyDescent="0.25">
      <c r="A2163" t="s">
        <v>176</v>
      </c>
      <c r="B2163" t="str">
        <f>VLOOKUP(C2163, olt_db!$B$2:$E$70, 2, 0)</f>
        <v>OLT-SMGN-IBS-Bandar_Sawah</v>
      </c>
      <c r="C2163" t="s">
        <v>643</v>
      </c>
      <c r="D2163" s="44" t="s">
        <v>771</v>
      </c>
      <c r="E2163" s="44" t="s">
        <v>774</v>
      </c>
      <c r="F2163" s="143">
        <v>3.1103947358237898</v>
      </c>
      <c r="G2163" s="144">
        <v>99.298407909714101</v>
      </c>
      <c r="H2163" s="43">
        <f>ACOS(COS(RADIANS(90-F2164)) * COS(RADIANS(90-F2163)) + SIN(RADIANS(90-F2164)) * SIN(RADIANS(90-F2163)) * COS(RADIANS(G2164-G2163))) * 6371392 * IFERROR(IF(AVERAGEIF('TT History'!$B:$B, D2163, 'TT History'!$E:$E) &gt; 9.8%, 1.1205, IF(AVERAGEIF('TT History'!$B:$B, D2163, 'TT History'!$E:$E) &gt;= 8.5%, 1.1055, 1.0525)), 1.0525)</f>
        <v>80.99642267789956</v>
      </c>
    </row>
    <row r="2164" spans="1:8" x14ac:dyDescent="0.25">
      <c r="A2164" t="s">
        <v>176</v>
      </c>
      <c r="B2164" t="str">
        <f>VLOOKUP(C2164, olt_db!$B$2:$E$70, 2, 0)</f>
        <v>OLT-SMGN-IBS-Bandar_Sawah</v>
      </c>
      <c r="C2164" t="s">
        <v>643</v>
      </c>
      <c r="D2164" s="44" t="s">
        <v>771</v>
      </c>
      <c r="E2164" s="44" t="s">
        <v>775</v>
      </c>
      <c r="F2164" s="143">
        <v>3.11028072652176</v>
      </c>
      <c r="G2164" s="144">
        <v>99.299091502040298</v>
      </c>
      <c r="H2164" s="43">
        <f>ACOS(COS(RADIANS(90-F2165)) * COS(RADIANS(90-F2164)) + SIN(RADIANS(90-F2165)) * SIN(RADIANS(90-F2164)) * COS(RADIANS(G2165-G2164))) * 6371392 * IFERROR(IF(AVERAGEIF('TT History'!$B:$B, D2164, 'TT History'!$E:$E) &gt; 9.8%, 1.1205, IF(AVERAGEIF('TT History'!$B:$B, D2164, 'TT History'!$E:$E) &gt;= 8.5%, 1.1055, 1.0525)), 1.0525)</f>
        <v>84.210918808019656</v>
      </c>
    </row>
    <row r="2165" spans="1:8" x14ac:dyDescent="0.25">
      <c r="A2165" t="s">
        <v>176</v>
      </c>
      <c r="B2165" t="str">
        <f>VLOOKUP(C2165, olt_db!$B$2:$E$70, 2, 0)</f>
        <v>OLT-SMGN-IBS-Bandar_Sawah</v>
      </c>
      <c r="C2165" t="s">
        <v>643</v>
      </c>
      <c r="D2165" s="44" t="s">
        <v>771</v>
      </c>
      <c r="E2165" s="44" t="s">
        <v>776</v>
      </c>
      <c r="F2165" s="143">
        <v>3.1102197907006399</v>
      </c>
      <c r="G2165" s="144">
        <v>99.299809481145601</v>
      </c>
      <c r="H2165" s="43">
        <f>ACOS(COS(RADIANS(90-F2166)) * COS(RADIANS(90-F2165)) + SIN(RADIANS(90-F2166)) * SIN(RADIANS(90-F2165)) * COS(RADIANS(G2166-G2165))) * 6371392 * IFERROR(IF(AVERAGEIF('TT History'!$B:$B, D2165, 'TT History'!$E:$E) &gt; 9.8%, 1.1205, IF(AVERAGEIF('TT History'!$B:$B, D2165, 'TT History'!$E:$E) &gt;= 8.5%, 1.1055, 1.0525)), 1.0525)</f>
        <v>90.68390846495889</v>
      </c>
    </row>
    <row r="2166" spans="1:8" x14ac:dyDescent="0.25">
      <c r="A2166" t="s">
        <v>176</v>
      </c>
      <c r="B2166" t="str">
        <f>VLOOKUP(C2166, olt_db!$B$2:$E$70, 2, 0)</f>
        <v>OLT-SMGN-IBS-Bandar_Sawah</v>
      </c>
      <c r="C2166" t="s">
        <v>643</v>
      </c>
      <c r="D2166" s="44" t="s">
        <v>771</v>
      </c>
      <c r="E2166" s="44" t="s">
        <v>777</v>
      </c>
      <c r="F2166" s="143">
        <v>3.11013962880362</v>
      </c>
      <c r="G2166" s="144">
        <v>99.300581272532696</v>
      </c>
      <c r="H2166" s="43">
        <f>ACOS(COS(RADIANS(90-F2167)) * COS(RADIANS(90-F2166)) + SIN(RADIANS(90-F2167)) * SIN(RADIANS(90-F2166)) * COS(RADIANS(G2167-G2166))) * 6371392 * IFERROR(IF(AVERAGEIF('TT History'!$B:$B, D2166, 'TT History'!$E:$E) &gt; 9.8%, 1.1205, IF(AVERAGEIF('TT History'!$B:$B, D2166, 'TT History'!$E:$E) &gt;= 8.5%, 1.1055, 1.0525)), 1.0525)</f>
        <v>86.002292492321843</v>
      </c>
    </row>
    <row r="2167" spans="1:8" x14ac:dyDescent="0.25">
      <c r="A2167" t="s">
        <v>176</v>
      </c>
      <c r="B2167" t="str">
        <f>VLOOKUP(C2167, olt_db!$B$2:$E$70, 2, 0)</f>
        <v>OLT-SMGN-IBS-Bandar_Sawah</v>
      </c>
      <c r="C2167" t="s">
        <v>643</v>
      </c>
      <c r="D2167" s="44" t="s">
        <v>771</v>
      </c>
      <c r="E2167" s="44" t="s">
        <v>778</v>
      </c>
      <c r="F2167" s="143">
        <v>3.11006339687501</v>
      </c>
      <c r="G2167" s="144">
        <v>99.301313197468005</v>
      </c>
      <c r="H2167" s="43">
        <f>ACOS(COS(RADIANS(90-F2168)) * COS(RADIANS(90-F2167)) + SIN(RADIANS(90-F2168)) * SIN(RADIANS(90-F2167)) * COS(RADIANS(G2168-G2167))) * 6371392 * IFERROR(IF(AVERAGEIF('TT History'!$B:$B, D2167, 'TT History'!$E:$E) &gt; 9.8%, 1.1205, IF(AVERAGEIF('TT History'!$B:$B, D2167, 'TT History'!$E:$E) &gt;= 8.5%, 1.1055, 1.0525)), 1.0525)</f>
        <v>69.254461307018559</v>
      </c>
    </row>
    <row r="2168" spans="1:8" x14ac:dyDescent="0.25">
      <c r="A2168" t="s">
        <v>176</v>
      </c>
      <c r="B2168" t="str">
        <f>VLOOKUP(C2168, olt_db!$B$2:$E$70, 2, 0)</f>
        <v>OLT-SMGN-IBS-Bandar_Sawah</v>
      </c>
      <c r="C2168" t="s">
        <v>643</v>
      </c>
      <c r="D2168" s="44" t="s">
        <v>771</v>
      </c>
      <c r="E2168" s="44" t="s">
        <v>779</v>
      </c>
      <c r="F2168" s="143">
        <v>3.10990072959068</v>
      </c>
      <c r="G2168" s="144">
        <v>99.301882955165496</v>
      </c>
      <c r="H2168" s="43">
        <f>ACOS(COS(RADIANS(90-F2169)) * COS(RADIANS(90-F2168)) + SIN(RADIANS(90-F2169)) * SIN(RADIANS(90-F2168)) * COS(RADIANS(G2169-G2168))) * 6371392 * IFERROR(IF(AVERAGEIF('TT History'!$B:$B, D2168, 'TT History'!$E:$E) &gt; 9.8%, 1.1205, IF(AVERAGEIF('TT History'!$B:$B, D2168, 'TT History'!$E:$E) &gt;= 8.5%, 1.1055, 1.0525)), 1.0525)</f>
        <v>95.238851539345859</v>
      </c>
    </row>
    <row r="2169" spans="1:8" x14ac:dyDescent="0.25">
      <c r="A2169" t="s">
        <v>176</v>
      </c>
      <c r="B2169" t="str">
        <f>VLOOKUP(C2169, olt_db!$B$2:$E$70, 2, 0)</f>
        <v>OLT-SMGN-IBS-Bandar_Sawah</v>
      </c>
      <c r="C2169" t="s">
        <v>643</v>
      </c>
      <c r="D2169" s="44" t="s">
        <v>771</v>
      </c>
      <c r="E2169" s="44" t="s">
        <v>780</v>
      </c>
      <c r="F2169" s="143">
        <v>3.1096934728977801</v>
      </c>
      <c r="G2169" s="144">
        <v>99.302671008664902</v>
      </c>
      <c r="H2169" s="43">
        <f>ACOS(COS(RADIANS(90-F2170)) * COS(RADIANS(90-F2169)) + SIN(RADIANS(90-F2170)) * SIN(RADIANS(90-F2169)) * COS(RADIANS(G2170-G2169))) * 6371392 * IFERROR(IF(AVERAGEIF('TT History'!$B:$B, D2169, 'TT History'!$E:$E) &gt; 9.8%, 1.1205, IF(AVERAGEIF('TT History'!$B:$B, D2169, 'TT History'!$E:$E) &gt;= 8.5%, 1.1055, 1.0525)), 1.0525)</f>
        <v>67.523871826483088</v>
      </c>
    </row>
    <row r="2170" spans="1:8" x14ac:dyDescent="0.25">
      <c r="A2170" t="s">
        <v>176</v>
      </c>
      <c r="B2170" t="str">
        <f>VLOOKUP(C2170, olt_db!$B$2:$E$70, 2, 0)</f>
        <v>OLT-SMGN-IBS-Bandar_Sawah</v>
      </c>
      <c r="C2170" t="s">
        <v>643</v>
      </c>
      <c r="D2170" s="44" t="s">
        <v>771</v>
      </c>
      <c r="E2170" s="44" t="s">
        <v>781</v>
      </c>
      <c r="F2170" s="143">
        <v>3.1095674519807499</v>
      </c>
      <c r="G2170" s="144">
        <v>99.303234837698099</v>
      </c>
      <c r="H2170" s="43">
        <f>ACOS(COS(RADIANS(90-F2171)) * COS(RADIANS(90-F2170)) + SIN(RADIANS(90-F2171)) * SIN(RADIANS(90-F2170)) * COS(RADIANS(G2171-G2170))) * 6371392 * IFERROR(IF(AVERAGEIF('TT History'!$B:$B, D2170, 'TT History'!$E:$E) &gt; 9.8%, 1.1205, IF(AVERAGEIF('TT History'!$B:$B, D2170, 'TT History'!$E:$E) &gt;= 8.5%, 1.1055, 1.0525)), 1.0525)</f>
        <v>90.281337234323061</v>
      </c>
    </row>
    <row r="2171" spans="1:8" x14ac:dyDescent="0.25">
      <c r="A2171" t="s">
        <v>176</v>
      </c>
      <c r="B2171" t="str">
        <f>VLOOKUP(C2171, olt_db!$B$2:$E$70, 2, 0)</f>
        <v>OLT-SMGN-IBS-Bandar_Sawah</v>
      </c>
      <c r="C2171" t="s">
        <v>643</v>
      </c>
      <c r="D2171" s="44" t="s">
        <v>771</v>
      </c>
      <c r="E2171" s="44" t="s">
        <v>782</v>
      </c>
      <c r="F2171" s="143">
        <v>3.1091681863409999</v>
      </c>
      <c r="G2171" s="144">
        <v>99.303895813010698</v>
      </c>
      <c r="H2171" s="43">
        <f>ACOS(COS(RADIANS(90-F2172)) * COS(RADIANS(90-F2171)) + SIN(RADIANS(90-F2172)) * SIN(RADIANS(90-F2171)) * COS(RADIANS(G2172-G2171))) * 6371392 * IFERROR(IF(AVERAGEIF('TT History'!$B:$B, D2171, 'TT History'!$E:$E) &gt; 9.8%, 1.1205, IF(AVERAGEIF('TT History'!$B:$B, D2171, 'TT History'!$E:$E) &gt;= 8.5%, 1.1055, 1.0525)), 1.0525)</f>
        <v>66.692799782945727</v>
      </c>
    </row>
    <row r="2172" spans="1:8" x14ac:dyDescent="0.25">
      <c r="A2172" t="s">
        <v>176</v>
      </c>
      <c r="B2172" t="str">
        <f>VLOOKUP(C2172, olt_db!$B$2:$E$70, 2, 0)</f>
        <v>OLT-SMGN-IBS-Bandar_Sawah</v>
      </c>
      <c r="C2172" t="s">
        <v>643</v>
      </c>
      <c r="D2172" s="44" t="s">
        <v>771</v>
      </c>
      <c r="E2172" s="44" t="s">
        <v>783</v>
      </c>
      <c r="F2172" s="143">
        <v>3.1088708102114899</v>
      </c>
      <c r="G2172" s="144">
        <v>99.304382609197802</v>
      </c>
      <c r="H2172" s="43">
        <f>ACOS(COS(RADIANS(90-F2173)) * COS(RADIANS(90-F2172)) + SIN(RADIANS(90-F2173)) * SIN(RADIANS(90-F2172)) * COS(RADIANS(G2173-G2172))) * 6371392 * IFERROR(IF(AVERAGEIF('TT History'!$B:$B, D2172, 'TT History'!$E:$E) &gt; 9.8%, 1.1205, IF(AVERAGEIF('TT History'!$B:$B, D2172, 'TT History'!$E:$E) &gt;= 8.5%, 1.1055, 1.0525)), 1.0525)</f>
        <v>75.519787303780689</v>
      </c>
    </row>
    <row r="2173" spans="1:8" x14ac:dyDescent="0.25">
      <c r="A2173" t="s">
        <v>176</v>
      </c>
      <c r="B2173" t="str">
        <f>VLOOKUP(C2173, olt_db!$B$2:$E$70, 2, 0)</f>
        <v>OLT-SMGN-IBS-Bandar_Sawah</v>
      </c>
      <c r="C2173" t="s">
        <v>643</v>
      </c>
      <c r="D2173" s="44" t="s">
        <v>771</v>
      </c>
      <c r="E2173" s="44" t="s">
        <v>784</v>
      </c>
      <c r="F2173" s="143">
        <v>3.10851730842331</v>
      </c>
      <c r="G2173" s="144">
        <v>99.304923202411402</v>
      </c>
      <c r="H2173" s="43">
        <f>ACOS(COS(RADIANS(90-F2174)) * COS(RADIANS(90-F2173)) + SIN(RADIANS(90-F2174)) * SIN(RADIANS(90-F2173)) * COS(RADIANS(G2174-G2173))) * 6371392 * IFERROR(IF(AVERAGEIF('TT History'!$B:$B, D2173, 'TT History'!$E:$E) &gt; 9.8%, 1.1205, IF(AVERAGEIF('TT History'!$B:$B, D2173, 'TT History'!$E:$E) &gt;= 8.5%, 1.1055, 1.0525)), 1.0525)</f>
        <v>66.810299798282031</v>
      </c>
    </row>
    <row r="2174" spans="1:8" x14ac:dyDescent="0.25">
      <c r="A2174" t="s">
        <v>176</v>
      </c>
      <c r="B2174" t="str">
        <f>VLOOKUP(C2174, olt_db!$B$2:$E$70, 2, 0)</f>
        <v>OLT-SMGN-IBS-Bandar_Sawah</v>
      </c>
      <c r="C2174" t="s">
        <v>643</v>
      </c>
      <c r="D2174" s="44" t="s">
        <v>771</v>
      </c>
      <c r="E2174" s="44" t="s">
        <v>785</v>
      </c>
      <c r="F2174" s="143">
        <v>3.1082038922901898</v>
      </c>
      <c r="G2174" s="144">
        <v>99.305401002263196</v>
      </c>
      <c r="H2174" s="43">
        <f>ACOS(COS(RADIANS(90-F2175)) * COS(RADIANS(90-F2174)) + SIN(RADIANS(90-F2175)) * SIN(RADIANS(90-F2174)) * COS(RADIANS(G2175-G2174))) * 6371392 * IFERROR(IF(AVERAGEIF('TT History'!$B:$B, D2174, 'TT History'!$E:$E) &gt; 9.8%, 1.1205, IF(AVERAGEIF('TT History'!$B:$B, D2174, 'TT History'!$E:$E) &gt;= 8.5%, 1.1055, 1.0525)), 1.0525)</f>
        <v>66.405395608306577</v>
      </c>
    </row>
    <row r="2175" spans="1:8" x14ac:dyDescent="0.25">
      <c r="A2175" t="s">
        <v>176</v>
      </c>
      <c r="B2175" t="str">
        <f>VLOOKUP(C2175, olt_db!$B$2:$E$70, 2, 0)</f>
        <v>OLT-SMGN-IBS-Bandar_Sawah</v>
      </c>
      <c r="C2175" t="s">
        <v>643</v>
      </c>
      <c r="D2175" s="44" t="s">
        <v>771</v>
      </c>
      <c r="E2175" s="44" t="s">
        <v>786</v>
      </c>
      <c r="F2175" s="143">
        <v>3.1078915925074599</v>
      </c>
      <c r="G2175" s="144">
        <v>99.305875390927099</v>
      </c>
      <c r="H2175" s="43">
        <f>ACOS(COS(RADIANS(90-F2176)) * COS(RADIANS(90-F2175)) + SIN(RADIANS(90-F2176)) * SIN(RADIANS(90-F2175)) * COS(RADIANS(G2176-G2175))) * 6371392 * IFERROR(IF(AVERAGEIF('TT History'!$B:$B, D2175, 'TT History'!$E:$E) &gt; 9.8%, 1.1205, IF(AVERAGEIF('TT History'!$B:$B, D2175, 'TT History'!$E:$E) &gt;= 8.5%, 1.1055, 1.0525)), 1.0525)</f>
        <v>77.163360433608545</v>
      </c>
    </row>
    <row r="2176" spans="1:8" x14ac:dyDescent="0.25">
      <c r="A2176" t="s">
        <v>176</v>
      </c>
      <c r="B2176" t="str">
        <f>VLOOKUP(C2176, olt_db!$B$2:$E$70, 2, 0)</f>
        <v>OLT-SMGN-IBS-Bandar_Sawah</v>
      </c>
      <c r="C2176" t="s">
        <v>643</v>
      </c>
      <c r="D2176" s="44" t="s">
        <v>771</v>
      </c>
      <c r="E2176" s="44" t="s">
        <v>787</v>
      </c>
      <c r="F2176" s="143">
        <v>3.1075213794610002</v>
      </c>
      <c r="G2176" s="144">
        <v>99.306421727757495</v>
      </c>
      <c r="H2176" s="43">
        <f>ACOS(COS(RADIANS(90-F2177)) * COS(RADIANS(90-F2176)) + SIN(RADIANS(90-F2177)) * SIN(RADIANS(90-F2176)) * COS(RADIANS(G2177-G2176))) * 6371392 * IFERROR(IF(AVERAGEIF('TT History'!$B:$B, D2176, 'TT History'!$E:$E) &gt; 9.8%, 1.1205, IF(AVERAGEIF('TT History'!$B:$B, D2176, 'TT History'!$E:$E) &gt;= 8.5%, 1.1055, 1.0525)), 1.0525)</f>
        <v>72.943460610658022</v>
      </c>
    </row>
    <row r="2177" spans="1:8" x14ac:dyDescent="0.25">
      <c r="A2177" t="s">
        <v>176</v>
      </c>
      <c r="B2177" t="str">
        <f>VLOOKUP(C2177, olt_db!$B$2:$E$70, 2, 0)</f>
        <v>OLT-SMGN-IBS-Bandar_Sawah</v>
      </c>
      <c r="C2177" t="s">
        <v>643</v>
      </c>
      <c r="D2177" s="44" t="s">
        <v>771</v>
      </c>
      <c r="E2177" s="44" t="s">
        <v>788</v>
      </c>
      <c r="F2177" s="143">
        <v>3.1071710793730398</v>
      </c>
      <c r="G2177" s="144">
        <v>99.306937960234194</v>
      </c>
      <c r="H2177" s="43">
        <f>ACOS(COS(RADIANS(90-F2178)) * COS(RADIANS(90-F2177)) + SIN(RADIANS(90-F2178)) * SIN(RADIANS(90-F2177)) * COS(RADIANS(G2178-G2177))) * 6371392 * IFERROR(IF(AVERAGEIF('TT History'!$B:$B, D2177, 'TT History'!$E:$E) &gt; 9.8%, 1.1205, IF(AVERAGEIF('TT History'!$B:$B, D2177, 'TT History'!$E:$E) &gt;= 8.5%, 1.1055, 1.0525)), 1.0525)</f>
        <v>90.837875317859215</v>
      </c>
    </row>
    <row r="2178" spans="1:8" x14ac:dyDescent="0.25">
      <c r="A2178" t="s">
        <v>176</v>
      </c>
      <c r="B2178" t="str">
        <f>VLOOKUP(C2178, olt_db!$B$2:$E$70, 2, 0)</f>
        <v>OLT-SMGN-IBS-Bandar_Sawah</v>
      </c>
      <c r="C2178" t="s">
        <v>643</v>
      </c>
      <c r="D2178" s="44" t="s">
        <v>771</v>
      </c>
      <c r="E2178" s="44" t="s">
        <v>789</v>
      </c>
      <c r="F2178" s="143">
        <v>3.1067515818354101</v>
      </c>
      <c r="G2178" s="144">
        <v>99.307591911169695</v>
      </c>
      <c r="H2178" s="43">
        <f>ACOS(COS(RADIANS(90-F2179)) * COS(RADIANS(90-F2178)) + SIN(RADIANS(90-F2179)) * SIN(RADIANS(90-F2178)) * COS(RADIANS(G2179-G2178))) * 6371392 * IFERROR(IF(AVERAGEIF('TT History'!$B:$B, D2178, 'TT History'!$E:$E) &gt; 9.8%, 1.1205, IF(AVERAGEIF('TT History'!$B:$B, D2178, 'TT History'!$E:$E) &gt;= 8.5%, 1.1055, 1.0525)), 1.0525)</f>
        <v>81.343631974831055</v>
      </c>
    </row>
    <row r="2179" spans="1:8" x14ac:dyDescent="0.25">
      <c r="A2179" t="s">
        <v>176</v>
      </c>
      <c r="B2179" t="str">
        <f>VLOOKUP(C2179, olt_db!$B$2:$E$70, 2, 0)</f>
        <v>OLT-SMGN-IBS-Bandar_Sawah</v>
      </c>
      <c r="C2179" t="s">
        <v>643</v>
      </c>
      <c r="D2179" s="44" t="s">
        <v>771</v>
      </c>
      <c r="E2179" s="44" t="s">
        <v>790</v>
      </c>
      <c r="F2179" s="143">
        <v>3.10638346366393</v>
      </c>
      <c r="G2179" s="144">
        <v>99.308182291238396</v>
      </c>
      <c r="H2179" s="43">
        <f>ACOS(COS(RADIANS(90-F2180)) * COS(RADIANS(90-F2179)) + SIN(RADIANS(90-F2180)) * SIN(RADIANS(90-F2179)) * COS(RADIANS(G2180-G2179))) * 6371392 * IFERROR(IF(AVERAGEIF('TT History'!$B:$B, D2179, 'TT History'!$E:$E) &gt; 9.8%, 1.1205, IF(AVERAGEIF('TT History'!$B:$B, D2179, 'TT History'!$E:$E) &gt;= 8.5%, 1.1055, 1.0525)), 1.0525)</f>
        <v>71.48323456993414</v>
      </c>
    </row>
    <row r="2180" spans="1:8" x14ac:dyDescent="0.25">
      <c r="A2180" t="s">
        <v>176</v>
      </c>
      <c r="B2180" t="str">
        <f>VLOOKUP(C2180, olt_db!$B$2:$E$70, 2, 0)</f>
        <v>OLT-SMGN-IBS-Bandar_Sawah</v>
      </c>
      <c r="C2180" t="s">
        <v>643</v>
      </c>
      <c r="D2180" s="44" t="s">
        <v>771</v>
      </c>
      <c r="E2180" s="44" t="s">
        <v>791</v>
      </c>
      <c r="F2180" s="143">
        <v>3.1060529707559499</v>
      </c>
      <c r="G2180" s="144">
        <v>99.308696663730203</v>
      </c>
      <c r="H2180" s="43">
        <f>ACOS(COS(RADIANS(90-F2181)) * COS(RADIANS(90-F2180)) + SIN(RADIANS(90-F2181)) * SIN(RADIANS(90-F2180)) * COS(RADIANS(G2181-G2180))) * 6371392 * IFERROR(IF(AVERAGEIF('TT History'!$B:$B, D2180, 'TT History'!$E:$E) &gt; 9.8%, 1.1205, IF(AVERAGEIF('TT History'!$B:$B, D2180, 'TT History'!$E:$E) &gt;= 8.5%, 1.1055, 1.0525)), 1.0525)</f>
        <v>87.939479282365554</v>
      </c>
    </row>
    <row r="2181" spans="1:8" x14ac:dyDescent="0.25">
      <c r="A2181" t="s">
        <v>176</v>
      </c>
      <c r="B2181" t="str">
        <f>VLOOKUP(C2181, olt_db!$B$2:$E$70, 2, 0)</f>
        <v>OLT-SMGN-IBS-Bandar_Sawah</v>
      </c>
      <c r="C2181" t="s">
        <v>643</v>
      </c>
      <c r="D2181" s="44" t="s">
        <v>771</v>
      </c>
      <c r="E2181" s="44" t="s">
        <v>792</v>
      </c>
      <c r="F2181" s="143">
        <v>3.10564917684454</v>
      </c>
      <c r="G2181" s="144">
        <v>99.309331234183006</v>
      </c>
      <c r="H2181" s="43">
        <f>ACOS(COS(RADIANS(90-F2182)) * COS(RADIANS(90-F2181)) + SIN(RADIANS(90-F2182)) * SIN(RADIANS(90-F2181)) * COS(RADIANS(G2182-G2181))) * 6371392 * IFERROR(IF(AVERAGEIF('TT History'!$B:$B, D2181, 'TT History'!$E:$E) &gt; 9.8%, 1.1205, IF(AVERAGEIF('TT History'!$B:$B, D2181, 'TT History'!$E:$E) &gt;= 8.5%, 1.1055, 1.0525)), 1.0525)</f>
        <v>77.599314544064768</v>
      </c>
    </row>
    <row r="2182" spans="1:8" x14ac:dyDescent="0.25">
      <c r="A2182" t="s">
        <v>176</v>
      </c>
      <c r="B2182" t="str">
        <f>VLOOKUP(C2182, olt_db!$B$2:$E$70, 2, 0)</f>
        <v>OLT-SMGN-IBS-Bandar_Sawah</v>
      </c>
      <c r="C2182" t="s">
        <v>643</v>
      </c>
      <c r="D2182" s="44" t="s">
        <v>771</v>
      </c>
      <c r="E2182" s="44" t="s">
        <v>793</v>
      </c>
      <c r="F2182" s="143">
        <v>3.10527091726629</v>
      </c>
      <c r="G2182" s="144">
        <v>99.309876562534697</v>
      </c>
      <c r="H2182" s="43">
        <f>ACOS(COS(RADIANS(90-F2183)) * COS(RADIANS(90-F2182)) + SIN(RADIANS(90-F2183)) * SIN(RADIANS(90-F2182)) * COS(RADIANS(G2183-G2182))) * 6371392 * IFERROR(IF(AVERAGEIF('TT History'!$B:$B, D2182, 'TT History'!$E:$E) &gt; 9.8%, 1.1205, IF(AVERAGEIF('TT History'!$B:$B, D2182, 'TT History'!$E:$E) &gt;= 8.5%, 1.1055, 1.0525)), 1.0525)</f>
        <v>181.89310205201772</v>
      </c>
    </row>
    <row r="2183" spans="1:8" x14ac:dyDescent="0.25">
      <c r="A2183" t="s">
        <v>176</v>
      </c>
      <c r="B2183" t="str">
        <f>VLOOKUP(C2183, olt_db!$B$2:$E$70, 2, 0)</f>
        <v>OLT-SMGN-IBS-Bandar_Sawah</v>
      </c>
      <c r="C2183" t="s">
        <v>643</v>
      </c>
      <c r="D2183" s="44" t="s">
        <v>771</v>
      </c>
      <c r="E2183" s="44" t="s">
        <v>794</v>
      </c>
      <c r="F2183" s="143">
        <v>3.10656363043715</v>
      </c>
      <c r="G2183" s="144">
        <v>99.310740478114397</v>
      </c>
      <c r="H2183" s="43">
        <f>ACOS(COS(RADIANS(90-F2184)) * COS(RADIANS(90-F2183)) + SIN(RADIANS(90-F2184)) * SIN(RADIANS(90-F2183)) * COS(RADIANS(G2184-G2183))) * 6371392 * IFERROR(IF(AVERAGEIF('TT History'!$B:$B, D2183, 'TT History'!$E:$E) &gt; 9.8%, 1.1205, IF(AVERAGEIF('TT History'!$B:$B, D2183, 'TT History'!$E:$E) &gt;= 8.5%, 1.1055, 1.0525)), 1.0525)</f>
        <v>141.74047277134767</v>
      </c>
    </row>
    <row r="2184" spans="1:8" x14ac:dyDescent="0.25">
      <c r="A2184" t="s">
        <v>176</v>
      </c>
      <c r="B2184" t="str">
        <f>VLOOKUP(C2184, olt_db!$B$2:$E$70, 2, 0)</f>
        <v>OLT-SMGN-IBS-Bandar_Sawah</v>
      </c>
      <c r="C2184" t="s">
        <v>643</v>
      </c>
      <c r="D2184" s="44" t="s">
        <v>771</v>
      </c>
      <c r="E2184" s="44" t="s">
        <v>795</v>
      </c>
      <c r="F2184" s="143">
        <v>3.1074923986666398</v>
      </c>
      <c r="G2184" s="144">
        <v>99.311518808791604</v>
      </c>
      <c r="H2184" s="43">
        <f>ACOS(COS(RADIANS(90-F2185)) * COS(RADIANS(90-F2184)) + SIN(RADIANS(90-F2185)) * SIN(RADIANS(90-F2184)) * COS(RADIANS(G2185-G2184))) * 6371392 * IFERROR(IF(AVERAGEIF('TT History'!$B:$B, D2184, 'TT History'!$E:$E) &gt; 9.8%, 1.1205, IF(AVERAGEIF('TT History'!$B:$B, D2184, 'TT History'!$E:$E) &gt;= 8.5%, 1.1055, 1.0525)), 1.0525)</f>
        <v>131.32030734593081</v>
      </c>
    </row>
    <row r="2185" spans="1:8" x14ac:dyDescent="0.25">
      <c r="A2185" t="s">
        <v>176</v>
      </c>
      <c r="B2185" t="str">
        <f>VLOOKUP(C2185, olt_db!$B$2:$E$70, 2, 0)</f>
        <v>OLT-SMGN-IBS-Bandar_Sawah</v>
      </c>
      <c r="C2185" t="s">
        <v>643</v>
      </c>
      <c r="D2185" s="44" t="s">
        <v>771</v>
      </c>
      <c r="E2185" s="44" t="s">
        <v>796</v>
      </c>
      <c r="F2185" s="143">
        <v>3.1084168749511401</v>
      </c>
      <c r="G2185" s="144">
        <v>99.312155557964104</v>
      </c>
      <c r="H2185" s="43">
        <f>ACOS(COS(RADIANS(90-F2186)) * COS(RADIANS(90-F2185)) + SIN(RADIANS(90-F2186)) * SIN(RADIANS(90-F2185)) * COS(RADIANS(G2186-G2185))) * 6371392 * IFERROR(IF(AVERAGEIF('TT History'!$B:$B, D2185, 'TT History'!$E:$E) &gt; 9.8%, 1.1205, IF(AVERAGEIF('TT History'!$B:$B, D2185, 'TT History'!$E:$E) &gt;= 8.5%, 1.1055, 1.0525)), 1.0525)</f>
        <v>119.50005289572282</v>
      </c>
    </row>
    <row r="2186" spans="1:8" x14ac:dyDescent="0.25">
      <c r="A2186" t="s">
        <v>176</v>
      </c>
      <c r="B2186" t="str">
        <f>VLOOKUP(C2186, olt_db!$B$2:$E$70, 2, 0)</f>
        <v>OLT-SMGN-IBS-Bandar_Sawah</v>
      </c>
      <c r="C2186" t="s">
        <v>643</v>
      </c>
      <c r="D2186" s="44" t="s">
        <v>771</v>
      </c>
      <c r="E2186" s="44" t="s">
        <v>797</v>
      </c>
      <c r="F2186" s="143">
        <v>3.1093210166499099</v>
      </c>
      <c r="G2186" s="144">
        <v>99.312630608793</v>
      </c>
      <c r="H2186" s="43">
        <f>ACOS(COS(RADIANS(90-F2187)) * COS(RADIANS(90-F2186)) + SIN(RADIANS(90-F2187)) * SIN(RADIANS(90-F2186)) * COS(RADIANS(G2187-G2186))) * 6371392 * IFERROR(IF(AVERAGEIF('TT History'!$B:$B, D2186, 'TT History'!$E:$E) &gt; 9.8%, 1.1205, IF(AVERAGEIF('TT History'!$B:$B, D2186, 'TT History'!$E:$E) &gt;= 8.5%, 1.1055, 1.0525)), 1.0525)</f>
        <v>123.32780333191448</v>
      </c>
    </row>
    <row r="2187" spans="1:8" x14ac:dyDescent="0.25">
      <c r="A2187" t="s">
        <v>176</v>
      </c>
      <c r="B2187" t="str">
        <f>VLOOKUP(C2187, olt_db!$B$2:$E$70, 2, 0)</f>
        <v>OLT-SMGN-IBS-Bandar_Sawah</v>
      </c>
      <c r="C2187" t="s">
        <v>643</v>
      </c>
      <c r="D2187" s="44" t="s">
        <v>771</v>
      </c>
      <c r="E2187" s="44" t="s">
        <v>798</v>
      </c>
      <c r="F2187" s="143">
        <v>3.11021526448791</v>
      </c>
      <c r="G2187" s="144">
        <v>99.313188796348101</v>
      </c>
      <c r="H2187" s="43">
        <f>ACOS(COS(RADIANS(90-F2188)) * COS(RADIANS(90-F2187)) + SIN(RADIANS(90-F2188)) * SIN(RADIANS(90-F2187)) * COS(RADIANS(G2188-G2187))) * 6371392 * IFERROR(IF(AVERAGEIF('TT History'!$B:$B, D2187, 'TT History'!$E:$E) &gt; 9.8%, 1.1205, IF(AVERAGEIF('TT History'!$B:$B, D2187, 'TT History'!$E:$E) &gt;= 8.5%, 1.1055, 1.0525)), 1.0525)</f>
        <v>94.193863551534719</v>
      </c>
    </row>
    <row r="2188" spans="1:8" x14ac:dyDescent="0.25">
      <c r="A2188" t="s">
        <v>176</v>
      </c>
      <c r="B2188" t="str">
        <f>VLOOKUP(C2188, olt_db!$B$2:$E$70, 2, 0)</f>
        <v>OLT-SMGN-IBS-Bandar_Sawah</v>
      </c>
      <c r="C2188" t="s">
        <v>643</v>
      </c>
      <c r="D2188" s="44" t="s">
        <v>771</v>
      </c>
      <c r="E2188" s="44" t="s">
        <v>799</v>
      </c>
      <c r="F2188" s="143">
        <v>3.1109654219046901</v>
      </c>
      <c r="G2188" s="144">
        <v>99.313480722247903</v>
      </c>
      <c r="H2188" s="43">
        <f>ACOS(COS(RADIANS(90-F2189)) * COS(RADIANS(90-F2188)) + SIN(RADIANS(90-F2189)) * SIN(RADIANS(90-F2188)) * COS(RADIANS(G2189-G2188))) * 6371392 * IFERROR(IF(AVERAGEIF('TT History'!$B:$B, D2188, 'TT History'!$E:$E) &gt; 9.8%, 1.1205, IF(AVERAGEIF('TT History'!$B:$B, D2188, 'TT History'!$E:$E) &gt;= 8.5%, 1.1055, 1.0525)), 1.0525)</f>
        <v>98.706718324933178</v>
      </c>
    </row>
    <row r="2189" spans="1:8" x14ac:dyDescent="0.25">
      <c r="A2189" t="s">
        <v>176</v>
      </c>
      <c r="B2189" t="str">
        <f>VLOOKUP(C2189, olt_db!$B$2:$E$70, 2, 0)</f>
        <v>OLT-SMGN-IBS-Bandar_Sawah</v>
      </c>
      <c r="C2189" t="s">
        <v>643</v>
      </c>
      <c r="D2189" s="44" t="s">
        <v>771</v>
      </c>
      <c r="E2189" s="44" t="s">
        <v>800</v>
      </c>
      <c r="F2189" s="143">
        <v>3.11177573651001</v>
      </c>
      <c r="G2189" s="144">
        <v>99.3137148330961</v>
      </c>
      <c r="H2189" s="43">
        <f>ACOS(COS(RADIANS(90-F2190)) * COS(RADIANS(90-F2189)) + SIN(RADIANS(90-F2190)) * SIN(RADIANS(90-F2189)) * COS(RADIANS(G2190-G2189))) * 6371392 * IFERROR(IF(AVERAGEIF('TT History'!$B:$B, D2189, 'TT History'!$E:$E) &gt; 9.8%, 1.1205, IF(AVERAGEIF('TT History'!$B:$B, D2189, 'TT History'!$E:$E) &gt;= 8.5%, 1.1055, 1.0525)), 1.0525)</f>
        <v>152.62828679935075</v>
      </c>
    </row>
    <row r="2190" spans="1:8" x14ac:dyDescent="0.25">
      <c r="A2190" t="s">
        <v>176</v>
      </c>
      <c r="B2190" t="str">
        <f>VLOOKUP(C2190, olt_db!$B$2:$E$70, 2, 0)</f>
        <v>OLT-SMGN-IBS-Bandar_Sawah</v>
      </c>
      <c r="C2190" t="s">
        <v>643</v>
      </c>
      <c r="D2190" s="44" t="s">
        <v>771</v>
      </c>
      <c r="E2190" s="44" t="s">
        <v>801</v>
      </c>
      <c r="F2190" s="143">
        <v>3.1130389382089199</v>
      </c>
      <c r="G2190" s="144">
        <v>99.314039229768795</v>
      </c>
      <c r="H2190" s="43">
        <f>ACOS(COS(RADIANS(90-F2191)) * COS(RADIANS(90-F2190)) + SIN(RADIANS(90-F2191)) * SIN(RADIANS(90-F2190)) * COS(RADIANS(G2191-G2190))) * 6371392 * IFERROR(IF(AVERAGEIF('TT History'!$B:$B, D2190, 'TT History'!$E:$E) &gt; 9.8%, 1.1205, IF(AVERAGEIF('TT History'!$B:$B, D2190, 'TT History'!$E:$E) &gt;= 8.5%, 1.1055, 1.0525)), 1.0525)</f>
        <v>186.10561441682341</v>
      </c>
    </row>
    <row r="2191" spans="1:8" x14ac:dyDescent="0.25">
      <c r="A2191" t="s">
        <v>176</v>
      </c>
      <c r="B2191" t="str">
        <f>VLOOKUP(C2191, olt_db!$B$2:$E$70, 2, 0)</f>
        <v>OLT-SMGN-IBS-Bandar_Sawah</v>
      </c>
      <c r="C2191" t="s">
        <v>643</v>
      </c>
      <c r="D2191" s="44" t="s">
        <v>771</v>
      </c>
      <c r="E2191" s="44" t="s">
        <v>802</v>
      </c>
      <c r="F2191" s="143">
        <v>3.1145717343944899</v>
      </c>
      <c r="G2191" s="144">
        <v>99.314462902669902</v>
      </c>
      <c r="H2191" s="43">
        <f>ACOS(COS(RADIANS(90-F2192)) * COS(RADIANS(90-F2191)) + SIN(RADIANS(90-F2192)) * SIN(RADIANS(90-F2191)) * COS(RADIANS(G2192-G2191))) * 6371392 * IFERROR(IF(AVERAGEIF('TT History'!$B:$B, D2191, 'TT History'!$E:$E) &gt; 9.8%, 1.1205, IF(AVERAGEIF('TT History'!$B:$B, D2191, 'TT History'!$E:$E) &gt;= 8.5%, 1.1055, 1.0525)), 1.0525)</f>
        <v>100.91406937333844</v>
      </c>
    </row>
    <row r="2192" spans="1:8" x14ac:dyDescent="0.25">
      <c r="A2192" t="s">
        <v>176</v>
      </c>
      <c r="B2192" t="str">
        <f>VLOOKUP(C2192, olt_db!$B$2:$E$70, 2, 0)</f>
        <v>OLT-SMGN-IBS-Bandar_Sawah</v>
      </c>
      <c r="C2192" t="s">
        <v>643</v>
      </c>
      <c r="D2192" s="44" t="s">
        <v>771</v>
      </c>
      <c r="E2192" s="44" t="s">
        <v>803</v>
      </c>
      <c r="F2192" s="143">
        <v>3.1154233700324099</v>
      </c>
      <c r="G2192" s="144">
        <v>99.314597785949999</v>
      </c>
      <c r="H2192" s="43">
        <f>ACOS(COS(RADIANS(90-F2193)) * COS(RADIANS(90-F2192)) + SIN(RADIANS(90-F2193)) * SIN(RADIANS(90-F2192)) * COS(RADIANS(G2193-G2192))) * 6371392 * IFERROR(IF(AVERAGEIF('TT History'!$B:$B, D2192, 'TT History'!$E:$E) &gt; 9.8%, 1.1205, IF(AVERAGEIF('TT History'!$B:$B, D2192, 'TT History'!$E:$E) &gt;= 8.5%, 1.1055, 1.0525)), 1.0525)</f>
        <v>98.890960016715667</v>
      </c>
    </row>
    <row r="2193" spans="1:8" x14ac:dyDescent="0.25">
      <c r="A2193" t="s">
        <v>176</v>
      </c>
      <c r="B2193" t="str">
        <f>VLOOKUP(C2193, olt_db!$B$2:$E$70, 2, 0)</f>
        <v>OLT-SMGN-IBS-Bandar_Sawah</v>
      </c>
      <c r="C2193" t="s">
        <v>643</v>
      </c>
      <c r="D2193" s="44" t="s">
        <v>771</v>
      </c>
      <c r="E2193" s="44" t="s">
        <v>804</v>
      </c>
      <c r="F2193" s="143">
        <v>3.1162498419167499</v>
      </c>
      <c r="G2193" s="144">
        <v>99.314773705972996</v>
      </c>
      <c r="H2193" s="43">
        <f>ACOS(COS(RADIANS(90-F2194)) * COS(RADIANS(90-F2193)) + SIN(RADIANS(90-F2194)) * SIN(RADIANS(90-F2193)) * COS(RADIANS(G2194-G2193))) * 6371392 * IFERROR(IF(AVERAGEIF('TT History'!$B:$B, D2193, 'TT History'!$E:$E) &gt; 9.8%, 1.1205, IF(AVERAGEIF('TT History'!$B:$B, D2193, 'TT History'!$E:$E) &gt;= 8.5%, 1.1055, 1.0525)), 1.0525)</f>
        <v>194.4227400513272</v>
      </c>
    </row>
    <row r="2194" spans="1:8" x14ac:dyDescent="0.25">
      <c r="A2194" t="s">
        <v>176</v>
      </c>
      <c r="B2194" t="str">
        <f>VLOOKUP(C2194, olt_db!$B$2:$E$70, 2, 0)</f>
        <v>OLT-SMGN-IBS-Bandar_Sawah</v>
      </c>
      <c r="C2194" t="s">
        <v>643</v>
      </c>
      <c r="D2194" s="44" t="s">
        <v>771</v>
      </c>
      <c r="E2194" s="44" t="s">
        <v>805</v>
      </c>
      <c r="F2194" s="143">
        <v>3.1178420217498699</v>
      </c>
      <c r="G2194" s="144">
        <v>99.315248156830506</v>
      </c>
      <c r="H2194" s="43">
        <f>ACOS(COS(RADIANS(90-F2195)) * COS(RADIANS(90-F2194)) + SIN(RADIANS(90-F2195)) * SIN(RADIANS(90-F2194)) * COS(RADIANS(G2195-G2194))) * 6371392 * IFERROR(IF(AVERAGEIF('TT History'!$B:$B, D2194, 'TT History'!$E:$E) &gt; 9.8%, 1.1205, IF(AVERAGEIF('TT History'!$B:$B, D2194, 'TT History'!$E:$E) &gt;= 8.5%, 1.1055, 1.0525)), 1.0525)</f>
        <v>108.50437724048808</v>
      </c>
    </row>
    <row r="2195" spans="1:8" x14ac:dyDescent="0.25">
      <c r="A2195" t="s">
        <v>176</v>
      </c>
      <c r="B2195" t="str">
        <f>VLOOKUP(C2195, olt_db!$B$2:$E$70, 2, 0)</f>
        <v>OLT-SMGN-IBS-Bandar_Sawah</v>
      </c>
      <c r="C2195" t="s">
        <v>643</v>
      </c>
      <c r="D2195" s="44" t="s">
        <v>771</v>
      </c>
      <c r="E2195" s="44" t="s">
        <v>806</v>
      </c>
      <c r="F2195" s="143">
        <v>3.1187591962565699</v>
      </c>
      <c r="G2195" s="144">
        <v>99.315383459962703</v>
      </c>
      <c r="H2195" s="43">
        <f>ACOS(COS(RADIANS(90-F2196)) * COS(RADIANS(90-F2195)) + SIN(RADIANS(90-F2196)) * SIN(RADIANS(90-F2195)) * COS(RADIANS(G2196-G2195))) * 6371392 * IFERROR(IF(AVERAGEIF('TT History'!$B:$B, D2195, 'TT History'!$E:$E) &gt; 9.8%, 1.1205, IF(AVERAGEIF('TT History'!$B:$B, D2195, 'TT History'!$E:$E) &gt;= 8.5%, 1.1055, 1.0525)), 1.0525)</f>
        <v>155.21911928122265</v>
      </c>
    </row>
    <row r="2196" spans="1:8" x14ac:dyDescent="0.25">
      <c r="A2196" t="s">
        <v>176</v>
      </c>
      <c r="B2196" t="str">
        <f>VLOOKUP(C2196, olt_db!$B$2:$E$70, 2, 0)</f>
        <v>OLT-SMGN-IBS-Bandar_Sawah</v>
      </c>
      <c r="C2196" t="s">
        <v>643</v>
      </c>
      <c r="D2196" s="44" t="s">
        <v>771</v>
      </c>
      <c r="E2196" s="44" t="s">
        <v>807</v>
      </c>
      <c r="F2196" s="143">
        <v>3.1200385823830099</v>
      </c>
      <c r="G2196" s="144">
        <v>99.3157332579014</v>
      </c>
      <c r="H2196" s="43">
        <f>ACOS(COS(RADIANS(90-F2197)) * COS(RADIANS(90-F2196)) + SIN(RADIANS(90-F2197)) * SIN(RADIANS(90-F2196)) * COS(RADIANS(G2197-G2196))) * 6371392 * IFERROR(IF(AVERAGEIF('TT History'!$B:$B, D2196, 'TT History'!$E:$E) &gt; 9.8%, 1.1205, IF(AVERAGEIF('TT History'!$B:$B, D2196, 'TT History'!$E:$E) &gt;= 8.5%, 1.1055, 1.0525)), 1.0525)</f>
        <v>156.75850561665155</v>
      </c>
    </row>
    <row r="2197" spans="1:8" x14ac:dyDescent="0.25">
      <c r="A2197" t="s">
        <v>176</v>
      </c>
      <c r="B2197" t="str">
        <f>VLOOKUP(C2197, olt_db!$B$2:$E$70, 2, 0)</f>
        <v>OLT-SMGN-IBS-Bandar_Sawah</v>
      </c>
      <c r="C2197" t="s">
        <v>643</v>
      </c>
      <c r="D2197" s="44" t="s">
        <v>771</v>
      </c>
      <c r="E2197" s="44" t="s">
        <v>808</v>
      </c>
      <c r="F2197" s="143">
        <v>3.1213203776438299</v>
      </c>
      <c r="G2197" s="144">
        <v>99.316122273892304</v>
      </c>
      <c r="H2197" s="43">
        <f>ACOS(COS(RADIANS(90-F2198)) * COS(RADIANS(90-F2197)) + SIN(RADIANS(90-F2198)) * SIN(RADIANS(90-F2197)) * COS(RADIANS(G2198-G2197))) * 6371392 * IFERROR(IF(AVERAGEIF('TT History'!$B:$B, D2197, 'TT History'!$E:$E) &gt; 9.8%, 1.1205, IF(AVERAGEIF('TT History'!$B:$B, D2197, 'TT History'!$E:$E) &gt;= 8.5%, 1.1055, 1.0525)), 1.0525)</f>
        <v>105.98855736109347</v>
      </c>
    </row>
    <row r="2198" spans="1:8" x14ac:dyDescent="0.25">
      <c r="A2198" t="s">
        <v>176</v>
      </c>
      <c r="B2198" t="str">
        <f>VLOOKUP(C2198, olt_db!$B$2:$E$70, 2, 0)</f>
        <v>OLT-SMGN-IBS-Bandar_Sawah</v>
      </c>
      <c r="C2198" t="s">
        <v>643</v>
      </c>
      <c r="D2198" s="44" t="s">
        <v>771</v>
      </c>
      <c r="E2198" s="44" t="s">
        <v>809</v>
      </c>
      <c r="F2198" s="143">
        <v>3.1221591936076099</v>
      </c>
      <c r="G2198" s="144">
        <v>99.316464038708204</v>
      </c>
      <c r="H2198" s="43">
        <f>ACOS(COS(RADIANS(90-F2199)) * COS(RADIANS(90-F2198)) + SIN(RADIANS(90-F2199)) * SIN(RADIANS(90-F2198)) * COS(RADIANS(G2199-G2198))) * 6371392 * IFERROR(IF(AVERAGEIF('TT History'!$B:$B, D2198, 'TT History'!$E:$E) &gt; 9.8%, 1.1205, IF(AVERAGEIF('TT History'!$B:$B, D2198, 'TT History'!$E:$E) &gt;= 8.5%, 1.1055, 1.0525)), 1.0525)</f>
        <v>111.02358073427139</v>
      </c>
    </row>
    <row r="2199" spans="1:8" x14ac:dyDescent="0.25">
      <c r="A2199" t="s">
        <v>176</v>
      </c>
      <c r="B2199" t="str">
        <f>VLOOKUP(C2199, olt_db!$B$2:$E$70, 2, 0)</f>
        <v>OLT-SMGN-IBS-Bandar_Sawah</v>
      </c>
      <c r="C2199" t="s">
        <v>643</v>
      </c>
      <c r="D2199" s="44" t="s">
        <v>771</v>
      </c>
      <c r="E2199" s="44" t="s">
        <v>810</v>
      </c>
      <c r="F2199" s="143">
        <v>3.12306107919441</v>
      </c>
      <c r="G2199" s="144">
        <v>99.316758479002203</v>
      </c>
      <c r="H2199" s="43">
        <f>ACOS(COS(RADIANS(90-F2200)) * COS(RADIANS(90-F2199)) + SIN(RADIANS(90-F2200)) * SIN(RADIANS(90-F2199)) * COS(RADIANS(G2200-G2199))) * 6371392 * IFERROR(IF(AVERAGEIF('TT History'!$B:$B, D2199, 'TT History'!$E:$E) &gt; 9.8%, 1.1205, IF(AVERAGEIF('TT History'!$B:$B, D2199, 'TT History'!$E:$E) &gt;= 8.5%, 1.1055, 1.0525)), 1.0525)</f>
        <v>149.75459681888324</v>
      </c>
    </row>
    <row r="2200" spans="1:8" x14ac:dyDescent="0.25">
      <c r="A2200" t="s">
        <v>176</v>
      </c>
      <c r="B2200" t="str">
        <f>VLOOKUP(C2200, olt_db!$B$2:$E$70, 2, 0)</f>
        <v>OLT-SMGN-IBS-Bandar_Sawah</v>
      </c>
      <c r="C2200" t="s">
        <v>643</v>
      </c>
      <c r="D2200" s="44" t="s">
        <v>771</v>
      </c>
      <c r="E2200" s="44" t="s">
        <v>811</v>
      </c>
      <c r="F2200" s="143">
        <v>3.1242861911658899</v>
      </c>
      <c r="G2200" s="144">
        <v>99.317128170489198</v>
      </c>
      <c r="H2200" s="43">
        <f>ACOS(COS(RADIANS(90-F2201)) * COS(RADIANS(90-F2200)) + SIN(RADIANS(90-F2201)) * SIN(RADIANS(90-F2200)) * COS(RADIANS(G2201-G2200))) * 6371392 * IFERROR(IF(AVERAGEIF('TT History'!$B:$B, D2200, 'TT History'!$E:$E) &gt; 9.8%, 1.1205, IF(AVERAGEIF('TT History'!$B:$B, D2200, 'TT History'!$E:$E) &gt;= 8.5%, 1.1055, 1.0525)), 1.0525)</f>
        <v>182.63145774525287</v>
      </c>
    </row>
    <row r="2201" spans="1:8" x14ac:dyDescent="0.25">
      <c r="A2201" t="s">
        <v>176</v>
      </c>
      <c r="B2201" t="str">
        <f>VLOOKUP(C2201, olt_db!$B$2:$E$70, 2, 0)</f>
        <v>OLT-SMGN-IBS-Bandar_Sawah</v>
      </c>
      <c r="C2201" t="s">
        <v>643</v>
      </c>
      <c r="D2201" s="44" t="s">
        <v>771</v>
      </c>
      <c r="E2201" s="44" t="s">
        <v>812</v>
      </c>
      <c r="F2201" s="143">
        <v>3.12577589532096</v>
      </c>
      <c r="G2201" s="144">
        <v>99.317593292135498</v>
      </c>
      <c r="H2201" s="43">
        <f>ACOS(COS(RADIANS(90-F2202)) * COS(RADIANS(90-F2201)) + SIN(RADIANS(90-F2202)) * SIN(RADIANS(90-F2201)) * COS(RADIANS(G2202-G2201))) * 6371392 * IFERROR(IF(AVERAGEIF('TT History'!$B:$B, D2201, 'TT History'!$E:$E) &gt; 9.8%, 1.1205, IF(AVERAGEIF('TT History'!$B:$B, D2201, 'TT History'!$E:$E) &gt;= 8.5%, 1.1055, 1.0525)), 1.0525)</f>
        <v>91.35594609969084</v>
      </c>
    </row>
    <row r="2202" spans="1:8" x14ac:dyDescent="0.25">
      <c r="A2202" t="s">
        <v>176</v>
      </c>
      <c r="B2202" t="str">
        <f>VLOOKUP(C2202, olt_db!$B$2:$E$70, 2, 0)</f>
        <v>OLT-SMGN-IBS-Bandar_Sawah</v>
      </c>
      <c r="C2202" t="s">
        <v>643</v>
      </c>
      <c r="D2202" s="44" t="s">
        <v>771</v>
      </c>
      <c r="E2202" s="44" t="s">
        <v>813</v>
      </c>
      <c r="F2202" s="143">
        <v>3.1265317823420302</v>
      </c>
      <c r="G2202" s="144">
        <v>99.317788260373604</v>
      </c>
      <c r="H2202" s="43">
        <f>ACOS(COS(RADIANS(90-F2203)) * COS(RADIANS(90-F2202)) + SIN(RADIANS(90-F2203)) * SIN(RADIANS(90-F2202)) * COS(RADIANS(G2203-G2202))) * 6371392 * IFERROR(IF(AVERAGEIF('TT History'!$B:$B, D2202, 'TT History'!$E:$E) &gt; 9.8%, 1.1205, IF(AVERAGEIF('TT History'!$B:$B, D2202, 'TT History'!$E:$E) &gt;= 8.5%, 1.1055, 1.0525)), 1.0525)</f>
        <v>108.93777764784841</v>
      </c>
    </row>
    <row r="2203" spans="1:8" x14ac:dyDescent="0.25">
      <c r="A2203" t="s">
        <v>176</v>
      </c>
      <c r="B2203" t="str">
        <f>VLOOKUP(C2203, olt_db!$B$2:$E$70, 2, 0)</f>
        <v>OLT-SMGN-IBS-Bandar_Sawah</v>
      </c>
      <c r="C2203" t="s">
        <v>643</v>
      </c>
      <c r="D2203" s="44" t="s">
        <v>771</v>
      </c>
      <c r="E2203" s="44" t="s">
        <v>814</v>
      </c>
      <c r="F2203" s="143">
        <v>3.1274329009380302</v>
      </c>
      <c r="G2203" s="144">
        <v>99.318021689910793</v>
      </c>
      <c r="H2203" s="43">
        <f>ACOS(COS(RADIANS(90-F2204)) * COS(RADIANS(90-F2203)) + SIN(RADIANS(90-F2204)) * SIN(RADIANS(90-F2203)) * COS(RADIANS(G2204-G2203))) * 6371392 * IFERROR(IF(AVERAGEIF('TT History'!$B:$B, D2203, 'TT History'!$E:$E) &gt; 9.8%, 1.1205, IF(AVERAGEIF('TT History'!$B:$B, D2203, 'TT History'!$E:$E) &gt;= 8.5%, 1.1055, 1.0525)), 1.0525)</f>
        <v>98.437165026872279</v>
      </c>
    </row>
    <row r="2204" spans="1:8" x14ac:dyDescent="0.25">
      <c r="A2204" t="s">
        <v>176</v>
      </c>
      <c r="B2204" t="str">
        <f>VLOOKUP(C2204, olt_db!$B$2:$E$70, 2, 0)</f>
        <v>OLT-SMGN-IBS-Bandar_Sawah</v>
      </c>
      <c r="C2204" t="s">
        <v>643</v>
      </c>
      <c r="D2204" s="44" t="s">
        <v>771</v>
      </c>
      <c r="E2204" s="44" t="s">
        <v>815</v>
      </c>
      <c r="F2204" s="143">
        <v>3.1282415539203599</v>
      </c>
      <c r="G2204" s="144">
        <v>99.318253243226593</v>
      </c>
      <c r="H2204" s="43">
        <f>ACOS(COS(RADIANS(90-F2205)) * COS(RADIANS(90-F2204)) + SIN(RADIANS(90-F2205)) * SIN(RADIANS(90-F2204)) * COS(RADIANS(G2205-G2204))) * 6371392 * IFERROR(IF(AVERAGEIF('TT History'!$B:$B, D2204, 'TT History'!$E:$E) &gt; 9.8%, 1.1205, IF(AVERAGEIF('TT History'!$B:$B, D2204, 'TT History'!$E:$E) &gt;= 8.5%, 1.1055, 1.0525)), 1.0525)</f>
        <v>113.3052182903872</v>
      </c>
    </row>
    <row r="2205" spans="1:8" x14ac:dyDescent="0.25">
      <c r="A2205" t="s">
        <v>176</v>
      </c>
      <c r="B2205" t="str">
        <f>VLOOKUP(C2205, olt_db!$B$2:$E$70, 2, 0)</f>
        <v>OLT-SMGN-IBS-Bandar_Sawah</v>
      </c>
      <c r="C2205" t="s">
        <v>643</v>
      </c>
      <c r="D2205" s="44" t="s">
        <v>771</v>
      </c>
      <c r="E2205" s="44" t="s">
        <v>816</v>
      </c>
      <c r="F2205" s="143">
        <v>3.1291824720499002</v>
      </c>
      <c r="G2205" s="144">
        <v>99.318481339199806</v>
      </c>
      <c r="H2205" s="43">
        <f>ACOS(COS(RADIANS(90-F2206)) * COS(RADIANS(90-F2205)) + SIN(RADIANS(90-F2206)) * SIN(RADIANS(90-F2205)) * COS(RADIANS(G2206-G2205))) * 6371392 * IFERROR(IF(AVERAGEIF('TT History'!$B:$B, D2205, 'TT History'!$E:$E) &gt; 9.8%, 1.1205, IF(AVERAGEIF('TT History'!$B:$B, D2205, 'TT History'!$E:$E) &gt;= 8.5%, 1.1055, 1.0525)), 1.0525)</f>
        <v>112.05178965040474</v>
      </c>
    </row>
    <row r="2206" spans="1:8" x14ac:dyDescent="0.25">
      <c r="A2206" t="s">
        <v>176</v>
      </c>
      <c r="B2206" t="str">
        <f>VLOOKUP(C2206, olt_db!$B$2:$E$70, 2, 0)</f>
        <v>OLT-SMGN-IBS-Bandar_Sawah</v>
      </c>
      <c r="C2206" t="s">
        <v>643</v>
      </c>
      <c r="D2206" s="44" t="s">
        <v>771</v>
      </c>
      <c r="E2206" s="44" t="s">
        <v>817</v>
      </c>
      <c r="F2206" s="143">
        <v>3.1301092295132298</v>
      </c>
      <c r="G2206" s="144">
        <v>99.3187219060258</v>
      </c>
      <c r="H2206" s="43">
        <f>ACOS(COS(RADIANS(90-F2207)) * COS(RADIANS(90-F2206)) + SIN(RADIANS(90-F2207)) * SIN(RADIANS(90-F2206)) * COS(RADIANS(G2207-G2206))) * 6371392 * IFERROR(IF(AVERAGEIF('TT History'!$B:$B, D2206, 'TT History'!$E:$E) &gt; 9.8%, 1.1205, IF(AVERAGEIF('TT History'!$B:$B, D2206, 'TT History'!$E:$E) &gt;= 8.5%, 1.1055, 1.0525)), 1.0525)</f>
        <v>106.52368173383663</v>
      </c>
    </row>
    <row r="2207" spans="1:8" x14ac:dyDescent="0.25">
      <c r="A2207" t="s">
        <v>176</v>
      </c>
      <c r="B2207" t="str">
        <f>VLOOKUP(C2207, olt_db!$B$2:$E$70, 2, 0)</f>
        <v>OLT-SMGN-IBS-Bandar_Sawah</v>
      </c>
      <c r="C2207" t="s">
        <v>643</v>
      </c>
      <c r="D2207" s="44" t="s">
        <v>771</v>
      </c>
      <c r="E2207" s="44" t="s">
        <v>818</v>
      </c>
      <c r="F2207" s="143">
        <v>3.1309940598460999</v>
      </c>
      <c r="G2207" s="144">
        <v>99.318935404910604</v>
      </c>
      <c r="H2207" s="43">
        <f>ACOS(COS(RADIANS(90-F2208)) * COS(RADIANS(90-F2207)) + SIN(RADIANS(90-F2208)) * SIN(RADIANS(90-F2207)) * COS(RADIANS(G2208-G2207))) * 6371392 * IFERROR(IF(AVERAGEIF('TT History'!$B:$B, D2207, 'TT History'!$E:$E) &gt; 9.8%, 1.1205, IF(AVERAGEIF('TT History'!$B:$B, D2207, 'TT History'!$E:$E) &gt;= 8.5%, 1.1055, 1.0525)), 1.0525)</f>
        <v>94.47415044234117</v>
      </c>
    </row>
    <row r="2208" spans="1:8" x14ac:dyDescent="0.25">
      <c r="A2208" t="s">
        <v>176</v>
      </c>
      <c r="B2208" t="str">
        <f>VLOOKUP(C2208, olt_db!$B$2:$E$70, 2, 0)</f>
        <v>OLT-SMGN-IBS-Bandar_Sawah</v>
      </c>
      <c r="C2208" t="s">
        <v>643</v>
      </c>
      <c r="D2208" s="44" t="s">
        <v>771</v>
      </c>
      <c r="E2208" s="44" t="s">
        <v>819</v>
      </c>
      <c r="F2208" s="143">
        <v>3.1317681904654902</v>
      </c>
      <c r="G2208" s="144">
        <v>99.319164412594603</v>
      </c>
      <c r="H2208" s="43">
        <f>ACOS(COS(RADIANS(90-F2209)) * COS(RADIANS(90-F2208)) + SIN(RADIANS(90-F2209)) * SIN(RADIANS(90-F2208)) * COS(RADIANS(G2209-G2208))) * 6371392 * IFERROR(IF(AVERAGEIF('TT History'!$B:$B, D2208, 'TT History'!$E:$E) &gt; 9.8%, 1.1205, IF(AVERAGEIF('TT History'!$B:$B, D2208, 'TT History'!$E:$E) &gt;= 8.5%, 1.1055, 1.0525)), 1.0525)</f>
        <v>108.37998015647797</v>
      </c>
    </row>
    <row r="2209" spans="1:8" x14ac:dyDescent="0.25">
      <c r="A2209" t="s">
        <v>176</v>
      </c>
      <c r="B2209" t="str">
        <f>VLOOKUP(C2209, olt_db!$B$2:$E$70, 2, 0)</f>
        <v>OLT-SMGN-IBS-Bandar_Sawah</v>
      </c>
      <c r="C2209" t="s">
        <v>643</v>
      </c>
      <c r="D2209" s="44" t="s">
        <v>771</v>
      </c>
      <c r="E2209" s="44" t="s">
        <v>820</v>
      </c>
      <c r="F2209" s="143">
        <v>3.1326648147632601</v>
      </c>
      <c r="G2209" s="144">
        <v>99.319396183642795</v>
      </c>
      <c r="H2209" s="43">
        <f>ACOS(COS(RADIANS(90-F2210)) * COS(RADIANS(90-F2209)) + SIN(RADIANS(90-F2210)) * SIN(RADIANS(90-F2209)) * COS(RADIANS(G2210-G2209))) * 6371392 * IFERROR(IF(AVERAGEIF('TT History'!$B:$B, D2209, 'TT History'!$E:$E) &gt; 9.8%, 1.1205, IF(AVERAGEIF('TT History'!$B:$B, D2209, 'TT History'!$E:$E) &gt;= 8.5%, 1.1055, 1.0525)), 1.0525)</f>
        <v>158.54314956387637</v>
      </c>
    </row>
    <row r="2210" spans="1:8" x14ac:dyDescent="0.25">
      <c r="A2210" t="s">
        <v>176</v>
      </c>
      <c r="B2210" t="str">
        <f>VLOOKUP(C2210, olt_db!$B$2:$E$70, 2, 0)</f>
        <v>OLT-SMGN-IBS-Bandar_Sawah</v>
      </c>
      <c r="C2210" t="s">
        <v>643</v>
      </c>
      <c r="D2210" s="44" t="s">
        <v>771</v>
      </c>
      <c r="E2210" s="44" t="s">
        <v>821</v>
      </c>
      <c r="F2210" s="143">
        <v>3.1339598360599799</v>
      </c>
      <c r="G2210" s="144">
        <v>99.319794122975395</v>
      </c>
      <c r="H2210" s="43">
        <f>ACOS(COS(RADIANS(90-F2211)) * COS(RADIANS(90-F2210)) + SIN(RADIANS(90-F2211)) * SIN(RADIANS(90-F2210)) * COS(RADIANS(G2211-G2210))) * 6371392 * IFERROR(IF(AVERAGEIF('TT History'!$B:$B, D2210, 'TT History'!$E:$E) &gt; 9.8%, 1.1205, IF(AVERAGEIF('TT History'!$B:$B, D2210, 'TT History'!$E:$E) &gt;= 8.5%, 1.1055, 1.0525)), 1.0525)</f>
        <v>96.956416786855968</v>
      </c>
    </row>
    <row r="2211" spans="1:8" x14ac:dyDescent="0.25">
      <c r="A2211" t="s">
        <v>176</v>
      </c>
      <c r="B2211" t="str">
        <f>VLOOKUP(C2211, olt_db!$B$2:$E$70, 2, 0)</f>
        <v>OLT-SMGN-IBS-Bandar_Sawah</v>
      </c>
      <c r="C2211" t="s">
        <v>643</v>
      </c>
      <c r="D2211" s="44" t="s">
        <v>771</v>
      </c>
      <c r="E2211" s="44" t="s">
        <v>822</v>
      </c>
      <c r="F2211" s="143">
        <v>3.1347718061525902</v>
      </c>
      <c r="G2211" s="144">
        <v>99.319958561050697</v>
      </c>
      <c r="H2211" s="43">
        <f>ACOS(COS(RADIANS(90-F2212)) * COS(RADIANS(90-F2211)) + SIN(RADIANS(90-F2212)) * SIN(RADIANS(90-F2211)) * COS(RADIANS(G2212-G2211))) * 6371392 * IFERROR(IF(AVERAGEIF('TT History'!$B:$B, D2211, 'TT History'!$E:$E) &gt; 9.8%, 1.1205, IF(AVERAGEIF('TT History'!$B:$B, D2211, 'TT History'!$E:$E) &gt;= 8.5%, 1.1055, 1.0525)), 1.0525)</f>
        <v>120.37823150705356</v>
      </c>
    </row>
    <row r="2212" spans="1:8" x14ac:dyDescent="0.25">
      <c r="A2212" t="s">
        <v>176</v>
      </c>
      <c r="B2212" t="str">
        <f>VLOOKUP(C2212, olt_db!$B$2:$E$70, 2, 0)</f>
        <v>OLT-SMGN-IBS-Bandar_Sawah</v>
      </c>
      <c r="C2212" t="s">
        <v>643</v>
      </c>
      <c r="D2212" s="44" t="s">
        <v>771</v>
      </c>
      <c r="E2212" s="44" t="s">
        <v>823</v>
      </c>
      <c r="F2212" s="143">
        <v>3.13577328797613</v>
      </c>
      <c r="G2212" s="144">
        <v>99.320193209777003</v>
      </c>
      <c r="H2212" s="43">
        <f>ACOS(COS(RADIANS(90-F2213)) * COS(RADIANS(90-F2212)) + SIN(RADIANS(90-F2213)) * SIN(RADIANS(90-F2212)) * COS(RADIANS(G2213-G2212))) * 6371392 * IFERROR(IF(AVERAGEIF('TT History'!$B:$B, D2212, 'TT History'!$E:$E) &gt; 9.8%, 1.1205, IF(AVERAGEIF('TT History'!$B:$B, D2212, 'TT History'!$E:$E) &gt;= 8.5%, 1.1055, 1.0525)), 1.0525)</f>
        <v>105.77925299568791</v>
      </c>
    </row>
    <row r="2213" spans="1:8" x14ac:dyDescent="0.25">
      <c r="A2213" t="s">
        <v>176</v>
      </c>
      <c r="B2213" t="str">
        <f>VLOOKUP(C2213, olt_db!$B$2:$E$70, 2, 0)</f>
        <v>OLT-SMGN-IBS-Bandar_Sawah</v>
      </c>
      <c r="C2213" t="s">
        <v>643</v>
      </c>
      <c r="D2213" s="44" t="s">
        <v>771</v>
      </c>
      <c r="E2213" s="44" t="s">
        <v>732</v>
      </c>
      <c r="F2213" s="143">
        <v>3.13665630466391</v>
      </c>
      <c r="G2213" s="144">
        <v>99.320386151882303</v>
      </c>
      <c r="H2213" s="43">
        <f>ACOS(COS(RADIANS(90-F2214)) * COS(RADIANS(90-F2213)) + SIN(RADIANS(90-F2214)) * SIN(RADIANS(90-F2213)) * COS(RADIANS(G2214-G2213))) * 6371392 * IFERROR(IF(AVERAGEIF('TT History'!$B:$B, D2213, 'TT History'!$E:$E) &gt; 9.8%, 1.1205, IF(AVERAGEIF('TT History'!$B:$B, D2213, 'TT History'!$E:$E) &gt;= 8.5%, 1.1055, 1.0525)), 1.0525)</f>
        <v>89.69775038789416</v>
      </c>
    </row>
    <row r="2214" spans="1:8" x14ac:dyDescent="0.25">
      <c r="A2214" t="s">
        <v>176</v>
      </c>
      <c r="B2214" t="str">
        <f>VLOOKUP(C2214, olt_db!$B$2:$E$70, 2, 0)</f>
        <v>OLT-SMGN-IBS-Bandar_Sawah</v>
      </c>
      <c r="C2214" t="s">
        <v>643</v>
      </c>
      <c r="D2214" s="44" t="s">
        <v>771</v>
      </c>
      <c r="E2214" s="44" t="s">
        <v>733</v>
      </c>
      <c r="F2214" s="143">
        <v>3.1374127404674299</v>
      </c>
      <c r="G2214" s="144">
        <v>99.320509433630406</v>
      </c>
      <c r="H2214" s="43">
        <f>ACOS(COS(RADIANS(90-F2215)) * COS(RADIANS(90-F2214)) + SIN(RADIANS(90-F2215)) * SIN(RADIANS(90-F2214)) * COS(RADIANS(G2215-G2214))) * 6371392 * IFERROR(IF(AVERAGEIF('TT History'!$B:$B, D2214, 'TT History'!$E:$E) &gt; 9.8%, 1.1205, IF(AVERAGEIF('TT History'!$B:$B, D2214, 'TT History'!$E:$E) &gt;= 8.5%, 1.1055, 1.0525)), 1.0525)</f>
        <v>84.824196512342724</v>
      </c>
    </row>
    <row r="2215" spans="1:8" x14ac:dyDescent="0.25">
      <c r="A2215" t="s">
        <v>176</v>
      </c>
      <c r="B2215" t="str">
        <f>VLOOKUP(C2215, olt_db!$B$2:$E$70, 2, 0)</f>
        <v>OLT-SMGN-IBS-Bandar_Sawah</v>
      </c>
      <c r="C2215" t="s">
        <v>643</v>
      </c>
      <c r="D2215" s="44" t="s">
        <v>771</v>
      </c>
      <c r="E2215" s="44" t="s">
        <v>734</v>
      </c>
      <c r="F2215" s="143">
        <v>3.1381238404089902</v>
      </c>
      <c r="G2215" s="144">
        <v>99.320649625440495</v>
      </c>
      <c r="H2215" s="43">
        <f>ACOS(COS(RADIANS(90-F2216)) * COS(RADIANS(90-F2215)) + SIN(RADIANS(90-F2216)) * SIN(RADIANS(90-F2215)) * COS(RADIANS(G2216-G2215))) * 6371392 * IFERROR(IF(AVERAGEIF('TT History'!$B:$B, D2215, 'TT History'!$E:$E) &gt; 9.8%, 1.1205, IF(AVERAGEIF('TT History'!$B:$B, D2215, 'TT History'!$E:$E) &gt;= 8.5%, 1.1055, 1.0525)), 1.0525)</f>
        <v>108.80795714128472</v>
      </c>
    </row>
    <row r="2216" spans="1:8" x14ac:dyDescent="0.25">
      <c r="A2216" t="s">
        <v>176</v>
      </c>
      <c r="B2216" t="str">
        <f>VLOOKUP(C2216, olt_db!$B$2:$E$70, 2, 0)</f>
        <v>OLT-SMGN-IBS-Bandar_Sawah</v>
      </c>
      <c r="C2216" t="s">
        <v>643</v>
      </c>
      <c r="D2216" s="44" t="s">
        <v>771</v>
      </c>
      <c r="E2216" s="44" t="s">
        <v>735</v>
      </c>
      <c r="F2216" s="143">
        <v>3.13903917935176</v>
      </c>
      <c r="G2216" s="144">
        <v>99.3208124526749</v>
      </c>
      <c r="H2216" s="43">
        <f>ACOS(COS(RADIANS(90-F2217)) * COS(RADIANS(90-F2216)) + SIN(RADIANS(90-F2217)) * SIN(RADIANS(90-F2216)) * COS(RADIANS(G2217-G2216))) * 6371392 * IFERROR(IF(AVERAGEIF('TT History'!$B:$B, D2216, 'TT History'!$E:$E) &gt; 9.8%, 1.1205, IF(AVERAGEIF('TT History'!$B:$B, D2216, 'TT History'!$E:$E) &gt;= 8.5%, 1.1055, 1.0525)), 1.0525)</f>
        <v>67.492441001705942</v>
      </c>
    </row>
    <row r="2217" spans="1:8" x14ac:dyDescent="0.25">
      <c r="A2217" t="s">
        <v>176</v>
      </c>
      <c r="B2217" t="str">
        <f>VLOOKUP(C2217, olt_db!$B$2:$E$70, 2, 0)</f>
        <v>OLT-SMGN-IBS-Bandar_Sawah</v>
      </c>
      <c r="C2217" t="s">
        <v>643</v>
      </c>
      <c r="D2217" s="44" t="s">
        <v>771</v>
      </c>
      <c r="E2217" s="44" t="s">
        <v>736</v>
      </c>
      <c r="F2217" s="143">
        <v>3.13960730101148</v>
      </c>
      <c r="G2217" s="144">
        <v>99.320911475470595</v>
      </c>
      <c r="H2217" s="43">
        <f>ACOS(COS(RADIANS(90-F2218)) * COS(RADIANS(90-F2217)) + SIN(RADIANS(90-F2218)) * SIN(RADIANS(90-F2217)) * COS(RADIANS(G2218-G2217))) * 6371392 * IFERROR(IF(AVERAGEIF('TT History'!$B:$B, D2217, 'TT History'!$E:$E) &gt; 9.8%, 1.1205, IF(AVERAGEIF('TT History'!$B:$B, D2217, 'TT History'!$E:$E) &gt;= 8.5%, 1.1055, 1.0525)), 1.0525)</f>
        <v>65.496376241735135</v>
      </c>
    </row>
    <row r="2218" spans="1:8" x14ac:dyDescent="0.25">
      <c r="A2218" t="s">
        <v>176</v>
      </c>
      <c r="B2218" t="str">
        <f>VLOOKUP(C2218, olt_db!$B$2:$E$70, 2, 0)</f>
        <v>OLT-SMGN-IBS-Bandar_Sawah</v>
      </c>
      <c r="C2218" t="s">
        <v>643</v>
      </c>
      <c r="D2218" s="44" t="s">
        <v>771</v>
      </c>
      <c r="E2218" s="44" t="s">
        <v>737</v>
      </c>
      <c r="F2218" s="143">
        <v>3.1401644874803201</v>
      </c>
      <c r="G2218" s="144">
        <v>99.320963543484893</v>
      </c>
      <c r="H2218" s="43">
        <f>ACOS(COS(RADIANS(90-F2219)) * COS(RADIANS(90-F2218)) + SIN(RADIANS(90-F2219)) * SIN(RADIANS(90-F2218)) * COS(RADIANS(G2219-G2218))) * 6371392 * IFERROR(IF(AVERAGEIF('TT History'!$B:$B, D2218, 'TT History'!$E:$E) &gt; 9.8%, 1.1205, IF(AVERAGEIF('TT History'!$B:$B, D2218, 'TT History'!$E:$E) &gt;= 8.5%, 1.1055, 1.0525)), 1.0525)</f>
        <v>92.059310111335037</v>
      </c>
    </row>
    <row r="2219" spans="1:8" x14ac:dyDescent="0.25">
      <c r="A2219" t="s">
        <v>176</v>
      </c>
      <c r="B2219" t="str">
        <f>VLOOKUP(C2219, olt_db!$B$2:$E$70, 2, 0)</f>
        <v>OLT-SMGN-IBS-Bandar_Sawah</v>
      </c>
      <c r="C2219" t="s">
        <v>643</v>
      </c>
      <c r="D2219" s="44" t="s">
        <v>771</v>
      </c>
      <c r="E2219" s="44" t="s">
        <v>738</v>
      </c>
      <c r="F2219" s="143">
        <v>3.1409311674099598</v>
      </c>
      <c r="G2219" s="144">
        <v>99.321139547332294</v>
      </c>
      <c r="H2219" s="43">
        <f>ACOS(COS(RADIANS(90-F2220)) * COS(RADIANS(90-F2219)) + SIN(RADIANS(90-F2220)) * SIN(RADIANS(90-F2219)) * COS(RADIANS(G2220-G2219))) * 6371392 * IFERROR(IF(AVERAGEIF('TT History'!$B:$B, D2219, 'TT History'!$E:$E) &gt; 9.8%, 1.1205, IF(AVERAGEIF('TT History'!$B:$B, D2219, 'TT History'!$E:$E) &gt;= 8.5%, 1.1055, 1.0525)), 1.0525)</f>
        <v>78.597653680279237</v>
      </c>
    </row>
    <row r="2220" spans="1:8" x14ac:dyDescent="0.25">
      <c r="A2220" t="s">
        <v>176</v>
      </c>
      <c r="B2220" t="str">
        <f>VLOOKUP(C2220, olt_db!$B$2:$E$70, 2, 0)</f>
        <v>OLT-SMGN-IBS-Bandar_Sawah</v>
      </c>
      <c r="C2220" t="s">
        <v>643</v>
      </c>
      <c r="D2220" s="44" t="s">
        <v>771</v>
      </c>
      <c r="E2220" s="44" t="s">
        <v>739</v>
      </c>
      <c r="F2220" s="143">
        <v>3.1415907743978302</v>
      </c>
      <c r="G2220" s="144">
        <v>99.321265803534203</v>
      </c>
      <c r="H2220" s="43">
        <f>ACOS(COS(RADIANS(90-F2221)) * COS(RADIANS(90-F2220)) + SIN(RADIANS(90-F2221)) * SIN(RADIANS(90-F2220)) * COS(RADIANS(G2221-G2220))) * 6371392 * IFERROR(IF(AVERAGEIF('TT History'!$B:$B, D2220, 'TT History'!$E:$E) &gt; 9.8%, 1.1205, IF(AVERAGEIF('TT History'!$B:$B, D2220, 'TT History'!$E:$E) &gt;= 8.5%, 1.1055, 1.0525)), 1.0525)</f>
        <v>71.050438294289663</v>
      </c>
    </row>
    <row r="2221" spans="1:8" x14ac:dyDescent="0.25">
      <c r="A2221" t="s">
        <v>176</v>
      </c>
      <c r="B2221" t="str">
        <f>VLOOKUP(C2221, olt_db!$B$2:$E$70, 2, 0)</f>
        <v>OLT-SMGN-IBS-Bandar_Sawah</v>
      </c>
      <c r="C2221" t="s">
        <v>643</v>
      </c>
      <c r="D2221" s="44" t="s">
        <v>771</v>
      </c>
      <c r="E2221" s="44" t="s">
        <v>740</v>
      </c>
      <c r="F2221" s="143">
        <v>3.1421890332064999</v>
      </c>
      <c r="G2221" s="144">
        <v>99.3213689682579</v>
      </c>
      <c r="H2221" s="43">
        <f>ACOS(COS(RADIANS(90-F2222)) * COS(RADIANS(90-F2221)) + SIN(RADIANS(90-F2222)) * SIN(RADIANS(90-F2221)) * COS(RADIANS(G2222-G2221))) * 6371392 * IFERROR(IF(AVERAGEIF('TT History'!$B:$B, D2221, 'TT History'!$E:$E) &gt; 9.8%, 1.1205, IF(AVERAGEIF('TT History'!$B:$B, D2221, 'TT History'!$E:$E) &gt;= 8.5%, 1.1055, 1.0525)), 1.0525)</f>
        <v>61.384956908475566</v>
      </c>
    </row>
    <row r="2222" spans="1:8" x14ac:dyDescent="0.25">
      <c r="A2222" t="s">
        <v>176</v>
      </c>
      <c r="B2222" t="str">
        <f>VLOOKUP(C2222, olt_db!$B$2:$E$70, 2, 0)</f>
        <v>OLT-SMGN-IBS-Bandar_Sawah</v>
      </c>
      <c r="C2222" t="s">
        <v>643</v>
      </c>
      <c r="D2222" s="44" t="s">
        <v>771</v>
      </c>
      <c r="E2222" s="44" t="s">
        <v>741</v>
      </c>
      <c r="F2222" s="143">
        <v>3.1423787978578499</v>
      </c>
      <c r="G2222" s="144">
        <v>99.320879286870195</v>
      </c>
      <c r="H2222" s="43">
        <f>ACOS(COS(RADIANS(90-F2223)) * COS(RADIANS(90-F2222)) + SIN(RADIANS(90-F2223)) * SIN(RADIANS(90-F2222)) * COS(RADIANS(G2223-G2222))) * 6371392 * IFERROR(IF(AVERAGEIF('TT History'!$B:$B, D2222, 'TT History'!$E:$E) &gt; 9.8%, 1.1205, IF(AVERAGEIF('TT History'!$B:$B, D2222, 'TT History'!$E:$E) &gt;= 8.5%, 1.1055, 1.0525)), 1.0525)</f>
        <v>26.902251682592055</v>
      </c>
    </row>
    <row r="2223" spans="1:8" x14ac:dyDescent="0.25">
      <c r="A2223" t="s">
        <v>176</v>
      </c>
      <c r="B2223" t="str">
        <f>VLOOKUP(C2223, olt_db!$B$2:$E$70, 2, 0)</f>
        <v>OLT-SMGN-IBS-Bandar_Sawah</v>
      </c>
      <c r="C2223" t="s">
        <v>643</v>
      </c>
      <c r="D2223" s="44" t="s">
        <v>771</v>
      </c>
      <c r="E2223" s="44" t="s">
        <v>742</v>
      </c>
      <c r="F2223" s="143">
        <v>3.1424613344501702</v>
      </c>
      <c r="G2223" s="144">
        <v>99.320664439433301</v>
      </c>
      <c r="H2223" s="43">
        <f>ACOS(COS(RADIANS(90-F2224)) * COS(RADIANS(90-F2223)) + SIN(RADIANS(90-F2224)) * SIN(RADIANS(90-F2223)) * COS(RADIANS(G2224-G2223))) * 6371392 * IFERROR(IF(AVERAGEIF('TT History'!$B:$B, D2223, 'TT History'!$E:$E) &gt; 9.8%, 1.1205, IF(AVERAGEIF('TT History'!$B:$B, D2223, 'TT History'!$E:$E) &gt;= 8.5%, 1.1055, 1.0525)), 1.0525)</f>
        <v>23.226618610017919</v>
      </c>
    </row>
    <row r="2224" spans="1:8" x14ac:dyDescent="0.25">
      <c r="A2224" t="s">
        <v>176</v>
      </c>
      <c r="B2224" t="str">
        <f>VLOOKUP(C2224, olt_db!$B$2:$E$70, 2, 0)</f>
        <v>OLT-SMGN-IBS-Bandar_Sawah</v>
      </c>
      <c r="C2224" t="s">
        <v>643</v>
      </c>
      <c r="D2224" s="44" t="s">
        <v>771</v>
      </c>
      <c r="E2224" s="44" t="s">
        <v>743</v>
      </c>
      <c r="F2224" s="143">
        <v>3.14260706076875</v>
      </c>
      <c r="G2224" s="144">
        <v>99.320529528205796</v>
      </c>
      <c r="H2224" s="43">
        <f>ACOS(COS(RADIANS(90-F2225)) * COS(RADIANS(90-F2224)) + SIN(RADIANS(90-F2225)) * SIN(RADIANS(90-F2224)) * COS(RADIANS(G2225-G2224))) * 6371392 * IFERROR(IF(AVERAGEIF('TT History'!$B:$B, D2224, 'TT History'!$E:$E) &gt; 9.8%, 1.1205, IF(AVERAGEIF('TT History'!$B:$B, D2224, 'TT History'!$E:$E) &gt;= 8.5%, 1.1055, 1.0525)), 1.0525)</f>
        <v>71.320806232390524</v>
      </c>
    </row>
    <row r="2225" spans="1:8" x14ac:dyDescent="0.25">
      <c r="A2225" t="s">
        <v>176</v>
      </c>
      <c r="B2225" t="str">
        <f>VLOOKUP(C2225, olt_db!$B$2:$E$70, 2, 0)</f>
        <v>OLT-SMGN-IBS-Bandar_Sawah</v>
      </c>
      <c r="C2225" t="s">
        <v>643</v>
      </c>
      <c r="D2225" s="44" t="s">
        <v>771</v>
      </c>
      <c r="E2225" s="44" t="s">
        <v>744</v>
      </c>
      <c r="F2225" s="143">
        <v>3.1431149529398899</v>
      </c>
      <c r="G2225" s="144">
        <v>99.3201923019719</v>
      </c>
      <c r="H2225" s="43">
        <f>ACOS(COS(RADIANS(90-F2226)) * COS(RADIANS(90-F2225)) + SIN(RADIANS(90-F2226)) * SIN(RADIANS(90-F2225)) * COS(RADIANS(G2226-G2225))) * 6371392 * IFERROR(IF(AVERAGEIF('TT History'!$B:$B, D2225, 'TT History'!$E:$E) &gt; 9.8%, 1.1205, IF(AVERAGEIF('TT History'!$B:$B, D2225, 'TT History'!$E:$E) &gt;= 8.5%, 1.1055, 1.0525)), 1.0525)</f>
        <v>81.180514790023636</v>
      </c>
    </row>
    <row r="2226" spans="1:8" x14ac:dyDescent="0.25">
      <c r="A2226" t="s">
        <v>176</v>
      </c>
      <c r="B2226" t="str">
        <f>VLOOKUP(C2226, olt_db!$B$2:$E$70, 2, 0)</f>
        <v>OLT-SMGN-IBS-Bandar_Sawah</v>
      </c>
      <c r="C2226" t="s">
        <v>643</v>
      </c>
      <c r="D2226" s="44" t="s">
        <v>771</v>
      </c>
      <c r="E2226" s="44" t="s">
        <v>745</v>
      </c>
      <c r="F2226" s="143">
        <v>3.1437040420462301</v>
      </c>
      <c r="G2226" s="144">
        <v>99.319825587193293</v>
      </c>
      <c r="H2226" s="43">
        <f>ACOS(COS(RADIANS(90-F2227)) * COS(RADIANS(90-F2226)) + SIN(RADIANS(90-F2227)) * SIN(RADIANS(90-F2226)) * COS(RADIANS(G2227-G2226))) * 6371392 * IFERROR(IF(AVERAGEIF('TT History'!$B:$B, D2226, 'TT History'!$E:$E) &gt; 9.8%, 1.1205, IF(AVERAGEIF('TT History'!$B:$B, D2226, 'TT History'!$E:$E) &gt;= 8.5%, 1.1055, 1.0525)), 1.0525)</f>
        <v>91.727898560673836</v>
      </c>
    </row>
    <row r="2227" spans="1:8" x14ac:dyDescent="0.25">
      <c r="A2227" t="s">
        <v>176</v>
      </c>
      <c r="B2227" t="str">
        <f>VLOOKUP(C2227, olt_db!$B$2:$E$70, 2, 0)</f>
        <v>OLT-SMGN-IBS-Bandar_Sawah</v>
      </c>
      <c r="C2227" t="s">
        <v>643</v>
      </c>
      <c r="D2227" s="44" t="s">
        <v>771</v>
      </c>
      <c r="E2227" s="44" t="s">
        <v>746</v>
      </c>
      <c r="F2227" s="143">
        <v>3.1443656427733799</v>
      </c>
      <c r="G2227" s="144">
        <v>99.319404809042695</v>
      </c>
      <c r="H2227" s="43">
        <f>ACOS(COS(RADIANS(90-F2228)) * COS(RADIANS(90-F2227)) + SIN(RADIANS(90-F2228)) * SIN(RADIANS(90-F2227)) * COS(RADIANS(G2228-G2227))) * 6371392 * IFERROR(IF(AVERAGEIF('TT History'!$B:$B, D2227, 'TT History'!$E:$E) &gt; 9.8%, 1.1205, IF(AVERAGEIF('TT History'!$B:$B, D2227, 'TT History'!$E:$E) &gt;= 8.5%, 1.1055, 1.0525)), 1.0525)</f>
        <v>78.531246765300395</v>
      </c>
    </row>
    <row r="2228" spans="1:8" x14ac:dyDescent="0.25">
      <c r="A2228" t="s">
        <v>176</v>
      </c>
      <c r="B2228" t="str">
        <f>VLOOKUP(C2228, olt_db!$B$2:$E$70, 2, 0)</f>
        <v>OLT-SMGN-IBS-Bandar_Sawah</v>
      </c>
      <c r="C2228" t="s">
        <v>643</v>
      </c>
      <c r="D2228" s="44" t="s">
        <v>771</v>
      </c>
      <c r="E2228" s="44" t="s">
        <v>747</v>
      </c>
      <c r="F2228" s="143">
        <v>3.1449386714734202</v>
      </c>
      <c r="G2228" s="144">
        <v>99.319055211126297</v>
      </c>
      <c r="H2228" s="43">
        <f>ACOS(COS(RADIANS(90-F2229)) * COS(RADIANS(90-F2228)) + SIN(RADIANS(90-F2229)) * SIN(RADIANS(90-F2228)) * COS(RADIANS(G2229-G2228))) * 6371392 * IFERROR(IF(AVERAGEIF('TT History'!$B:$B, D2228, 'TT History'!$E:$E) &gt; 9.8%, 1.1205, IF(AVERAGEIF('TT History'!$B:$B, D2228, 'TT History'!$E:$E) &gt;= 8.5%, 1.1055, 1.0525)), 1.0525)</f>
        <v>60.185714795187877</v>
      </c>
    </row>
    <row r="2229" spans="1:8" x14ac:dyDescent="0.25">
      <c r="A2229" t="s">
        <v>176</v>
      </c>
      <c r="B2229" t="str">
        <f>VLOOKUP(C2229, olt_db!$B$2:$E$70, 2, 0)</f>
        <v>OLT-SMGN-IBS-Bandar_Sawah</v>
      </c>
      <c r="C2229" t="s">
        <v>643</v>
      </c>
      <c r="D2229" s="44" t="s">
        <v>771</v>
      </c>
      <c r="E2229" s="44" t="s">
        <v>748</v>
      </c>
      <c r="F2229" s="143">
        <v>3.1453765241586402</v>
      </c>
      <c r="G2229" s="144">
        <v>99.318785136948506</v>
      </c>
      <c r="H2229" s="43">
        <f>ACOS(COS(RADIANS(90-F2230)) * COS(RADIANS(90-F2229)) + SIN(RADIANS(90-F2230)) * SIN(RADIANS(90-F2229)) * COS(RADIANS(G2230-G2229))) * 6371392 * IFERROR(IF(AVERAGEIF('TT History'!$B:$B, D2229, 'TT History'!$E:$E) &gt; 9.8%, 1.1205, IF(AVERAGEIF('TT History'!$B:$B, D2229, 'TT History'!$E:$E) &gt;= 8.5%, 1.1055, 1.0525)), 1.0525)</f>
        <v>84.149297748232797</v>
      </c>
    </row>
    <row r="2230" spans="1:8" x14ac:dyDescent="0.25">
      <c r="A2230" t="s">
        <v>176</v>
      </c>
      <c r="B2230" t="str">
        <f>VLOOKUP(C2230, olt_db!$B$2:$E$70, 2, 0)</f>
        <v>OLT-SMGN-IBS-Bandar_Sawah</v>
      </c>
      <c r="C2230" t="s">
        <v>643</v>
      </c>
      <c r="D2230" s="44" t="s">
        <v>771</v>
      </c>
      <c r="E2230" s="44" t="s">
        <v>749</v>
      </c>
      <c r="F2230" s="143">
        <v>3.1459781203247701</v>
      </c>
      <c r="G2230" s="144">
        <v>99.318390825410603</v>
      </c>
      <c r="H2230" s="43">
        <f>ACOS(COS(RADIANS(90-F2231)) * COS(RADIANS(90-F2230)) + SIN(RADIANS(90-F2231)) * SIN(RADIANS(90-F2230)) * COS(RADIANS(G2231-G2230))) * 6371392 * IFERROR(IF(AVERAGEIF('TT History'!$B:$B, D2230, 'TT History'!$E:$E) &gt; 9.8%, 1.1205, IF(AVERAGEIF('TT History'!$B:$B, D2230, 'TT History'!$E:$E) &gt;= 8.5%, 1.1055, 1.0525)), 1.0525)</f>
        <v>111.46743143149294</v>
      </c>
    </row>
    <row r="2231" spans="1:8" x14ac:dyDescent="0.25">
      <c r="A2231" t="s">
        <v>176</v>
      </c>
      <c r="B2231" t="str">
        <f>VLOOKUP(C2231, olt_db!$B$2:$E$70, 2, 0)</f>
        <v>OLT-SMGN-IBS-Bandar_Sawah</v>
      </c>
      <c r="C2231" t="s">
        <v>643</v>
      </c>
      <c r="D2231" s="44" t="s">
        <v>771</v>
      </c>
      <c r="E2231" s="44" t="s">
        <v>750</v>
      </c>
      <c r="F2231" s="143">
        <v>3.14680168428547</v>
      </c>
      <c r="G2231" s="144">
        <v>99.317911786575195</v>
      </c>
      <c r="H2231" s="43">
        <f>ACOS(COS(RADIANS(90-F2232)) * COS(RADIANS(90-F2231)) + SIN(RADIANS(90-F2232)) * SIN(RADIANS(90-F2231)) * COS(RADIANS(G2232-G2231))) * 6371392 * IFERROR(IF(AVERAGEIF('TT History'!$B:$B, D2231, 'TT History'!$E:$E) &gt; 9.8%, 1.1205, IF(AVERAGEIF('TT History'!$B:$B, D2231, 'TT History'!$E:$E) &gt;= 8.5%, 1.1055, 1.0525)), 1.0525)</f>
        <v>93.975874972883659</v>
      </c>
    </row>
    <row r="2232" spans="1:8" x14ac:dyDescent="0.25">
      <c r="A2232" t="s">
        <v>176</v>
      </c>
      <c r="B2232" t="str">
        <f>VLOOKUP(C2232, olt_db!$B$2:$E$70, 2, 0)</f>
        <v>OLT-SMGN-IBS-Bandar_Sawah</v>
      </c>
      <c r="C2232" t="s">
        <v>643</v>
      </c>
      <c r="D2232" s="44" t="s">
        <v>771</v>
      </c>
      <c r="E2232" s="44" t="s">
        <v>751</v>
      </c>
      <c r="F2232" s="143">
        <v>3.14750280196919</v>
      </c>
      <c r="G2232" s="144">
        <v>99.317519858229105</v>
      </c>
      <c r="H2232" s="43">
        <f>ACOS(COS(RADIANS(90-F2233)) * COS(RADIANS(90-F2232)) + SIN(RADIANS(90-F2233)) * SIN(RADIANS(90-F2232)) * COS(RADIANS(G2233-G2232))) * 6371392 * IFERROR(IF(AVERAGEIF('TT History'!$B:$B, D2232, 'TT History'!$E:$E) &gt; 9.8%, 1.1205, IF(AVERAGEIF('TT History'!$B:$B, D2232, 'TT History'!$E:$E) &gt;= 8.5%, 1.1055, 1.0525)), 1.0525)</f>
        <v>89.307561509269632</v>
      </c>
    </row>
    <row r="2233" spans="1:8" x14ac:dyDescent="0.25">
      <c r="A2233" t="s">
        <v>176</v>
      </c>
      <c r="B2233" t="str">
        <f>VLOOKUP(C2233, olt_db!$B$2:$E$70, 2, 0)</f>
        <v>OLT-SMGN-IBS-Bandar_Sawah</v>
      </c>
      <c r="C2233" t="s">
        <v>643</v>
      </c>
      <c r="D2233" s="44" t="s">
        <v>771</v>
      </c>
      <c r="E2233" s="44" t="s">
        <v>752</v>
      </c>
      <c r="F2233" s="143">
        <v>3.1481550592910001</v>
      </c>
      <c r="G2233" s="144">
        <v>99.317123267815404</v>
      </c>
      <c r="H2233" s="43">
        <f>ACOS(COS(RADIANS(90-F2234)) * COS(RADIANS(90-F2233)) + SIN(RADIANS(90-F2234)) * SIN(RADIANS(90-F2233)) * COS(RADIANS(G2234-G2233))) * 6371392 * IFERROR(IF(AVERAGEIF('TT History'!$B:$B, D2233, 'TT History'!$E:$E) &gt; 9.8%, 1.1205, IF(AVERAGEIF('TT History'!$B:$B, D2233, 'TT History'!$E:$E) &gt;= 8.5%, 1.1055, 1.0525)), 1.0525)</f>
        <v>86.497266056634061</v>
      </c>
    </row>
    <row r="2234" spans="1:8" x14ac:dyDescent="0.25">
      <c r="A2234" t="s">
        <v>176</v>
      </c>
      <c r="B2234" t="str">
        <f>VLOOKUP(C2234, olt_db!$B$2:$E$70, 2, 0)</f>
        <v>OLT-SMGN-IBS-Bandar_Sawah</v>
      </c>
      <c r="C2234" t="s">
        <v>643</v>
      </c>
      <c r="D2234" s="44" t="s">
        <v>771</v>
      </c>
      <c r="E2234" s="44" t="s">
        <v>753</v>
      </c>
      <c r="F2234" s="143">
        <v>3.1487863146242399</v>
      </c>
      <c r="G2234" s="144">
        <v>99.316738372249802</v>
      </c>
      <c r="H2234" s="43">
        <f>ACOS(COS(RADIANS(90-F2235)) * COS(RADIANS(90-F2234)) + SIN(RADIANS(90-F2235)) * SIN(RADIANS(90-F2234)) * COS(RADIANS(G2235-G2234))) * 6371392 * IFERROR(IF(AVERAGEIF('TT History'!$B:$B, D2234, 'TT History'!$E:$E) &gt; 9.8%, 1.1205, IF(AVERAGEIF('TT History'!$B:$B, D2234, 'TT History'!$E:$E) &gt;= 8.5%, 1.1055, 1.0525)), 1.0525)</f>
        <v>75.469329077171693</v>
      </c>
    </row>
    <row r="2235" spans="1:8" x14ac:dyDescent="0.25">
      <c r="A2235" t="s">
        <v>176</v>
      </c>
      <c r="B2235" t="str">
        <f>VLOOKUP(C2235, olt_db!$B$2:$E$70, 2, 0)</f>
        <v>OLT-SMGN-IBS-Bandar_Sawah</v>
      </c>
      <c r="C2235" t="s">
        <v>643</v>
      </c>
      <c r="D2235" s="44" t="s">
        <v>771</v>
      </c>
      <c r="E2235" s="44" t="s">
        <v>754</v>
      </c>
      <c r="F2235" s="143">
        <v>3.1493369880950501</v>
      </c>
      <c r="G2235" s="144">
        <v>99.316402384567098</v>
      </c>
      <c r="H2235" s="43">
        <f>ACOS(COS(RADIANS(90-F2236)) * COS(RADIANS(90-F2235)) + SIN(RADIANS(90-F2236)) * SIN(RADIANS(90-F2235)) * COS(RADIANS(G2236-G2235))) * 6371392 * IFERROR(IF(AVERAGEIF('TT History'!$B:$B, D2235, 'TT History'!$E:$E) &gt; 9.8%, 1.1205, IF(AVERAGEIF('TT History'!$B:$B, D2235, 'TT History'!$E:$E) &gt;= 8.5%, 1.1055, 1.0525)), 1.0525)</f>
        <v>57.584433150632819</v>
      </c>
    </row>
    <row r="2236" spans="1:8" x14ac:dyDescent="0.25">
      <c r="A2236" t="s">
        <v>176</v>
      </c>
      <c r="B2236" t="str">
        <f>VLOOKUP(C2236, olt_db!$B$2:$E$70, 2, 0)</f>
        <v>OLT-SMGN-IBS-Bandar_Sawah</v>
      </c>
      <c r="C2236" t="s">
        <v>643</v>
      </c>
      <c r="D2236" s="44" t="s">
        <v>771</v>
      </c>
      <c r="E2236" s="44" t="s">
        <v>755</v>
      </c>
      <c r="F2236" s="143">
        <v>3.1497504170325099</v>
      </c>
      <c r="G2236" s="144">
        <v>99.316135246717195</v>
      </c>
      <c r="H2236" s="43">
        <f>ACOS(COS(RADIANS(90-F2237)) * COS(RADIANS(90-F2236)) + SIN(RADIANS(90-F2237)) * SIN(RADIANS(90-F2236)) * COS(RADIANS(G2237-G2236))) * 6371392 * IFERROR(IF(AVERAGEIF('TT History'!$B:$B, D2236, 'TT History'!$E:$E) &gt; 9.8%, 1.1205, IF(AVERAGEIF('TT History'!$B:$B, D2236, 'TT History'!$E:$E) &gt;= 8.5%, 1.1055, 1.0525)), 1.0525)</f>
        <v>68.805978741723294</v>
      </c>
    </row>
    <row r="2237" spans="1:8" x14ac:dyDescent="0.25">
      <c r="A2237" t="s">
        <v>176</v>
      </c>
      <c r="B2237" t="str">
        <f>VLOOKUP(C2237, olt_db!$B$2:$E$70, 2, 0)</f>
        <v>OLT-SMGN-IBS-Bandar_Sawah</v>
      </c>
      <c r="C2237" t="s">
        <v>643</v>
      </c>
      <c r="D2237" s="44" t="s">
        <v>771</v>
      </c>
      <c r="E2237" s="44" t="s">
        <v>756</v>
      </c>
      <c r="F2237" s="143">
        <v>3.1502583031609999</v>
      </c>
      <c r="G2237" s="144">
        <v>99.315838723665294</v>
      </c>
      <c r="H2237" s="43">
        <f>ACOS(COS(RADIANS(90-F2238)) * COS(RADIANS(90-F2237)) + SIN(RADIANS(90-F2238)) * SIN(RADIANS(90-F2237)) * COS(RADIANS(G2238-G2237))) * 6371392 * IFERROR(IF(AVERAGEIF('TT History'!$B:$B, D2237, 'TT History'!$E:$E) &gt; 9.8%, 1.1205, IF(AVERAGEIF('TT History'!$B:$B, D2237, 'TT History'!$E:$E) &gt;= 8.5%, 1.1055, 1.0525)), 1.0525)</f>
        <v>67.344630834204267</v>
      </c>
    </row>
    <row r="2238" spans="1:8" x14ac:dyDescent="0.25">
      <c r="A2238" t="s">
        <v>176</v>
      </c>
      <c r="B2238" t="str">
        <f>VLOOKUP(C2238, olt_db!$B$2:$E$70, 2, 0)</f>
        <v>OLT-SMGN-IBS-Bandar_Sawah</v>
      </c>
      <c r="C2238" t="s">
        <v>643</v>
      </c>
      <c r="D2238" s="44" t="s">
        <v>771</v>
      </c>
      <c r="E2238" s="44" t="s">
        <v>757</v>
      </c>
      <c r="F2238" s="143">
        <v>3.1507569590367002</v>
      </c>
      <c r="G2238" s="144">
        <v>99.315551189175594</v>
      </c>
      <c r="H2238" s="43">
        <f>ACOS(COS(RADIANS(90-F2239)) * COS(RADIANS(90-F2238)) + SIN(RADIANS(90-F2239)) * SIN(RADIANS(90-F2238)) * COS(RADIANS(G2239-G2238))) * 6371392 * IFERROR(IF(AVERAGEIF('TT History'!$B:$B, D2238, 'TT History'!$E:$E) &gt; 9.8%, 1.1205, IF(AVERAGEIF('TT History'!$B:$B, D2238, 'TT History'!$E:$E) &gt;= 8.5%, 1.1055, 1.0525)), 1.0525)</f>
        <v>50.278143486635997</v>
      </c>
    </row>
    <row r="2239" spans="1:8" x14ac:dyDescent="0.25">
      <c r="A2239" t="s">
        <v>176</v>
      </c>
      <c r="B2239" t="str">
        <f>VLOOKUP(C2239, olt_db!$B$2:$E$70, 2, 0)</f>
        <v>OLT-SMGN-IBS-Bandar_Sawah</v>
      </c>
      <c r="C2239" t="s">
        <v>643</v>
      </c>
      <c r="D2239" s="44" t="s">
        <v>771</v>
      </c>
      <c r="E2239" s="44" t="s">
        <v>758</v>
      </c>
      <c r="F2239" s="143">
        <v>3.1511261221588001</v>
      </c>
      <c r="G2239" s="144">
        <v>99.315331178064994</v>
      </c>
      <c r="H2239" s="43">
        <f>ACOS(COS(RADIANS(90-F2240)) * COS(RADIANS(90-F2239)) + SIN(RADIANS(90-F2240)) * SIN(RADIANS(90-F2239)) * COS(RADIANS(G2240-G2239))) * 6371392 * IFERROR(IF(AVERAGEIF('TT History'!$B:$B, D2239, 'TT History'!$E:$E) &gt; 9.8%, 1.1205, IF(AVERAGEIF('TT History'!$B:$B, D2239, 'TT History'!$E:$E) &gt;= 8.5%, 1.1055, 1.0525)), 1.0525)</f>
        <v>69.217180715373559</v>
      </c>
    </row>
    <row r="2240" spans="1:8" x14ac:dyDescent="0.25">
      <c r="A2240" t="s">
        <v>176</v>
      </c>
      <c r="B2240" t="str">
        <f>VLOOKUP(C2240, olt_db!$B$2:$E$70, 2, 0)</f>
        <v>OLT-SMGN-IBS-Bandar_Sawah</v>
      </c>
      <c r="C2240" t="s">
        <v>643</v>
      </c>
      <c r="D2240" s="44" t="s">
        <v>771</v>
      </c>
      <c r="E2240" s="44" t="s">
        <v>759</v>
      </c>
      <c r="F2240" s="143">
        <v>3.1515950981872498</v>
      </c>
      <c r="G2240" s="144">
        <v>99.3149703357345</v>
      </c>
      <c r="H2240" s="43">
        <f>ACOS(COS(RADIANS(90-F2241)) * COS(RADIANS(90-F2240)) + SIN(RADIANS(90-F2241)) * SIN(RADIANS(90-F2240)) * COS(RADIANS(G2241-G2240))) * 6371392 * IFERROR(IF(AVERAGEIF('TT History'!$B:$B, D2240, 'TT History'!$E:$E) &gt; 9.8%, 1.1205, IF(AVERAGEIF('TT History'!$B:$B, D2240, 'TT History'!$E:$E) &gt;= 8.5%, 1.1055, 1.0525)), 1.0525)</f>
        <v>37.77436880581547</v>
      </c>
    </row>
    <row r="2241" spans="1:8" x14ac:dyDescent="0.25">
      <c r="A2241" t="s">
        <v>176</v>
      </c>
      <c r="B2241" t="str">
        <f>VLOOKUP(C2241, olt_db!$B$2:$E$70, 2, 0)</f>
        <v>OLT-SMGN-IBS-Bandar_Sawah</v>
      </c>
      <c r="C2241" t="s">
        <v>643</v>
      </c>
      <c r="D2241" s="44" t="s">
        <v>771</v>
      </c>
      <c r="E2241" s="44" t="s">
        <v>760</v>
      </c>
      <c r="F2241" s="143">
        <v>3.1519101599054999</v>
      </c>
      <c r="G2241" s="144">
        <v>99.314900214382007</v>
      </c>
      <c r="H2241" s="43">
        <f>ACOS(COS(RADIANS(90-F2242)) * COS(RADIANS(90-F2241)) + SIN(RADIANS(90-F2242)) * SIN(RADIANS(90-F2241)) * COS(RADIANS(G2242-G2241))) * 6371392 * IFERROR(IF(AVERAGEIF('TT History'!$B:$B, D2241, 'TT History'!$E:$E) &gt; 9.8%, 1.1205, IF(AVERAGEIF('TT History'!$B:$B, D2241, 'TT History'!$E:$E) &gt;= 8.5%, 1.1055, 1.0525)), 1.0525)</f>
        <v>70.669620300735644</v>
      </c>
    </row>
    <row r="2242" spans="1:8" x14ac:dyDescent="0.25">
      <c r="A2242" t="s">
        <v>176</v>
      </c>
      <c r="B2242" t="str">
        <f>VLOOKUP(C2242, olt_db!$B$2:$E$70, 2, 0)</f>
        <v>OLT-SMGN-IBS-Bandar_Sawah</v>
      </c>
      <c r="C2242" t="s">
        <v>643</v>
      </c>
      <c r="D2242" s="44" t="s">
        <v>771</v>
      </c>
      <c r="E2242" s="44" t="s">
        <v>761</v>
      </c>
      <c r="F2242" s="143">
        <v>3.1525116923176899</v>
      </c>
      <c r="G2242" s="144">
        <v>99.314847762068098</v>
      </c>
      <c r="H2242" s="43">
        <f>ACOS(COS(RADIANS(90-F2243)) * COS(RADIANS(90-F2242)) + SIN(RADIANS(90-F2243)) * SIN(RADIANS(90-F2242)) * COS(RADIANS(G2243-G2242))) * 6371392 * IFERROR(IF(AVERAGEIF('TT History'!$B:$B, D2242, 'TT History'!$E:$E) &gt; 9.8%, 1.1205, IF(AVERAGEIF('TT History'!$B:$B, D2242, 'TT History'!$E:$E) &gt;= 8.5%, 1.1055, 1.0525)), 1.0525)</f>
        <v>77.242384765621537</v>
      </c>
    </row>
    <row r="2243" spans="1:8" x14ac:dyDescent="0.25">
      <c r="A2243" t="s">
        <v>176</v>
      </c>
      <c r="B2243" t="str">
        <f>VLOOKUP(C2243, olt_db!$B$2:$E$70, 2, 0)</f>
        <v>OLT-SMGN-IBS-Bandar_Sawah</v>
      </c>
      <c r="C2243" t="s">
        <v>643</v>
      </c>
      <c r="D2243" s="44" t="s">
        <v>771</v>
      </c>
      <c r="E2243" s="44" t="s">
        <v>762</v>
      </c>
      <c r="F2243" s="143">
        <v>3.1531680231521499</v>
      </c>
      <c r="G2243" s="144">
        <v>99.314778482495896</v>
      </c>
      <c r="H2243" s="43">
        <f>ACOS(COS(RADIANS(90-F2244)) * COS(RADIANS(90-F2243)) + SIN(RADIANS(90-F2244)) * SIN(RADIANS(90-F2243)) * COS(RADIANS(G2244-G2243))) * 6371392 * IFERROR(IF(AVERAGEIF('TT History'!$B:$B, D2243, 'TT History'!$E:$E) &gt; 9.8%, 1.1205, IF(AVERAGEIF('TT History'!$B:$B, D2243, 'TT History'!$E:$E) &gt;= 8.5%, 1.1055, 1.0525)), 1.0525)</f>
        <v>69.666169347891525</v>
      </c>
    </row>
    <row r="2244" spans="1:8" x14ac:dyDescent="0.25">
      <c r="A2244" t="s">
        <v>176</v>
      </c>
      <c r="B2244" t="str">
        <f>VLOOKUP(C2244, olt_db!$B$2:$E$70, 2, 0)</f>
        <v>OLT-SMGN-IBS-Bandar_Sawah</v>
      </c>
      <c r="C2244" t="s">
        <v>643</v>
      </c>
      <c r="D2244" s="44" t="s">
        <v>771</v>
      </c>
      <c r="E2244" s="44" t="s">
        <v>763</v>
      </c>
      <c r="F2244" s="143">
        <v>3.15376034816151</v>
      </c>
      <c r="G2244" s="144">
        <v>99.314719613516402</v>
      </c>
      <c r="H2244" s="43">
        <f>ACOS(COS(RADIANS(90-F2245)) * COS(RADIANS(90-F2244)) + SIN(RADIANS(90-F2245)) * SIN(RADIANS(90-F2244)) * COS(RADIANS(G2245-G2244))) * 6371392 * IFERROR(IF(AVERAGEIF('TT History'!$B:$B, D2244, 'TT History'!$E:$E) &gt; 9.8%, 1.1205, IF(AVERAGEIF('TT History'!$B:$B, D2244, 'TT History'!$E:$E) &gt;= 8.5%, 1.1055, 1.0525)), 1.0525)</f>
        <v>50.471701405030551</v>
      </c>
    </row>
    <row r="2245" spans="1:8" x14ac:dyDescent="0.25">
      <c r="A2245" t="s">
        <v>176</v>
      </c>
      <c r="B2245" t="str">
        <f>VLOOKUP(C2245, olt_db!$B$2:$E$70, 2, 0)</f>
        <v>OLT-SMGN-IBS-Bandar_Sawah</v>
      </c>
      <c r="C2245" t="s">
        <v>643</v>
      </c>
      <c r="D2245" s="44" t="s">
        <v>771</v>
      </c>
      <c r="E2245" s="44" t="s">
        <v>764</v>
      </c>
      <c r="F2245" s="143">
        <v>3.1541890331161802</v>
      </c>
      <c r="G2245" s="144">
        <v>99.314672714392501</v>
      </c>
      <c r="H2245" s="43">
        <f>ACOS(COS(RADIANS(90-F2246)) * COS(RADIANS(90-F2245)) + SIN(RADIANS(90-F2246)) * SIN(RADIANS(90-F2245)) * COS(RADIANS(G2246-G2245))) * 6371392 * IFERROR(IF(AVERAGEIF('TT History'!$B:$B, D2245, 'TT History'!$E:$E) &gt; 9.8%, 1.1205, IF(AVERAGEIF('TT History'!$B:$B, D2245, 'TT History'!$E:$E) &gt;= 8.5%, 1.1055, 1.0525)), 1.0525)</f>
        <v>46.342190379625976</v>
      </c>
    </row>
    <row r="2246" spans="1:8" x14ac:dyDescent="0.25">
      <c r="A2246" t="s">
        <v>176</v>
      </c>
      <c r="B2246" t="str">
        <f>VLOOKUP(C2246, olt_db!$B$2:$E$70, 2, 0)</f>
        <v>OLT-SMGN-IBS-Bandar_Sawah</v>
      </c>
      <c r="C2246" t="s">
        <v>643</v>
      </c>
      <c r="D2246" s="44" t="s">
        <v>771</v>
      </c>
      <c r="E2246" s="44" t="s">
        <v>765</v>
      </c>
      <c r="F2246" s="143">
        <v>3.1545832594768402</v>
      </c>
      <c r="G2246" s="144">
        <v>99.314635728719395</v>
      </c>
      <c r="H2246" s="43">
        <f>ACOS(COS(RADIANS(90-F2247)) * COS(RADIANS(90-F2246)) + SIN(RADIANS(90-F2247)) * SIN(RADIANS(90-F2246)) * COS(RADIANS(G2247-G2246))) * 6371392 * IFERROR(IF(AVERAGEIF('TT History'!$B:$B, D2246, 'TT History'!$E:$E) &gt; 9.8%, 1.1205, IF(AVERAGEIF('TT History'!$B:$B, D2246, 'TT History'!$E:$E) &gt;= 8.5%, 1.1055, 1.0525)), 1.0525)</f>
        <v>50.391712309831732</v>
      </c>
    </row>
    <row r="2247" spans="1:8" x14ac:dyDescent="0.25">
      <c r="A2247" t="s">
        <v>176</v>
      </c>
      <c r="B2247" t="str">
        <f>VLOOKUP(C2247, olt_db!$B$2:$E$70, 2, 0)</f>
        <v>OLT-SMGN-IBS-Bandar_Sawah</v>
      </c>
      <c r="C2247" t="s">
        <v>643</v>
      </c>
      <c r="D2247" s="44" t="s">
        <v>771</v>
      </c>
      <c r="E2247" s="44" t="s">
        <v>766</v>
      </c>
      <c r="F2247" s="143">
        <v>3.15501244814799</v>
      </c>
      <c r="G2247" s="144">
        <v>99.314601438654407</v>
      </c>
      <c r="H2247" s="43">
        <f>ACOS(COS(RADIANS(90-F2248)) * COS(RADIANS(90-F2247)) + SIN(RADIANS(90-F2248)) * SIN(RADIANS(90-F2247)) * COS(RADIANS(G2248-G2247))) * 6371392 * IFERROR(IF(AVERAGEIF('TT History'!$B:$B, D2247, 'TT History'!$E:$E) &gt; 9.8%, 1.1205, IF(AVERAGEIF('TT History'!$B:$B, D2247, 'TT History'!$E:$E) &gt;= 8.5%, 1.1055, 1.0525)), 1.0525)</f>
        <v>49.735827789201316</v>
      </c>
    </row>
    <row r="2248" spans="1:8" x14ac:dyDescent="0.25">
      <c r="A2248" t="s">
        <v>176</v>
      </c>
      <c r="B2248" t="str">
        <f>VLOOKUP(C2248, olt_db!$B$2:$E$70, 2, 0)</f>
        <v>OLT-SMGN-IBS-Bandar_Sawah</v>
      </c>
      <c r="C2248" t="s">
        <v>643</v>
      </c>
      <c r="D2248" s="44" t="s">
        <v>771</v>
      </c>
      <c r="E2248" s="44" t="s">
        <v>767</v>
      </c>
      <c r="F2248" s="143">
        <v>3.1554367814269799</v>
      </c>
      <c r="G2248" s="144">
        <v>99.314578558783396</v>
      </c>
      <c r="H2248" s="43">
        <f>ACOS(COS(RADIANS(90-F2249)) * COS(RADIANS(90-F2248)) + SIN(RADIANS(90-F2249)) * SIN(RADIANS(90-F2248)) * COS(RADIANS(G2249-G2248))) * 6371392 * IFERROR(IF(AVERAGEIF('TT History'!$B:$B, D2248, 'TT History'!$E:$E) &gt; 9.8%, 1.1205, IF(AVERAGEIF('TT History'!$B:$B, D2248, 'TT History'!$E:$E) &gt;= 8.5%, 1.1055, 1.0525)), 1.0525)</f>
        <v>84.282387814248949</v>
      </c>
    </row>
    <row r="2249" spans="1:8" x14ac:dyDescent="0.25">
      <c r="A2249" t="s">
        <v>176</v>
      </c>
      <c r="B2249" t="str">
        <f>VLOOKUP(C2249, olt_db!$B$2:$E$70, 2, 0)</f>
        <v>OLT-SMGN-IBS-Bandar_Sawah</v>
      </c>
      <c r="C2249" t="s">
        <v>643</v>
      </c>
      <c r="D2249" s="44" t="s">
        <v>771</v>
      </c>
      <c r="E2249" s="44" t="s">
        <v>768</v>
      </c>
      <c r="F2249" s="143">
        <v>3.1555340121226001</v>
      </c>
      <c r="G2249" s="144">
        <v>99.315293164641204</v>
      </c>
      <c r="H2249" s="43">
        <f>ACOS(COS(RADIANS(90-F2250)) * COS(RADIANS(90-F2249)) + SIN(RADIANS(90-F2250)) * SIN(RADIANS(90-F2249)) * COS(RADIANS(G2250-G2249))) * 6371392 * IFERROR(IF(AVERAGEIF('TT History'!$B:$B, D2249, 'TT History'!$E:$E) &gt; 9.8%, 1.1205, IF(AVERAGEIF('TT History'!$B:$B, D2249, 'TT History'!$E:$E) &gt;= 8.5%, 1.1055, 1.0525)), 1.0525)</f>
        <v>75.112114968429509</v>
      </c>
    </row>
    <row r="2250" spans="1:8" x14ac:dyDescent="0.25">
      <c r="A2250" t="s">
        <v>176</v>
      </c>
      <c r="B2250" t="str">
        <f>VLOOKUP(C2250, olt_db!$B$2:$E$70, 2, 0)</f>
        <v>OLT-SMGN-IBS-Bandar_Sawah</v>
      </c>
      <c r="C2250" t="s">
        <v>643</v>
      </c>
      <c r="D2250" s="44" t="s">
        <v>771</v>
      </c>
      <c r="E2250" s="44" t="s">
        <v>769</v>
      </c>
      <c r="F2250" s="143">
        <v>3.1555481541956798</v>
      </c>
      <c r="G2250" s="144">
        <v>99.315935748112693</v>
      </c>
      <c r="H2250" s="43">
        <f>ACOS(COS(RADIANS(90-F2251)) * COS(RADIANS(90-F2250)) + SIN(RADIANS(90-F2251)) * SIN(RADIANS(90-F2250)) * COS(RADIANS(G2251-G2250))) * 6371392 * IFERROR(IF(AVERAGEIF('TT History'!$B:$B, D2250, 'TT History'!$E:$E) &gt; 9.8%, 1.1205, IF(AVERAGEIF('TT History'!$B:$B, D2250, 'TT History'!$E:$E) &gt;= 8.5%, 1.1055, 1.0525)), 1.0525)</f>
        <v>68.184233343598933</v>
      </c>
    </row>
    <row r="2251" spans="1:8" x14ac:dyDescent="0.25">
      <c r="A2251" t="s">
        <v>176</v>
      </c>
      <c r="B2251" t="str">
        <f>VLOOKUP(C2251, olt_db!$B$2:$E$70, 2, 0)</f>
        <v>OLT-SMGN-IBS-Bandar_Sawah</v>
      </c>
      <c r="C2251" t="s">
        <v>643</v>
      </c>
      <c r="D2251" s="44" t="s">
        <v>771</v>
      </c>
      <c r="E2251" s="44" t="s">
        <v>646</v>
      </c>
      <c r="F2251" s="143">
        <v>3.15565016326752</v>
      </c>
      <c r="G2251" s="144">
        <v>99.316510191325307</v>
      </c>
      <c r="H2251" s="43">
        <f>(ACOS(COS(RADIANS(90-olt_db!F46)) * COS(RADIANS(90-F2251)) + SIN(RADIANS(90-olt_db!F46)) * SIN(RADIANS(90-F2251)) * COS(RADIANS(olt_db!G46-G2251))) * 6371392)</f>
        <v>51.883747312145701</v>
      </c>
    </row>
    <row r="2252" spans="1:8" x14ac:dyDescent="0.25">
      <c r="A2252" t="s">
        <v>176</v>
      </c>
      <c r="B2252" t="str">
        <f>VLOOKUP(C2252, olt_db!$B$2:$E$70, 2, 0)</f>
        <v>OLT-SMGN-IBS-Bandar_Sawah</v>
      </c>
      <c r="C2252" t="s">
        <v>643</v>
      </c>
      <c r="D2252" s="21" t="s">
        <v>824</v>
      </c>
      <c r="E2252" s="21" t="s">
        <v>825</v>
      </c>
      <c r="F2252" s="104">
        <v>3.09615127519218</v>
      </c>
      <c r="G2252" s="140">
        <v>99.302785473894403</v>
      </c>
      <c r="H2252" s="45">
        <f>ACOS(COS(RADIANS(90-F2253)) * COS(RADIANS(90-F2252)) + SIN(RADIANS(90-F2253)) * SIN(RADIANS(90-F2252)) * COS(RADIANS(G2253-G2252))) * 6371392 * IFERROR(IF(AVERAGEIF('TT History'!$B:$B, D2252, 'TT History'!$E:$E) &gt; 9.8%, 1.1205, IF(AVERAGEIF('TT History'!$B:$B, D2252, 'TT History'!$E:$E) &gt;= 8.5%, 1.1055, 1.0525)), 1.0525)</f>
        <v>140.96467132882088</v>
      </c>
    </row>
    <row r="2253" spans="1:8" x14ac:dyDescent="0.25">
      <c r="A2253" t="s">
        <v>176</v>
      </c>
      <c r="B2253" t="str">
        <f>VLOOKUP(C2253, olt_db!$B$2:$E$70, 2, 0)</f>
        <v>OLT-SMGN-IBS-Bandar_Sawah</v>
      </c>
      <c r="C2253" t="s">
        <v>643</v>
      </c>
      <c r="D2253" s="21" t="s">
        <v>824</v>
      </c>
      <c r="E2253" s="21" t="s">
        <v>826</v>
      </c>
      <c r="F2253" s="104">
        <v>3.0971100458464198</v>
      </c>
      <c r="G2253" s="140">
        <v>99.303515496028396</v>
      </c>
      <c r="H2253" s="45">
        <f>ACOS(COS(RADIANS(90-F2254)) * COS(RADIANS(90-F2253)) + SIN(RADIANS(90-F2254)) * SIN(RADIANS(90-F2253)) * COS(RADIANS(G2254-G2253))) * 6371392 * IFERROR(IF(AVERAGEIF('TT History'!$B:$B, D2253, 'TT History'!$E:$E) &gt; 9.8%, 1.1205, IF(AVERAGEIF('TT History'!$B:$B, D2253, 'TT History'!$E:$E) &gt;= 8.5%, 1.1055, 1.0525)), 1.0525)</f>
        <v>124.44582809367851</v>
      </c>
    </row>
    <row r="2254" spans="1:8" x14ac:dyDescent="0.25">
      <c r="A2254" t="s">
        <v>176</v>
      </c>
      <c r="B2254" t="str">
        <f>VLOOKUP(C2254, olt_db!$B$2:$E$70, 2, 0)</f>
        <v>OLT-SMGN-IBS-Bandar_Sawah</v>
      </c>
      <c r="C2254" t="s">
        <v>643</v>
      </c>
      <c r="D2254" s="21" t="s">
        <v>824</v>
      </c>
      <c r="E2254" s="21" t="s">
        <v>827</v>
      </c>
      <c r="F2254" s="104">
        <v>3.0979151757840899</v>
      </c>
      <c r="G2254" s="140">
        <v>99.304211008263295</v>
      </c>
      <c r="H2254" s="45">
        <f>ACOS(COS(RADIANS(90-F2255)) * COS(RADIANS(90-F2254)) + SIN(RADIANS(90-F2255)) * SIN(RADIANS(90-F2254)) * COS(RADIANS(G2255-G2254))) * 6371392 * IFERROR(IF(AVERAGEIF('TT History'!$B:$B, D2254, 'TT History'!$E:$E) &gt; 9.8%, 1.1205, IF(AVERAGEIF('TT History'!$B:$B, D2254, 'TT History'!$E:$E) &gt;= 8.5%, 1.1055, 1.0525)), 1.0525)</f>
        <v>173.68101042248574</v>
      </c>
    </row>
    <row r="2255" spans="1:8" x14ac:dyDescent="0.25">
      <c r="A2255" t="s">
        <v>176</v>
      </c>
      <c r="B2255" t="str">
        <f>VLOOKUP(C2255, olt_db!$B$2:$E$70, 2, 0)</f>
        <v>OLT-SMGN-IBS-Bandar_Sawah</v>
      </c>
      <c r="C2255" t="s">
        <v>643</v>
      </c>
      <c r="D2255" s="21" t="s">
        <v>824</v>
      </c>
      <c r="E2255" s="21" t="s">
        <v>828</v>
      </c>
      <c r="F2255" s="104">
        <v>3.09908879163422</v>
      </c>
      <c r="G2255" s="140">
        <v>99.305120482049304</v>
      </c>
      <c r="H2255" s="45">
        <f>ACOS(COS(RADIANS(90-F2256)) * COS(RADIANS(90-F2255)) + SIN(RADIANS(90-F2256)) * SIN(RADIANS(90-F2255)) * COS(RADIANS(G2256-G2255))) * 6371392 * IFERROR(IF(AVERAGEIF('TT History'!$B:$B, D2255, 'TT History'!$E:$E) &gt; 9.8%, 1.1205, IF(AVERAGEIF('TT History'!$B:$B, D2255, 'TT History'!$E:$E) &gt;= 8.5%, 1.1055, 1.0525)), 1.0525)</f>
        <v>141.05177044745565</v>
      </c>
    </row>
    <row r="2256" spans="1:8" x14ac:dyDescent="0.25">
      <c r="A2256" t="s">
        <v>176</v>
      </c>
      <c r="B2256" t="str">
        <f>VLOOKUP(C2256, olt_db!$B$2:$E$70, 2, 0)</f>
        <v>OLT-SMGN-IBS-Bandar_Sawah</v>
      </c>
      <c r="C2256" t="s">
        <v>643</v>
      </c>
      <c r="D2256" s="21" t="s">
        <v>824</v>
      </c>
      <c r="E2256" s="21" t="s">
        <v>829</v>
      </c>
      <c r="F2256" s="104">
        <v>3.1000175272480899</v>
      </c>
      <c r="G2256" s="140">
        <v>99.305889631578594</v>
      </c>
      <c r="H2256" s="45">
        <f>ACOS(COS(RADIANS(90-F2257)) * COS(RADIANS(90-F2256)) + SIN(RADIANS(90-F2257)) * SIN(RADIANS(90-F2256)) * COS(RADIANS(G2257-G2256))) * 6371392 * IFERROR(IF(AVERAGEIF('TT History'!$B:$B, D2256, 'TT History'!$E:$E) &gt; 9.8%, 1.1205, IF(AVERAGEIF('TT History'!$B:$B, D2256, 'TT History'!$E:$E) &gt;= 8.5%, 1.1055, 1.0525)), 1.0525)</f>
        <v>126.80890764776085</v>
      </c>
    </row>
    <row r="2257" spans="1:8" x14ac:dyDescent="0.25">
      <c r="A2257" t="s">
        <v>176</v>
      </c>
      <c r="B2257" t="str">
        <f>VLOOKUP(C2257, olt_db!$B$2:$E$70, 2, 0)</f>
        <v>OLT-SMGN-IBS-Bandar_Sawah</v>
      </c>
      <c r="C2257" t="s">
        <v>643</v>
      </c>
      <c r="D2257" s="21" t="s">
        <v>824</v>
      </c>
      <c r="E2257" s="21" t="s">
        <v>830</v>
      </c>
      <c r="F2257" s="104">
        <v>3.10088733453181</v>
      </c>
      <c r="G2257" s="140">
        <v>99.306536595643294</v>
      </c>
      <c r="H2257" s="45">
        <f>ACOS(COS(RADIANS(90-F2258)) * COS(RADIANS(90-F2257)) + SIN(RADIANS(90-F2258)) * SIN(RADIANS(90-F2257)) * COS(RADIANS(G2258-G2257))) * 6371392 * IFERROR(IF(AVERAGEIF('TT History'!$B:$B, D2257, 'TT History'!$E:$E) &gt; 9.8%, 1.1205, IF(AVERAGEIF('TT History'!$B:$B, D2257, 'TT History'!$E:$E) &gt;= 8.5%, 1.1055, 1.0525)), 1.0525)</f>
        <v>137.79885381511204</v>
      </c>
    </row>
    <row r="2258" spans="1:8" x14ac:dyDescent="0.25">
      <c r="A2258" t="s">
        <v>176</v>
      </c>
      <c r="B2258" t="str">
        <f>VLOOKUP(C2258, olt_db!$B$2:$E$70, 2, 0)</f>
        <v>OLT-SMGN-IBS-Bandar_Sawah</v>
      </c>
      <c r="C2258" t="s">
        <v>643</v>
      </c>
      <c r="D2258" s="21" t="s">
        <v>824</v>
      </c>
      <c r="E2258" s="21" t="s">
        <v>831</v>
      </c>
      <c r="F2258" s="104">
        <v>3.1017895833375402</v>
      </c>
      <c r="G2258" s="140">
        <v>99.307294103996298</v>
      </c>
      <c r="H2258" s="45">
        <f>ACOS(COS(RADIANS(90-F2259)) * COS(RADIANS(90-F2258)) + SIN(RADIANS(90-F2259)) * SIN(RADIANS(90-F2258)) * COS(RADIANS(G2259-G2258))) * 6371392 * IFERROR(IF(AVERAGEIF('TT History'!$B:$B, D2258, 'TT History'!$E:$E) &gt; 9.8%, 1.1205, IF(AVERAGEIF('TT History'!$B:$B, D2258, 'TT History'!$E:$E) &gt;= 8.5%, 1.1055, 1.0525)), 1.0525)</f>
        <v>123.27909385286107</v>
      </c>
    </row>
    <row r="2259" spans="1:8" x14ac:dyDescent="0.25">
      <c r="A2259" t="s">
        <v>176</v>
      </c>
      <c r="B2259" t="str">
        <f>VLOOKUP(C2259, olt_db!$B$2:$E$70, 2, 0)</f>
        <v>OLT-SMGN-IBS-Bandar_Sawah</v>
      </c>
      <c r="C2259" t="s">
        <v>643</v>
      </c>
      <c r="D2259" s="21" t="s">
        <v>824</v>
      </c>
      <c r="E2259" s="21" t="s">
        <v>832</v>
      </c>
      <c r="F2259" s="104">
        <v>3.1026225399218599</v>
      </c>
      <c r="G2259" s="140">
        <v>99.307939753499895</v>
      </c>
      <c r="H2259" s="45">
        <f>ACOS(COS(RADIANS(90-F2260)) * COS(RADIANS(90-F2259)) + SIN(RADIANS(90-F2260)) * SIN(RADIANS(90-F2259)) * COS(RADIANS(G2260-G2259))) * 6371392 * IFERROR(IF(AVERAGEIF('TT History'!$B:$B, D2259, 'TT History'!$E:$E) &gt; 9.8%, 1.1205, IF(AVERAGEIF('TT History'!$B:$B, D2259, 'TT History'!$E:$E) &gt;= 8.5%, 1.1055, 1.0525)), 1.0525)</f>
        <v>112.34027357379514</v>
      </c>
    </row>
    <row r="2260" spans="1:8" x14ac:dyDescent="0.25">
      <c r="A2260" t="s">
        <v>176</v>
      </c>
      <c r="B2260" t="str">
        <f>VLOOKUP(C2260, olt_db!$B$2:$E$70, 2, 0)</f>
        <v>OLT-SMGN-IBS-Bandar_Sawah</v>
      </c>
      <c r="C2260" t="s">
        <v>643</v>
      </c>
      <c r="D2260" s="21" t="s">
        <v>824</v>
      </c>
      <c r="E2260" s="21" t="s">
        <v>833</v>
      </c>
      <c r="F2260" s="104">
        <v>3.1033557587694398</v>
      </c>
      <c r="G2260" s="140">
        <v>99.308560093681706</v>
      </c>
      <c r="H2260" s="45">
        <f>ACOS(COS(RADIANS(90-F2261)) * COS(RADIANS(90-F2260)) + SIN(RADIANS(90-F2261)) * SIN(RADIANS(90-F2260)) * COS(RADIANS(G2261-G2260))) * 6371392 * IFERROR(IF(AVERAGEIF('TT History'!$B:$B, D2260, 'TT History'!$E:$E) &gt; 9.8%, 1.1205, IF(AVERAGEIF('TT History'!$B:$B, D2260, 'TT History'!$E:$E) &gt;= 8.5%, 1.1055, 1.0525)), 1.0525)</f>
        <v>135.46112495173236</v>
      </c>
    </row>
    <row r="2261" spans="1:8" x14ac:dyDescent="0.25">
      <c r="A2261" t="s">
        <v>176</v>
      </c>
      <c r="B2261" t="str">
        <f>VLOOKUP(C2261, olt_db!$B$2:$E$70, 2, 0)</f>
        <v>OLT-SMGN-IBS-Bandar_Sawah</v>
      </c>
      <c r="C2261" t="s">
        <v>643</v>
      </c>
      <c r="D2261" s="21" t="s">
        <v>824</v>
      </c>
      <c r="E2261" s="21" t="s">
        <v>834</v>
      </c>
      <c r="F2261" s="104">
        <v>3.10432519212539</v>
      </c>
      <c r="G2261" s="140">
        <v>99.309193286160493</v>
      </c>
      <c r="H2261" s="45">
        <f>ACOS(COS(RADIANS(90-F2262)) * COS(RADIANS(90-F2261)) + SIN(RADIANS(90-F2262)) * SIN(RADIANS(90-F2261)) * COS(RADIANS(G2262-G2261))) * 6371392 * IFERROR(IF(AVERAGEIF('TT History'!$B:$B, D2261, 'TT History'!$E:$E) &gt; 9.8%, 1.1205, IF(AVERAGEIF('TT History'!$B:$B, D2261, 'TT History'!$E:$E) &gt;= 8.5%, 1.1055, 1.0525)), 1.0525)</f>
        <v>136.48542462815115</v>
      </c>
    </row>
    <row r="2262" spans="1:8" x14ac:dyDescent="0.25">
      <c r="A2262" t="s">
        <v>176</v>
      </c>
      <c r="B2262" t="str">
        <f>VLOOKUP(C2262, olt_db!$B$2:$E$70, 2, 0)</f>
        <v>OLT-SMGN-IBS-Bandar_Sawah</v>
      </c>
      <c r="C2262" t="s">
        <v>643</v>
      </c>
      <c r="D2262" s="21" t="s">
        <v>824</v>
      </c>
      <c r="E2262" s="21" t="s">
        <v>793</v>
      </c>
      <c r="F2262" s="104">
        <v>3.10527091726629</v>
      </c>
      <c r="G2262" s="140">
        <v>99.309876562534697</v>
      </c>
      <c r="H2262" s="45">
        <f>ACOS(COS(RADIANS(90-F2263)) * COS(RADIANS(90-F2262)) + SIN(RADIANS(90-F2263)) * SIN(RADIANS(90-F2262)) * COS(RADIANS(G2263-G2262))) * 6371392 * IFERROR(IF(AVERAGEIF('TT History'!$B:$B, D2262, 'TT History'!$E:$E) &gt; 9.8%, 1.1205, IF(AVERAGEIF('TT History'!$B:$B, D2262, 'TT History'!$E:$E) &gt;= 8.5%, 1.1055, 1.0525)), 1.0525)</f>
        <v>181.89310205201772</v>
      </c>
    </row>
    <row r="2263" spans="1:8" x14ac:dyDescent="0.25">
      <c r="A2263" t="s">
        <v>176</v>
      </c>
      <c r="B2263" t="str">
        <f>VLOOKUP(C2263, olt_db!$B$2:$E$70, 2, 0)</f>
        <v>OLT-SMGN-IBS-Bandar_Sawah</v>
      </c>
      <c r="C2263" t="s">
        <v>643</v>
      </c>
      <c r="D2263" s="21" t="s">
        <v>824</v>
      </c>
      <c r="E2263" s="21" t="s">
        <v>794</v>
      </c>
      <c r="F2263" s="104">
        <v>3.10656363043715</v>
      </c>
      <c r="G2263" s="140">
        <v>99.310740478114397</v>
      </c>
      <c r="H2263" s="45">
        <f>ACOS(COS(RADIANS(90-F2264)) * COS(RADIANS(90-F2263)) + SIN(RADIANS(90-F2264)) * SIN(RADIANS(90-F2263)) * COS(RADIANS(G2264-G2263))) * 6371392 * IFERROR(IF(AVERAGEIF('TT History'!$B:$B, D2263, 'TT History'!$E:$E) &gt; 9.8%, 1.1205, IF(AVERAGEIF('TT History'!$B:$B, D2263, 'TT History'!$E:$E) &gt;= 8.5%, 1.1055, 1.0525)), 1.0525)</f>
        <v>141.74047277134767</v>
      </c>
    </row>
    <row r="2264" spans="1:8" x14ac:dyDescent="0.25">
      <c r="A2264" t="s">
        <v>176</v>
      </c>
      <c r="B2264" t="str">
        <f>VLOOKUP(C2264, olt_db!$B$2:$E$70, 2, 0)</f>
        <v>OLT-SMGN-IBS-Bandar_Sawah</v>
      </c>
      <c r="C2264" t="s">
        <v>643</v>
      </c>
      <c r="D2264" s="21" t="s">
        <v>824</v>
      </c>
      <c r="E2264" s="21" t="s">
        <v>795</v>
      </c>
      <c r="F2264" s="104">
        <v>3.1074923986666398</v>
      </c>
      <c r="G2264" s="140">
        <v>99.311518808791604</v>
      </c>
      <c r="H2264" s="45">
        <f>ACOS(COS(RADIANS(90-F2265)) * COS(RADIANS(90-F2264)) + SIN(RADIANS(90-F2265)) * SIN(RADIANS(90-F2264)) * COS(RADIANS(G2265-G2264))) * 6371392 * IFERROR(IF(AVERAGEIF('TT History'!$B:$B, D2264, 'TT History'!$E:$E) &gt; 9.8%, 1.1205, IF(AVERAGEIF('TT History'!$B:$B, D2264, 'TT History'!$E:$E) &gt;= 8.5%, 1.1055, 1.0525)), 1.0525)</f>
        <v>131.32030734593081</v>
      </c>
    </row>
    <row r="2265" spans="1:8" x14ac:dyDescent="0.25">
      <c r="A2265" t="s">
        <v>176</v>
      </c>
      <c r="B2265" t="str">
        <f>VLOOKUP(C2265, olt_db!$B$2:$E$70, 2, 0)</f>
        <v>OLT-SMGN-IBS-Bandar_Sawah</v>
      </c>
      <c r="C2265" t="s">
        <v>643</v>
      </c>
      <c r="D2265" s="21" t="s">
        <v>824</v>
      </c>
      <c r="E2265" s="21" t="s">
        <v>796</v>
      </c>
      <c r="F2265" s="104">
        <v>3.1084168749511401</v>
      </c>
      <c r="G2265" s="140">
        <v>99.312155557964104</v>
      </c>
      <c r="H2265" s="45">
        <f>ACOS(COS(RADIANS(90-F2266)) * COS(RADIANS(90-F2265)) + SIN(RADIANS(90-F2266)) * SIN(RADIANS(90-F2265)) * COS(RADIANS(G2266-G2265))) * 6371392 * IFERROR(IF(AVERAGEIF('TT History'!$B:$B, D2265, 'TT History'!$E:$E) &gt; 9.8%, 1.1205, IF(AVERAGEIF('TT History'!$B:$B, D2265, 'TT History'!$E:$E) &gt;= 8.5%, 1.1055, 1.0525)), 1.0525)</f>
        <v>119.50005289572282</v>
      </c>
    </row>
    <row r="2266" spans="1:8" x14ac:dyDescent="0.25">
      <c r="A2266" t="s">
        <v>176</v>
      </c>
      <c r="B2266" t="str">
        <f>VLOOKUP(C2266, olt_db!$B$2:$E$70, 2, 0)</f>
        <v>OLT-SMGN-IBS-Bandar_Sawah</v>
      </c>
      <c r="C2266" t="s">
        <v>643</v>
      </c>
      <c r="D2266" s="21" t="s">
        <v>824</v>
      </c>
      <c r="E2266" s="21" t="s">
        <v>797</v>
      </c>
      <c r="F2266" s="104">
        <v>3.1093210166499099</v>
      </c>
      <c r="G2266" s="140">
        <v>99.312630608793</v>
      </c>
      <c r="H2266" s="45">
        <f>ACOS(COS(RADIANS(90-F2267)) * COS(RADIANS(90-F2266)) + SIN(RADIANS(90-F2267)) * SIN(RADIANS(90-F2266)) * COS(RADIANS(G2267-G2266))) * 6371392 * IFERROR(IF(AVERAGEIF('TT History'!$B:$B, D2266, 'TT History'!$E:$E) &gt; 9.8%, 1.1205, IF(AVERAGEIF('TT History'!$B:$B, D2266, 'TT History'!$E:$E) &gt;= 8.5%, 1.1055, 1.0525)), 1.0525)</f>
        <v>123.32780333191448</v>
      </c>
    </row>
    <row r="2267" spans="1:8" x14ac:dyDescent="0.25">
      <c r="A2267" t="s">
        <v>176</v>
      </c>
      <c r="B2267" t="str">
        <f>VLOOKUP(C2267, olt_db!$B$2:$E$70, 2, 0)</f>
        <v>OLT-SMGN-IBS-Bandar_Sawah</v>
      </c>
      <c r="C2267" t="s">
        <v>643</v>
      </c>
      <c r="D2267" s="21" t="s">
        <v>824</v>
      </c>
      <c r="E2267" s="21" t="s">
        <v>798</v>
      </c>
      <c r="F2267" s="104">
        <v>3.11021526448791</v>
      </c>
      <c r="G2267" s="140">
        <v>99.313188796348101</v>
      </c>
      <c r="H2267" s="45">
        <f>ACOS(COS(RADIANS(90-F2268)) * COS(RADIANS(90-F2267)) + SIN(RADIANS(90-F2268)) * SIN(RADIANS(90-F2267)) * COS(RADIANS(G2268-G2267))) * 6371392 * IFERROR(IF(AVERAGEIF('TT History'!$B:$B, D2267, 'TT History'!$E:$E) &gt; 9.8%, 1.1205, IF(AVERAGEIF('TT History'!$B:$B, D2267, 'TT History'!$E:$E) &gt;= 8.5%, 1.1055, 1.0525)), 1.0525)</f>
        <v>94.193863551534719</v>
      </c>
    </row>
    <row r="2268" spans="1:8" x14ac:dyDescent="0.25">
      <c r="A2268" t="s">
        <v>176</v>
      </c>
      <c r="B2268" t="str">
        <f>VLOOKUP(C2268, olt_db!$B$2:$E$70, 2, 0)</f>
        <v>OLT-SMGN-IBS-Bandar_Sawah</v>
      </c>
      <c r="C2268" t="s">
        <v>643</v>
      </c>
      <c r="D2268" s="21" t="s">
        <v>824</v>
      </c>
      <c r="E2268" s="21" t="s">
        <v>799</v>
      </c>
      <c r="F2268" s="104">
        <v>3.1109654219046901</v>
      </c>
      <c r="G2268" s="140">
        <v>99.313480722247903</v>
      </c>
      <c r="H2268" s="45">
        <f>ACOS(COS(RADIANS(90-F2269)) * COS(RADIANS(90-F2268)) + SIN(RADIANS(90-F2269)) * SIN(RADIANS(90-F2268)) * COS(RADIANS(G2269-G2268))) * 6371392 * IFERROR(IF(AVERAGEIF('TT History'!$B:$B, D2268, 'TT History'!$E:$E) &gt; 9.8%, 1.1205, IF(AVERAGEIF('TT History'!$B:$B, D2268, 'TT History'!$E:$E) &gt;= 8.5%, 1.1055, 1.0525)), 1.0525)</f>
        <v>98.706718324933178</v>
      </c>
    </row>
    <row r="2269" spans="1:8" x14ac:dyDescent="0.25">
      <c r="A2269" t="s">
        <v>176</v>
      </c>
      <c r="B2269" t="str">
        <f>VLOOKUP(C2269, olt_db!$B$2:$E$70, 2, 0)</f>
        <v>OLT-SMGN-IBS-Bandar_Sawah</v>
      </c>
      <c r="C2269" t="s">
        <v>643</v>
      </c>
      <c r="D2269" s="21" t="s">
        <v>824</v>
      </c>
      <c r="E2269" s="21" t="s">
        <v>800</v>
      </c>
      <c r="F2269" s="104">
        <v>3.11177573651001</v>
      </c>
      <c r="G2269" s="140">
        <v>99.3137148330961</v>
      </c>
      <c r="H2269" s="45">
        <f>ACOS(COS(RADIANS(90-F2270)) * COS(RADIANS(90-F2269)) + SIN(RADIANS(90-F2270)) * SIN(RADIANS(90-F2269)) * COS(RADIANS(G2270-G2269))) * 6371392 * IFERROR(IF(AVERAGEIF('TT History'!$B:$B, D2269, 'TT History'!$E:$E) &gt; 9.8%, 1.1205, IF(AVERAGEIF('TT History'!$B:$B, D2269, 'TT History'!$E:$E) &gt;= 8.5%, 1.1055, 1.0525)), 1.0525)</f>
        <v>152.62828679935075</v>
      </c>
    </row>
    <row r="2270" spans="1:8" x14ac:dyDescent="0.25">
      <c r="A2270" t="s">
        <v>176</v>
      </c>
      <c r="B2270" t="str">
        <f>VLOOKUP(C2270, olt_db!$B$2:$E$70, 2, 0)</f>
        <v>OLT-SMGN-IBS-Bandar_Sawah</v>
      </c>
      <c r="C2270" t="s">
        <v>643</v>
      </c>
      <c r="D2270" s="21" t="s">
        <v>824</v>
      </c>
      <c r="E2270" s="21" t="s">
        <v>801</v>
      </c>
      <c r="F2270" s="104">
        <v>3.1130389382089199</v>
      </c>
      <c r="G2270" s="140">
        <v>99.314039229768795</v>
      </c>
      <c r="H2270" s="45">
        <f>ACOS(COS(RADIANS(90-F2271)) * COS(RADIANS(90-F2270)) + SIN(RADIANS(90-F2271)) * SIN(RADIANS(90-F2270)) * COS(RADIANS(G2271-G2270))) * 6371392 * IFERROR(IF(AVERAGEIF('TT History'!$B:$B, D2270, 'TT History'!$E:$E) &gt; 9.8%, 1.1205, IF(AVERAGEIF('TT History'!$B:$B, D2270, 'TT History'!$E:$E) &gt;= 8.5%, 1.1055, 1.0525)), 1.0525)</f>
        <v>186.10561441682341</v>
      </c>
    </row>
    <row r="2271" spans="1:8" x14ac:dyDescent="0.25">
      <c r="A2271" t="s">
        <v>176</v>
      </c>
      <c r="B2271" t="str">
        <f>VLOOKUP(C2271, olt_db!$B$2:$E$70, 2, 0)</f>
        <v>OLT-SMGN-IBS-Bandar_Sawah</v>
      </c>
      <c r="C2271" t="s">
        <v>643</v>
      </c>
      <c r="D2271" s="21" t="s">
        <v>824</v>
      </c>
      <c r="E2271" s="21" t="s">
        <v>802</v>
      </c>
      <c r="F2271" s="104">
        <v>3.1145717343944899</v>
      </c>
      <c r="G2271" s="140">
        <v>99.314462902669902</v>
      </c>
      <c r="H2271" s="45">
        <f>ACOS(COS(RADIANS(90-F2272)) * COS(RADIANS(90-F2271)) + SIN(RADIANS(90-F2272)) * SIN(RADIANS(90-F2271)) * COS(RADIANS(G2272-G2271))) * 6371392 * IFERROR(IF(AVERAGEIF('TT History'!$B:$B, D2271, 'TT History'!$E:$E) &gt; 9.8%, 1.1205, IF(AVERAGEIF('TT History'!$B:$B, D2271, 'TT History'!$E:$E) &gt;= 8.5%, 1.1055, 1.0525)), 1.0525)</f>
        <v>100.91406937333844</v>
      </c>
    </row>
    <row r="2272" spans="1:8" x14ac:dyDescent="0.25">
      <c r="A2272" t="s">
        <v>176</v>
      </c>
      <c r="B2272" t="str">
        <f>VLOOKUP(C2272, olt_db!$B$2:$E$70, 2, 0)</f>
        <v>OLT-SMGN-IBS-Bandar_Sawah</v>
      </c>
      <c r="C2272" t="s">
        <v>643</v>
      </c>
      <c r="D2272" s="21" t="s">
        <v>824</v>
      </c>
      <c r="E2272" s="21" t="s">
        <v>803</v>
      </c>
      <c r="F2272" s="104">
        <v>3.1154233700324099</v>
      </c>
      <c r="G2272" s="140">
        <v>99.314597785949999</v>
      </c>
      <c r="H2272" s="45">
        <f>ACOS(COS(RADIANS(90-F2273)) * COS(RADIANS(90-F2272)) + SIN(RADIANS(90-F2273)) * SIN(RADIANS(90-F2272)) * COS(RADIANS(G2273-G2272))) * 6371392 * IFERROR(IF(AVERAGEIF('TT History'!$B:$B, D2272, 'TT History'!$E:$E) &gt; 9.8%, 1.1205, IF(AVERAGEIF('TT History'!$B:$B, D2272, 'TT History'!$E:$E) &gt;= 8.5%, 1.1055, 1.0525)), 1.0525)</f>
        <v>98.890960016715667</v>
      </c>
    </row>
    <row r="2273" spans="1:8" x14ac:dyDescent="0.25">
      <c r="A2273" t="s">
        <v>176</v>
      </c>
      <c r="B2273" t="str">
        <f>VLOOKUP(C2273, olt_db!$B$2:$E$70, 2, 0)</f>
        <v>OLT-SMGN-IBS-Bandar_Sawah</v>
      </c>
      <c r="C2273" t="s">
        <v>643</v>
      </c>
      <c r="D2273" s="21" t="s">
        <v>824</v>
      </c>
      <c r="E2273" s="21" t="s">
        <v>804</v>
      </c>
      <c r="F2273" s="104">
        <v>3.1162498419167499</v>
      </c>
      <c r="G2273" s="140">
        <v>99.314773705972996</v>
      </c>
      <c r="H2273" s="45">
        <f>ACOS(COS(RADIANS(90-F2274)) * COS(RADIANS(90-F2273)) + SIN(RADIANS(90-F2274)) * SIN(RADIANS(90-F2273)) * COS(RADIANS(G2274-G2273))) * 6371392 * IFERROR(IF(AVERAGEIF('TT History'!$B:$B, D2273, 'TT History'!$E:$E) &gt; 9.8%, 1.1205, IF(AVERAGEIF('TT History'!$B:$B, D2273, 'TT History'!$E:$E) &gt;= 8.5%, 1.1055, 1.0525)), 1.0525)</f>
        <v>194.4227400513272</v>
      </c>
    </row>
    <row r="2274" spans="1:8" x14ac:dyDescent="0.25">
      <c r="A2274" t="s">
        <v>176</v>
      </c>
      <c r="B2274" t="str">
        <f>VLOOKUP(C2274, olt_db!$B$2:$E$70, 2, 0)</f>
        <v>OLT-SMGN-IBS-Bandar_Sawah</v>
      </c>
      <c r="C2274" t="s">
        <v>643</v>
      </c>
      <c r="D2274" s="21" t="s">
        <v>824</v>
      </c>
      <c r="E2274" s="21" t="s">
        <v>805</v>
      </c>
      <c r="F2274" s="104">
        <v>3.1178420217498699</v>
      </c>
      <c r="G2274" s="140">
        <v>99.315248156830506</v>
      </c>
      <c r="H2274" s="45">
        <f>ACOS(COS(RADIANS(90-F2275)) * COS(RADIANS(90-F2274)) + SIN(RADIANS(90-F2275)) * SIN(RADIANS(90-F2274)) * COS(RADIANS(G2275-G2274))) * 6371392 * IFERROR(IF(AVERAGEIF('TT History'!$B:$B, D2274, 'TT History'!$E:$E) &gt; 9.8%, 1.1205, IF(AVERAGEIF('TT History'!$B:$B, D2274, 'TT History'!$E:$E) &gt;= 8.5%, 1.1055, 1.0525)), 1.0525)</f>
        <v>108.50437724048808</v>
      </c>
    </row>
    <row r="2275" spans="1:8" x14ac:dyDescent="0.25">
      <c r="A2275" t="s">
        <v>176</v>
      </c>
      <c r="B2275" t="str">
        <f>VLOOKUP(C2275, olt_db!$B$2:$E$70, 2, 0)</f>
        <v>OLT-SMGN-IBS-Bandar_Sawah</v>
      </c>
      <c r="C2275" t="s">
        <v>643</v>
      </c>
      <c r="D2275" s="21" t="s">
        <v>824</v>
      </c>
      <c r="E2275" s="21" t="s">
        <v>806</v>
      </c>
      <c r="F2275" s="104">
        <v>3.1187591962565699</v>
      </c>
      <c r="G2275" s="140">
        <v>99.315383459962703</v>
      </c>
      <c r="H2275" s="45">
        <f>ACOS(COS(RADIANS(90-F2276)) * COS(RADIANS(90-F2275)) + SIN(RADIANS(90-F2276)) * SIN(RADIANS(90-F2275)) * COS(RADIANS(G2276-G2275))) * 6371392 * IFERROR(IF(AVERAGEIF('TT History'!$B:$B, D2275, 'TT History'!$E:$E) &gt; 9.8%, 1.1205, IF(AVERAGEIF('TT History'!$B:$B, D2275, 'TT History'!$E:$E) &gt;= 8.5%, 1.1055, 1.0525)), 1.0525)</f>
        <v>155.21911928122265</v>
      </c>
    </row>
    <row r="2276" spans="1:8" x14ac:dyDescent="0.25">
      <c r="A2276" t="s">
        <v>176</v>
      </c>
      <c r="B2276" t="str">
        <f>VLOOKUP(C2276, olt_db!$B$2:$E$70, 2, 0)</f>
        <v>OLT-SMGN-IBS-Bandar_Sawah</v>
      </c>
      <c r="C2276" t="s">
        <v>643</v>
      </c>
      <c r="D2276" s="21" t="s">
        <v>824</v>
      </c>
      <c r="E2276" s="21" t="s">
        <v>807</v>
      </c>
      <c r="F2276" s="104">
        <v>3.1200385823830099</v>
      </c>
      <c r="G2276" s="140">
        <v>99.3157332579014</v>
      </c>
      <c r="H2276" s="45">
        <f>ACOS(COS(RADIANS(90-F2277)) * COS(RADIANS(90-F2276)) + SIN(RADIANS(90-F2277)) * SIN(RADIANS(90-F2276)) * COS(RADIANS(G2277-G2276))) * 6371392 * IFERROR(IF(AVERAGEIF('TT History'!$B:$B, D2276, 'TT History'!$E:$E) &gt; 9.8%, 1.1205, IF(AVERAGEIF('TT History'!$B:$B, D2276, 'TT History'!$E:$E) &gt;= 8.5%, 1.1055, 1.0525)), 1.0525)</f>
        <v>156.75850561665155</v>
      </c>
    </row>
    <row r="2277" spans="1:8" x14ac:dyDescent="0.25">
      <c r="A2277" t="s">
        <v>176</v>
      </c>
      <c r="B2277" t="str">
        <f>VLOOKUP(C2277, olt_db!$B$2:$E$70, 2, 0)</f>
        <v>OLT-SMGN-IBS-Bandar_Sawah</v>
      </c>
      <c r="C2277" t="s">
        <v>643</v>
      </c>
      <c r="D2277" s="21" t="s">
        <v>824</v>
      </c>
      <c r="E2277" s="21" t="s">
        <v>808</v>
      </c>
      <c r="F2277" s="104">
        <v>3.1213203776438299</v>
      </c>
      <c r="G2277" s="140">
        <v>99.316122273892304</v>
      </c>
      <c r="H2277" s="45">
        <f>ACOS(COS(RADIANS(90-F2278)) * COS(RADIANS(90-F2277)) + SIN(RADIANS(90-F2278)) * SIN(RADIANS(90-F2277)) * COS(RADIANS(G2278-G2277))) * 6371392 * IFERROR(IF(AVERAGEIF('TT History'!$B:$B, D2277, 'TT History'!$E:$E) &gt; 9.8%, 1.1205, IF(AVERAGEIF('TT History'!$B:$B, D2277, 'TT History'!$E:$E) &gt;= 8.5%, 1.1055, 1.0525)), 1.0525)</f>
        <v>105.98855736109347</v>
      </c>
    </row>
    <row r="2278" spans="1:8" x14ac:dyDescent="0.25">
      <c r="A2278" t="s">
        <v>176</v>
      </c>
      <c r="B2278" t="str">
        <f>VLOOKUP(C2278, olt_db!$B$2:$E$70, 2, 0)</f>
        <v>OLT-SMGN-IBS-Bandar_Sawah</v>
      </c>
      <c r="C2278" t="s">
        <v>643</v>
      </c>
      <c r="D2278" s="21" t="s">
        <v>824</v>
      </c>
      <c r="E2278" s="21" t="s">
        <v>809</v>
      </c>
      <c r="F2278" s="104">
        <v>3.1221591936076099</v>
      </c>
      <c r="G2278" s="140">
        <v>99.316464038708204</v>
      </c>
      <c r="H2278" s="45">
        <f>ACOS(COS(RADIANS(90-F2279)) * COS(RADIANS(90-F2278)) + SIN(RADIANS(90-F2279)) * SIN(RADIANS(90-F2278)) * COS(RADIANS(G2279-G2278))) * 6371392 * IFERROR(IF(AVERAGEIF('TT History'!$B:$B, D2278, 'TT History'!$E:$E) &gt; 9.8%, 1.1205, IF(AVERAGEIF('TT History'!$B:$B, D2278, 'TT History'!$E:$E) &gt;= 8.5%, 1.1055, 1.0525)), 1.0525)</f>
        <v>111.02358073427139</v>
      </c>
    </row>
    <row r="2279" spans="1:8" x14ac:dyDescent="0.25">
      <c r="A2279" t="s">
        <v>176</v>
      </c>
      <c r="B2279" t="str">
        <f>VLOOKUP(C2279, olt_db!$B$2:$E$70, 2, 0)</f>
        <v>OLT-SMGN-IBS-Bandar_Sawah</v>
      </c>
      <c r="C2279" t="s">
        <v>643</v>
      </c>
      <c r="D2279" s="21" t="s">
        <v>824</v>
      </c>
      <c r="E2279" s="21" t="s">
        <v>810</v>
      </c>
      <c r="F2279" s="104">
        <v>3.12306107919441</v>
      </c>
      <c r="G2279" s="140">
        <v>99.316758479002203</v>
      </c>
      <c r="H2279" s="45">
        <f>ACOS(COS(RADIANS(90-F2280)) * COS(RADIANS(90-F2279)) + SIN(RADIANS(90-F2280)) * SIN(RADIANS(90-F2279)) * COS(RADIANS(G2280-G2279))) * 6371392 * IFERROR(IF(AVERAGEIF('TT History'!$B:$B, D2279, 'TT History'!$E:$E) &gt; 9.8%, 1.1205, IF(AVERAGEIF('TT History'!$B:$B, D2279, 'TT History'!$E:$E) &gt;= 8.5%, 1.1055, 1.0525)), 1.0525)</f>
        <v>149.75459681888324</v>
      </c>
    </row>
    <row r="2280" spans="1:8" x14ac:dyDescent="0.25">
      <c r="A2280" t="s">
        <v>176</v>
      </c>
      <c r="B2280" t="str">
        <f>VLOOKUP(C2280, olt_db!$B$2:$E$70, 2, 0)</f>
        <v>OLT-SMGN-IBS-Bandar_Sawah</v>
      </c>
      <c r="C2280" t="s">
        <v>643</v>
      </c>
      <c r="D2280" s="21" t="s">
        <v>824</v>
      </c>
      <c r="E2280" s="21" t="s">
        <v>811</v>
      </c>
      <c r="F2280" s="104">
        <v>3.1242861911658899</v>
      </c>
      <c r="G2280" s="140">
        <v>99.317128170489198</v>
      </c>
      <c r="H2280" s="45">
        <f>ACOS(COS(RADIANS(90-F2281)) * COS(RADIANS(90-F2280)) + SIN(RADIANS(90-F2281)) * SIN(RADIANS(90-F2280)) * COS(RADIANS(G2281-G2280))) * 6371392 * IFERROR(IF(AVERAGEIF('TT History'!$B:$B, D2280, 'TT History'!$E:$E) &gt; 9.8%, 1.1205, IF(AVERAGEIF('TT History'!$B:$B, D2280, 'TT History'!$E:$E) &gt;= 8.5%, 1.1055, 1.0525)), 1.0525)</f>
        <v>182.63145774525287</v>
      </c>
    </row>
    <row r="2281" spans="1:8" x14ac:dyDescent="0.25">
      <c r="A2281" t="s">
        <v>176</v>
      </c>
      <c r="B2281" t="str">
        <f>VLOOKUP(C2281, olt_db!$B$2:$E$70, 2, 0)</f>
        <v>OLT-SMGN-IBS-Bandar_Sawah</v>
      </c>
      <c r="C2281" t="s">
        <v>643</v>
      </c>
      <c r="D2281" s="21" t="s">
        <v>824</v>
      </c>
      <c r="E2281" s="21" t="s">
        <v>812</v>
      </c>
      <c r="F2281" s="104">
        <v>3.12577589532096</v>
      </c>
      <c r="G2281" s="140">
        <v>99.317593292135498</v>
      </c>
      <c r="H2281" s="45">
        <f>ACOS(COS(RADIANS(90-F2282)) * COS(RADIANS(90-F2281)) + SIN(RADIANS(90-F2282)) * SIN(RADIANS(90-F2281)) * COS(RADIANS(G2282-G2281))) * 6371392 * IFERROR(IF(AVERAGEIF('TT History'!$B:$B, D2281, 'TT History'!$E:$E) &gt; 9.8%, 1.1205, IF(AVERAGEIF('TT History'!$B:$B, D2281, 'TT History'!$E:$E) &gt;= 8.5%, 1.1055, 1.0525)), 1.0525)</f>
        <v>91.35594609969084</v>
      </c>
    </row>
    <row r="2282" spans="1:8" x14ac:dyDescent="0.25">
      <c r="A2282" t="s">
        <v>176</v>
      </c>
      <c r="B2282" t="str">
        <f>VLOOKUP(C2282, olt_db!$B$2:$E$70, 2, 0)</f>
        <v>OLT-SMGN-IBS-Bandar_Sawah</v>
      </c>
      <c r="C2282" t="s">
        <v>643</v>
      </c>
      <c r="D2282" s="21" t="s">
        <v>824</v>
      </c>
      <c r="E2282" s="21" t="s">
        <v>813</v>
      </c>
      <c r="F2282" s="104">
        <v>3.1265317823420302</v>
      </c>
      <c r="G2282" s="140">
        <v>99.317788260373604</v>
      </c>
      <c r="H2282" s="45">
        <f>ACOS(COS(RADIANS(90-F2283)) * COS(RADIANS(90-F2282)) + SIN(RADIANS(90-F2283)) * SIN(RADIANS(90-F2282)) * COS(RADIANS(G2283-G2282))) * 6371392 * IFERROR(IF(AVERAGEIF('TT History'!$B:$B, D2282, 'TT History'!$E:$E) &gt; 9.8%, 1.1205, IF(AVERAGEIF('TT History'!$B:$B, D2282, 'TT History'!$E:$E) &gt;= 8.5%, 1.1055, 1.0525)), 1.0525)</f>
        <v>108.93777764784841</v>
      </c>
    </row>
    <row r="2283" spans="1:8" x14ac:dyDescent="0.25">
      <c r="A2283" t="s">
        <v>176</v>
      </c>
      <c r="B2283" t="str">
        <f>VLOOKUP(C2283, olt_db!$B$2:$E$70, 2, 0)</f>
        <v>OLT-SMGN-IBS-Bandar_Sawah</v>
      </c>
      <c r="C2283" t="s">
        <v>643</v>
      </c>
      <c r="D2283" s="21" t="s">
        <v>824</v>
      </c>
      <c r="E2283" s="21" t="s">
        <v>814</v>
      </c>
      <c r="F2283" s="104">
        <v>3.1274329009380302</v>
      </c>
      <c r="G2283" s="140">
        <v>99.318021689910793</v>
      </c>
      <c r="H2283" s="45">
        <f>ACOS(COS(RADIANS(90-F2284)) * COS(RADIANS(90-F2283)) + SIN(RADIANS(90-F2284)) * SIN(RADIANS(90-F2283)) * COS(RADIANS(G2284-G2283))) * 6371392 * IFERROR(IF(AVERAGEIF('TT History'!$B:$B, D2283, 'TT History'!$E:$E) &gt; 9.8%, 1.1205, IF(AVERAGEIF('TT History'!$B:$B, D2283, 'TT History'!$E:$E) &gt;= 8.5%, 1.1055, 1.0525)), 1.0525)</f>
        <v>98.437165026872279</v>
      </c>
    </row>
    <row r="2284" spans="1:8" x14ac:dyDescent="0.25">
      <c r="A2284" t="s">
        <v>176</v>
      </c>
      <c r="B2284" t="str">
        <f>VLOOKUP(C2284, olt_db!$B$2:$E$70, 2, 0)</f>
        <v>OLT-SMGN-IBS-Bandar_Sawah</v>
      </c>
      <c r="C2284" t="s">
        <v>643</v>
      </c>
      <c r="D2284" s="21" t="s">
        <v>824</v>
      </c>
      <c r="E2284" s="21" t="s">
        <v>815</v>
      </c>
      <c r="F2284" s="104">
        <v>3.1282415539203599</v>
      </c>
      <c r="G2284" s="140">
        <v>99.318253243226593</v>
      </c>
      <c r="H2284" s="45">
        <f>ACOS(COS(RADIANS(90-F2285)) * COS(RADIANS(90-F2284)) + SIN(RADIANS(90-F2285)) * SIN(RADIANS(90-F2284)) * COS(RADIANS(G2285-G2284))) * 6371392 * IFERROR(IF(AVERAGEIF('TT History'!$B:$B, D2284, 'TT History'!$E:$E) &gt; 9.8%, 1.1205, IF(AVERAGEIF('TT History'!$B:$B, D2284, 'TT History'!$E:$E) &gt;= 8.5%, 1.1055, 1.0525)), 1.0525)</f>
        <v>113.3052182903872</v>
      </c>
    </row>
    <row r="2285" spans="1:8" x14ac:dyDescent="0.25">
      <c r="A2285" t="s">
        <v>176</v>
      </c>
      <c r="B2285" t="str">
        <f>VLOOKUP(C2285, olt_db!$B$2:$E$70, 2, 0)</f>
        <v>OLT-SMGN-IBS-Bandar_Sawah</v>
      </c>
      <c r="C2285" t="s">
        <v>643</v>
      </c>
      <c r="D2285" s="21" t="s">
        <v>824</v>
      </c>
      <c r="E2285" s="21" t="s">
        <v>816</v>
      </c>
      <c r="F2285" s="104">
        <v>3.1291824720499002</v>
      </c>
      <c r="G2285" s="140">
        <v>99.318481339199806</v>
      </c>
      <c r="H2285" s="45">
        <f>ACOS(COS(RADIANS(90-F2286)) * COS(RADIANS(90-F2285)) + SIN(RADIANS(90-F2286)) * SIN(RADIANS(90-F2285)) * COS(RADIANS(G2286-G2285))) * 6371392 * IFERROR(IF(AVERAGEIF('TT History'!$B:$B, D2285, 'TT History'!$E:$E) &gt; 9.8%, 1.1205, IF(AVERAGEIF('TT History'!$B:$B, D2285, 'TT History'!$E:$E) &gt;= 8.5%, 1.1055, 1.0525)), 1.0525)</f>
        <v>112.05178965040474</v>
      </c>
    </row>
    <row r="2286" spans="1:8" x14ac:dyDescent="0.25">
      <c r="A2286" t="s">
        <v>176</v>
      </c>
      <c r="B2286" t="str">
        <f>VLOOKUP(C2286, olt_db!$B$2:$E$70, 2, 0)</f>
        <v>OLT-SMGN-IBS-Bandar_Sawah</v>
      </c>
      <c r="C2286" t="s">
        <v>643</v>
      </c>
      <c r="D2286" s="21" t="s">
        <v>824</v>
      </c>
      <c r="E2286" s="21" t="s">
        <v>817</v>
      </c>
      <c r="F2286" s="104">
        <v>3.1301092295132298</v>
      </c>
      <c r="G2286" s="140">
        <v>99.3187219060258</v>
      </c>
      <c r="H2286" s="45">
        <f>ACOS(COS(RADIANS(90-F2287)) * COS(RADIANS(90-F2286)) + SIN(RADIANS(90-F2287)) * SIN(RADIANS(90-F2286)) * COS(RADIANS(G2287-G2286))) * 6371392 * IFERROR(IF(AVERAGEIF('TT History'!$B:$B, D2286, 'TT History'!$E:$E) &gt; 9.8%, 1.1205, IF(AVERAGEIF('TT History'!$B:$B, D2286, 'TT History'!$E:$E) &gt;= 8.5%, 1.1055, 1.0525)), 1.0525)</f>
        <v>106.52368173383663</v>
      </c>
    </row>
    <row r="2287" spans="1:8" x14ac:dyDescent="0.25">
      <c r="A2287" t="s">
        <v>176</v>
      </c>
      <c r="B2287" t="str">
        <f>VLOOKUP(C2287, olt_db!$B$2:$E$70, 2, 0)</f>
        <v>OLT-SMGN-IBS-Bandar_Sawah</v>
      </c>
      <c r="C2287" t="s">
        <v>643</v>
      </c>
      <c r="D2287" s="21" t="s">
        <v>824</v>
      </c>
      <c r="E2287" s="21" t="s">
        <v>818</v>
      </c>
      <c r="F2287" s="104">
        <v>3.1309940598460999</v>
      </c>
      <c r="G2287" s="140">
        <v>99.318935404910604</v>
      </c>
      <c r="H2287" s="45">
        <f>ACOS(COS(RADIANS(90-F2288)) * COS(RADIANS(90-F2287)) + SIN(RADIANS(90-F2288)) * SIN(RADIANS(90-F2287)) * COS(RADIANS(G2288-G2287))) * 6371392 * IFERROR(IF(AVERAGEIF('TT History'!$B:$B, D2287, 'TT History'!$E:$E) &gt; 9.8%, 1.1205, IF(AVERAGEIF('TT History'!$B:$B, D2287, 'TT History'!$E:$E) &gt;= 8.5%, 1.1055, 1.0525)), 1.0525)</f>
        <v>94.47415044234117</v>
      </c>
    </row>
    <row r="2288" spans="1:8" x14ac:dyDescent="0.25">
      <c r="A2288" t="s">
        <v>176</v>
      </c>
      <c r="B2288" t="str">
        <f>VLOOKUP(C2288, olt_db!$B$2:$E$70, 2, 0)</f>
        <v>OLT-SMGN-IBS-Bandar_Sawah</v>
      </c>
      <c r="C2288" t="s">
        <v>643</v>
      </c>
      <c r="D2288" s="21" t="s">
        <v>824</v>
      </c>
      <c r="E2288" s="21" t="s">
        <v>819</v>
      </c>
      <c r="F2288" s="104">
        <v>3.1317681904654902</v>
      </c>
      <c r="G2288" s="140">
        <v>99.319164412594603</v>
      </c>
      <c r="H2288" s="45">
        <f>ACOS(COS(RADIANS(90-F2289)) * COS(RADIANS(90-F2288)) + SIN(RADIANS(90-F2289)) * SIN(RADIANS(90-F2288)) * COS(RADIANS(G2289-G2288))) * 6371392 * IFERROR(IF(AVERAGEIF('TT History'!$B:$B, D2288, 'TT History'!$E:$E) &gt; 9.8%, 1.1205, IF(AVERAGEIF('TT History'!$B:$B, D2288, 'TT History'!$E:$E) &gt;= 8.5%, 1.1055, 1.0525)), 1.0525)</f>
        <v>108.37998015647797</v>
      </c>
    </row>
    <row r="2289" spans="1:8" x14ac:dyDescent="0.25">
      <c r="A2289" t="s">
        <v>176</v>
      </c>
      <c r="B2289" t="str">
        <f>VLOOKUP(C2289, olt_db!$B$2:$E$70, 2, 0)</f>
        <v>OLT-SMGN-IBS-Bandar_Sawah</v>
      </c>
      <c r="C2289" t="s">
        <v>643</v>
      </c>
      <c r="D2289" s="21" t="s">
        <v>824</v>
      </c>
      <c r="E2289" s="21" t="s">
        <v>820</v>
      </c>
      <c r="F2289" s="104">
        <v>3.1326648147632601</v>
      </c>
      <c r="G2289" s="140">
        <v>99.319396183642795</v>
      </c>
      <c r="H2289" s="45">
        <f>ACOS(COS(RADIANS(90-F2290)) * COS(RADIANS(90-F2289)) + SIN(RADIANS(90-F2290)) * SIN(RADIANS(90-F2289)) * COS(RADIANS(G2290-G2289))) * 6371392 * IFERROR(IF(AVERAGEIF('TT History'!$B:$B, D2289, 'TT History'!$E:$E) &gt; 9.8%, 1.1205, IF(AVERAGEIF('TT History'!$B:$B, D2289, 'TT History'!$E:$E) &gt;= 8.5%, 1.1055, 1.0525)), 1.0525)</f>
        <v>158.54314956387637</v>
      </c>
    </row>
    <row r="2290" spans="1:8" x14ac:dyDescent="0.25">
      <c r="A2290" t="s">
        <v>176</v>
      </c>
      <c r="B2290" t="str">
        <f>VLOOKUP(C2290, olt_db!$B$2:$E$70, 2, 0)</f>
        <v>OLT-SMGN-IBS-Bandar_Sawah</v>
      </c>
      <c r="C2290" t="s">
        <v>643</v>
      </c>
      <c r="D2290" s="21" t="s">
        <v>824</v>
      </c>
      <c r="E2290" s="21" t="s">
        <v>821</v>
      </c>
      <c r="F2290" s="104">
        <v>3.1339598360599799</v>
      </c>
      <c r="G2290" s="140">
        <v>99.319794122975395</v>
      </c>
      <c r="H2290" s="45">
        <f>ACOS(COS(RADIANS(90-F2291)) * COS(RADIANS(90-F2290)) + SIN(RADIANS(90-F2291)) * SIN(RADIANS(90-F2290)) * COS(RADIANS(G2291-G2290))) * 6371392 * IFERROR(IF(AVERAGEIF('TT History'!$B:$B, D2290, 'TT History'!$E:$E) &gt; 9.8%, 1.1205, IF(AVERAGEIF('TT History'!$B:$B, D2290, 'TT History'!$E:$E) &gt;= 8.5%, 1.1055, 1.0525)), 1.0525)</f>
        <v>96.956416786855968</v>
      </c>
    </row>
    <row r="2291" spans="1:8" x14ac:dyDescent="0.25">
      <c r="A2291" t="s">
        <v>176</v>
      </c>
      <c r="B2291" t="str">
        <f>VLOOKUP(C2291, olt_db!$B$2:$E$70, 2, 0)</f>
        <v>OLT-SMGN-IBS-Bandar_Sawah</v>
      </c>
      <c r="C2291" t="s">
        <v>643</v>
      </c>
      <c r="D2291" s="21" t="s">
        <v>824</v>
      </c>
      <c r="E2291" s="21" t="s">
        <v>822</v>
      </c>
      <c r="F2291" s="104">
        <v>3.1347718061525902</v>
      </c>
      <c r="G2291" s="140">
        <v>99.319958561050697</v>
      </c>
      <c r="H2291" s="45">
        <f>ACOS(COS(RADIANS(90-F2292)) * COS(RADIANS(90-F2291)) + SIN(RADIANS(90-F2292)) * SIN(RADIANS(90-F2291)) * COS(RADIANS(G2292-G2291))) * 6371392 * IFERROR(IF(AVERAGEIF('TT History'!$B:$B, D2291, 'TT History'!$E:$E) &gt; 9.8%, 1.1205, IF(AVERAGEIF('TT History'!$B:$B, D2291, 'TT History'!$E:$E) &gt;= 8.5%, 1.1055, 1.0525)), 1.0525)</f>
        <v>120.37823150705356</v>
      </c>
    </row>
    <row r="2292" spans="1:8" x14ac:dyDescent="0.25">
      <c r="A2292" t="s">
        <v>176</v>
      </c>
      <c r="B2292" t="str">
        <f>VLOOKUP(C2292, olt_db!$B$2:$E$70, 2, 0)</f>
        <v>OLT-SMGN-IBS-Bandar_Sawah</v>
      </c>
      <c r="C2292" t="s">
        <v>643</v>
      </c>
      <c r="D2292" s="21" t="s">
        <v>824</v>
      </c>
      <c r="E2292" s="21" t="s">
        <v>823</v>
      </c>
      <c r="F2292" s="104">
        <v>3.13577328797613</v>
      </c>
      <c r="G2292" s="140">
        <v>99.320193209777003</v>
      </c>
      <c r="H2292" s="45">
        <f>ACOS(COS(RADIANS(90-F2293)) * COS(RADIANS(90-F2292)) + SIN(RADIANS(90-F2293)) * SIN(RADIANS(90-F2292)) * COS(RADIANS(G2293-G2292))) * 6371392 * IFERROR(IF(AVERAGEIF('TT History'!$B:$B, D2292, 'TT History'!$E:$E) &gt; 9.8%, 1.1205, IF(AVERAGEIF('TT History'!$B:$B, D2292, 'TT History'!$E:$E) &gt;= 8.5%, 1.1055, 1.0525)), 1.0525)</f>
        <v>105.77925299568791</v>
      </c>
    </row>
    <row r="2293" spans="1:8" x14ac:dyDescent="0.25">
      <c r="A2293" t="s">
        <v>176</v>
      </c>
      <c r="B2293" t="str">
        <f>VLOOKUP(C2293, olt_db!$B$2:$E$70, 2, 0)</f>
        <v>OLT-SMGN-IBS-Bandar_Sawah</v>
      </c>
      <c r="C2293" t="s">
        <v>643</v>
      </c>
      <c r="D2293" s="21" t="s">
        <v>824</v>
      </c>
      <c r="E2293" s="21" t="s">
        <v>732</v>
      </c>
      <c r="F2293" s="104">
        <v>3.13665630466391</v>
      </c>
      <c r="G2293" s="140">
        <v>99.320386151882303</v>
      </c>
      <c r="H2293" s="45">
        <f>ACOS(COS(RADIANS(90-F2294)) * COS(RADIANS(90-F2293)) + SIN(RADIANS(90-F2294)) * SIN(RADIANS(90-F2293)) * COS(RADIANS(G2294-G2293))) * 6371392 * IFERROR(IF(AVERAGEIF('TT History'!$B:$B, D2293, 'TT History'!$E:$E) &gt; 9.8%, 1.1205, IF(AVERAGEIF('TT History'!$B:$B, D2293, 'TT History'!$E:$E) &gt;= 8.5%, 1.1055, 1.0525)), 1.0525)</f>
        <v>89.69775038789416</v>
      </c>
    </row>
    <row r="2294" spans="1:8" x14ac:dyDescent="0.25">
      <c r="A2294" t="s">
        <v>176</v>
      </c>
      <c r="B2294" t="str">
        <f>VLOOKUP(C2294, olt_db!$B$2:$E$70, 2, 0)</f>
        <v>OLT-SMGN-IBS-Bandar_Sawah</v>
      </c>
      <c r="C2294" t="s">
        <v>643</v>
      </c>
      <c r="D2294" s="21" t="s">
        <v>824</v>
      </c>
      <c r="E2294" s="21" t="s">
        <v>733</v>
      </c>
      <c r="F2294" s="104">
        <v>3.1374127404674299</v>
      </c>
      <c r="G2294" s="140">
        <v>99.320509433630406</v>
      </c>
      <c r="H2294" s="45">
        <f>ACOS(COS(RADIANS(90-F2295)) * COS(RADIANS(90-F2294)) + SIN(RADIANS(90-F2295)) * SIN(RADIANS(90-F2294)) * COS(RADIANS(G2295-G2294))) * 6371392 * IFERROR(IF(AVERAGEIF('TT History'!$B:$B, D2294, 'TT History'!$E:$E) &gt; 9.8%, 1.1205, IF(AVERAGEIF('TT History'!$B:$B, D2294, 'TT History'!$E:$E) &gt;= 8.5%, 1.1055, 1.0525)), 1.0525)</f>
        <v>84.824196512342724</v>
      </c>
    </row>
    <row r="2295" spans="1:8" x14ac:dyDescent="0.25">
      <c r="A2295" t="s">
        <v>176</v>
      </c>
      <c r="B2295" t="str">
        <f>VLOOKUP(C2295, olt_db!$B$2:$E$70, 2, 0)</f>
        <v>OLT-SMGN-IBS-Bandar_Sawah</v>
      </c>
      <c r="C2295" t="s">
        <v>643</v>
      </c>
      <c r="D2295" s="21" t="s">
        <v>824</v>
      </c>
      <c r="E2295" s="21" t="s">
        <v>734</v>
      </c>
      <c r="F2295" s="104">
        <v>3.1381238404089902</v>
      </c>
      <c r="G2295" s="140">
        <v>99.320649625440495</v>
      </c>
      <c r="H2295" s="45">
        <f>ACOS(COS(RADIANS(90-F2296)) * COS(RADIANS(90-F2295)) + SIN(RADIANS(90-F2296)) * SIN(RADIANS(90-F2295)) * COS(RADIANS(G2296-G2295))) * 6371392 * IFERROR(IF(AVERAGEIF('TT History'!$B:$B, D2295, 'TT History'!$E:$E) &gt; 9.8%, 1.1205, IF(AVERAGEIF('TT History'!$B:$B, D2295, 'TT History'!$E:$E) &gt;= 8.5%, 1.1055, 1.0525)), 1.0525)</f>
        <v>108.80795714128472</v>
      </c>
    </row>
    <row r="2296" spans="1:8" x14ac:dyDescent="0.25">
      <c r="A2296" t="s">
        <v>176</v>
      </c>
      <c r="B2296" t="str">
        <f>VLOOKUP(C2296, olt_db!$B$2:$E$70, 2, 0)</f>
        <v>OLT-SMGN-IBS-Bandar_Sawah</v>
      </c>
      <c r="C2296" t="s">
        <v>643</v>
      </c>
      <c r="D2296" s="21" t="s">
        <v>824</v>
      </c>
      <c r="E2296" s="21" t="s">
        <v>735</v>
      </c>
      <c r="F2296" s="104">
        <v>3.13903917935176</v>
      </c>
      <c r="G2296" s="140">
        <v>99.3208124526749</v>
      </c>
      <c r="H2296" s="45">
        <f>ACOS(COS(RADIANS(90-F2297)) * COS(RADIANS(90-F2296)) + SIN(RADIANS(90-F2297)) * SIN(RADIANS(90-F2296)) * COS(RADIANS(G2297-G2296))) * 6371392 * IFERROR(IF(AVERAGEIF('TT History'!$B:$B, D2296, 'TT History'!$E:$E) &gt; 9.8%, 1.1205, IF(AVERAGEIF('TT History'!$B:$B, D2296, 'TT History'!$E:$E) &gt;= 8.5%, 1.1055, 1.0525)), 1.0525)</f>
        <v>67.492441001705942</v>
      </c>
    </row>
    <row r="2297" spans="1:8" x14ac:dyDescent="0.25">
      <c r="A2297" t="s">
        <v>176</v>
      </c>
      <c r="B2297" t="str">
        <f>VLOOKUP(C2297, olt_db!$B$2:$E$70, 2, 0)</f>
        <v>OLT-SMGN-IBS-Bandar_Sawah</v>
      </c>
      <c r="C2297" t="s">
        <v>643</v>
      </c>
      <c r="D2297" s="21" t="s">
        <v>824</v>
      </c>
      <c r="E2297" s="21" t="s">
        <v>736</v>
      </c>
      <c r="F2297" s="104">
        <v>3.13960730101148</v>
      </c>
      <c r="G2297" s="140">
        <v>99.320911475470595</v>
      </c>
      <c r="H2297" s="45">
        <f>ACOS(COS(RADIANS(90-F2298)) * COS(RADIANS(90-F2297)) + SIN(RADIANS(90-F2298)) * SIN(RADIANS(90-F2297)) * COS(RADIANS(G2298-G2297))) * 6371392 * IFERROR(IF(AVERAGEIF('TT History'!$B:$B, D2297, 'TT History'!$E:$E) &gt; 9.8%, 1.1205, IF(AVERAGEIF('TT History'!$B:$B, D2297, 'TT History'!$E:$E) &gt;= 8.5%, 1.1055, 1.0525)), 1.0525)</f>
        <v>65.496376241735135</v>
      </c>
    </row>
    <row r="2298" spans="1:8" x14ac:dyDescent="0.25">
      <c r="A2298" t="s">
        <v>176</v>
      </c>
      <c r="B2298" t="str">
        <f>VLOOKUP(C2298, olt_db!$B$2:$E$70, 2, 0)</f>
        <v>OLT-SMGN-IBS-Bandar_Sawah</v>
      </c>
      <c r="C2298" t="s">
        <v>643</v>
      </c>
      <c r="D2298" s="21" t="s">
        <v>824</v>
      </c>
      <c r="E2298" s="21" t="s">
        <v>737</v>
      </c>
      <c r="F2298" s="104">
        <v>3.1401644874803201</v>
      </c>
      <c r="G2298" s="140">
        <v>99.320963543484893</v>
      </c>
      <c r="H2298" s="45">
        <f>ACOS(COS(RADIANS(90-F2299)) * COS(RADIANS(90-F2298)) + SIN(RADIANS(90-F2299)) * SIN(RADIANS(90-F2298)) * COS(RADIANS(G2299-G2298))) * 6371392 * IFERROR(IF(AVERAGEIF('TT History'!$B:$B, D2298, 'TT History'!$E:$E) &gt; 9.8%, 1.1205, IF(AVERAGEIF('TT History'!$B:$B, D2298, 'TT History'!$E:$E) &gt;= 8.5%, 1.1055, 1.0525)), 1.0525)</f>
        <v>92.059310111335037</v>
      </c>
    </row>
    <row r="2299" spans="1:8" x14ac:dyDescent="0.25">
      <c r="A2299" t="s">
        <v>176</v>
      </c>
      <c r="B2299" t="str">
        <f>VLOOKUP(C2299, olt_db!$B$2:$E$70, 2, 0)</f>
        <v>OLT-SMGN-IBS-Bandar_Sawah</v>
      </c>
      <c r="C2299" t="s">
        <v>643</v>
      </c>
      <c r="D2299" s="21" t="s">
        <v>824</v>
      </c>
      <c r="E2299" s="21" t="s">
        <v>738</v>
      </c>
      <c r="F2299" s="104">
        <v>3.1409311674099598</v>
      </c>
      <c r="G2299" s="140">
        <v>99.321139547332294</v>
      </c>
      <c r="H2299" s="45">
        <f>ACOS(COS(RADIANS(90-F2300)) * COS(RADIANS(90-F2299)) + SIN(RADIANS(90-F2300)) * SIN(RADIANS(90-F2299)) * COS(RADIANS(G2300-G2299))) * 6371392 * IFERROR(IF(AVERAGEIF('TT History'!$B:$B, D2299, 'TT History'!$E:$E) &gt; 9.8%, 1.1205, IF(AVERAGEIF('TT History'!$B:$B, D2299, 'TT History'!$E:$E) &gt;= 8.5%, 1.1055, 1.0525)), 1.0525)</f>
        <v>78.597653680279237</v>
      </c>
    </row>
    <row r="2300" spans="1:8" x14ac:dyDescent="0.25">
      <c r="A2300" t="s">
        <v>176</v>
      </c>
      <c r="B2300" t="str">
        <f>VLOOKUP(C2300, olt_db!$B$2:$E$70, 2, 0)</f>
        <v>OLT-SMGN-IBS-Bandar_Sawah</v>
      </c>
      <c r="C2300" t="s">
        <v>643</v>
      </c>
      <c r="D2300" s="21" t="s">
        <v>824</v>
      </c>
      <c r="E2300" s="21" t="s">
        <v>739</v>
      </c>
      <c r="F2300" s="104">
        <v>3.1415907743978302</v>
      </c>
      <c r="G2300" s="140">
        <v>99.321265803534203</v>
      </c>
      <c r="H2300" s="45">
        <f>ACOS(COS(RADIANS(90-F2301)) * COS(RADIANS(90-F2300)) + SIN(RADIANS(90-F2301)) * SIN(RADIANS(90-F2300)) * COS(RADIANS(G2301-G2300))) * 6371392 * IFERROR(IF(AVERAGEIF('TT History'!$B:$B, D2300, 'TT History'!$E:$E) &gt; 9.8%, 1.1205, IF(AVERAGEIF('TT History'!$B:$B, D2300, 'TT History'!$E:$E) &gt;= 8.5%, 1.1055, 1.0525)), 1.0525)</f>
        <v>71.050438294289663</v>
      </c>
    </row>
    <row r="2301" spans="1:8" x14ac:dyDescent="0.25">
      <c r="A2301" t="s">
        <v>176</v>
      </c>
      <c r="B2301" t="str">
        <f>VLOOKUP(C2301, olt_db!$B$2:$E$70, 2, 0)</f>
        <v>OLT-SMGN-IBS-Bandar_Sawah</v>
      </c>
      <c r="C2301" t="s">
        <v>643</v>
      </c>
      <c r="D2301" s="21" t="s">
        <v>824</v>
      </c>
      <c r="E2301" s="21" t="s">
        <v>740</v>
      </c>
      <c r="F2301" s="104">
        <v>3.1421890332064999</v>
      </c>
      <c r="G2301" s="140">
        <v>99.3213689682579</v>
      </c>
      <c r="H2301" s="45">
        <f>ACOS(COS(RADIANS(90-F2302)) * COS(RADIANS(90-F2301)) + SIN(RADIANS(90-F2302)) * SIN(RADIANS(90-F2301)) * COS(RADIANS(G2302-G2301))) * 6371392 * IFERROR(IF(AVERAGEIF('TT History'!$B:$B, D2301, 'TT History'!$E:$E) &gt; 9.8%, 1.1205, IF(AVERAGEIF('TT History'!$B:$B, D2301, 'TT History'!$E:$E) &gt;= 8.5%, 1.1055, 1.0525)), 1.0525)</f>
        <v>61.384956908475566</v>
      </c>
    </row>
    <row r="2302" spans="1:8" x14ac:dyDescent="0.25">
      <c r="A2302" t="s">
        <v>176</v>
      </c>
      <c r="B2302" t="str">
        <f>VLOOKUP(C2302, olt_db!$B$2:$E$70, 2, 0)</f>
        <v>OLT-SMGN-IBS-Bandar_Sawah</v>
      </c>
      <c r="C2302" t="s">
        <v>643</v>
      </c>
      <c r="D2302" s="21" t="s">
        <v>824</v>
      </c>
      <c r="E2302" s="21" t="s">
        <v>741</v>
      </c>
      <c r="F2302" s="104">
        <v>3.1423787978578499</v>
      </c>
      <c r="G2302" s="140">
        <v>99.320879286870195</v>
      </c>
      <c r="H2302" s="45">
        <f>ACOS(COS(RADIANS(90-F2303)) * COS(RADIANS(90-F2302)) + SIN(RADIANS(90-F2303)) * SIN(RADIANS(90-F2302)) * COS(RADIANS(G2303-G2302))) * 6371392 * IFERROR(IF(AVERAGEIF('TT History'!$B:$B, D2302, 'TT History'!$E:$E) &gt; 9.8%, 1.1205, IF(AVERAGEIF('TT History'!$B:$B, D2302, 'TT History'!$E:$E) &gt;= 8.5%, 1.1055, 1.0525)), 1.0525)</f>
        <v>26.902251682592055</v>
      </c>
    </row>
    <row r="2303" spans="1:8" x14ac:dyDescent="0.25">
      <c r="A2303" t="s">
        <v>176</v>
      </c>
      <c r="B2303" t="str">
        <f>VLOOKUP(C2303, olt_db!$B$2:$E$70, 2, 0)</f>
        <v>OLT-SMGN-IBS-Bandar_Sawah</v>
      </c>
      <c r="C2303" t="s">
        <v>643</v>
      </c>
      <c r="D2303" s="21" t="s">
        <v>824</v>
      </c>
      <c r="E2303" s="21" t="s">
        <v>742</v>
      </c>
      <c r="F2303" s="104">
        <v>3.1424613344501702</v>
      </c>
      <c r="G2303" s="140">
        <v>99.320664439433301</v>
      </c>
      <c r="H2303" s="45">
        <f>ACOS(COS(RADIANS(90-F2304)) * COS(RADIANS(90-F2303)) + SIN(RADIANS(90-F2304)) * SIN(RADIANS(90-F2303)) * COS(RADIANS(G2304-G2303))) * 6371392 * IFERROR(IF(AVERAGEIF('TT History'!$B:$B, D2303, 'TT History'!$E:$E) &gt; 9.8%, 1.1205, IF(AVERAGEIF('TT History'!$B:$B, D2303, 'TT History'!$E:$E) &gt;= 8.5%, 1.1055, 1.0525)), 1.0525)</f>
        <v>23.226618610017919</v>
      </c>
    </row>
    <row r="2304" spans="1:8" x14ac:dyDescent="0.25">
      <c r="A2304" t="s">
        <v>176</v>
      </c>
      <c r="B2304" t="str">
        <f>VLOOKUP(C2304, olt_db!$B$2:$E$70, 2, 0)</f>
        <v>OLT-SMGN-IBS-Bandar_Sawah</v>
      </c>
      <c r="C2304" t="s">
        <v>643</v>
      </c>
      <c r="D2304" s="21" t="s">
        <v>824</v>
      </c>
      <c r="E2304" s="21" t="s">
        <v>743</v>
      </c>
      <c r="F2304" s="104">
        <v>3.14260706076875</v>
      </c>
      <c r="G2304" s="140">
        <v>99.320529528205796</v>
      </c>
      <c r="H2304" s="45">
        <f>ACOS(COS(RADIANS(90-F2305)) * COS(RADIANS(90-F2304)) + SIN(RADIANS(90-F2305)) * SIN(RADIANS(90-F2304)) * COS(RADIANS(G2305-G2304))) * 6371392 * IFERROR(IF(AVERAGEIF('TT History'!$B:$B, D2304, 'TT History'!$E:$E) &gt; 9.8%, 1.1205, IF(AVERAGEIF('TT History'!$B:$B, D2304, 'TT History'!$E:$E) &gt;= 8.5%, 1.1055, 1.0525)), 1.0525)</f>
        <v>71.320806232390524</v>
      </c>
    </row>
    <row r="2305" spans="1:8" x14ac:dyDescent="0.25">
      <c r="A2305" t="s">
        <v>176</v>
      </c>
      <c r="B2305" t="str">
        <f>VLOOKUP(C2305, olt_db!$B$2:$E$70, 2, 0)</f>
        <v>OLT-SMGN-IBS-Bandar_Sawah</v>
      </c>
      <c r="C2305" t="s">
        <v>643</v>
      </c>
      <c r="D2305" s="21" t="s">
        <v>824</v>
      </c>
      <c r="E2305" s="21" t="s">
        <v>744</v>
      </c>
      <c r="F2305" s="104">
        <v>3.1431149529398899</v>
      </c>
      <c r="G2305" s="140">
        <v>99.3201923019719</v>
      </c>
      <c r="H2305" s="45">
        <f>ACOS(COS(RADIANS(90-F2306)) * COS(RADIANS(90-F2305)) + SIN(RADIANS(90-F2306)) * SIN(RADIANS(90-F2305)) * COS(RADIANS(G2306-G2305))) * 6371392 * IFERROR(IF(AVERAGEIF('TT History'!$B:$B, D2305, 'TT History'!$E:$E) &gt; 9.8%, 1.1205, IF(AVERAGEIF('TT History'!$B:$B, D2305, 'TT History'!$E:$E) &gt;= 8.5%, 1.1055, 1.0525)), 1.0525)</f>
        <v>81.180514790023636</v>
      </c>
    </row>
    <row r="2306" spans="1:8" x14ac:dyDescent="0.25">
      <c r="A2306" t="s">
        <v>176</v>
      </c>
      <c r="B2306" t="str">
        <f>VLOOKUP(C2306, olt_db!$B$2:$E$70, 2, 0)</f>
        <v>OLT-SMGN-IBS-Bandar_Sawah</v>
      </c>
      <c r="C2306" t="s">
        <v>643</v>
      </c>
      <c r="D2306" s="21" t="s">
        <v>824</v>
      </c>
      <c r="E2306" s="21" t="s">
        <v>745</v>
      </c>
      <c r="F2306" s="104">
        <v>3.1437040420462301</v>
      </c>
      <c r="G2306" s="140">
        <v>99.319825587193293</v>
      </c>
      <c r="H2306" s="45">
        <f>ACOS(COS(RADIANS(90-F2307)) * COS(RADIANS(90-F2306)) + SIN(RADIANS(90-F2307)) * SIN(RADIANS(90-F2306)) * COS(RADIANS(G2307-G2306))) * 6371392 * IFERROR(IF(AVERAGEIF('TT History'!$B:$B, D2306, 'TT History'!$E:$E) &gt; 9.8%, 1.1205, IF(AVERAGEIF('TT History'!$B:$B, D2306, 'TT History'!$E:$E) &gt;= 8.5%, 1.1055, 1.0525)), 1.0525)</f>
        <v>91.727898560673836</v>
      </c>
    </row>
    <row r="2307" spans="1:8" x14ac:dyDescent="0.25">
      <c r="A2307" t="s">
        <v>176</v>
      </c>
      <c r="B2307" t="str">
        <f>VLOOKUP(C2307, olt_db!$B$2:$E$70, 2, 0)</f>
        <v>OLT-SMGN-IBS-Bandar_Sawah</v>
      </c>
      <c r="C2307" t="s">
        <v>643</v>
      </c>
      <c r="D2307" s="21" t="s">
        <v>824</v>
      </c>
      <c r="E2307" s="21" t="s">
        <v>746</v>
      </c>
      <c r="F2307" s="104">
        <v>3.1443656427733799</v>
      </c>
      <c r="G2307" s="140">
        <v>99.319404809042695</v>
      </c>
      <c r="H2307" s="45">
        <f>ACOS(COS(RADIANS(90-F2308)) * COS(RADIANS(90-F2307)) + SIN(RADIANS(90-F2308)) * SIN(RADIANS(90-F2307)) * COS(RADIANS(G2308-G2307))) * 6371392 * IFERROR(IF(AVERAGEIF('TT History'!$B:$B, D2307, 'TT History'!$E:$E) &gt; 9.8%, 1.1205, IF(AVERAGEIF('TT History'!$B:$B, D2307, 'TT History'!$E:$E) &gt;= 8.5%, 1.1055, 1.0525)), 1.0525)</f>
        <v>78.531246765300395</v>
      </c>
    </row>
    <row r="2308" spans="1:8" x14ac:dyDescent="0.25">
      <c r="A2308" t="s">
        <v>176</v>
      </c>
      <c r="B2308" t="str">
        <f>VLOOKUP(C2308, olt_db!$B$2:$E$70, 2, 0)</f>
        <v>OLT-SMGN-IBS-Bandar_Sawah</v>
      </c>
      <c r="C2308" t="s">
        <v>643</v>
      </c>
      <c r="D2308" s="21" t="s">
        <v>824</v>
      </c>
      <c r="E2308" s="21" t="s">
        <v>747</v>
      </c>
      <c r="F2308" s="104">
        <v>3.1449386714734202</v>
      </c>
      <c r="G2308" s="140">
        <v>99.319055211126297</v>
      </c>
      <c r="H2308" s="45">
        <f>ACOS(COS(RADIANS(90-F2309)) * COS(RADIANS(90-F2308)) + SIN(RADIANS(90-F2309)) * SIN(RADIANS(90-F2308)) * COS(RADIANS(G2309-G2308))) * 6371392 * IFERROR(IF(AVERAGEIF('TT History'!$B:$B, D2308, 'TT History'!$E:$E) &gt; 9.8%, 1.1205, IF(AVERAGEIF('TT History'!$B:$B, D2308, 'TT History'!$E:$E) &gt;= 8.5%, 1.1055, 1.0525)), 1.0525)</f>
        <v>60.185714795187877</v>
      </c>
    </row>
    <row r="2309" spans="1:8" x14ac:dyDescent="0.25">
      <c r="A2309" t="s">
        <v>176</v>
      </c>
      <c r="B2309" t="str">
        <f>VLOOKUP(C2309, olt_db!$B$2:$E$70, 2, 0)</f>
        <v>OLT-SMGN-IBS-Bandar_Sawah</v>
      </c>
      <c r="C2309" t="s">
        <v>643</v>
      </c>
      <c r="D2309" s="21" t="s">
        <v>824</v>
      </c>
      <c r="E2309" s="21" t="s">
        <v>748</v>
      </c>
      <c r="F2309" s="104">
        <v>3.1453765241586402</v>
      </c>
      <c r="G2309" s="140">
        <v>99.318785136948506</v>
      </c>
      <c r="H2309" s="45">
        <f>ACOS(COS(RADIANS(90-F2310)) * COS(RADIANS(90-F2309)) + SIN(RADIANS(90-F2310)) * SIN(RADIANS(90-F2309)) * COS(RADIANS(G2310-G2309))) * 6371392 * IFERROR(IF(AVERAGEIF('TT History'!$B:$B, D2309, 'TT History'!$E:$E) &gt; 9.8%, 1.1205, IF(AVERAGEIF('TT History'!$B:$B, D2309, 'TT History'!$E:$E) &gt;= 8.5%, 1.1055, 1.0525)), 1.0525)</f>
        <v>84.149297748232797</v>
      </c>
    </row>
    <row r="2310" spans="1:8" x14ac:dyDescent="0.25">
      <c r="A2310" t="s">
        <v>176</v>
      </c>
      <c r="B2310" t="str">
        <f>VLOOKUP(C2310, olt_db!$B$2:$E$70, 2, 0)</f>
        <v>OLT-SMGN-IBS-Bandar_Sawah</v>
      </c>
      <c r="C2310" t="s">
        <v>643</v>
      </c>
      <c r="D2310" s="21" t="s">
        <v>824</v>
      </c>
      <c r="E2310" s="21" t="s">
        <v>749</v>
      </c>
      <c r="F2310" s="104">
        <v>3.1459781203247701</v>
      </c>
      <c r="G2310" s="140">
        <v>99.318390825410603</v>
      </c>
      <c r="H2310" s="45">
        <f>ACOS(COS(RADIANS(90-F2311)) * COS(RADIANS(90-F2310)) + SIN(RADIANS(90-F2311)) * SIN(RADIANS(90-F2310)) * COS(RADIANS(G2311-G2310))) * 6371392 * IFERROR(IF(AVERAGEIF('TT History'!$B:$B, D2310, 'TT History'!$E:$E) &gt; 9.8%, 1.1205, IF(AVERAGEIF('TT History'!$B:$B, D2310, 'TT History'!$E:$E) &gt;= 8.5%, 1.1055, 1.0525)), 1.0525)</f>
        <v>111.46743143149294</v>
      </c>
    </row>
    <row r="2311" spans="1:8" x14ac:dyDescent="0.25">
      <c r="A2311" t="s">
        <v>176</v>
      </c>
      <c r="B2311" t="str">
        <f>VLOOKUP(C2311, olt_db!$B$2:$E$70, 2, 0)</f>
        <v>OLT-SMGN-IBS-Bandar_Sawah</v>
      </c>
      <c r="C2311" t="s">
        <v>643</v>
      </c>
      <c r="D2311" s="21" t="s">
        <v>824</v>
      </c>
      <c r="E2311" s="21" t="s">
        <v>750</v>
      </c>
      <c r="F2311" s="104">
        <v>3.14680168428547</v>
      </c>
      <c r="G2311" s="140">
        <v>99.317911786575195</v>
      </c>
      <c r="H2311" s="45">
        <f>ACOS(COS(RADIANS(90-F2312)) * COS(RADIANS(90-F2311)) + SIN(RADIANS(90-F2312)) * SIN(RADIANS(90-F2311)) * COS(RADIANS(G2312-G2311))) * 6371392 * IFERROR(IF(AVERAGEIF('TT History'!$B:$B, D2311, 'TT History'!$E:$E) &gt; 9.8%, 1.1205, IF(AVERAGEIF('TT History'!$B:$B, D2311, 'TT History'!$E:$E) &gt;= 8.5%, 1.1055, 1.0525)), 1.0525)</f>
        <v>93.975874972883659</v>
      </c>
    </row>
    <row r="2312" spans="1:8" x14ac:dyDescent="0.25">
      <c r="A2312" t="s">
        <v>176</v>
      </c>
      <c r="B2312" t="str">
        <f>VLOOKUP(C2312, olt_db!$B$2:$E$70, 2, 0)</f>
        <v>OLT-SMGN-IBS-Bandar_Sawah</v>
      </c>
      <c r="C2312" t="s">
        <v>643</v>
      </c>
      <c r="D2312" s="21" t="s">
        <v>824</v>
      </c>
      <c r="E2312" s="21" t="s">
        <v>751</v>
      </c>
      <c r="F2312" s="104">
        <v>3.14750280196919</v>
      </c>
      <c r="G2312" s="140">
        <v>99.317519858229105</v>
      </c>
      <c r="H2312" s="45">
        <f>ACOS(COS(RADIANS(90-F2313)) * COS(RADIANS(90-F2312)) + SIN(RADIANS(90-F2313)) * SIN(RADIANS(90-F2312)) * COS(RADIANS(G2313-G2312))) * 6371392 * IFERROR(IF(AVERAGEIF('TT History'!$B:$B, D2312, 'TT History'!$E:$E) &gt; 9.8%, 1.1205, IF(AVERAGEIF('TT History'!$B:$B, D2312, 'TT History'!$E:$E) &gt;= 8.5%, 1.1055, 1.0525)), 1.0525)</f>
        <v>89.307561509269632</v>
      </c>
    </row>
    <row r="2313" spans="1:8" x14ac:dyDescent="0.25">
      <c r="A2313" t="s">
        <v>176</v>
      </c>
      <c r="B2313" t="str">
        <f>VLOOKUP(C2313, olt_db!$B$2:$E$70, 2, 0)</f>
        <v>OLT-SMGN-IBS-Bandar_Sawah</v>
      </c>
      <c r="C2313" t="s">
        <v>643</v>
      </c>
      <c r="D2313" s="21" t="s">
        <v>824</v>
      </c>
      <c r="E2313" s="21" t="s">
        <v>752</v>
      </c>
      <c r="F2313" s="104">
        <v>3.1481550592910001</v>
      </c>
      <c r="G2313" s="140">
        <v>99.317123267815404</v>
      </c>
      <c r="H2313" s="45">
        <f>ACOS(COS(RADIANS(90-F2314)) * COS(RADIANS(90-F2313)) + SIN(RADIANS(90-F2314)) * SIN(RADIANS(90-F2313)) * COS(RADIANS(G2314-G2313))) * 6371392 * IFERROR(IF(AVERAGEIF('TT History'!$B:$B, D2313, 'TT History'!$E:$E) &gt; 9.8%, 1.1205, IF(AVERAGEIF('TT History'!$B:$B, D2313, 'TT History'!$E:$E) &gt;= 8.5%, 1.1055, 1.0525)), 1.0525)</f>
        <v>86.497266056634061</v>
      </c>
    </row>
    <row r="2314" spans="1:8" x14ac:dyDescent="0.25">
      <c r="A2314" t="s">
        <v>176</v>
      </c>
      <c r="B2314" t="str">
        <f>VLOOKUP(C2314, olt_db!$B$2:$E$70, 2, 0)</f>
        <v>OLT-SMGN-IBS-Bandar_Sawah</v>
      </c>
      <c r="C2314" t="s">
        <v>643</v>
      </c>
      <c r="D2314" s="21" t="s">
        <v>824</v>
      </c>
      <c r="E2314" s="21" t="s">
        <v>753</v>
      </c>
      <c r="F2314" s="104">
        <v>3.1487863146242399</v>
      </c>
      <c r="G2314" s="140">
        <v>99.316738372249802</v>
      </c>
      <c r="H2314" s="45">
        <f>ACOS(COS(RADIANS(90-F2315)) * COS(RADIANS(90-F2314)) + SIN(RADIANS(90-F2315)) * SIN(RADIANS(90-F2314)) * COS(RADIANS(G2315-G2314))) * 6371392 * IFERROR(IF(AVERAGEIF('TT History'!$B:$B, D2314, 'TT History'!$E:$E) &gt; 9.8%, 1.1205, IF(AVERAGEIF('TT History'!$B:$B, D2314, 'TT History'!$E:$E) &gt;= 8.5%, 1.1055, 1.0525)), 1.0525)</f>
        <v>75.469329077171693</v>
      </c>
    </row>
    <row r="2315" spans="1:8" x14ac:dyDescent="0.25">
      <c r="A2315" t="s">
        <v>176</v>
      </c>
      <c r="B2315" t="str">
        <f>VLOOKUP(C2315, olt_db!$B$2:$E$70, 2, 0)</f>
        <v>OLT-SMGN-IBS-Bandar_Sawah</v>
      </c>
      <c r="C2315" t="s">
        <v>643</v>
      </c>
      <c r="D2315" s="21" t="s">
        <v>824</v>
      </c>
      <c r="E2315" s="21" t="s">
        <v>754</v>
      </c>
      <c r="F2315" s="104">
        <v>3.1493369880950501</v>
      </c>
      <c r="G2315" s="140">
        <v>99.316402384567098</v>
      </c>
      <c r="H2315" s="45">
        <f>ACOS(COS(RADIANS(90-F2316)) * COS(RADIANS(90-F2315)) + SIN(RADIANS(90-F2316)) * SIN(RADIANS(90-F2315)) * COS(RADIANS(G2316-G2315))) * 6371392 * IFERROR(IF(AVERAGEIF('TT History'!$B:$B, D2315, 'TT History'!$E:$E) &gt; 9.8%, 1.1205, IF(AVERAGEIF('TT History'!$B:$B, D2315, 'TT History'!$E:$E) &gt;= 8.5%, 1.1055, 1.0525)), 1.0525)</f>
        <v>57.584433150632819</v>
      </c>
    </row>
    <row r="2316" spans="1:8" x14ac:dyDescent="0.25">
      <c r="A2316" t="s">
        <v>176</v>
      </c>
      <c r="B2316" t="str">
        <f>VLOOKUP(C2316, olt_db!$B$2:$E$70, 2, 0)</f>
        <v>OLT-SMGN-IBS-Bandar_Sawah</v>
      </c>
      <c r="C2316" t="s">
        <v>643</v>
      </c>
      <c r="D2316" s="21" t="s">
        <v>824</v>
      </c>
      <c r="E2316" s="21" t="s">
        <v>755</v>
      </c>
      <c r="F2316" s="104">
        <v>3.1497504170325099</v>
      </c>
      <c r="G2316" s="140">
        <v>99.316135246717195</v>
      </c>
      <c r="H2316" s="45">
        <f>ACOS(COS(RADIANS(90-F2317)) * COS(RADIANS(90-F2316)) + SIN(RADIANS(90-F2317)) * SIN(RADIANS(90-F2316)) * COS(RADIANS(G2317-G2316))) * 6371392 * IFERROR(IF(AVERAGEIF('TT History'!$B:$B, D2316, 'TT History'!$E:$E) &gt; 9.8%, 1.1205, IF(AVERAGEIF('TT History'!$B:$B, D2316, 'TT History'!$E:$E) &gt;= 8.5%, 1.1055, 1.0525)), 1.0525)</f>
        <v>68.805978741723294</v>
      </c>
    </row>
    <row r="2317" spans="1:8" x14ac:dyDescent="0.25">
      <c r="A2317" t="s">
        <v>176</v>
      </c>
      <c r="B2317" t="str">
        <f>VLOOKUP(C2317, olt_db!$B$2:$E$70, 2, 0)</f>
        <v>OLT-SMGN-IBS-Bandar_Sawah</v>
      </c>
      <c r="C2317" t="s">
        <v>643</v>
      </c>
      <c r="D2317" s="21" t="s">
        <v>824</v>
      </c>
      <c r="E2317" s="21" t="s">
        <v>756</v>
      </c>
      <c r="F2317" s="104">
        <v>3.1502583031609999</v>
      </c>
      <c r="G2317" s="140">
        <v>99.315838723665294</v>
      </c>
      <c r="H2317" s="45">
        <f>ACOS(COS(RADIANS(90-F2318)) * COS(RADIANS(90-F2317)) + SIN(RADIANS(90-F2318)) * SIN(RADIANS(90-F2317)) * COS(RADIANS(G2318-G2317))) * 6371392 * IFERROR(IF(AVERAGEIF('TT History'!$B:$B, D2317, 'TT History'!$E:$E) &gt; 9.8%, 1.1205, IF(AVERAGEIF('TT History'!$B:$B, D2317, 'TT History'!$E:$E) &gt;= 8.5%, 1.1055, 1.0525)), 1.0525)</f>
        <v>67.344630834204267</v>
      </c>
    </row>
    <row r="2318" spans="1:8" x14ac:dyDescent="0.25">
      <c r="A2318" t="s">
        <v>176</v>
      </c>
      <c r="B2318" t="str">
        <f>VLOOKUP(C2318, olt_db!$B$2:$E$70, 2, 0)</f>
        <v>OLT-SMGN-IBS-Bandar_Sawah</v>
      </c>
      <c r="C2318" t="s">
        <v>643</v>
      </c>
      <c r="D2318" s="21" t="s">
        <v>824</v>
      </c>
      <c r="E2318" s="21" t="s">
        <v>757</v>
      </c>
      <c r="F2318" s="104">
        <v>3.1507569590367002</v>
      </c>
      <c r="G2318" s="140">
        <v>99.315551189175594</v>
      </c>
      <c r="H2318" s="45">
        <f>ACOS(COS(RADIANS(90-F2319)) * COS(RADIANS(90-F2318)) + SIN(RADIANS(90-F2319)) * SIN(RADIANS(90-F2318)) * COS(RADIANS(G2319-G2318))) * 6371392 * IFERROR(IF(AVERAGEIF('TT History'!$B:$B, D2318, 'TT History'!$E:$E) &gt; 9.8%, 1.1205, IF(AVERAGEIF('TT History'!$B:$B, D2318, 'TT History'!$E:$E) &gt;= 8.5%, 1.1055, 1.0525)), 1.0525)</f>
        <v>50.278143486635997</v>
      </c>
    </row>
    <row r="2319" spans="1:8" x14ac:dyDescent="0.25">
      <c r="A2319" t="s">
        <v>176</v>
      </c>
      <c r="B2319" t="str">
        <f>VLOOKUP(C2319, olt_db!$B$2:$E$70, 2, 0)</f>
        <v>OLT-SMGN-IBS-Bandar_Sawah</v>
      </c>
      <c r="C2319" t="s">
        <v>643</v>
      </c>
      <c r="D2319" s="21" t="s">
        <v>824</v>
      </c>
      <c r="E2319" s="21" t="s">
        <v>758</v>
      </c>
      <c r="F2319" s="104">
        <v>3.1511261221588001</v>
      </c>
      <c r="G2319" s="140">
        <v>99.315331178064994</v>
      </c>
      <c r="H2319" s="45">
        <f>ACOS(COS(RADIANS(90-F2320)) * COS(RADIANS(90-F2319)) + SIN(RADIANS(90-F2320)) * SIN(RADIANS(90-F2319)) * COS(RADIANS(G2320-G2319))) * 6371392 * IFERROR(IF(AVERAGEIF('TT History'!$B:$B, D2319, 'TT History'!$E:$E) &gt; 9.8%, 1.1205, IF(AVERAGEIF('TT History'!$B:$B, D2319, 'TT History'!$E:$E) &gt;= 8.5%, 1.1055, 1.0525)), 1.0525)</f>
        <v>69.217180715373559</v>
      </c>
    </row>
    <row r="2320" spans="1:8" x14ac:dyDescent="0.25">
      <c r="A2320" t="s">
        <v>176</v>
      </c>
      <c r="B2320" t="str">
        <f>VLOOKUP(C2320, olt_db!$B$2:$E$70, 2, 0)</f>
        <v>OLT-SMGN-IBS-Bandar_Sawah</v>
      </c>
      <c r="C2320" t="s">
        <v>643</v>
      </c>
      <c r="D2320" s="21" t="s">
        <v>824</v>
      </c>
      <c r="E2320" s="21" t="s">
        <v>759</v>
      </c>
      <c r="F2320" s="104">
        <v>3.1515950981872498</v>
      </c>
      <c r="G2320" s="140">
        <v>99.3149703357345</v>
      </c>
      <c r="H2320" s="45">
        <f>ACOS(COS(RADIANS(90-F2321)) * COS(RADIANS(90-F2320)) + SIN(RADIANS(90-F2321)) * SIN(RADIANS(90-F2320)) * COS(RADIANS(G2321-G2320))) * 6371392 * IFERROR(IF(AVERAGEIF('TT History'!$B:$B, D2320, 'TT History'!$E:$E) &gt; 9.8%, 1.1205, IF(AVERAGEIF('TT History'!$B:$B, D2320, 'TT History'!$E:$E) &gt;= 8.5%, 1.1055, 1.0525)), 1.0525)</f>
        <v>37.77436880581547</v>
      </c>
    </row>
    <row r="2321" spans="1:8" x14ac:dyDescent="0.25">
      <c r="A2321" t="s">
        <v>176</v>
      </c>
      <c r="B2321" t="str">
        <f>VLOOKUP(C2321, olt_db!$B$2:$E$70, 2, 0)</f>
        <v>OLT-SMGN-IBS-Bandar_Sawah</v>
      </c>
      <c r="C2321" t="s">
        <v>643</v>
      </c>
      <c r="D2321" s="21" t="s">
        <v>824</v>
      </c>
      <c r="E2321" s="21" t="s">
        <v>760</v>
      </c>
      <c r="F2321" s="104">
        <v>3.1519101599054999</v>
      </c>
      <c r="G2321" s="140">
        <v>99.314900214382007</v>
      </c>
      <c r="H2321" s="45">
        <f>ACOS(COS(RADIANS(90-F2322)) * COS(RADIANS(90-F2321)) + SIN(RADIANS(90-F2322)) * SIN(RADIANS(90-F2321)) * COS(RADIANS(G2322-G2321))) * 6371392 * IFERROR(IF(AVERAGEIF('TT History'!$B:$B, D2321, 'TT History'!$E:$E) &gt; 9.8%, 1.1205, IF(AVERAGEIF('TT History'!$B:$B, D2321, 'TT History'!$E:$E) &gt;= 8.5%, 1.1055, 1.0525)), 1.0525)</f>
        <v>70.669620300735644</v>
      </c>
    </row>
    <row r="2322" spans="1:8" x14ac:dyDescent="0.25">
      <c r="A2322" t="s">
        <v>176</v>
      </c>
      <c r="B2322" t="str">
        <f>VLOOKUP(C2322, olt_db!$B$2:$E$70, 2, 0)</f>
        <v>OLT-SMGN-IBS-Bandar_Sawah</v>
      </c>
      <c r="C2322" t="s">
        <v>643</v>
      </c>
      <c r="D2322" s="21" t="s">
        <v>824</v>
      </c>
      <c r="E2322" s="21" t="s">
        <v>761</v>
      </c>
      <c r="F2322" s="104">
        <v>3.1525116923176899</v>
      </c>
      <c r="G2322" s="140">
        <v>99.314847762068098</v>
      </c>
      <c r="H2322" s="45">
        <f>ACOS(COS(RADIANS(90-F2323)) * COS(RADIANS(90-F2322)) + SIN(RADIANS(90-F2323)) * SIN(RADIANS(90-F2322)) * COS(RADIANS(G2323-G2322))) * 6371392 * IFERROR(IF(AVERAGEIF('TT History'!$B:$B, D2322, 'TT History'!$E:$E) &gt; 9.8%, 1.1205, IF(AVERAGEIF('TT History'!$B:$B, D2322, 'TT History'!$E:$E) &gt;= 8.5%, 1.1055, 1.0525)), 1.0525)</f>
        <v>77.242384765621537</v>
      </c>
    </row>
    <row r="2323" spans="1:8" x14ac:dyDescent="0.25">
      <c r="A2323" t="s">
        <v>176</v>
      </c>
      <c r="B2323" t="str">
        <f>VLOOKUP(C2323, olt_db!$B$2:$E$70, 2, 0)</f>
        <v>OLT-SMGN-IBS-Bandar_Sawah</v>
      </c>
      <c r="C2323" t="s">
        <v>643</v>
      </c>
      <c r="D2323" s="21" t="s">
        <v>824</v>
      </c>
      <c r="E2323" s="21" t="s">
        <v>762</v>
      </c>
      <c r="F2323" s="104">
        <v>3.1531680231521499</v>
      </c>
      <c r="G2323" s="140">
        <v>99.314778482495896</v>
      </c>
      <c r="H2323" s="45">
        <f>ACOS(COS(RADIANS(90-F2324)) * COS(RADIANS(90-F2323)) + SIN(RADIANS(90-F2324)) * SIN(RADIANS(90-F2323)) * COS(RADIANS(G2324-G2323))) * 6371392 * IFERROR(IF(AVERAGEIF('TT History'!$B:$B, D2323, 'TT History'!$E:$E) &gt; 9.8%, 1.1205, IF(AVERAGEIF('TT History'!$B:$B, D2323, 'TT History'!$E:$E) &gt;= 8.5%, 1.1055, 1.0525)), 1.0525)</f>
        <v>69.666169347891525</v>
      </c>
    </row>
    <row r="2324" spans="1:8" x14ac:dyDescent="0.25">
      <c r="A2324" t="s">
        <v>176</v>
      </c>
      <c r="B2324" t="str">
        <f>VLOOKUP(C2324, olt_db!$B$2:$E$70, 2, 0)</f>
        <v>OLT-SMGN-IBS-Bandar_Sawah</v>
      </c>
      <c r="C2324" t="s">
        <v>643</v>
      </c>
      <c r="D2324" s="21" t="s">
        <v>824</v>
      </c>
      <c r="E2324" s="21" t="s">
        <v>763</v>
      </c>
      <c r="F2324" s="104">
        <v>3.15376034816151</v>
      </c>
      <c r="G2324" s="140">
        <v>99.314719613516402</v>
      </c>
      <c r="H2324" s="45">
        <f>ACOS(COS(RADIANS(90-F2325)) * COS(RADIANS(90-F2324)) + SIN(RADIANS(90-F2325)) * SIN(RADIANS(90-F2324)) * COS(RADIANS(G2325-G2324))) * 6371392 * IFERROR(IF(AVERAGEIF('TT History'!$B:$B, D2324, 'TT History'!$E:$E) &gt; 9.8%, 1.1205, IF(AVERAGEIF('TT History'!$B:$B, D2324, 'TT History'!$E:$E) &gt;= 8.5%, 1.1055, 1.0525)), 1.0525)</f>
        <v>50.471701405030551</v>
      </c>
    </row>
    <row r="2325" spans="1:8" x14ac:dyDescent="0.25">
      <c r="A2325" t="s">
        <v>176</v>
      </c>
      <c r="B2325" t="str">
        <f>VLOOKUP(C2325, olt_db!$B$2:$E$70, 2, 0)</f>
        <v>OLT-SMGN-IBS-Bandar_Sawah</v>
      </c>
      <c r="C2325" t="s">
        <v>643</v>
      </c>
      <c r="D2325" s="21" t="s">
        <v>824</v>
      </c>
      <c r="E2325" s="21" t="s">
        <v>764</v>
      </c>
      <c r="F2325" s="104">
        <v>3.1541890331161802</v>
      </c>
      <c r="G2325" s="140">
        <v>99.314672714392501</v>
      </c>
      <c r="H2325" s="45">
        <f>ACOS(COS(RADIANS(90-F2326)) * COS(RADIANS(90-F2325)) + SIN(RADIANS(90-F2326)) * SIN(RADIANS(90-F2325)) * COS(RADIANS(G2326-G2325))) * 6371392 * IFERROR(IF(AVERAGEIF('TT History'!$B:$B, D2325, 'TT History'!$E:$E) &gt; 9.8%, 1.1205, IF(AVERAGEIF('TT History'!$B:$B, D2325, 'TT History'!$E:$E) &gt;= 8.5%, 1.1055, 1.0525)), 1.0525)</f>
        <v>46.342190379625976</v>
      </c>
    </row>
    <row r="2326" spans="1:8" x14ac:dyDescent="0.25">
      <c r="A2326" t="s">
        <v>176</v>
      </c>
      <c r="B2326" t="str">
        <f>VLOOKUP(C2326, olt_db!$B$2:$E$70, 2, 0)</f>
        <v>OLT-SMGN-IBS-Bandar_Sawah</v>
      </c>
      <c r="C2326" t="s">
        <v>643</v>
      </c>
      <c r="D2326" s="21" t="s">
        <v>824</v>
      </c>
      <c r="E2326" s="21" t="s">
        <v>765</v>
      </c>
      <c r="F2326" s="104">
        <v>3.1545832594768402</v>
      </c>
      <c r="G2326" s="140">
        <v>99.314635728719395</v>
      </c>
      <c r="H2326" s="45">
        <f>ACOS(COS(RADIANS(90-F2327)) * COS(RADIANS(90-F2326)) + SIN(RADIANS(90-F2327)) * SIN(RADIANS(90-F2326)) * COS(RADIANS(G2327-G2326))) * 6371392 * IFERROR(IF(AVERAGEIF('TT History'!$B:$B, D2326, 'TT History'!$E:$E) &gt; 9.8%, 1.1205, IF(AVERAGEIF('TT History'!$B:$B, D2326, 'TT History'!$E:$E) &gt;= 8.5%, 1.1055, 1.0525)), 1.0525)</f>
        <v>50.391712309831732</v>
      </c>
    </row>
    <row r="2327" spans="1:8" x14ac:dyDescent="0.25">
      <c r="A2327" t="s">
        <v>176</v>
      </c>
      <c r="B2327" t="str">
        <f>VLOOKUP(C2327, olt_db!$B$2:$E$70, 2, 0)</f>
        <v>OLT-SMGN-IBS-Bandar_Sawah</v>
      </c>
      <c r="C2327" t="s">
        <v>643</v>
      </c>
      <c r="D2327" s="21" t="s">
        <v>824</v>
      </c>
      <c r="E2327" s="21" t="s">
        <v>766</v>
      </c>
      <c r="F2327" s="104">
        <v>3.15501244814799</v>
      </c>
      <c r="G2327" s="140">
        <v>99.314601438654407</v>
      </c>
      <c r="H2327" s="45">
        <f>ACOS(COS(RADIANS(90-F2328)) * COS(RADIANS(90-F2327)) + SIN(RADIANS(90-F2328)) * SIN(RADIANS(90-F2327)) * COS(RADIANS(G2328-G2327))) * 6371392 * IFERROR(IF(AVERAGEIF('TT History'!$B:$B, D2327, 'TT History'!$E:$E) &gt; 9.8%, 1.1205, IF(AVERAGEIF('TT History'!$B:$B, D2327, 'TT History'!$E:$E) &gt;= 8.5%, 1.1055, 1.0525)), 1.0525)</f>
        <v>49.735827789201316</v>
      </c>
    </row>
    <row r="2328" spans="1:8" x14ac:dyDescent="0.25">
      <c r="A2328" t="s">
        <v>176</v>
      </c>
      <c r="B2328" t="str">
        <f>VLOOKUP(C2328, olt_db!$B$2:$E$70, 2, 0)</f>
        <v>OLT-SMGN-IBS-Bandar_Sawah</v>
      </c>
      <c r="C2328" t="s">
        <v>643</v>
      </c>
      <c r="D2328" s="21" t="s">
        <v>824</v>
      </c>
      <c r="E2328" s="21" t="s">
        <v>767</v>
      </c>
      <c r="F2328" s="104">
        <v>3.1554367814269799</v>
      </c>
      <c r="G2328" s="140">
        <v>99.314578558783396</v>
      </c>
      <c r="H2328" s="45">
        <f>ACOS(COS(RADIANS(90-F2329)) * COS(RADIANS(90-F2328)) + SIN(RADIANS(90-F2329)) * SIN(RADIANS(90-F2328)) * COS(RADIANS(G2329-G2328))) * 6371392 * IFERROR(IF(AVERAGEIF('TT History'!$B:$B, D2328, 'TT History'!$E:$E) &gt; 9.8%, 1.1205, IF(AVERAGEIF('TT History'!$B:$B, D2328, 'TT History'!$E:$E) &gt;= 8.5%, 1.1055, 1.0525)), 1.0525)</f>
        <v>84.282387814248949</v>
      </c>
    </row>
    <row r="2329" spans="1:8" x14ac:dyDescent="0.25">
      <c r="A2329" t="s">
        <v>176</v>
      </c>
      <c r="B2329" t="str">
        <f>VLOOKUP(C2329, olt_db!$B$2:$E$70, 2, 0)</f>
        <v>OLT-SMGN-IBS-Bandar_Sawah</v>
      </c>
      <c r="C2329" t="s">
        <v>643</v>
      </c>
      <c r="D2329" s="21" t="s">
        <v>824</v>
      </c>
      <c r="E2329" s="21" t="s">
        <v>768</v>
      </c>
      <c r="F2329" s="104">
        <v>3.1555340121226001</v>
      </c>
      <c r="G2329" s="140">
        <v>99.315293164641204</v>
      </c>
      <c r="H2329" s="45">
        <f>ACOS(COS(RADIANS(90-F2330)) * COS(RADIANS(90-F2329)) + SIN(RADIANS(90-F2330)) * SIN(RADIANS(90-F2329)) * COS(RADIANS(G2330-G2329))) * 6371392 * IFERROR(IF(AVERAGEIF('TT History'!$B:$B, D2329, 'TT History'!$E:$E) &gt; 9.8%, 1.1205, IF(AVERAGEIF('TT History'!$B:$B, D2329, 'TT History'!$E:$E) &gt;= 8.5%, 1.1055, 1.0525)), 1.0525)</f>
        <v>75.112114968429509</v>
      </c>
    </row>
    <row r="2330" spans="1:8" x14ac:dyDescent="0.25">
      <c r="A2330" t="s">
        <v>176</v>
      </c>
      <c r="B2330" t="str">
        <f>VLOOKUP(C2330, olt_db!$B$2:$E$70, 2, 0)</f>
        <v>OLT-SMGN-IBS-Bandar_Sawah</v>
      </c>
      <c r="C2330" t="s">
        <v>643</v>
      </c>
      <c r="D2330" s="21" t="s">
        <v>824</v>
      </c>
      <c r="E2330" s="21" t="s">
        <v>769</v>
      </c>
      <c r="F2330" s="104">
        <v>3.1555481541956798</v>
      </c>
      <c r="G2330" s="140">
        <v>99.315935748112693</v>
      </c>
      <c r="H2330" s="45">
        <f>ACOS(COS(RADIANS(90-F2331)) * COS(RADIANS(90-F2330)) + SIN(RADIANS(90-F2331)) * SIN(RADIANS(90-F2330)) * COS(RADIANS(G2331-G2330))) * 6371392 * IFERROR(IF(AVERAGEIF('TT History'!$B:$B, D2330, 'TT History'!$E:$E) &gt; 9.8%, 1.1205, IF(AVERAGEIF('TT History'!$B:$B, D2330, 'TT History'!$E:$E) &gt;= 8.5%, 1.1055, 1.0525)), 1.0525)</f>
        <v>68.184233343598933</v>
      </c>
    </row>
    <row r="2331" spans="1:8" x14ac:dyDescent="0.25">
      <c r="A2331" t="s">
        <v>176</v>
      </c>
      <c r="B2331" t="str">
        <f>VLOOKUP(C2331, olt_db!$B$2:$E$70, 2, 0)</f>
        <v>OLT-SMGN-IBS-Bandar_Sawah</v>
      </c>
      <c r="C2331" t="s">
        <v>643</v>
      </c>
      <c r="D2331" s="21" t="s">
        <v>824</v>
      </c>
      <c r="E2331" s="21" t="s">
        <v>646</v>
      </c>
      <c r="F2331" s="104">
        <v>3.15565016326752</v>
      </c>
      <c r="G2331" s="140">
        <v>99.316510191325307</v>
      </c>
      <c r="H2331" s="45">
        <f>(ACOS(COS(RADIANS(90-olt_db!F46)) * COS(RADIANS(90-F2331)) + SIN(RADIANS(90-olt_db!F46)) * SIN(RADIANS(90-F2331)) * COS(RADIANS(olt_db!G46-G2331))) * 6371392)</f>
        <v>51.883747312145701</v>
      </c>
    </row>
    <row r="2332" spans="1:8" x14ac:dyDescent="0.25">
      <c r="A2332" t="s">
        <v>176</v>
      </c>
      <c r="B2332" t="str">
        <f>VLOOKUP(C2332, olt_db!$B$2:$E$70, 2, 0)</f>
        <v>OLT-SMGN-IBS-Bandar_Sawah</v>
      </c>
      <c r="C2332" t="s">
        <v>643</v>
      </c>
      <c r="D2332" s="35" t="s">
        <v>835</v>
      </c>
      <c r="E2332" s="35" t="s">
        <v>836</v>
      </c>
      <c r="F2332" s="125">
        <v>3.08835282975891</v>
      </c>
      <c r="G2332" s="126">
        <v>99.295953553230703</v>
      </c>
      <c r="H2332" s="37">
        <f>ACOS(COS(RADIANS(90-F2333)) * COS(RADIANS(90-F2332)) + SIN(RADIANS(90-F2333)) * SIN(RADIANS(90-F2332)) * COS(RADIANS(G2333-G2332))) * 6371392 * IFERROR(IF(AVERAGEIF('TT History'!$B:$B, D2332, 'TT History'!$E:$E) &gt; 9.8%, 1.1205, IF(AVERAGEIF('TT History'!$B:$B, D2332, 'TT History'!$E:$E) &gt;= 8.5%, 1.1055, 1.0525)), 1.0525)</f>
        <v>83.142620574965605</v>
      </c>
    </row>
    <row r="2333" spans="1:8" x14ac:dyDescent="0.25">
      <c r="A2333" t="s">
        <v>176</v>
      </c>
      <c r="B2333" t="str">
        <f>VLOOKUP(C2333, olt_db!$B$2:$E$70, 2, 0)</f>
        <v>OLT-SMGN-IBS-Bandar_Sawah</v>
      </c>
      <c r="C2333" t="s">
        <v>643</v>
      </c>
      <c r="D2333" s="35" t="s">
        <v>835</v>
      </c>
      <c r="E2333" s="35" t="s">
        <v>837</v>
      </c>
      <c r="F2333" s="125">
        <v>3.0888299720969101</v>
      </c>
      <c r="G2333" s="126">
        <v>99.296480600509199</v>
      </c>
      <c r="H2333" s="37">
        <f>ACOS(COS(RADIANS(90-F2334)) * COS(RADIANS(90-F2333)) + SIN(RADIANS(90-F2334)) * SIN(RADIANS(90-F2333)) * COS(RADIANS(G2334-G2333))) * 6371392 * IFERROR(IF(AVERAGEIF('TT History'!$B:$B, D2333, 'TT History'!$E:$E) &gt; 9.8%, 1.1205, IF(AVERAGEIF('TT History'!$B:$B, D2333, 'TT History'!$E:$E) &gt;= 8.5%, 1.1055, 1.0525)), 1.0525)</f>
        <v>95.643210863050669</v>
      </c>
    </row>
    <row r="2334" spans="1:8" x14ac:dyDescent="0.25">
      <c r="A2334" t="s">
        <v>176</v>
      </c>
      <c r="B2334" t="str">
        <f>VLOOKUP(C2334, olt_db!$B$2:$E$70, 2, 0)</f>
        <v>OLT-SMGN-IBS-Bandar_Sawah</v>
      </c>
      <c r="C2334" t="s">
        <v>643</v>
      </c>
      <c r="D2334" s="35" t="s">
        <v>835</v>
      </c>
      <c r="E2334" s="35" t="s">
        <v>838</v>
      </c>
      <c r="F2334" s="125">
        <v>3.0894395334537901</v>
      </c>
      <c r="G2334" s="126">
        <v>99.297025659138896</v>
      </c>
      <c r="H2334" s="37">
        <f>ACOS(COS(RADIANS(90-F2335)) * COS(RADIANS(90-F2334)) + SIN(RADIANS(90-F2335)) * SIN(RADIANS(90-F2334)) * COS(RADIANS(G2335-G2334))) * 6371392 * IFERROR(IF(AVERAGEIF('TT History'!$B:$B, D2334, 'TT History'!$E:$E) &gt; 9.8%, 1.1205, IF(AVERAGEIF('TT History'!$B:$B, D2334, 'TT History'!$E:$E) &gt;= 8.5%, 1.1055, 1.0525)), 1.0525)</f>
        <v>126.17423827441117</v>
      </c>
    </row>
    <row r="2335" spans="1:8" x14ac:dyDescent="0.25">
      <c r="A2335" t="s">
        <v>176</v>
      </c>
      <c r="B2335" t="str">
        <f>VLOOKUP(C2335, olt_db!$B$2:$E$70, 2, 0)</f>
        <v>OLT-SMGN-IBS-Bandar_Sawah</v>
      </c>
      <c r="C2335" t="s">
        <v>643</v>
      </c>
      <c r="D2335" s="35" t="s">
        <v>835</v>
      </c>
      <c r="E2335" s="35" t="s">
        <v>839</v>
      </c>
      <c r="F2335" s="125">
        <v>3.0902136501158801</v>
      </c>
      <c r="G2335" s="126">
        <v>99.297777034301902</v>
      </c>
      <c r="H2335" s="37">
        <f>ACOS(COS(RADIANS(90-F2336)) * COS(RADIANS(90-F2335)) + SIN(RADIANS(90-F2336)) * SIN(RADIANS(90-F2335)) * COS(RADIANS(G2336-G2335))) * 6371392 * IFERROR(IF(AVERAGEIF('TT History'!$B:$B, D2335, 'TT History'!$E:$E) &gt; 9.8%, 1.1205, IF(AVERAGEIF('TT History'!$B:$B, D2335, 'TT History'!$E:$E) &gt;= 8.5%, 1.1055, 1.0525)), 1.0525)</f>
        <v>133.91932459543838</v>
      </c>
    </row>
    <row r="2336" spans="1:8" x14ac:dyDescent="0.25">
      <c r="A2336" t="s">
        <v>176</v>
      </c>
      <c r="B2336" t="str">
        <f>VLOOKUP(C2336, olt_db!$B$2:$E$70, 2, 0)</f>
        <v>OLT-SMGN-IBS-Bandar_Sawah</v>
      </c>
      <c r="C2336" t="s">
        <v>643</v>
      </c>
      <c r="D2336" s="35" t="s">
        <v>835</v>
      </c>
      <c r="E2336" s="35" t="s">
        <v>840</v>
      </c>
      <c r="F2336" s="125">
        <v>3.0910712725420502</v>
      </c>
      <c r="G2336" s="126">
        <v>99.298535582914099</v>
      </c>
      <c r="H2336" s="37">
        <f>ACOS(COS(RADIANS(90-F2337)) * COS(RADIANS(90-F2336)) + SIN(RADIANS(90-F2337)) * SIN(RADIANS(90-F2336)) * COS(RADIANS(G2337-G2336))) * 6371392 * IFERROR(IF(AVERAGEIF('TT History'!$B:$B, D2336, 'TT History'!$E:$E) &gt; 9.8%, 1.1205, IF(AVERAGEIF('TT History'!$B:$B, D2336, 'TT History'!$E:$E) &gt;= 8.5%, 1.1055, 1.0525)), 1.0525)</f>
        <v>71.325916152025627</v>
      </c>
    </row>
    <row r="2337" spans="1:8" x14ac:dyDescent="0.25">
      <c r="A2337" t="s">
        <v>176</v>
      </c>
      <c r="B2337" t="str">
        <f>VLOOKUP(C2337, olt_db!$B$2:$E$70, 2, 0)</f>
        <v>OLT-SMGN-IBS-Bandar_Sawah</v>
      </c>
      <c r="C2337" t="s">
        <v>643</v>
      </c>
      <c r="D2337" s="35" t="s">
        <v>835</v>
      </c>
      <c r="E2337" s="35" t="s">
        <v>841</v>
      </c>
      <c r="F2337" s="125">
        <v>3.09148674799098</v>
      </c>
      <c r="G2337" s="126">
        <v>99.298982065425093</v>
      </c>
      <c r="H2337" s="37">
        <f>ACOS(COS(RADIANS(90-F2338)) * COS(RADIANS(90-F2337)) + SIN(RADIANS(90-F2338)) * SIN(RADIANS(90-F2337)) * COS(RADIANS(G2338-G2337))) * 6371392 * IFERROR(IF(AVERAGEIF('TT History'!$B:$B, D2337, 'TT History'!$E:$E) &gt; 9.8%, 1.1205, IF(AVERAGEIF('TT History'!$B:$B, D2337, 'TT History'!$E:$E) &gt;= 8.5%, 1.1055, 1.0525)), 1.0525)</f>
        <v>133.04256616297482</v>
      </c>
    </row>
    <row r="2338" spans="1:8" x14ac:dyDescent="0.25">
      <c r="A2338" t="s">
        <v>176</v>
      </c>
      <c r="B2338" t="str">
        <f>VLOOKUP(C2338, olt_db!$B$2:$E$70, 2, 0)</f>
        <v>OLT-SMGN-IBS-Bandar_Sawah</v>
      </c>
      <c r="C2338" t="s">
        <v>643</v>
      </c>
      <c r="D2338" s="35" t="s">
        <v>835</v>
      </c>
      <c r="E2338" s="35" t="s">
        <v>842</v>
      </c>
      <c r="F2338" s="125">
        <v>3.0923310675640798</v>
      </c>
      <c r="G2338" s="126">
        <v>99.299744277048802</v>
      </c>
      <c r="H2338" s="37">
        <f>ACOS(COS(RADIANS(90-F2339)) * COS(RADIANS(90-F2338)) + SIN(RADIANS(90-F2339)) * SIN(RADIANS(90-F2338)) * COS(RADIANS(G2339-G2338))) * 6371392 * IFERROR(IF(AVERAGEIF('TT History'!$B:$B, D2338, 'TT History'!$E:$E) &gt; 9.8%, 1.1205, IF(AVERAGEIF('TT History'!$B:$B, D2338, 'TT History'!$E:$E) &gt;= 8.5%, 1.1055, 1.0525)), 1.0525)</f>
        <v>88.473056343359346</v>
      </c>
    </row>
    <row r="2339" spans="1:8" x14ac:dyDescent="0.25">
      <c r="A2339" t="s">
        <v>176</v>
      </c>
      <c r="B2339" t="str">
        <f>VLOOKUP(C2339, olt_db!$B$2:$E$70, 2, 0)</f>
        <v>OLT-SMGN-IBS-Bandar_Sawah</v>
      </c>
      <c r="C2339" t="s">
        <v>643</v>
      </c>
      <c r="D2339" s="35" t="s">
        <v>835</v>
      </c>
      <c r="E2339" s="35" t="s">
        <v>843</v>
      </c>
      <c r="F2339" s="125">
        <v>3.0928829186387601</v>
      </c>
      <c r="G2339" s="126">
        <v>99.300261634454401</v>
      </c>
      <c r="H2339" s="37">
        <f>ACOS(COS(RADIANS(90-F2340)) * COS(RADIANS(90-F2339)) + SIN(RADIANS(90-F2340)) * SIN(RADIANS(90-F2339)) * COS(RADIANS(G2340-G2339))) * 6371392 * IFERROR(IF(AVERAGEIF('TT History'!$B:$B, D2339, 'TT History'!$E:$E) &gt; 9.8%, 1.1205, IF(AVERAGEIF('TT History'!$B:$B, D2339, 'TT History'!$E:$E) &gt;= 8.5%, 1.1055, 1.0525)), 1.0525)</f>
        <v>133.01760902121356</v>
      </c>
    </row>
    <row r="2340" spans="1:8" x14ac:dyDescent="0.25">
      <c r="A2340" t="s">
        <v>176</v>
      </c>
      <c r="B2340" t="str">
        <f>VLOOKUP(C2340, olt_db!$B$2:$E$70, 2, 0)</f>
        <v>OLT-SMGN-IBS-Bandar_Sawah</v>
      </c>
      <c r="C2340" t="s">
        <v>643</v>
      </c>
      <c r="D2340" s="35" t="s">
        <v>835</v>
      </c>
      <c r="E2340" s="35" t="s">
        <v>844</v>
      </c>
      <c r="F2340" s="125">
        <v>3.09378378778375</v>
      </c>
      <c r="G2340" s="126">
        <v>99.300955539514007</v>
      </c>
      <c r="H2340" s="37">
        <f>ACOS(COS(RADIANS(90-F2341)) * COS(RADIANS(90-F2340)) + SIN(RADIANS(90-F2341)) * SIN(RADIANS(90-F2340)) * COS(RADIANS(G2341-G2340))) * 6371392 * IFERROR(IF(AVERAGEIF('TT History'!$B:$B, D2340, 'TT History'!$E:$E) &gt; 9.8%, 1.1205, IF(AVERAGEIF('TT History'!$B:$B, D2340, 'TT History'!$E:$E) &gt;= 8.5%, 1.1055, 1.0525)), 1.0525)</f>
        <v>122.90883150979431</v>
      </c>
    </row>
    <row r="2341" spans="1:8" x14ac:dyDescent="0.25">
      <c r="A2341" t="s">
        <v>176</v>
      </c>
      <c r="B2341" t="str">
        <f>VLOOKUP(C2341, olt_db!$B$2:$E$70, 2, 0)</f>
        <v>OLT-SMGN-IBS-Bandar_Sawah</v>
      </c>
      <c r="C2341" t="s">
        <v>643</v>
      </c>
      <c r="D2341" s="35" t="s">
        <v>835</v>
      </c>
      <c r="E2341" s="35" t="s">
        <v>845</v>
      </c>
      <c r="F2341" s="125">
        <v>3.0945952852803198</v>
      </c>
      <c r="G2341" s="126">
        <v>99.301623053256407</v>
      </c>
      <c r="H2341" s="37">
        <f>ACOS(COS(RADIANS(90-F2342)) * COS(RADIANS(90-F2341)) + SIN(RADIANS(90-F2342)) * SIN(RADIANS(90-F2341)) * COS(RADIANS(G2342-G2341))) * 6371392 * IFERROR(IF(AVERAGEIF('TT History'!$B:$B, D2341, 'TT History'!$E:$E) &gt; 9.8%, 1.1205, IF(AVERAGEIF('TT History'!$B:$B, D2341, 'TT History'!$E:$E) &gt;= 8.5%, 1.1055, 1.0525)), 1.0525)</f>
        <v>124.2247402279597</v>
      </c>
    </row>
    <row r="2342" spans="1:8" x14ac:dyDescent="0.25">
      <c r="A2342" t="s">
        <v>176</v>
      </c>
      <c r="B2342" t="str">
        <f>VLOOKUP(C2342, olt_db!$B$2:$E$70, 2, 0)</f>
        <v>OLT-SMGN-IBS-Bandar_Sawah</v>
      </c>
      <c r="C2342" t="s">
        <v>643</v>
      </c>
      <c r="D2342" s="35" t="s">
        <v>835</v>
      </c>
      <c r="E2342" s="35" t="s">
        <v>846</v>
      </c>
      <c r="F2342" s="125">
        <v>3.0954434423634898</v>
      </c>
      <c r="G2342" s="126">
        <v>99.302262087344801</v>
      </c>
      <c r="H2342" s="37">
        <f>ACOS(COS(RADIANS(90-F2343)) * COS(RADIANS(90-F2342)) + SIN(RADIANS(90-F2343)) * SIN(RADIANS(90-F2342)) * COS(RADIANS(G2343-G2342))) * 6371392 * IFERROR(IF(AVERAGEIF('TT History'!$B:$B, D2342, 'TT History'!$E:$E) &gt; 9.8%, 1.1205, IF(AVERAGEIF('TT History'!$B:$B, D2342, 'TT History'!$E:$E) &gt;= 8.5%, 1.1055, 1.0525)), 1.0525)</f>
        <v>102.97922951691459</v>
      </c>
    </row>
    <row r="2343" spans="1:8" x14ac:dyDescent="0.25">
      <c r="A2343" t="s">
        <v>176</v>
      </c>
      <c r="B2343" t="str">
        <f>VLOOKUP(C2343, olt_db!$B$2:$E$70, 2, 0)</f>
        <v>OLT-SMGN-IBS-Bandar_Sawah</v>
      </c>
      <c r="C2343" t="s">
        <v>643</v>
      </c>
      <c r="D2343" s="35" t="s">
        <v>835</v>
      </c>
      <c r="E2343" s="35" t="s">
        <v>825</v>
      </c>
      <c r="F2343" s="125">
        <v>3.09615127519218</v>
      </c>
      <c r="G2343" s="126">
        <v>99.302785473894403</v>
      </c>
      <c r="H2343" s="37">
        <f>ACOS(COS(RADIANS(90-F2344)) * COS(RADIANS(90-F2343)) + SIN(RADIANS(90-F2344)) * SIN(RADIANS(90-F2343)) * COS(RADIANS(G2344-G2343))) * 6371392 * IFERROR(IF(AVERAGEIF('TT History'!$B:$B, D2343, 'TT History'!$E:$E) &gt; 9.8%, 1.1205, IF(AVERAGEIF('TT History'!$B:$B, D2343, 'TT History'!$E:$E) &gt;= 8.5%, 1.1055, 1.0525)), 1.0525)</f>
        <v>140.96467132882088</v>
      </c>
    </row>
    <row r="2344" spans="1:8" x14ac:dyDescent="0.25">
      <c r="A2344" t="s">
        <v>176</v>
      </c>
      <c r="B2344" t="str">
        <f>VLOOKUP(C2344, olt_db!$B$2:$E$70, 2, 0)</f>
        <v>OLT-SMGN-IBS-Bandar_Sawah</v>
      </c>
      <c r="C2344" t="s">
        <v>643</v>
      </c>
      <c r="D2344" s="35" t="s">
        <v>835</v>
      </c>
      <c r="E2344" s="35" t="s">
        <v>826</v>
      </c>
      <c r="F2344" s="125">
        <v>3.0971100458464198</v>
      </c>
      <c r="G2344" s="126">
        <v>99.303515496028396</v>
      </c>
      <c r="H2344" s="37">
        <f>ACOS(COS(RADIANS(90-F2345)) * COS(RADIANS(90-F2344)) + SIN(RADIANS(90-F2345)) * SIN(RADIANS(90-F2344)) * COS(RADIANS(G2345-G2344))) * 6371392 * IFERROR(IF(AVERAGEIF('TT History'!$B:$B, D2344, 'TT History'!$E:$E) &gt; 9.8%, 1.1205, IF(AVERAGEIF('TT History'!$B:$B, D2344, 'TT History'!$E:$E) &gt;= 8.5%, 1.1055, 1.0525)), 1.0525)</f>
        <v>124.44582809367851</v>
      </c>
    </row>
    <row r="2345" spans="1:8" x14ac:dyDescent="0.25">
      <c r="A2345" t="s">
        <v>176</v>
      </c>
      <c r="B2345" t="str">
        <f>VLOOKUP(C2345, olt_db!$B$2:$E$70, 2, 0)</f>
        <v>OLT-SMGN-IBS-Bandar_Sawah</v>
      </c>
      <c r="C2345" t="s">
        <v>643</v>
      </c>
      <c r="D2345" s="35" t="s">
        <v>835</v>
      </c>
      <c r="E2345" s="35" t="s">
        <v>827</v>
      </c>
      <c r="F2345" s="125">
        <v>3.0979151757840899</v>
      </c>
      <c r="G2345" s="126">
        <v>99.304211008263295</v>
      </c>
      <c r="H2345" s="37">
        <f>ACOS(COS(RADIANS(90-F2346)) * COS(RADIANS(90-F2345)) + SIN(RADIANS(90-F2346)) * SIN(RADIANS(90-F2345)) * COS(RADIANS(G2346-G2345))) * 6371392 * IFERROR(IF(AVERAGEIF('TT History'!$B:$B, D2345, 'TT History'!$E:$E) &gt; 9.8%, 1.1205, IF(AVERAGEIF('TT History'!$B:$B, D2345, 'TT History'!$E:$E) &gt;= 8.5%, 1.1055, 1.0525)), 1.0525)</f>
        <v>173.68101042248574</v>
      </c>
    </row>
    <row r="2346" spans="1:8" x14ac:dyDescent="0.25">
      <c r="A2346" t="s">
        <v>176</v>
      </c>
      <c r="B2346" t="str">
        <f>VLOOKUP(C2346, olt_db!$B$2:$E$70, 2, 0)</f>
        <v>OLT-SMGN-IBS-Bandar_Sawah</v>
      </c>
      <c r="C2346" t="s">
        <v>643</v>
      </c>
      <c r="D2346" s="35" t="s">
        <v>835</v>
      </c>
      <c r="E2346" s="35" t="s">
        <v>828</v>
      </c>
      <c r="F2346" s="125">
        <v>3.09908879163422</v>
      </c>
      <c r="G2346" s="126">
        <v>99.305120482049304</v>
      </c>
      <c r="H2346" s="37">
        <f>ACOS(COS(RADIANS(90-F2347)) * COS(RADIANS(90-F2346)) + SIN(RADIANS(90-F2347)) * SIN(RADIANS(90-F2346)) * COS(RADIANS(G2347-G2346))) * 6371392 * IFERROR(IF(AVERAGEIF('TT History'!$B:$B, D2346, 'TT History'!$E:$E) &gt; 9.8%, 1.1205, IF(AVERAGEIF('TT History'!$B:$B, D2346, 'TT History'!$E:$E) &gt;= 8.5%, 1.1055, 1.0525)), 1.0525)</f>
        <v>141.05177044745565</v>
      </c>
    </row>
    <row r="2347" spans="1:8" x14ac:dyDescent="0.25">
      <c r="A2347" t="s">
        <v>176</v>
      </c>
      <c r="B2347" t="str">
        <f>VLOOKUP(C2347, olt_db!$B$2:$E$70, 2, 0)</f>
        <v>OLT-SMGN-IBS-Bandar_Sawah</v>
      </c>
      <c r="C2347" t="s">
        <v>643</v>
      </c>
      <c r="D2347" s="35" t="s">
        <v>835</v>
      </c>
      <c r="E2347" s="35" t="s">
        <v>829</v>
      </c>
      <c r="F2347" s="125">
        <v>3.1000175272480899</v>
      </c>
      <c r="G2347" s="126">
        <v>99.305889631578594</v>
      </c>
      <c r="H2347" s="37">
        <f>ACOS(COS(RADIANS(90-F2348)) * COS(RADIANS(90-F2347)) + SIN(RADIANS(90-F2348)) * SIN(RADIANS(90-F2347)) * COS(RADIANS(G2348-G2347))) * 6371392 * IFERROR(IF(AVERAGEIF('TT History'!$B:$B, D2347, 'TT History'!$E:$E) &gt; 9.8%, 1.1205, IF(AVERAGEIF('TT History'!$B:$B, D2347, 'TT History'!$E:$E) &gt;= 8.5%, 1.1055, 1.0525)), 1.0525)</f>
        <v>126.80890764776085</v>
      </c>
    </row>
    <row r="2348" spans="1:8" x14ac:dyDescent="0.25">
      <c r="A2348" t="s">
        <v>176</v>
      </c>
      <c r="B2348" t="str">
        <f>VLOOKUP(C2348, olt_db!$B$2:$E$70, 2, 0)</f>
        <v>OLT-SMGN-IBS-Bandar_Sawah</v>
      </c>
      <c r="C2348" t="s">
        <v>643</v>
      </c>
      <c r="D2348" s="35" t="s">
        <v>835</v>
      </c>
      <c r="E2348" s="35" t="s">
        <v>830</v>
      </c>
      <c r="F2348" s="125">
        <v>3.10088733453181</v>
      </c>
      <c r="G2348" s="126">
        <v>99.306536595643294</v>
      </c>
      <c r="H2348" s="37">
        <f>ACOS(COS(RADIANS(90-F2349)) * COS(RADIANS(90-F2348)) + SIN(RADIANS(90-F2349)) * SIN(RADIANS(90-F2348)) * COS(RADIANS(G2349-G2348))) * 6371392 * IFERROR(IF(AVERAGEIF('TT History'!$B:$B, D2348, 'TT History'!$E:$E) &gt; 9.8%, 1.1205, IF(AVERAGEIF('TT History'!$B:$B, D2348, 'TT History'!$E:$E) &gt;= 8.5%, 1.1055, 1.0525)), 1.0525)</f>
        <v>137.79885381511204</v>
      </c>
    </row>
    <row r="2349" spans="1:8" x14ac:dyDescent="0.25">
      <c r="A2349" t="s">
        <v>176</v>
      </c>
      <c r="B2349" t="str">
        <f>VLOOKUP(C2349, olt_db!$B$2:$E$70, 2, 0)</f>
        <v>OLT-SMGN-IBS-Bandar_Sawah</v>
      </c>
      <c r="C2349" t="s">
        <v>643</v>
      </c>
      <c r="D2349" s="35" t="s">
        <v>835</v>
      </c>
      <c r="E2349" s="35" t="s">
        <v>831</v>
      </c>
      <c r="F2349" s="125">
        <v>3.1017895833375402</v>
      </c>
      <c r="G2349" s="126">
        <v>99.307294103996298</v>
      </c>
      <c r="H2349" s="37">
        <f>ACOS(COS(RADIANS(90-F2350)) * COS(RADIANS(90-F2349)) + SIN(RADIANS(90-F2350)) * SIN(RADIANS(90-F2349)) * COS(RADIANS(G2350-G2349))) * 6371392 * IFERROR(IF(AVERAGEIF('TT History'!$B:$B, D2349, 'TT History'!$E:$E) &gt; 9.8%, 1.1205, IF(AVERAGEIF('TT History'!$B:$B, D2349, 'TT History'!$E:$E) &gt;= 8.5%, 1.1055, 1.0525)), 1.0525)</f>
        <v>123.27909385286107</v>
      </c>
    </row>
    <row r="2350" spans="1:8" x14ac:dyDescent="0.25">
      <c r="A2350" t="s">
        <v>176</v>
      </c>
      <c r="B2350" t="str">
        <f>VLOOKUP(C2350, olt_db!$B$2:$E$70, 2, 0)</f>
        <v>OLT-SMGN-IBS-Bandar_Sawah</v>
      </c>
      <c r="C2350" t="s">
        <v>643</v>
      </c>
      <c r="D2350" s="35" t="s">
        <v>835</v>
      </c>
      <c r="E2350" s="35" t="s">
        <v>832</v>
      </c>
      <c r="F2350" s="125">
        <v>3.1026225399218599</v>
      </c>
      <c r="G2350" s="126">
        <v>99.307939753499895</v>
      </c>
      <c r="H2350" s="37">
        <f>ACOS(COS(RADIANS(90-F2351)) * COS(RADIANS(90-F2350)) + SIN(RADIANS(90-F2351)) * SIN(RADIANS(90-F2350)) * COS(RADIANS(G2351-G2350))) * 6371392 * IFERROR(IF(AVERAGEIF('TT History'!$B:$B, D2350, 'TT History'!$E:$E) &gt; 9.8%, 1.1205, IF(AVERAGEIF('TT History'!$B:$B, D2350, 'TT History'!$E:$E) &gt;= 8.5%, 1.1055, 1.0525)), 1.0525)</f>
        <v>112.34027357379514</v>
      </c>
    </row>
    <row r="2351" spans="1:8" x14ac:dyDescent="0.25">
      <c r="A2351" t="s">
        <v>176</v>
      </c>
      <c r="B2351" t="str">
        <f>VLOOKUP(C2351, olt_db!$B$2:$E$70, 2, 0)</f>
        <v>OLT-SMGN-IBS-Bandar_Sawah</v>
      </c>
      <c r="C2351" t="s">
        <v>643</v>
      </c>
      <c r="D2351" s="35" t="s">
        <v>835</v>
      </c>
      <c r="E2351" s="35" t="s">
        <v>833</v>
      </c>
      <c r="F2351" s="125">
        <v>3.1033557587694398</v>
      </c>
      <c r="G2351" s="126">
        <v>99.308560093681706</v>
      </c>
      <c r="H2351" s="37">
        <f>ACOS(COS(RADIANS(90-F2352)) * COS(RADIANS(90-F2351)) + SIN(RADIANS(90-F2352)) * SIN(RADIANS(90-F2351)) * COS(RADIANS(G2352-G2351))) * 6371392 * IFERROR(IF(AVERAGEIF('TT History'!$B:$B, D2351, 'TT History'!$E:$E) &gt; 9.8%, 1.1205, IF(AVERAGEIF('TT History'!$B:$B, D2351, 'TT History'!$E:$E) &gt;= 8.5%, 1.1055, 1.0525)), 1.0525)</f>
        <v>135.46112495173236</v>
      </c>
    </row>
    <row r="2352" spans="1:8" x14ac:dyDescent="0.25">
      <c r="A2352" t="s">
        <v>176</v>
      </c>
      <c r="B2352" t="str">
        <f>VLOOKUP(C2352, olt_db!$B$2:$E$70, 2, 0)</f>
        <v>OLT-SMGN-IBS-Bandar_Sawah</v>
      </c>
      <c r="C2352" t="s">
        <v>643</v>
      </c>
      <c r="D2352" s="35" t="s">
        <v>835</v>
      </c>
      <c r="E2352" s="35" t="s">
        <v>834</v>
      </c>
      <c r="F2352" s="125">
        <v>3.10432519212539</v>
      </c>
      <c r="G2352" s="126">
        <v>99.309193286160493</v>
      </c>
      <c r="H2352" s="37">
        <f>ACOS(COS(RADIANS(90-F2353)) * COS(RADIANS(90-F2352)) + SIN(RADIANS(90-F2353)) * SIN(RADIANS(90-F2352)) * COS(RADIANS(G2353-G2352))) * 6371392 * IFERROR(IF(AVERAGEIF('TT History'!$B:$B, D2352, 'TT History'!$E:$E) &gt; 9.8%, 1.1205, IF(AVERAGEIF('TT History'!$B:$B, D2352, 'TT History'!$E:$E) &gt;= 8.5%, 1.1055, 1.0525)), 1.0525)</f>
        <v>136.48542462815115</v>
      </c>
    </row>
    <row r="2353" spans="1:8" x14ac:dyDescent="0.25">
      <c r="A2353" t="s">
        <v>176</v>
      </c>
      <c r="B2353" t="str">
        <f>VLOOKUP(C2353, olt_db!$B$2:$E$70, 2, 0)</f>
        <v>OLT-SMGN-IBS-Bandar_Sawah</v>
      </c>
      <c r="C2353" t="s">
        <v>643</v>
      </c>
      <c r="D2353" s="35" t="s">
        <v>835</v>
      </c>
      <c r="E2353" s="35" t="s">
        <v>793</v>
      </c>
      <c r="F2353" s="125">
        <v>3.10527091726629</v>
      </c>
      <c r="G2353" s="126">
        <v>99.309876562534697</v>
      </c>
      <c r="H2353" s="37">
        <f>ACOS(COS(RADIANS(90-F2354)) * COS(RADIANS(90-F2353)) + SIN(RADIANS(90-F2354)) * SIN(RADIANS(90-F2353)) * COS(RADIANS(G2354-G2353))) * 6371392 * IFERROR(IF(AVERAGEIF('TT History'!$B:$B, D2353, 'TT History'!$E:$E) &gt; 9.8%, 1.1205, IF(AVERAGEIF('TT History'!$B:$B, D2353, 'TT History'!$E:$E) &gt;= 8.5%, 1.1055, 1.0525)), 1.0525)</f>
        <v>181.89310205201772</v>
      </c>
    </row>
    <row r="2354" spans="1:8" x14ac:dyDescent="0.25">
      <c r="A2354" t="s">
        <v>176</v>
      </c>
      <c r="B2354" t="str">
        <f>VLOOKUP(C2354, olt_db!$B$2:$E$70, 2, 0)</f>
        <v>OLT-SMGN-IBS-Bandar_Sawah</v>
      </c>
      <c r="C2354" t="s">
        <v>643</v>
      </c>
      <c r="D2354" s="35" t="s">
        <v>835</v>
      </c>
      <c r="E2354" s="35" t="s">
        <v>794</v>
      </c>
      <c r="F2354" s="125">
        <v>3.10656363043715</v>
      </c>
      <c r="G2354" s="126">
        <v>99.310740478114397</v>
      </c>
      <c r="H2354" s="37">
        <f>ACOS(COS(RADIANS(90-F2355)) * COS(RADIANS(90-F2354)) + SIN(RADIANS(90-F2355)) * SIN(RADIANS(90-F2354)) * COS(RADIANS(G2355-G2354))) * 6371392 * IFERROR(IF(AVERAGEIF('TT History'!$B:$B, D2354, 'TT History'!$E:$E) &gt; 9.8%, 1.1205, IF(AVERAGEIF('TT History'!$B:$B, D2354, 'TT History'!$E:$E) &gt;= 8.5%, 1.1055, 1.0525)), 1.0525)</f>
        <v>141.74047277134767</v>
      </c>
    </row>
    <row r="2355" spans="1:8" x14ac:dyDescent="0.25">
      <c r="A2355" t="s">
        <v>176</v>
      </c>
      <c r="B2355" t="str">
        <f>VLOOKUP(C2355, olt_db!$B$2:$E$70, 2, 0)</f>
        <v>OLT-SMGN-IBS-Bandar_Sawah</v>
      </c>
      <c r="C2355" t="s">
        <v>643</v>
      </c>
      <c r="D2355" s="35" t="s">
        <v>835</v>
      </c>
      <c r="E2355" s="35" t="s">
        <v>795</v>
      </c>
      <c r="F2355" s="125">
        <v>3.1074923986666398</v>
      </c>
      <c r="G2355" s="126">
        <v>99.311518808791604</v>
      </c>
      <c r="H2355" s="37">
        <f>ACOS(COS(RADIANS(90-F2356)) * COS(RADIANS(90-F2355)) + SIN(RADIANS(90-F2356)) * SIN(RADIANS(90-F2355)) * COS(RADIANS(G2356-G2355))) * 6371392 * IFERROR(IF(AVERAGEIF('TT History'!$B:$B, D2355, 'TT History'!$E:$E) &gt; 9.8%, 1.1205, IF(AVERAGEIF('TT History'!$B:$B, D2355, 'TT History'!$E:$E) &gt;= 8.5%, 1.1055, 1.0525)), 1.0525)</f>
        <v>131.32030734593081</v>
      </c>
    </row>
    <row r="2356" spans="1:8" x14ac:dyDescent="0.25">
      <c r="A2356" t="s">
        <v>176</v>
      </c>
      <c r="B2356" t="str">
        <f>VLOOKUP(C2356, olt_db!$B$2:$E$70, 2, 0)</f>
        <v>OLT-SMGN-IBS-Bandar_Sawah</v>
      </c>
      <c r="C2356" t="s">
        <v>643</v>
      </c>
      <c r="D2356" s="35" t="s">
        <v>835</v>
      </c>
      <c r="E2356" s="35" t="s">
        <v>796</v>
      </c>
      <c r="F2356" s="125">
        <v>3.1084168749511401</v>
      </c>
      <c r="G2356" s="126">
        <v>99.312155557964104</v>
      </c>
      <c r="H2356" s="37">
        <f>ACOS(COS(RADIANS(90-F2357)) * COS(RADIANS(90-F2356)) + SIN(RADIANS(90-F2357)) * SIN(RADIANS(90-F2356)) * COS(RADIANS(G2357-G2356))) * 6371392 * IFERROR(IF(AVERAGEIF('TT History'!$B:$B, D2356, 'TT History'!$E:$E) &gt; 9.8%, 1.1205, IF(AVERAGEIF('TT History'!$B:$B, D2356, 'TT History'!$E:$E) &gt;= 8.5%, 1.1055, 1.0525)), 1.0525)</f>
        <v>119.50005289572282</v>
      </c>
    </row>
    <row r="2357" spans="1:8" x14ac:dyDescent="0.25">
      <c r="A2357" t="s">
        <v>176</v>
      </c>
      <c r="B2357" t="str">
        <f>VLOOKUP(C2357, olt_db!$B$2:$E$70, 2, 0)</f>
        <v>OLT-SMGN-IBS-Bandar_Sawah</v>
      </c>
      <c r="C2357" t="s">
        <v>643</v>
      </c>
      <c r="D2357" s="35" t="s">
        <v>835</v>
      </c>
      <c r="E2357" s="35" t="s">
        <v>797</v>
      </c>
      <c r="F2357" s="125">
        <v>3.1093210166499099</v>
      </c>
      <c r="G2357" s="126">
        <v>99.312630608793</v>
      </c>
      <c r="H2357" s="37">
        <f>ACOS(COS(RADIANS(90-F2358)) * COS(RADIANS(90-F2357)) + SIN(RADIANS(90-F2358)) * SIN(RADIANS(90-F2357)) * COS(RADIANS(G2358-G2357))) * 6371392 * IFERROR(IF(AVERAGEIF('TT History'!$B:$B, D2357, 'TT History'!$E:$E) &gt; 9.8%, 1.1205, IF(AVERAGEIF('TT History'!$B:$B, D2357, 'TT History'!$E:$E) &gt;= 8.5%, 1.1055, 1.0525)), 1.0525)</f>
        <v>123.32780333191448</v>
      </c>
    </row>
    <row r="2358" spans="1:8" x14ac:dyDescent="0.25">
      <c r="A2358" t="s">
        <v>176</v>
      </c>
      <c r="B2358" t="str">
        <f>VLOOKUP(C2358, olt_db!$B$2:$E$70, 2, 0)</f>
        <v>OLT-SMGN-IBS-Bandar_Sawah</v>
      </c>
      <c r="C2358" t="s">
        <v>643</v>
      </c>
      <c r="D2358" s="35" t="s">
        <v>835</v>
      </c>
      <c r="E2358" s="35" t="s">
        <v>798</v>
      </c>
      <c r="F2358" s="125">
        <v>3.11021526448791</v>
      </c>
      <c r="G2358" s="126">
        <v>99.313188796348101</v>
      </c>
      <c r="H2358" s="37">
        <f>ACOS(COS(RADIANS(90-F2359)) * COS(RADIANS(90-F2358)) + SIN(RADIANS(90-F2359)) * SIN(RADIANS(90-F2358)) * COS(RADIANS(G2359-G2358))) * 6371392 * IFERROR(IF(AVERAGEIF('TT History'!$B:$B, D2358, 'TT History'!$E:$E) &gt; 9.8%, 1.1205, IF(AVERAGEIF('TT History'!$B:$B, D2358, 'TT History'!$E:$E) &gt;= 8.5%, 1.1055, 1.0525)), 1.0525)</f>
        <v>94.193863551534719</v>
      </c>
    </row>
    <row r="2359" spans="1:8" x14ac:dyDescent="0.25">
      <c r="A2359" t="s">
        <v>176</v>
      </c>
      <c r="B2359" t="str">
        <f>VLOOKUP(C2359, olt_db!$B$2:$E$70, 2, 0)</f>
        <v>OLT-SMGN-IBS-Bandar_Sawah</v>
      </c>
      <c r="C2359" t="s">
        <v>643</v>
      </c>
      <c r="D2359" s="35" t="s">
        <v>835</v>
      </c>
      <c r="E2359" s="35" t="s">
        <v>799</v>
      </c>
      <c r="F2359" s="125">
        <v>3.1109654219046901</v>
      </c>
      <c r="G2359" s="126">
        <v>99.313480722247903</v>
      </c>
      <c r="H2359" s="37">
        <f>ACOS(COS(RADIANS(90-F2360)) * COS(RADIANS(90-F2359)) + SIN(RADIANS(90-F2360)) * SIN(RADIANS(90-F2359)) * COS(RADIANS(G2360-G2359))) * 6371392 * IFERROR(IF(AVERAGEIF('TT History'!$B:$B, D2359, 'TT History'!$E:$E) &gt; 9.8%, 1.1205, IF(AVERAGEIF('TT History'!$B:$B, D2359, 'TT History'!$E:$E) &gt;= 8.5%, 1.1055, 1.0525)), 1.0525)</f>
        <v>98.706718324933178</v>
      </c>
    </row>
    <row r="2360" spans="1:8" x14ac:dyDescent="0.25">
      <c r="A2360" t="s">
        <v>176</v>
      </c>
      <c r="B2360" t="str">
        <f>VLOOKUP(C2360, olt_db!$B$2:$E$70, 2, 0)</f>
        <v>OLT-SMGN-IBS-Bandar_Sawah</v>
      </c>
      <c r="C2360" t="s">
        <v>643</v>
      </c>
      <c r="D2360" s="35" t="s">
        <v>835</v>
      </c>
      <c r="E2360" s="35" t="s">
        <v>800</v>
      </c>
      <c r="F2360" s="125">
        <v>3.11177573651001</v>
      </c>
      <c r="G2360" s="126">
        <v>99.3137148330961</v>
      </c>
      <c r="H2360" s="37">
        <f>ACOS(COS(RADIANS(90-F2361)) * COS(RADIANS(90-F2360)) + SIN(RADIANS(90-F2361)) * SIN(RADIANS(90-F2360)) * COS(RADIANS(G2361-G2360))) * 6371392 * IFERROR(IF(AVERAGEIF('TT History'!$B:$B, D2360, 'TT History'!$E:$E) &gt; 9.8%, 1.1205, IF(AVERAGEIF('TT History'!$B:$B, D2360, 'TT History'!$E:$E) &gt;= 8.5%, 1.1055, 1.0525)), 1.0525)</f>
        <v>152.62828679935075</v>
      </c>
    </row>
    <row r="2361" spans="1:8" x14ac:dyDescent="0.25">
      <c r="A2361" t="s">
        <v>176</v>
      </c>
      <c r="B2361" t="str">
        <f>VLOOKUP(C2361, olt_db!$B$2:$E$70, 2, 0)</f>
        <v>OLT-SMGN-IBS-Bandar_Sawah</v>
      </c>
      <c r="C2361" t="s">
        <v>643</v>
      </c>
      <c r="D2361" s="35" t="s">
        <v>835</v>
      </c>
      <c r="E2361" s="35" t="s">
        <v>801</v>
      </c>
      <c r="F2361" s="125">
        <v>3.1130389382089199</v>
      </c>
      <c r="G2361" s="126">
        <v>99.314039229768795</v>
      </c>
      <c r="H2361" s="37">
        <f>ACOS(COS(RADIANS(90-F2362)) * COS(RADIANS(90-F2361)) + SIN(RADIANS(90-F2362)) * SIN(RADIANS(90-F2361)) * COS(RADIANS(G2362-G2361))) * 6371392 * IFERROR(IF(AVERAGEIF('TT History'!$B:$B, D2361, 'TT History'!$E:$E) &gt; 9.8%, 1.1205, IF(AVERAGEIF('TT History'!$B:$B, D2361, 'TT History'!$E:$E) &gt;= 8.5%, 1.1055, 1.0525)), 1.0525)</f>
        <v>186.10561441682341</v>
      </c>
    </row>
    <row r="2362" spans="1:8" x14ac:dyDescent="0.25">
      <c r="A2362" t="s">
        <v>176</v>
      </c>
      <c r="B2362" t="str">
        <f>VLOOKUP(C2362, olt_db!$B$2:$E$70, 2, 0)</f>
        <v>OLT-SMGN-IBS-Bandar_Sawah</v>
      </c>
      <c r="C2362" t="s">
        <v>643</v>
      </c>
      <c r="D2362" s="35" t="s">
        <v>835</v>
      </c>
      <c r="E2362" s="35" t="s">
        <v>802</v>
      </c>
      <c r="F2362" s="125">
        <v>3.1145717343944899</v>
      </c>
      <c r="G2362" s="126">
        <v>99.314462902669902</v>
      </c>
      <c r="H2362" s="37">
        <f>ACOS(COS(RADIANS(90-F2363)) * COS(RADIANS(90-F2362)) + SIN(RADIANS(90-F2363)) * SIN(RADIANS(90-F2362)) * COS(RADIANS(G2363-G2362))) * 6371392 * IFERROR(IF(AVERAGEIF('TT History'!$B:$B, D2362, 'TT History'!$E:$E) &gt; 9.8%, 1.1205, IF(AVERAGEIF('TT History'!$B:$B, D2362, 'TT History'!$E:$E) &gt;= 8.5%, 1.1055, 1.0525)), 1.0525)</f>
        <v>100.91406937333844</v>
      </c>
    </row>
    <row r="2363" spans="1:8" x14ac:dyDescent="0.25">
      <c r="A2363" t="s">
        <v>176</v>
      </c>
      <c r="B2363" t="str">
        <f>VLOOKUP(C2363, olt_db!$B$2:$E$70, 2, 0)</f>
        <v>OLT-SMGN-IBS-Bandar_Sawah</v>
      </c>
      <c r="C2363" t="s">
        <v>643</v>
      </c>
      <c r="D2363" s="35" t="s">
        <v>835</v>
      </c>
      <c r="E2363" s="35" t="s">
        <v>803</v>
      </c>
      <c r="F2363" s="125">
        <v>3.1154233700324099</v>
      </c>
      <c r="G2363" s="126">
        <v>99.314597785949999</v>
      </c>
      <c r="H2363" s="37">
        <f>ACOS(COS(RADIANS(90-F2364)) * COS(RADIANS(90-F2363)) + SIN(RADIANS(90-F2364)) * SIN(RADIANS(90-F2363)) * COS(RADIANS(G2364-G2363))) * 6371392 * IFERROR(IF(AVERAGEIF('TT History'!$B:$B, D2363, 'TT History'!$E:$E) &gt; 9.8%, 1.1205, IF(AVERAGEIF('TT History'!$B:$B, D2363, 'TT History'!$E:$E) &gt;= 8.5%, 1.1055, 1.0525)), 1.0525)</f>
        <v>98.890960016715667</v>
      </c>
    </row>
    <row r="2364" spans="1:8" x14ac:dyDescent="0.25">
      <c r="A2364" t="s">
        <v>176</v>
      </c>
      <c r="B2364" t="str">
        <f>VLOOKUP(C2364, olt_db!$B$2:$E$70, 2, 0)</f>
        <v>OLT-SMGN-IBS-Bandar_Sawah</v>
      </c>
      <c r="C2364" t="s">
        <v>643</v>
      </c>
      <c r="D2364" s="35" t="s">
        <v>835</v>
      </c>
      <c r="E2364" s="35" t="s">
        <v>804</v>
      </c>
      <c r="F2364" s="125">
        <v>3.1162498419167499</v>
      </c>
      <c r="G2364" s="126">
        <v>99.314773705972996</v>
      </c>
      <c r="H2364" s="37">
        <f>ACOS(COS(RADIANS(90-F2365)) * COS(RADIANS(90-F2364)) + SIN(RADIANS(90-F2365)) * SIN(RADIANS(90-F2364)) * COS(RADIANS(G2365-G2364))) * 6371392 * IFERROR(IF(AVERAGEIF('TT History'!$B:$B, D2364, 'TT History'!$E:$E) &gt; 9.8%, 1.1205, IF(AVERAGEIF('TT History'!$B:$B, D2364, 'TT History'!$E:$E) &gt;= 8.5%, 1.1055, 1.0525)), 1.0525)</f>
        <v>194.4227400513272</v>
      </c>
    </row>
    <row r="2365" spans="1:8" x14ac:dyDescent="0.25">
      <c r="A2365" t="s">
        <v>176</v>
      </c>
      <c r="B2365" t="str">
        <f>VLOOKUP(C2365, olt_db!$B$2:$E$70, 2, 0)</f>
        <v>OLT-SMGN-IBS-Bandar_Sawah</v>
      </c>
      <c r="C2365" t="s">
        <v>643</v>
      </c>
      <c r="D2365" s="35" t="s">
        <v>835</v>
      </c>
      <c r="E2365" s="35" t="s">
        <v>805</v>
      </c>
      <c r="F2365" s="125">
        <v>3.1178420217498699</v>
      </c>
      <c r="G2365" s="126">
        <v>99.315248156830506</v>
      </c>
      <c r="H2365" s="37">
        <f>ACOS(COS(RADIANS(90-F2366)) * COS(RADIANS(90-F2365)) + SIN(RADIANS(90-F2366)) * SIN(RADIANS(90-F2365)) * COS(RADIANS(G2366-G2365))) * 6371392 * IFERROR(IF(AVERAGEIF('TT History'!$B:$B, D2365, 'TT History'!$E:$E) &gt; 9.8%, 1.1205, IF(AVERAGEIF('TT History'!$B:$B, D2365, 'TT History'!$E:$E) &gt;= 8.5%, 1.1055, 1.0525)), 1.0525)</f>
        <v>108.50437724048808</v>
      </c>
    </row>
    <row r="2366" spans="1:8" x14ac:dyDescent="0.25">
      <c r="A2366" t="s">
        <v>176</v>
      </c>
      <c r="B2366" t="str">
        <f>VLOOKUP(C2366, olt_db!$B$2:$E$70, 2, 0)</f>
        <v>OLT-SMGN-IBS-Bandar_Sawah</v>
      </c>
      <c r="C2366" t="s">
        <v>643</v>
      </c>
      <c r="D2366" s="35" t="s">
        <v>835</v>
      </c>
      <c r="E2366" s="35" t="s">
        <v>806</v>
      </c>
      <c r="F2366" s="125">
        <v>3.1187591962565699</v>
      </c>
      <c r="G2366" s="126">
        <v>99.315383459962703</v>
      </c>
      <c r="H2366" s="37">
        <f>ACOS(COS(RADIANS(90-F2367)) * COS(RADIANS(90-F2366)) + SIN(RADIANS(90-F2367)) * SIN(RADIANS(90-F2366)) * COS(RADIANS(G2367-G2366))) * 6371392 * IFERROR(IF(AVERAGEIF('TT History'!$B:$B, D2366, 'TT History'!$E:$E) &gt; 9.8%, 1.1205, IF(AVERAGEIF('TT History'!$B:$B, D2366, 'TT History'!$E:$E) &gt;= 8.5%, 1.1055, 1.0525)), 1.0525)</f>
        <v>155.21911928122265</v>
      </c>
    </row>
    <row r="2367" spans="1:8" x14ac:dyDescent="0.25">
      <c r="A2367" t="s">
        <v>176</v>
      </c>
      <c r="B2367" t="str">
        <f>VLOOKUP(C2367, olt_db!$B$2:$E$70, 2, 0)</f>
        <v>OLT-SMGN-IBS-Bandar_Sawah</v>
      </c>
      <c r="C2367" t="s">
        <v>643</v>
      </c>
      <c r="D2367" s="35" t="s">
        <v>835</v>
      </c>
      <c r="E2367" s="35" t="s">
        <v>807</v>
      </c>
      <c r="F2367" s="125">
        <v>3.1200385823830099</v>
      </c>
      <c r="G2367" s="126">
        <v>99.3157332579014</v>
      </c>
      <c r="H2367" s="37">
        <f>ACOS(COS(RADIANS(90-F2368)) * COS(RADIANS(90-F2367)) + SIN(RADIANS(90-F2368)) * SIN(RADIANS(90-F2367)) * COS(RADIANS(G2368-G2367))) * 6371392 * IFERROR(IF(AVERAGEIF('TT History'!$B:$B, D2367, 'TT History'!$E:$E) &gt; 9.8%, 1.1205, IF(AVERAGEIF('TT History'!$B:$B, D2367, 'TT History'!$E:$E) &gt;= 8.5%, 1.1055, 1.0525)), 1.0525)</f>
        <v>156.75850561665155</v>
      </c>
    </row>
    <row r="2368" spans="1:8" x14ac:dyDescent="0.25">
      <c r="A2368" t="s">
        <v>176</v>
      </c>
      <c r="B2368" t="str">
        <f>VLOOKUP(C2368, olt_db!$B$2:$E$70, 2, 0)</f>
        <v>OLT-SMGN-IBS-Bandar_Sawah</v>
      </c>
      <c r="C2368" t="s">
        <v>643</v>
      </c>
      <c r="D2368" s="35" t="s">
        <v>835</v>
      </c>
      <c r="E2368" s="35" t="s">
        <v>808</v>
      </c>
      <c r="F2368" s="125">
        <v>3.1213203776438299</v>
      </c>
      <c r="G2368" s="126">
        <v>99.316122273892304</v>
      </c>
      <c r="H2368" s="37">
        <f>ACOS(COS(RADIANS(90-F2369)) * COS(RADIANS(90-F2368)) + SIN(RADIANS(90-F2369)) * SIN(RADIANS(90-F2368)) * COS(RADIANS(G2369-G2368))) * 6371392 * IFERROR(IF(AVERAGEIF('TT History'!$B:$B, D2368, 'TT History'!$E:$E) &gt; 9.8%, 1.1205, IF(AVERAGEIF('TT History'!$B:$B, D2368, 'TT History'!$E:$E) &gt;= 8.5%, 1.1055, 1.0525)), 1.0525)</f>
        <v>105.98855736109347</v>
      </c>
    </row>
    <row r="2369" spans="1:8" x14ac:dyDescent="0.25">
      <c r="A2369" t="s">
        <v>176</v>
      </c>
      <c r="B2369" t="str">
        <f>VLOOKUP(C2369, olt_db!$B$2:$E$70, 2, 0)</f>
        <v>OLT-SMGN-IBS-Bandar_Sawah</v>
      </c>
      <c r="C2369" t="s">
        <v>643</v>
      </c>
      <c r="D2369" s="35" t="s">
        <v>835</v>
      </c>
      <c r="E2369" s="35" t="s">
        <v>809</v>
      </c>
      <c r="F2369" s="125">
        <v>3.1221591936076099</v>
      </c>
      <c r="G2369" s="126">
        <v>99.316464038708204</v>
      </c>
      <c r="H2369" s="37">
        <f>ACOS(COS(RADIANS(90-F2370)) * COS(RADIANS(90-F2369)) + SIN(RADIANS(90-F2370)) * SIN(RADIANS(90-F2369)) * COS(RADIANS(G2370-G2369))) * 6371392 * IFERROR(IF(AVERAGEIF('TT History'!$B:$B, D2369, 'TT History'!$E:$E) &gt; 9.8%, 1.1205, IF(AVERAGEIF('TT History'!$B:$B, D2369, 'TT History'!$E:$E) &gt;= 8.5%, 1.1055, 1.0525)), 1.0525)</f>
        <v>111.02358073427139</v>
      </c>
    </row>
    <row r="2370" spans="1:8" x14ac:dyDescent="0.25">
      <c r="A2370" t="s">
        <v>176</v>
      </c>
      <c r="B2370" t="str">
        <f>VLOOKUP(C2370, olt_db!$B$2:$E$70, 2, 0)</f>
        <v>OLT-SMGN-IBS-Bandar_Sawah</v>
      </c>
      <c r="C2370" t="s">
        <v>643</v>
      </c>
      <c r="D2370" s="35" t="s">
        <v>835</v>
      </c>
      <c r="E2370" s="35" t="s">
        <v>810</v>
      </c>
      <c r="F2370" s="125">
        <v>3.12306107919441</v>
      </c>
      <c r="G2370" s="126">
        <v>99.316758479002203</v>
      </c>
      <c r="H2370" s="37">
        <f>ACOS(COS(RADIANS(90-F2371)) * COS(RADIANS(90-F2370)) + SIN(RADIANS(90-F2371)) * SIN(RADIANS(90-F2370)) * COS(RADIANS(G2371-G2370))) * 6371392 * IFERROR(IF(AVERAGEIF('TT History'!$B:$B, D2370, 'TT History'!$E:$E) &gt; 9.8%, 1.1205, IF(AVERAGEIF('TT History'!$B:$B, D2370, 'TT History'!$E:$E) &gt;= 8.5%, 1.1055, 1.0525)), 1.0525)</f>
        <v>149.75459681888324</v>
      </c>
    </row>
    <row r="2371" spans="1:8" x14ac:dyDescent="0.25">
      <c r="A2371" t="s">
        <v>176</v>
      </c>
      <c r="B2371" t="str">
        <f>VLOOKUP(C2371, olt_db!$B$2:$E$70, 2, 0)</f>
        <v>OLT-SMGN-IBS-Bandar_Sawah</v>
      </c>
      <c r="C2371" t="s">
        <v>643</v>
      </c>
      <c r="D2371" s="35" t="s">
        <v>835</v>
      </c>
      <c r="E2371" s="35" t="s">
        <v>811</v>
      </c>
      <c r="F2371" s="125">
        <v>3.1242861911658899</v>
      </c>
      <c r="G2371" s="126">
        <v>99.317128170489198</v>
      </c>
      <c r="H2371" s="37">
        <f>ACOS(COS(RADIANS(90-F2372)) * COS(RADIANS(90-F2371)) + SIN(RADIANS(90-F2372)) * SIN(RADIANS(90-F2371)) * COS(RADIANS(G2372-G2371))) * 6371392 * IFERROR(IF(AVERAGEIF('TT History'!$B:$B, D2371, 'TT History'!$E:$E) &gt; 9.8%, 1.1205, IF(AVERAGEIF('TT History'!$B:$B, D2371, 'TT History'!$E:$E) &gt;= 8.5%, 1.1055, 1.0525)), 1.0525)</f>
        <v>182.63145774525287</v>
      </c>
    </row>
    <row r="2372" spans="1:8" x14ac:dyDescent="0.25">
      <c r="A2372" t="s">
        <v>176</v>
      </c>
      <c r="B2372" t="str">
        <f>VLOOKUP(C2372, olt_db!$B$2:$E$70, 2, 0)</f>
        <v>OLT-SMGN-IBS-Bandar_Sawah</v>
      </c>
      <c r="C2372" t="s">
        <v>643</v>
      </c>
      <c r="D2372" s="35" t="s">
        <v>835</v>
      </c>
      <c r="E2372" s="35" t="s">
        <v>812</v>
      </c>
      <c r="F2372" s="125">
        <v>3.12577589532096</v>
      </c>
      <c r="G2372" s="126">
        <v>99.317593292135498</v>
      </c>
      <c r="H2372" s="37">
        <f>ACOS(COS(RADIANS(90-F2373)) * COS(RADIANS(90-F2372)) + SIN(RADIANS(90-F2373)) * SIN(RADIANS(90-F2372)) * COS(RADIANS(G2373-G2372))) * 6371392 * IFERROR(IF(AVERAGEIF('TT History'!$B:$B, D2372, 'TT History'!$E:$E) &gt; 9.8%, 1.1205, IF(AVERAGEIF('TT History'!$B:$B, D2372, 'TT History'!$E:$E) &gt;= 8.5%, 1.1055, 1.0525)), 1.0525)</f>
        <v>91.35594609969084</v>
      </c>
    </row>
    <row r="2373" spans="1:8" x14ac:dyDescent="0.25">
      <c r="A2373" t="s">
        <v>176</v>
      </c>
      <c r="B2373" t="str">
        <f>VLOOKUP(C2373, olt_db!$B$2:$E$70, 2, 0)</f>
        <v>OLT-SMGN-IBS-Bandar_Sawah</v>
      </c>
      <c r="C2373" t="s">
        <v>643</v>
      </c>
      <c r="D2373" s="35" t="s">
        <v>835</v>
      </c>
      <c r="E2373" s="35" t="s">
        <v>813</v>
      </c>
      <c r="F2373" s="125">
        <v>3.1265317823420302</v>
      </c>
      <c r="G2373" s="126">
        <v>99.317788260373604</v>
      </c>
      <c r="H2373" s="37">
        <f>ACOS(COS(RADIANS(90-F2374)) * COS(RADIANS(90-F2373)) + SIN(RADIANS(90-F2374)) * SIN(RADIANS(90-F2373)) * COS(RADIANS(G2374-G2373))) * 6371392 * IFERROR(IF(AVERAGEIF('TT History'!$B:$B, D2373, 'TT History'!$E:$E) &gt; 9.8%, 1.1205, IF(AVERAGEIF('TT History'!$B:$B, D2373, 'TT History'!$E:$E) &gt;= 8.5%, 1.1055, 1.0525)), 1.0525)</f>
        <v>108.93777764784841</v>
      </c>
    </row>
    <row r="2374" spans="1:8" x14ac:dyDescent="0.25">
      <c r="A2374" t="s">
        <v>176</v>
      </c>
      <c r="B2374" t="str">
        <f>VLOOKUP(C2374, olt_db!$B$2:$E$70, 2, 0)</f>
        <v>OLT-SMGN-IBS-Bandar_Sawah</v>
      </c>
      <c r="C2374" t="s">
        <v>643</v>
      </c>
      <c r="D2374" s="35" t="s">
        <v>835</v>
      </c>
      <c r="E2374" s="35" t="s">
        <v>814</v>
      </c>
      <c r="F2374" s="125">
        <v>3.1274329009380302</v>
      </c>
      <c r="G2374" s="126">
        <v>99.318021689910793</v>
      </c>
      <c r="H2374" s="37">
        <f>ACOS(COS(RADIANS(90-F2375)) * COS(RADIANS(90-F2374)) + SIN(RADIANS(90-F2375)) * SIN(RADIANS(90-F2374)) * COS(RADIANS(G2375-G2374))) * 6371392 * IFERROR(IF(AVERAGEIF('TT History'!$B:$B, D2374, 'TT History'!$E:$E) &gt; 9.8%, 1.1205, IF(AVERAGEIF('TT History'!$B:$B, D2374, 'TT History'!$E:$E) &gt;= 8.5%, 1.1055, 1.0525)), 1.0525)</f>
        <v>98.437165026872279</v>
      </c>
    </row>
    <row r="2375" spans="1:8" x14ac:dyDescent="0.25">
      <c r="A2375" t="s">
        <v>176</v>
      </c>
      <c r="B2375" t="str">
        <f>VLOOKUP(C2375, olt_db!$B$2:$E$70, 2, 0)</f>
        <v>OLT-SMGN-IBS-Bandar_Sawah</v>
      </c>
      <c r="C2375" t="s">
        <v>643</v>
      </c>
      <c r="D2375" s="35" t="s">
        <v>835</v>
      </c>
      <c r="E2375" s="35" t="s">
        <v>815</v>
      </c>
      <c r="F2375" s="125">
        <v>3.1282415539203599</v>
      </c>
      <c r="G2375" s="126">
        <v>99.318253243226593</v>
      </c>
      <c r="H2375" s="37">
        <f>ACOS(COS(RADIANS(90-F2376)) * COS(RADIANS(90-F2375)) + SIN(RADIANS(90-F2376)) * SIN(RADIANS(90-F2375)) * COS(RADIANS(G2376-G2375))) * 6371392 * IFERROR(IF(AVERAGEIF('TT History'!$B:$B, D2375, 'TT History'!$E:$E) &gt; 9.8%, 1.1205, IF(AVERAGEIF('TT History'!$B:$B, D2375, 'TT History'!$E:$E) &gt;= 8.5%, 1.1055, 1.0525)), 1.0525)</f>
        <v>113.3052182903872</v>
      </c>
    </row>
    <row r="2376" spans="1:8" x14ac:dyDescent="0.25">
      <c r="A2376" t="s">
        <v>176</v>
      </c>
      <c r="B2376" t="str">
        <f>VLOOKUP(C2376, olt_db!$B$2:$E$70, 2, 0)</f>
        <v>OLT-SMGN-IBS-Bandar_Sawah</v>
      </c>
      <c r="C2376" t="s">
        <v>643</v>
      </c>
      <c r="D2376" s="35" t="s">
        <v>835</v>
      </c>
      <c r="E2376" s="35" t="s">
        <v>816</v>
      </c>
      <c r="F2376" s="125">
        <v>3.1291824720499002</v>
      </c>
      <c r="G2376" s="126">
        <v>99.318481339199806</v>
      </c>
      <c r="H2376" s="37">
        <f>ACOS(COS(RADIANS(90-F2377)) * COS(RADIANS(90-F2376)) + SIN(RADIANS(90-F2377)) * SIN(RADIANS(90-F2376)) * COS(RADIANS(G2377-G2376))) * 6371392 * IFERROR(IF(AVERAGEIF('TT History'!$B:$B, D2376, 'TT History'!$E:$E) &gt; 9.8%, 1.1205, IF(AVERAGEIF('TT History'!$B:$B, D2376, 'TT History'!$E:$E) &gt;= 8.5%, 1.1055, 1.0525)), 1.0525)</f>
        <v>112.05178965040474</v>
      </c>
    </row>
    <row r="2377" spans="1:8" x14ac:dyDescent="0.25">
      <c r="A2377" t="s">
        <v>176</v>
      </c>
      <c r="B2377" t="str">
        <f>VLOOKUP(C2377, olt_db!$B$2:$E$70, 2, 0)</f>
        <v>OLT-SMGN-IBS-Bandar_Sawah</v>
      </c>
      <c r="C2377" t="s">
        <v>643</v>
      </c>
      <c r="D2377" s="35" t="s">
        <v>835</v>
      </c>
      <c r="E2377" s="35" t="s">
        <v>817</v>
      </c>
      <c r="F2377" s="125">
        <v>3.1301092295132298</v>
      </c>
      <c r="G2377" s="126">
        <v>99.3187219060258</v>
      </c>
      <c r="H2377" s="37">
        <f>ACOS(COS(RADIANS(90-F2378)) * COS(RADIANS(90-F2377)) + SIN(RADIANS(90-F2378)) * SIN(RADIANS(90-F2377)) * COS(RADIANS(G2378-G2377))) * 6371392 * IFERROR(IF(AVERAGEIF('TT History'!$B:$B, D2377, 'TT History'!$E:$E) &gt; 9.8%, 1.1205, IF(AVERAGEIF('TT History'!$B:$B, D2377, 'TT History'!$E:$E) &gt;= 8.5%, 1.1055, 1.0525)), 1.0525)</f>
        <v>106.52368173383663</v>
      </c>
    </row>
    <row r="2378" spans="1:8" x14ac:dyDescent="0.25">
      <c r="A2378" t="s">
        <v>176</v>
      </c>
      <c r="B2378" t="str">
        <f>VLOOKUP(C2378, olt_db!$B$2:$E$70, 2, 0)</f>
        <v>OLT-SMGN-IBS-Bandar_Sawah</v>
      </c>
      <c r="C2378" t="s">
        <v>643</v>
      </c>
      <c r="D2378" s="35" t="s">
        <v>835</v>
      </c>
      <c r="E2378" s="35" t="s">
        <v>818</v>
      </c>
      <c r="F2378" s="125">
        <v>3.1309940598460999</v>
      </c>
      <c r="G2378" s="126">
        <v>99.318935404910604</v>
      </c>
      <c r="H2378" s="37">
        <f>ACOS(COS(RADIANS(90-F2379)) * COS(RADIANS(90-F2378)) + SIN(RADIANS(90-F2379)) * SIN(RADIANS(90-F2378)) * COS(RADIANS(G2379-G2378))) * 6371392 * IFERROR(IF(AVERAGEIF('TT History'!$B:$B, D2378, 'TT History'!$E:$E) &gt; 9.8%, 1.1205, IF(AVERAGEIF('TT History'!$B:$B, D2378, 'TT History'!$E:$E) &gt;= 8.5%, 1.1055, 1.0525)), 1.0525)</f>
        <v>94.47415044234117</v>
      </c>
    </row>
    <row r="2379" spans="1:8" x14ac:dyDescent="0.25">
      <c r="A2379" t="s">
        <v>176</v>
      </c>
      <c r="B2379" t="str">
        <f>VLOOKUP(C2379, olt_db!$B$2:$E$70, 2, 0)</f>
        <v>OLT-SMGN-IBS-Bandar_Sawah</v>
      </c>
      <c r="C2379" t="s">
        <v>643</v>
      </c>
      <c r="D2379" s="35" t="s">
        <v>835</v>
      </c>
      <c r="E2379" s="35" t="s">
        <v>819</v>
      </c>
      <c r="F2379" s="125">
        <v>3.1317681904654902</v>
      </c>
      <c r="G2379" s="126">
        <v>99.319164412594603</v>
      </c>
      <c r="H2379" s="37">
        <f>ACOS(COS(RADIANS(90-F2380)) * COS(RADIANS(90-F2379)) + SIN(RADIANS(90-F2380)) * SIN(RADIANS(90-F2379)) * COS(RADIANS(G2380-G2379))) * 6371392 * IFERROR(IF(AVERAGEIF('TT History'!$B:$B, D2379, 'TT History'!$E:$E) &gt; 9.8%, 1.1205, IF(AVERAGEIF('TT History'!$B:$B, D2379, 'TT History'!$E:$E) &gt;= 8.5%, 1.1055, 1.0525)), 1.0525)</f>
        <v>108.37998015647797</v>
      </c>
    </row>
    <row r="2380" spans="1:8" x14ac:dyDescent="0.25">
      <c r="A2380" t="s">
        <v>176</v>
      </c>
      <c r="B2380" t="str">
        <f>VLOOKUP(C2380, olt_db!$B$2:$E$70, 2, 0)</f>
        <v>OLT-SMGN-IBS-Bandar_Sawah</v>
      </c>
      <c r="C2380" t="s">
        <v>643</v>
      </c>
      <c r="D2380" s="35" t="s">
        <v>835</v>
      </c>
      <c r="E2380" s="35" t="s">
        <v>820</v>
      </c>
      <c r="F2380" s="125">
        <v>3.1326648147632601</v>
      </c>
      <c r="G2380" s="126">
        <v>99.319396183642795</v>
      </c>
      <c r="H2380" s="37">
        <f>ACOS(COS(RADIANS(90-F2381)) * COS(RADIANS(90-F2380)) + SIN(RADIANS(90-F2381)) * SIN(RADIANS(90-F2380)) * COS(RADIANS(G2381-G2380))) * 6371392 * IFERROR(IF(AVERAGEIF('TT History'!$B:$B, D2380, 'TT History'!$E:$E) &gt; 9.8%, 1.1205, IF(AVERAGEIF('TT History'!$B:$B, D2380, 'TT History'!$E:$E) &gt;= 8.5%, 1.1055, 1.0525)), 1.0525)</f>
        <v>158.54314956387637</v>
      </c>
    </row>
    <row r="2381" spans="1:8" x14ac:dyDescent="0.25">
      <c r="A2381" t="s">
        <v>176</v>
      </c>
      <c r="B2381" t="str">
        <f>VLOOKUP(C2381, olt_db!$B$2:$E$70, 2, 0)</f>
        <v>OLT-SMGN-IBS-Bandar_Sawah</v>
      </c>
      <c r="C2381" t="s">
        <v>643</v>
      </c>
      <c r="D2381" s="35" t="s">
        <v>835</v>
      </c>
      <c r="E2381" s="35" t="s">
        <v>821</v>
      </c>
      <c r="F2381" s="125">
        <v>3.1339598360599799</v>
      </c>
      <c r="G2381" s="126">
        <v>99.319794122975395</v>
      </c>
      <c r="H2381" s="37">
        <f>ACOS(COS(RADIANS(90-F2382)) * COS(RADIANS(90-F2381)) + SIN(RADIANS(90-F2382)) * SIN(RADIANS(90-F2381)) * COS(RADIANS(G2382-G2381))) * 6371392 * IFERROR(IF(AVERAGEIF('TT History'!$B:$B, D2381, 'TT History'!$E:$E) &gt; 9.8%, 1.1205, IF(AVERAGEIF('TT History'!$B:$B, D2381, 'TT History'!$E:$E) &gt;= 8.5%, 1.1055, 1.0525)), 1.0525)</f>
        <v>96.956416786855968</v>
      </c>
    </row>
    <row r="2382" spans="1:8" x14ac:dyDescent="0.25">
      <c r="A2382" t="s">
        <v>176</v>
      </c>
      <c r="B2382" t="str">
        <f>VLOOKUP(C2382, olt_db!$B$2:$E$70, 2, 0)</f>
        <v>OLT-SMGN-IBS-Bandar_Sawah</v>
      </c>
      <c r="C2382" t="s">
        <v>643</v>
      </c>
      <c r="D2382" s="35" t="s">
        <v>835</v>
      </c>
      <c r="E2382" s="35" t="s">
        <v>822</v>
      </c>
      <c r="F2382" s="125">
        <v>3.1347718061525902</v>
      </c>
      <c r="G2382" s="126">
        <v>99.319958561050697</v>
      </c>
      <c r="H2382" s="37">
        <f>ACOS(COS(RADIANS(90-F2383)) * COS(RADIANS(90-F2382)) + SIN(RADIANS(90-F2383)) * SIN(RADIANS(90-F2382)) * COS(RADIANS(G2383-G2382))) * 6371392 * IFERROR(IF(AVERAGEIF('TT History'!$B:$B, D2382, 'TT History'!$E:$E) &gt; 9.8%, 1.1205, IF(AVERAGEIF('TT History'!$B:$B, D2382, 'TT History'!$E:$E) &gt;= 8.5%, 1.1055, 1.0525)), 1.0525)</f>
        <v>120.37823150705356</v>
      </c>
    </row>
    <row r="2383" spans="1:8" x14ac:dyDescent="0.25">
      <c r="A2383" t="s">
        <v>176</v>
      </c>
      <c r="B2383" t="str">
        <f>VLOOKUP(C2383, olt_db!$B$2:$E$70, 2, 0)</f>
        <v>OLT-SMGN-IBS-Bandar_Sawah</v>
      </c>
      <c r="C2383" t="s">
        <v>643</v>
      </c>
      <c r="D2383" s="35" t="s">
        <v>835</v>
      </c>
      <c r="E2383" s="35" t="s">
        <v>823</v>
      </c>
      <c r="F2383" s="125">
        <v>3.13577328797613</v>
      </c>
      <c r="G2383" s="126">
        <v>99.320193209777003</v>
      </c>
      <c r="H2383" s="37">
        <f>ACOS(COS(RADIANS(90-F2384)) * COS(RADIANS(90-F2383)) + SIN(RADIANS(90-F2384)) * SIN(RADIANS(90-F2383)) * COS(RADIANS(G2384-G2383))) * 6371392 * IFERROR(IF(AVERAGEIF('TT History'!$B:$B, D2383, 'TT History'!$E:$E) &gt; 9.8%, 1.1205, IF(AVERAGEIF('TT History'!$B:$B, D2383, 'TT History'!$E:$E) &gt;= 8.5%, 1.1055, 1.0525)), 1.0525)</f>
        <v>105.77925299568791</v>
      </c>
    </row>
    <row r="2384" spans="1:8" x14ac:dyDescent="0.25">
      <c r="A2384" t="s">
        <v>176</v>
      </c>
      <c r="B2384" t="str">
        <f>VLOOKUP(C2384, olt_db!$B$2:$E$70, 2, 0)</f>
        <v>OLT-SMGN-IBS-Bandar_Sawah</v>
      </c>
      <c r="C2384" t="s">
        <v>643</v>
      </c>
      <c r="D2384" s="35" t="s">
        <v>835</v>
      </c>
      <c r="E2384" s="35" t="s">
        <v>732</v>
      </c>
      <c r="F2384" s="125">
        <v>3.13665630466391</v>
      </c>
      <c r="G2384" s="126">
        <v>99.320386151882303</v>
      </c>
      <c r="H2384" s="37">
        <f>ACOS(COS(RADIANS(90-F2385)) * COS(RADIANS(90-F2384)) + SIN(RADIANS(90-F2385)) * SIN(RADIANS(90-F2384)) * COS(RADIANS(G2385-G2384))) * 6371392 * IFERROR(IF(AVERAGEIF('TT History'!$B:$B, D2384, 'TT History'!$E:$E) &gt; 9.8%, 1.1205, IF(AVERAGEIF('TT History'!$B:$B, D2384, 'TT History'!$E:$E) &gt;= 8.5%, 1.1055, 1.0525)), 1.0525)</f>
        <v>89.69775038789416</v>
      </c>
    </row>
    <row r="2385" spans="1:8" x14ac:dyDescent="0.25">
      <c r="A2385" t="s">
        <v>176</v>
      </c>
      <c r="B2385" t="str">
        <f>VLOOKUP(C2385, olt_db!$B$2:$E$70, 2, 0)</f>
        <v>OLT-SMGN-IBS-Bandar_Sawah</v>
      </c>
      <c r="C2385" t="s">
        <v>643</v>
      </c>
      <c r="D2385" s="35" t="s">
        <v>835</v>
      </c>
      <c r="E2385" s="35" t="s">
        <v>733</v>
      </c>
      <c r="F2385" s="125">
        <v>3.1374127404674299</v>
      </c>
      <c r="G2385" s="126">
        <v>99.320509433630406</v>
      </c>
      <c r="H2385" s="37">
        <f>ACOS(COS(RADIANS(90-F2386)) * COS(RADIANS(90-F2385)) + SIN(RADIANS(90-F2386)) * SIN(RADIANS(90-F2385)) * COS(RADIANS(G2386-G2385))) * 6371392 * IFERROR(IF(AVERAGEIF('TT History'!$B:$B, D2385, 'TT History'!$E:$E) &gt; 9.8%, 1.1205, IF(AVERAGEIF('TT History'!$B:$B, D2385, 'TT History'!$E:$E) &gt;= 8.5%, 1.1055, 1.0525)), 1.0525)</f>
        <v>84.824196512342724</v>
      </c>
    </row>
    <row r="2386" spans="1:8" x14ac:dyDescent="0.25">
      <c r="A2386" t="s">
        <v>176</v>
      </c>
      <c r="B2386" t="str">
        <f>VLOOKUP(C2386, olt_db!$B$2:$E$70, 2, 0)</f>
        <v>OLT-SMGN-IBS-Bandar_Sawah</v>
      </c>
      <c r="C2386" t="s">
        <v>643</v>
      </c>
      <c r="D2386" s="35" t="s">
        <v>835</v>
      </c>
      <c r="E2386" s="35" t="s">
        <v>734</v>
      </c>
      <c r="F2386" s="125">
        <v>3.1381238404089902</v>
      </c>
      <c r="G2386" s="126">
        <v>99.320649625440495</v>
      </c>
      <c r="H2386" s="37">
        <f>ACOS(COS(RADIANS(90-F2387)) * COS(RADIANS(90-F2386)) + SIN(RADIANS(90-F2387)) * SIN(RADIANS(90-F2386)) * COS(RADIANS(G2387-G2386))) * 6371392 * IFERROR(IF(AVERAGEIF('TT History'!$B:$B, D2386, 'TT History'!$E:$E) &gt; 9.8%, 1.1205, IF(AVERAGEIF('TT History'!$B:$B, D2386, 'TT History'!$E:$E) &gt;= 8.5%, 1.1055, 1.0525)), 1.0525)</f>
        <v>108.80795714128472</v>
      </c>
    </row>
    <row r="2387" spans="1:8" x14ac:dyDescent="0.25">
      <c r="A2387" t="s">
        <v>176</v>
      </c>
      <c r="B2387" t="str">
        <f>VLOOKUP(C2387, olt_db!$B$2:$E$70, 2, 0)</f>
        <v>OLT-SMGN-IBS-Bandar_Sawah</v>
      </c>
      <c r="C2387" t="s">
        <v>643</v>
      </c>
      <c r="D2387" s="35" t="s">
        <v>835</v>
      </c>
      <c r="E2387" s="35" t="s">
        <v>735</v>
      </c>
      <c r="F2387" s="125">
        <v>3.13903917935176</v>
      </c>
      <c r="G2387" s="126">
        <v>99.3208124526749</v>
      </c>
      <c r="H2387" s="37">
        <f>ACOS(COS(RADIANS(90-F2388)) * COS(RADIANS(90-F2387)) + SIN(RADIANS(90-F2388)) * SIN(RADIANS(90-F2387)) * COS(RADIANS(G2388-G2387))) * 6371392 * IFERROR(IF(AVERAGEIF('TT History'!$B:$B, D2387, 'TT History'!$E:$E) &gt; 9.8%, 1.1205, IF(AVERAGEIF('TT History'!$B:$B, D2387, 'TT History'!$E:$E) &gt;= 8.5%, 1.1055, 1.0525)), 1.0525)</f>
        <v>67.492441001705942</v>
      </c>
    </row>
    <row r="2388" spans="1:8" x14ac:dyDescent="0.25">
      <c r="A2388" t="s">
        <v>176</v>
      </c>
      <c r="B2388" t="str">
        <f>VLOOKUP(C2388, olt_db!$B$2:$E$70, 2, 0)</f>
        <v>OLT-SMGN-IBS-Bandar_Sawah</v>
      </c>
      <c r="C2388" t="s">
        <v>643</v>
      </c>
      <c r="D2388" s="35" t="s">
        <v>835</v>
      </c>
      <c r="E2388" s="35" t="s">
        <v>736</v>
      </c>
      <c r="F2388" s="125">
        <v>3.13960730101148</v>
      </c>
      <c r="G2388" s="126">
        <v>99.320911475470595</v>
      </c>
      <c r="H2388" s="37">
        <f>ACOS(COS(RADIANS(90-F2389)) * COS(RADIANS(90-F2388)) + SIN(RADIANS(90-F2389)) * SIN(RADIANS(90-F2388)) * COS(RADIANS(G2389-G2388))) * 6371392 * IFERROR(IF(AVERAGEIF('TT History'!$B:$B, D2388, 'TT History'!$E:$E) &gt; 9.8%, 1.1205, IF(AVERAGEIF('TT History'!$B:$B, D2388, 'TT History'!$E:$E) &gt;= 8.5%, 1.1055, 1.0525)), 1.0525)</f>
        <v>65.496376241735135</v>
      </c>
    </row>
    <row r="2389" spans="1:8" x14ac:dyDescent="0.25">
      <c r="A2389" t="s">
        <v>176</v>
      </c>
      <c r="B2389" t="str">
        <f>VLOOKUP(C2389, olt_db!$B$2:$E$70, 2, 0)</f>
        <v>OLT-SMGN-IBS-Bandar_Sawah</v>
      </c>
      <c r="C2389" t="s">
        <v>643</v>
      </c>
      <c r="D2389" s="35" t="s">
        <v>835</v>
      </c>
      <c r="E2389" s="35" t="s">
        <v>737</v>
      </c>
      <c r="F2389" s="125">
        <v>3.1401644874803201</v>
      </c>
      <c r="G2389" s="126">
        <v>99.320963543484893</v>
      </c>
      <c r="H2389" s="37">
        <f>ACOS(COS(RADIANS(90-F2390)) * COS(RADIANS(90-F2389)) + SIN(RADIANS(90-F2390)) * SIN(RADIANS(90-F2389)) * COS(RADIANS(G2390-G2389))) * 6371392 * IFERROR(IF(AVERAGEIF('TT History'!$B:$B, D2389, 'TT History'!$E:$E) &gt; 9.8%, 1.1205, IF(AVERAGEIF('TT History'!$B:$B, D2389, 'TT History'!$E:$E) &gt;= 8.5%, 1.1055, 1.0525)), 1.0525)</f>
        <v>92.059310111335037</v>
      </c>
    </row>
    <row r="2390" spans="1:8" x14ac:dyDescent="0.25">
      <c r="A2390" t="s">
        <v>176</v>
      </c>
      <c r="B2390" t="str">
        <f>VLOOKUP(C2390, olt_db!$B$2:$E$70, 2, 0)</f>
        <v>OLT-SMGN-IBS-Bandar_Sawah</v>
      </c>
      <c r="C2390" t="s">
        <v>643</v>
      </c>
      <c r="D2390" s="35" t="s">
        <v>835</v>
      </c>
      <c r="E2390" s="35" t="s">
        <v>738</v>
      </c>
      <c r="F2390" s="125">
        <v>3.1409311674099598</v>
      </c>
      <c r="G2390" s="126">
        <v>99.321139547332294</v>
      </c>
      <c r="H2390" s="37">
        <f>ACOS(COS(RADIANS(90-F2391)) * COS(RADIANS(90-F2390)) + SIN(RADIANS(90-F2391)) * SIN(RADIANS(90-F2390)) * COS(RADIANS(G2391-G2390))) * 6371392 * IFERROR(IF(AVERAGEIF('TT History'!$B:$B, D2390, 'TT History'!$E:$E) &gt; 9.8%, 1.1205, IF(AVERAGEIF('TT History'!$B:$B, D2390, 'TT History'!$E:$E) &gt;= 8.5%, 1.1055, 1.0525)), 1.0525)</f>
        <v>78.597653680279237</v>
      </c>
    </row>
    <row r="2391" spans="1:8" x14ac:dyDescent="0.25">
      <c r="A2391" t="s">
        <v>176</v>
      </c>
      <c r="B2391" t="str">
        <f>VLOOKUP(C2391, olt_db!$B$2:$E$70, 2, 0)</f>
        <v>OLT-SMGN-IBS-Bandar_Sawah</v>
      </c>
      <c r="C2391" t="s">
        <v>643</v>
      </c>
      <c r="D2391" s="35" t="s">
        <v>835</v>
      </c>
      <c r="E2391" s="35" t="s">
        <v>739</v>
      </c>
      <c r="F2391" s="125">
        <v>3.1415907743978302</v>
      </c>
      <c r="G2391" s="126">
        <v>99.321265803534203</v>
      </c>
      <c r="H2391" s="37">
        <f>ACOS(COS(RADIANS(90-F2392)) * COS(RADIANS(90-F2391)) + SIN(RADIANS(90-F2392)) * SIN(RADIANS(90-F2391)) * COS(RADIANS(G2392-G2391))) * 6371392 * IFERROR(IF(AVERAGEIF('TT History'!$B:$B, D2391, 'TT History'!$E:$E) &gt; 9.8%, 1.1205, IF(AVERAGEIF('TT History'!$B:$B, D2391, 'TT History'!$E:$E) &gt;= 8.5%, 1.1055, 1.0525)), 1.0525)</f>
        <v>71.050438294289663</v>
      </c>
    </row>
    <row r="2392" spans="1:8" x14ac:dyDescent="0.25">
      <c r="A2392" t="s">
        <v>176</v>
      </c>
      <c r="B2392" t="str">
        <f>VLOOKUP(C2392, olt_db!$B$2:$E$70, 2, 0)</f>
        <v>OLT-SMGN-IBS-Bandar_Sawah</v>
      </c>
      <c r="C2392" t="s">
        <v>643</v>
      </c>
      <c r="D2392" s="35" t="s">
        <v>835</v>
      </c>
      <c r="E2392" s="35" t="s">
        <v>740</v>
      </c>
      <c r="F2392" s="125">
        <v>3.1421890332064999</v>
      </c>
      <c r="G2392" s="126">
        <v>99.3213689682579</v>
      </c>
      <c r="H2392" s="37">
        <f>ACOS(COS(RADIANS(90-F2393)) * COS(RADIANS(90-F2392)) + SIN(RADIANS(90-F2393)) * SIN(RADIANS(90-F2392)) * COS(RADIANS(G2393-G2392))) * 6371392 * IFERROR(IF(AVERAGEIF('TT History'!$B:$B, D2392, 'TT History'!$E:$E) &gt; 9.8%, 1.1205, IF(AVERAGEIF('TT History'!$B:$B, D2392, 'TT History'!$E:$E) &gt;= 8.5%, 1.1055, 1.0525)), 1.0525)</f>
        <v>61.384956908475566</v>
      </c>
    </row>
    <row r="2393" spans="1:8" x14ac:dyDescent="0.25">
      <c r="A2393" t="s">
        <v>176</v>
      </c>
      <c r="B2393" t="str">
        <f>VLOOKUP(C2393, olt_db!$B$2:$E$70, 2, 0)</f>
        <v>OLT-SMGN-IBS-Bandar_Sawah</v>
      </c>
      <c r="C2393" t="s">
        <v>643</v>
      </c>
      <c r="D2393" s="35" t="s">
        <v>835</v>
      </c>
      <c r="E2393" s="35" t="s">
        <v>741</v>
      </c>
      <c r="F2393" s="125">
        <v>3.1423787978578499</v>
      </c>
      <c r="G2393" s="126">
        <v>99.320879286870195</v>
      </c>
      <c r="H2393" s="37">
        <f>ACOS(COS(RADIANS(90-F2394)) * COS(RADIANS(90-F2393)) + SIN(RADIANS(90-F2394)) * SIN(RADIANS(90-F2393)) * COS(RADIANS(G2394-G2393))) * 6371392 * IFERROR(IF(AVERAGEIF('TT History'!$B:$B, D2393, 'TT History'!$E:$E) &gt; 9.8%, 1.1205, IF(AVERAGEIF('TT History'!$B:$B, D2393, 'TT History'!$E:$E) &gt;= 8.5%, 1.1055, 1.0525)), 1.0525)</f>
        <v>26.902251682592055</v>
      </c>
    </row>
    <row r="2394" spans="1:8" x14ac:dyDescent="0.25">
      <c r="A2394" t="s">
        <v>176</v>
      </c>
      <c r="B2394" t="str">
        <f>VLOOKUP(C2394, olt_db!$B$2:$E$70, 2, 0)</f>
        <v>OLT-SMGN-IBS-Bandar_Sawah</v>
      </c>
      <c r="C2394" t="s">
        <v>643</v>
      </c>
      <c r="D2394" s="35" t="s">
        <v>835</v>
      </c>
      <c r="E2394" s="35" t="s">
        <v>742</v>
      </c>
      <c r="F2394" s="125">
        <v>3.1424613344501702</v>
      </c>
      <c r="G2394" s="126">
        <v>99.320664439433301</v>
      </c>
      <c r="H2394" s="37">
        <f>ACOS(COS(RADIANS(90-F2395)) * COS(RADIANS(90-F2394)) + SIN(RADIANS(90-F2395)) * SIN(RADIANS(90-F2394)) * COS(RADIANS(G2395-G2394))) * 6371392 * IFERROR(IF(AVERAGEIF('TT History'!$B:$B, D2394, 'TT History'!$E:$E) &gt; 9.8%, 1.1205, IF(AVERAGEIF('TT History'!$B:$B, D2394, 'TT History'!$E:$E) &gt;= 8.5%, 1.1055, 1.0525)), 1.0525)</f>
        <v>23.226618610017919</v>
      </c>
    </row>
    <row r="2395" spans="1:8" x14ac:dyDescent="0.25">
      <c r="A2395" t="s">
        <v>176</v>
      </c>
      <c r="B2395" t="str">
        <f>VLOOKUP(C2395, olt_db!$B$2:$E$70, 2, 0)</f>
        <v>OLT-SMGN-IBS-Bandar_Sawah</v>
      </c>
      <c r="C2395" t="s">
        <v>643</v>
      </c>
      <c r="D2395" s="35" t="s">
        <v>835</v>
      </c>
      <c r="E2395" s="35" t="s">
        <v>743</v>
      </c>
      <c r="F2395" s="125">
        <v>3.14260706076875</v>
      </c>
      <c r="G2395" s="126">
        <v>99.320529528205796</v>
      </c>
      <c r="H2395" s="37">
        <f>ACOS(COS(RADIANS(90-F2396)) * COS(RADIANS(90-F2395)) + SIN(RADIANS(90-F2396)) * SIN(RADIANS(90-F2395)) * COS(RADIANS(G2396-G2395))) * 6371392 * IFERROR(IF(AVERAGEIF('TT History'!$B:$B, D2395, 'TT History'!$E:$E) &gt; 9.8%, 1.1205, IF(AVERAGEIF('TT History'!$B:$B, D2395, 'TT History'!$E:$E) &gt;= 8.5%, 1.1055, 1.0525)), 1.0525)</f>
        <v>71.320806232390524</v>
      </c>
    </row>
    <row r="2396" spans="1:8" x14ac:dyDescent="0.25">
      <c r="A2396" t="s">
        <v>176</v>
      </c>
      <c r="B2396" t="str">
        <f>VLOOKUP(C2396, olt_db!$B$2:$E$70, 2, 0)</f>
        <v>OLT-SMGN-IBS-Bandar_Sawah</v>
      </c>
      <c r="C2396" t="s">
        <v>643</v>
      </c>
      <c r="D2396" s="35" t="s">
        <v>835</v>
      </c>
      <c r="E2396" s="35" t="s">
        <v>744</v>
      </c>
      <c r="F2396" s="125">
        <v>3.1431149529398899</v>
      </c>
      <c r="G2396" s="126">
        <v>99.3201923019719</v>
      </c>
      <c r="H2396" s="37">
        <f>ACOS(COS(RADIANS(90-F2397)) * COS(RADIANS(90-F2396)) + SIN(RADIANS(90-F2397)) * SIN(RADIANS(90-F2396)) * COS(RADIANS(G2397-G2396))) * 6371392 * IFERROR(IF(AVERAGEIF('TT History'!$B:$B, D2396, 'TT History'!$E:$E) &gt; 9.8%, 1.1205, IF(AVERAGEIF('TT History'!$B:$B, D2396, 'TT History'!$E:$E) &gt;= 8.5%, 1.1055, 1.0525)), 1.0525)</f>
        <v>81.180514790023636</v>
      </c>
    </row>
    <row r="2397" spans="1:8" x14ac:dyDescent="0.25">
      <c r="A2397" t="s">
        <v>176</v>
      </c>
      <c r="B2397" t="str">
        <f>VLOOKUP(C2397, olt_db!$B$2:$E$70, 2, 0)</f>
        <v>OLT-SMGN-IBS-Bandar_Sawah</v>
      </c>
      <c r="C2397" t="s">
        <v>643</v>
      </c>
      <c r="D2397" s="35" t="s">
        <v>835</v>
      </c>
      <c r="E2397" s="35" t="s">
        <v>745</v>
      </c>
      <c r="F2397" s="125">
        <v>3.1437040420462301</v>
      </c>
      <c r="G2397" s="126">
        <v>99.319825587193293</v>
      </c>
      <c r="H2397" s="37">
        <f>ACOS(COS(RADIANS(90-F2398)) * COS(RADIANS(90-F2397)) + SIN(RADIANS(90-F2398)) * SIN(RADIANS(90-F2397)) * COS(RADIANS(G2398-G2397))) * 6371392 * IFERROR(IF(AVERAGEIF('TT History'!$B:$B, D2397, 'TT History'!$E:$E) &gt; 9.8%, 1.1205, IF(AVERAGEIF('TT History'!$B:$B, D2397, 'TT History'!$E:$E) &gt;= 8.5%, 1.1055, 1.0525)), 1.0525)</f>
        <v>91.727898560673836</v>
      </c>
    </row>
    <row r="2398" spans="1:8" x14ac:dyDescent="0.25">
      <c r="A2398" t="s">
        <v>176</v>
      </c>
      <c r="B2398" t="str">
        <f>VLOOKUP(C2398, olt_db!$B$2:$E$70, 2, 0)</f>
        <v>OLT-SMGN-IBS-Bandar_Sawah</v>
      </c>
      <c r="C2398" t="s">
        <v>643</v>
      </c>
      <c r="D2398" s="35" t="s">
        <v>835</v>
      </c>
      <c r="E2398" s="35" t="s">
        <v>746</v>
      </c>
      <c r="F2398" s="125">
        <v>3.1443656427733799</v>
      </c>
      <c r="G2398" s="126">
        <v>99.319404809042695</v>
      </c>
      <c r="H2398" s="37">
        <f>ACOS(COS(RADIANS(90-F2399)) * COS(RADIANS(90-F2398)) + SIN(RADIANS(90-F2399)) * SIN(RADIANS(90-F2398)) * COS(RADIANS(G2399-G2398))) * 6371392 * IFERROR(IF(AVERAGEIF('TT History'!$B:$B, D2398, 'TT History'!$E:$E) &gt; 9.8%, 1.1205, IF(AVERAGEIF('TT History'!$B:$B, D2398, 'TT History'!$E:$E) &gt;= 8.5%, 1.1055, 1.0525)), 1.0525)</f>
        <v>78.531246765300395</v>
      </c>
    </row>
    <row r="2399" spans="1:8" x14ac:dyDescent="0.25">
      <c r="A2399" t="s">
        <v>176</v>
      </c>
      <c r="B2399" t="str">
        <f>VLOOKUP(C2399, olt_db!$B$2:$E$70, 2, 0)</f>
        <v>OLT-SMGN-IBS-Bandar_Sawah</v>
      </c>
      <c r="C2399" t="s">
        <v>643</v>
      </c>
      <c r="D2399" s="35" t="s">
        <v>835</v>
      </c>
      <c r="E2399" s="35" t="s">
        <v>747</v>
      </c>
      <c r="F2399" s="125">
        <v>3.1449386714734202</v>
      </c>
      <c r="G2399" s="126">
        <v>99.319055211126297</v>
      </c>
      <c r="H2399" s="37">
        <f>ACOS(COS(RADIANS(90-F2400)) * COS(RADIANS(90-F2399)) + SIN(RADIANS(90-F2400)) * SIN(RADIANS(90-F2399)) * COS(RADIANS(G2400-G2399))) * 6371392 * IFERROR(IF(AVERAGEIF('TT History'!$B:$B, D2399, 'TT History'!$E:$E) &gt; 9.8%, 1.1205, IF(AVERAGEIF('TT History'!$B:$B, D2399, 'TT History'!$E:$E) &gt;= 8.5%, 1.1055, 1.0525)), 1.0525)</f>
        <v>60.185714795187877</v>
      </c>
    </row>
    <row r="2400" spans="1:8" x14ac:dyDescent="0.25">
      <c r="A2400" t="s">
        <v>176</v>
      </c>
      <c r="B2400" t="str">
        <f>VLOOKUP(C2400, olt_db!$B$2:$E$70, 2, 0)</f>
        <v>OLT-SMGN-IBS-Bandar_Sawah</v>
      </c>
      <c r="C2400" t="s">
        <v>643</v>
      </c>
      <c r="D2400" s="35" t="s">
        <v>835</v>
      </c>
      <c r="E2400" s="35" t="s">
        <v>748</v>
      </c>
      <c r="F2400" s="125">
        <v>3.1453765241586402</v>
      </c>
      <c r="G2400" s="126">
        <v>99.318785136948506</v>
      </c>
      <c r="H2400" s="37">
        <f>ACOS(COS(RADIANS(90-F2401)) * COS(RADIANS(90-F2400)) + SIN(RADIANS(90-F2401)) * SIN(RADIANS(90-F2400)) * COS(RADIANS(G2401-G2400))) * 6371392 * IFERROR(IF(AVERAGEIF('TT History'!$B:$B, D2400, 'TT History'!$E:$E) &gt; 9.8%, 1.1205, IF(AVERAGEIF('TT History'!$B:$B, D2400, 'TT History'!$E:$E) &gt;= 8.5%, 1.1055, 1.0525)), 1.0525)</f>
        <v>84.149297748232797</v>
      </c>
    </row>
    <row r="2401" spans="1:8" x14ac:dyDescent="0.25">
      <c r="A2401" t="s">
        <v>176</v>
      </c>
      <c r="B2401" t="str">
        <f>VLOOKUP(C2401, olt_db!$B$2:$E$70, 2, 0)</f>
        <v>OLT-SMGN-IBS-Bandar_Sawah</v>
      </c>
      <c r="C2401" t="s">
        <v>643</v>
      </c>
      <c r="D2401" s="35" t="s">
        <v>835</v>
      </c>
      <c r="E2401" s="35" t="s">
        <v>749</v>
      </c>
      <c r="F2401" s="125">
        <v>3.1459781203247701</v>
      </c>
      <c r="G2401" s="126">
        <v>99.318390825410603</v>
      </c>
      <c r="H2401" s="37">
        <f>ACOS(COS(RADIANS(90-F2402)) * COS(RADIANS(90-F2401)) + SIN(RADIANS(90-F2402)) * SIN(RADIANS(90-F2401)) * COS(RADIANS(G2402-G2401))) * 6371392 * IFERROR(IF(AVERAGEIF('TT History'!$B:$B, D2401, 'TT History'!$E:$E) &gt; 9.8%, 1.1205, IF(AVERAGEIF('TT History'!$B:$B, D2401, 'TT History'!$E:$E) &gt;= 8.5%, 1.1055, 1.0525)), 1.0525)</f>
        <v>111.46743143149294</v>
      </c>
    </row>
    <row r="2402" spans="1:8" x14ac:dyDescent="0.25">
      <c r="A2402" t="s">
        <v>176</v>
      </c>
      <c r="B2402" t="str">
        <f>VLOOKUP(C2402, olt_db!$B$2:$E$70, 2, 0)</f>
        <v>OLT-SMGN-IBS-Bandar_Sawah</v>
      </c>
      <c r="C2402" t="s">
        <v>643</v>
      </c>
      <c r="D2402" s="35" t="s">
        <v>835</v>
      </c>
      <c r="E2402" s="35" t="s">
        <v>750</v>
      </c>
      <c r="F2402" s="125">
        <v>3.14680168428547</v>
      </c>
      <c r="G2402" s="126">
        <v>99.317911786575195</v>
      </c>
      <c r="H2402" s="37">
        <f>ACOS(COS(RADIANS(90-F2403)) * COS(RADIANS(90-F2402)) + SIN(RADIANS(90-F2403)) * SIN(RADIANS(90-F2402)) * COS(RADIANS(G2403-G2402))) * 6371392 * IFERROR(IF(AVERAGEIF('TT History'!$B:$B, D2402, 'TT History'!$E:$E) &gt; 9.8%, 1.1205, IF(AVERAGEIF('TT History'!$B:$B, D2402, 'TT History'!$E:$E) &gt;= 8.5%, 1.1055, 1.0525)), 1.0525)</f>
        <v>93.975874972883659</v>
      </c>
    </row>
    <row r="2403" spans="1:8" x14ac:dyDescent="0.25">
      <c r="A2403" t="s">
        <v>176</v>
      </c>
      <c r="B2403" t="str">
        <f>VLOOKUP(C2403, olt_db!$B$2:$E$70, 2, 0)</f>
        <v>OLT-SMGN-IBS-Bandar_Sawah</v>
      </c>
      <c r="C2403" t="s">
        <v>643</v>
      </c>
      <c r="D2403" s="35" t="s">
        <v>835</v>
      </c>
      <c r="E2403" s="35" t="s">
        <v>751</v>
      </c>
      <c r="F2403" s="125">
        <v>3.14750280196919</v>
      </c>
      <c r="G2403" s="126">
        <v>99.317519858229105</v>
      </c>
      <c r="H2403" s="37">
        <f>ACOS(COS(RADIANS(90-F2404)) * COS(RADIANS(90-F2403)) + SIN(RADIANS(90-F2404)) * SIN(RADIANS(90-F2403)) * COS(RADIANS(G2404-G2403))) * 6371392 * IFERROR(IF(AVERAGEIF('TT History'!$B:$B, D2403, 'TT History'!$E:$E) &gt; 9.8%, 1.1205, IF(AVERAGEIF('TT History'!$B:$B, D2403, 'TT History'!$E:$E) &gt;= 8.5%, 1.1055, 1.0525)), 1.0525)</f>
        <v>89.307561509269632</v>
      </c>
    </row>
    <row r="2404" spans="1:8" x14ac:dyDescent="0.25">
      <c r="A2404" t="s">
        <v>176</v>
      </c>
      <c r="B2404" t="str">
        <f>VLOOKUP(C2404, olt_db!$B$2:$E$70, 2, 0)</f>
        <v>OLT-SMGN-IBS-Bandar_Sawah</v>
      </c>
      <c r="C2404" t="s">
        <v>643</v>
      </c>
      <c r="D2404" s="35" t="s">
        <v>835</v>
      </c>
      <c r="E2404" s="35" t="s">
        <v>752</v>
      </c>
      <c r="F2404" s="125">
        <v>3.1481550592910001</v>
      </c>
      <c r="G2404" s="126">
        <v>99.317123267815404</v>
      </c>
      <c r="H2404" s="37">
        <f>ACOS(COS(RADIANS(90-F2405)) * COS(RADIANS(90-F2404)) + SIN(RADIANS(90-F2405)) * SIN(RADIANS(90-F2404)) * COS(RADIANS(G2405-G2404))) * 6371392 * IFERROR(IF(AVERAGEIF('TT History'!$B:$B, D2404, 'TT History'!$E:$E) &gt; 9.8%, 1.1205, IF(AVERAGEIF('TT History'!$B:$B, D2404, 'TT History'!$E:$E) &gt;= 8.5%, 1.1055, 1.0525)), 1.0525)</f>
        <v>86.497266056634061</v>
      </c>
    </row>
    <row r="2405" spans="1:8" x14ac:dyDescent="0.25">
      <c r="A2405" t="s">
        <v>176</v>
      </c>
      <c r="B2405" t="str">
        <f>VLOOKUP(C2405, olt_db!$B$2:$E$70, 2, 0)</f>
        <v>OLT-SMGN-IBS-Bandar_Sawah</v>
      </c>
      <c r="C2405" t="s">
        <v>643</v>
      </c>
      <c r="D2405" s="35" t="s">
        <v>835</v>
      </c>
      <c r="E2405" s="35" t="s">
        <v>753</v>
      </c>
      <c r="F2405" s="125">
        <v>3.1487863146242399</v>
      </c>
      <c r="G2405" s="126">
        <v>99.316738372249802</v>
      </c>
      <c r="H2405" s="37">
        <f>ACOS(COS(RADIANS(90-F2406)) * COS(RADIANS(90-F2405)) + SIN(RADIANS(90-F2406)) * SIN(RADIANS(90-F2405)) * COS(RADIANS(G2406-G2405))) * 6371392 * IFERROR(IF(AVERAGEIF('TT History'!$B:$B, D2405, 'TT History'!$E:$E) &gt; 9.8%, 1.1205, IF(AVERAGEIF('TT History'!$B:$B, D2405, 'TT History'!$E:$E) &gt;= 8.5%, 1.1055, 1.0525)), 1.0525)</f>
        <v>75.469329077171693</v>
      </c>
    </row>
    <row r="2406" spans="1:8" x14ac:dyDescent="0.25">
      <c r="A2406" t="s">
        <v>176</v>
      </c>
      <c r="B2406" t="str">
        <f>VLOOKUP(C2406, olt_db!$B$2:$E$70, 2, 0)</f>
        <v>OLT-SMGN-IBS-Bandar_Sawah</v>
      </c>
      <c r="C2406" t="s">
        <v>643</v>
      </c>
      <c r="D2406" s="35" t="s">
        <v>835</v>
      </c>
      <c r="E2406" s="35" t="s">
        <v>754</v>
      </c>
      <c r="F2406" s="125">
        <v>3.1493369880950501</v>
      </c>
      <c r="G2406" s="126">
        <v>99.316402384567098</v>
      </c>
      <c r="H2406" s="37">
        <f>ACOS(COS(RADIANS(90-F2407)) * COS(RADIANS(90-F2406)) + SIN(RADIANS(90-F2407)) * SIN(RADIANS(90-F2406)) * COS(RADIANS(G2407-G2406))) * 6371392 * IFERROR(IF(AVERAGEIF('TT History'!$B:$B, D2406, 'TT History'!$E:$E) &gt; 9.8%, 1.1205, IF(AVERAGEIF('TT History'!$B:$B, D2406, 'TT History'!$E:$E) &gt;= 8.5%, 1.1055, 1.0525)), 1.0525)</f>
        <v>57.584433150632819</v>
      </c>
    </row>
    <row r="2407" spans="1:8" x14ac:dyDescent="0.25">
      <c r="A2407" t="s">
        <v>176</v>
      </c>
      <c r="B2407" t="str">
        <f>VLOOKUP(C2407, olt_db!$B$2:$E$70, 2, 0)</f>
        <v>OLT-SMGN-IBS-Bandar_Sawah</v>
      </c>
      <c r="C2407" t="s">
        <v>643</v>
      </c>
      <c r="D2407" s="35" t="s">
        <v>835</v>
      </c>
      <c r="E2407" s="35" t="s">
        <v>755</v>
      </c>
      <c r="F2407" s="125">
        <v>3.1497504170325099</v>
      </c>
      <c r="G2407" s="126">
        <v>99.316135246717195</v>
      </c>
      <c r="H2407" s="37">
        <f>ACOS(COS(RADIANS(90-F2408)) * COS(RADIANS(90-F2407)) + SIN(RADIANS(90-F2408)) * SIN(RADIANS(90-F2407)) * COS(RADIANS(G2408-G2407))) * 6371392 * IFERROR(IF(AVERAGEIF('TT History'!$B:$B, D2407, 'TT History'!$E:$E) &gt; 9.8%, 1.1205, IF(AVERAGEIF('TT History'!$B:$B, D2407, 'TT History'!$E:$E) &gt;= 8.5%, 1.1055, 1.0525)), 1.0525)</f>
        <v>68.805978741723294</v>
      </c>
    </row>
    <row r="2408" spans="1:8" x14ac:dyDescent="0.25">
      <c r="A2408" t="s">
        <v>176</v>
      </c>
      <c r="B2408" t="str">
        <f>VLOOKUP(C2408, olt_db!$B$2:$E$70, 2, 0)</f>
        <v>OLT-SMGN-IBS-Bandar_Sawah</v>
      </c>
      <c r="C2408" t="s">
        <v>643</v>
      </c>
      <c r="D2408" s="35" t="s">
        <v>835</v>
      </c>
      <c r="E2408" s="35" t="s">
        <v>756</v>
      </c>
      <c r="F2408" s="125">
        <v>3.1502583031609999</v>
      </c>
      <c r="G2408" s="126">
        <v>99.315838723665294</v>
      </c>
      <c r="H2408" s="37">
        <f>ACOS(COS(RADIANS(90-F2409)) * COS(RADIANS(90-F2408)) + SIN(RADIANS(90-F2409)) * SIN(RADIANS(90-F2408)) * COS(RADIANS(G2409-G2408))) * 6371392 * IFERROR(IF(AVERAGEIF('TT History'!$B:$B, D2408, 'TT History'!$E:$E) &gt; 9.8%, 1.1205, IF(AVERAGEIF('TT History'!$B:$B, D2408, 'TT History'!$E:$E) &gt;= 8.5%, 1.1055, 1.0525)), 1.0525)</f>
        <v>67.344630834204267</v>
      </c>
    </row>
    <row r="2409" spans="1:8" x14ac:dyDescent="0.25">
      <c r="A2409" t="s">
        <v>176</v>
      </c>
      <c r="B2409" t="str">
        <f>VLOOKUP(C2409, olt_db!$B$2:$E$70, 2, 0)</f>
        <v>OLT-SMGN-IBS-Bandar_Sawah</v>
      </c>
      <c r="C2409" t="s">
        <v>643</v>
      </c>
      <c r="D2409" s="35" t="s">
        <v>835</v>
      </c>
      <c r="E2409" s="35" t="s">
        <v>757</v>
      </c>
      <c r="F2409" s="125">
        <v>3.1507569590367002</v>
      </c>
      <c r="G2409" s="126">
        <v>99.315551189175594</v>
      </c>
      <c r="H2409" s="37">
        <f>ACOS(COS(RADIANS(90-F2410)) * COS(RADIANS(90-F2409)) + SIN(RADIANS(90-F2410)) * SIN(RADIANS(90-F2409)) * COS(RADIANS(G2410-G2409))) * 6371392 * IFERROR(IF(AVERAGEIF('TT History'!$B:$B, D2409, 'TT History'!$E:$E) &gt; 9.8%, 1.1205, IF(AVERAGEIF('TT History'!$B:$B, D2409, 'TT History'!$E:$E) &gt;= 8.5%, 1.1055, 1.0525)), 1.0525)</f>
        <v>50.278143486635997</v>
      </c>
    </row>
    <row r="2410" spans="1:8" x14ac:dyDescent="0.25">
      <c r="A2410" t="s">
        <v>176</v>
      </c>
      <c r="B2410" t="str">
        <f>VLOOKUP(C2410, olt_db!$B$2:$E$70, 2, 0)</f>
        <v>OLT-SMGN-IBS-Bandar_Sawah</v>
      </c>
      <c r="C2410" t="s">
        <v>643</v>
      </c>
      <c r="D2410" s="35" t="s">
        <v>835</v>
      </c>
      <c r="E2410" s="35" t="s">
        <v>758</v>
      </c>
      <c r="F2410" s="125">
        <v>3.1511261221588001</v>
      </c>
      <c r="G2410" s="126">
        <v>99.315331178064994</v>
      </c>
      <c r="H2410" s="37">
        <f>ACOS(COS(RADIANS(90-F2411)) * COS(RADIANS(90-F2410)) + SIN(RADIANS(90-F2411)) * SIN(RADIANS(90-F2410)) * COS(RADIANS(G2411-G2410))) * 6371392 * IFERROR(IF(AVERAGEIF('TT History'!$B:$B, D2410, 'TT History'!$E:$E) &gt; 9.8%, 1.1205, IF(AVERAGEIF('TT History'!$B:$B, D2410, 'TT History'!$E:$E) &gt;= 8.5%, 1.1055, 1.0525)), 1.0525)</f>
        <v>69.217180715373559</v>
      </c>
    </row>
    <row r="2411" spans="1:8" x14ac:dyDescent="0.25">
      <c r="A2411" t="s">
        <v>176</v>
      </c>
      <c r="B2411" t="str">
        <f>VLOOKUP(C2411, olt_db!$B$2:$E$70, 2, 0)</f>
        <v>OLT-SMGN-IBS-Bandar_Sawah</v>
      </c>
      <c r="C2411" t="s">
        <v>643</v>
      </c>
      <c r="D2411" s="35" t="s">
        <v>835</v>
      </c>
      <c r="E2411" s="35" t="s">
        <v>759</v>
      </c>
      <c r="F2411" s="125">
        <v>3.1515950981872498</v>
      </c>
      <c r="G2411" s="126">
        <v>99.3149703357345</v>
      </c>
      <c r="H2411" s="37">
        <f>ACOS(COS(RADIANS(90-F2412)) * COS(RADIANS(90-F2411)) + SIN(RADIANS(90-F2412)) * SIN(RADIANS(90-F2411)) * COS(RADIANS(G2412-G2411))) * 6371392 * IFERROR(IF(AVERAGEIF('TT History'!$B:$B, D2411, 'TT History'!$E:$E) &gt; 9.8%, 1.1205, IF(AVERAGEIF('TT History'!$B:$B, D2411, 'TT History'!$E:$E) &gt;= 8.5%, 1.1055, 1.0525)), 1.0525)</f>
        <v>37.77436880581547</v>
      </c>
    </row>
    <row r="2412" spans="1:8" x14ac:dyDescent="0.25">
      <c r="A2412" t="s">
        <v>176</v>
      </c>
      <c r="B2412" t="str">
        <f>VLOOKUP(C2412, olt_db!$B$2:$E$70, 2, 0)</f>
        <v>OLT-SMGN-IBS-Bandar_Sawah</v>
      </c>
      <c r="C2412" t="s">
        <v>643</v>
      </c>
      <c r="D2412" s="35" t="s">
        <v>835</v>
      </c>
      <c r="E2412" s="35" t="s">
        <v>760</v>
      </c>
      <c r="F2412" s="125">
        <v>3.1519101599054999</v>
      </c>
      <c r="G2412" s="126">
        <v>99.314900214382007</v>
      </c>
      <c r="H2412" s="37">
        <f>ACOS(COS(RADIANS(90-F2413)) * COS(RADIANS(90-F2412)) + SIN(RADIANS(90-F2413)) * SIN(RADIANS(90-F2412)) * COS(RADIANS(G2413-G2412))) * 6371392 * IFERROR(IF(AVERAGEIF('TT History'!$B:$B, D2412, 'TT History'!$E:$E) &gt; 9.8%, 1.1205, IF(AVERAGEIF('TT History'!$B:$B, D2412, 'TT History'!$E:$E) &gt;= 8.5%, 1.1055, 1.0525)), 1.0525)</f>
        <v>70.669620300735644</v>
      </c>
    </row>
    <row r="2413" spans="1:8" x14ac:dyDescent="0.25">
      <c r="A2413" t="s">
        <v>176</v>
      </c>
      <c r="B2413" t="str">
        <f>VLOOKUP(C2413, olt_db!$B$2:$E$70, 2, 0)</f>
        <v>OLT-SMGN-IBS-Bandar_Sawah</v>
      </c>
      <c r="C2413" t="s">
        <v>643</v>
      </c>
      <c r="D2413" s="35" t="s">
        <v>835</v>
      </c>
      <c r="E2413" s="35" t="s">
        <v>761</v>
      </c>
      <c r="F2413" s="125">
        <v>3.1525116923176899</v>
      </c>
      <c r="G2413" s="126">
        <v>99.314847762068098</v>
      </c>
      <c r="H2413" s="37">
        <f>ACOS(COS(RADIANS(90-F2414)) * COS(RADIANS(90-F2413)) + SIN(RADIANS(90-F2414)) * SIN(RADIANS(90-F2413)) * COS(RADIANS(G2414-G2413))) * 6371392 * IFERROR(IF(AVERAGEIF('TT History'!$B:$B, D2413, 'TT History'!$E:$E) &gt; 9.8%, 1.1205, IF(AVERAGEIF('TT History'!$B:$B, D2413, 'TT History'!$E:$E) &gt;= 8.5%, 1.1055, 1.0525)), 1.0525)</f>
        <v>77.242384765621537</v>
      </c>
    </row>
    <row r="2414" spans="1:8" x14ac:dyDescent="0.25">
      <c r="A2414" t="s">
        <v>176</v>
      </c>
      <c r="B2414" t="str">
        <f>VLOOKUP(C2414, olt_db!$B$2:$E$70, 2, 0)</f>
        <v>OLT-SMGN-IBS-Bandar_Sawah</v>
      </c>
      <c r="C2414" t="s">
        <v>643</v>
      </c>
      <c r="D2414" s="35" t="s">
        <v>835</v>
      </c>
      <c r="E2414" s="35" t="s">
        <v>762</v>
      </c>
      <c r="F2414" s="125">
        <v>3.1531680231521499</v>
      </c>
      <c r="G2414" s="126">
        <v>99.314778482495896</v>
      </c>
      <c r="H2414" s="37">
        <f>ACOS(COS(RADIANS(90-F2415)) * COS(RADIANS(90-F2414)) + SIN(RADIANS(90-F2415)) * SIN(RADIANS(90-F2414)) * COS(RADIANS(G2415-G2414))) * 6371392 * IFERROR(IF(AVERAGEIF('TT History'!$B:$B, D2414, 'TT History'!$E:$E) &gt; 9.8%, 1.1205, IF(AVERAGEIF('TT History'!$B:$B, D2414, 'TT History'!$E:$E) &gt;= 8.5%, 1.1055, 1.0525)), 1.0525)</f>
        <v>69.666169347891525</v>
      </c>
    </row>
    <row r="2415" spans="1:8" x14ac:dyDescent="0.25">
      <c r="A2415" t="s">
        <v>176</v>
      </c>
      <c r="B2415" t="str">
        <f>VLOOKUP(C2415, olt_db!$B$2:$E$70, 2, 0)</f>
        <v>OLT-SMGN-IBS-Bandar_Sawah</v>
      </c>
      <c r="C2415" t="s">
        <v>643</v>
      </c>
      <c r="D2415" s="35" t="s">
        <v>835</v>
      </c>
      <c r="E2415" s="35" t="s">
        <v>763</v>
      </c>
      <c r="F2415" s="125">
        <v>3.15376034816151</v>
      </c>
      <c r="G2415" s="126">
        <v>99.314719613516402</v>
      </c>
      <c r="H2415" s="37">
        <f>ACOS(COS(RADIANS(90-F2416)) * COS(RADIANS(90-F2415)) + SIN(RADIANS(90-F2416)) * SIN(RADIANS(90-F2415)) * COS(RADIANS(G2416-G2415))) * 6371392 * IFERROR(IF(AVERAGEIF('TT History'!$B:$B, D2415, 'TT History'!$E:$E) &gt; 9.8%, 1.1205, IF(AVERAGEIF('TT History'!$B:$B, D2415, 'TT History'!$E:$E) &gt;= 8.5%, 1.1055, 1.0525)), 1.0525)</f>
        <v>50.471701405030551</v>
      </c>
    </row>
    <row r="2416" spans="1:8" x14ac:dyDescent="0.25">
      <c r="A2416" t="s">
        <v>176</v>
      </c>
      <c r="B2416" t="str">
        <f>VLOOKUP(C2416, olt_db!$B$2:$E$70, 2, 0)</f>
        <v>OLT-SMGN-IBS-Bandar_Sawah</v>
      </c>
      <c r="C2416" t="s">
        <v>643</v>
      </c>
      <c r="D2416" s="35" t="s">
        <v>835</v>
      </c>
      <c r="E2416" s="35" t="s">
        <v>764</v>
      </c>
      <c r="F2416" s="125">
        <v>3.1541890331161802</v>
      </c>
      <c r="G2416" s="126">
        <v>99.314672714392501</v>
      </c>
      <c r="H2416" s="37">
        <f>ACOS(COS(RADIANS(90-F2417)) * COS(RADIANS(90-F2416)) + SIN(RADIANS(90-F2417)) * SIN(RADIANS(90-F2416)) * COS(RADIANS(G2417-G2416))) * 6371392 * IFERROR(IF(AVERAGEIF('TT History'!$B:$B, D2416, 'TT History'!$E:$E) &gt; 9.8%, 1.1205, IF(AVERAGEIF('TT History'!$B:$B, D2416, 'TT History'!$E:$E) &gt;= 8.5%, 1.1055, 1.0525)), 1.0525)</f>
        <v>46.342190379625976</v>
      </c>
    </row>
    <row r="2417" spans="1:8" x14ac:dyDescent="0.25">
      <c r="A2417" t="s">
        <v>176</v>
      </c>
      <c r="B2417" t="str">
        <f>VLOOKUP(C2417, olt_db!$B$2:$E$70, 2, 0)</f>
        <v>OLT-SMGN-IBS-Bandar_Sawah</v>
      </c>
      <c r="C2417" t="s">
        <v>643</v>
      </c>
      <c r="D2417" s="35" t="s">
        <v>835</v>
      </c>
      <c r="E2417" s="35" t="s">
        <v>765</v>
      </c>
      <c r="F2417" s="125">
        <v>3.1545832594768402</v>
      </c>
      <c r="G2417" s="126">
        <v>99.314635728719395</v>
      </c>
      <c r="H2417" s="37">
        <f>ACOS(COS(RADIANS(90-F2418)) * COS(RADIANS(90-F2417)) + SIN(RADIANS(90-F2418)) * SIN(RADIANS(90-F2417)) * COS(RADIANS(G2418-G2417))) * 6371392 * IFERROR(IF(AVERAGEIF('TT History'!$B:$B, D2417, 'TT History'!$E:$E) &gt; 9.8%, 1.1205, IF(AVERAGEIF('TT History'!$B:$B, D2417, 'TT History'!$E:$E) &gt;= 8.5%, 1.1055, 1.0525)), 1.0525)</f>
        <v>50.391712309831732</v>
      </c>
    </row>
    <row r="2418" spans="1:8" x14ac:dyDescent="0.25">
      <c r="A2418" t="s">
        <v>176</v>
      </c>
      <c r="B2418" t="str">
        <f>VLOOKUP(C2418, olt_db!$B$2:$E$70, 2, 0)</f>
        <v>OLT-SMGN-IBS-Bandar_Sawah</v>
      </c>
      <c r="C2418" t="s">
        <v>643</v>
      </c>
      <c r="D2418" s="35" t="s">
        <v>835</v>
      </c>
      <c r="E2418" s="35" t="s">
        <v>766</v>
      </c>
      <c r="F2418" s="125">
        <v>3.15501244814799</v>
      </c>
      <c r="G2418" s="126">
        <v>99.314601438654407</v>
      </c>
      <c r="H2418" s="37">
        <f>ACOS(COS(RADIANS(90-F2419)) * COS(RADIANS(90-F2418)) + SIN(RADIANS(90-F2419)) * SIN(RADIANS(90-F2418)) * COS(RADIANS(G2419-G2418))) * 6371392 * IFERROR(IF(AVERAGEIF('TT History'!$B:$B, D2418, 'TT History'!$E:$E) &gt; 9.8%, 1.1205, IF(AVERAGEIF('TT History'!$B:$B, D2418, 'TT History'!$E:$E) &gt;= 8.5%, 1.1055, 1.0525)), 1.0525)</f>
        <v>49.735827789201316</v>
      </c>
    </row>
    <row r="2419" spans="1:8" x14ac:dyDescent="0.25">
      <c r="A2419" t="s">
        <v>176</v>
      </c>
      <c r="B2419" t="str">
        <f>VLOOKUP(C2419, olt_db!$B$2:$E$70, 2, 0)</f>
        <v>OLT-SMGN-IBS-Bandar_Sawah</v>
      </c>
      <c r="C2419" t="s">
        <v>643</v>
      </c>
      <c r="D2419" s="35" t="s">
        <v>835</v>
      </c>
      <c r="E2419" s="35" t="s">
        <v>767</v>
      </c>
      <c r="F2419" s="125">
        <v>3.1554367814269799</v>
      </c>
      <c r="G2419" s="126">
        <v>99.314578558783396</v>
      </c>
      <c r="H2419" s="37">
        <f>ACOS(COS(RADIANS(90-F2420)) * COS(RADIANS(90-F2419)) + SIN(RADIANS(90-F2420)) * SIN(RADIANS(90-F2419)) * COS(RADIANS(G2420-G2419))) * 6371392 * IFERROR(IF(AVERAGEIF('TT History'!$B:$B, D2419, 'TT History'!$E:$E) &gt; 9.8%, 1.1205, IF(AVERAGEIF('TT History'!$B:$B, D2419, 'TT History'!$E:$E) &gt;= 8.5%, 1.1055, 1.0525)), 1.0525)</f>
        <v>84.282387814248949</v>
      </c>
    </row>
    <row r="2420" spans="1:8" x14ac:dyDescent="0.25">
      <c r="A2420" t="s">
        <v>176</v>
      </c>
      <c r="B2420" t="str">
        <f>VLOOKUP(C2420, olt_db!$B$2:$E$70, 2, 0)</f>
        <v>OLT-SMGN-IBS-Bandar_Sawah</v>
      </c>
      <c r="C2420" t="s">
        <v>643</v>
      </c>
      <c r="D2420" s="35" t="s">
        <v>835</v>
      </c>
      <c r="E2420" s="35" t="s">
        <v>768</v>
      </c>
      <c r="F2420" s="125">
        <v>3.1555340121226001</v>
      </c>
      <c r="G2420" s="126">
        <v>99.315293164641204</v>
      </c>
      <c r="H2420" s="37">
        <f>ACOS(COS(RADIANS(90-F2421)) * COS(RADIANS(90-F2420)) + SIN(RADIANS(90-F2421)) * SIN(RADIANS(90-F2420)) * COS(RADIANS(G2421-G2420))) * 6371392 * IFERROR(IF(AVERAGEIF('TT History'!$B:$B, D2420, 'TT History'!$E:$E) &gt; 9.8%, 1.1205, IF(AVERAGEIF('TT History'!$B:$B, D2420, 'TT History'!$E:$E) &gt;= 8.5%, 1.1055, 1.0525)), 1.0525)</f>
        <v>75.112114968429509</v>
      </c>
    </row>
    <row r="2421" spans="1:8" x14ac:dyDescent="0.25">
      <c r="A2421" t="s">
        <v>176</v>
      </c>
      <c r="B2421" t="str">
        <f>VLOOKUP(C2421, olt_db!$B$2:$E$70, 2, 0)</f>
        <v>OLT-SMGN-IBS-Bandar_Sawah</v>
      </c>
      <c r="C2421" t="s">
        <v>643</v>
      </c>
      <c r="D2421" s="35" t="s">
        <v>835</v>
      </c>
      <c r="E2421" s="35" t="s">
        <v>769</v>
      </c>
      <c r="F2421" s="125">
        <v>3.1555481541956798</v>
      </c>
      <c r="G2421" s="126">
        <v>99.315935748112693</v>
      </c>
      <c r="H2421" s="37">
        <f>ACOS(COS(RADIANS(90-F2422)) * COS(RADIANS(90-F2421)) + SIN(RADIANS(90-F2422)) * SIN(RADIANS(90-F2421)) * COS(RADIANS(G2422-G2421))) * 6371392 * IFERROR(IF(AVERAGEIF('TT History'!$B:$B, D2421, 'TT History'!$E:$E) &gt; 9.8%, 1.1205, IF(AVERAGEIF('TT History'!$B:$B, D2421, 'TT History'!$E:$E) &gt;= 8.5%, 1.1055, 1.0525)), 1.0525)</f>
        <v>68.184233343598933</v>
      </c>
    </row>
    <row r="2422" spans="1:8" ht="15" customHeight="1" thickBot="1" x14ac:dyDescent="0.3">
      <c r="A2422" s="69" t="s">
        <v>176</v>
      </c>
      <c r="B2422" s="69" t="str">
        <f>VLOOKUP(C2422, olt_db!$B$2:$E$70, 2, 0)</f>
        <v>OLT-SMGN-IBS-Bandar_Sawah</v>
      </c>
      <c r="C2422" s="69" t="s">
        <v>643</v>
      </c>
      <c r="D2422" s="58" t="s">
        <v>835</v>
      </c>
      <c r="E2422" s="58" t="s">
        <v>646</v>
      </c>
      <c r="F2422" s="157">
        <v>3.15565016326752</v>
      </c>
      <c r="G2422" s="158">
        <v>99.316510191325307</v>
      </c>
      <c r="H2422" s="59">
        <f>(ACOS(COS(RADIANS(90-olt_db!F46)) * COS(RADIANS(90-F2422)) + SIN(RADIANS(90-olt_db!F46)) * SIN(RADIANS(90-F2422)) * COS(RADIANS(olt_db!G46-G2422))) * 6371392)</f>
        <v>51.883747312145701</v>
      </c>
    </row>
    <row r="2423" spans="1:8" x14ac:dyDescent="0.25">
      <c r="A2423" t="s">
        <v>176</v>
      </c>
      <c r="B2423" t="str">
        <f>VLOOKUP(C2423, olt_db!$B$2:$E$70, 2, 0)</f>
        <v>OLT-SMGN-IBS-Bandar_Sawah</v>
      </c>
      <c r="C2423" t="s">
        <v>847</v>
      </c>
      <c r="D2423" s="22" t="s">
        <v>848</v>
      </c>
      <c r="E2423" s="22" t="s">
        <v>849</v>
      </c>
      <c r="F2423" s="138">
        <v>3.1505002837920899</v>
      </c>
      <c r="G2423" s="139">
        <v>99.323104928871004</v>
      </c>
      <c r="H2423" s="43">
        <f>ACOS(COS(RADIANS(90-F2424)) * COS(RADIANS(90-F2423)) + SIN(RADIANS(90-F2424)) * SIN(RADIANS(90-F2423)) * COS(RADIANS(G2424-G2423))) * 6371392 * IFERROR(IF(AVERAGEIF('TT History'!$B:$B, D2423, 'TT History'!$E:$E) &gt; 9.8%, 1.1205, IF(AVERAGEIF('TT History'!$B:$B, D2423, 'TT History'!$E:$E) &gt;= 8.5%, 1.1055, 1.0525)), 1.0525)</f>
        <v>101.21560423955663</v>
      </c>
    </row>
    <row r="2424" spans="1:8" x14ac:dyDescent="0.25">
      <c r="A2424" t="s">
        <v>176</v>
      </c>
      <c r="B2424" t="str">
        <f>VLOOKUP(C2424, olt_db!$B$2:$E$70, 2, 0)</f>
        <v>OLT-SMGN-IBS-Bandar_Sawah</v>
      </c>
      <c r="C2424" t="s">
        <v>847</v>
      </c>
      <c r="D2424" s="22" t="s">
        <v>848</v>
      </c>
      <c r="E2424" s="22" t="s">
        <v>850</v>
      </c>
      <c r="F2424" s="138">
        <v>3.15128150355436</v>
      </c>
      <c r="G2424" s="139">
        <v>99.323476390678707</v>
      </c>
      <c r="H2424" s="43">
        <f>ACOS(COS(RADIANS(90-F2425)) * COS(RADIANS(90-F2424)) + SIN(RADIANS(90-F2425)) * SIN(RADIANS(90-F2424)) * COS(RADIANS(G2425-G2424))) * 6371392 * IFERROR(IF(AVERAGEIF('TT History'!$B:$B, D2424, 'TT History'!$E:$E) &gt; 9.8%, 1.1205, IF(AVERAGEIF('TT History'!$B:$B, D2424, 'TT History'!$E:$E) &gt;= 8.5%, 1.1055, 1.0525)), 1.0525)</f>
        <v>94.406748062347077</v>
      </c>
    </row>
    <row r="2425" spans="1:8" x14ac:dyDescent="0.25">
      <c r="A2425" t="s">
        <v>176</v>
      </c>
      <c r="B2425" t="str">
        <f>VLOOKUP(C2425, olt_db!$B$2:$E$70, 2, 0)</f>
        <v>OLT-SMGN-IBS-Bandar_Sawah</v>
      </c>
      <c r="C2425" t="s">
        <v>847</v>
      </c>
      <c r="D2425" s="22" t="s">
        <v>848</v>
      </c>
      <c r="E2425" s="22" t="s">
        <v>851</v>
      </c>
      <c r="F2425" s="138">
        <v>3.1520269465363802</v>
      </c>
      <c r="G2425" s="139">
        <v>99.323784998392895</v>
      </c>
      <c r="H2425" s="43">
        <f>ACOS(COS(RADIANS(90-F2426)) * COS(RADIANS(90-F2425)) + SIN(RADIANS(90-F2426)) * SIN(RADIANS(90-F2425)) * COS(RADIANS(G2426-G2425))) * 6371392 * IFERROR(IF(AVERAGEIF('TT History'!$B:$B, D2425, 'TT History'!$E:$E) &gt; 9.8%, 1.1205, IF(AVERAGEIF('TT History'!$B:$B, D2425, 'TT History'!$E:$E) &gt;= 8.5%, 1.1055, 1.0525)), 1.0525)</f>
        <v>95.131221930629266</v>
      </c>
    </row>
    <row r="2426" spans="1:8" x14ac:dyDescent="0.25">
      <c r="A2426" t="s">
        <v>176</v>
      </c>
      <c r="B2426" t="str">
        <f>VLOOKUP(C2426, olt_db!$B$2:$E$70, 2, 0)</f>
        <v>OLT-SMGN-IBS-Bandar_Sawah</v>
      </c>
      <c r="C2426" t="s">
        <v>847</v>
      </c>
      <c r="D2426" s="22" t="s">
        <v>848</v>
      </c>
      <c r="E2426" s="22" t="s">
        <v>852</v>
      </c>
      <c r="F2426" s="138">
        <v>3.1527601357543502</v>
      </c>
      <c r="G2426" s="139">
        <v>99.324136377670001</v>
      </c>
      <c r="H2426" s="43">
        <f>ACOS(COS(RADIANS(90-F2427)) * COS(RADIANS(90-F2426)) + SIN(RADIANS(90-F2427)) * SIN(RADIANS(90-F2426)) * COS(RADIANS(G2427-G2426))) * 6371392 * IFERROR(IF(AVERAGEIF('TT History'!$B:$B, D2426, 'TT History'!$E:$E) &gt; 9.8%, 1.1205, IF(AVERAGEIF('TT History'!$B:$B, D2426, 'TT History'!$E:$E) &gt;= 8.5%, 1.1055, 1.0525)), 1.0525)</f>
        <v>104.39039940208598</v>
      </c>
    </row>
    <row r="2427" spans="1:8" x14ac:dyDescent="0.25">
      <c r="A2427" t="s">
        <v>176</v>
      </c>
      <c r="B2427" t="str">
        <f>VLOOKUP(C2427, olt_db!$B$2:$E$70, 2, 0)</f>
        <v>OLT-SMGN-IBS-Bandar_Sawah</v>
      </c>
      <c r="C2427" t="s">
        <v>847</v>
      </c>
      <c r="D2427" s="22" t="s">
        <v>848</v>
      </c>
      <c r="E2427" s="22" t="s">
        <v>853</v>
      </c>
      <c r="F2427" s="138">
        <v>3.1535936495402699</v>
      </c>
      <c r="G2427" s="139">
        <v>99.324454316447998</v>
      </c>
      <c r="H2427" s="43">
        <f>ACOS(COS(RADIANS(90-F2428)) * COS(RADIANS(90-F2427)) + SIN(RADIANS(90-F2428)) * SIN(RADIANS(90-F2427)) * COS(RADIANS(G2428-G2427))) * 6371392 * IFERROR(IF(AVERAGEIF('TT History'!$B:$B, D2427, 'TT History'!$E:$E) &gt; 9.8%, 1.1205, IF(AVERAGEIF('TT History'!$B:$B, D2427, 'TT History'!$E:$E) &gt;= 8.5%, 1.1055, 1.0525)), 1.0525)</f>
        <v>131.83751449791259</v>
      </c>
    </row>
    <row r="2428" spans="1:8" x14ac:dyDescent="0.25">
      <c r="A2428" t="s">
        <v>176</v>
      </c>
      <c r="B2428" t="str">
        <f>VLOOKUP(C2428, olt_db!$B$2:$E$70, 2, 0)</f>
        <v>OLT-SMGN-IBS-Bandar_Sawah</v>
      </c>
      <c r="C2428" t="s">
        <v>847</v>
      </c>
      <c r="D2428" s="22" t="s">
        <v>848</v>
      </c>
      <c r="E2428" s="22" t="s">
        <v>854</v>
      </c>
      <c r="F2428" s="138">
        <v>3.1547192735068101</v>
      </c>
      <c r="G2428" s="139">
        <v>99.324497067684504</v>
      </c>
      <c r="H2428" s="43">
        <f>ACOS(COS(RADIANS(90-F2429)) * COS(RADIANS(90-F2428)) + SIN(RADIANS(90-F2429)) * SIN(RADIANS(90-F2428)) * COS(RADIANS(G2429-G2428))) * 6371392 * IFERROR(IF(AVERAGEIF('TT History'!$B:$B, D2428, 'TT History'!$E:$E) &gt; 9.8%, 1.1205, IF(AVERAGEIF('TT History'!$B:$B, D2428, 'TT History'!$E:$E) &gt;= 8.5%, 1.1055, 1.0525)), 1.0525)</f>
        <v>69.279760293452085</v>
      </c>
    </row>
    <row r="2429" spans="1:8" x14ac:dyDescent="0.25">
      <c r="A2429" t="s">
        <v>176</v>
      </c>
      <c r="B2429" t="str">
        <f>VLOOKUP(C2429, olt_db!$B$2:$E$70, 2, 0)</f>
        <v>OLT-SMGN-IBS-Bandar_Sawah</v>
      </c>
      <c r="C2429" t="s">
        <v>847</v>
      </c>
      <c r="D2429" s="22" t="s">
        <v>848</v>
      </c>
      <c r="E2429" s="22" t="s">
        <v>855</v>
      </c>
      <c r="F2429" s="138">
        <v>3.1553108077975498</v>
      </c>
      <c r="G2429" s="139">
        <v>99.324518797054594</v>
      </c>
      <c r="H2429" s="43">
        <f>ACOS(COS(RADIANS(90-F2430)) * COS(RADIANS(90-F2429)) + SIN(RADIANS(90-F2430)) * SIN(RADIANS(90-F2429)) * COS(RADIANS(G2430-G2429))) * 6371392 * IFERROR(IF(AVERAGEIF('TT History'!$B:$B, D2429, 'TT History'!$E:$E) &gt; 9.8%, 1.1205, IF(AVERAGEIF('TT History'!$B:$B, D2429, 'TT History'!$E:$E) &gt;= 8.5%, 1.1055, 1.0525)), 1.0525)</f>
        <v>158.27336379315329</v>
      </c>
    </row>
    <row r="2430" spans="1:8" x14ac:dyDescent="0.25">
      <c r="A2430" t="s">
        <v>176</v>
      </c>
      <c r="B2430" t="str">
        <f>VLOOKUP(C2430, olt_db!$B$2:$E$70, 2, 0)</f>
        <v>OLT-SMGN-IBS-Bandar_Sawah</v>
      </c>
      <c r="C2430" t="s">
        <v>847</v>
      </c>
      <c r="D2430" s="22" t="s">
        <v>848</v>
      </c>
      <c r="E2430" s="22" t="s">
        <v>856</v>
      </c>
      <c r="F2430" s="138">
        <v>3.1566630590450599</v>
      </c>
      <c r="G2430" s="139">
        <v>99.324530667409505</v>
      </c>
      <c r="H2430" s="43">
        <f>ACOS(COS(RADIANS(90-F2431)) * COS(RADIANS(90-F2430)) + SIN(RADIANS(90-F2431)) * SIN(RADIANS(90-F2430)) * COS(RADIANS(G2431-G2430))) * 6371392 * IFERROR(IF(AVERAGEIF('TT History'!$B:$B, D2430, 'TT History'!$E:$E) &gt; 9.8%, 1.1205, IF(AVERAGEIF('TT History'!$B:$B, D2430, 'TT History'!$E:$E) &gt;= 8.5%, 1.1055, 1.0525)), 1.0525)</f>
        <v>45.893140563822151</v>
      </c>
    </row>
    <row r="2431" spans="1:8" x14ac:dyDescent="0.25">
      <c r="A2431" t="s">
        <v>176</v>
      </c>
      <c r="B2431" t="str">
        <f>VLOOKUP(C2431, olt_db!$B$2:$E$70, 2, 0)</f>
        <v>OLT-SMGN-IBS-Bandar_Sawah</v>
      </c>
      <c r="C2431" t="s">
        <v>847</v>
      </c>
      <c r="D2431" s="22" t="s">
        <v>848</v>
      </c>
      <c r="E2431" s="22" t="s">
        <v>670</v>
      </c>
      <c r="F2431" s="138">
        <v>3.1570426941288199</v>
      </c>
      <c r="G2431" s="139">
        <v>99.324432376124804</v>
      </c>
      <c r="H2431" s="43">
        <f>ACOS(COS(RADIANS(90-F2432)) * COS(RADIANS(90-F2431)) + SIN(RADIANS(90-F2432)) * SIN(RADIANS(90-F2431)) * COS(RADIANS(G2432-G2431))) * 6371392 * IFERROR(IF(AVERAGEIF('TT History'!$B:$B, D2431, 'TT History'!$E:$E) &gt; 9.8%, 1.1205, IF(AVERAGEIF('TT History'!$B:$B, D2431, 'TT History'!$E:$E) &gt;= 8.5%, 1.1055, 1.0525)), 1.0525)</f>
        <v>60.210346657476549</v>
      </c>
    </row>
    <row r="2432" spans="1:8" x14ac:dyDescent="0.25">
      <c r="A2432" t="s">
        <v>176</v>
      </c>
      <c r="B2432" t="str">
        <f>VLOOKUP(C2432, olt_db!$B$2:$E$70, 2, 0)</f>
        <v>OLT-SMGN-IBS-Bandar_Sawah</v>
      </c>
      <c r="C2432" t="s">
        <v>847</v>
      </c>
      <c r="D2432" s="22" t="s">
        <v>848</v>
      </c>
      <c r="E2432" s="22" t="s">
        <v>671</v>
      </c>
      <c r="F2432" s="138">
        <v>3.15702421578988</v>
      </c>
      <c r="G2432" s="139">
        <v>99.323917483213094</v>
      </c>
      <c r="H2432" s="43">
        <f>ACOS(COS(RADIANS(90-F2433)) * COS(RADIANS(90-F2432)) + SIN(RADIANS(90-F2433)) * SIN(RADIANS(90-F2432)) * COS(RADIANS(G2433-G2432))) * 6371392 * IFERROR(IF(AVERAGEIF('TT History'!$B:$B, D2432, 'TT History'!$E:$E) &gt; 9.8%, 1.1205, IF(AVERAGEIF('TT History'!$B:$B, D2432, 'TT History'!$E:$E) &gt;= 8.5%, 1.1055, 1.0525)), 1.0525)</f>
        <v>75.928032428745411</v>
      </c>
    </row>
    <row r="2433" spans="1:8" x14ac:dyDescent="0.25">
      <c r="A2433" t="s">
        <v>176</v>
      </c>
      <c r="B2433" t="str">
        <f>VLOOKUP(C2433, olt_db!$B$2:$E$70, 2, 0)</f>
        <v>OLT-SMGN-IBS-Bandar_Sawah</v>
      </c>
      <c r="C2433" t="s">
        <v>847</v>
      </c>
      <c r="D2433" s="22" t="s">
        <v>848</v>
      </c>
      <c r="E2433" s="22" t="s">
        <v>672</v>
      </c>
      <c r="F2433" s="138">
        <v>3.15686098210361</v>
      </c>
      <c r="G2433" s="139">
        <v>99.323288664495806</v>
      </c>
      <c r="H2433" s="43">
        <f>ACOS(COS(RADIANS(90-F2434)) * COS(RADIANS(90-F2433)) + SIN(RADIANS(90-F2434)) * SIN(RADIANS(90-F2433)) * COS(RADIANS(G2434-G2433))) * 6371392 * IFERROR(IF(AVERAGEIF('TT History'!$B:$B, D2433, 'TT History'!$E:$E) &gt; 9.8%, 1.1205, IF(AVERAGEIF('TT History'!$B:$B, D2433, 'TT History'!$E:$E) &gt;= 8.5%, 1.1055, 1.0525)), 1.0525)</f>
        <v>82.999883777940241</v>
      </c>
    </row>
    <row r="2434" spans="1:8" x14ac:dyDescent="0.25">
      <c r="A2434" t="s">
        <v>176</v>
      </c>
      <c r="B2434" t="str">
        <f>VLOOKUP(C2434, olt_db!$B$2:$E$70, 2, 0)</f>
        <v>OLT-SMGN-IBS-Bandar_Sawah</v>
      </c>
      <c r="C2434" t="s">
        <v>847</v>
      </c>
      <c r="D2434" s="22" t="s">
        <v>848</v>
      </c>
      <c r="E2434" s="22" t="s">
        <v>673</v>
      </c>
      <c r="F2434" s="138">
        <v>3.1567764631505502</v>
      </c>
      <c r="G2434" s="139">
        <v>99.322583490469796</v>
      </c>
      <c r="H2434" s="43">
        <f>ACOS(COS(RADIANS(90-F2435)) * COS(RADIANS(90-F2434)) + SIN(RADIANS(90-F2435)) * SIN(RADIANS(90-F2434)) * COS(RADIANS(G2435-G2434))) * 6371392 * IFERROR(IF(AVERAGEIF('TT History'!$B:$B, D2434, 'TT History'!$E:$E) &gt; 9.8%, 1.1205, IF(AVERAGEIF('TT History'!$B:$B, D2434, 'TT History'!$E:$E) &gt;= 8.5%, 1.1055, 1.0525)), 1.0525)</f>
        <v>71.031885173854207</v>
      </c>
    </row>
    <row r="2435" spans="1:8" x14ac:dyDescent="0.25">
      <c r="A2435" t="s">
        <v>176</v>
      </c>
      <c r="B2435" t="str">
        <f>VLOOKUP(C2435, olt_db!$B$2:$E$70, 2, 0)</f>
        <v>OLT-SMGN-IBS-Bandar_Sawah</v>
      </c>
      <c r="C2435" t="s">
        <v>847</v>
      </c>
      <c r="D2435" s="22" t="s">
        <v>848</v>
      </c>
      <c r="E2435" s="22" t="s">
        <v>674</v>
      </c>
      <c r="F2435" s="138">
        <v>3.1566945019695498</v>
      </c>
      <c r="G2435" s="139">
        <v>99.321981233359097</v>
      </c>
      <c r="H2435" s="43">
        <f>ACOS(COS(RADIANS(90-F2436)) * COS(RADIANS(90-F2435)) + SIN(RADIANS(90-F2436)) * SIN(RADIANS(90-F2435)) * COS(RADIANS(G2436-G2435))) * 6371392 * IFERROR(IF(AVERAGEIF('TT History'!$B:$B, D2435, 'TT History'!$E:$E) &gt; 9.8%, 1.1205, IF(AVERAGEIF('TT History'!$B:$B, D2435, 'TT History'!$E:$E) &gt;= 8.5%, 1.1055, 1.0525)), 1.0525)</f>
        <v>165.45936010244452</v>
      </c>
    </row>
    <row r="2436" spans="1:8" x14ac:dyDescent="0.25">
      <c r="A2436" t="s">
        <v>176</v>
      </c>
      <c r="B2436" t="str">
        <f>VLOOKUP(C2436, olt_db!$B$2:$E$70, 2, 0)</f>
        <v>OLT-SMGN-IBS-Bandar_Sawah</v>
      </c>
      <c r="C2436" t="s">
        <v>847</v>
      </c>
      <c r="D2436" s="22" t="s">
        <v>848</v>
      </c>
      <c r="E2436" s="22" t="s">
        <v>675</v>
      </c>
      <c r="F2436" s="138">
        <v>3.1565042035985198</v>
      </c>
      <c r="G2436" s="139">
        <v>99.320578270155195</v>
      </c>
      <c r="H2436" s="43">
        <f>ACOS(COS(RADIANS(90-F2437)) * COS(RADIANS(90-F2436)) + SIN(RADIANS(90-F2437)) * SIN(RADIANS(90-F2436)) * COS(RADIANS(G2437-G2436))) * 6371392 * IFERROR(IF(AVERAGEIF('TT History'!$B:$B, D2436, 'TT History'!$E:$E) &gt; 9.8%, 1.1205, IF(AVERAGEIF('TT History'!$B:$B, D2436, 'TT History'!$E:$E) &gt;= 8.5%, 1.1055, 1.0525)), 1.0525)</f>
        <v>116.68634577432306</v>
      </c>
    </row>
    <row r="2437" spans="1:8" x14ac:dyDescent="0.25">
      <c r="A2437" t="s">
        <v>176</v>
      </c>
      <c r="B2437" t="str">
        <f>VLOOKUP(C2437, olt_db!$B$2:$E$70, 2, 0)</f>
        <v>OLT-SMGN-IBS-Bandar_Sawah</v>
      </c>
      <c r="C2437" t="s">
        <v>847</v>
      </c>
      <c r="D2437" s="22" t="s">
        <v>848</v>
      </c>
      <c r="E2437" s="22" t="s">
        <v>676</v>
      </c>
      <c r="F2437" s="138">
        <v>3.1563995334955299</v>
      </c>
      <c r="G2437" s="139">
        <v>99.319585294034496</v>
      </c>
      <c r="H2437" s="43">
        <f>ACOS(COS(RADIANS(90-F2438)) * COS(RADIANS(90-F2437)) + SIN(RADIANS(90-F2438)) * SIN(RADIANS(90-F2437)) * COS(RADIANS(G2438-G2437))) * 6371392 * IFERROR(IF(AVERAGEIF('TT History'!$B:$B, D2437, 'TT History'!$E:$E) &gt; 9.8%, 1.1205, IF(AVERAGEIF('TT History'!$B:$B, D2437, 'TT History'!$E:$E) &gt;= 8.5%, 1.1055, 1.0525)), 1.0525)</f>
        <v>98.934317539581727</v>
      </c>
    </row>
    <row r="2438" spans="1:8" x14ac:dyDescent="0.25">
      <c r="A2438" t="s">
        <v>176</v>
      </c>
      <c r="B2438" t="str">
        <f>VLOOKUP(C2438, olt_db!$B$2:$E$70, 2, 0)</f>
        <v>OLT-SMGN-IBS-Bandar_Sawah</v>
      </c>
      <c r="C2438" t="s">
        <v>847</v>
      </c>
      <c r="D2438" s="22" t="s">
        <v>848</v>
      </c>
      <c r="E2438" s="22" t="s">
        <v>677</v>
      </c>
      <c r="F2438" s="138">
        <v>3.15627663649318</v>
      </c>
      <c r="G2438" s="139">
        <v>99.318747700171002</v>
      </c>
      <c r="H2438" s="43">
        <f>ACOS(COS(RADIANS(90-F2439)) * COS(RADIANS(90-F2438)) + SIN(RADIANS(90-F2439)) * SIN(RADIANS(90-F2438)) * COS(RADIANS(G2439-G2438))) * 6371392 * IFERROR(IF(AVERAGEIF('TT History'!$B:$B, D2438, 'TT History'!$E:$E) &gt; 9.8%, 1.1205, IF(AVERAGEIF('TT History'!$B:$B, D2438, 'TT History'!$E:$E) &gt;= 8.5%, 1.1055, 1.0525)), 1.0525)</f>
        <v>90.882218176027848</v>
      </c>
    </row>
    <row r="2439" spans="1:8" x14ac:dyDescent="0.25">
      <c r="A2439" t="s">
        <v>176</v>
      </c>
      <c r="B2439" t="str">
        <f>VLOOKUP(C2439, olt_db!$B$2:$E$70, 2, 0)</f>
        <v>OLT-SMGN-IBS-Bandar_Sawah</v>
      </c>
      <c r="C2439" t="s">
        <v>847</v>
      </c>
      <c r="D2439" s="22" t="s">
        <v>848</v>
      </c>
      <c r="E2439" s="22" t="s">
        <v>678</v>
      </c>
      <c r="F2439" s="138">
        <v>3.1562422712837899</v>
      </c>
      <c r="G2439" s="139">
        <v>99.317970776026897</v>
      </c>
      <c r="H2439" s="43">
        <f>ACOS(COS(RADIANS(90-F2440)) * COS(RADIANS(90-F2439)) + SIN(RADIANS(90-F2440)) * SIN(RADIANS(90-F2439)) * COS(RADIANS(G2440-G2439))) * 6371392 * IFERROR(IF(AVERAGEIF('TT History'!$B:$B, D2439, 'TT History'!$E:$E) &gt; 9.8%, 1.1205, IF(AVERAGEIF('TT History'!$B:$B, D2439, 'TT History'!$E:$E) &gt;= 8.5%, 1.1055, 1.0525)), 1.0525)</f>
        <v>54.857579278612285</v>
      </c>
    </row>
    <row r="2440" spans="1:8" x14ac:dyDescent="0.25">
      <c r="A2440" t="s">
        <v>176</v>
      </c>
      <c r="B2440" t="str">
        <f>VLOOKUP(C2440, olt_db!$B$2:$E$70, 2, 0)</f>
        <v>OLT-SMGN-IBS-Bandar_Sawah</v>
      </c>
      <c r="C2440" t="s">
        <v>847</v>
      </c>
      <c r="D2440" s="22" t="s">
        <v>848</v>
      </c>
      <c r="E2440" s="22" t="s">
        <v>679</v>
      </c>
      <c r="F2440" s="138">
        <v>3.1561851115378499</v>
      </c>
      <c r="G2440" s="139">
        <v>99.317504859684306</v>
      </c>
      <c r="H2440" s="43">
        <f>ACOS(COS(RADIANS(90-F2441)) * COS(RADIANS(90-F2440)) + SIN(RADIANS(90-F2441)) * SIN(RADIANS(90-F2440)) * COS(RADIANS(G2441-G2440))) * 6371392 * IFERROR(IF(AVERAGEIF('TT History'!$B:$B, D2440, 'TT History'!$E:$E) &gt; 9.8%, 1.1205, IF(AVERAGEIF('TT History'!$B:$B, D2440, 'TT History'!$E:$E) &gt;= 8.5%, 1.1055, 1.0525)), 1.0525)</f>
        <v>116.45082713750222</v>
      </c>
    </row>
    <row r="2441" spans="1:8" x14ac:dyDescent="0.25">
      <c r="A2441" t="s">
        <v>176</v>
      </c>
      <c r="B2441" t="str">
        <f>VLOOKUP(C2441, olt_db!$B$2:$E$70, 2, 0)</f>
        <v>OLT-SMGN-IBS-Bandar_Sawah</v>
      </c>
      <c r="C2441" t="s">
        <v>847</v>
      </c>
      <c r="D2441" s="22" t="s">
        <v>848</v>
      </c>
      <c r="E2441" s="22" t="s">
        <v>645</v>
      </c>
      <c r="F2441" s="138">
        <v>3.1560758134144602</v>
      </c>
      <c r="G2441" s="139">
        <v>99.316514411507299</v>
      </c>
      <c r="H2441" s="43">
        <f>ACOS(COS(RADIANS(90-F2442)) * COS(RADIANS(90-F2441)) + SIN(RADIANS(90-F2442)) * SIN(RADIANS(90-F2441)) * COS(RADIANS(G2442-G2441))) * 6371392 * IFERROR(IF(AVERAGEIF('TT History'!$B:$B, D2441, 'TT History'!$E:$E) &gt; 9.8%, 1.1205, IF(AVERAGEIF('TT History'!$B:$B, D2441, 'TT History'!$E:$E) &gt;= 8.5%, 1.1055, 1.0525)), 1.0525)</f>
        <v>49.820477749390577</v>
      </c>
    </row>
    <row r="2442" spans="1:8" x14ac:dyDescent="0.25">
      <c r="A2442" t="s">
        <v>176</v>
      </c>
      <c r="B2442" t="str">
        <f>VLOOKUP(C2442, olt_db!$B$2:$E$70, 2, 0)</f>
        <v>OLT-SMGN-IBS-Bandar_Sawah</v>
      </c>
      <c r="C2442" t="s">
        <v>847</v>
      </c>
      <c r="D2442" s="22" t="s">
        <v>848</v>
      </c>
      <c r="E2442" s="46" t="s">
        <v>646</v>
      </c>
      <c r="F2442" s="159">
        <v>3.15565016326752</v>
      </c>
      <c r="G2442" s="160">
        <v>99.316510191325307</v>
      </c>
      <c r="H2442" s="47">
        <f>(ACOS(COS(RADIANS(90-olt_db!F46)) * COS(RADIANS(90-F2442)) + SIN(RADIANS(90-olt_db!F46)) * SIN(RADIANS(90-F2442)) * COS(RADIANS(olt_db!G46-G2442))) * 6371392)</f>
        <v>51.883747312145701</v>
      </c>
    </row>
    <row r="2443" spans="1:8" x14ac:dyDescent="0.25">
      <c r="A2443" t="s">
        <v>176</v>
      </c>
      <c r="B2443" t="str">
        <f>VLOOKUP(C2443, olt_db!$B$2:$E$70, 2, 0)</f>
        <v>OLT-SMGN-IBS-Bandar_Sawah</v>
      </c>
      <c r="C2443" t="s">
        <v>847</v>
      </c>
      <c r="D2443" s="30" t="s">
        <v>857</v>
      </c>
      <c r="E2443" s="30" t="s">
        <v>858</v>
      </c>
      <c r="F2443" s="134">
        <v>3.1563606389671399</v>
      </c>
      <c r="G2443" s="135">
        <v>99.305842816248003</v>
      </c>
      <c r="H2443" s="32">
        <f>ACOS(COS(RADIANS(90-F2444)) * COS(RADIANS(90-F2443)) + SIN(RADIANS(90-F2444)) * SIN(RADIANS(90-F2443)) * COS(RADIANS(G2444-G2443))) * 6371392 * IFERROR(IF(AVERAGEIF('TT History'!$B:$B, D2443, 'TT History'!$E:$E) &gt; 9.8%, 1.1205, IF(AVERAGEIF('TT History'!$B:$B, D2443, 'TT History'!$E:$E) &gt;= 8.5%, 1.1055, 1.0525)), 1.0525)</f>
        <v>110.51264276810149</v>
      </c>
    </row>
    <row r="2444" spans="1:8" x14ac:dyDescent="0.25">
      <c r="A2444" t="s">
        <v>176</v>
      </c>
      <c r="B2444" t="str">
        <f>VLOOKUP(C2444, olt_db!$B$2:$E$70, 2, 0)</f>
        <v>OLT-SMGN-IBS-Bandar_Sawah</v>
      </c>
      <c r="C2444" t="s">
        <v>847</v>
      </c>
      <c r="D2444" s="30" t="s">
        <v>857</v>
      </c>
      <c r="E2444" s="30" t="s">
        <v>859</v>
      </c>
      <c r="F2444" s="134">
        <v>3.1561742617942801</v>
      </c>
      <c r="G2444" s="135">
        <v>99.306769876344902</v>
      </c>
      <c r="H2444" s="32">
        <f>ACOS(COS(RADIANS(90-F2445)) * COS(RADIANS(90-F2444)) + SIN(RADIANS(90-F2445)) * SIN(RADIANS(90-F2444)) * COS(RADIANS(G2445-G2444))) * 6371392 * IFERROR(IF(AVERAGEIF('TT History'!$B:$B, D2444, 'TT History'!$E:$E) &gt; 9.8%, 1.1205, IF(AVERAGEIF('TT History'!$B:$B, D2444, 'TT History'!$E:$E) &gt;= 8.5%, 1.1055, 1.0525)), 1.0525)</f>
        <v>93.996432467591234</v>
      </c>
    </row>
    <row r="2445" spans="1:8" x14ac:dyDescent="0.25">
      <c r="A2445" t="s">
        <v>176</v>
      </c>
      <c r="B2445" t="str">
        <f>VLOOKUP(C2445, olt_db!$B$2:$E$70, 2, 0)</f>
        <v>OLT-SMGN-IBS-Bandar_Sawah</v>
      </c>
      <c r="C2445" t="s">
        <v>847</v>
      </c>
      <c r="D2445" s="30" t="s">
        <v>857</v>
      </c>
      <c r="E2445" s="30" t="s">
        <v>860</v>
      </c>
      <c r="F2445" s="134">
        <v>3.1559212599722799</v>
      </c>
      <c r="G2445" s="135">
        <v>99.307533256451904</v>
      </c>
      <c r="H2445" s="32">
        <f>ACOS(COS(RADIANS(90-F2446)) * COS(RADIANS(90-F2445)) + SIN(RADIANS(90-F2446)) * SIN(RADIANS(90-F2445)) * COS(RADIANS(G2446-G2445))) * 6371392 * IFERROR(IF(AVERAGEIF('TT History'!$B:$B, D2445, 'TT History'!$E:$E) &gt; 9.8%, 1.1205, IF(AVERAGEIF('TT History'!$B:$B, D2445, 'TT History'!$E:$E) &gt;= 8.5%, 1.1055, 1.0525)), 1.0525)</f>
        <v>119.48158528149789</v>
      </c>
    </row>
    <row r="2446" spans="1:8" x14ac:dyDescent="0.25">
      <c r="A2446" t="s">
        <v>176</v>
      </c>
      <c r="B2446" t="str">
        <f>VLOOKUP(C2446, olt_db!$B$2:$E$70, 2, 0)</f>
        <v>OLT-SMGN-IBS-Bandar_Sawah</v>
      </c>
      <c r="C2446" t="s">
        <v>847</v>
      </c>
      <c r="D2446" s="30" t="s">
        <v>857</v>
      </c>
      <c r="E2446" s="30" t="s">
        <v>861</v>
      </c>
      <c r="F2446" s="134">
        <v>3.1556592832602299</v>
      </c>
      <c r="G2446" s="135">
        <v>99.308521430323495</v>
      </c>
      <c r="H2446" s="32">
        <f>ACOS(COS(RADIANS(90-F2447)) * COS(RADIANS(90-F2446)) + SIN(RADIANS(90-F2447)) * SIN(RADIANS(90-F2446)) * COS(RADIANS(G2447-G2446))) * 6371392 * IFERROR(IF(AVERAGEIF('TT History'!$B:$B, D2446, 'TT History'!$E:$E) &gt; 9.8%, 1.1205, IF(AVERAGEIF('TT History'!$B:$B, D2446, 'TT History'!$E:$E) &gt;= 8.5%, 1.1055, 1.0525)), 1.0525)</f>
        <v>62.076048080085201</v>
      </c>
    </row>
    <row r="2447" spans="1:8" x14ac:dyDescent="0.25">
      <c r="A2447" t="s">
        <v>176</v>
      </c>
      <c r="B2447" t="str">
        <f>VLOOKUP(C2447, olt_db!$B$2:$E$70, 2, 0)</f>
        <v>OLT-SMGN-IBS-Bandar_Sawah</v>
      </c>
      <c r="C2447" t="s">
        <v>847</v>
      </c>
      <c r="D2447" s="30" t="s">
        <v>857</v>
      </c>
      <c r="E2447" s="30" t="s">
        <v>862</v>
      </c>
      <c r="F2447" s="134">
        <v>3.1555648632153401</v>
      </c>
      <c r="G2447" s="135">
        <v>99.309044134853295</v>
      </c>
      <c r="H2447" s="32">
        <f>ACOS(COS(RADIANS(90-F2448)) * COS(RADIANS(90-F2447)) + SIN(RADIANS(90-F2448)) * SIN(RADIANS(90-F2447)) * COS(RADIANS(G2448-G2447))) * 6371392 * IFERROR(IF(AVERAGEIF('TT History'!$B:$B, D2447, 'TT History'!$E:$E) &gt; 9.8%, 1.1205, IF(AVERAGEIF('TT History'!$B:$B, D2447, 'TT History'!$E:$E) &gt;= 8.5%, 1.1055, 1.0525)), 1.0525)</f>
        <v>52.727276164895038</v>
      </c>
    </row>
    <row r="2448" spans="1:8" x14ac:dyDescent="0.25">
      <c r="A2448" t="s">
        <v>176</v>
      </c>
      <c r="B2448" t="str">
        <f>VLOOKUP(C2448, olt_db!$B$2:$E$70, 2, 0)</f>
        <v>OLT-SMGN-IBS-Bandar_Sawah</v>
      </c>
      <c r="C2448" t="s">
        <v>847</v>
      </c>
      <c r="D2448" s="30" t="s">
        <v>857</v>
      </c>
      <c r="E2448" s="30" t="s">
        <v>863</v>
      </c>
      <c r="F2448" s="134">
        <v>3.1555780708881498</v>
      </c>
      <c r="G2448" s="135">
        <v>99.309495131617794</v>
      </c>
      <c r="H2448" s="32">
        <f>ACOS(COS(RADIANS(90-F2449)) * COS(RADIANS(90-F2448)) + SIN(RADIANS(90-F2449)) * SIN(RADIANS(90-F2448)) * COS(RADIANS(G2449-G2448))) * 6371392 * IFERROR(IF(AVERAGEIF('TT History'!$B:$B, D2448, 'TT History'!$E:$E) &gt; 9.8%, 1.1205, IF(AVERAGEIF('TT History'!$B:$B, D2448, 'TT History'!$E:$E) &gt;= 8.5%, 1.1055, 1.0525)), 1.0525)</f>
        <v>95.340651989047529</v>
      </c>
    </row>
    <row r="2449" spans="1:8" x14ac:dyDescent="0.25">
      <c r="A2449" t="s">
        <v>176</v>
      </c>
      <c r="B2449" t="str">
        <f>VLOOKUP(C2449, olt_db!$B$2:$E$70, 2, 0)</f>
        <v>OLT-SMGN-IBS-Bandar_Sawah</v>
      </c>
      <c r="C2449" t="s">
        <v>847</v>
      </c>
      <c r="D2449" s="30" t="s">
        <v>857</v>
      </c>
      <c r="E2449" s="30" t="s">
        <v>864</v>
      </c>
      <c r="F2449" s="134">
        <v>3.15565749777556</v>
      </c>
      <c r="G2449" s="135">
        <v>99.310307080921405</v>
      </c>
      <c r="H2449" s="32">
        <f>ACOS(COS(RADIANS(90-F2450)) * COS(RADIANS(90-F2449)) + SIN(RADIANS(90-F2450)) * SIN(RADIANS(90-F2449)) * COS(RADIANS(G2450-G2449))) * 6371392 * IFERROR(IF(AVERAGEIF('TT History'!$B:$B, D2449, 'TT History'!$E:$E) &gt; 9.8%, 1.1205, IF(AVERAGEIF('TT History'!$B:$B, D2449, 'TT History'!$E:$E) &gt;= 8.5%, 1.1055, 1.0525)), 1.0525)</f>
        <v>73.146798727178549</v>
      </c>
    </row>
    <row r="2450" spans="1:8" x14ac:dyDescent="0.25">
      <c r="A2450" t="s">
        <v>176</v>
      </c>
      <c r="B2450" t="str">
        <f>VLOOKUP(C2450, olt_db!$B$2:$E$70, 2, 0)</f>
        <v>OLT-SMGN-IBS-Bandar_Sawah</v>
      </c>
      <c r="C2450" t="s">
        <v>847</v>
      </c>
      <c r="D2450" s="30" t="s">
        <v>857</v>
      </c>
      <c r="E2450" s="30" t="s">
        <v>865</v>
      </c>
      <c r="F2450" s="134">
        <v>3.1557020043624902</v>
      </c>
      <c r="G2450" s="135">
        <v>99.310931414291602</v>
      </c>
      <c r="H2450" s="32">
        <f>ACOS(COS(RADIANS(90-F2451)) * COS(RADIANS(90-F2450)) + SIN(RADIANS(90-F2451)) * SIN(RADIANS(90-F2450)) * COS(RADIANS(G2451-G2450))) * 6371392 * IFERROR(IF(AVERAGEIF('TT History'!$B:$B, D2450, 'TT History'!$E:$E) &gt; 9.8%, 1.1205, IF(AVERAGEIF('TT History'!$B:$B, D2450, 'TT History'!$E:$E) &gt;= 8.5%, 1.1055, 1.0525)), 1.0525)</f>
        <v>104.4694733790718</v>
      </c>
    </row>
    <row r="2451" spans="1:8" x14ac:dyDescent="0.25">
      <c r="A2451" t="s">
        <v>176</v>
      </c>
      <c r="B2451" t="str">
        <f>VLOOKUP(C2451, olt_db!$B$2:$E$70, 2, 0)</f>
        <v>OLT-SMGN-IBS-Bandar_Sawah</v>
      </c>
      <c r="C2451" t="s">
        <v>847</v>
      </c>
      <c r="D2451" s="30" t="s">
        <v>857</v>
      </c>
      <c r="E2451" s="30" t="s">
        <v>866</v>
      </c>
      <c r="F2451" s="134">
        <v>3.1557760745465302</v>
      </c>
      <c r="G2451" s="135">
        <v>99.311822284616895</v>
      </c>
      <c r="H2451" s="32">
        <f>ACOS(COS(RADIANS(90-F2452)) * COS(RADIANS(90-F2451)) + SIN(RADIANS(90-F2452)) * SIN(RADIANS(90-F2451)) * COS(RADIANS(G2452-G2451))) * 6371392 * IFERROR(IF(AVERAGEIF('TT History'!$B:$B, D2451, 'TT History'!$E:$E) &gt; 9.8%, 1.1205, IF(AVERAGEIF('TT History'!$B:$B, D2451, 'TT History'!$E:$E) &gt;= 8.5%, 1.1055, 1.0525)), 1.0525)</f>
        <v>92.338614908406512</v>
      </c>
    </row>
    <row r="2452" spans="1:8" x14ac:dyDescent="0.25">
      <c r="A2452" t="s">
        <v>176</v>
      </c>
      <c r="B2452" t="str">
        <f>VLOOKUP(C2452, olt_db!$B$2:$E$70, 2, 0)</f>
        <v>OLT-SMGN-IBS-Bandar_Sawah</v>
      </c>
      <c r="C2452" t="s">
        <v>847</v>
      </c>
      <c r="D2452" s="30" t="s">
        <v>857</v>
      </c>
      <c r="E2452" s="30" t="s">
        <v>867</v>
      </c>
      <c r="F2452" s="134">
        <v>3.1558325189751302</v>
      </c>
      <c r="G2452" s="135">
        <v>99.312610407931601</v>
      </c>
      <c r="H2452" s="32">
        <f>ACOS(COS(RADIANS(90-F2453)) * COS(RADIANS(90-F2452)) + SIN(RADIANS(90-F2453)) * SIN(RADIANS(90-F2452)) * COS(RADIANS(G2453-G2452))) * 6371392 * IFERROR(IF(AVERAGEIF('TT History'!$B:$B, D2452, 'TT History'!$E:$E) &gt; 9.8%, 1.1205, IF(AVERAGEIF('TT History'!$B:$B, D2452, 'TT History'!$E:$E) &gt;= 8.5%, 1.1055, 1.0525)), 1.0525)</f>
        <v>59.124014511694014</v>
      </c>
    </row>
    <row r="2453" spans="1:8" x14ac:dyDescent="0.25">
      <c r="A2453" t="s">
        <v>176</v>
      </c>
      <c r="B2453" t="str">
        <f>VLOOKUP(C2453, olt_db!$B$2:$E$70, 2, 0)</f>
        <v>OLT-SMGN-IBS-Bandar_Sawah</v>
      </c>
      <c r="C2453" t="s">
        <v>847</v>
      </c>
      <c r="D2453" s="30" t="s">
        <v>857</v>
      </c>
      <c r="E2453" s="30" t="s">
        <v>868</v>
      </c>
      <c r="F2453" s="134">
        <v>3.15587038910571</v>
      </c>
      <c r="G2453" s="135">
        <v>99.313114912280795</v>
      </c>
      <c r="H2453" s="32">
        <f>ACOS(COS(RADIANS(90-F2454)) * COS(RADIANS(90-F2453)) + SIN(RADIANS(90-F2454)) * SIN(RADIANS(90-F2453)) * COS(RADIANS(G2454-G2453))) * 6371392 * IFERROR(IF(AVERAGEIF('TT History'!$B:$B, D2453, 'TT History'!$E:$E) &gt; 9.8%, 1.1205, IF(AVERAGEIF('TT History'!$B:$B, D2453, 'TT History'!$E:$E) &gt;= 8.5%, 1.1055, 1.0525)), 1.0525)</f>
        <v>77.623115825007588</v>
      </c>
    </row>
    <row r="2454" spans="1:8" x14ac:dyDescent="0.25">
      <c r="A2454" t="s">
        <v>176</v>
      </c>
      <c r="B2454" t="str">
        <f>VLOOKUP(C2454, olt_db!$B$2:$E$70, 2, 0)</f>
        <v>OLT-SMGN-IBS-Bandar_Sawah</v>
      </c>
      <c r="C2454" t="s">
        <v>847</v>
      </c>
      <c r="D2454" s="30" t="s">
        <v>857</v>
      </c>
      <c r="E2454" s="31" t="s">
        <v>869</v>
      </c>
      <c r="F2454" s="147">
        <v>3.15592023501691</v>
      </c>
      <c r="G2454" s="148">
        <v>99.3137772609346</v>
      </c>
      <c r="H2454" s="32">
        <f>ACOS(COS(RADIANS(90-F2455)) * COS(RADIANS(90-F2454)) + SIN(RADIANS(90-F2455)) * SIN(RADIANS(90-F2454)) * COS(RADIANS(G2455-G2454))) * 6371392 * IFERROR(IF(AVERAGEIF('TT History'!$B:$B, D2454, 'TT History'!$E:$E) &gt; 9.8%, 1.1205, IF(AVERAGEIF('TT History'!$B:$B, D2454, 'TT History'!$E:$E) &gt;= 8.5%, 1.1055, 1.0525)), 1.0525)</f>
        <v>84.214950183509913</v>
      </c>
    </row>
    <row r="2455" spans="1:8" x14ac:dyDescent="0.25">
      <c r="A2455" t="s">
        <v>176</v>
      </c>
      <c r="B2455" t="str">
        <f>VLOOKUP(C2455, olt_db!$B$2:$E$70, 2, 0)</f>
        <v>OLT-SMGN-IBS-Bandar_Sawah</v>
      </c>
      <c r="C2455" t="s">
        <v>847</v>
      </c>
      <c r="D2455" s="30" t="s">
        <v>857</v>
      </c>
      <c r="E2455" s="30" t="s">
        <v>662</v>
      </c>
      <c r="F2455" s="134">
        <v>3.1559530231380499</v>
      </c>
      <c r="G2455" s="135">
        <v>99.314497146178894</v>
      </c>
      <c r="H2455" s="32">
        <f>ACOS(COS(RADIANS(90-F2456)) * COS(RADIANS(90-F2455)) + SIN(RADIANS(90-F2456)) * SIN(RADIANS(90-F2455)) * COS(RADIANS(G2456-G2455))) * 6371392 * IFERROR(IF(AVERAGEIF('TT History'!$B:$B, D2455, 'TT History'!$E:$E) &gt; 9.8%, 1.1205, IF(AVERAGEIF('TT History'!$B:$B, D2455, 'TT History'!$E:$E) &gt;= 8.5%, 1.1055, 1.0525)), 1.0525)</f>
        <v>102.05006465485914</v>
      </c>
    </row>
    <row r="2456" spans="1:8" x14ac:dyDescent="0.25">
      <c r="A2456" t="s">
        <v>176</v>
      </c>
      <c r="B2456" t="str">
        <f>VLOOKUP(C2456, olt_db!$B$2:$E$70, 2, 0)</f>
        <v>OLT-SMGN-IBS-Bandar_Sawah</v>
      </c>
      <c r="C2456" t="s">
        <v>847</v>
      </c>
      <c r="D2456" s="30" t="s">
        <v>857</v>
      </c>
      <c r="E2456" s="30" t="s">
        <v>663</v>
      </c>
      <c r="F2456" s="134">
        <v>3.1560003118333899</v>
      </c>
      <c r="G2456" s="135">
        <v>99.315369110581102</v>
      </c>
      <c r="H2456" s="32">
        <f>ACOS(COS(RADIANS(90-F2457)) * COS(RADIANS(90-F2456)) + SIN(RADIANS(90-F2457)) * SIN(RADIANS(90-F2456)) * COS(RADIANS(G2457-G2456))) * 6371392 * IFERROR(IF(AVERAGEIF('TT History'!$B:$B, D2456, 'TT History'!$E:$E) &gt; 9.8%, 1.1205, IF(AVERAGEIF('TT History'!$B:$B, D2456, 'TT History'!$E:$E) &gt;= 8.5%, 1.1055, 1.0525)), 1.0525)</f>
        <v>76.838978788888085</v>
      </c>
    </row>
    <row r="2457" spans="1:8" x14ac:dyDescent="0.25">
      <c r="A2457" t="s">
        <v>176</v>
      </c>
      <c r="B2457" t="str">
        <f>VLOOKUP(C2457, olt_db!$B$2:$E$70, 2, 0)</f>
        <v>OLT-SMGN-IBS-Bandar_Sawah</v>
      </c>
      <c r="C2457" t="s">
        <v>847</v>
      </c>
      <c r="D2457" s="30" t="s">
        <v>857</v>
      </c>
      <c r="E2457" s="30" t="s">
        <v>664</v>
      </c>
      <c r="F2457" s="134">
        <v>3.1560617657908301</v>
      </c>
      <c r="G2457" s="135">
        <v>99.316023739947099</v>
      </c>
      <c r="H2457" s="32">
        <f>ACOS(COS(RADIANS(90-F2458)) * COS(RADIANS(90-F2457)) + SIN(RADIANS(90-F2458)) * SIN(RADIANS(90-F2457)) * COS(RADIANS(G2458-G2457))) * 6371392 * IFERROR(IF(AVERAGEIF('TT History'!$B:$B, D2457, 'TT History'!$E:$E) &gt; 9.8%, 1.1205, IF(AVERAGEIF('TT History'!$B:$B, D2457, 'TT History'!$E:$E) &gt;= 8.5%, 1.1055, 1.0525)), 1.0525)</f>
        <v>57.364663334299692</v>
      </c>
    </row>
    <row r="2458" spans="1:8" x14ac:dyDescent="0.25">
      <c r="A2458" t="s">
        <v>176</v>
      </c>
      <c r="B2458" t="str">
        <f>VLOOKUP(C2458, olt_db!$B$2:$E$70, 2, 0)</f>
        <v>OLT-SMGN-IBS-Bandar_Sawah</v>
      </c>
      <c r="C2458" t="s">
        <v>847</v>
      </c>
      <c r="D2458" s="30" t="s">
        <v>857</v>
      </c>
      <c r="E2458" s="30" t="s">
        <v>645</v>
      </c>
      <c r="F2458" s="134">
        <v>3.1560758134144602</v>
      </c>
      <c r="G2458" s="135">
        <v>99.316514411507299</v>
      </c>
      <c r="H2458" s="32">
        <f>ACOS(COS(RADIANS(90-F2459)) * COS(RADIANS(90-F2458)) + SIN(RADIANS(90-F2459)) * SIN(RADIANS(90-F2458)) * COS(RADIANS(G2459-G2458))) * 6371392 * IFERROR(IF(AVERAGEIF('TT History'!$B:$B, D2458, 'TT History'!$E:$E) &gt; 9.8%, 1.1205, IF(AVERAGEIF('TT History'!$B:$B, D2458, 'TT History'!$E:$E) &gt;= 8.5%, 1.1055, 1.0525)), 1.0525)</f>
        <v>49.820477749390577</v>
      </c>
    </row>
    <row r="2459" spans="1:8" x14ac:dyDescent="0.25">
      <c r="A2459" t="s">
        <v>176</v>
      </c>
      <c r="B2459" t="str">
        <f>VLOOKUP(C2459, olt_db!$B$2:$E$70, 2, 0)</f>
        <v>OLT-SMGN-IBS-Bandar_Sawah</v>
      </c>
      <c r="C2459" t="s">
        <v>847</v>
      </c>
      <c r="D2459" s="30" t="s">
        <v>857</v>
      </c>
      <c r="E2459" s="31" t="s">
        <v>646</v>
      </c>
      <c r="F2459" s="147">
        <v>3.15565016326752</v>
      </c>
      <c r="G2459" s="148">
        <v>99.316510191325307</v>
      </c>
      <c r="H2459" s="32">
        <f>(ACOS(COS(RADIANS(90-olt_db!F46)) * COS(RADIANS(90-F2459)) + SIN(RADIANS(90-olt_db!F46)) * SIN(RADIANS(90-F2459)) * COS(RADIANS(olt_db!G46-G2459))) * 6371392)</f>
        <v>51.883747312145701</v>
      </c>
    </row>
    <row r="2460" spans="1:8" x14ac:dyDescent="0.25">
      <c r="A2460" t="s">
        <v>176</v>
      </c>
      <c r="B2460" t="str">
        <f>VLOOKUP(C2460, olt_db!$B$2:$E$70, 2, 0)</f>
        <v>OLT-SMGN-IBS-Bandar_Sawah</v>
      </c>
      <c r="C2460" t="s">
        <v>847</v>
      </c>
      <c r="D2460" s="81" t="s">
        <v>870</v>
      </c>
      <c r="E2460" s="81" t="s">
        <v>871</v>
      </c>
      <c r="F2460" s="161">
        <v>3.1625872310352201</v>
      </c>
      <c r="G2460" s="162">
        <v>99.326646711620796</v>
      </c>
      <c r="H2460" s="83">
        <f>ACOS(COS(RADIANS(90-F2461)) * COS(RADIANS(90-F2460)) + SIN(RADIANS(90-F2461)) * SIN(RADIANS(90-F2460)) * COS(RADIANS(G2461-G2460))) * 6371392 * IFERROR(IF(AVERAGEIF('TT History'!$B:$B, D2460, 'TT History'!$E:$E) &gt; 9.8%, 1.1205, IF(AVERAGEIF('TT History'!$B:$B, D2460, 'TT History'!$E:$E) &gt;= 8.5%, 1.1055, 1.0525)), 1.0525)</f>
        <v>69.476359444031644</v>
      </c>
    </row>
    <row r="2461" spans="1:8" x14ac:dyDescent="0.25">
      <c r="A2461" t="s">
        <v>176</v>
      </c>
      <c r="B2461" t="str">
        <f>VLOOKUP(C2461, olt_db!$B$2:$E$70, 2, 0)</f>
        <v>OLT-SMGN-IBS-Bandar_Sawah</v>
      </c>
      <c r="C2461" t="s">
        <v>847</v>
      </c>
      <c r="D2461" s="81" t="s">
        <v>870</v>
      </c>
      <c r="E2461" s="81" t="s">
        <v>872</v>
      </c>
      <c r="F2461" s="161">
        <v>3.1620055607431099</v>
      </c>
      <c r="G2461" s="162">
        <v>99.326765365304794</v>
      </c>
      <c r="H2461" s="83">
        <f>ACOS(COS(RADIANS(90-F2462)) * COS(RADIANS(90-F2461)) + SIN(RADIANS(90-F2462)) * SIN(RADIANS(90-F2461)) * COS(RADIANS(G2462-G2461))) * 6371392 * IFERROR(IF(AVERAGEIF('TT History'!$B:$B, D2461, 'TT History'!$E:$E) &gt; 9.8%, 1.1205, IF(AVERAGEIF('TT History'!$B:$B, D2461, 'TT History'!$E:$E) &gt;= 8.5%, 1.1055, 1.0525)), 1.0525)</f>
        <v>94.932900384934953</v>
      </c>
    </row>
    <row r="2462" spans="1:8" x14ac:dyDescent="0.25">
      <c r="A2462" t="s">
        <v>176</v>
      </c>
      <c r="B2462" t="str">
        <f>VLOOKUP(C2462, olt_db!$B$2:$E$70, 2, 0)</f>
        <v>OLT-SMGN-IBS-Bandar_Sawah</v>
      </c>
      <c r="C2462" t="s">
        <v>847</v>
      </c>
      <c r="D2462" s="81" t="s">
        <v>870</v>
      </c>
      <c r="E2462" s="81" t="s">
        <v>702</v>
      </c>
      <c r="F2462" s="161">
        <v>3.1612991832319901</v>
      </c>
      <c r="G2462" s="162">
        <v>99.327164646327006</v>
      </c>
      <c r="H2462" s="83">
        <f>ACOS(COS(RADIANS(90-F2463)) * COS(RADIANS(90-F2462)) + SIN(RADIANS(90-F2463)) * SIN(RADIANS(90-F2462)) * COS(RADIANS(G2463-G2462))) * 6371392 * IFERROR(IF(AVERAGEIF('TT History'!$B:$B, D2462, 'TT History'!$E:$E) &gt; 9.8%, 1.1205, IF(AVERAGEIF('TT History'!$B:$B, D2462, 'TT History'!$E:$E) &gt;= 8.5%, 1.1055, 1.0525)), 1.0525)</f>
        <v>122.16935384702251</v>
      </c>
    </row>
    <row r="2463" spans="1:8" x14ac:dyDescent="0.25">
      <c r="A2463" t="s">
        <v>176</v>
      </c>
      <c r="B2463" t="str">
        <f>VLOOKUP(C2463, olt_db!$B$2:$E$70, 2, 0)</f>
        <v>OLT-SMGN-IBS-Bandar_Sawah</v>
      </c>
      <c r="C2463" t="s">
        <v>847</v>
      </c>
      <c r="D2463" s="81" t="s">
        <v>870</v>
      </c>
      <c r="E2463" s="81" t="s">
        <v>703</v>
      </c>
      <c r="F2463" s="161">
        <v>3.1608029578852901</v>
      </c>
      <c r="G2463" s="162">
        <v>99.326244914047393</v>
      </c>
      <c r="H2463" s="83">
        <f>ACOS(COS(RADIANS(90-F2464)) * COS(RADIANS(90-F2463)) + SIN(RADIANS(90-F2464)) * SIN(RADIANS(90-F2463)) * COS(RADIANS(G2464-G2463))) * 6371392 * IFERROR(IF(AVERAGEIF('TT History'!$B:$B, D2463, 'TT History'!$E:$E) &gt; 9.8%, 1.1205, IF(AVERAGEIF('TT History'!$B:$B, D2463, 'TT History'!$E:$E) &gt;= 8.5%, 1.1055, 1.0525)), 1.0525)</f>
        <v>88.673213788172177</v>
      </c>
    </row>
    <row r="2464" spans="1:8" x14ac:dyDescent="0.25">
      <c r="A2464" t="s">
        <v>176</v>
      </c>
      <c r="B2464" t="str">
        <f>VLOOKUP(C2464, olt_db!$B$2:$E$70, 2, 0)</f>
        <v>OLT-SMGN-IBS-Bandar_Sawah</v>
      </c>
      <c r="C2464" t="s">
        <v>847</v>
      </c>
      <c r="D2464" s="81" t="s">
        <v>870</v>
      </c>
      <c r="E2464" s="81" t="s">
        <v>704</v>
      </c>
      <c r="F2464" s="161">
        <v>3.16044518701902</v>
      </c>
      <c r="G2464" s="162">
        <v>99.3255760592359</v>
      </c>
      <c r="H2464" s="83">
        <f>ACOS(COS(RADIANS(90-F2465)) * COS(RADIANS(90-F2464)) + SIN(RADIANS(90-F2465)) * SIN(RADIANS(90-F2464)) * COS(RADIANS(G2465-G2464))) * 6371392 * IFERROR(IF(AVERAGEIF('TT History'!$B:$B, D2464, 'TT History'!$E:$E) &gt; 9.8%, 1.1205, IF(AVERAGEIF('TT History'!$B:$B, D2464, 'TT History'!$E:$E) &gt;= 8.5%, 1.1055, 1.0525)), 1.0525)</f>
        <v>77.254276680513613</v>
      </c>
    </row>
    <row r="2465" spans="1:8" x14ac:dyDescent="0.25">
      <c r="A2465" t="s">
        <v>176</v>
      </c>
      <c r="B2465" t="str">
        <f>VLOOKUP(C2465, olt_db!$B$2:$E$70, 2, 0)</f>
        <v>OLT-SMGN-IBS-Bandar_Sawah</v>
      </c>
      <c r="C2465" t="s">
        <v>847</v>
      </c>
      <c r="D2465" s="81" t="s">
        <v>870</v>
      </c>
      <c r="E2465" s="81" t="s">
        <v>705</v>
      </c>
      <c r="F2465" s="161">
        <v>3.1601263323143201</v>
      </c>
      <c r="G2465" s="162">
        <v>99.324997232669503</v>
      </c>
      <c r="H2465" s="83">
        <f>ACOS(COS(RADIANS(90-F2466)) * COS(RADIANS(90-F2465)) + SIN(RADIANS(90-F2466)) * SIN(RADIANS(90-F2465)) * COS(RADIANS(G2466-G2465))) * 6371392 * IFERROR(IF(AVERAGEIF('TT History'!$B:$B, D2465, 'TT History'!$E:$E) &gt; 9.8%, 1.1205, IF(AVERAGEIF('TT History'!$B:$B, D2465, 'TT History'!$E:$E) &gt;= 8.5%, 1.1055, 1.0525)), 1.0525)</f>
        <v>72.750054640931552</v>
      </c>
    </row>
    <row r="2466" spans="1:8" x14ac:dyDescent="0.25">
      <c r="A2466" t="s">
        <v>176</v>
      </c>
      <c r="B2466" t="str">
        <f>VLOOKUP(C2466, olt_db!$B$2:$E$70, 2, 0)</f>
        <v>OLT-SMGN-IBS-Bandar_Sawah</v>
      </c>
      <c r="C2466" t="s">
        <v>847</v>
      </c>
      <c r="D2466" s="81" t="s">
        <v>870</v>
      </c>
      <c r="E2466" s="81" t="s">
        <v>706</v>
      </c>
      <c r="F2466" s="161">
        <v>3.1598220525907701</v>
      </c>
      <c r="G2466" s="162">
        <v>99.324454392495895</v>
      </c>
      <c r="H2466" s="83">
        <f>ACOS(COS(RADIANS(90-F2467)) * COS(RADIANS(90-F2466)) + SIN(RADIANS(90-F2467)) * SIN(RADIANS(90-F2466)) * COS(RADIANS(G2467-G2466))) * 6371392 * IFERROR(IF(AVERAGEIF('TT History'!$B:$B, D2466, 'TT History'!$E:$E) &gt; 9.8%, 1.1205, IF(AVERAGEIF('TT History'!$B:$B, D2466, 'TT History'!$E:$E) &gt;= 8.5%, 1.1055, 1.0525)), 1.0525)</f>
        <v>90.644811338727692</v>
      </c>
    </row>
    <row r="2467" spans="1:8" x14ac:dyDescent="0.25">
      <c r="A2467" t="s">
        <v>176</v>
      </c>
      <c r="B2467" t="str">
        <f>VLOOKUP(C2467, olt_db!$B$2:$E$70, 2, 0)</f>
        <v>OLT-SMGN-IBS-Bandar_Sawah</v>
      </c>
      <c r="C2467" t="s">
        <v>847</v>
      </c>
      <c r="D2467" s="81" t="s">
        <v>870</v>
      </c>
      <c r="E2467" s="81" t="s">
        <v>707</v>
      </c>
      <c r="F2467" s="161">
        <v>3.1590476844543098</v>
      </c>
      <c r="G2467" s="162">
        <v>99.324441296912198</v>
      </c>
      <c r="H2467" s="83">
        <f>ACOS(COS(RADIANS(90-F2468)) * COS(RADIANS(90-F2467)) + SIN(RADIANS(90-F2468)) * SIN(RADIANS(90-F2467)) * COS(RADIANS(G2468-G2467))) * 6371392 * IFERROR(IF(AVERAGEIF('TT History'!$B:$B, D2467, 'TT History'!$E:$E) &gt; 9.8%, 1.1205, IF(AVERAGEIF('TT History'!$B:$B, D2467, 'TT History'!$E:$E) &gt;= 8.5%, 1.1055, 1.0525)), 1.0525)</f>
        <v>91.302045782421501</v>
      </c>
    </row>
    <row r="2468" spans="1:8" x14ac:dyDescent="0.25">
      <c r="A2468" t="s">
        <v>176</v>
      </c>
      <c r="B2468" t="str">
        <f>VLOOKUP(C2468, olt_db!$B$2:$E$70, 2, 0)</f>
        <v>OLT-SMGN-IBS-Bandar_Sawah</v>
      </c>
      <c r="C2468" t="s">
        <v>847</v>
      </c>
      <c r="D2468" s="81" t="s">
        <v>870</v>
      </c>
      <c r="E2468" s="81" t="s">
        <v>668</v>
      </c>
      <c r="F2468" s="161">
        <v>3.1582676118383399</v>
      </c>
      <c r="G2468" s="162">
        <v>99.324447045951501</v>
      </c>
      <c r="H2468" s="83">
        <f>ACOS(COS(RADIANS(90-F2469)) * COS(RADIANS(90-F2468)) + SIN(RADIANS(90-F2469)) * SIN(RADIANS(90-F2468)) * COS(RADIANS(G2469-G2468))) * 6371392 * IFERROR(IF(AVERAGEIF('TT History'!$B:$B, D2468, 'TT History'!$E:$E) &gt; 9.8%, 1.1205, IF(AVERAGEIF('TT History'!$B:$B, D2468, 'TT History'!$E:$E) &gt;= 8.5%, 1.1055, 1.0525)), 1.0525)</f>
        <v>94.356601201931937</v>
      </c>
    </row>
    <row r="2469" spans="1:8" x14ac:dyDescent="0.25">
      <c r="A2469" t="s">
        <v>176</v>
      </c>
      <c r="B2469" t="str">
        <f>VLOOKUP(C2469, olt_db!$B$2:$E$70, 2, 0)</f>
        <v>OLT-SMGN-IBS-Bandar_Sawah</v>
      </c>
      <c r="C2469" t="s">
        <v>847</v>
      </c>
      <c r="D2469" s="81" t="s">
        <v>870</v>
      </c>
      <c r="E2469" s="81" t="s">
        <v>669</v>
      </c>
      <c r="F2469" s="161">
        <v>3.1574614217989501</v>
      </c>
      <c r="G2469" s="162">
        <v>99.324445261696198</v>
      </c>
      <c r="H2469" s="83">
        <f>ACOS(COS(RADIANS(90-F2470)) * COS(RADIANS(90-F2469)) + SIN(RADIANS(90-F2470)) * SIN(RADIANS(90-F2469)) * COS(RADIANS(G2470-G2469))) * 6371392 * IFERROR(IF(AVERAGEIF('TT History'!$B:$B, D2469, 'TT History'!$E:$E) &gt; 9.8%, 1.1205, IF(AVERAGEIF('TT History'!$B:$B, D2469, 'TT History'!$E:$E) &gt;= 8.5%, 1.1055, 1.0525)), 1.0525)</f>
        <v>49.030871463557865</v>
      </c>
    </row>
    <row r="2470" spans="1:8" x14ac:dyDescent="0.25">
      <c r="A2470" t="s">
        <v>176</v>
      </c>
      <c r="B2470" t="str">
        <f>VLOOKUP(C2470, olt_db!$B$2:$E$70, 2, 0)</f>
        <v>OLT-SMGN-IBS-Bandar_Sawah</v>
      </c>
      <c r="C2470" t="s">
        <v>847</v>
      </c>
      <c r="D2470" s="81" t="s">
        <v>870</v>
      </c>
      <c r="E2470" s="81" t="s">
        <v>670</v>
      </c>
      <c r="F2470" s="161">
        <v>3.1570426941288199</v>
      </c>
      <c r="G2470" s="162">
        <v>99.324432376124804</v>
      </c>
      <c r="H2470" s="83">
        <f>ACOS(COS(RADIANS(90-F2471)) * COS(RADIANS(90-F2470)) + SIN(RADIANS(90-F2471)) * SIN(RADIANS(90-F2470)) * COS(RADIANS(G2471-G2470))) * 6371392 * IFERROR(IF(AVERAGEIF('TT History'!$B:$B, D2470, 'TT History'!$E:$E) &gt; 9.8%, 1.1205, IF(AVERAGEIF('TT History'!$B:$B, D2470, 'TT History'!$E:$E) &gt;= 8.5%, 1.1055, 1.0525)), 1.0525)</f>
        <v>60.210346657476549</v>
      </c>
    </row>
    <row r="2471" spans="1:8" x14ac:dyDescent="0.25">
      <c r="A2471" t="s">
        <v>176</v>
      </c>
      <c r="B2471" t="str">
        <f>VLOOKUP(C2471, olt_db!$B$2:$E$70, 2, 0)</f>
        <v>OLT-SMGN-IBS-Bandar_Sawah</v>
      </c>
      <c r="C2471" t="s">
        <v>847</v>
      </c>
      <c r="D2471" s="81" t="s">
        <v>870</v>
      </c>
      <c r="E2471" s="81" t="s">
        <v>671</v>
      </c>
      <c r="F2471" s="161">
        <v>3.15702421578988</v>
      </c>
      <c r="G2471" s="162">
        <v>99.323917483213094</v>
      </c>
      <c r="H2471" s="83">
        <f>ACOS(COS(RADIANS(90-F2472)) * COS(RADIANS(90-F2471)) + SIN(RADIANS(90-F2472)) * SIN(RADIANS(90-F2471)) * COS(RADIANS(G2472-G2471))) * 6371392 * IFERROR(IF(AVERAGEIF('TT History'!$B:$B, D2471, 'TT History'!$E:$E) &gt; 9.8%, 1.1205, IF(AVERAGEIF('TT History'!$B:$B, D2471, 'TT History'!$E:$E) &gt;= 8.5%, 1.1055, 1.0525)), 1.0525)</f>
        <v>75.928032428745411</v>
      </c>
    </row>
    <row r="2472" spans="1:8" x14ac:dyDescent="0.25">
      <c r="A2472" t="s">
        <v>176</v>
      </c>
      <c r="B2472" t="str">
        <f>VLOOKUP(C2472, olt_db!$B$2:$E$70, 2, 0)</f>
        <v>OLT-SMGN-IBS-Bandar_Sawah</v>
      </c>
      <c r="C2472" t="s">
        <v>847</v>
      </c>
      <c r="D2472" s="81" t="s">
        <v>870</v>
      </c>
      <c r="E2472" s="81" t="s">
        <v>672</v>
      </c>
      <c r="F2472" s="161">
        <v>3.15686098210361</v>
      </c>
      <c r="G2472" s="162">
        <v>99.323288664495806</v>
      </c>
      <c r="H2472" s="83">
        <f>ACOS(COS(RADIANS(90-F2473)) * COS(RADIANS(90-F2472)) + SIN(RADIANS(90-F2473)) * SIN(RADIANS(90-F2472)) * COS(RADIANS(G2473-G2472))) * 6371392 * IFERROR(IF(AVERAGEIF('TT History'!$B:$B, D2472, 'TT History'!$E:$E) &gt; 9.8%, 1.1205, IF(AVERAGEIF('TT History'!$B:$B, D2472, 'TT History'!$E:$E) &gt;= 8.5%, 1.1055, 1.0525)), 1.0525)</f>
        <v>82.999883777940241</v>
      </c>
    </row>
    <row r="2473" spans="1:8" x14ac:dyDescent="0.25">
      <c r="A2473" t="s">
        <v>176</v>
      </c>
      <c r="B2473" t="str">
        <f>VLOOKUP(C2473, olt_db!$B$2:$E$70, 2, 0)</f>
        <v>OLT-SMGN-IBS-Bandar_Sawah</v>
      </c>
      <c r="C2473" t="s">
        <v>847</v>
      </c>
      <c r="D2473" s="81" t="s">
        <v>870</v>
      </c>
      <c r="E2473" s="81" t="s">
        <v>673</v>
      </c>
      <c r="F2473" s="161">
        <v>3.1567764631505502</v>
      </c>
      <c r="G2473" s="162">
        <v>99.322583490469796</v>
      </c>
      <c r="H2473" s="83">
        <f>ACOS(COS(RADIANS(90-F2474)) * COS(RADIANS(90-F2473)) + SIN(RADIANS(90-F2474)) * SIN(RADIANS(90-F2473)) * COS(RADIANS(G2474-G2473))) * 6371392 * IFERROR(IF(AVERAGEIF('TT History'!$B:$B, D2473, 'TT History'!$E:$E) &gt; 9.8%, 1.1205, IF(AVERAGEIF('TT History'!$B:$B, D2473, 'TT History'!$E:$E) &gt;= 8.5%, 1.1055, 1.0525)), 1.0525)</f>
        <v>71.031885173854207</v>
      </c>
    </row>
    <row r="2474" spans="1:8" x14ac:dyDescent="0.25">
      <c r="A2474" t="s">
        <v>176</v>
      </c>
      <c r="B2474" t="str">
        <f>VLOOKUP(C2474, olt_db!$B$2:$E$70, 2, 0)</f>
        <v>OLT-SMGN-IBS-Bandar_Sawah</v>
      </c>
      <c r="C2474" t="s">
        <v>847</v>
      </c>
      <c r="D2474" s="81" t="s">
        <v>870</v>
      </c>
      <c r="E2474" s="81" t="s">
        <v>674</v>
      </c>
      <c r="F2474" s="161">
        <v>3.1566945019695498</v>
      </c>
      <c r="G2474" s="162">
        <v>99.321981233359097</v>
      </c>
      <c r="H2474" s="83">
        <f>ACOS(COS(RADIANS(90-F2475)) * COS(RADIANS(90-F2474)) + SIN(RADIANS(90-F2475)) * SIN(RADIANS(90-F2474)) * COS(RADIANS(G2475-G2474))) * 6371392 * IFERROR(IF(AVERAGEIF('TT History'!$B:$B, D2474, 'TT History'!$E:$E) &gt; 9.8%, 1.1205, IF(AVERAGEIF('TT History'!$B:$B, D2474, 'TT History'!$E:$E) &gt;= 8.5%, 1.1055, 1.0525)), 1.0525)</f>
        <v>165.45936010244452</v>
      </c>
    </row>
    <row r="2475" spans="1:8" x14ac:dyDescent="0.25">
      <c r="A2475" t="s">
        <v>176</v>
      </c>
      <c r="B2475" t="str">
        <f>VLOOKUP(C2475, olt_db!$B$2:$E$70, 2, 0)</f>
        <v>OLT-SMGN-IBS-Bandar_Sawah</v>
      </c>
      <c r="C2475" t="s">
        <v>847</v>
      </c>
      <c r="D2475" s="81" t="s">
        <v>870</v>
      </c>
      <c r="E2475" s="81" t="s">
        <v>675</v>
      </c>
      <c r="F2475" s="161">
        <v>3.1565042035985198</v>
      </c>
      <c r="G2475" s="162">
        <v>99.320578270155195</v>
      </c>
      <c r="H2475" s="83">
        <f>ACOS(COS(RADIANS(90-F2476)) * COS(RADIANS(90-F2475)) + SIN(RADIANS(90-F2476)) * SIN(RADIANS(90-F2475)) * COS(RADIANS(G2476-G2475))) * 6371392 * IFERROR(IF(AVERAGEIF('TT History'!$B:$B, D2475, 'TT History'!$E:$E) &gt; 9.8%, 1.1205, IF(AVERAGEIF('TT History'!$B:$B, D2475, 'TT History'!$E:$E) &gt;= 8.5%, 1.1055, 1.0525)), 1.0525)</f>
        <v>116.68634577432306</v>
      </c>
    </row>
    <row r="2476" spans="1:8" x14ac:dyDescent="0.25">
      <c r="A2476" t="s">
        <v>176</v>
      </c>
      <c r="B2476" t="str">
        <f>VLOOKUP(C2476, olt_db!$B$2:$E$70, 2, 0)</f>
        <v>OLT-SMGN-IBS-Bandar_Sawah</v>
      </c>
      <c r="C2476" t="s">
        <v>847</v>
      </c>
      <c r="D2476" s="81" t="s">
        <v>870</v>
      </c>
      <c r="E2476" s="81" t="s">
        <v>676</v>
      </c>
      <c r="F2476" s="161">
        <v>3.1563995334955299</v>
      </c>
      <c r="G2476" s="162">
        <v>99.319585294034496</v>
      </c>
      <c r="H2476" s="83">
        <f>ACOS(COS(RADIANS(90-F2477)) * COS(RADIANS(90-F2476)) + SIN(RADIANS(90-F2477)) * SIN(RADIANS(90-F2476)) * COS(RADIANS(G2477-G2476))) * 6371392 * IFERROR(IF(AVERAGEIF('TT History'!$B:$B, D2476, 'TT History'!$E:$E) &gt; 9.8%, 1.1205, IF(AVERAGEIF('TT History'!$B:$B, D2476, 'TT History'!$E:$E) &gt;= 8.5%, 1.1055, 1.0525)), 1.0525)</f>
        <v>98.934317539581727</v>
      </c>
    </row>
    <row r="2477" spans="1:8" x14ac:dyDescent="0.25">
      <c r="A2477" t="s">
        <v>176</v>
      </c>
      <c r="B2477" t="str">
        <f>VLOOKUP(C2477, olt_db!$B$2:$E$70, 2, 0)</f>
        <v>OLT-SMGN-IBS-Bandar_Sawah</v>
      </c>
      <c r="C2477" t="s">
        <v>847</v>
      </c>
      <c r="D2477" s="81" t="s">
        <v>870</v>
      </c>
      <c r="E2477" s="81" t="s">
        <v>677</v>
      </c>
      <c r="F2477" s="161">
        <v>3.15627663649318</v>
      </c>
      <c r="G2477" s="162">
        <v>99.318747700171002</v>
      </c>
      <c r="H2477" s="83">
        <f>ACOS(COS(RADIANS(90-F2478)) * COS(RADIANS(90-F2477)) + SIN(RADIANS(90-F2478)) * SIN(RADIANS(90-F2477)) * COS(RADIANS(G2478-G2477))) * 6371392 * IFERROR(IF(AVERAGEIF('TT History'!$B:$B, D2477, 'TT History'!$E:$E) &gt; 9.8%, 1.1205, IF(AVERAGEIF('TT History'!$B:$B, D2477, 'TT History'!$E:$E) &gt;= 8.5%, 1.1055, 1.0525)), 1.0525)</f>
        <v>90.882218176027848</v>
      </c>
    </row>
    <row r="2478" spans="1:8" x14ac:dyDescent="0.25">
      <c r="A2478" t="s">
        <v>176</v>
      </c>
      <c r="B2478" t="str">
        <f>VLOOKUP(C2478, olt_db!$B$2:$E$70, 2, 0)</f>
        <v>OLT-SMGN-IBS-Bandar_Sawah</v>
      </c>
      <c r="C2478" t="s">
        <v>847</v>
      </c>
      <c r="D2478" s="81" t="s">
        <v>870</v>
      </c>
      <c r="E2478" s="81" t="s">
        <v>678</v>
      </c>
      <c r="F2478" s="161">
        <v>3.1562422712837899</v>
      </c>
      <c r="G2478" s="162">
        <v>99.317970776026897</v>
      </c>
      <c r="H2478" s="83">
        <f>ACOS(COS(RADIANS(90-F2479)) * COS(RADIANS(90-F2478)) + SIN(RADIANS(90-F2479)) * SIN(RADIANS(90-F2478)) * COS(RADIANS(G2479-G2478))) * 6371392 * IFERROR(IF(AVERAGEIF('TT History'!$B:$B, D2478, 'TT History'!$E:$E) &gt; 9.8%, 1.1205, IF(AVERAGEIF('TT History'!$B:$B, D2478, 'TT History'!$E:$E) &gt;= 8.5%, 1.1055, 1.0525)), 1.0525)</f>
        <v>54.857579278612285</v>
      </c>
    </row>
    <row r="2479" spans="1:8" x14ac:dyDescent="0.25">
      <c r="A2479" t="s">
        <v>176</v>
      </c>
      <c r="B2479" t="str">
        <f>VLOOKUP(C2479, olt_db!$B$2:$E$70, 2, 0)</f>
        <v>OLT-SMGN-IBS-Bandar_Sawah</v>
      </c>
      <c r="C2479" t="s">
        <v>847</v>
      </c>
      <c r="D2479" s="81" t="s">
        <v>870</v>
      </c>
      <c r="E2479" s="81" t="s">
        <v>679</v>
      </c>
      <c r="F2479" s="161">
        <v>3.1561851115378499</v>
      </c>
      <c r="G2479" s="162">
        <v>99.317504859684306</v>
      </c>
      <c r="H2479" s="83">
        <f>ACOS(COS(RADIANS(90-F2480)) * COS(RADIANS(90-F2479)) + SIN(RADIANS(90-F2480)) * SIN(RADIANS(90-F2479)) * COS(RADIANS(G2480-G2479))) * 6371392 * IFERROR(IF(AVERAGEIF('TT History'!$B:$B, D2479, 'TT History'!$E:$E) &gt; 9.8%, 1.1205, IF(AVERAGEIF('TT History'!$B:$B, D2479, 'TT History'!$E:$E) &gt;= 8.5%, 1.1055, 1.0525)), 1.0525)</f>
        <v>116.45082713750222</v>
      </c>
    </row>
    <row r="2480" spans="1:8" x14ac:dyDescent="0.25">
      <c r="A2480" t="s">
        <v>176</v>
      </c>
      <c r="B2480" t="str">
        <f>VLOOKUP(C2480, olt_db!$B$2:$E$70, 2, 0)</f>
        <v>OLT-SMGN-IBS-Bandar_Sawah</v>
      </c>
      <c r="C2480" t="s">
        <v>847</v>
      </c>
      <c r="D2480" s="81" t="s">
        <v>870</v>
      </c>
      <c r="E2480" s="81" t="s">
        <v>645</v>
      </c>
      <c r="F2480" s="161">
        <v>3.1560758134144602</v>
      </c>
      <c r="G2480" s="162">
        <v>99.316514411507299</v>
      </c>
      <c r="H2480" s="83">
        <f>ACOS(COS(RADIANS(90-F2481)) * COS(RADIANS(90-F2480)) + SIN(RADIANS(90-F2481)) * SIN(RADIANS(90-F2480)) * COS(RADIANS(G2481-G2480))) * 6371392 * IFERROR(IF(AVERAGEIF('TT History'!$B:$B, D2480, 'TT History'!$E:$E) &gt; 9.8%, 1.1205, IF(AVERAGEIF('TT History'!$B:$B, D2480, 'TT History'!$E:$E) &gt;= 8.5%, 1.1055, 1.0525)), 1.0525)</f>
        <v>49.820477749390577</v>
      </c>
    </row>
    <row r="2481" spans="1:8" x14ac:dyDescent="0.25">
      <c r="A2481" t="s">
        <v>176</v>
      </c>
      <c r="B2481" t="str">
        <f>VLOOKUP(C2481, olt_db!$B$2:$E$70, 2, 0)</f>
        <v>OLT-SMGN-IBS-Bandar_Sawah</v>
      </c>
      <c r="C2481" t="s">
        <v>847</v>
      </c>
      <c r="D2481" s="81" t="s">
        <v>870</v>
      </c>
      <c r="E2481" s="82" t="s">
        <v>646</v>
      </c>
      <c r="F2481" s="163">
        <v>3.15565016326752</v>
      </c>
      <c r="G2481" s="164">
        <v>99.316510191325307</v>
      </c>
      <c r="H2481" s="83">
        <f>(ACOS(COS(RADIANS(90-olt_db!F46)) * COS(RADIANS(90-F2481)) + SIN(RADIANS(90-olt_db!F46)) * SIN(RADIANS(90-F2481)) * COS(RADIANS(olt_db!G46-G2481))) * 6371392)</f>
        <v>51.883747312145701</v>
      </c>
    </row>
    <row r="2482" spans="1:8" x14ac:dyDescent="0.25">
      <c r="A2482" t="s">
        <v>176</v>
      </c>
      <c r="B2482" t="str">
        <f>VLOOKUP(C2482, olt_db!$B$2:$E$70, 2, 0)</f>
        <v>OLT-SMGN-IBS-Bandar_Sawah</v>
      </c>
      <c r="C2482" t="s">
        <v>847</v>
      </c>
      <c r="D2482" s="11" t="s">
        <v>873</v>
      </c>
      <c r="E2482" s="11" t="s">
        <v>874</v>
      </c>
      <c r="F2482" s="109">
        <v>3.1574011299558902</v>
      </c>
      <c r="G2482" s="165">
        <v>99.302225433431303</v>
      </c>
      <c r="H2482" s="49">
        <f>ACOS(COS(RADIANS(90-F2483)) * COS(RADIANS(90-F2482)) + SIN(RADIANS(90-F2483)) * SIN(RADIANS(90-F2482)) * COS(RADIANS(G2483-G2482))) * 6371392 * IFERROR(IF(AVERAGEIF('TT History'!$B:$B, D2482, 'TT History'!$E:$E) &gt; 9.8%, 1.1205, IF(AVERAGEIF('TT History'!$B:$B, D2482, 'TT History'!$E:$E) &gt;= 8.5%, 1.1055, 1.0525)), 1.0525)</f>
        <v>158.34605576824458</v>
      </c>
    </row>
    <row r="2483" spans="1:8" x14ac:dyDescent="0.25">
      <c r="A2483" t="s">
        <v>176</v>
      </c>
      <c r="B2483" t="str">
        <f>VLOOKUP(C2483, olt_db!$B$2:$E$70, 2, 0)</f>
        <v>OLT-SMGN-IBS-Bandar_Sawah</v>
      </c>
      <c r="C2483" t="s">
        <v>847</v>
      </c>
      <c r="D2483" s="11" t="s">
        <v>873</v>
      </c>
      <c r="E2483" s="11" t="s">
        <v>875</v>
      </c>
      <c r="F2483" s="109">
        <v>3.15704289540616</v>
      </c>
      <c r="G2483" s="165">
        <v>99.303532051376607</v>
      </c>
      <c r="H2483" s="49">
        <f>ACOS(COS(RADIANS(90-F2484)) * COS(RADIANS(90-F2483)) + SIN(RADIANS(90-F2484)) * SIN(RADIANS(90-F2483)) * COS(RADIANS(G2484-G2483))) * 6371392 * IFERROR(IF(AVERAGEIF('TT History'!$B:$B, D2483, 'TT History'!$E:$E) &gt; 9.8%, 1.1205, IF(AVERAGEIF('TT History'!$B:$B, D2483, 'TT History'!$E:$E) &gt;= 8.5%, 1.1055, 1.0525)), 1.0525)</f>
        <v>209.23877883648743</v>
      </c>
    </row>
    <row r="2484" spans="1:8" x14ac:dyDescent="0.25">
      <c r="A2484" t="s">
        <v>176</v>
      </c>
      <c r="B2484" t="str">
        <f>VLOOKUP(C2484, olt_db!$B$2:$E$70, 2, 0)</f>
        <v>OLT-SMGN-IBS-Bandar_Sawah</v>
      </c>
      <c r="C2484" t="s">
        <v>847</v>
      </c>
      <c r="D2484" s="11" t="s">
        <v>873</v>
      </c>
      <c r="E2484" s="11" t="s">
        <v>876</v>
      </c>
      <c r="F2484" s="109">
        <v>3.1565565302209202</v>
      </c>
      <c r="G2484" s="165">
        <v>99.305254992118904</v>
      </c>
      <c r="H2484" s="49">
        <f>ACOS(COS(RADIANS(90-F2485)) * COS(RADIANS(90-F2484)) + SIN(RADIANS(90-F2485)) * SIN(RADIANS(90-F2484)) * COS(RADIANS(G2485-G2484))) * 6371392 * IFERROR(IF(AVERAGEIF('TT History'!$B:$B, D2484, 'TT History'!$E:$E) &gt; 9.8%, 1.1205, IF(AVERAGEIF('TT History'!$B:$B, D2484, 'TT History'!$E:$E) &gt;= 8.5%, 1.1055, 1.0525)), 1.0525)</f>
        <v>72.419486229898823</v>
      </c>
    </row>
    <row r="2485" spans="1:8" x14ac:dyDescent="0.25">
      <c r="A2485" t="s">
        <v>176</v>
      </c>
      <c r="B2485" t="str">
        <f>VLOOKUP(C2485, olt_db!$B$2:$E$70, 2, 0)</f>
        <v>OLT-SMGN-IBS-Bandar_Sawah</v>
      </c>
      <c r="C2485" t="s">
        <v>847</v>
      </c>
      <c r="D2485" s="11" t="s">
        <v>873</v>
      </c>
      <c r="E2485" s="11" t="s">
        <v>858</v>
      </c>
      <c r="F2485" s="109">
        <v>3.1563606389671399</v>
      </c>
      <c r="G2485" s="165">
        <v>99.305842816248003</v>
      </c>
      <c r="H2485" s="49">
        <f>ACOS(COS(RADIANS(90-F2486)) * COS(RADIANS(90-F2485)) + SIN(RADIANS(90-F2486)) * SIN(RADIANS(90-F2485)) * COS(RADIANS(G2486-G2485))) * 6371392 * IFERROR(IF(AVERAGEIF('TT History'!$B:$B, D2485, 'TT History'!$E:$E) &gt; 9.8%, 1.1205, IF(AVERAGEIF('TT History'!$B:$B, D2485, 'TT History'!$E:$E) &gt;= 8.5%, 1.1055, 1.0525)), 1.0525)</f>
        <v>110.51264276810149</v>
      </c>
    </row>
    <row r="2486" spans="1:8" x14ac:dyDescent="0.25">
      <c r="A2486" t="s">
        <v>176</v>
      </c>
      <c r="B2486" t="str">
        <f>VLOOKUP(C2486, olt_db!$B$2:$E$70, 2, 0)</f>
        <v>OLT-SMGN-IBS-Bandar_Sawah</v>
      </c>
      <c r="C2486" t="s">
        <v>847</v>
      </c>
      <c r="D2486" s="11" t="s">
        <v>873</v>
      </c>
      <c r="E2486" s="11" t="s">
        <v>859</v>
      </c>
      <c r="F2486" s="109">
        <v>3.1561742617942801</v>
      </c>
      <c r="G2486" s="165">
        <v>99.306769876344902</v>
      </c>
      <c r="H2486" s="49">
        <f>ACOS(COS(RADIANS(90-F2487)) * COS(RADIANS(90-F2486)) + SIN(RADIANS(90-F2487)) * SIN(RADIANS(90-F2486)) * COS(RADIANS(G2487-G2486))) * 6371392 * IFERROR(IF(AVERAGEIF('TT History'!$B:$B, D2486, 'TT History'!$E:$E) &gt; 9.8%, 1.1205, IF(AVERAGEIF('TT History'!$B:$B, D2486, 'TT History'!$E:$E) &gt;= 8.5%, 1.1055, 1.0525)), 1.0525)</f>
        <v>93.996432467591234</v>
      </c>
    </row>
    <row r="2487" spans="1:8" x14ac:dyDescent="0.25">
      <c r="A2487" t="s">
        <v>176</v>
      </c>
      <c r="B2487" t="str">
        <f>VLOOKUP(C2487, olt_db!$B$2:$E$70, 2, 0)</f>
        <v>OLT-SMGN-IBS-Bandar_Sawah</v>
      </c>
      <c r="C2487" t="s">
        <v>847</v>
      </c>
      <c r="D2487" s="11" t="s">
        <v>873</v>
      </c>
      <c r="E2487" s="11" t="s">
        <v>860</v>
      </c>
      <c r="F2487" s="109">
        <v>3.1559212599722799</v>
      </c>
      <c r="G2487" s="165">
        <v>99.307533256451904</v>
      </c>
      <c r="H2487" s="49">
        <f>ACOS(COS(RADIANS(90-F2488)) * COS(RADIANS(90-F2487)) + SIN(RADIANS(90-F2488)) * SIN(RADIANS(90-F2487)) * COS(RADIANS(G2488-G2487))) * 6371392 * IFERROR(IF(AVERAGEIF('TT History'!$B:$B, D2487, 'TT History'!$E:$E) &gt; 9.8%, 1.1205, IF(AVERAGEIF('TT History'!$B:$B, D2487, 'TT History'!$E:$E) &gt;= 8.5%, 1.1055, 1.0525)), 1.0525)</f>
        <v>119.48158528149789</v>
      </c>
    </row>
    <row r="2488" spans="1:8" x14ac:dyDescent="0.25">
      <c r="A2488" t="s">
        <v>176</v>
      </c>
      <c r="B2488" t="str">
        <f>VLOOKUP(C2488, olt_db!$B$2:$E$70, 2, 0)</f>
        <v>OLT-SMGN-IBS-Bandar_Sawah</v>
      </c>
      <c r="C2488" t="s">
        <v>847</v>
      </c>
      <c r="D2488" s="11" t="s">
        <v>873</v>
      </c>
      <c r="E2488" s="11" t="s">
        <v>861</v>
      </c>
      <c r="F2488" s="109">
        <v>3.1556592832602299</v>
      </c>
      <c r="G2488" s="165">
        <v>99.308521430323495</v>
      </c>
      <c r="H2488" s="49">
        <f>ACOS(COS(RADIANS(90-F2489)) * COS(RADIANS(90-F2488)) + SIN(RADIANS(90-F2489)) * SIN(RADIANS(90-F2488)) * COS(RADIANS(G2489-G2488))) * 6371392 * IFERROR(IF(AVERAGEIF('TT History'!$B:$B, D2488, 'TT History'!$E:$E) &gt; 9.8%, 1.1205, IF(AVERAGEIF('TT History'!$B:$B, D2488, 'TT History'!$E:$E) &gt;= 8.5%, 1.1055, 1.0525)), 1.0525)</f>
        <v>62.076048080085201</v>
      </c>
    </row>
    <row r="2489" spans="1:8" x14ac:dyDescent="0.25">
      <c r="A2489" t="s">
        <v>176</v>
      </c>
      <c r="B2489" t="str">
        <f>VLOOKUP(C2489, olt_db!$B$2:$E$70, 2, 0)</f>
        <v>OLT-SMGN-IBS-Bandar_Sawah</v>
      </c>
      <c r="C2489" t="s">
        <v>847</v>
      </c>
      <c r="D2489" s="11" t="s">
        <v>873</v>
      </c>
      <c r="E2489" s="11" t="s">
        <v>862</v>
      </c>
      <c r="F2489" s="109">
        <v>3.1555648632153401</v>
      </c>
      <c r="G2489" s="165">
        <v>99.309044134853295</v>
      </c>
      <c r="H2489" s="49">
        <f>ACOS(COS(RADIANS(90-F2490)) * COS(RADIANS(90-F2489)) + SIN(RADIANS(90-F2490)) * SIN(RADIANS(90-F2489)) * COS(RADIANS(G2490-G2489))) * 6371392 * IFERROR(IF(AVERAGEIF('TT History'!$B:$B, D2489, 'TT History'!$E:$E) &gt; 9.8%, 1.1205, IF(AVERAGEIF('TT History'!$B:$B, D2489, 'TT History'!$E:$E) &gt;= 8.5%, 1.1055, 1.0525)), 1.0525)</f>
        <v>52.727276164895038</v>
      </c>
    </row>
    <row r="2490" spans="1:8" x14ac:dyDescent="0.25">
      <c r="A2490" t="s">
        <v>176</v>
      </c>
      <c r="B2490" t="str">
        <f>VLOOKUP(C2490, olt_db!$B$2:$E$70, 2, 0)</f>
        <v>OLT-SMGN-IBS-Bandar_Sawah</v>
      </c>
      <c r="C2490" t="s">
        <v>847</v>
      </c>
      <c r="D2490" s="11" t="s">
        <v>873</v>
      </c>
      <c r="E2490" s="11" t="s">
        <v>863</v>
      </c>
      <c r="F2490" s="109">
        <v>3.1555780708881498</v>
      </c>
      <c r="G2490" s="165">
        <v>99.309495131617794</v>
      </c>
      <c r="H2490" s="49">
        <f>ACOS(COS(RADIANS(90-F2491)) * COS(RADIANS(90-F2490)) + SIN(RADIANS(90-F2491)) * SIN(RADIANS(90-F2490)) * COS(RADIANS(G2491-G2490))) * 6371392 * IFERROR(IF(AVERAGEIF('TT History'!$B:$B, D2490, 'TT History'!$E:$E) &gt; 9.8%, 1.1205, IF(AVERAGEIF('TT History'!$B:$B, D2490, 'TT History'!$E:$E) &gt;= 8.5%, 1.1055, 1.0525)), 1.0525)</f>
        <v>95.340651989047529</v>
      </c>
    </row>
    <row r="2491" spans="1:8" x14ac:dyDescent="0.25">
      <c r="A2491" t="s">
        <v>176</v>
      </c>
      <c r="B2491" t="str">
        <f>VLOOKUP(C2491, olt_db!$B$2:$E$70, 2, 0)</f>
        <v>OLT-SMGN-IBS-Bandar_Sawah</v>
      </c>
      <c r="C2491" t="s">
        <v>847</v>
      </c>
      <c r="D2491" s="11" t="s">
        <v>873</v>
      </c>
      <c r="E2491" s="11" t="s">
        <v>864</v>
      </c>
      <c r="F2491" s="109">
        <v>3.15565749777556</v>
      </c>
      <c r="G2491" s="165">
        <v>99.310307080921405</v>
      </c>
      <c r="H2491" s="49">
        <f>ACOS(COS(RADIANS(90-F2492)) * COS(RADIANS(90-F2491)) + SIN(RADIANS(90-F2492)) * SIN(RADIANS(90-F2491)) * COS(RADIANS(G2492-G2491))) * 6371392 * IFERROR(IF(AVERAGEIF('TT History'!$B:$B, D2491, 'TT History'!$E:$E) &gt; 9.8%, 1.1205, IF(AVERAGEIF('TT History'!$B:$B, D2491, 'TT History'!$E:$E) &gt;= 8.5%, 1.1055, 1.0525)), 1.0525)</f>
        <v>73.146798727178549</v>
      </c>
    </row>
    <row r="2492" spans="1:8" x14ac:dyDescent="0.25">
      <c r="A2492" t="s">
        <v>176</v>
      </c>
      <c r="B2492" t="str">
        <f>VLOOKUP(C2492, olt_db!$B$2:$E$70, 2, 0)</f>
        <v>OLT-SMGN-IBS-Bandar_Sawah</v>
      </c>
      <c r="C2492" t="s">
        <v>847</v>
      </c>
      <c r="D2492" s="11" t="s">
        <v>873</v>
      </c>
      <c r="E2492" s="11" t="s">
        <v>865</v>
      </c>
      <c r="F2492" s="109">
        <v>3.1557020043624902</v>
      </c>
      <c r="G2492" s="165">
        <v>99.310931414291602</v>
      </c>
      <c r="H2492" s="49">
        <f>ACOS(COS(RADIANS(90-F2493)) * COS(RADIANS(90-F2492)) + SIN(RADIANS(90-F2493)) * SIN(RADIANS(90-F2492)) * COS(RADIANS(G2493-G2492))) * 6371392 * IFERROR(IF(AVERAGEIF('TT History'!$B:$B, D2492, 'TT History'!$E:$E) &gt; 9.8%, 1.1205, IF(AVERAGEIF('TT History'!$B:$B, D2492, 'TT History'!$E:$E) &gt;= 8.5%, 1.1055, 1.0525)), 1.0525)</f>
        <v>104.4694733790718</v>
      </c>
    </row>
    <row r="2493" spans="1:8" x14ac:dyDescent="0.25">
      <c r="A2493" t="s">
        <v>176</v>
      </c>
      <c r="B2493" t="str">
        <f>VLOOKUP(C2493, olt_db!$B$2:$E$70, 2, 0)</f>
        <v>OLT-SMGN-IBS-Bandar_Sawah</v>
      </c>
      <c r="C2493" t="s">
        <v>847</v>
      </c>
      <c r="D2493" s="11" t="s">
        <v>873</v>
      </c>
      <c r="E2493" s="11" t="s">
        <v>866</v>
      </c>
      <c r="F2493" s="109">
        <v>3.1557760745465302</v>
      </c>
      <c r="G2493" s="165">
        <v>99.311822284616895</v>
      </c>
      <c r="H2493" s="49">
        <f>ACOS(COS(RADIANS(90-F2494)) * COS(RADIANS(90-F2493)) + SIN(RADIANS(90-F2494)) * SIN(RADIANS(90-F2493)) * COS(RADIANS(G2494-G2493))) * 6371392 * IFERROR(IF(AVERAGEIF('TT History'!$B:$B, D2493, 'TT History'!$E:$E) &gt; 9.8%, 1.1205, IF(AVERAGEIF('TT History'!$B:$B, D2493, 'TT History'!$E:$E) &gt;= 8.5%, 1.1055, 1.0525)), 1.0525)</f>
        <v>92.338614908406512</v>
      </c>
    </row>
    <row r="2494" spans="1:8" x14ac:dyDescent="0.25">
      <c r="A2494" t="s">
        <v>176</v>
      </c>
      <c r="B2494" t="str">
        <f>VLOOKUP(C2494, olt_db!$B$2:$E$70, 2, 0)</f>
        <v>OLT-SMGN-IBS-Bandar_Sawah</v>
      </c>
      <c r="C2494" t="s">
        <v>847</v>
      </c>
      <c r="D2494" s="11" t="s">
        <v>873</v>
      </c>
      <c r="E2494" s="11" t="s">
        <v>867</v>
      </c>
      <c r="F2494" s="109">
        <v>3.1558325189751302</v>
      </c>
      <c r="G2494" s="165">
        <v>99.312610407931601</v>
      </c>
      <c r="H2494" s="49">
        <f>ACOS(COS(RADIANS(90-F2495)) * COS(RADIANS(90-F2494)) + SIN(RADIANS(90-F2495)) * SIN(RADIANS(90-F2494)) * COS(RADIANS(G2495-G2494))) * 6371392 * IFERROR(IF(AVERAGEIF('TT History'!$B:$B, D2494, 'TT History'!$E:$E) &gt; 9.8%, 1.1205, IF(AVERAGEIF('TT History'!$B:$B, D2494, 'TT History'!$E:$E) &gt;= 8.5%, 1.1055, 1.0525)), 1.0525)</f>
        <v>59.124014511694014</v>
      </c>
    </row>
    <row r="2495" spans="1:8" x14ac:dyDescent="0.25">
      <c r="A2495" t="s">
        <v>176</v>
      </c>
      <c r="B2495" t="str">
        <f>VLOOKUP(C2495, olt_db!$B$2:$E$70, 2, 0)</f>
        <v>OLT-SMGN-IBS-Bandar_Sawah</v>
      </c>
      <c r="C2495" t="s">
        <v>847</v>
      </c>
      <c r="D2495" s="11" t="s">
        <v>873</v>
      </c>
      <c r="E2495" s="11" t="s">
        <v>868</v>
      </c>
      <c r="F2495" s="109">
        <v>3.15587038910571</v>
      </c>
      <c r="G2495" s="165">
        <v>99.313114912280795</v>
      </c>
      <c r="H2495" s="49">
        <f>ACOS(COS(RADIANS(90-F2496)) * COS(RADIANS(90-F2495)) + SIN(RADIANS(90-F2496)) * SIN(RADIANS(90-F2495)) * COS(RADIANS(G2496-G2495))) * 6371392 * IFERROR(IF(AVERAGEIF('TT History'!$B:$B, D2495, 'TT History'!$E:$E) &gt; 9.8%, 1.1205, IF(AVERAGEIF('TT History'!$B:$B, D2495, 'TT History'!$E:$E) &gt;= 8.5%, 1.1055, 1.0525)), 1.0525)</f>
        <v>77.623115825007588</v>
      </c>
    </row>
    <row r="2496" spans="1:8" x14ac:dyDescent="0.25">
      <c r="A2496" t="s">
        <v>176</v>
      </c>
      <c r="B2496" t="str">
        <f>VLOOKUP(C2496, olt_db!$B$2:$E$70, 2, 0)</f>
        <v>OLT-SMGN-IBS-Bandar_Sawah</v>
      </c>
      <c r="C2496" t="s">
        <v>847</v>
      </c>
      <c r="D2496" s="11" t="s">
        <v>873</v>
      </c>
      <c r="E2496" s="11" t="s">
        <v>869</v>
      </c>
      <c r="F2496" s="109">
        <v>3.15592023501691</v>
      </c>
      <c r="G2496" s="165">
        <v>99.3137772609346</v>
      </c>
      <c r="H2496" s="49">
        <f>ACOS(COS(RADIANS(90-F2497)) * COS(RADIANS(90-F2496)) + SIN(RADIANS(90-F2497)) * SIN(RADIANS(90-F2496)) * COS(RADIANS(G2497-G2496))) * 6371392 * IFERROR(IF(AVERAGEIF('TT History'!$B:$B, D2496, 'TT History'!$E:$E) &gt; 9.8%, 1.1205, IF(AVERAGEIF('TT History'!$B:$B, D2496, 'TT History'!$E:$E) &gt;= 8.5%, 1.1055, 1.0525)), 1.0525)</f>
        <v>84.214950183509913</v>
      </c>
    </row>
    <row r="2497" spans="1:8" x14ac:dyDescent="0.25">
      <c r="A2497" t="s">
        <v>176</v>
      </c>
      <c r="B2497" t="str">
        <f>VLOOKUP(C2497, olt_db!$B$2:$E$70, 2, 0)</f>
        <v>OLT-SMGN-IBS-Bandar_Sawah</v>
      </c>
      <c r="C2497" t="s">
        <v>847</v>
      </c>
      <c r="D2497" s="11" t="s">
        <v>873</v>
      </c>
      <c r="E2497" s="11" t="s">
        <v>662</v>
      </c>
      <c r="F2497" s="109">
        <v>3.1559530231380499</v>
      </c>
      <c r="G2497" s="165">
        <v>99.314497146178894</v>
      </c>
      <c r="H2497" s="49">
        <f>ACOS(COS(RADIANS(90-F2498)) * COS(RADIANS(90-F2497)) + SIN(RADIANS(90-F2498)) * SIN(RADIANS(90-F2497)) * COS(RADIANS(G2498-G2497))) * 6371392 * IFERROR(IF(AVERAGEIF('TT History'!$B:$B, D2497, 'TT History'!$E:$E) &gt; 9.8%, 1.1205, IF(AVERAGEIF('TT History'!$B:$B, D2497, 'TT History'!$E:$E) &gt;= 8.5%, 1.1055, 1.0525)), 1.0525)</f>
        <v>102.05006465485914</v>
      </c>
    </row>
    <row r="2498" spans="1:8" x14ac:dyDescent="0.25">
      <c r="A2498" t="s">
        <v>176</v>
      </c>
      <c r="B2498" t="str">
        <f>VLOOKUP(C2498, olt_db!$B$2:$E$70, 2, 0)</f>
        <v>OLT-SMGN-IBS-Bandar_Sawah</v>
      </c>
      <c r="C2498" t="s">
        <v>847</v>
      </c>
      <c r="D2498" s="11" t="s">
        <v>873</v>
      </c>
      <c r="E2498" s="11" t="s">
        <v>663</v>
      </c>
      <c r="F2498" s="109">
        <v>3.1560003118333899</v>
      </c>
      <c r="G2498" s="165">
        <v>99.315369110581102</v>
      </c>
      <c r="H2498" s="49">
        <f>ACOS(COS(RADIANS(90-F2499)) * COS(RADIANS(90-F2498)) + SIN(RADIANS(90-F2499)) * SIN(RADIANS(90-F2498)) * COS(RADIANS(G2499-G2498))) * 6371392 * IFERROR(IF(AVERAGEIF('TT History'!$B:$B, D2498, 'TT History'!$E:$E) &gt; 9.8%, 1.1205, IF(AVERAGEIF('TT History'!$B:$B, D2498, 'TT History'!$E:$E) &gt;= 8.5%, 1.1055, 1.0525)), 1.0525)</f>
        <v>76.838978788888085</v>
      </c>
    </row>
    <row r="2499" spans="1:8" x14ac:dyDescent="0.25">
      <c r="A2499" t="s">
        <v>176</v>
      </c>
      <c r="B2499" t="str">
        <f>VLOOKUP(C2499, olt_db!$B$2:$E$70, 2, 0)</f>
        <v>OLT-SMGN-IBS-Bandar_Sawah</v>
      </c>
      <c r="C2499" t="s">
        <v>847</v>
      </c>
      <c r="D2499" s="11" t="s">
        <v>873</v>
      </c>
      <c r="E2499" s="11" t="s">
        <v>664</v>
      </c>
      <c r="F2499" s="109">
        <v>3.1560617657908301</v>
      </c>
      <c r="G2499" s="165">
        <v>99.316023739947099</v>
      </c>
      <c r="H2499" s="49">
        <f>ACOS(COS(RADIANS(90-F2500)) * COS(RADIANS(90-F2499)) + SIN(RADIANS(90-F2500)) * SIN(RADIANS(90-F2499)) * COS(RADIANS(G2500-G2499))) * 6371392 * IFERROR(IF(AVERAGEIF('TT History'!$B:$B, D2499, 'TT History'!$E:$E) &gt; 9.8%, 1.1205, IF(AVERAGEIF('TT History'!$B:$B, D2499, 'TT History'!$E:$E) &gt;= 8.5%, 1.1055, 1.0525)), 1.0525)</f>
        <v>57.364663334299692</v>
      </c>
    </row>
    <row r="2500" spans="1:8" x14ac:dyDescent="0.25">
      <c r="A2500" t="s">
        <v>176</v>
      </c>
      <c r="B2500" t="str">
        <f>VLOOKUP(C2500, olt_db!$B$2:$E$70, 2, 0)</f>
        <v>OLT-SMGN-IBS-Bandar_Sawah</v>
      </c>
      <c r="C2500" t="s">
        <v>847</v>
      </c>
      <c r="D2500" s="11" t="s">
        <v>873</v>
      </c>
      <c r="E2500" s="11" t="s">
        <v>645</v>
      </c>
      <c r="F2500" s="109">
        <v>3.1560758134144602</v>
      </c>
      <c r="G2500" s="165">
        <v>99.316514411507299</v>
      </c>
      <c r="H2500" s="49">
        <f>ACOS(COS(RADIANS(90-F2501)) * COS(RADIANS(90-F2500)) + SIN(RADIANS(90-F2501)) * SIN(RADIANS(90-F2500)) * COS(RADIANS(G2501-G2500))) * 6371392 * IFERROR(IF(AVERAGEIF('TT History'!$B:$B, D2500, 'TT History'!$E:$E) &gt; 9.8%, 1.1205, IF(AVERAGEIF('TT History'!$B:$B, D2500, 'TT History'!$E:$E) &gt;= 8.5%, 1.1055, 1.0525)), 1.0525)</f>
        <v>49.820477749390577</v>
      </c>
    </row>
    <row r="2501" spans="1:8" x14ac:dyDescent="0.25">
      <c r="A2501" t="s">
        <v>176</v>
      </c>
      <c r="B2501" t="str">
        <f>VLOOKUP(C2501, olt_db!$B$2:$E$70, 2, 0)</f>
        <v>OLT-SMGN-IBS-Bandar_Sawah</v>
      </c>
      <c r="C2501" t="s">
        <v>847</v>
      </c>
      <c r="D2501" s="11" t="s">
        <v>873</v>
      </c>
      <c r="E2501" s="48" t="s">
        <v>646</v>
      </c>
      <c r="F2501" s="166">
        <v>3.15565016326752</v>
      </c>
      <c r="G2501" s="167">
        <v>99.316510191325307</v>
      </c>
      <c r="H2501" s="49">
        <f>(ACOS(COS(RADIANS(90-olt_db!F46)) * COS(RADIANS(90-F2501)) + SIN(RADIANS(90-olt_db!F46)) * SIN(RADIANS(90-F2501)) * COS(RADIANS(olt_db!G46-G2501))) * 6371392)</f>
        <v>51.883747312145701</v>
      </c>
    </row>
    <row r="2502" spans="1:8" x14ac:dyDescent="0.25">
      <c r="A2502" t="s">
        <v>176</v>
      </c>
      <c r="B2502" t="str">
        <f>VLOOKUP(C2502, olt_db!$B$2:$E$70, 2, 0)</f>
        <v>OLT-SMGN-IBS-Bandar_Sawah</v>
      </c>
      <c r="C2502" t="s">
        <v>847</v>
      </c>
      <c r="D2502" s="35" t="s">
        <v>877</v>
      </c>
      <c r="E2502" s="35" t="s">
        <v>677</v>
      </c>
      <c r="F2502" s="125">
        <v>3.15627663649318</v>
      </c>
      <c r="G2502" s="126">
        <v>99.318747700171002</v>
      </c>
      <c r="H2502" s="37">
        <f>ACOS(COS(RADIANS(90-F2503)) * COS(RADIANS(90-F2502)) + SIN(RADIANS(90-F2503)) * SIN(RADIANS(90-F2502)) * COS(RADIANS(G2503-G2502))) * 6371392 * IFERROR(IF(AVERAGEIF('TT History'!$B:$B, D2502, 'TT History'!$E:$E) &gt; 9.8%, 1.1205, IF(AVERAGEIF('TT History'!$B:$B, D2502, 'TT History'!$E:$E) &gt;= 8.5%, 1.1055, 1.0525)), 1.0525)</f>
        <v>90.882218176027848</v>
      </c>
    </row>
    <row r="2503" spans="1:8" x14ac:dyDescent="0.25">
      <c r="A2503" t="s">
        <v>176</v>
      </c>
      <c r="B2503" t="str">
        <f>VLOOKUP(C2503, olt_db!$B$2:$E$70, 2, 0)</f>
        <v>OLT-SMGN-IBS-Bandar_Sawah</v>
      </c>
      <c r="C2503" t="s">
        <v>847</v>
      </c>
      <c r="D2503" s="35" t="s">
        <v>877</v>
      </c>
      <c r="E2503" s="35" t="s">
        <v>678</v>
      </c>
      <c r="F2503" s="125">
        <v>3.1562422712837899</v>
      </c>
      <c r="G2503" s="126">
        <v>99.317970776026897</v>
      </c>
      <c r="H2503" s="37">
        <f>ACOS(COS(RADIANS(90-F2504)) * COS(RADIANS(90-F2503)) + SIN(RADIANS(90-F2504)) * SIN(RADIANS(90-F2503)) * COS(RADIANS(G2504-G2503))) * 6371392 * IFERROR(IF(AVERAGEIF('TT History'!$B:$B, D2503, 'TT History'!$E:$E) &gt; 9.8%, 1.1205, IF(AVERAGEIF('TT History'!$B:$B, D2503, 'TT History'!$E:$E) &gt;= 8.5%, 1.1055, 1.0525)), 1.0525)</f>
        <v>54.857579278612285</v>
      </c>
    </row>
    <row r="2504" spans="1:8" x14ac:dyDescent="0.25">
      <c r="A2504" t="s">
        <v>176</v>
      </c>
      <c r="B2504" t="str">
        <f>VLOOKUP(C2504, olt_db!$B$2:$E$70, 2, 0)</f>
        <v>OLT-SMGN-IBS-Bandar_Sawah</v>
      </c>
      <c r="C2504" t="s">
        <v>847</v>
      </c>
      <c r="D2504" s="35" t="s">
        <v>877</v>
      </c>
      <c r="E2504" s="35" t="s">
        <v>679</v>
      </c>
      <c r="F2504" s="125">
        <v>3.1561851115378499</v>
      </c>
      <c r="G2504" s="126">
        <v>99.317504859684306</v>
      </c>
      <c r="H2504" s="37">
        <f>ACOS(COS(RADIANS(90-F2505)) * COS(RADIANS(90-F2504)) + SIN(RADIANS(90-F2505)) * SIN(RADIANS(90-F2504)) * COS(RADIANS(G2505-G2504))) * 6371392 * IFERROR(IF(AVERAGEIF('TT History'!$B:$B, D2504, 'TT History'!$E:$E) &gt; 9.8%, 1.1205, IF(AVERAGEIF('TT History'!$B:$B, D2504, 'TT History'!$E:$E) &gt;= 8.5%, 1.1055, 1.0525)), 1.0525)</f>
        <v>116.45082713750222</v>
      </c>
    </row>
    <row r="2505" spans="1:8" x14ac:dyDescent="0.25">
      <c r="A2505" t="s">
        <v>176</v>
      </c>
      <c r="B2505" t="str">
        <f>VLOOKUP(C2505, olt_db!$B$2:$E$70, 2, 0)</f>
        <v>OLT-SMGN-IBS-Bandar_Sawah</v>
      </c>
      <c r="C2505" t="s">
        <v>847</v>
      </c>
      <c r="D2505" s="35" t="s">
        <v>877</v>
      </c>
      <c r="E2505" s="35" t="s">
        <v>645</v>
      </c>
      <c r="F2505" s="125">
        <v>3.1560758134144602</v>
      </c>
      <c r="G2505" s="126">
        <v>99.316514411507299</v>
      </c>
      <c r="H2505" s="37">
        <f>ACOS(COS(RADIANS(90-F2506)) * COS(RADIANS(90-F2505)) + SIN(RADIANS(90-F2506)) * SIN(RADIANS(90-F2505)) * COS(RADIANS(G2506-G2505))) * 6371392 * IFERROR(IF(AVERAGEIF('TT History'!$B:$B, D2505, 'TT History'!$E:$E) &gt; 9.8%, 1.1205, IF(AVERAGEIF('TT History'!$B:$B, D2505, 'TT History'!$E:$E) &gt;= 8.5%, 1.1055, 1.0525)), 1.0525)</f>
        <v>49.820477749390577</v>
      </c>
    </row>
    <row r="2506" spans="1:8" x14ac:dyDescent="0.25">
      <c r="A2506" t="s">
        <v>176</v>
      </c>
      <c r="B2506" t="str">
        <f>VLOOKUP(C2506, olt_db!$B$2:$E$70, 2, 0)</f>
        <v>OLT-SMGN-IBS-Bandar_Sawah</v>
      </c>
      <c r="C2506" t="s">
        <v>847</v>
      </c>
      <c r="D2506" s="35" t="s">
        <v>877</v>
      </c>
      <c r="E2506" s="36" t="s">
        <v>646</v>
      </c>
      <c r="F2506" s="151">
        <v>3.15565016326752</v>
      </c>
      <c r="G2506" s="152">
        <v>99.316510191325307</v>
      </c>
      <c r="H2506" s="37">
        <f>(ACOS(COS(RADIANS(90-olt_db!F46)) * COS(RADIANS(90-F2506)) + SIN(RADIANS(90-olt_db!F46)) * SIN(RADIANS(90-F2506)) * COS(RADIANS(olt_db!G46-G2506))) * 6371392)</f>
        <v>51.883747312145701</v>
      </c>
    </row>
    <row r="2507" spans="1:8" x14ac:dyDescent="0.25">
      <c r="A2507" t="s">
        <v>176</v>
      </c>
      <c r="B2507" t="str">
        <f>VLOOKUP(C2507, olt_db!$B$2:$E$70, 2, 0)</f>
        <v>OLT-SMGN-IBS-Bandar_Sawah</v>
      </c>
      <c r="C2507" t="s">
        <v>847</v>
      </c>
      <c r="D2507" s="20" t="s">
        <v>878</v>
      </c>
      <c r="E2507" s="20" t="s">
        <v>879</v>
      </c>
      <c r="F2507" s="127">
        <v>3.1573237018800802</v>
      </c>
      <c r="G2507" s="128">
        <v>99.339969784733299</v>
      </c>
      <c r="H2507" s="51">
        <f>ACOS(COS(RADIANS(90-F2508)) * COS(RADIANS(90-F2507)) + SIN(RADIANS(90-F2508)) * SIN(RADIANS(90-F2507)) * COS(RADIANS(G2508-G2507))) * 6371392 * IFERROR(IF(AVERAGEIF('TT History'!$B:$B, D2507, 'TT History'!$E:$E) &gt; 9.8%, 1.1205, IF(AVERAGEIF('TT History'!$B:$B, D2507, 'TT History'!$E:$E) &gt;= 8.5%, 1.1055, 1.0525)), 1.0525)</f>
        <v>105.99894874549614</v>
      </c>
    </row>
    <row r="2508" spans="1:8" x14ac:dyDescent="0.25">
      <c r="A2508" t="s">
        <v>176</v>
      </c>
      <c r="B2508" t="str">
        <f>VLOOKUP(C2508, olt_db!$B$2:$E$70, 2, 0)</f>
        <v>OLT-SMGN-IBS-Bandar_Sawah</v>
      </c>
      <c r="C2508" t="s">
        <v>847</v>
      </c>
      <c r="D2508" s="20" t="s">
        <v>878</v>
      </c>
      <c r="E2508" s="20" t="s">
        <v>880</v>
      </c>
      <c r="F2508" s="127">
        <v>3.1570346171345198</v>
      </c>
      <c r="G2508" s="128">
        <v>99.339168489516894</v>
      </c>
      <c r="H2508" s="51">
        <f>ACOS(COS(RADIANS(90-F2509)) * COS(RADIANS(90-F2508)) + SIN(RADIANS(90-F2509)) * SIN(RADIANS(90-F2508)) * COS(RADIANS(G2509-G2508))) * 6371392 * IFERROR(IF(AVERAGEIF('TT History'!$B:$B, D2508, 'TT History'!$E:$E) &gt; 9.8%, 1.1205, IF(AVERAGEIF('TT History'!$B:$B, D2508, 'TT History'!$E:$E) &gt;= 8.5%, 1.1055, 1.0525)), 1.0525)</f>
        <v>110.45898781706939</v>
      </c>
    </row>
    <row r="2509" spans="1:8" x14ac:dyDescent="0.25">
      <c r="A2509" t="s">
        <v>176</v>
      </c>
      <c r="B2509" t="str">
        <f>VLOOKUP(C2509, olt_db!$B$2:$E$70, 2, 0)</f>
        <v>OLT-SMGN-IBS-Bandar_Sawah</v>
      </c>
      <c r="C2509" t="s">
        <v>847</v>
      </c>
      <c r="D2509" s="20" t="s">
        <v>878</v>
      </c>
      <c r="E2509" s="20" t="s">
        <v>881</v>
      </c>
      <c r="F2509" s="127">
        <v>3.15684681208969</v>
      </c>
      <c r="G2509" s="128">
        <v>99.338300796505806</v>
      </c>
      <c r="H2509" s="51">
        <f>ACOS(COS(RADIANS(90-F2510)) * COS(RADIANS(90-F2509)) + SIN(RADIANS(90-F2510)) * SIN(RADIANS(90-F2509)) * COS(RADIANS(G2510-G2509))) * 6371392 * IFERROR(IF(AVERAGEIF('TT History'!$B:$B, D2509, 'TT History'!$E:$E) &gt; 9.8%, 1.1205, IF(AVERAGEIF('TT History'!$B:$B, D2509, 'TT History'!$E:$E) &gt;= 8.5%, 1.1055, 1.0525)), 1.0525)</f>
        <v>60.558764054773349</v>
      </c>
    </row>
    <row r="2510" spans="1:8" x14ac:dyDescent="0.25">
      <c r="A2510" t="s">
        <v>176</v>
      </c>
      <c r="B2510" t="str">
        <f>VLOOKUP(C2510, olt_db!$B$2:$E$70, 2, 0)</f>
        <v>OLT-SMGN-IBS-Bandar_Sawah</v>
      </c>
      <c r="C2510" t="s">
        <v>847</v>
      </c>
      <c r="D2510" s="20" t="s">
        <v>878</v>
      </c>
      <c r="E2510" s="20" t="s">
        <v>882</v>
      </c>
      <c r="F2510" s="127">
        <v>3.1567875875471998</v>
      </c>
      <c r="G2510" s="128">
        <v>99.337817665138402</v>
      </c>
      <c r="H2510" s="51">
        <f>ACOS(COS(RADIANS(90-F2511)) * COS(RADIANS(90-F2510)) + SIN(RADIANS(90-F2511)) * SIN(RADIANS(90-F2510)) * COS(RADIANS(G2511-G2510))) * 6371392 * IFERROR(IF(AVERAGEIF('TT History'!$B:$B, D2510, 'TT History'!$E:$E) &gt; 9.8%, 1.1205, IF(AVERAGEIF('TT History'!$B:$B, D2510, 'TT History'!$E:$E) &gt;= 8.5%, 1.1055, 1.0525)), 1.0525)</f>
        <v>65.394199859007756</v>
      </c>
    </row>
    <row r="2511" spans="1:8" x14ac:dyDescent="0.25">
      <c r="A2511" t="s">
        <v>176</v>
      </c>
      <c r="B2511" t="str">
        <f>VLOOKUP(C2511, olt_db!$B$2:$E$70, 2, 0)</f>
        <v>OLT-SMGN-IBS-Bandar_Sawah</v>
      </c>
      <c r="C2511" t="s">
        <v>847</v>
      </c>
      <c r="D2511" s="20" t="s">
        <v>878</v>
      </c>
      <c r="E2511" s="20" t="s">
        <v>883</v>
      </c>
      <c r="F2511" s="127">
        <v>3.1568135403892499</v>
      </c>
      <c r="G2511" s="128">
        <v>99.337292683764602</v>
      </c>
      <c r="H2511" s="51">
        <f>ACOS(COS(RADIANS(90-F2512)) * COS(RADIANS(90-F2511)) + SIN(RADIANS(90-F2512)) * SIN(RADIANS(90-F2511)) * COS(RADIANS(G2512-G2511))) * 6371392 * IFERROR(IF(AVERAGEIF('TT History'!$B:$B, D2511, 'TT History'!$E:$E) &gt; 9.8%, 1.1205, IF(AVERAGEIF('TT History'!$B:$B, D2511, 'TT History'!$E:$E) &gt;= 8.5%, 1.1055, 1.0525)), 1.0525)</f>
        <v>56.38161747992369</v>
      </c>
    </row>
    <row r="2512" spans="1:8" x14ac:dyDescent="0.25">
      <c r="A2512" t="s">
        <v>176</v>
      </c>
      <c r="B2512" t="str">
        <f>VLOOKUP(C2512, olt_db!$B$2:$E$70, 2, 0)</f>
        <v>OLT-SMGN-IBS-Bandar_Sawah</v>
      </c>
      <c r="C2512" t="s">
        <v>847</v>
      </c>
      <c r="D2512" s="20" t="s">
        <v>878</v>
      </c>
      <c r="E2512" s="20" t="s">
        <v>884</v>
      </c>
      <c r="F2512" s="127">
        <v>3.15690226973113</v>
      </c>
      <c r="G2512" s="128">
        <v>99.336848299129699</v>
      </c>
      <c r="H2512" s="51">
        <f>ACOS(COS(RADIANS(90-F2513)) * COS(RADIANS(90-F2512)) + SIN(RADIANS(90-F2513)) * SIN(RADIANS(90-F2512)) * COS(RADIANS(G2513-G2512))) * 6371392 * IFERROR(IF(AVERAGEIF('TT History'!$B:$B, D2512, 'TT History'!$E:$E) &gt; 9.8%, 1.1205, IF(AVERAGEIF('TT History'!$B:$B, D2512, 'TT History'!$E:$E) &gt;= 8.5%, 1.1055, 1.0525)), 1.0525)</f>
        <v>50.636163422237118</v>
      </c>
    </row>
    <row r="2513" spans="1:8" x14ac:dyDescent="0.25">
      <c r="A2513" t="s">
        <v>176</v>
      </c>
      <c r="B2513" t="str">
        <f>VLOOKUP(C2513, olt_db!$B$2:$E$70, 2, 0)</f>
        <v>OLT-SMGN-IBS-Bandar_Sawah</v>
      </c>
      <c r="C2513" t="s">
        <v>847</v>
      </c>
      <c r="D2513" s="20" t="s">
        <v>878</v>
      </c>
      <c r="E2513" s="20" t="s">
        <v>885</v>
      </c>
      <c r="F2513" s="127">
        <v>3.1570024924528099</v>
      </c>
      <c r="G2513" s="128">
        <v>99.336453868793996</v>
      </c>
      <c r="H2513" s="51">
        <f>ACOS(COS(RADIANS(90-F2514)) * COS(RADIANS(90-F2513)) + SIN(RADIANS(90-F2514)) * SIN(RADIANS(90-F2513)) * COS(RADIANS(G2514-G2513))) * 6371392 * IFERROR(IF(AVERAGEIF('TT History'!$B:$B, D2513, 'TT History'!$E:$E) &gt; 9.8%, 1.1205, IF(AVERAGEIF('TT History'!$B:$B, D2513, 'TT History'!$E:$E) &gt;= 8.5%, 1.1055, 1.0525)), 1.0525)</f>
        <v>54.706600386919746</v>
      </c>
    </row>
    <row r="2514" spans="1:8" x14ac:dyDescent="0.25">
      <c r="A2514" t="s">
        <v>176</v>
      </c>
      <c r="B2514" t="str">
        <f>VLOOKUP(C2514, olt_db!$B$2:$E$70, 2, 0)</f>
        <v>OLT-SMGN-IBS-Bandar_Sawah</v>
      </c>
      <c r="C2514" t="s">
        <v>847</v>
      </c>
      <c r="D2514" s="20" t="s">
        <v>878</v>
      </c>
      <c r="E2514" s="20" t="s">
        <v>886</v>
      </c>
      <c r="F2514" s="127">
        <v>3.1572411381492498</v>
      </c>
      <c r="G2514" s="128">
        <v>99.336084778006807</v>
      </c>
      <c r="H2514" s="51">
        <f>ACOS(COS(RADIANS(90-F2515)) * COS(RADIANS(90-F2514)) + SIN(RADIANS(90-F2515)) * SIN(RADIANS(90-F2514)) * COS(RADIANS(G2515-G2514))) * 6371392 * IFERROR(IF(AVERAGEIF('TT History'!$B:$B, D2514, 'TT History'!$E:$E) &gt; 9.8%, 1.1205, IF(AVERAGEIF('TT History'!$B:$B, D2514, 'TT History'!$E:$E) &gt;= 8.5%, 1.1055, 1.0525)), 1.0525)</f>
        <v>56.988744389556729</v>
      </c>
    </row>
    <row r="2515" spans="1:8" x14ac:dyDescent="0.25">
      <c r="A2515" t="s">
        <v>176</v>
      </c>
      <c r="B2515" t="str">
        <f>VLOOKUP(C2515, olt_db!$B$2:$E$70, 2, 0)</f>
        <v>OLT-SMGN-IBS-Bandar_Sawah</v>
      </c>
      <c r="C2515" t="s">
        <v>847</v>
      </c>
      <c r="D2515" s="20" t="s">
        <v>878</v>
      </c>
      <c r="E2515" s="20" t="s">
        <v>887</v>
      </c>
      <c r="F2515" s="127">
        <v>3.1576137125367301</v>
      </c>
      <c r="G2515" s="128">
        <v>99.3358190944966</v>
      </c>
      <c r="H2515" s="51">
        <f>ACOS(COS(RADIANS(90-F2516)) * COS(RADIANS(90-F2515)) + SIN(RADIANS(90-F2516)) * SIN(RADIANS(90-F2515)) * COS(RADIANS(G2516-G2515))) * 6371392 * IFERROR(IF(AVERAGEIF('TT History'!$B:$B, D2515, 'TT History'!$E:$E) &gt; 9.8%, 1.1205, IF(AVERAGEIF('TT History'!$B:$B, D2515, 'TT History'!$E:$E) &gt;= 8.5%, 1.1055, 1.0525)), 1.0525)</f>
        <v>71.547897494624934</v>
      </c>
    </row>
    <row r="2516" spans="1:8" x14ac:dyDescent="0.25">
      <c r="A2516" t="s">
        <v>176</v>
      </c>
      <c r="B2516" t="str">
        <f>VLOOKUP(C2516, olt_db!$B$2:$E$70, 2, 0)</f>
        <v>OLT-SMGN-IBS-Bandar_Sawah</v>
      </c>
      <c r="C2516" t="s">
        <v>847</v>
      </c>
      <c r="D2516" s="20" t="s">
        <v>878</v>
      </c>
      <c r="E2516" s="20" t="s">
        <v>888</v>
      </c>
      <c r="F2516" s="127">
        <v>3.1580717030149001</v>
      </c>
      <c r="G2516" s="128">
        <v>99.335472206670801</v>
      </c>
      <c r="H2516" s="51">
        <f>ACOS(COS(RADIANS(90-F2517)) * COS(RADIANS(90-F2516)) + SIN(RADIANS(90-F2517)) * SIN(RADIANS(90-F2516)) * COS(RADIANS(G2517-G2516))) * 6371392 * IFERROR(IF(AVERAGEIF('TT History'!$B:$B, D2516, 'TT History'!$E:$E) &gt; 9.8%, 1.1205, IF(AVERAGEIF('TT History'!$B:$B, D2516, 'TT History'!$E:$E) &gt;= 8.5%, 1.1055, 1.0525)), 1.0525)</f>
        <v>79.566285396445082</v>
      </c>
    </row>
    <row r="2517" spans="1:8" x14ac:dyDescent="0.25">
      <c r="A2517" t="s">
        <v>176</v>
      </c>
      <c r="B2517" t="str">
        <f>VLOOKUP(C2517, olt_db!$B$2:$E$70, 2, 0)</f>
        <v>OLT-SMGN-IBS-Bandar_Sawah</v>
      </c>
      <c r="C2517" t="s">
        <v>847</v>
      </c>
      <c r="D2517" s="20" t="s">
        <v>878</v>
      </c>
      <c r="E2517" s="20" t="s">
        <v>889</v>
      </c>
      <c r="F2517" s="127">
        <v>3.1585879672919002</v>
      </c>
      <c r="G2517" s="128">
        <v>99.335095819293102</v>
      </c>
      <c r="H2517" s="51">
        <f>ACOS(COS(RADIANS(90-F2518)) * COS(RADIANS(90-F2517)) + SIN(RADIANS(90-F2518)) * SIN(RADIANS(90-F2517)) * COS(RADIANS(G2518-G2517))) * 6371392 * IFERROR(IF(AVERAGEIF('TT History'!$B:$B, D2517, 'TT History'!$E:$E) &gt; 9.8%, 1.1205, IF(AVERAGEIF('TT History'!$B:$B, D2517, 'TT History'!$E:$E) &gt;= 8.5%, 1.1055, 1.0525)), 1.0525)</f>
        <v>96.89262557426072</v>
      </c>
    </row>
    <row r="2518" spans="1:8" x14ac:dyDescent="0.25">
      <c r="A2518" t="s">
        <v>176</v>
      </c>
      <c r="B2518" t="str">
        <f>VLOOKUP(C2518, olt_db!$B$2:$E$70, 2, 0)</f>
        <v>OLT-SMGN-IBS-Bandar_Sawah</v>
      </c>
      <c r="C2518" t="s">
        <v>847</v>
      </c>
      <c r="D2518" s="20" t="s">
        <v>878</v>
      </c>
      <c r="E2518" s="20" t="s">
        <v>890</v>
      </c>
      <c r="F2518" s="127">
        <v>3.15918464730639</v>
      </c>
      <c r="G2518" s="128">
        <v>99.334596397590403</v>
      </c>
      <c r="H2518" s="51">
        <f>ACOS(COS(RADIANS(90-F2519)) * COS(RADIANS(90-F2518)) + SIN(RADIANS(90-F2519)) * SIN(RADIANS(90-F2518)) * COS(RADIANS(G2519-G2518))) * 6371392 * IFERROR(IF(AVERAGEIF('TT History'!$B:$B, D2518, 'TT History'!$E:$E) &gt; 9.8%, 1.1205, IF(AVERAGEIF('TT History'!$B:$B, D2518, 'TT History'!$E:$E) &gt;= 8.5%, 1.1055, 1.0525)), 1.0525)</f>
        <v>44.26929726068078</v>
      </c>
    </row>
    <row r="2519" spans="1:8" x14ac:dyDescent="0.25">
      <c r="A2519" t="s">
        <v>176</v>
      </c>
      <c r="B2519" t="str">
        <f>VLOOKUP(C2519, olt_db!$B$2:$E$70, 2, 0)</f>
        <v>OLT-SMGN-IBS-Bandar_Sawah</v>
      </c>
      <c r="C2519" t="s">
        <v>847</v>
      </c>
      <c r="D2519" s="20" t="s">
        <v>878</v>
      </c>
      <c r="E2519" s="20" t="s">
        <v>891</v>
      </c>
      <c r="F2519" s="127">
        <v>3.1594583548705799</v>
      </c>
      <c r="G2519" s="128">
        <v>99.334369530325503</v>
      </c>
      <c r="H2519" s="51">
        <f>ACOS(COS(RADIANS(90-F2520)) * COS(RADIANS(90-F2519)) + SIN(RADIANS(90-F2520)) * SIN(RADIANS(90-F2519)) * COS(RADIANS(G2520-G2519))) * 6371392 * IFERROR(IF(AVERAGEIF('TT History'!$B:$B, D2519, 'TT History'!$E:$E) &gt; 9.8%, 1.1205, IF(AVERAGEIF('TT History'!$B:$B, D2519, 'TT History'!$E:$E) &gt;= 8.5%, 1.1055, 1.0525)), 1.0525)</f>
        <v>42.818275124439012</v>
      </c>
    </row>
    <row r="2520" spans="1:8" x14ac:dyDescent="0.25">
      <c r="A2520" t="s">
        <v>176</v>
      </c>
      <c r="B2520" t="str">
        <f>VLOOKUP(C2520, olt_db!$B$2:$E$70, 2, 0)</f>
        <v>OLT-SMGN-IBS-Bandar_Sawah</v>
      </c>
      <c r="C2520" t="s">
        <v>847</v>
      </c>
      <c r="D2520" s="20" t="s">
        <v>878</v>
      </c>
      <c r="E2520" s="20" t="s">
        <v>892</v>
      </c>
      <c r="F2520" s="127">
        <v>3.15961273334069</v>
      </c>
      <c r="G2520" s="128">
        <v>99.3340620503499</v>
      </c>
      <c r="H2520" s="51">
        <f>ACOS(COS(RADIANS(90-F2521)) * COS(RADIANS(90-F2520)) + SIN(RADIANS(90-F2521)) * SIN(RADIANS(90-F2520)) * COS(RADIANS(G2521-G2520))) * 6371392 * IFERROR(IF(AVERAGEIF('TT History'!$B:$B, D2520, 'TT History'!$E:$E) &gt; 9.8%, 1.1205, IF(AVERAGEIF('TT History'!$B:$B, D2520, 'TT History'!$E:$E) &gt;= 8.5%, 1.1055, 1.0525)), 1.0525)</f>
        <v>46.31606242604164</v>
      </c>
    </row>
    <row r="2521" spans="1:8" x14ac:dyDescent="0.25">
      <c r="A2521" t="s">
        <v>176</v>
      </c>
      <c r="B2521" t="str">
        <f>VLOOKUP(C2521, olt_db!$B$2:$E$70, 2, 0)</f>
        <v>OLT-SMGN-IBS-Bandar_Sawah</v>
      </c>
      <c r="C2521" t="s">
        <v>847</v>
      </c>
      <c r="D2521" s="20" t="s">
        <v>878</v>
      </c>
      <c r="E2521" s="20" t="s">
        <v>893</v>
      </c>
      <c r="F2521" s="127">
        <v>3.1597545426809801</v>
      </c>
      <c r="G2521" s="128">
        <v>99.333717927983798</v>
      </c>
      <c r="H2521" s="51">
        <f>ACOS(COS(RADIANS(90-F2522)) * COS(RADIANS(90-F2521)) + SIN(RADIANS(90-F2522)) * SIN(RADIANS(90-F2521)) * COS(RADIANS(G2522-G2521))) * 6371392 * IFERROR(IF(AVERAGEIF('TT History'!$B:$B, D2521, 'TT History'!$E:$E) &gt; 9.8%, 1.1205, IF(AVERAGEIF('TT History'!$B:$B, D2521, 'TT History'!$E:$E) &gt;= 8.5%, 1.1055, 1.0525)), 1.0525)</f>
        <v>129.97674538911423</v>
      </c>
    </row>
    <row r="2522" spans="1:8" x14ac:dyDescent="0.25">
      <c r="A2522" t="s">
        <v>176</v>
      </c>
      <c r="B2522" t="str">
        <f>VLOOKUP(C2522, olt_db!$B$2:$E$70, 2, 0)</f>
        <v>OLT-SMGN-IBS-Bandar_Sawah</v>
      </c>
      <c r="C2522" t="s">
        <v>847</v>
      </c>
      <c r="D2522" s="20" t="s">
        <v>878</v>
      </c>
      <c r="E2522" s="20" t="s">
        <v>894</v>
      </c>
      <c r="F2522" s="127">
        <v>3.160675354316</v>
      </c>
      <c r="G2522" s="128">
        <v>99.333227034244601</v>
      </c>
      <c r="H2522" s="51">
        <f>ACOS(COS(RADIANS(90-F2523)) * COS(RADIANS(90-F2522)) + SIN(RADIANS(90-F2523)) * SIN(RADIANS(90-F2522)) * COS(RADIANS(G2523-G2522))) * 6371392 * IFERROR(IF(AVERAGEIF('TT History'!$B:$B, D2522, 'TT History'!$E:$E) &gt; 9.8%, 1.1205, IF(AVERAGEIF('TT History'!$B:$B, D2522, 'TT History'!$E:$E) &gt;= 8.5%, 1.1055, 1.0525)), 1.0525)</f>
        <v>34.249406309877472</v>
      </c>
    </row>
    <row r="2523" spans="1:8" x14ac:dyDescent="0.25">
      <c r="A2523" t="s">
        <v>176</v>
      </c>
      <c r="B2523" t="str">
        <f>VLOOKUP(C2523, olt_db!$B$2:$E$70, 2, 0)</f>
        <v>OLT-SMGN-IBS-Bandar_Sawah</v>
      </c>
      <c r="C2523" t="s">
        <v>847</v>
      </c>
      <c r="D2523" s="20" t="s">
        <v>878</v>
      </c>
      <c r="E2523" s="20" t="s">
        <v>895</v>
      </c>
      <c r="F2523" s="127">
        <v>3.1607836249793202</v>
      </c>
      <c r="G2523" s="128">
        <v>99.332974000534406</v>
      </c>
      <c r="H2523" s="51">
        <f>ACOS(COS(RADIANS(90-F2524)) * COS(RADIANS(90-F2523)) + SIN(RADIANS(90-F2524)) * SIN(RADIANS(90-F2523)) * COS(RADIANS(G2524-G2523))) * 6371392 * IFERROR(IF(AVERAGEIF('TT History'!$B:$B, D2523, 'TT History'!$E:$E) &gt; 9.8%, 1.1205, IF(AVERAGEIF('TT History'!$B:$B, D2523, 'TT History'!$E:$E) &gt;= 8.5%, 1.1055, 1.0525)), 1.0525)</f>
        <v>78.501004014599914</v>
      </c>
    </row>
    <row r="2524" spans="1:8" x14ac:dyDescent="0.25">
      <c r="A2524" t="s">
        <v>176</v>
      </c>
      <c r="B2524" t="str">
        <f>VLOOKUP(C2524, olt_db!$B$2:$E$70, 2, 0)</f>
        <v>OLT-SMGN-IBS-Bandar_Sawah</v>
      </c>
      <c r="C2524" t="s">
        <v>847</v>
      </c>
      <c r="D2524" s="20" t="s">
        <v>878</v>
      </c>
      <c r="E2524" s="20" t="s">
        <v>896</v>
      </c>
      <c r="F2524" s="127">
        <v>3.1606199100640899</v>
      </c>
      <c r="G2524" s="128">
        <v>99.332364700466002</v>
      </c>
      <c r="H2524" s="51">
        <f>ACOS(COS(RADIANS(90-F2525)) * COS(RADIANS(90-F2524)) + SIN(RADIANS(90-F2525)) * SIN(RADIANS(90-F2524)) * COS(RADIANS(G2525-G2524))) * 6371392 * IFERROR(IF(AVERAGEIF('TT History'!$B:$B, D2524, 'TT History'!$E:$E) &gt; 9.8%, 1.1205, IF(AVERAGEIF('TT History'!$B:$B, D2524, 'TT History'!$E:$E) &gt;= 8.5%, 1.1055, 1.0525)), 1.0525)</f>
        <v>55.993591239971352</v>
      </c>
    </row>
    <row r="2525" spans="1:8" x14ac:dyDescent="0.25">
      <c r="A2525" t="s">
        <v>176</v>
      </c>
      <c r="B2525" t="str">
        <f>VLOOKUP(C2525, olt_db!$B$2:$E$70, 2, 0)</f>
        <v>OLT-SMGN-IBS-Bandar_Sawah</v>
      </c>
      <c r="C2525" t="s">
        <v>847</v>
      </c>
      <c r="D2525" s="20" t="s">
        <v>878</v>
      </c>
      <c r="E2525" s="20" t="s">
        <v>897</v>
      </c>
      <c r="F2525" s="127">
        <v>3.16049772131533</v>
      </c>
      <c r="G2525" s="128">
        <v>99.331931591385697</v>
      </c>
      <c r="H2525" s="51">
        <f>ACOS(COS(RADIANS(90-F2526)) * COS(RADIANS(90-F2525)) + SIN(RADIANS(90-F2526)) * SIN(RADIANS(90-F2525)) * COS(RADIANS(G2526-G2525))) * 6371392 * IFERROR(IF(AVERAGEIF('TT History'!$B:$B, D2525, 'TT History'!$E:$E) &gt; 9.8%, 1.1205, IF(AVERAGEIF('TT History'!$B:$B, D2525, 'TT History'!$E:$E) &gt;= 8.5%, 1.1055, 1.0525)), 1.0525)</f>
        <v>57.580136038581863</v>
      </c>
    </row>
    <row r="2526" spans="1:8" x14ac:dyDescent="0.25">
      <c r="A2526" t="s">
        <v>176</v>
      </c>
      <c r="B2526" t="str">
        <f>VLOOKUP(C2526, olt_db!$B$2:$E$70, 2, 0)</f>
        <v>OLT-SMGN-IBS-Bandar_Sawah</v>
      </c>
      <c r="C2526" t="s">
        <v>847</v>
      </c>
      <c r="D2526" s="20" t="s">
        <v>878</v>
      </c>
      <c r="E2526" s="20" t="s">
        <v>898</v>
      </c>
      <c r="F2526" s="127">
        <v>3.1603405053224298</v>
      </c>
      <c r="G2526" s="128">
        <v>99.331496380026294</v>
      </c>
      <c r="H2526" s="51">
        <f>ACOS(COS(RADIANS(90-F2527)) * COS(RADIANS(90-F2526)) + SIN(RADIANS(90-F2527)) * SIN(RADIANS(90-F2526)) * COS(RADIANS(G2527-G2526))) * 6371392 * IFERROR(IF(AVERAGEIF('TT History'!$B:$B, D2526, 'TT History'!$E:$E) &gt; 9.8%, 1.1205, IF(AVERAGEIF('TT History'!$B:$B, D2526, 'TT History'!$E:$E) &gt;= 8.5%, 1.1055, 1.0525)), 1.0525)</f>
        <v>76.705300004327199</v>
      </c>
    </row>
    <row r="2527" spans="1:8" x14ac:dyDescent="0.25">
      <c r="A2527" t="s">
        <v>176</v>
      </c>
      <c r="B2527" t="str">
        <f>VLOOKUP(C2527, olt_db!$B$2:$E$70, 2, 0)</f>
        <v>OLT-SMGN-IBS-Bandar_Sawah</v>
      </c>
      <c r="C2527" t="s">
        <v>847</v>
      </c>
      <c r="D2527" s="20" t="s">
        <v>878</v>
      </c>
      <c r="E2527" s="20" t="s">
        <v>899</v>
      </c>
      <c r="F2527" s="127">
        <v>3.16008184238737</v>
      </c>
      <c r="G2527" s="128">
        <v>99.3309369040918</v>
      </c>
      <c r="H2527" s="51">
        <f>ACOS(COS(RADIANS(90-F2528)) * COS(RADIANS(90-F2527)) + SIN(RADIANS(90-F2528)) * SIN(RADIANS(90-F2527)) * COS(RADIANS(G2528-G2527))) * 6371392 * IFERROR(IF(AVERAGEIF('TT History'!$B:$B, D2527, 'TT History'!$E:$E) &gt; 9.8%, 1.1205, IF(AVERAGEIF('TT History'!$B:$B, D2527, 'TT History'!$E:$E) &gt;= 8.5%, 1.1055, 1.0525)), 1.0525)</f>
        <v>52.332368790299498</v>
      </c>
    </row>
    <row r="2528" spans="1:8" x14ac:dyDescent="0.25">
      <c r="A2528" t="s">
        <v>176</v>
      </c>
      <c r="B2528" t="str">
        <f>VLOOKUP(C2528, olt_db!$B$2:$E$70, 2, 0)</f>
        <v>OLT-SMGN-IBS-Bandar_Sawah</v>
      </c>
      <c r="C2528" t="s">
        <v>847</v>
      </c>
      <c r="D2528" s="20" t="s">
        <v>878</v>
      </c>
      <c r="E2528" s="20" t="s">
        <v>900</v>
      </c>
      <c r="F2528" s="127">
        <v>3.1598933442661798</v>
      </c>
      <c r="G2528" s="128">
        <v>99.330561010940301</v>
      </c>
      <c r="H2528" s="51">
        <f>ACOS(COS(RADIANS(90-F2529)) * COS(RADIANS(90-F2528)) + SIN(RADIANS(90-F2529)) * SIN(RADIANS(90-F2528)) * COS(RADIANS(G2529-G2528))) * 6371392 * IFERROR(IF(AVERAGEIF('TT History'!$B:$B, D2528, 'TT History'!$E:$E) &gt; 9.8%, 1.1205, IF(AVERAGEIF('TT History'!$B:$B, D2528, 'TT History'!$E:$E) &gt;= 8.5%, 1.1055, 1.0525)), 1.0525)</f>
        <v>63.402419995919132</v>
      </c>
    </row>
    <row r="2529" spans="1:8" x14ac:dyDescent="0.25">
      <c r="A2529" t="s">
        <v>176</v>
      </c>
      <c r="B2529" t="str">
        <f>VLOOKUP(C2529, olt_db!$B$2:$E$70, 2, 0)</f>
        <v>OLT-SMGN-IBS-Bandar_Sawah</v>
      </c>
      <c r="C2529" t="s">
        <v>847</v>
      </c>
      <c r="D2529" s="20" t="s">
        <v>878</v>
      </c>
      <c r="E2529" s="20" t="s">
        <v>901</v>
      </c>
      <c r="F2529" s="127">
        <v>3.15965417744246</v>
      </c>
      <c r="G2529" s="128">
        <v>99.330111197327298</v>
      </c>
      <c r="H2529" s="51">
        <f>ACOS(COS(RADIANS(90-F2530)) * COS(RADIANS(90-F2529)) + SIN(RADIANS(90-F2530)) * SIN(RADIANS(90-F2529)) * COS(RADIANS(G2530-G2529))) * 6371392 * IFERROR(IF(AVERAGEIF('TT History'!$B:$B, D2529, 'TT History'!$E:$E) &gt; 9.8%, 1.1205, IF(AVERAGEIF('TT History'!$B:$B, D2529, 'TT History'!$E:$E) &gt;= 8.5%, 1.1055, 1.0525)), 1.0525)</f>
        <v>55.720679929763484</v>
      </c>
    </row>
    <row r="2530" spans="1:8" x14ac:dyDescent="0.25">
      <c r="A2530" t="s">
        <v>176</v>
      </c>
      <c r="B2530" t="str">
        <f>VLOOKUP(C2530, olt_db!$B$2:$E$70, 2, 0)</f>
        <v>OLT-SMGN-IBS-Bandar_Sawah</v>
      </c>
      <c r="C2530" t="s">
        <v>847</v>
      </c>
      <c r="D2530" s="20" t="s">
        <v>878</v>
      </c>
      <c r="E2530" s="20" t="s">
        <v>902</v>
      </c>
      <c r="F2530" s="127">
        <v>3.1594300720000201</v>
      </c>
      <c r="G2530" s="128">
        <v>99.329723624330597</v>
      </c>
      <c r="H2530" s="51">
        <f>ACOS(COS(RADIANS(90-F2531)) * COS(RADIANS(90-F2530)) + SIN(RADIANS(90-F2531)) * SIN(RADIANS(90-F2530)) * COS(RADIANS(G2531-G2530))) * 6371392 * IFERROR(IF(AVERAGEIF('TT History'!$B:$B, D2530, 'TT History'!$E:$E) &gt; 9.8%, 1.1205, IF(AVERAGEIF('TT History'!$B:$B, D2530, 'TT History'!$E:$E) &gt;= 8.5%, 1.1055, 1.0525)), 1.0525)</f>
        <v>64.593137023507794</v>
      </c>
    </row>
    <row r="2531" spans="1:8" x14ac:dyDescent="0.25">
      <c r="A2531" t="s">
        <v>176</v>
      </c>
      <c r="B2531" t="str">
        <f>VLOOKUP(C2531, olt_db!$B$2:$E$70, 2, 0)</f>
        <v>OLT-SMGN-IBS-Bandar_Sawah</v>
      </c>
      <c r="C2531" t="s">
        <v>847</v>
      </c>
      <c r="D2531" s="20" t="s">
        <v>878</v>
      </c>
      <c r="E2531" s="20" t="s">
        <v>903</v>
      </c>
      <c r="F2531" s="127">
        <v>3.1591844414778198</v>
      </c>
      <c r="G2531" s="128">
        <v>99.32926641908</v>
      </c>
      <c r="H2531" s="51">
        <f>ACOS(COS(RADIANS(90-F2532)) * COS(RADIANS(90-F2531)) + SIN(RADIANS(90-F2532)) * SIN(RADIANS(90-F2531)) * COS(RADIANS(G2532-G2531))) * 6371392 * IFERROR(IF(AVERAGEIF('TT History'!$B:$B, D2531, 'TT History'!$E:$E) &gt; 9.8%, 1.1205, IF(AVERAGEIF('TT History'!$B:$B, D2531, 'TT History'!$E:$E) &gt;= 8.5%, 1.1055, 1.0525)), 1.0525)</f>
        <v>60.902854680881383</v>
      </c>
    </row>
    <row r="2532" spans="1:8" x14ac:dyDescent="0.25">
      <c r="A2532" t="s">
        <v>176</v>
      </c>
      <c r="B2532" t="str">
        <f>VLOOKUP(C2532, olt_db!$B$2:$E$70, 2, 0)</f>
        <v>OLT-SMGN-IBS-Bandar_Sawah</v>
      </c>
      <c r="C2532" t="s">
        <v>847</v>
      </c>
      <c r="D2532" s="20" t="s">
        <v>878</v>
      </c>
      <c r="E2532" s="20" t="s">
        <v>904</v>
      </c>
      <c r="F2532" s="127">
        <v>3.15895630720525</v>
      </c>
      <c r="G2532" s="128">
        <v>99.328833485819999</v>
      </c>
      <c r="H2532" s="51">
        <f>ACOS(COS(RADIANS(90-F2533)) * COS(RADIANS(90-F2532)) + SIN(RADIANS(90-F2533)) * SIN(RADIANS(90-F2532)) * COS(RADIANS(G2533-G2532))) * 6371392 * IFERROR(IF(AVERAGEIF('TT History'!$B:$B, D2532, 'TT History'!$E:$E) &gt; 9.8%, 1.1205, IF(AVERAGEIF('TT History'!$B:$B, D2532, 'TT History'!$E:$E) &gt;= 8.5%, 1.1055, 1.0525)), 1.0525)</f>
        <v>63.560103000680208</v>
      </c>
    </row>
    <row r="2533" spans="1:8" x14ac:dyDescent="0.25">
      <c r="A2533" t="s">
        <v>176</v>
      </c>
      <c r="B2533" t="str">
        <f>VLOOKUP(C2533, olt_db!$B$2:$E$70, 2, 0)</f>
        <v>OLT-SMGN-IBS-Bandar_Sawah</v>
      </c>
      <c r="C2533" t="s">
        <v>847</v>
      </c>
      <c r="D2533" s="20" t="s">
        <v>878</v>
      </c>
      <c r="E2533" s="20" t="s">
        <v>905</v>
      </c>
      <c r="F2533" s="127">
        <v>3.1587043302621001</v>
      </c>
      <c r="G2533" s="128">
        <v>99.328389282985597</v>
      </c>
      <c r="H2533" s="51">
        <f>ACOS(COS(RADIANS(90-F2534)) * COS(RADIANS(90-F2533)) + SIN(RADIANS(90-F2534)) * SIN(RADIANS(90-F2533)) * COS(RADIANS(G2534-G2533))) * 6371392 * IFERROR(IF(AVERAGEIF('TT History'!$B:$B, D2533, 'TT History'!$E:$E) &gt; 9.8%, 1.1205, IF(AVERAGEIF('TT History'!$B:$B, D2533, 'TT History'!$E:$E) &gt;= 8.5%, 1.1055, 1.0525)), 1.0525)</f>
        <v>59.01932766496482</v>
      </c>
    </row>
    <row r="2534" spans="1:8" x14ac:dyDescent="0.25">
      <c r="A2534" t="s">
        <v>176</v>
      </c>
      <c r="B2534" t="str">
        <f>VLOOKUP(C2534, olt_db!$B$2:$E$70, 2, 0)</f>
        <v>OLT-SMGN-IBS-Bandar_Sawah</v>
      </c>
      <c r="C2534" t="s">
        <v>847</v>
      </c>
      <c r="D2534" s="20" t="s">
        <v>878</v>
      </c>
      <c r="E2534" s="20" t="s">
        <v>906</v>
      </c>
      <c r="F2534" s="127">
        <v>3.15846096491099</v>
      </c>
      <c r="G2534" s="128">
        <v>99.327982301562002</v>
      </c>
      <c r="H2534" s="51">
        <f>ACOS(COS(RADIANS(90-F2535)) * COS(RADIANS(90-F2534)) + SIN(RADIANS(90-F2535)) * SIN(RADIANS(90-F2534)) * COS(RADIANS(G2535-G2534))) * 6371392 * IFERROR(IF(AVERAGEIF('TT History'!$B:$B, D2534, 'TT History'!$E:$E) &gt; 9.8%, 1.1205, IF(AVERAGEIF('TT History'!$B:$B, D2534, 'TT History'!$E:$E) &gt;= 8.5%, 1.1055, 1.0525)), 1.0525)</f>
        <v>49.20396659525867</v>
      </c>
    </row>
    <row r="2535" spans="1:8" x14ac:dyDescent="0.25">
      <c r="A2535" t="s">
        <v>176</v>
      </c>
      <c r="B2535" t="str">
        <f>VLOOKUP(C2535, olt_db!$B$2:$E$70, 2, 0)</f>
        <v>OLT-SMGN-IBS-Bandar_Sawah</v>
      </c>
      <c r="C2535" t="s">
        <v>847</v>
      </c>
      <c r="D2535" s="20" t="s">
        <v>878</v>
      </c>
      <c r="E2535" s="20" t="s">
        <v>907</v>
      </c>
      <c r="F2535" s="127">
        <v>3.1582607377114198</v>
      </c>
      <c r="G2535" s="128">
        <v>99.327641419773997</v>
      </c>
      <c r="H2535" s="51">
        <f>ACOS(COS(RADIANS(90-F2536)) * COS(RADIANS(90-F2535)) + SIN(RADIANS(90-F2536)) * SIN(RADIANS(90-F2535)) * COS(RADIANS(G2536-G2535))) * 6371392 * IFERROR(IF(AVERAGEIF('TT History'!$B:$B, D2535, 'TT History'!$E:$E) &gt; 9.8%, 1.1205, IF(AVERAGEIF('TT History'!$B:$B, D2535, 'TT History'!$E:$E) &gt;= 8.5%, 1.1055, 1.0525)), 1.0525)</f>
        <v>49.154145839106995</v>
      </c>
    </row>
    <row r="2536" spans="1:8" x14ac:dyDescent="0.25">
      <c r="A2536" t="s">
        <v>176</v>
      </c>
      <c r="B2536" t="str">
        <f>VLOOKUP(C2536, olt_db!$B$2:$E$70, 2, 0)</f>
        <v>OLT-SMGN-IBS-Bandar_Sawah</v>
      </c>
      <c r="C2536" t="s">
        <v>847</v>
      </c>
      <c r="D2536" s="20" t="s">
        <v>878</v>
      </c>
      <c r="E2536" s="20" t="s">
        <v>908</v>
      </c>
      <c r="F2536" s="127">
        <v>3.158066546978</v>
      </c>
      <c r="G2536" s="128">
        <v>99.327297513066796</v>
      </c>
      <c r="H2536" s="51">
        <f>ACOS(COS(RADIANS(90-F2537)) * COS(RADIANS(90-F2536)) + SIN(RADIANS(90-F2537)) * SIN(RADIANS(90-F2536)) * COS(RADIANS(G2537-G2536))) * 6371392 * IFERROR(IF(AVERAGEIF('TT History'!$B:$B, D2536, 'TT History'!$E:$E) &gt; 9.8%, 1.1205, IF(AVERAGEIF('TT History'!$B:$B, D2536, 'TT History'!$E:$E) &gt;= 8.5%, 1.1055, 1.0525)), 1.0525)</f>
        <v>16.73879069074956</v>
      </c>
    </row>
    <row r="2537" spans="1:8" x14ac:dyDescent="0.25">
      <c r="A2537" t="s">
        <v>176</v>
      </c>
      <c r="B2537" t="str">
        <f>VLOOKUP(C2537, olt_db!$B$2:$E$70, 2, 0)</f>
        <v>OLT-SMGN-IBS-Bandar_Sawah</v>
      </c>
      <c r="C2537" t="s">
        <v>847</v>
      </c>
      <c r="D2537" s="20" t="s">
        <v>878</v>
      </c>
      <c r="E2537" s="20" t="s">
        <v>909</v>
      </c>
      <c r="F2537" s="127">
        <v>3.1580558969349402</v>
      </c>
      <c r="G2537" s="128">
        <v>99.327163395150507</v>
      </c>
      <c r="H2537" s="51">
        <f>ACOS(COS(RADIANS(90-F2538)) * COS(RADIANS(90-F2537)) + SIN(RADIANS(90-F2538)) * SIN(RADIANS(90-F2537)) * COS(RADIANS(G2538-G2537))) * 6371392 * IFERROR(IF(AVERAGEIF('TT History'!$B:$B, D2537, 'TT History'!$E:$E) &gt; 9.8%, 1.1205, IF(AVERAGEIF('TT History'!$B:$B, D2537, 'TT History'!$E:$E) &gt;= 8.5%, 1.1055, 1.0525)), 1.0525)</f>
        <v>48.295933328884416</v>
      </c>
    </row>
    <row r="2538" spans="1:8" x14ac:dyDescent="0.25">
      <c r="A2538" t="s">
        <v>176</v>
      </c>
      <c r="B2538" t="str">
        <f>VLOOKUP(C2538, olt_db!$B$2:$E$70, 2, 0)</f>
        <v>OLT-SMGN-IBS-Bandar_Sawah</v>
      </c>
      <c r="C2538" t="s">
        <v>847</v>
      </c>
      <c r="D2538" s="20" t="s">
        <v>878</v>
      </c>
      <c r="E2538" s="20" t="s">
        <v>910</v>
      </c>
      <c r="F2538" s="127">
        <v>3.1580557452143099</v>
      </c>
      <c r="G2538" s="128">
        <v>99.326775202820698</v>
      </c>
      <c r="H2538" s="51">
        <f>ACOS(COS(RADIANS(90-F2539)) * COS(RADIANS(90-F2538)) + SIN(RADIANS(90-F2539)) * SIN(RADIANS(90-F2538)) * COS(RADIANS(G2539-G2538))) * 6371392 * IFERROR(IF(AVERAGEIF('TT History'!$B:$B, D2538, 'TT History'!$E:$E) &gt; 9.8%, 1.1205, IF(AVERAGEIF('TT History'!$B:$B, D2538, 'TT History'!$E:$E) &gt;= 8.5%, 1.1055, 1.0525)), 1.0525)</f>
        <v>47.319224594646577</v>
      </c>
    </row>
    <row r="2539" spans="1:8" x14ac:dyDescent="0.25">
      <c r="A2539" t="s">
        <v>176</v>
      </c>
      <c r="B2539" t="str">
        <f>VLOOKUP(C2539, olt_db!$B$2:$E$70, 2, 0)</f>
        <v>OLT-SMGN-IBS-Bandar_Sawah</v>
      </c>
      <c r="C2539" t="s">
        <v>847</v>
      </c>
      <c r="D2539" s="20" t="s">
        <v>878</v>
      </c>
      <c r="E2539" s="20" t="s">
        <v>911</v>
      </c>
      <c r="F2539" s="127">
        <v>3.1580567186883499</v>
      </c>
      <c r="G2539" s="128">
        <v>99.326394861785104</v>
      </c>
      <c r="H2539" s="51">
        <f>ACOS(COS(RADIANS(90-F2540)) * COS(RADIANS(90-F2539)) + SIN(RADIANS(90-F2540)) * SIN(RADIANS(90-F2539)) * COS(RADIANS(G2540-G2539))) * 6371392 * IFERROR(IF(AVERAGEIF('TT History'!$B:$B, D2539, 'TT History'!$E:$E) &gt; 9.8%, 1.1205, IF(AVERAGEIF('TT History'!$B:$B, D2539, 'TT History'!$E:$E) &gt;= 8.5%, 1.1055, 1.0525)), 1.0525)</f>
        <v>57.723042772098196</v>
      </c>
    </row>
    <row r="2540" spans="1:8" x14ac:dyDescent="0.25">
      <c r="A2540" t="s">
        <v>176</v>
      </c>
      <c r="B2540" t="str">
        <f>VLOOKUP(C2540, olt_db!$B$2:$E$70, 2, 0)</f>
        <v>OLT-SMGN-IBS-Bandar_Sawah</v>
      </c>
      <c r="C2540" t="s">
        <v>847</v>
      </c>
      <c r="D2540" s="20" t="s">
        <v>878</v>
      </c>
      <c r="E2540" s="20" t="s">
        <v>912</v>
      </c>
      <c r="F2540" s="127">
        <v>3.1580662218081099</v>
      </c>
      <c r="G2540" s="128">
        <v>99.325930993567894</v>
      </c>
      <c r="H2540" s="51">
        <f>ACOS(COS(RADIANS(90-F2541)) * COS(RADIANS(90-F2540)) + SIN(RADIANS(90-F2541)) * SIN(RADIANS(90-F2540)) * COS(RADIANS(G2541-G2540))) * 6371392 * IFERROR(IF(AVERAGEIF('TT History'!$B:$B, D2540, 'TT History'!$E:$E) &gt; 9.8%, 1.1205, IF(AVERAGEIF('TT History'!$B:$B, D2540, 'TT History'!$E:$E) &gt;= 8.5%, 1.1055, 1.0525)), 1.0525)</f>
        <v>54.153118469858875</v>
      </c>
    </row>
    <row r="2541" spans="1:8" x14ac:dyDescent="0.25">
      <c r="A2541" t="s">
        <v>176</v>
      </c>
      <c r="B2541" t="str">
        <f>VLOOKUP(C2541, olt_db!$B$2:$E$70, 2, 0)</f>
        <v>OLT-SMGN-IBS-Bandar_Sawah</v>
      </c>
      <c r="C2541" t="s">
        <v>847</v>
      </c>
      <c r="D2541" s="20" t="s">
        <v>878</v>
      </c>
      <c r="E2541" s="20" t="s">
        <v>913</v>
      </c>
      <c r="F2541" s="127">
        <v>3.15807113564105</v>
      </c>
      <c r="G2541" s="128">
        <v>99.325495749560503</v>
      </c>
      <c r="H2541" s="51">
        <f>ACOS(COS(RADIANS(90-F2542)) * COS(RADIANS(90-F2541)) + SIN(RADIANS(90-F2542)) * SIN(RADIANS(90-F2541)) * COS(RADIANS(G2542-G2541))) * 6371392 * IFERROR(IF(AVERAGEIF('TT History'!$B:$B, D2541, 'TT History'!$E:$E) &gt; 9.8%, 1.1205, IF(AVERAGEIF('TT History'!$B:$B, D2541, 'TT History'!$E:$E) &gt;= 8.5%, 1.1055, 1.0525)), 1.0525)</f>
        <v>50.037111977226147</v>
      </c>
    </row>
    <row r="2542" spans="1:8" x14ac:dyDescent="0.25">
      <c r="A2542" t="s">
        <v>176</v>
      </c>
      <c r="B2542" t="str">
        <f>VLOOKUP(C2542, olt_db!$B$2:$E$70, 2, 0)</f>
        <v>OLT-SMGN-IBS-Bandar_Sawah</v>
      </c>
      <c r="C2542" t="s">
        <v>847</v>
      </c>
      <c r="D2542" s="20" t="s">
        <v>878</v>
      </c>
      <c r="E2542" s="20" t="s">
        <v>914</v>
      </c>
      <c r="F2542" s="127">
        <v>3.1579981558844601</v>
      </c>
      <c r="G2542" s="128">
        <v>99.325100259493098</v>
      </c>
      <c r="H2542" s="51">
        <f>ACOS(COS(RADIANS(90-F2543)) * COS(RADIANS(90-F2542)) + SIN(RADIANS(90-F2543)) * SIN(RADIANS(90-F2542)) * COS(RADIANS(G2543-G2542))) * 6371392 * IFERROR(IF(AVERAGEIF('TT History'!$B:$B, D2542, 'TT History'!$E:$E) &gt; 9.8%, 1.1205, IF(AVERAGEIF('TT History'!$B:$B, D2542, 'TT History'!$E:$E) &gt;= 8.5%, 1.1055, 1.0525)), 1.0525)</f>
        <v>40.215179509399135</v>
      </c>
    </row>
    <row r="2543" spans="1:8" x14ac:dyDescent="0.25">
      <c r="A2543" t="s">
        <v>176</v>
      </c>
      <c r="B2543" t="str">
        <f>VLOOKUP(C2543, olt_db!$B$2:$E$70, 2, 0)</f>
        <v>OLT-SMGN-IBS-Bandar_Sawah</v>
      </c>
      <c r="C2543" t="s">
        <v>847</v>
      </c>
      <c r="D2543" s="20" t="s">
        <v>878</v>
      </c>
      <c r="E2543" s="20" t="s">
        <v>915</v>
      </c>
      <c r="F2543" s="127">
        <v>3.1578487755200499</v>
      </c>
      <c r="G2543" s="128">
        <v>99.3248137252465</v>
      </c>
      <c r="H2543" s="51">
        <f>ACOS(COS(RADIANS(90-F2544)) * COS(RADIANS(90-F2543)) + SIN(RADIANS(90-F2544)) * SIN(RADIANS(90-F2543)) * COS(RADIANS(G2544-G2543))) * 6371392 * IFERROR(IF(AVERAGEIF('TT History'!$B:$B, D2543, 'TT History'!$E:$E) &gt; 9.8%, 1.1205, IF(AVERAGEIF('TT History'!$B:$B, D2543, 'TT History'!$E:$E) &gt;= 8.5%, 1.1055, 1.0525)), 1.0525)</f>
        <v>52.355178513383521</v>
      </c>
    </row>
    <row r="2544" spans="1:8" x14ac:dyDescent="0.25">
      <c r="A2544" t="s">
        <v>176</v>
      </c>
      <c r="B2544" t="str">
        <f>VLOOKUP(C2544, olt_db!$B$2:$E$70, 2, 0)</f>
        <v>OLT-SMGN-IBS-Bandar_Sawah</v>
      </c>
      <c r="C2544" t="s">
        <v>847</v>
      </c>
      <c r="D2544" s="20" t="s">
        <v>878</v>
      </c>
      <c r="E2544" s="20" t="s">
        <v>916</v>
      </c>
      <c r="F2544" s="127">
        <v>3.15752625528454</v>
      </c>
      <c r="G2544" s="128">
        <v>99.324543997557001</v>
      </c>
      <c r="H2544" s="51">
        <f>ACOS(COS(RADIANS(90-F2545)) * COS(RADIANS(90-F2544)) + SIN(RADIANS(90-F2545)) * SIN(RADIANS(90-F2544)) * COS(RADIANS(G2545-G2544))) * 6371392 * IFERROR(IF(AVERAGEIF('TT History'!$B:$B, D2544, 'TT History'!$E:$E) &gt; 9.8%, 1.1205, IF(AVERAGEIF('TT History'!$B:$B, D2544, 'TT History'!$E:$E) &gt;= 8.5%, 1.1055, 1.0525)), 1.0525)</f>
        <v>14.701837352976186</v>
      </c>
    </row>
    <row r="2545" spans="1:8" x14ac:dyDescent="0.25">
      <c r="A2545" t="s">
        <v>176</v>
      </c>
      <c r="B2545" t="str">
        <f>VLOOKUP(C2545, olt_db!$B$2:$E$70, 2, 0)</f>
        <v>OLT-SMGN-IBS-Bandar_Sawah</v>
      </c>
      <c r="C2545" t="s">
        <v>847</v>
      </c>
      <c r="D2545" s="20" t="s">
        <v>878</v>
      </c>
      <c r="E2545" s="20" t="s">
        <v>669</v>
      </c>
      <c r="F2545" s="127">
        <v>3.1574614217989501</v>
      </c>
      <c r="G2545" s="128">
        <v>99.324445261696198</v>
      </c>
      <c r="H2545" s="51">
        <f>ACOS(COS(RADIANS(90-F2546)) * COS(RADIANS(90-F2545)) + SIN(RADIANS(90-F2546)) * SIN(RADIANS(90-F2545)) * COS(RADIANS(G2546-G2545))) * 6371392 * IFERROR(IF(AVERAGEIF('TT History'!$B:$B, D2545, 'TT History'!$E:$E) &gt; 9.8%, 1.1205, IF(AVERAGEIF('TT History'!$B:$B, D2545, 'TT History'!$E:$E) &gt;= 8.5%, 1.1055, 1.0525)), 1.0525)</f>
        <v>52.198661733887498</v>
      </c>
    </row>
    <row r="2546" spans="1:8" x14ac:dyDescent="0.25">
      <c r="A2546" t="s">
        <v>176</v>
      </c>
      <c r="B2546" t="str">
        <f>VLOOKUP(C2546, olt_db!$B$2:$E$70, 2, 0)</f>
        <v>OLT-SMGN-IBS-Bandar_Sawah</v>
      </c>
      <c r="C2546" t="s">
        <v>847</v>
      </c>
      <c r="D2546" s="20" t="s">
        <v>878</v>
      </c>
      <c r="E2546" s="20" t="s">
        <v>670</v>
      </c>
      <c r="F2546" s="127">
        <v>3.1570426941288199</v>
      </c>
      <c r="G2546" s="128">
        <v>99.324432376124804</v>
      </c>
      <c r="H2546" s="51">
        <f>ACOS(COS(RADIANS(90-F2547)) * COS(RADIANS(90-F2546)) + SIN(RADIANS(90-F2547)) * SIN(RADIANS(90-F2546)) * COS(RADIANS(G2547-G2546))) * 6371392 * IFERROR(IF(AVERAGEIF('TT History'!$B:$B, D2546, 'TT History'!$E:$E) &gt; 9.8%, 1.1205, IF(AVERAGEIF('TT History'!$B:$B, D2546, 'TT History'!$E:$E) &gt;= 8.5%, 1.1055, 1.0525)), 1.0525)</f>
        <v>64.100421310881217</v>
      </c>
    </row>
    <row r="2547" spans="1:8" x14ac:dyDescent="0.25">
      <c r="A2547" t="s">
        <v>176</v>
      </c>
      <c r="B2547" t="str">
        <f>VLOOKUP(C2547, olt_db!$B$2:$E$70, 2, 0)</f>
        <v>OLT-SMGN-IBS-Bandar_Sawah</v>
      </c>
      <c r="C2547" t="s">
        <v>847</v>
      </c>
      <c r="D2547" s="20" t="s">
        <v>878</v>
      </c>
      <c r="E2547" s="20" t="s">
        <v>671</v>
      </c>
      <c r="F2547" s="127">
        <v>3.15702421578988</v>
      </c>
      <c r="G2547" s="128">
        <v>99.323917483213094</v>
      </c>
      <c r="H2547" s="51">
        <f>ACOS(COS(RADIANS(90-F2548)) * COS(RADIANS(90-F2547)) + SIN(RADIANS(90-F2548)) * SIN(RADIANS(90-F2547)) * COS(RADIANS(G2548-G2547))) * 6371392 * IFERROR(IF(AVERAGEIF('TT History'!$B:$B, D2547, 'TT History'!$E:$E) &gt; 9.8%, 1.1205, IF(AVERAGEIF('TT History'!$B:$B, D2547, 'TT History'!$E:$E) &gt;= 8.5%, 1.1055, 1.0525)), 1.0525)</f>
        <v>80.833596519153659</v>
      </c>
    </row>
    <row r="2548" spans="1:8" x14ac:dyDescent="0.25">
      <c r="A2548" t="s">
        <v>176</v>
      </c>
      <c r="B2548" t="str">
        <f>VLOOKUP(C2548, olt_db!$B$2:$E$70, 2, 0)</f>
        <v>OLT-SMGN-IBS-Bandar_Sawah</v>
      </c>
      <c r="C2548" t="s">
        <v>847</v>
      </c>
      <c r="D2548" s="20" t="s">
        <v>878</v>
      </c>
      <c r="E2548" s="20" t="s">
        <v>672</v>
      </c>
      <c r="F2548" s="127">
        <v>3.15686098210361</v>
      </c>
      <c r="G2548" s="128">
        <v>99.323288664495806</v>
      </c>
      <c r="H2548" s="51">
        <f>ACOS(COS(RADIANS(90-F2549)) * COS(RADIANS(90-F2548)) + SIN(RADIANS(90-F2549)) * SIN(RADIANS(90-F2548)) * COS(RADIANS(G2549-G2548))) * 6371392 * IFERROR(IF(AVERAGEIF('TT History'!$B:$B, D2548, 'TT History'!$E:$E) &gt; 9.8%, 1.1205, IF(AVERAGEIF('TT History'!$B:$B, D2548, 'TT History'!$E:$E) &gt;= 8.5%, 1.1055, 1.0525)), 1.0525)</f>
        <v>88.362346577845173</v>
      </c>
    </row>
    <row r="2549" spans="1:8" x14ac:dyDescent="0.25">
      <c r="A2549" t="s">
        <v>176</v>
      </c>
      <c r="B2549" t="str">
        <f>VLOOKUP(C2549, olt_db!$B$2:$E$70, 2, 0)</f>
        <v>OLT-SMGN-IBS-Bandar_Sawah</v>
      </c>
      <c r="C2549" t="s">
        <v>847</v>
      </c>
      <c r="D2549" s="20" t="s">
        <v>878</v>
      </c>
      <c r="E2549" s="20" t="s">
        <v>673</v>
      </c>
      <c r="F2549" s="127">
        <v>3.1567764631505502</v>
      </c>
      <c r="G2549" s="128">
        <v>99.322583490469796</v>
      </c>
      <c r="H2549" s="51">
        <f>ACOS(COS(RADIANS(90-F2550)) * COS(RADIANS(90-F2549)) + SIN(RADIANS(90-F2550)) * SIN(RADIANS(90-F2549)) * COS(RADIANS(G2550-G2549))) * 6371392 * IFERROR(IF(AVERAGEIF('TT History'!$B:$B, D2549, 'TT History'!$E:$E) &gt; 9.8%, 1.1205, IF(AVERAGEIF('TT History'!$B:$B, D2549, 'TT History'!$E:$E) &gt;= 8.5%, 1.1055, 1.0525)), 1.0525)</f>
        <v>75.621118610264745</v>
      </c>
    </row>
    <row r="2550" spans="1:8" x14ac:dyDescent="0.25">
      <c r="A2550" t="s">
        <v>176</v>
      </c>
      <c r="B2550" t="str">
        <f>VLOOKUP(C2550, olt_db!$B$2:$E$70, 2, 0)</f>
        <v>OLT-SMGN-IBS-Bandar_Sawah</v>
      </c>
      <c r="C2550" t="s">
        <v>847</v>
      </c>
      <c r="D2550" s="20" t="s">
        <v>878</v>
      </c>
      <c r="E2550" s="20" t="s">
        <v>674</v>
      </c>
      <c r="F2550" s="127">
        <v>3.1566945019695498</v>
      </c>
      <c r="G2550" s="128">
        <v>99.321981233359097</v>
      </c>
      <c r="H2550" s="51">
        <f>ACOS(COS(RADIANS(90-F2551)) * COS(RADIANS(90-F2550)) + SIN(RADIANS(90-F2551)) * SIN(RADIANS(90-F2550)) * COS(RADIANS(G2551-G2550))) * 6371392 * IFERROR(IF(AVERAGEIF('TT History'!$B:$B, D2550, 'TT History'!$E:$E) &gt; 9.8%, 1.1205, IF(AVERAGEIF('TT History'!$B:$B, D2550, 'TT History'!$E:$E) &gt;= 8.5%, 1.1055, 1.0525)), 1.0525)</f>
        <v>176.1493710164267</v>
      </c>
    </row>
    <row r="2551" spans="1:8" x14ac:dyDescent="0.25">
      <c r="A2551" t="s">
        <v>176</v>
      </c>
      <c r="B2551" t="str">
        <f>VLOOKUP(C2551, olt_db!$B$2:$E$70, 2, 0)</f>
        <v>OLT-SMGN-IBS-Bandar_Sawah</v>
      </c>
      <c r="C2551" t="s">
        <v>847</v>
      </c>
      <c r="D2551" s="20" t="s">
        <v>878</v>
      </c>
      <c r="E2551" s="20" t="s">
        <v>675</v>
      </c>
      <c r="F2551" s="127">
        <v>3.1565042035985198</v>
      </c>
      <c r="G2551" s="128">
        <v>99.320578270155195</v>
      </c>
      <c r="H2551" s="51">
        <f>ACOS(COS(RADIANS(90-F2552)) * COS(RADIANS(90-F2551)) + SIN(RADIANS(90-F2552)) * SIN(RADIANS(90-F2551)) * COS(RADIANS(G2552-G2551))) * 6371392 * IFERROR(IF(AVERAGEIF('TT History'!$B:$B, D2551, 'TT History'!$E:$E) &gt; 9.8%, 1.1205, IF(AVERAGEIF('TT History'!$B:$B, D2551, 'TT History'!$E:$E) &gt;= 8.5%, 1.1055, 1.0525)), 1.0525)</f>
        <v>124.22522607138146</v>
      </c>
    </row>
    <row r="2552" spans="1:8" x14ac:dyDescent="0.25">
      <c r="A2552" t="s">
        <v>176</v>
      </c>
      <c r="B2552" t="str">
        <f>VLOOKUP(C2552, olt_db!$B$2:$E$70, 2, 0)</f>
        <v>OLT-SMGN-IBS-Bandar_Sawah</v>
      </c>
      <c r="C2552" t="s">
        <v>847</v>
      </c>
      <c r="D2552" s="20" t="s">
        <v>878</v>
      </c>
      <c r="E2552" s="20" t="s">
        <v>676</v>
      </c>
      <c r="F2552" s="127">
        <v>3.1563995334955299</v>
      </c>
      <c r="G2552" s="128">
        <v>99.319585294034496</v>
      </c>
      <c r="H2552" s="51">
        <f>ACOS(COS(RADIANS(90-F2553)) * COS(RADIANS(90-F2552)) + SIN(RADIANS(90-F2553)) * SIN(RADIANS(90-F2552)) * COS(RADIANS(G2553-G2552))) * 6371392 * IFERROR(IF(AVERAGEIF('TT History'!$B:$B, D2552, 'TT History'!$E:$E) &gt; 9.8%, 1.1205, IF(AVERAGEIF('TT History'!$B:$B, D2552, 'TT History'!$E:$E) &gt;= 8.5%, 1.1055, 1.0525)), 1.0525)</f>
        <v>105.32627344712715</v>
      </c>
    </row>
    <row r="2553" spans="1:8" x14ac:dyDescent="0.25">
      <c r="A2553" t="s">
        <v>176</v>
      </c>
      <c r="B2553" t="str">
        <f>VLOOKUP(C2553, olt_db!$B$2:$E$70, 2, 0)</f>
        <v>OLT-SMGN-IBS-Bandar_Sawah</v>
      </c>
      <c r="C2553" t="s">
        <v>847</v>
      </c>
      <c r="D2553" s="20" t="s">
        <v>878</v>
      </c>
      <c r="E2553" s="20" t="s">
        <v>677</v>
      </c>
      <c r="F2553" s="127">
        <v>3.15627663649318</v>
      </c>
      <c r="G2553" s="128">
        <v>99.318747700171002</v>
      </c>
      <c r="H2553" s="51">
        <f>ACOS(COS(RADIANS(90-F2554)) * COS(RADIANS(90-F2553)) + SIN(RADIANS(90-F2554)) * SIN(RADIANS(90-F2553)) * COS(RADIANS(G2554-G2553))) * 6371392 * IFERROR(IF(AVERAGEIF('TT History'!$B:$B, D2553, 'TT History'!$E:$E) &gt; 9.8%, 1.1205, IF(AVERAGEIF('TT History'!$B:$B, D2553, 'TT History'!$E:$E) &gt;= 8.5%, 1.1055, 1.0525)), 1.0525)</f>
        <v>96.753943435856726</v>
      </c>
    </row>
    <row r="2554" spans="1:8" x14ac:dyDescent="0.25">
      <c r="A2554" t="s">
        <v>176</v>
      </c>
      <c r="B2554" t="str">
        <f>VLOOKUP(C2554, olt_db!$B$2:$E$70, 2, 0)</f>
        <v>OLT-SMGN-IBS-Bandar_Sawah</v>
      </c>
      <c r="C2554" t="s">
        <v>847</v>
      </c>
      <c r="D2554" s="20" t="s">
        <v>878</v>
      </c>
      <c r="E2554" s="20" t="s">
        <v>678</v>
      </c>
      <c r="F2554" s="127">
        <v>3.1562422712837899</v>
      </c>
      <c r="G2554" s="128">
        <v>99.317970776026897</v>
      </c>
      <c r="H2554" s="51">
        <f>ACOS(COS(RADIANS(90-F2555)) * COS(RADIANS(90-F2554)) + SIN(RADIANS(90-F2555)) * SIN(RADIANS(90-F2554)) * COS(RADIANS(G2555-G2554))) * 6371392 * IFERROR(IF(AVERAGEIF('TT History'!$B:$B, D2554, 'TT History'!$E:$E) &gt; 9.8%, 1.1205, IF(AVERAGEIF('TT History'!$B:$B, D2554, 'TT History'!$E:$E) &gt;= 8.5%, 1.1055, 1.0525)), 1.0525)</f>
        <v>58.401821930342109</v>
      </c>
    </row>
    <row r="2555" spans="1:8" x14ac:dyDescent="0.25">
      <c r="A2555" t="s">
        <v>176</v>
      </c>
      <c r="B2555" t="str">
        <f>VLOOKUP(C2555, olt_db!$B$2:$E$70, 2, 0)</f>
        <v>OLT-SMGN-IBS-Bandar_Sawah</v>
      </c>
      <c r="C2555" t="s">
        <v>847</v>
      </c>
      <c r="D2555" s="20" t="s">
        <v>878</v>
      </c>
      <c r="E2555" s="20" t="s">
        <v>679</v>
      </c>
      <c r="F2555" s="127">
        <v>3.1561851115378499</v>
      </c>
      <c r="G2555" s="128">
        <v>99.317504859684306</v>
      </c>
      <c r="H2555" s="51">
        <f>ACOS(COS(RADIANS(90-F2556)) * COS(RADIANS(90-F2555)) + SIN(RADIANS(90-F2556)) * SIN(RADIANS(90-F2555)) * COS(RADIANS(G2556-G2555))) * 6371392 * IFERROR(IF(AVERAGEIF('TT History'!$B:$B, D2555, 'TT History'!$E:$E) &gt; 9.8%, 1.1205, IF(AVERAGEIF('TT History'!$B:$B, D2555, 'TT History'!$E:$E) &gt;= 8.5%, 1.1055, 1.0525)), 1.0525)</f>
        <v>123.97449102857125</v>
      </c>
    </row>
    <row r="2556" spans="1:8" x14ac:dyDescent="0.25">
      <c r="A2556" t="s">
        <v>176</v>
      </c>
      <c r="B2556" t="str">
        <f>VLOOKUP(C2556, olt_db!$B$2:$E$70, 2, 0)</f>
        <v>OLT-SMGN-IBS-Bandar_Sawah</v>
      </c>
      <c r="C2556" t="s">
        <v>847</v>
      </c>
      <c r="D2556" s="20" t="s">
        <v>878</v>
      </c>
      <c r="E2556" s="20" t="s">
        <v>645</v>
      </c>
      <c r="F2556" s="127">
        <v>3.1560758134144602</v>
      </c>
      <c r="G2556" s="128">
        <v>99.316514411507299</v>
      </c>
      <c r="H2556" s="51">
        <f>ACOS(COS(RADIANS(90-F2557)) * COS(RADIANS(90-F2556)) + SIN(RADIANS(90-F2557)) * SIN(RADIANS(90-F2556)) * COS(RADIANS(G2557-G2556))) * 6371392 * IFERROR(IF(AVERAGEIF('TT History'!$B:$B, D2556, 'TT History'!$E:$E) &gt; 9.8%, 1.1205, IF(AVERAGEIF('TT History'!$B:$B, D2556, 'TT History'!$E:$E) &gt;= 8.5%, 1.1055, 1.0525)), 1.0525)</f>
        <v>53.039282962652869</v>
      </c>
    </row>
    <row r="2557" spans="1:8" x14ac:dyDescent="0.25">
      <c r="A2557" t="s">
        <v>176</v>
      </c>
      <c r="B2557" t="str">
        <f>VLOOKUP(C2557, olt_db!$B$2:$E$70, 2, 0)</f>
        <v>OLT-SMGN-IBS-Bandar_Sawah</v>
      </c>
      <c r="C2557" t="s">
        <v>847</v>
      </c>
      <c r="D2557" s="20" t="s">
        <v>878</v>
      </c>
      <c r="E2557" s="50" t="s">
        <v>646</v>
      </c>
      <c r="F2557" s="168">
        <v>3.15565016326752</v>
      </c>
      <c r="G2557" s="169">
        <v>99.316510191325307</v>
      </c>
      <c r="H2557" s="51">
        <f>(ACOS(COS(RADIANS(90-olt_db!F46)) * COS(RADIANS(90-F2557)) + SIN(RADIANS(90-olt_db!F46)) * SIN(RADIANS(90-F2557)) * COS(RADIANS(olt_db!G46-G2557))) * 6371392)</f>
        <v>51.883747312145701</v>
      </c>
    </row>
    <row r="2558" spans="1:8" x14ac:dyDescent="0.25">
      <c r="A2558" t="s">
        <v>176</v>
      </c>
      <c r="B2558" t="str">
        <f>VLOOKUP(C2558, olt_db!$B$2:$E$70, 2, 0)</f>
        <v>OLT-SMGN-IBS-Bandar_Sawah</v>
      </c>
      <c r="C2558" t="s">
        <v>847</v>
      </c>
      <c r="D2558" s="14" t="s">
        <v>917</v>
      </c>
      <c r="E2558" s="14" t="s">
        <v>888</v>
      </c>
      <c r="F2558" s="108">
        <v>3.1580717030149001</v>
      </c>
      <c r="G2558" s="170">
        <v>99.335472206670801</v>
      </c>
      <c r="H2558" s="53">
        <f>ACOS(COS(RADIANS(90-F2559)) * COS(RADIANS(90-F2558)) + SIN(RADIANS(90-F2559)) * SIN(RADIANS(90-F2558)) * COS(RADIANS(G2559-G2558))) * 6371392 * IFERROR(IF(AVERAGEIF('TT History'!$B:$B, D2558, 'TT History'!$E:$E) &gt; 9.8%, 1.1205, IF(AVERAGEIF('TT History'!$B:$B, D2558, 'TT History'!$E:$E) &gt;= 8.5%, 1.1055, 1.0525)), 1.0525)</f>
        <v>79.566285396445082</v>
      </c>
    </row>
    <row r="2559" spans="1:8" x14ac:dyDescent="0.25">
      <c r="A2559" t="s">
        <v>176</v>
      </c>
      <c r="B2559" t="str">
        <f>VLOOKUP(C2559, olt_db!$B$2:$E$70, 2, 0)</f>
        <v>OLT-SMGN-IBS-Bandar_Sawah</v>
      </c>
      <c r="C2559" t="s">
        <v>847</v>
      </c>
      <c r="D2559" s="14" t="s">
        <v>917</v>
      </c>
      <c r="E2559" s="14" t="s">
        <v>889</v>
      </c>
      <c r="F2559" s="108">
        <v>3.1585879672919002</v>
      </c>
      <c r="G2559" s="170">
        <v>99.335095819293102</v>
      </c>
      <c r="H2559" s="53">
        <f>ACOS(COS(RADIANS(90-F2560)) * COS(RADIANS(90-F2559)) + SIN(RADIANS(90-F2560)) * SIN(RADIANS(90-F2559)) * COS(RADIANS(G2560-G2559))) * 6371392 * IFERROR(IF(AVERAGEIF('TT History'!$B:$B, D2559, 'TT History'!$E:$E) &gt; 9.8%, 1.1205, IF(AVERAGEIF('TT History'!$B:$B, D2559, 'TT History'!$E:$E) &gt;= 8.5%, 1.1055, 1.0525)), 1.0525)</f>
        <v>96.89262557426072</v>
      </c>
    </row>
    <row r="2560" spans="1:8" x14ac:dyDescent="0.25">
      <c r="A2560" t="s">
        <v>176</v>
      </c>
      <c r="B2560" t="str">
        <f>VLOOKUP(C2560, olt_db!$B$2:$E$70, 2, 0)</f>
        <v>OLT-SMGN-IBS-Bandar_Sawah</v>
      </c>
      <c r="C2560" t="s">
        <v>847</v>
      </c>
      <c r="D2560" s="14" t="s">
        <v>917</v>
      </c>
      <c r="E2560" s="14" t="s">
        <v>890</v>
      </c>
      <c r="F2560" s="108">
        <v>3.15918464730639</v>
      </c>
      <c r="G2560" s="170">
        <v>99.334596397590403</v>
      </c>
      <c r="H2560" s="53">
        <f>ACOS(COS(RADIANS(90-F2561)) * COS(RADIANS(90-F2560)) + SIN(RADIANS(90-F2561)) * SIN(RADIANS(90-F2560)) * COS(RADIANS(G2561-G2560))) * 6371392 * IFERROR(IF(AVERAGEIF('TT History'!$B:$B, D2560, 'TT History'!$E:$E) &gt; 9.8%, 1.1205, IF(AVERAGEIF('TT History'!$B:$B, D2560, 'TT History'!$E:$E) &gt;= 8.5%, 1.1055, 1.0525)), 1.0525)</f>
        <v>44.26929726068078</v>
      </c>
    </row>
    <row r="2561" spans="1:8" x14ac:dyDescent="0.25">
      <c r="A2561" t="s">
        <v>176</v>
      </c>
      <c r="B2561" t="str">
        <f>VLOOKUP(C2561, olt_db!$B$2:$E$70, 2, 0)</f>
        <v>OLT-SMGN-IBS-Bandar_Sawah</v>
      </c>
      <c r="C2561" t="s">
        <v>847</v>
      </c>
      <c r="D2561" s="14" t="s">
        <v>917</v>
      </c>
      <c r="E2561" s="14" t="s">
        <v>891</v>
      </c>
      <c r="F2561" s="108">
        <v>3.1594583548705799</v>
      </c>
      <c r="G2561" s="170">
        <v>99.334369530325503</v>
      </c>
      <c r="H2561" s="53">
        <f>ACOS(COS(RADIANS(90-F2562)) * COS(RADIANS(90-F2561)) + SIN(RADIANS(90-F2562)) * SIN(RADIANS(90-F2561)) * COS(RADIANS(G2562-G2561))) * 6371392 * IFERROR(IF(AVERAGEIF('TT History'!$B:$B, D2561, 'TT History'!$E:$E) &gt; 9.8%, 1.1205, IF(AVERAGEIF('TT History'!$B:$B, D2561, 'TT History'!$E:$E) &gt;= 8.5%, 1.1055, 1.0525)), 1.0525)</f>
        <v>42.818275124439012</v>
      </c>
    </row>
    <row r="2562" spans="1:8" x14ac:dyDescent="0.25">
      <c r="A2562" t="s">
        <v>176</v>
      </c>
      <c r="B2562" t="str">
        <f>VLOOKUP(C2562, olt_db!$B$2:$E$70, 2, 0)</f>
        <v>OLT-SMGN-IBS-Bandar_Sawah</v>
      </c>
      <c r="C2562" t="s">
        <v>847</v>
      </c>
      <c r="D2562" s="14" t="s">
        <v>917</v>
      </c>
      <c r="E2562" s="14" t="s">
        <v>892</v>
      </c>
      <c r="F2562" s="108">
        <v>3.15961273334069</v>
      </c>
      <c r="G2562" s="170">
        <v>99.3340620503499</v>
      </c>
      <c r="H2562" s="53">
        <f>ACOS(COS(RADIANS(90-F2563)) * COS(RADIANS(90-F2562)) + SIN(RADIANS(90-F2563)) * SIN(RADIANS(90-F2562)) * COS(RADIANS(G2563-G2562))) * 6371392 * IFERROR(IF(AVERAGEIF('TT History'!$B:$B, D2562, 'TT History'!$E:$E) &gt; 9.8%, 1.1205, IF(AVERAGEIF('TT History'!$B:$B, D2562, 'TT History'!$E:$E) &gt;= 8.5%, 1.1055, 1.0525)), 1.0525)</f>
        <v>46.31606242604164</v>
      </c>
    </row>
    <row r="2563" spans="1:8" x14ac:dyDescent="0.25">
      <c r="A2563" t="s">
        <v>176</v>
      </c>
      <c r="B2563" t="str">
        <f>VLOOKUP(C2563, olt_db!$B$2:$E$70, 2, 0)</f>
        <v>OLT-SMGN-IBS-Bandar_Sawah</v>
      </c>
      <c r="C2563" t="s">
        <v>847</v>
      </c>
      <c r="D2563" s="14" t="s">
        <v>917</v>
      </c>
      <c r="E2563" s="14" t="s">
        <v>893</v>
      </c>
      <c r="F2563" s="108">
        <v>3.1597545426809801</v>
      </c>
      <c r="G2563" s="170">
        <v>99.333717927983798</v>
      </c>
      <c r="H2563" s="53">
        <f>ACOS(COS(RADIANS(90-F2564)) * COS(RADIANS(90-F2563)) + SIN(RADIANS(90-F2564)) * SIN(RADIANS(90-F2563)) * COS(RADIANS(G2564-G2563))) * 6371392 * IFERROR(IF(AVERAGEIF('TT History'!$B:$B, D2563, 'TT History'!$E:$E) &gt; 9.8%, 1.1205, IF(AVERAGEIF('TT History'!$B:$B, D2563, 'TT History'!$E:$E) &gt;= 8.5%, 1.1055, 1.0525)), 1.0525)</f>
        <v>129.97674538911423</v>
      </c>
    </row>
    <row r="2564" spans="1:8" x14ac:dyDescent="0.25">
      <c r="A2564" t="s">
        <v>176</v>
      </c>
      <c r="B2564" t="str">
        <f>VLOOKUP(C2564, olt_db!$B$2:$E$70, 2, 0)</f>
        <v>OLT-SMGN-IBS-Bandar_Sawah</v>
      </c>
      <c r="C2564" t="s">
        <v>847</v>
      </c>
      <c r="D2564" s="14" t="s">
        <v>917</v>
      </c>
      <c r="E2564" s="14" t="s">
        <v>894</v>
      </c>
      <c r="F2564" s="108">
        <v>3.160675354316</v>
      </c>
      <c r="G2564" s="170">
        <v>99.333227034244601</v>
      </c>
      <c r="H2564" s="53">
        <f>ACOS(COS(RADIANS(90-F2565)) * COS(RADIANS(90-F2564)) + SIN(RADIANS(90-F2565)) * SIN(RADIANS(90-F2564)) * COS(RADIANS(G2565-G2564))) * 6371392 * IFERROR(IF(AVERAGEIF('TT History'!$B:$B, D2564, 'TT History'!$E:$E) &gt; 9.8%, 1.1205, IF(AVERAGEIF('TT History'!$B:$B, D2564, 'TT History'!$E:$E) &gt;= 8.5%, 1.1055, 1.0525)), 1.0525)</f>
        <v>34.249406309877472</v>
      </c>
    </row>
    <row r="2565" spans="1:8" x14ac:dyDescent="0.25">
      <c r="A2565" t="s">
        <v>176</v>
      </c>
      <c r="B2565" t="str">
        <f>VLOOKUP(C2565, olt_db!$B$2:$E$70, 2, 0)</f>
        <v>OLT-SMGN-IBS-Bandar_Sawah</v>
      </c>
      <c r="C2565" t="s">
        <v>847</v>
      </c>
      <c r="D2565" s="14" t="s">
        <v>917</v>
      </c>
      <c r="E2565" s="14" t="s">
        <v>895</v>
      </c>
      <c r="F2565" s="108">
        <v>3.1607836249793202</v>
      </c>
      <c r="G2565" s="170">
        <v>99.332974000534406</v>
      </c>
      <c r="H2565" s="53">
        <f>ACOS(COS(RADIANS(90-F2566)) * COS(RADIANS(90-F2565)) + SIN(RADIANS(90-F2566)) * SIN(RADIANS(90-F2565)) * COS(RADIANS(G2566-G2565))) * 6371392 * IFERROR(IF(AVERAGEIF('TT History'!$B:$B, D2565, 'TT History'!$E:$E) &gt; 9.8%, 1.1205, IF(AVERAGEIF('TT History'!$B:$B, D2565, 'TT History'!$E:$E) &gt;= 8.5%, 1.1055, 1.0525)), 1.0525)</f>
        <v>78.501004014599914</v>
      </c>
    </row>
    <row r="2566" spans="1:8" x14ac:dyDescent="0.25">
      <c r="A2566" t="s">
        <v>176</v>
      </c>
      <c r="B2566" t="str">
        <f>VLOOKUP(C2566, olt_db!$B$2:$E$70, 2, 0)</f>
        <v>OLT-SMGN-IBS-Bandar_Sawah</v>
      </c>
      <c r="C2566" t="s">
        <v>847</v>
      </c>
      <c r="D2566" s="14" t="s">
        <v>917</v>
      </c>
      <c r="E2566" s="14" t="s">
        <v>896</v>
      </c>
      <c r="F2566" s="108">
        <v>3.1606199100640899</v>
      </c>
      <c r="G2566" s="170">
        <v>99.332364700466002</v>
      </c>
      <c r="H2566" s="53">
        <f>ACOS(COS(RADIANS(90-F2567)) * COS(RADIANS(90-F2566)) + SIN(RADIANS(90-F2567)) * SIN(RADIANS(90-F2566)) * COS(RADIANS(G2567-G2566))) * 6371392 * IFERROR(IF(AVERAGEIF('TT History'!$B:$B, D2566, 'TT History'!$E:$E) &gt; 9.8%, 1.1205, IF(AVERAGEIF('TT History'!$B:$B, D2566, 'TT History'!$E:$E) &gt;= 8.5%, 1.1055, 1.0525)), 1.0525)</f>
        <v>55.993591239971352</v>
      </c>
    </row>
    <row r="2567" spans="1:8" x14ac:dyDescent="0.25">
      <c r="A2567" t="s">
        <v>176</v>
      </c>
      <c r="B2567" t="str">
        <f>VLOOKUP(C2567, olt_db!$B$2:$E$70, 2, 0)</f>
        <v>OLT-SMGN-IBS-Bandar_Sawah</v>
      </c>
      <c r="C2567" t="s">
        <v>847</v>
      </c>
      <c r="D2567" s="14" t="s">
        <v>917</v>
      </c>
      <c r="E2567" s="14" t="s">
        <v>897</v>
      </c>
      <c r="F2567" s="108">
        <v>3.16049772131533</v>
      </c>
      <c r="G2567" s="170">
        <v>99.331931591385697</v>
      </c>
      <c r="H2567" s="53">
        <f>ACOS(COS(RADIANS(90-F2568)) * COS(RADIANS(90-F2567)) + SIN(RADIANS(90-F2568)) * SIN(RADIANS(90-F2567)) * COS(RADIANS(G2568-G2567))) * 6371392 * IFERROR(IF(AVERAGEIF('TT History'!$B:$B, D2567, 'TT History'!$E:$E) &gt; 9.8%, 1.1205, IF(AVERAGEIF('TT History'!$B:$B, D2567, 'TT History'!$E:$E) &gt;= 8.5%, 1.1055, 1.0525)), 1.0525)</f>
        <v>57.580136038581863</v>
      </c>
    </row>
    <row r="2568" spans="1:8" x14ac:dyDescent="0.25">
      <c r="A2568" t="s">
        <v>176</v>
      </c>
      <c r="B2568" t="str">
        <f>VLOOKUP(C2568, olt_db!$B$2:$E$70, 2, 0)</f>
        <v>OLT-SMGN-IBS-Bandar_Sawah</v>
      </c>
      <c r="C2568" t="s">
        <v>847</v>
      </c>
      <c r="D2568" s="14" t="s">
        <v>917</v>
      </c>
      <c r="E2568" s="14" t="s">
        <v>898</v>
      </c>
      <c r="F2568" s="108">
        <v>3.1603405053224298</v>
      </c>
      <c r="G2568" s="170">
        <v>99.331496380026294</v>
      </c>
      <c r="H2568" s="53">
        <f>ACOS(COS(RADIANS(90-F2569)) * COS(RADIANS(90-F2568)) + SIN(RADIANS(90-F2569)) * SIN(RADIANS(90-F2568)) * COS(RADIANS(G2569-G2568))) * 6371392 * IFERROR(IF(AVERAGEIF('TT History'!$B:$B, D2568, 'TT History'!$E:$E) &gt; 9.8%, 1.1205, IF(AVERAGEIF('TT History'!$B:$B, D2568, 'TT History'!$E:$E) &gt;= 8.5%, 1.1055, 1.0525)), 1.0525)</f>
        <v>76.705300004327199</v>
      </c>
    </row>
    <row r="2569" spans="1:8" x14ac:dyDescent="0.25">
      <c r="A2569" t="s">
        <v>176</v>
      </c>
      <c r="B2569" t="str">
        <f>VLOOKUP(C2569, olt_db!$B$2:$E$70, 2, 0)</f>
        <v>OLT-SMGN-IBS-Bandar_Sawah</v>
      </c>
      <c r="C2569" t="s">
        <v>847</v>
      </c>
      <c r="D2569" s="14" t="s">
        <v>917</v>
      </c>
      <c r="E2569" s="14" t="s">
        <v>899</v>
      </c>
      <c r="F2569" s="108">
        <v>3.16008184238737</v>
      </c>
      <c r="G2569" s="170">
        <v>99.3309369040918</v>
      </c>
      <c r="H2569" s="53">
        <f>ACOS(COS(RADIANS(90-F2570)) * COS(RADIANS(90-F2569)) + SIN(RADIANS(90-F2570)) * SIN(RADIANS(90-F2569)) * COS(RADIANS(G2570-G2569))) * 6371392 * IFERROR(IF(AVERAGEIF('TT History'!$B:$B, D2569, 'TT History'!$E:$E) &gt; 9.8%, 1.1205, IF(AVERAGEIF('TT History'!$B:$B, D2569, 'TT History'!$E:$E) &gt;= 8.5%, 1.1055, 1.0525)), 1.0525)</f>
        <v>52.332368790299498</v>
      </c>
    </row>
    <row r="2570" spans="1:8" x14ac:dyDescent="0.25">
      <c r="A2570" t="s">
        <v>176</v>
      </c>
      <c r="B2570" t="str">
        <f>VLOOKUP(C2570, olt_db!$B$2:$E$70, 2, 0)</f>
        <v>OLT-SMGN-IBS-Bandar_Sawah</v>
      </c>
      <c r="C2570" t="s">
        <v>847</v>
      </c>
      <c r="D2570" s="14" t="s">
        <v>917</v>
      </c>
      <c r="E2570" s="14" t="s">
        <v>900</v>
      </c>
      <c r="F2570" s="108">
        <v>3.1598933442661798</v>
      </c>
      <c r="G2570" s="170">
        <v>99.330561010940301</v>
      </c>
      <c r="H2570" s="53">
        <f>ACOS(COS(RADIANS(90-F2571)) * COS(RADIANS(90-F2570)) + SIN(RADIANS(90-F2571)) * SIN(RADIANS(90-F2570)) * COS(RADIANS(G2571-G2570))) * 6371392 * IFERROR(IF(AVERAGEIF('TT History'!$B:$B, D2570, 'TT History'!$E:$E) &gt; 9.8%, 1.1205, IF(AVERAGEIF('TT History'!$B:$B, D2570, 'TT History'!$E:$E) &gt;= 8.5%, 1.1055, 1.0525)), 1.0525)</f>
        <v>63.402419995919132</v>
      </c>
    </row>
    <row r="2571" spans="1:8" x14ac:dyDescent="0.25">
      <c r="A2571" t="s">
        <v>176</v>
      </c>
      <c r="B2571" t="str">
        <f>VLOOKUP(C2571, olt_db!$B$2:$E$70, 2, 0)</f>
        <v>OLT-SMGN-IBS-Bandar_Sawah</v>
      </c>
      <c r="C2571" t="s">
        <v>847</v>
      </c>
      <c r="D2571" s="14" t="s">
        <v>917</v>
      </c>
      <c r="E2571" s="14" t="s">
        <v>901</v>
      </c>
      <c r="F2571" s="108">
        <v>3.15965417744246</v>
      </c>
      <c r="G2571" s="170">
        <v>99.330111197327298</v>
      </c>
      <c r="H2571" s="53">
        <f>ACOS(COS(RADIANS(90-F2572)) * COS(RADIANS(90-F2571)) + SIN(RADIANS(90-F2572)) * SIN(RADIANS(90-F2571)) * COS(RADIANS(G2572-G2571))) * 6371392 * IFERROR(IF(AVERAGEIF('TT History'!$B:$B, D2571, 'TT History'!$E:$E) &gt; 9.8%, 1.1205, IF(AVERAGEIF('TT History'!$B:$B, D2571, 'TT History'!$E:$E) &gt;= 8.5%, 1.1055, 1.0525)), 1.0525)</f>
        <v>55.720679929763484</v>
      </c>
    </row>
    <row r="2572" spans="1:8" x14ac:dyDescent="0.25">
      <c r="A2572" t="s">
        <v>176</v>
      </c>
      <c r="B2572" t="str">
        <f>VLOOKUP(C2572, olt_db!$B$2:$E$70, 2, 0)</f>
        <v>OLT-SMGN-IBS-Bandar_Sawah</v>
      </c>
      <c r="C2572" t="s">
        <v>847</v>
      </c>
      <c r="D2572" s="14" t="s">
        <v>917</v>
      </c>
      <c r="E2572" s="14" t="s">
        <v>902</v>
      </c>
      <c r="F2572" s="108">
        <v>3.1594300720000201</v>
      </c>
      <c r="G2572" s="170">
        <v>99.329723624330597</v>
      </c>
      <c r="H2572" s="53">
        <f>ACOS(COS(RADIANS(90-F2573)) * COS(RADIANS(90-F2572)) + SIN(RADIANS(90-F2573)) * SIN(RADIANS(90-F2572)) * COS(RADIANS(G2573-G2572))) * 6371392 * IFERROR(IF(AVERAGEIF('TT History'!$B:$B, D2572, 'TT History'!$E:$E) &gt; 9.8%, 1.1205, IF(AVERAGEIF('TT History'!$B:$B, D2572, 'TT History'!$E:$E) &gt;= 8.5%, 1.1055, 1.0525)), 1.0525)</f>
        <v>64.593137023507794</v>
      </c>
    </row>
    <row r="2573" spans="1:8" x14ac:dyDescent="0.25">
      <c r="A2573" t="s">
        <v>176</v>
      </c>
      <c r="B2573" t="str">
        <f>VLOOKUP(C2573, olt_db!$B$2:$E$70, 2, 0)</f>
        <v>OLT-SMGN-IBS-Bandar_Sawah</v>
      </c>
      <c r="C2573" t="s">
        <v>847</v>
      </c>
      <c r="D2573" s="14" t="s">
        <v>917</v>
      </c>
      <c r="E2573" s="14" t="s">
        <v>903</v>
      </c>
      <c r="F2573" s="108">
        <v>3.1591844414778198</v>
      </c>
      <c r="G2573" s="170">
        <v>99.32926641908</v>
      </c>
      <c r="H2573" s="53">
        <f>ACOS(COS(RADIANS(90-F2574)) * COS(RADIANS(90-F2573)) + SIN(RADIANS(90-F2574)) * SIN(RADIANS(90-F2573)) * COS(RADIANS(G2574-G2573))) * 6371392 * IFERROR(IF(AVERAGEIF('TT History'!$B:$B, D2573, 'TT History'!$E:$E) &gt; 9.8%, 1.1205, IF(AVERAGEIF('TT History'!$B:$B, D2573, 'TT History'!$E:$E) &gt;= 8.5%, 1.1055, 1.0525)), 1.0525)</f>
        <v>60.902854680881383</v>
      </c>
    </row>
    <row r="2574" spans="1:8" x14ac:dyDescent="0.25">
      <c r="A2574" t="s">
        <v>176</v>
      </c>
      <c r="B2574" t="str">
        <f>VLOOKUP(C2574, olt_db!$B$2:$E$70, 2, 0)</f>
        <v>OLT-SMGN-IBS-Bandar_Sawah</v>
      </c>
      <c r="C2574" t="s">
        <v>847</v>
      </c>
      <c r="D2574" s="14" t="s">
        <v>917</v>
      </c>
      <c r="E2574" s="14" t="s">
        <v>904</v>
      </c>
      <c r="F2574" s="108">
        <v>3.15895630720525</v>
      </c>
      <c r="G2574" s="170">
        <v>99.328833485819999</v>
      </c>
      <c r="H2574" s="53">
        <f>ACOS(COS(RADIANS(90-F2575)) * COS(RADIANS(90-F2574)) + SIN(RADIANS(90-F2575)) * SIN(RADIANS(90-F2574)) * COS(RADIANS(G2575-G2574))) * 6371392 * IFERROR(IF(AVERAGEIF('TT History'!$B:$B, D2574, 'TT History'!$E:$E) &gt; 9.8%, 1.1205, IF(AVERAGEIF('TT History'!$B:$B, D2574, 'TT History'!$E:$E) &gt;= 8.5%, 1.1055, 1.0525)), 1.0525)</f>
        <v>63.560103000680208</v>
      </c>
    </row>
    <row r="2575" spans="1:8" x14ac:dyDescent="0.25">
      <c r="A2575" t="s">
        <v>176</v>
      </c>
      <c r="B2575" t="str">
        <f>VLOOKUP(C2575, olt_db!$B$2:$E$70, 2, 0)</f>
        <v>OLT-SMGN-IBS-Bandar_Sawah</v>
      </c>
      <c r="C2575" t="s">
        <v>847</v>
      </c>
      <c r="D2575" s="14" t="s">
        <v>917</v>
      </c>
      <c r="E2575" s="14" t="s">
        <v>905</v>
      </c>
      <c r="F2575" s="108">
        <v>3.1587043302621001</v>
      </c>
      <c r="G2575" s="170">
        <v>99.328389282985597</v>
      </c>
      <c r="H2575" s="53">
        <f>ACOS(COS(RADIANS(90-F2576)) * COS(RADIANS(90-F2575)) + SIN(RADIANS(90-F2576)) * SIN(RADIANS(90-F2575)) * COS(RADIANS(G2576-G2575))) * 6371392 * IFERROR(IF(AVERAGEIF('TT History'!$B:$B, D2575, 'TT History'!$E:$E) &gt; 9.8%, 1.1205, IF(AVERAGEIF('TT History'!$B:$B, D2575, 'TT History'!$E:$E) &gt;= 8.5%, 1.1055, 1.0525)), 1.0525)</f>
        <v>59.01932766496482</v>
      </c>
    </row>
    <row r="2576" spans="1:8" x14ac:dyDescent="0.25">
      <c r="A2576" t="s">
        <v>176</v>
      </c>
      <c r="B2576" t="str">
        <f>VLOOKUP(C2576, olt_db!$B$2:$E$70, 2, 0)</f>
        <v>OLT-SMGN-IBS-Bandar_Sawah</v>
      </c>
      <c r="C2576" t="s">
        <v>847</v>
      </c>
      <c r="D2576" s="14" t="s">
        <v>917</v>
      </c>
      <c r="E2576" s="14" t="s">
        <v>906</v>
      </c>
      <c r="F2576" s="108">
        <v>3.15846096491099</v>
      </c>
      <c r="G2576" s="170">
        <v>99.327982301562002</v>
      </c>
      <c r="H2576" s="53">
        <f>ACOS(COS(RADIANS(90-F2577)) * COS(RADIANS(90-F2576)) + SIN(RADIANS(90-F2577)) * SIN(RADIANS(90-F2576)) * COS(RADIANS(G2577-G2576))) * 6371392 * IFERROR(IF(AVERAGEIF('TT History'!$B:$B, D2576, 'TT History'!$E:$E) &gt; 9.8%, 1.1205, IF(AVERAGEIF('TT History'!$B:$B, D2576, 'TT History'!$E:$E) &gt;= 8.5%, 1.1055, 1.0525)), 1.0525)</f>
        <v>49.20396659525867</v>
      </c>
    </row>
    <row r="2577" spans="1:8" x14ac:dyDescent="0.25">
      <c r="A2577" t="s">
        <v>176</v>
      </c>
      <c r="B2577" t="str">
        <f>VLOOKUP(C2577, olt_db!$B$2:$E$70, 2, 0)</f>
        <v>OLT-SMGN-IBS-Bandar_Sawah</v>
      </c>
      <c r="C2577" t="s">
        <v>847</v>
      </c>
      <c r="D2577" s="14" t="s">
        <v>917</v>
      </c>
      <c r="E2577" s="14" t="s">
        <v>907</v>
      </c>
      <c r="F2577" s="108">
        <v>3.1582607377114198</v>
      </c>
      <c r="G2577" s="170">
        <v>99.327641419773997</v>
      </c>
      <c r="H2577" s="53">
        <f>ACOS(COS(RADIANS(90-F2578)) * COS(RADIANS(90-F2577)) + SIN(RADIANS(90-F2578)) * SIN(RADIANS(90-F2577)) * COS(RADIANS(G2578-G2577))) * 6371392 * IFERROR(IF(AVERAGEIF('TT History'!$B:$B, D2577, 'TT History'!$E:$E) &gt; 9.8%, 1.1205, IF(AVERAGEIF('TT History'!$B:$B, D2577, 'TT History'!$E:$E) &gt;= 8.5%, 1.1055, 1.0525)), 1.0525)</f>
        <v>49.154145839106995</v>
      </c>
    </row>
    <row r="2578" spans="1:8" x14ac:dyDescent="0.25">
      <c r="A2578" t="s">
        <v>176</v>
      </c>
      <c r="B2578" t="str">
        <f>VLOOKUP(C2578, olt_db!$B$2:$E$70, 2, 0)</f>
        <v>OLT-SMGN-IBS-Bandar_Sawah</v>
      </c>
      <c r="C2578" t="s">
        <v>847</v>
      </c>
      <c r="D2578" s="14" t="s">
        <v>917</v>
      </c>
      <c r="E2578" s="14" t="s">
        <v>908</v>
      </c>
      <c r="F2578" s="108">
        <v>3.158066546978</v>
      </c>
      <c r="G2578" s="170">
        <v>99.327297513066796</v>
      </c>
      <c r="H2578" s="53">
        <f>ACOS(COS(RADIANS(90-F2579)) * COS(RADIANS(90-F2578)) + SIN(RADIANS(90-F2579)) * SIN(RADIANS(90-F2578)) * COS(RADIANS(G2579-G2578))) * 6371392 * IFERROR(IF(AVERAGEIF('TT History'!$B:$B, D2578, 'TT History'!$E:$E) &gt; 9.8%, 1.1205, IF(AVERAGEIF('TT History'!$B:$B, D2578, 'TT History'!$E:$E) &gt;= 8.5%, 1.1055, 1.0525)), 1.0525)</f>
        <v>16.73879069074956</v>
      </c>
    </row>
    <row r="2579" spans="1:8" x14ac:dyDescent="0.25">
      <c r="A2579" t="s">
        <v>176</v>
      </c>
      <c r="B2579" t="str">
        <f>VLOOKUP(C2579, olt_db!$B$2:$E$70, 2, 0)</f>
        <v>OLT-SMGN-IBS-Bandar_Sawah</v>
      </c>
      <c r="C2579" t="s">
        <v>847</v>
      </c>
      <c r="D2579" s="14" t="s">
        <v>917</v>
      </c>
      <c r="E2579" s="14" t="s">
        <v>909</v>
      </c>
      <c r="F2579" s="108">
        <v>3.1580558969349402</v>
      </c>
      <c r="G2579" s="170">
        <v>99.327163395150507</v>
      </c>
      <c r="H2579" s="53">
        <f>ACOS(COS(RADIANS(90-F2580)) * COS(RADIANS(90-F2579)) + SIN(RADIANS(90-F2580)) * SIN(RADIANS(90-F2579)) * COS(RADIANS(G2580-G2579))) * 6371392 * IFERROR(IF(AVERAGEIF('TT History'!$B:$B, D2579, 'TT History'!$E:$E) &gt; 9.8%, 1.1205, IF(AVERAGEIF('TT History'!$B:$B, D2579, 'TT History'!$E:$E) &gt;= 8.5%, 1.1055, 1.0525)), 1.0525)</f>
        <v>48.295933328884416</v>
      </c>
    </row>
    <row r="2580" spans="1:8" x14ac:dyDescent="0.25">
      <c r="A2580" t="s">
        <v>176</v>
      </c>
      <c r="B2580" t="str">
        <f>VLOOKUP(C2580, olt_db!$B$2:$E$70, 2, 0)</f>
        <v>OLT-SMGN-IBS-Bandar_Sawah</v>
      </c>
      <c r="C2580" t="s">
        <v>847</v>
      </c>
      <c r="D2580" s="14" t="s">
        <v>917</v>
      </c>
      <c r="E2580" s="14" t="s">
        <v>910</v>
      </c>
      <c r="F2580" s="108">
        <v>3.1580557452143099</v>
      </c>
      <c r="G2580" s="170">
        <v>99.326775202820698</v>
      </c>
      <c r="H2580" s="53">
        <f>ACOS(COS(RADIANS(90-F2581)) * COS(RADIANS(90-F2580)) + SIN(RADIANS(90-F2581)) * SIN(RADIANS(90-F2580)) * COS(RADIANS(G2581-G2580))) * 6371392 * IFERROR(IF(AVERAGEIF('TT History'!$B:$B, D2580, 'TT History'!$E:$E) &gt; 9.8%, 1.1205, IF(AVERAGEIF('TT History'!$B:$B, D2580, 'TT History'!$E:$E) &gt;= 8.5%, 1.1055, 1.0525)), 1.0525)</f>
        <v>47.319224594646577</v>
      </c>
    </row>
    <row r="2581" spans="1:8" x14ac:dyDescent="0.25">
      <c r="A2581" t="s">
        <v>176</v>
      </c>
      <c r="B2581" t="str">
        <f>VLOOKUP(C2581, olt_db!$B$2:$E$70, 2, 0)</f>
        <v>OLT-SMGN-IBS-Bandar_Sawah</v>
      </c>
      <c r="C2581" t="s">
        <v>847</v>
      </c>
      <c r="D2581" s="14" t="s">
        <v>917</v>
      </c>
      <c r="E2581" s="14" t="s">
        <v>911</v>
      </c>
      <c r="F2581" s="108">
        <v>3.1580567186883499</v>
      </c>
      <c r="G2581" s="170">
        <v>99.326394861785104</v>
      </c>
      <c r="H2581" s="53">
        <f>ACOS(COS(RADIANS(90-F2582)) * COS(RADIANS(90-F2581)) + SIN(RADIANS(90-F2582)) * SIN(RADIANS(90-F2581)) * COS(RADIANS(G2582-G2581))) * 6371392 * IFERROR(IF(AVERAGEIF('TT History'!$B:$B, D2581, 'TT History'!$E:$E) &gt; 9.8%, 1.1205, IF(AVERAGEIF('TT History'!$B:$B, D2581, 'TT History'!$E:$E) &gt;= 8.5%, 1.1055, 1.0525)), 1.0525)</f>
        <v>57.723042772098196</v>
      </c>
    </row>
    <row r="2582" spans="1:8" x14ac:dyDescent="0.25">
      <c r="A2582" t="s">
        <v>176</v>
      </c>
      <c r="B2582" t="str">
        <f>VLOOKUP(C2582, olt_db!$B$2:$E$70, 2, 0)</f>
        <v>OLT-SMGN-IBS-Bandar_Sawah</v>
      </c>
      <c r="C2582" t="s">
        <v>847</v>
      </c>
      <c r="D2582" s="14" t="s">
        <v>917</v>
      </c>
      <c r="E2582" s="14" t="s">
        <v>912</v>
      </c>
      <c r="F2582" s="108">
        <v>3.1580662218081099</v>
      </c>
      <c r="G2582" s="170">
        <v>99.325930993567894</v>
      </c>
      <c r="H2582" s="53">
        <f>ACOS(COS(RADIANS(90-F2583)) * COS(RADIANS(90-F2582)) + SIN(RADIANS(90-F2583)) * SIN(RADIANS(90-F2582)) * COS(RADIANS(G2583-G2582))) * 6371392 * IFERROR(IF(AVERAGEIF('TT History'!$B:$B, D2582, 'TT History'!$E:$E) &gt; 9.8%, 1.1205, IF(AVERAGEIF('TT History'!$B:$B, D2582, 'TT History'!$E:$E) &gt;= 8.5%, 1.1055, 1.0525)), 1.0525)</f>
        <v>54.153118469858875</v>
      </c>
    </row>
    <row r="2583" spans="1:8" x14ac:dyDescent="0.25">
      <c r="A2583" t="s">
        <v>176</v>
      </c>
      <c r="B2583" t="str">
        <f>VLOOKUP(C2583, olt_db!$B$2:$E$70, 2, 0)</f>
        <v>OLT-SMGN-IBS-Bandar_Sawah</v>
      </c>
      <c r="C2583" t="s">
        <v>847</v>
      </c>
      <c r="D2583" s="14" t="s">
        <v>917</v>
      </c>
      <c r="E2583" s="14" t="s">
        <v>913</v>
      </c>
      <c r="F2583" s="108">
        <v>3.15807113564105</v>
      </c>
      <c r="G2583" s="170">
        <v>99.325495749560503</v>
      </c>
      <c r="H2583" s="53">
        <f>ACOS(COS(RADIANS(90-F2584)) * COS(RADIANS(90-F2583)) + SIN(RADIANS(90-F2584)) * SIN(RADIANS(90-F2583)) * COS(RADIANS(G2584-G2583))) * 6371392 * IFERROR(IF(AVERAGEIF('TT History'!$B:$B, D2583, 'TT History'!$E:$E) &gt; 9.8%, 1.1205, IF(AVERAGEIF('TT History'!$B:$B, D2583, 'TT History'!$E:$E) &gt;= 8.5%, 1.1055, 1.0525)), 1.0525)</f>
        <v>50.037111977226147</v>
      </c>
    </row>
    <row r="2584" spans="1:8" x14ac:dyDescent="0.25">
      <c r="A2584" t="s">
        <v>176</v>
      </c>
      <c r="B2584" t="str">
        <f>VLOOKUP(C2584, olt_db!$B$2:$E$70, 2, 0)</f>
        <v>OLT-SMGN-IBS-Bandar_Sawah</v>
      </c>
      <c r="C2584" t="s">
        <v>847</v>
      </c>
      <c r="D2584" s="14" t="s">
        <v>917</v>
      </c>
      <c r="E2584" s="14" t="s">
        <v>914</v>
      </c>
      <c r="F2584" s="108">
        <v>3.1579981558844601</v>
      </c>
      <c r="G2584" s="170">
        <v>99.325100259493098</v>
      </c>
      <c r="H2584" s="53">
        <f>ACOS(COS(RADIANS(90-F2585)) * COS(RADIANS(90-F2584)) + SIN(RADIANS(90-F2585)) * SIN(RADIANS(90-F2584)) * COS(RADIANS(G2585-G2584))) * 6371392 * IFERROR(IF(AVERAGEIF('TT History'!$B:$B, D2584, 'TT History'!$E:$E) &gt; 9.8%, 1.1205, IF(AVERAGEIF('TT History'!$B:$B, D2584, 'TT History'!$E:$E) &gt;= 8.5%, 1.1055, 1.0525)), 1.0525)</f>
        <v>40.215179509399135</v>
      </c>
    </row>
    <row r="2585" spans="1:8" x14ac:dyDescent="0.25">
      <c r="A2585" t="s">
        <v>176</v>
      </c>
      <c r="B2585" t="str">
        <f>VLOOKUP(C2585, olt_db!$B$2:$E$70, 2, 0)</f>
        <v>OLT-SMGN-IBS-Bandar_Sawah</v>
      </c>
      <c r="C2585" t="s">
        <v>847</v>
      </c>
      <c r="D2585" s="14" t="s">
        <v>917</v>
      </c>
      <c r="E2585" s="14" t="s">
        <v>915</v>
      </c>
      <c r="F2585" s="108">
        <v>3.1578487755200499</v>
      </c>
      <c r="G2585" s="170">
        <v>99.3248137252465</v>
      </c>
      <c r="H2585" s="53">
        <f>ACOS(COS(RADIANS(90-F2586)) * COS(RADIANS(90-F2585)) + SIN(RADIANS(90-F2586)) * SIN(RADIANS(90-F2585)) * COS(RADIANS(G2586-G2585))) * 6371392 * IFERROR(IF(AVERAGEIF('TT History'!$B:$B, D2585, 'TT History'!$E:$E) &gt; 9.8%, 1.1205, IF(AVERAGEIF('TT History'!$B:$B, D2585, 'TT History'!$E:$E) &gt;= 8.5%, 1.1055, 1.0525)), 1.0525)</f>
        <v>52.355178513383521</v>
      </c>
    </row>
    <row r="2586" spans="1:8" x14ac:dyDescent="0.25">
      <c r="A2586" t="s">
        <v>176</v>
      </c>
      <c r="B2586" t="str">
        <f>VLOOKUP(C2586, olt_db!$B$2:$E$70, 2, 0)</f>
        <v>OLT-SMGN-IBS-Bandar_Sawah</v>
      </c>
      <c r="C2586" t="s">
        <v>847</v>
      </c>
      <c r="D2586" s="14" t="s">
        <v>917</v>
      </c>
      <c r="E2586" s="14" t="s">
        <v>916</v>
      </c>
      <c r="F2586" s="108">
        <v>3.15752625528454</v>
      </c>
      <c r="G2586" s="170">
        <v>99.324543997557001</v>
      </c>
      <c r="H2586" s="53">
        <f>ACOS(COS(RADIANS(90-F2587)) * COS(RADIANS(90-F2586)) + SIN(RADIANS(90-F2587)) * SIN(RADIANS(90-F2586)) * COS(RADIANS(G2587-G2586))) * 6371392 * IFERROR(IF(AVERAGEIF('TT History'!$B:$B, D2586, 'TT History'!$E:$E) &gt; 9.8%, 1.1205, IF(AVERAGEIF('TT History'!$B:$B, D2586, 'TT History'!$E:$E) &gt;= 8.5%, 1.1055, 1.0525)), 1.0525)</f>
        <v>14.701837352976186</v>
      </c>
    </row>
    <row r="2587" spans="1:8" x14ac:dyDescent="0.25">
      <c r="A2587" t="s">
        <v>176</v>
      </c>
      <c r="B2587" t="str">
        <f>VLOOKUP(C2587, olt_db!$B$2:$E$70, 2, 0)</f>
        <v>OLT-SMGN-IBS-Bandar_Sawah</v>
      </c>
      <c r="C2587" t="s">
        <v>847</v>
      </c>
      <c r="D2587" s="14" t="s">
        <v>917</v>
      </c>
      <c r="E2587" s="14" t="s">
        <v>669</v>
      </c>
      <c r="F2587" s="108">
        <v>3.1574614217989501</v>
      </c>
      <c r="G2587" s="170">
        <v>99.324445261696198</v>
      </c>
      <c r="H2587" s="53">
        <f>ACOS(COS(RADIANS(90-F2588)) * COS(RADIANS(90-F2587)) + SIN(RADIANS(90-F2588)) * SIN(RADIANS(90-F2587)) * COS(RADIANS(G2588-G2587))) * 6371392 * IFERROR(IF(AVERAGEIF('TT History'!$B:$B, D2587, 'TT History'!$E:$E) &gt; 9.8%, 1.1205, IF(AVERAGEIF('TT History'!$B:$B, D2587, 'TT History'!$E:$E) &gt;= 8.5%, 1.1055, 1.0525)), 1.0525)</f>
        <v>52.198661733887498</v>
      </c>
    </row>
    <row r="2588" spans="1:8" x14ac:dyDescent="0.25">
      <c r="A2588" t="s">
        <v>176</v>
      </c>
      <c r="B2588" t="str">
        <f>VLOOKUP(C2588, olt_db!$B$2:$E$70, 2, 0)</f>
        <v>OLT-SMGN-IBS-Bandar_Sawah</v>
      </c>
      <c r="C2588" t="s">
        <v>847</v>
      </c>
      <c r="D2588" s="14" t="s">
        <v>917</v>
      </c>
      <c r="E2588" s="14" t="s">
        <v>670</v>
      </c>
      <c r="F2588" s="108">
        <v>3.1570426941288199</v>
      </c>
      <c r="G2588" s="170">
        <v>99.324432376124804</v>
      </c>
      <c r="H2588" s="53">
        <f>ACOS(COS(RADIANS(90-F2589)) * COS(RADIANS(90-F2588)) + SIN(RADIANS(90-F2589)) * SIN(RADIANS(90-F2588)) * COS(RADIANS(G2589-G2588))) * 6371392 * IFERROR(IF(AVERAGEIF('TT History'!$B:$B, D2588, 'TT History'!$E:$E) &gt; 9.8%, 1.1205, IF(AVERAGEIF('TT History'!$B:$B, D2588, 'TT History'!$E:$E) &gt;= 8.5%, 1.1055, 1.0525)), 1.0525)</f>
        <v>64.100421310881217</v>
      </c>
    </row>
    <row r="2589" spans="1:8" x14ac:dyDescent="0.25">
      <c r="A2589" t="s">
        <v>176</v>
      </c>
      <c r="B2589" t="str">
        <f>VLOOKUP(C2589, olt_db!$B$2:$E$70, 2, 0)</f>
        <v>OLT-SMGN-IBS-Bandar_Sawah</v>
      </c>
      <c r="C2589" t="s">
        <v>847</v>
      </c>
      <c r="D2589" s="14" t="s">
        <v>917</v>
      </c>
      <c r="E2589" s="14" t="s">
        <v>671</v>
      </c>
      <c r="F2589" s="108">
        <v>3.15702421578988</v>
      </c>
      <c r="G2589" s="170">
        <v>99.323917483213094</v>
      </c>
      <c r="H2589" s="53">
        <f>ACOS(COS(RADIANS(90-F2590)) * COS(RADIANS(90-F2589)) + SIN(RADIANS(90-F2590)) * SIN(RADIANS(90-F2589)) * COS(RADIANS(G2590-G2589))) * 6371392 * IFERROR(IF(AVERAGEIF('TT History'!$B:$B, D2589, 'TT History'!$E:$E) &gt; 9.8%, 1.1205, IF(AVERAGEIF('TT History'!$B:$B, D2589, 'TT History'!$E:$E) &gt;= 8.5%, 1.1055, 1.0525)), 1.0525)</f>
        <v>80.833596519153659</v>
      </c>
    </row>
    <row r="2590" spans="1:8" x14ac:dyDescent="0.25">
      <c r="A2590" t="s">
        <v>176</v>
      </c>
      <c r="B2590" t="str">
        <f>VLOOKUP(C2590, olt_db!$B$2:$E$70, 2, 0)</f>
        <v>OLT-SMGN-IBS-Bandar_Sawah</v>
      </c>
      <c r="C2590" t="s">
        <v>847</v>
      </c>
      <c r="D2590" s="14" t="s">
        <v>917</v>
      </c>
      <c r="E2590" s="14" t="s">
        <v>672</v>
      </c>
      <c r="F2590" s="108">
        <v>3.15686098210361</v>
      </c>
      <c r="G2590" s="170">
        <v>99.323288664495806</v>
      </c>
      <c r="H2590" s="53">
        <f>ACOS(COS(RADIANS(90-F2591)) * COS(RADIANS(90-F2590)) + SIN(RADIANS(90-F2591)) * SIN(RADIANS(90-F2590)) * COS(RADIANS(G2591-G2590))) * 6371392 * IFERROR(IF(AVERAGEIF('TT History'!$B:$B, D2590, 'TT History'!$E:$E) &gt; 9.8%, 1.1205, IF(AVERAGEIF('TT History'!$B:$B, D2590, 'TT History'!$E:$E) &gt;= 8.5%, 1.1055, 1.0525)), 1.0525)</f>
        <v>88.362346577845173</v>
      </c>
    </row>
    <row r="2591" spans="1:8" x14ac:dyDescent="0.25">
      <c r="A2591" t="s">
        <v>176</v>
      </c>
      <c r="B2591" t="str">
        <f>VLOOKUP(C2591, olt_db!$B$2:$E$70, 2, 0)</f>
        <v>OLT-SMGN-IBS-Bandar_Sawah</v>
      </c>
      <c r="C2591" t="s">
        <v>847</v>
      </c>
      <c r="D2591" s="14" t="s">
        <v>917</v>
      </c>
      <c r="E2591" s="14" t="s">
        <v>673</v>
      </c>
      <c r="F2591" s="108">
        <v>3.1567764631505502</v>
      </c>
      <c r="G2591" s="170">
        <v>99.322583490469796</v>
      </c>
      <c r="H2591" s="53">
        <f>ACOS(COS(RADIANS(90-F2592)) * COS(RADIANS(90-F2591)) + SIN(RADIANS(90-F2592)) * SIN(RADIANS(90-F2591)) * COS(RADIANS(G2592-G2591))) * 6371392 * IFERROR(IF(AVERAGEIF('TT History'!$B:$B, D2591, 'TT History'!$E:$E) &gt; 9.8%, 1.1205, IF(AVERAGEIF('TT History'!$B:$B, D2591, 'TT History'!$E:$E) &gt;= 8.5%, 1.1055, 1.0525)), 1.0525)</f>
        <v>75.621118610264745</v>
      </c>
    </row>
    <row r="2592" spans="1:8" x14ac:dyDescent="0.25">
      <c r="A2592" t="s">
        <v>176</v>
      </c>
      <c r="B2592" t="str">
        <f>VLOOKUP(C2592, olt_db!$B$2:$E$70, 2, 0)</f>
        <v>OLT-SMGN-IBS-Bandar_Sawah</v>
      </c>
      <c r="C2592" t="s">
        <v>847</v>
      </c>
      <c r="D2592" s="14" t="s">
        <v>917</v>
      </c>
      <c r="E2592" s="14" t="s">
        <v>674</v>
      </c>
      <c r="F2592" s="108">
        <v>3.1566945019695498</v>
      </c>
      <c r="G2592" s="170">
        <v>99.321981233359097</v>
      </c>
      <c r="H2592" s="53">
        <f>ACOS(COS(RADIANS(90-F2593)) * COS(RADIANS(90-F2592)) + SIN(RADIANS(90-F2593)) * SIN(RADIANS(90-F2592)) * COS(RADIANS(G2593-G2592))) * 6371392 * IFERROR(IF(AVERAGEIF('TT History'!$B:$B, D2592, 'TT History'!$E:$E) &gt; 9.8%, 1.1205, IF(AVERAGEIF('TT History'!$B:$B, D2592, 'TT History'!$E:$E) &gt;= 8.5%, 1.1055, 1.0525)), 1.0525)</f>
        <v>176.1493710164267</v>
      </c>
    </row>
    <row r="2593" spans="1:8" x14ac:dyDescent="0.25">
      <c r="A2593" t="s">
        <v>176</v>
      </c>
      <c r="B2593" t="str">
        <f>VLOOKUP(C2593, olt_db!$B$2:$E$70, 2, 0)</f>
        <v>OLT-SMGN-IBS-Bandar_Sawah</v>
      </c>
      <c r="C2593" t="s">
        <v>847</v>
      </c>
      <c r="D2593" s="14" t="s">
        <v>917</v>
      </c>
      <c r="E2593" s="14" t="s">
        <v>675</v>
      </c>
      <c r="F2593" s="108">
        <v>3.1565042035985198</v>
      </c>
      <c r="G2593" s="170">
        <v>99.320578270155195</v>
      </c>
      <c r="H2593" s="53">
        <f>ACOS(COS(RADIANS(90-F2594)) * COS(RADIANS(90-F2593)) + SIN(RADIANS(90-F2594)) * SIN(RADIANS(90-F2593)) * COS(RADIANS(G2594-G2593))) * 6371392 * IFERROR(IF(AVERAGEIF('TT History'!$B:$B, D2593, 'TT History'!$E:$E) &gt; 9.8%, 1.1205, IF(AVERAGEIF('TT History'!$B:$B, D2593, 'TT History'!$E:$E) &gt;= 8.5%, 1.1055, 1.0525)), 1.0525)</f>
        <v>124.22522607138146</v>
      </c>
    </row>
    <row r="2594" spans="1:8" x14ac:dyDescent="0.25">
      <c r="A2594" t="s">
        <v>176</v>
      </c>
      <c r="B2594" t="str">
        <f>VLOOKUP(C2594, olt_db!$B$2:$E$70, 2, 0)</f>
        <v>OLT-SMGN-IBS-Bandar_Sawah</v>
      </c>
      <c r="C2594" t="s">
        <v>847</v>
      </c>
      <c r="D2594" s="14" t="s">
        <v>917</v>
      </c>
      <c r="E2594" s="14" t="s">
        <v>676</v>
      </c>
      <c r="F2594" s="108">
        <v>3.1563995334955299</v>
      </c>
      <c r="G2594" s="170">
        <v>99.319585294034496</v>
      </c>
      <c r="H2594" s="53">
        <f>ACOS(COS(RADIANS(90-F2595)) * COS(RADIANS(90-F2594)) + SIN(RADIANS(90-F2595)) * SIN(RADIANS(90-F2594)) * COS(RADIANS(G2595-G2594))) * 6371392 * IFERROR(IF(AVERAGEIF('TT History'!$B:$B, D2594, 'TT History'!$E:$E) &gt; 9.8%, 1.1205, IF(AVERAGEIF('TT History'!$B:$B, D2594, 'TT History'!$E:$E) &gt;= 8.5%, 1.1055, 1.0525)), 1.0525)</f>
        <v>105.32627344712715</v>
      </c>
    </row>
    <row r="2595" spans="1:8" x14ac:dyDescent="0.25">
      <c r="A2595" t="s">
        <v>176</v>
      </c>
      <c r="B2595" t="str">
        <f>VLOOKUP(C2595, olt_db!$B$2:$E$70, 2, 0)</f>
        <v>OLT-SMGN-IBS-Bandar_Sawah</v>
      </c>
      <c r="C2595" t="s">
        <v>847</v>
      </c>
      <c r="D2595" s="14" t="s">
        <v>917</v>
      </c>
      <c r="E2595" s="14" t="s">
        <v>677</v>
      </c>
      <c r="F2595" s="108">
        <v>3.15627663649318</v>
      </c>
      <c r="G2595" s="170">
        <v>99.318747700171002</v>
      </c>
      <c r="H2595" s="53">
        <f>ACOS(COS(RADIANS(90-F2596)) * COS(RADIANS(90-F2595)) + SIN(RADIANS(90-F2596)) * SIN(RADIANS(90-F2595)) * COS(RADIANS(G2596-G2595))) * 6371392 * IFERROR(IF(AVERAGEIF('TT History'!$B:$B, D2595, 'TT History'!$E:$E) &gt; 9.8%, 1.1205, IF(AVERAGEIF('TT History'!$B:$B, D2595, 'TT History'!$E:$E) &gt;= 8.5%, 1.1055, 1.0525)), 1.0525)</f>
        <v>96.753943435856726</v>
      </c>
    </row>
    <row r="2596" spans="1:8" x14ac:dyDescent="0.25">
      <c r="A2596" t="s">
        <v>176</v>
      </c>
      <c r="B2596" t="str">
        <f>VLOOKUP(C2596, olt_db!$B$2:$E$70, 2, 0)</f>
        <v>OLT-SMGN-IBS-Bandar_Sawah</v>
      </c>
      <c r="C2596" t="s">
        <v>847</v>
      </c>
      <c r="D2596" s="14" t="s">
        <v>917</v>
      </c>
      <c r="E2596" s="14" t="s">
        <v>678</v>
      </c>
      <c r="F2596" s="108">
        <v>3.1562422712837899</v>
      </c>
      <c r="G2596" s="170">
        <v>99.317970776026897</v>
      </c>
      <c r="H2596" s="53">
        <f>ACOS(COS(RADIANS(90-F2597)) * COS(RADIANS(90-F2596)) + SIN(RADIANS(90-F2597)) * SIN(RADIANS(90-F2596)) * COS(RADIANS(G2597-G2596))) * 6371392 * IFERROR(IF(AVERAGEIF('TT History'!$B:$B, D2596, 'TT History'!$E:$E) &gt; 9.8%, 1.1205, IF(AVERAGEIF('TT History'!$B:$B, D2596, 'TT History'!$E:$E) &gt;= 8.5%, 1.1055, 1.0525)), 1.0525)</f>
        <v>58.401821930342109</v>
      </c>
    </row>
    <row r="2597" spans="1:8" x14ac:dyDescent="0.25">
      <c r="A2597" t="s">
        <v>176</v>
      </c>
      <c r="B2597" t="str">
        <f>VLOOKUP(C2597, olt_db!$B$2:$E$70, 2, 0)</f>
        <v>OLT-SMGN-IBS-Bandar_Sawah</v>
      </c>
      <c r="C2597" t="s">
        <v>847</v>
      </c>
      <c r="D2597" s="14" t="s">
        <v>917</v>
      </c>
      <c r="E2597" s="14" t="s">
        <v>679</v>
      </c>
      <c r="F2597" s="108">
        <v>3.1561851115378499</v>
      </c>
      <c r="G2597" s="170">
        <v>99.317504859684306</v>
      </c>
      <c r="H2597" s="53">
        <f>ACOS(COS(RADIANS(90-F2598)) * COS(RADIANS(90-F2597)) + SIN(RADIANS(90-F2598)) * SIN(RADIANS(90-F2597)) * COS(RADIANS(G2598-G2597))) * 6371392 * IFERROR(IF(AVERAGEIF('TT History'!$B:$B, D2597, 'TT History'!$E:$E) &gt; 9.8%, 1.1205, IF(AVERAGEIF('TT History'!$B:$B, D2597, 'TT History'!$E:$E) &gt;= 8.5%, 1.1055, 1.0525)), 1.0525)</f>
        <v>123.97449102857125</v>
      </c>
    </row>
    <row r="2598" spans="1:8" x14ac:dyDescent="0.25">
      <c r="A2598" t="s">
        <v>176</v>
      </c>
      <c r="B2598" t="str">
        <f>VLOOKUP(C2598, olt_db!$B$2:$E$70, 2, 0)</f>
        <v>OLT-SMGN-IBS-Bandar_Sawah</v>
      </c>
      <c r="C2598" t="s">
        <v>847</v>
      </c>
      <c r="D2598" s="14" t="s">
        <v>917</v>
      </c>
      <c r="E2598" s="14" t="s">
        <v>645</v>
      </c>
      <c r="F2598" s="108">
        <v>3.1560758134144602</v>
      </c>
      <c r="G2598" s="170">
        <v>99.316514411507299</v>
      </c>
      <c r="H2598" s="53">
        <f>ACOS(COS(RADIANS(90-F2599)) * COS(RADIANS(90-F2598)) + SIN(RADIANS(90-F2599)) * SIN(RADIANS(90-F2598)) * COS(RADIANS(G2599-G2598))) * 6371392 * IFERROR(IF(AVERAGEIF('TT History'!$B:$B, D2598, 'TT History'!$E:$E) &gt; 9.8%, 1.1205, IF(AVERAGEIF('TT History'!$B:$B, D2598, 'TT History'!$E:$E) &gt;= 8.5%, 1.1055, 1.0525)), 1.0525)</f>
        <v>53.039282962652869</v>
      </c>
    </row>
    <row r="2599" spans="1:8" x14ac:dyDescent="0.25">
      <c r="A2599" t="s">
        <v>176</v>
      </c>
      <c r="B2599" t="str">
        <f>VLOOKUP(C2599, olt_db!$B$2:$E$70, 2, 0)</f>
        <v>OLT-SMGN-IBS-Bandar_Sawah</v>
      </c>
      <c r="C2599" t="s">
        <v>847</v>
      </c>
      <c r="D2599" s="14" t="s">
        <v>917</v>
      </c>
      <c r="E2599" s="52" t="s">
        <v>646</v>
      </c>
      <c r="F2599" s="171">
        <v>3.15565016326752</v>
      </c>
      <c r="G2599" s="172">
        <v>99.316510191325307</v>
      </c>
      <c r="H2599" s="53">
        <f>(ACOS(COS(RADIANS(90-olt_db!F46)) * COS(RADIANS(90-F2599)) + SIN(RADIANS(90-olt_db!F46)) * SIN(RADIANS(90-F2599)) * COS(RADIANS(olt_db!G46-G2599))) * 6371392)</f>
        <v>51.883747312145701</v>
      </c>
    </row>
    <row r="2600" spans="1:8" x14ac:dyDescent="0.25">
      <c r="A2600" t="s">
        <v>176</v>
      </c>
      <c r="B2600" t="str">
        <f>VLOOKUP(C2600, olt_db!$B$2:$E$70, 2, 0)</f>
        <v>OLT-SMGN-IBS-Bandar_Sawah</v>
      </c>
      <c r="C2600" t="s">
        <v>847</v>
      </c>
      <c r="D2600" s="11" t="s">
        <v>918</v>
      </c>
      <c r="E2600" s="11" t="s">
        <v>919</v>
      </c>
      <c r="F2600" s="109">
        <v>3.1625933124603498</v>
      </c>
      <c r="G2600" s="165">
        <v>99.323636033682007</v>
      </c>
      <c r="H2600" s="49">
        <f>ACOS(COS(RADIANS(90-F2601)) * COS(RADIANS(90-F2600)) + SIN(RADIANS(90-F2601)) * SIN(RADIANS(90-F2600)) * COS(RADIANS(G2601-G2600))) * 6371392 * IFERROR(IF(AVERAGEIF('TT History'!$B:$B, D2600, 'TT History'!$E:$E) &gt; 9.8%, 1.1205, IF(AVERAGEIF('TT History'!$B:$B, D2600, 'TT History'!$E:$E) &gt;= 8.5%, 1.1055, 1.0525)), 1.0525)</f>
        <v>98.837329893115538</v>
      </c>
    </row>
    <row r="2601" spans="1:8" x14ac:dyDescent="0.25">
      <c r="A2601" t="s">
        <v>176</v>
      </c>
      <c r="B2601" t="str">
        <f>VLOOKUP(C2601, olt_db!$B$2:$E$70, 2, 0)</f>
        <v>OLT-SMGN-IBS-Bandar_Sawah</v>
      </c>
      <c r="C2601" t="s">
        <v>847</v>
      </c>
      <c r="D2601" s="11" t="s">
        <v>918</v>
      </c>
      <c r="E2601" s="11" t="s">
        <v>920</v>
      </c>
      <c r="F2601" s="109">
        <v>3.16258219493607</v>
      </c>
      <c r="G2601" s="165">
        <v>99.324481723435994</v>
      </c>
      <c r="H2601" s="49">
        <f>ACOS(COS(RADIANS(90-F2602)) * COS(RADIANS(90-F2601)) + SIN(RADIANS(90-F2602)) * SIN(RADIANS(90-F2601)) * COS(RADIANS(G2602-G2601))) * 6371392 * IFERROR(IF(AVERAGEIF('TT History'!$B:$B, D2601, 'TT History'!$E:$E) &gt; 9.8%, 1.1205, IF(AVERAGEIF('TT History'!$B:$B, D2601, 'TT History'!$E:$E) &gt;= 8.5%, 1.1055, 1.0525)), 1.0525)</f>
        <v>158.34466846813467</v>
      </c>
    </row>
    <row r="2602" spans="1:8" x14ac:dyDescent="0.25">
      <c r="A2602" t="s">
        <v>176</v>
      </c>
      <c r="B2602" t="str">
        <f>VLOOKUP(C2602, olt_db!$B$2:$E$70, 2, 0)</f>
        <v>OLT-SMGN-IBS-Bandar_Sawah</v>
      </c>
      <c r="C2602" t="s">
        <v>847</v>
      </c>
      <c r="D2602" s="11" t="s">
        <v>918</v>
      </c>
      <c r="E2602" s="11" t="s">
        <v>921</v>
      </c>
      <c r="F2602" s="109">
        <v>3.1612294131577499</v>
      </c>
      <c r="G2602" s="165">
        <v>99.324462913404602</v>
      </c>
      <c r="H2602" s="49">
        <f>ACOS(COS(RADIANS(90-F2603)) * COS(RADIANS(90-F2602)) + SIN(RADIANS(90-F2603)) * SIN(RADIANS(90-F2602)) * COS(RADIANS(G2603-G2602))) * 6371392 * IFERROR(IF(AVERAGEIF('TT History'!$B:$B, D2602, 'TT History'!$E:$E) &gt; 9.8%, 1.1205, IF(AVERAGEIF('TT History'!$B:$B, D2602, 'TT History'!$E:$E) &gt;= 8.5%, 1.1055, 1.0525)), 1.0525)</f>
        <v>164.72031932019846</v>
      </c>
    </row>
    <row r="2603" spans="1:8" x14ac:dyDescent="0.25">
      <c r="A2603" t="s">
        <v>176</v>
      </c>
      <c r="B2603" t="str">
        <f>VLOOKUP(C2603, olt_db!$B$2:$E$70, 2, 0)</f>
        <v>OLT-SMGN-IBS-Bandar_Sawah</v>
      </c>
      <c r="C2603" t="s">
        <v>847</v>
      </c>
      <c r="D2603" s="11" t="s">
        <v>918</v>
      </c>
      <c r="E2603" s="11" t="s">
        <v>706</v>
      </c>
      <c r="F2603" s="109">
        <v>3.1598220525907701</v>
      </c>
      <c r="G2603" s="165">
        <v>99.324454392495895</v>
      </c>
      <c r="H2603" s="49">
        <f>ACOS(COS(RADIANS(90-F2604)) * COS(RADIANS(90-F2603)) + SIN(RADIANS(90-F2604)) * SIN(RADIANS(90-F2603)) * COS(RADIANS(G2604-G2603))) * 6371392 * IFERROR(IF(AVERAGEIF('TT History'!$B:$B, D2603, 'TT History'!$E:$E) &gt; 9.8%, 1.1205, IF(AVERAGEIF('TT History'!$B:$B, D2603, 'TT History'!$E:$E) &gt;= 8.5%, 1.1055, 1.0525)), 1.0525)</f>
        <v>90.644811338727692</v>
      </c>
    </row>
    <row r="2604" spans="1:8" x14ac:dyDescent="0.25">
      <c r="A2604" t="s">
        <v>176</v>
      </c>
      <c r="B2604" t="str">
        <f>VLOOKUP(C2604, olt_db!$B$2:$E$70, 2, 0)</f>
        <v>OLT-SMGN-IBS-Bandar_Sawah</v>
      </c>
      <c r="C2604" t="s">
        <v>847</v>
      </c>
      <c r="D2604" s="11" t="s">
        <v>918</v>
      </c>
      <c r="E2604" s="11" t="s">
        <v>707</v>
      </c>
      <c r="F2604" s="109">
        <v>3.1590476844543098</v>
      </c>
      <c r="G2604" s="165">
        <v>99.324441296912198</v>
      </c>
      <c r="H2604" s="49">
        <f>ACOS(COS(RADIANS(90-F2605)) * COS(RADIANS(90-F2604)) + SIN(RADIANS(90-F2605)) * SIN(RADIANS(90-F2604)) * COS(RADIANS(G2605-G2604))) * 6371392 * IFERROR(IF(AVERAGEIF('TT History'!$B:$B, D2604, 'TT History'!$E:$E) &gt; 9.8%, 1.1205, IF(AVERAGEIF('TT History'!$B:$B, D2604, 'TT History'!$E:$E) &gt;= 8.5%, 1.1055, 1.0525)), 1.0525)</f>
        <v>91.302045782421501</v>
      </c>
    </row>
    <row r="2605" spans="1:8" x14ac:dyDescent="0.25">
      <c r="A2605" t="s">
        <v>176</v>
      </c>
      <c r="B2605" t="str">
        <f>VLOOKUP(C2605, olt_db!$B$2:$E$70, 2, 0)</f>
        <v>OLT-SMGN-IBS-Bandar_Sawah</v>
      </c>
      <c r="C2605" t="s">
        <v>847</v>
      </c>
      <c r="D2605" s="11" t="s">
        <v>918</v>
      </c>
      <c r="E2605" s="11" t="s">
        <v>668</v>
      </c>
      <c r="F2605" s="109">
        <v>3.1582676118383399</v>
      </c>
      <c r="G2605" s="165">
        <v>99.324447045951501</v>
      </c>
      <c r="H2605" s="49">
        <f>ACOS(COS(RADIANS(90-F2606)) * COS(RADIANS(90-F2605)) + SIN(RADIANS(90-F2606)) * SIN(RADIANS(90-F2605)) * COS(RADIANS(G2606-G2605))) * 6371392 * IFERROR(IF(AVERAGEIF('TT History'!$B:$B, D2605, 'TT History'!$E:$E) &gt; 9.8%, 1.1205, IF(AVERAGEIF('TT History'!$B:$B, D2605, 'TT History'!$E:$E) &gt;= 8.5%, 1.1055, 1.0525)), 1.0525)</f>
        <v>94.356601201931937</v>
      </c>
    </row>
    <row r="2606" spans="1:8" x14ac:dyDescent="0.25">
      <c r="A2606" t="s">
        <v>176</v>
      </c>
      <c r="B2606" t="str">
        <f>VLOOKUP(C2606, olt_db!$B$2:$E$70, 2, 0)</f>
        <v>OLT-SMGN-IBS-Bandar_Sawah</v>
      </c>
      <c r="C2606" t="s">
        <v>847</v>
      </c>
      <c r="D2606" s="11" t="s">
        <v>918</v>
      </c>
      <c r="E2606" s="11" t="s">
        <v>669</v>
      </c>
      <c r="F2606" s="109">
        <v>3.1574614217989501</v>
      </c>
      <c r="G2606" s="165">
        <v>99.324445261696198</v>
      </c>
      <c r="H2606" s="49">
        <f>ACOS(COS(RADIANS(90-F2607)) * COS(RADIANS(90-F2606)) + SIN(RADIANS(90-F2607)) * SIN(RADIANS(90-F2606)) * COS(RADIANS(G2607-G2606))) * 6371392 * IFERROR(IF(AVERAGEIF('TT History'!$B:$B, D2606, 'TT History'!$E:$E) &gt; 9.8%, 1.1205, IF(AVERAGEIF('TT History'!$B:$B, D2606, 'TT History'!$E:$E) &gt;= 8.5%, 1.1055, 1.0525)), 1.0525)</f>
        <v>49.030871463557865</v>
      </c>
    </row>
    <row r="2607" spans="1:8" x14ac:dyDescent="0.25">
      <c r="A2607" t="s">
        <v>176</v>
      </c>
      <c r="B2607" t="str">
        <f>VLOOKUP(C2607, olt_db!$B$2:$E$70, 2, 0)</f>
        <v>OLT-SMGN-IBS-Bandar_Sawah</v>
      </c>
      <c r="C2607" t="s">
        <v>847</v>
      </c>
      <c r="D2607" s="11" t="s">
        <v>918</v>
      </c>
      <c r="E2607" s="11" t="s">
        <v>670</v>
      </c>
      <c r="F2607" s="109">
        <v>3.1570426941288199</v>
      </c>
      <c r="G2607" s="165">
        <v>99.324432376124804</v>
      </c>
      <c r="H2607" s="49">
        <f>ACOS(COS(RADIANS(90-F2608)) * COS(RADIANS(90-F2607)) + SIN(RADIANS(90-F2608)) * SIN(RADIANS(90-F2607)) * COS(RADIANS(G2608-G2607))) * 6371392 * IFERROR(IF(AVERAGEIF('TT History'!$B:$B, D2607, 'TT History'!$E:$E) &gt; 9.8%, 1.1205, IF(AVERAGEIF('TT History'!$B:$B, D2607, 'TT History'!$E:$E) &gt;= 8.5%, 1.1055, 1.0525)), 1.0525)</f>
        <v>60.210346657476549</v>
      </c>
    </row>
    <row r="2608" spans="1:8" x14ac:dyDescent="0.25">
      <c r="A2608" t="s">
        <v>176</v>
      </c>
      <c r="B2608" t="str">
        <f>VLOOKUP(C2608, olt_db!$B$2:$E$70, 2, 0)</f>
        <v>OLT-SMGN-IBS-Bandar_Sawah</v>
      </c>
      <c r="C2608" t="s">
        <v>847</v>
      </c>
      <c r="D2608" s="11" t="s">
        <v>918</v>
      </c>
      <c r="E2608" s="11" t="s">
        <v>671</v>
      </c>
      <c r="F2608" s="109">
        <v>3.15702421578988</v>
      </c>
      <c r="G2608" s="165">
        <v>99.323917483213094</v>
      </c>
      <c r="H2608" s="49">
        <f>ACOS(COS(RADIANS(90-F2609)) * COS(RADIANS(90-F2608)) + SIN(RADIANS(90-F2609)) * SIN(RADIANS(90-F2608)) * COS(RADIANS(G2609-G2608))) * 6371392 * IFERROR(IF(AVERAGEIF('TT History'!$B:$B, D2608, 'TT History'!$E:$E) &gt; 9.8%, 1.1205, IF(AVERAGEIF('TT History'!$B:$B, D2608, 'TT History'!$E:$E) &gt;= 8.5%, 1.1055, 1.0525)), 1.0525)</f>
        <v>75.928032428745411</v>
      </c>
    </row>
    <row r="2609" spans="1:8" x14ac:dyDescent="0.25">
      <c r="A2609" t="s">
        <v>176</v>
      </c>
      <c r="B2609" t="str">
        <f>VLOOKUP(C2609, olt_db!$B$2:$E$70, 2, 0)</f>
        <v>OLT-SMGN-IBS-Bandar_Sawah</v>
      </c>
      <c r="C2609" t="s">
        <v>847</v>
      </c>
      <c r="D2609" s="11" t="s">
        <v>918</v>
      </c>
      <c r="E2609" s="11" t="s">
        <v>672</v>
      </c>
      <c r="F2609" s="109">
        <v>3.15686098210361</v>
      </c>
      <c r="G2609" s="165">
        <v>99.323288664495806</v>
      </c>
      <c r="H2609" s="49">
        <f>ACOS(COS(RADIANS(90-F2610)) * COS(RADIANS(90-F2609)) + SIN(RADIANS(90-F2610)) * SIN(RADIANS(90-F2609)) * COS(RADIANS(G2610-G2609))) * 6371392 * IFERROR(IF(AVERAGEIF('TT History'!$B:$B, D2609, 'TT History'!$E:$E) &gt; 9.8%, 1.1205, IF(AVERAGEIF('TT History'!$B:$B, D2609, 'TT History'!$E:$E) &gt;= 8.5%, 1.1055, 1.0525)), 1.0525)</f>
        <v>82.999883777940241</v>
      </c>
    </row>
    <row r="2610" spans="1:8" x14ac:dyDescent="0.25">
      <c r="A2610" t="s">
        <v>176</v>
      </c>
      <c r="B2610" t="str">
        <f>VLOOKUP(C2610, olt_db!$B$2:$E$70, 2, 0)</f>
        <v>OLT-SMGN-IBS-Bandar_Sawah</v>
      </c>
      <c r="C2610" t="s">
        <v>847</v>
      </c>
      <c r="D2610" s="11" t="s">
        <v>918</v>
      </c>
      <c r="E2610" s="11" t="s">
        <v>673</v>
      </c>
      <c r="F2610" s="109">
        <v>3.1567764631505502</v>
      </c>
      <c r="G2610" s="165">
        <v>99.322583490469796</v>
      </c>
      <c r="H2610" s="49">
        <f>ACOS(COS(RADIANS(90-F2611)) * COS(RADIANS(90-F2610)) + SIN(RADIANS(90-F2611)) * SIN(RADIANS(90-F2610)) * COS(RADIANS(G2611-G2610))) * 6371392 * IFERROR(IF(AVERAGEIF('TT History'!$B:$B, D2610, 'TT History'!$E:$E) &gt; 9.8%, 1.1205, IF(AVERAGEIF('TT History'!$B:$B, D2610, 'TT History'!$E:$E) &gt;= 8.5%, 1.1055, 1.0525)), 1.0525)</f>
        <v>71.031885173854207</v>
      </c>
    </row>
    <row r="2611" spans="1:8" x14ac:dyDescent="0.25">
      <c r="A2611" t="s">
        <v>176</v>
      </c>
      <c r="B2611" t="str">
        <f>VLOOKUP(C2611, olt_db!$B$2:$E$70, 2, 0)</f>
        <v>OLT-SMGN-IBS-Bandar_Sawah</v>
      </c>
      <c r="C2611" t="s">
        <v>847</v>
      </c>
      <c r="D2611" s="11" t="s">
        <v>918</v>
      </c>
      <c r="E2611" s="11" t="s">
        <v>674</v>
      </c>
      <c r="F2611" s="109">
        <v>3.1566945019695498</v>
      </c>
      <c r="G2611" s="165">
        <v>99.321981233359097</v>
      </c>
      <c r="H2611" s="49">
        <f>ACOS(COS(RADIANS(90-F2612)) * COS(RADIANS(90-F2611)) + SIN(RADIANS(90-F2612)) * SIN(RADIANS(90-F2611)) * COS(RADIANS(G2612-G2611))) * 6371392 * IFERROR(IF(AVERAGEIF('TT History'!$B:$B, D2611, 'TT History'!$E:$E) &gt; 9.8%, 1.1205, IF(AVERAGEIF('TT History'!$B:$B, D2611, 'TT History'!$E:$E) &gt;= 8.5%, 1.1055, 1.0525)), 1.0525)</f>
        <v>165.45936010244452</v>
      </c>
    </row>
    <row r="2612" spans="1:8" x14ac:dyDescent="0.25">
      <c r="A2612" t="s">
        <v>176</v>
      </c>
      <c r="B2612" t="str">
        <f>VLOOKUP(C2612, olt_db!$B$2:$E$70, 2, 0)</f>
        <v>OLT-SMGN-IBS-Bandar_Sawah</v>
      </c>
      <c r="C2612" t="s">
        <v>847</v>
      </c>
      <c r="D2612" s="11" t="s">
        <v>918</v>
      </c>
      <c r="E2612" s="11" t="s">
        <v>675</v>
      </c>
      <c r="F2612" s="109">
        <v>3.1565042035985198</v>
      </c>
      <c r="G2612" s="165">
        <v>99.320578270155195</v>
      </c>
      <c r="H2612" s="49">
        <f>ACOS(COS(RADIANS(90-F2613)) * COS(RADIANS(90-F2612)) + SIN(RADIANS(90-F2613)) * SIN(RADIANS(90-F2612)) * COS(RADIANS(G2613-G2612))) * 6371392 * IFERROR(IF(AVERAGEIF('TT History'!$B:$B, D2612, 'TT History'!$E:$E) &gt; 9.8%, 1.1205, IF(AVERAGEIF('TT History'!$B:$B, D2612, 'TT History'!$E:$E) &gt;= 8.5%, 1.1055, 1.0525)), 1.0525)</f>
        <v>116.68634577432306</v>
      </c>
    </row>
    <row r="2613" spans="1:8" x14ac:dyDescent="0.25">
      <c r="A2613" t="s">
        <v>176</v>
      </c>
      <c r="B2613" t="str">
        <f>VLOOKUP(C2613, olt_db!$B$2:$E$70, 2, 0)</f>
        <v>OLT-SMGN-IBS-Bandar_Sawah</v>
      </c>
      <c r="C2613" t="s">
        <v>847</v>
      </c>
      <c r="D2613" s="11" t="s">
        <v>918</v>
      </c>
      <c r="E2613" s="11" t="s">
        <v>676</v>
      </c>
      <c r="F2613" s="109">
        <v>3.1563995334955299</v>
      </c>
      <c r="G2613" s="165">
        <v>99.319585294034496</v>
      </c>
      <c r="H2613" s="49">
        <f>ACOS(COS(RADIANS(90-F2614)) * COS(RADIANS(90-F2613)) + SIN(RADIANS(90-F2614)) * SIN(RADIANS(90-F2613)) * COS(RADIANS(G2614-G2613))) * 6371392 * IFERROR(IF(AVERAGEIF('TT History'!$B:$B, D2613, 'TT History'!$E:$E) &gt; 9.8%, 1.1205, IF(AVERAGEIF('TT History'!$B:$B, D2613, 'TT History'!$E:$E) &gt;= 8.5%, 1.1055, 1.0525)), 1.0525)</f>
        <v>98.934317539581727</v>
      </c>
    </row>
    <row r="2614" spans="1:8" x14ac:dyDescent="0.25">
      <c r="A2614" t="s">
        <v>176</v>
      </c>
      <c r="B2614" t="str">
        <f>VLOOKUP(C2614, olt_db!$B$2:$E$70, 2, 0)</f>
        <v>OLT-SMGN-IBS-Bandar_Sawah</v>
      </c>
      <c r="C2614" t="s">
        <v>847</v>
      </c>
      <c r="D2614" s="11" t="s">
        <v>918</v>
      </c>
      <c r="E2614" s="11" t="s">
        <v>677</v>
      </c>
      <c r="F2614" s="109">
        <v>3.15627663649318</v>
      </c>
      <c r="G2614" s="165">
        <v>99.318747700171002</v>
      </c>
      <c r="H2614" s="49">
        <f>ACOS(COS(RADIANS(90-F2615)) * COS(RADIANS(90-F2614)) + SIN(RADIANS(90-F2615)) * SIN(RADIANS(90-F2614)) * COS(RADIANS(G2615-G2614))) * 6371392 * IFERROR(IF(AVERAGEIF('TT History'!$B:$B, D2614, 'TT History'!$E:$E) &gt; 9.8%, 1.1205, IF(AVERAGEIF('TT History'!$B:$B, D2614, 'TT History'!$E:$E) &gt;= 8.5%, 1.1055, 1.0525)), 1.0525)</f>
        <v>90.882218176027848</v>
      </c>
    </row>
    <row r="2615" spans="1:8" x14ac:dyDescent="0.25">
      <c r="A2615" t="s">
        <v>176</v>
      </c>
      <c r="B2615" t="str">
        <f>VLOOKUP(C2615, olt_db!$B$2:$E$70, 2, 0)</f>
        <v>OLT-SMGN-IBS-Bandar_Sawah</v>
      </c>
      <c r="C2615" t="s">
        <v>847</v>
      </c>
      <c r="D2615" s="11" t="s">
        <v>918</v>
      </c>
      <c r="E2615" s="11" t="s">
        <v>678</v>
      </c>
      <c r="F2615" s="109">
        <v>3.1562422712837899</v>
      </c>
      <c r="G2615" s="165">
        <v>99.317970776026897</v>
      </c>
      <c r="H2615" s="49">
        <f>ACOS(COS(RADIANS(90-F2616)) * COS(RADIANS(90-F2615)) + SIN(RADIANS(90-F2616)) * SIN(RADIANS(90-F2615)) * COS(RADIANS(G2616-G2615))) * 6371392 * IFERROR(IF(AVERAGEIF('TT History'!$B:$B, D2615, 'TT History'!$E:$E) &gt; 9.8%, 1.1205, IF(AVERAGEIF('TT History'!$B:$B, D2615, 'TT History'!$E:$E) &gt;= 8.5%, 1.1055, 1.0525)), 1.0525)</f>
        <v>54.857579278612285</v>
      </c>
    </row>
    <row r="2616" spans="1:8" x14ac:dyDescent="0.25">
      <c r="A2616" t="s">
        <v>176</v>
      </c>
      <c r="B2616" t="str">
        <f>VLOOKUP(C2616, olt_db!$B$2:$E$70, 2, 0)</f>
        <v>OLT-SMGN-IBS-Bandar_Sawah</v>
      </c>
      <c r="C2616" t="s">
        <v>847</v>
      </c>
      <c r="D2616" s="11" t="s">
        <v>918</v>
      </c>
      <c r="E2616" s="11" t="s">
        <v>679</v>
      </c>
      <c r="F2616" s="109">
        <v>3.1561851115378499</v>
      </c>
      <c r="G2616" s="165">
        <v>99.317504859684306</v>
      </c>
      <c r="H2616" s="49">
        <f>ACOS(COS(RADIANS(90-F2617)) * COS(RADIANS(90-F2616)) + SIN(RADIANS(90-F2617)) * SIN(RADIANS(90-F2616)) * COS(RADIANS(G2617-G2616))) * 6371392 * IFERROR(IF(AVERAGEIF('TT History'!$B:$B, D2616, 'TT History'!$E:$E) &gt; 9.8%, 1.1205, IF(AVERAGEIF('TT History'!$B:$B, D2616, 'TT History'!$E:$E) &gt;= 8.5%, 1.1055, 1.0525)), 1.0525)</f>
        <v>116.45082713750222</v>
      </c>
    </row>
    <row r="2617" spans="1:8" x14ac:dyDescent="0.25">
      <c r="A2617" t="s">
        <v>176</v>
      </c>
      <c r="B2617" t="str">
        <f>VLOOKUP(C2617, olt_db!$B$2:$E$70, 2, 0)</f>
        <v>OLT-SMGN-IBS-Bandar_Sawah</v>
      </c>
      <c r="C2617" t="s">
        <v>847</v>
      </c>
      <c r="D2617" s="11" t="s">
        <v>918</v>
      </c>
      <c r="E2617" s="11" t="s">
        <v>645</v>
      </c>
      <c r="F2617" s="109">
        <v>3.1560758134144602</v>
      </c>
      <c r="G2617" s="165">
        <v>99.316514411507299</v>
      </c>
      <c r="H2617" s="49">
        <f>ACOS(COS(RADIANS(90-F2618)) * COS(RADIANS(90-F2617)) + SIN(RADIANS(90-F2618)) * SIN(RADIANS(90-F2617)) * COS(RADIANS(G2618-G2617))) * 6371392 * IFERROR(IF(AVERAGEIF('TT History'!$B:$B, D2617, 'TT History'!$E:$E) &gt; 9.8%, 1.1205, IF(AVERAGEIF('TT History'!$B:$B, D2617, 'TT History'!$E:$E) &gt;= 8.5%, 1.1055, 1.0525)), 1.0525)</f>
        <v>49.820477749390577</v>
      </c>
    </row>
    <row r="2618" spans="1:8" x14ac:dyDescent="0.25">
      <c r="A2618" t="s">
        <v>176</v>
      </c>
      <c r="B2618" t="str">
        <f>VLOOKUP(C2618, olt_db!$B$2:$E$70, 2, 0)</f>
        <v>OLT-SMGN-IBS-Bandar_Sawah</v>
      </c>
      <c r="C2618" t="s">
        <v>847</v>
      </c>
      <c r="D2618" s="11" t="s">
        <v>918</v>
      </c>
      <c r="E2618" s="48" t="s">
        <v>646</v>
      </c>
      <c r="F2618" s="166">
        <v>3.15565016326752</v>
      </c>
      <c r="G2618" s="167">
        <v>99.316510191325307</v>
      </c>
      <c r="H2618" s="49">
        <f>(ACOS(COS(RADIANS(90-olt_db!F46)) * COS(RADIANS(90-F2618)) + SIN(RADIANS(90-olt_db!F46)) * SIN(RADIANS(90-F2618)) * COS(RADIANS(olt_db!G46-G2618))) * 6371392)</f>
        <v>51.883747312145701</v>
      </c>
    </row>
    <row r="2619" spans="1:8" x14ac:dyDescent="0.25">
      <c r="A2619" t="s">
        <v>176</v>
      </c>
      <c r="B2619" t="str">
        <f>VLOOKUP(C2619, olt_db!$B$2:$E$70, 2, 0)</f>
        <v>OLT-SMGN-IBS-Bandar_Sawah</v>
      </c>
      <c r="C2619" t="s">
        <v>847</v>
      </c>
      <c r="D2619" s="35" t="s">
        <v>922</v>
      </c>
      <c r="E2619" s="35" t="s">
        <v>694</v>
      </c>
      <c r="F2619" s="125">
        <v>3.16500718066384</v>
      </c>
      <c r="G2619" s="126">
        <v>99.333726969561098</v>
      </c>
      <c r="H2619" s="37">
        <f>ACOS(COS(RADIANS(90-F2620)) * COS(RADIANS(90-F2619)) + SIN(RADIANS(90-F2620)) * SIN(RADIANS(90-F2619)) * COS(RADIANS(G2620-G2619))) * 6371392 * IFERROR(IF(AVERAGEIF('TT History'!$B:$B, D2619, 'TT History'!$E:$E) &gt; 9.8%, 1.1205, IF(AVERAGEIF('TT History'!$B:$B, D2619, 'TT History'!$E:$E) &gt;= 8.5%, 1.1055, 1.0525)), 1.0525)</f>
        <v>127.46858048735966</v>
      </c>
    </row>
    <row r="2620" spans="1:8" x14ac:dyDescent="0.25">
      <c r="A2620" t="s">
        <v>176</v>
      </c>
      <c r="B2620" t="str">
        <f>VLOOKUP(C2620, olt_db!$B$2:$E$70, 2, 0)</f>
        <v>OLT-SMGN-IBS-Bandar_Sawah</v>
      </c>
      <c r="C2620" t="s">
        <v>847</v>
      </c>
      <c r="D2620" s="35" t="s">
        <v>922</v>
      </c>
      <c r="E2620" s="35" t="s">
        <v>695</v>
      </c>
      <c r="F2620" s="125">
        <v>3.1644391241633398</v>
      </c>
      <c r="G2620" s="126">
        <v>99.332796324860396</v>
      </c>
      <c r="H2620" s="37">
        <f>ACOS(COS(RADIANS(90-F2621)) * COS(RADIANS(90-F2620)) + SIN(RADIANS(90-F2621)) * SIN(RADIANS(90-F2620)) * COS(RADIANS(G2621-G2620))) * 6371392 * IFERROR(IF(AVERAGEIF('TT History'!$B:$B, D2620, 'TT History'!$E:$E) &gt; 9.8%, 1.1205, IF(AVERAGEIF('TT History'!$B:$B, D2620, 'TT History'!$E:$E) &gt;= 8.5%, 1.1055, 1.0525)), 1.0525)</f>
        <v>93.012974777162725</v>
      </c>
    </row>
    <row r="2621" spans="1:8" x14ac:dyDescent="0.25">
      <c r="A2621" t="s">
        <v>176</v>
      </c>
      <c r="B2621" t="str">
        <f>VLOOKUP(C2621, olt_db!$B$2:$E$70, 2, 0)</f>
        <v>OLT-SMGN-IBS-Bandar_Sawah</v>
      </c>
      <c r="C2621" t="s">
        <v>847</v>
      </c>
      <c r="D2621" s="35" t="s">
        <v>922</v>
      </c>
      <c r="E2621" s="35" t="s">
        <v>696</v>
      </c>
      <c r="F2621" s="125">
        <v>3.16400868835923</v>
      </c>
      <c r="G2621" s="126">
        <v>99.332127253712997</v>
      </c>
      <c r="H2621" s="37">
        <f>ACOS(COS(RADIANS(90-F2622)) * COS(RADIANS(90-F2621)) + SIN(RADIANS(90-F2622)) * SIN(RADIANS(90-F2621)) * COS(RADIANS(G2622-G2621))) * 6371392 * IFERROR(IF(AVERAGEIF('TT History'!$B:$B, D2621, 'TT History'!$E:$E) &gt; 9.8%, 1.1205, IF(AVERAGEIF('TT History'!$B:$B, D2621, 'TT History'!$E:$E) &gt;= 8.5%, 1.1055, 1.0525)), 1.0525)</f>
        <v>66.873265295631555</v>
      </c>
    </row>
    <row r="2622" spans="1:8" x14ac:dyDescent="0.25">
      <c r="A2622" t="s">
        <v>176</v>
      </c>
      <c r="B2622" t="str">
        <f>VLOOKUP(C2622, olt_db!$B$2:$E$70, 2, 0)</f>
        <v>OLT-SMGN-IBS-Bandar_Sawah</v>
      </c>
      <c r="C2622" t="s">
        <v>847</v>
      </c>
      <c r="D2622" s="35" t="s">
        <v>922</v>
      </c>
      <c r="E2622" s="35" t="s">
        <v>697</v>
      </c>
      <c r="F2622" s="125">
        <v>3.1637686131765399</v>
      </c>
      <c r="G2622" s="126">
        <v>99.331607973957802</v>
      </c>
      <c r="H2622" s="37">
        <f>ACOS(COS(RADIANS(90-F2623)) * COS(RADIANS(90-F2622)) + SIN(RADIANS(90-F2623)) * SIN(RADIANS(90-F2622)) * COS(RADIANS(G2623-G2622))) * 6371392 * IFERROR(IF(AVERAGEIF('TT History'!$B:$B, D2622, 'TT History'!$E:$E) &gt; 9.8%, 1.1205, IF(AVERAGEIF('TT History'!$B:$B, D2622, 'TT History'!$E:$E) &gt;= 8.5%, 1.1055, 1.0525)), 1.0525)</f>
        <v>76.76675841795911</v>
      </c>
    </row>
    <row r="2623" spans="1:8" x14ac:dyDescent="0.25">
      <c r="A2623" t="s">
        <v>176</v>
      </c>
      <c r="B2623" t="str">
        <f>VLOOKUP(C2623, olt_db!$B$2:$E$70, 2, 0)</f>
        <v>OLT-SMGN-IBS-Bandar_Sawah</v>
      </c>
      <c r="C2623" t="s">
        <v>847</v>
      </c>
      <c r="D2623" s="35" t="s">
        <v>922</v>
      </c>
      <c r="E2623" s="35" t="s">
        <v>698</v>
      </c>
      <c r="F2623" s="125">
        <v>3.1634488248231798</v>
      </c>
      <c r="G2623" s="126">
        <v>99.331034436408004</v>
      </c>
      <c r="H2623" s="37">
        <f>ACOS(COS(RADIANS(90-F2624)) * COS(RADIANS(90-F2623)) + SIN(RADIANS(90-F2624)) * SIN(RADIANS(90-F2623)) * COS(RADIANS(G2624-G2623))) * 6371392 * IFERROR(IF(AVERAGEIF('TT History'!$B:$B, D2623, 'TT History'!$E:$E) &gt; 9.8%, 1.1205, IF(AVERAGEIF('TT History'!$B:$B, D2623, 'TT History'!$E:$E) &gt;= 8.5%, 1.1055, 1.0525)), 1.0525)</f>
        <v>113.58524455588157</v>
      </c>
    </row>
    <row r="2624" spans="1:8" x14ac:dyDescent="0.25">
      <c r="A2624" t="s">
        <v>176</v>
      </c>
      <c r="B2624" t="str">
        <f>VLOOKUP(C2624, olt_db!$B$2:$E$70, 2, 0)</f>
        <v>OLT-SMGN-IBS-Bandar_Sawah</v>
      </c>
      <c r="C2624" t="s">
        <v>847</v>
      </c>
      <c r="D2624" s="35" t="s">
        <v>922</v>
      </c>
      <c r="E2624" s="35" t="s">
        <v>699</v>
      </c>
      <c r="F2624" s="125">
        <v>3.1629643629801798</v>
      </c>
      <c r="G2624" s="126">
        <v>99.330192240788804</v>
      </c>
      <c r="H2624" s="37">
        <f>ACOS(COS(RADIANS(90-F2625)) * COS(RADIANS(90-F2624)) + SIN(RADIANS(90-F2625)) * SIN(RADIANS(90-F2624)) * COS(RADIANS(G2625-G2624))) * 6371392 * IFERROR(IF(AVERAGEIF('TT History'!$B:$B, D2624, 'TT History'!$E:$E) &gt; 9.8%, 1.1205, IF(AVERAGEIF('TT History'!$B:$B, D2624, 'TT History'!$E:$E) &gt;= 8.5%, 1.1055, 1.0525)), 1.0525)</f>
        <v>101.81114037081727</v>
      </c>
    </row>
    <row r="2625" spans="1:8" x14ac:dyDescent="0.25">
      <c r="A2625" t="s">
        <v>176</v>
      </c>
      <c r="B2625" t="str">
        <f>VLOOKUP(C2625, olt_db!$B$2:$E$70, 2, 0)</f>
        <v>OLT-SMGN-IBS-Bandar_Sawah</v>
      </c>
      <c r="C2625" t="s">
        <v>847</v>
      </c>
      <c r="D2625" s="35" t="s">
        <v>922</v>
      </c>
      <c r="E2625" s="35" t="s">
        <v>700</v>
      </c>
      <c r="F2625" s="125">
        <v>3.1625252105553798</v>
      </c>
      <c r="G2625" s="126">
        <v>99.329440200433694</v>
      </c>
      <c r="H2625" s="37">
        <f>ACOS(COS(RADIANS(90-F2626)) * COS(RADIANS(90-F2625)) + SIN(RADIANS(90-F2626)) * SIN(RADIANS(90-F2625)) * COS(RADIANS(G2626-G2625))) * 6371392 * IFERROR(IF(AVERAGEIF('TT History'!$B:$B, D2625, 'TT History'!$E:$E) &gt; 9.8%, 1.1205, IF(AVERAGEIF('TT History'!$B:$B, D2625, 'TT History'!$E:$E) &gt;= 8.5%, 1.1055, 1.0525)), 1.0525)</f>
        <v>157.19902326615238</v>
      </c>
    </row>
    <row r="2626" spans="1:8" x14ac:dyDescent="0.25">
      <c r="A2626" t="s">
        <v>176</v>
      </c>
      <c r="B2626" t="str">
        <f>VLOOKUP(C2626, olt_db!$B$2:$E$70, 2, 0)</f>
        <v>OLT-SMGN-IBS-Bandar_Sawah</v>
      </c>
      <c r="C2626" t="s">
        <v>847</v>
      </c>
      <c r="D2626" s="35" t="s">
        <v>922</v>
      </c>
      <c r="E2626" s="35" t="s">
        <v>701</v>
      </c>
      <c r="F2626" s="125">
        <v>3.1618904653837201</v>
      </c>
      <c r="G2626" s="126">
        <v>99.328254723100997</v>
      </c>
      <c r="H2626" s="37">
        <f>ACOS(COS(RADIANS(90-F2627)) * COS(RADIANS(90-F2626)) + SIN(RADIANS(90-F2627)) * SIN(RADIANS(90-F2626)) * COS(RADIANS(G2627-G2626))) * 6371392 * IFERROR(IF(AVERAGEIF('TT History'!$B:$B, D2626, 'TT History'!$E:$E) &gt; 9.8%, 1.1205, IF(AVERAGEIF('TT History'!$B:$B, D2626, 'TT History'!$E:$E) &gt;= 8.5%, 1.1055, 1.0525)), 1.0525)</f>
        <v>144.97206780880964</v>
      </c>
    </row>
    <row r="2627" spans="1:8" x14ac:dyDescent="0.25">
      <c r="A2627" t="s">
        <v>176</v>
      </c>
      <c r="B2627" t="str">
        <f>VLOOKUP(C2627, olt_db!$B$2:$E$70, 2, 0)</f>
        <v>OLT-SMGN-IBS-Bandar_Sawah</v>
      </c>
      <c r="C2627" t="s">
        <v>847</v>
      </c>
      <c r="D2627" s="35" t="s">
        <v>922</v>
      </c>
      <c r="E2627" s="35" t="s">
        <v>702</v>
      </c>
      <c r="F2627" s="125">
        <v>3.1612991832319901</v>
      </c>
      <c r="G2627" s="126">
        <v>99.327164646327006</v>
      </c>
      <c r="H2627" s="37">
        <f>ACOS(COS(RADIANS(90-F2628)) * COS(RADIANS(90-F2627)) + SIN(RADIANS(90-F2628)) * SIN(RADIANS(90-F2627)) * COS(RADIANS(G2628-G2627))) * 6371392 * IFERROR(IF(AVERAGEIF('TT History'!$B:$B, D2627, 'TT History'!$E:$E) &gt; 9.8%, 1.1205, IF(AVERAGEIF('TT History'!$B:$B, D2627, 'TT History'!$E:$E) &gt;= 8.5%, 1.1055, 1.0525)), 1.0525)</f>
        <v>122.16935384702251</v>
      </c>
    </row>
    <row r="2628" spans="1:8" x14ac:dyDescent="0.25">
      <c r="A2628" t="s">
        <v>176</v>
      </c>
      <c r="B2628" t="str">
        <f>VLOOKUP(C2628, olt_db!$B$2:$E$70, 2, 0)</f>
        <v>OLT-SMGN-IBS-Bandar_Sawah</v>
      </c>
      <c r="C2628" t="s">
        <v>847</v>
      </c>
      <c r="D2628" s="35" t="s">
        <v>922</v>
      </c>
      <c r="E2628" s="35" t="s">
        <v>703</v>
      </c>
      <c r="F2628" s="125">
        <v>3.1608029578852901</v>
      </c>
      <c r="G2628" s="126">
        <v>99.326244914047393</v>
      </c>
      <c r="H2628" s="37">
        <f>ACOS(COS(RADIANS(90-F2629)) * COS(RADIANS(90-F2628)) + SIN(RADIANS(90-F2629)) * SIN(RADIANS(90-F2628)) * COS(RADIANS(G2629-G2628))) * 6371392 * IFERROR(IF(AVERAGEIF('TT History'!$B:$B, D2628, 'TT History'!$E:$E) &gt; 9.8%, 1.1205, IF(AVERAGEIF('TT History'!$B:$B, D2628, 'TT History'!$E:$E) &gt;= 8.5%, 1.1055, 1.0525)), 1.0525)</f>
        <v>88.673213788172177</v>
      </c>
    </row>
    <row r="2629" spans="1:8" x14ac:dyDescent="0.25">
      <c r="A2629" t="s">
        <v>176</v>
      </c>
      <c r="B2629" t="str">
        <f>VLOOKUP(C2629, olt_db!$B$2:$E$70, 2, 0)</f>
        <v>OLT-SMGN-IBS-Bandar_Sawah</v>
      </c>
      <c r="C2629" t="s">
        <v>847</v>
      </c>
      <c r="D2629" s="35" t="s">
        <v>922</v>
      </c>
      <c r="E2629" s="35" t="s">
        <v>704</v>
      </c>
      <c r="F2629" s="125">
        <v>3.16044518701902</v>
      </c>
      <c r="G2629" s="126">
        <v>99.3255760592359</v>
      </c>
      <c r="H2629" s="37">
        <f>ACOS(COS(RADIANS(90-F2630)) * COS(RADIANS(90-F2629)) + SIN(RADIANS(90-F2630)) * SIN(RADIANS(90-F2629)) * COS(RADIANS(G2630-G2629))) * 6371392 * IFERROR(IF(AVERAGEIF('TT History'!$B:$B, D2629, 'TT History'!$E:$E) &gt; 9.8%, 1.1205, IF(AVERAGEIF('TT History'!$B:$B, D2629, 'TT History'!$E:$E) &gt;= 8.5%, 1.1055, 1.0525)), 1.0525)</f>
        <v>77.254276680513613</v>
      </c>
    </row>
    <row r="2630" spans="1:8" x14ac:dyDescent="0.25">
      <c r="A2630" t="s">
        <v>176</v>
      </c>
      <c r="B2630" t="str">
        <f>VLOOKUP(C2630, olt_db!$B$2:$E$70, 2, 0)</f>
        <v>OLT-SMGN-IBS-Bandar_Sawah</v>
      </c>
      <c r="C2630" t="s">
        <v>847</v>
      </c>
      <c r="D2630" s="35" t="s">
        <v>922</v>
      </c>
      <c r="E2630" s="35" t="s">
        <v>705</v>
      </c>
      <c r="F2630" s="125">
        <v>3.1601263323143201</v>
      </c>
      <c r="G2630" s="126">
        <v>99.324997232669503</v>
      </c>
      <c r="H2630" s="37">
        <f>ACOS(COS(RADIANS(90-F2631)) * COS(RADIANS(90-F2630)) + SIN(RADIANS(90-F2631)) * SIN(RADIANS(90-F2630)) * COS(RADIANS(G2631-G2630))) * 6371392 * IFERROR(IF(AVERAGEIF('TT History'!$B:$B, D2630, 'TT History'!$E:$E) &gt; 9.8%, 1.1205, IF(AVERAGEIF('TT History'!$B:$B, D2630, 'TT History'!$E:$E) &gt;= 8.5%, 1.1055, 1.0525)), 1.0525)</f>
        <v>72.750054640931552</v>
      </c>
    </row>
    <row r="2631" spans="1:8" x14ac:dyDescent="0.25">
      <c r="A2631" t="s">
        <v>176</v>
      </c>
      <c r="B2631" t="str">
        <f>VLOOKUP(C2631, olt_db!$B$2:$E$70, 2, 0)</f>
        <v>OLT-SMGN-IBS-Bandar_Sawah</v>
      </c>
      <c r="C2631" t="s">
        <v>847</v>
      </c>
      <c r="D2631" s="35" t="s">
        <v>922</v>
      </c>
      <c r="E2631" s="35" t="s">
        <v>706</v>
      </c>
      <c r="F2631" s="125">
        <v>3.1598220525907701</v>
      </c>
      <c r="G2631" s="126">
        <v>99.324454392495895</v>
      </c>
      <c r="H2631" s="37">
        <f>ACOS(COS(RADIANS(90-F2632)) * COS(RADIANS(90-F2631)) + SIN(RADIANS(90-F2632)) * SIN(RADIANS(90-F2631)) * COS(RADIANS(G2632-G2631))) * 6371392 * IFERROR(IF(AVERAGEIF('TT History'!$B:$B, D2631, 'TT History'!$E:$E) &gt; 9.8%, 1.1205, IF(AVERAGEIF('TT History'!$B:$B, D2631, 'TT History'!$E:$E) &gt;= 8.5%, 1.1055, 1.0525)), 1.0525)</f>
        <v>90.644811338727692</v>
      </c>
    </row>
    <row r="2632" spans="1:8" x14ac:dyDescent="0.25">
      <c r="A2632" t="s">
        <v>176</v>
      </c>
      <c r="B2632" t="str">
        <f>VLOOKUP(C2632, olt_db!$B$2:$E$70, 2, 0)</f>
        <v>OLT-SMGN-IBS-Bandar_Sawah</v>
      </c>
      <c r="C2632" t="s">
        <v>847</v>
      </c>
      <c r="D2632" s="35" t="s">
        <v>922</v>
      </c>
      <c r="E2632" s="35" t="s">
        <v>707</v>
      </c>
      <c r="F2632" s="125">
        <v>3.1590476844543098</v>
      </c>
      <c r="G2632" s="126">
        <v>99.324441296912198</v>
      </c>
      <c r="H2632" s="37">
        <f>ACOS(COS(RADIANS(90-F2633)) * COS(RADIANS(90-F2632)) + SIN(RADIANS(90-F2633)) * SIN(RADIANS(90-F2632)) * COS(RADIANS(G2633-G2632))) * 6371392 * IFERROR(IF(AVERAGEIF('TT History'!$B:$B, D2632, 'TT History'!$E:$E) &gt; 9.8%, 1.1205, IF(AVERAGEIF('TT History'!$B:$B, D2632, 'TT History'!$E:$E) &gt;= 8.5%, 1.1055, 1.0525)), 1.0525)</f>
        <v>91.302045782421501</v>
      </c>
    </row>
    <row r="2633" spans="1:8" x14ac:dyDescent="0.25">
      <c r="A2633" t="s">
        <v>176</v>
      </c>
      <c r="B2633" t="str">
        <f>VLOOKUP(C2633, olt_db!$B$2:$E$70, 2, 0)</f>
        <v>OLT-SMGN-IBS-Bandar_Sawah</v>
      </c>
      <c r="C2633" t="s">
        <v>847</v>
      </c>
      <c r="D2633" s="35" t="s">
        <v>922</v>
      </c>
      <c r="E2633" s="35" t="s">
        <v>668</v>
      </c>
      <c r="F2633" s="125">
        <v>3.1582676118383399</v>
      </c>
      <c r="G2633" s="126">
        <v>99.324447045951501</v>
      </c>
      <c r="H2633" s="37">
        <f>ACOS(COS(RADIANS(90-F2634)) * COS(RADIANS(90-F2633)) + SIN(RADIANS(90-F2634)) * SIN(RADIANS(90-F2633)) * COS(RADIANS(G2634-G2633))) * 6371392 * IFERROR(IF(AVERAGEIF('TT History'!$B:$B, D2633, 'TT History'!$E:$E) &gt; 9.8%, 1.1205, IF(AVERAGEIF('TT History'!$B:$B, D2633, 'TT History'!$E:$E) &gt;= 8.5%, 1.1055, 1.0525)), 1.0525)</f>
        <v>94.356601201931937</v>
      </c>
    </row>
    <row r="2634" spans="1:8" x14ac:dyDescent="0.25">
      <c r="A2634" t="s">
        <v>176</v>
      </c>
      <c r="B2634" t="str">
        <f>VLOOKUP(C2634, olt_db!$B$2:$E$70, 2, 0)</f>
        <v>OLT-SMGN-IBS-Bandar_Sawah</v>
      </c>
      <c r="C2634" t="s">
        <v>847</v>
      </c>
      <c r="D2634" s="35" t="s">
        <v>922</v>
      </c>
      <c r="E2634" s="35" t="s">
        <v>669</v>
      </c>
      <c r="F2634" s="125">
        <v>3.1574614217989501</v>
      </c>
      <c r="G2634" s="126">
        <v>99.324445261696198</v>
      </c>
      <c r="H2634" s="37">
        <f>ACOS(COS(RADIANS(90-F2635)) * COS(RADIANS(90-F2634)) + SIN(RADIANS(90-F2635)) * SIN(RADIANS(90-F2634)) * COS(RADIANS(G2635-G2634))) * 6371392 * IFERROR(IF(AVERAGEIF('TT History'!$B:$B, D2634, 'TT History'!$E:$E) &gt; 9.8%, 1.1205, IF(AVERAGEIF('TT History'!$B:$B, D2634, 'TT History'!$E:$E) &gt;= 8.5%, 1.1055, 1.0525)), 1.0525)</f>
        <v>49.030871463557865</v>
      </c>
    </row>
    <row r="2635" spans="1:8" x14ac:dyDescent="0.25">
      <c r="A2635" t="s">
        <v>176</v>
      </c>
      <c r="B2635" t="str">
        <f>VLOOKUP(C2635, olt_db!$B$2:$E$70, 2, 0)</f>
        <v>OLT-SMGN-IBS-Bandar_Sawah</v>
      </c>
      <c r="C2635" t="s">
        <v>847</v>
      </c>
      <c r="D2635" s="35" t="s">
        <v>922</v>
      </c>
      <c r="E2635" s="35" t="s">
        <v>670</v>
      </c>
      <c r="F2635" s="125">
        <v>3.1570426941288199</v>
      </c>
      <c r="G2635" s="126">
        <v>99.324432376124804</v>
      </c>
      <c r="H2635" s="37">
        <f>ACOS(COS(RADIANS(90-F2636)) * COS(RADIANS(90-F2635)) + SIN(RADIANS(90-F2636)) * SIN(RADIANS(90-F2635)) * COS(RADIANS(G2636-G2635))) * 6371392 * IFERROR(IF(AVERAGEIF('TT History'!$B:$B, D2635, 'TT History'!$E:$E) &gt; 9.8%, 1.1205, IF(AVERAGEIF('TT History'!$B:$B, D2635, 'TT History'!$E:$E) &gt;= 8.5%, 1.1055, 1.0525)), 1.0525)</f>
        <v>60.210346657476549</v>
      </c>
    </row>
    <row r="2636" spans="1:8" x14ac:dyDescent="0.25">
      <c r="A2636" t="s">
        <v>176</v>
      </c>
      <c r="B2636" t="str">
        <f>VLOOKUP(C2636, olt_db!$B$2:$E$70, 2, 0)</f>
        <v>OLT-SMGN-IBS-Bandar_Sawah</v>
      </c>
      <c r="C2636" t="s">
        <v>847</v>
      </c>
      <c r="D2636" s="35" t="s">
        <v>922</v>
      </c>
      <c r="E2636" s="35" t="s">
        <v>671</v>
      </c>
      <c r="F2636" s="125">
        <v>3.15702421578988</v>
      </c>
      <c r="G2636" s="126">
        <v>99.323917483213094</v>
      </c>
      <c r="H2636" s="37">
        <f>ACOS(COS(RADIANS(90-F2637)) * COS(RADIANS(90-F2636)) + SIN(RADIANS(90-F2637)) * SIN(RADIANS(90-F2636)) * COS(RADIANS(G2637-G2636))) * 6371392 * IFERROR(IF(AVERAGEIF('TT History'!$B:$B, D2636, 'TT History'!$E:$E) &gt; 9.8%, 1.1205, IF(AVERAGEIF('TT History'!$B:$B, D2636, 'TT History'!$E:$E) &gt;= 8.5%, 1.1055, 1.0525)), 1.0525)</f>
        <v>75.928032428745411</v>
      </c>
    </row>
    <row r="2637" spans="1:8" x14ac:dyDescent="0.25">
      <c r="A2637" t="s">
        <v>176</v>
      </c>
      <c r="B2637" t="str">
        <f>VLOOKUP(C2637, olt_db!$B$2:$E$70, 2, 0)</f>
        <v>OLT-SMGN-IBS-Bandar_Sawah</v>
      </c>
      <c r="C2637" t="s">
        <v>847</v>
      </c>
      <c r="D2637" s="35" t="s">
        <v>922</v>
      </c>
      <c r="E2637" s="35" t="s">
        <v>672</v>
      </c>
      <c r="F2637" s="125">
        <v>3.15686098210361</v>
      </c>
      <c r="G2637" s="126">
        <v>99.323288664495806</v>
      </c>
      <c r="H2637" s="37">
        <f>ACOS(COS(RADIANS(90-F2638)) * COS(RADIANS(90-F2637)) + SIN(RADIANS(90-F2638)) * SIN(RADIANS(90-F2637)) * COS(RADIANS(G2638-G2637))) * 6371392 * IFERROR(IF(AVERAGEIF('TT History'!$B:$B, D2637, 'TT History'!$E:$E) &gt; 9.8%, 1.1205, IF(AVERAGEIF('TT History'!$B:$B, D2637, 'TT History'!$E:$E) &gt;= 8.5%, 1.1055, 1.0525)), 1.0525)</f>
        <v>82.999883777940241</v>
      </c>
    </row>
    <row r="2638" spans="1:8" x14ac:dyDescent="0.25">
      <c r="A2638" t="s">
        <v>176</v>
      </c>
      <c r="B2638" t="str">
        <f>VLOOKUP(C2638, olt_db!$B$2:$E$70, 2, 0)</f>
        <v>OLT-SMGN-IBS-Bandar_Sawah</v>
      </c>
      <c r="C2638" t="s">
        <v>847</v>
      </c>
      <c r="D2638" s="35" t="s">
        <v>922</v>
      </c>
      <c r="E2638" s="35" t="s">
        <v>673</v>
      </c>
      <c r="F2638" s="125">
        <v>3.1567764631505502</v>
      </c>
      <c r="G2638" s="126">
        <v>99.322583490469796</v>
      </c>
      <c r="H2638" s="37">
        <f>ACOS(COS(RADIANS(90-F2639)) * COS(RADIANS(90-F2638)) + SIN(RADIANS(90-F2639)) * SIN(RADIANS(90-F2638)) * COS(RADIANS(G2639-G2638))) * 6371392 * IFERROR(IF(AVERAGEIF('TT History'!$B:$B, D2638, 'TT History'!$E:$E) &gt; 9.8%, 1.1205, IF(AVERAGEIF('TT History'!$B:$B, D2638, 'TT History'!$E:$E) &gt;= 8.5%, 1.1055, 1.0525)), 1.0525)</f>
        <v>71.031885173854207</v>
      </c>
    </row>
    <row r="2639" spans="1:8" x14ac:dyDescent="0.25">
      <c r="A2639" t="s">
        <v>176</v>
      </c>
      <c r="B2639" t="str">
        <f>VLOOKUP(C2639, olt_db!$B$2:$E$70, 2, 0)</f>
        <v>OLT-SMGN-IBS-Bandar_Sawah</v>
      </c>
      <c r="C2639" t="s">
        <v>847</v>
      </c>
      <c r="D2639" s="35" t="s">
        <v>922</v>
      </c>
      <c r="E2639" s="35" t="s">
        <v>674</v>
      </c>
      <c r="F2639" s="125">
        <v>3.1566945019695498</v>
      </c>
      <c r="G2639" s="126">
        <v>99.321981233359097</v>
      </c>
      <c r="H2639" s="37">
        <f>ACOS(COS(RADIANS(90-F2640)) * COS(RADIANS(90-F2639)) + SIN(RADIANS(90-F2640)) * SIN(RADIANS(90-F2639)) * COS(RADIANS(G2640-G2639))) * 6371392 * IFERROR(IF(AVERAGEIF('TT History'!$B:$B, D2639, 'TT History'!$E:$E) &gt; 9.8%, 1.1205, IF(AVERAGEIF('TT History'!$B:$B, D2639, 'TT History'!$E:$E) &gt;= 8.5%, 1.1055, 1.0525)), 1.0525)</f>
        <v>165.45936010244452</v>
      </c>
    </row>
    <row r="2640" spans="1:8" x14ac:dyDescent="0.25">
      <c r="A2640" t="s">
        <v>176</v>
      </c>
      <c r="B2640" t="str">
        <f>VLOOKUP(C2640, olt_db!$B$2:$E$70, 2, 0)</f>
        <v>OLT-SMGN-IBS-Bandar_Sawah</v>
      </c>
      <c r="C2640" t="s">
        <v>847</v>
      </c>
      <c r="D2640" s="35" t="s">
        <v>922</v>
      </c>
      <c r="E2640" s="35" t="s">
        <v>675</v>
      </c>
      <c r="F2640" s="125">
        <v>3.1565042035985198</v>
      </c>
      <c r="G2640" s="126">
        <v>99.320578270155195</v>
      </c>
      <c r="H2640" s="37">
        <f>ACOS(COS(RADIANS(90-F2641)) * COS(RADIANS(90-F2640)) + SIN(RADIANS(90-F2641)) * SIN(RADIANS(90-F2640)) * COS(RADIANS(G2641-G2640))) * 6371392 * IFERROR(IF(AVERAGEIF('TT History'!$B:$B, D2640, 'TT History'!$E:$E) &gt; 9.8%, 1.1205, IF(AVERAGEIF('TT History'!$B:$B, D2640, 'TT History'!$E:$E) &gt;= 8.5%, 1.1055, 1.0525)), 1.0525)</f>
        <v>116.68634577432306</v>
      </c>
    </row>
    <row r="2641" spans="1:8" x14ac:dyDescent="0.25">
      <c r="A2641" t="s">
        <v>176</v>
      </c>
      <c r="B2641" t="str">
        <f>VLOOKUP(C2641, olt_db!$B$2:$E$70, 2, 0)</f>
        <v>OLT-SMGN-IBS-Bandar_Sawah</v>
      </c>
      <c r="C2641" t="s">
        <v>847</v>
      </c>
      <c r="D2641" s="35" t="s">
        <v>922</v>
      </c>
      <c r="E2641" s="35" t="s">
        <v>676</v>
      </c>
      <c r="F2641" s="125">
        <v>3.1563995334955299</v>
      </c>
      <c r="G2641" s="126">
        <v>99.319585294034496</v>
      </c>
      <c r="H2641" s="37">
        <f>ACOS(COS(RADIANS(90-F2642)) * COS(RADIANS(90-F2641)) + SIN(RADIANS(90-F2642)) * SIN(RADIANS(90-F2641)) * COS(RADIANS(G2642-G2641))) * 6371392 * IFERROR(IF(AVERAGEIF('TT History'!$B:$B, D2641, 'TT History'!$E:$E) &gt; 9.8%, 1.1205, IF(AVERAGEIF('TT History'!$B:$B, D2641, 'TT History'!$E:$E) &gt;= 8.5%, 1.1055, 1.0525)), 1.0525)</f>
        <v>98.934317539581727</v>
      </c>
    </row>
    <row r="2642" spans="1:8" x14ac:dyDescent="0.25">
      <c r="A2642" t="s">
        <v>176</v>
      </c>
      <c r="B2642" t="str">
        <f>VLOOKUP(C2642, olt_db!$B$2:$E$70, 2, 0)</f>
        <v>OLT-SMGN-IBS-Bandar_Sawah</v>
      </c>
      <c r="C2642" t="s">
        <v>847</v>
      </c>
      <c r="D2642" s="35" t="s">
        <v>922</v>
      </c>
      <c r="E2642" s="35" t="s">
        <v>677</v>
      </c>
      <c r="F2642" s="125">
        <v>3.15627663649318</v>
      </c>
      <c r="G2642" s="126">
        <v>99.318747700171002</v>
      </c>
      <c r="H2642" s="37">
        <f>ACOS(COS(RADIANS(90-F2643)) * COS(RADIANS(90-F2642)) + SIN(RADIANS(90-F2643)) * SIN(RADIANS(90-F2642)) * COS(RADIANS(G2643-G2642))) * 6371392 * IFERROR(IF(AVERAGEIF('TT History'!$B:$B, D2642, 'TT History'!$E:$E) &gt; 9.8%, 1.1205, IF(AVERAGEIF('TT History'!$B:$B, D2642, 'TT History'!$E:$E) &gt;= 8.5%, 1.1055, 1.0525)), 1.0525)</f>
        <v>90.882218176027848</v>
      </c>
    </row>
    <row r="2643" spans="1:8" x14ac:dyDescent="0.25">
      <c r="A2643" t="s">
        <v>176</v>
      </c>
      <c r="B2643" t="str">
        <f>VLOOKUP(C2643, olt_db!$B$2:$E$70, 2, 0)</f>
        <v>OLT-SMGN-IBS-Bandar_Sawah</v>
      </c>
      <c r="C2643" t="s">
        <v>847</v>
      </c>
      <c r="D2643" s="35" t="s">
        <v>922</v>
      </c>
      <c r="E2643" s="35" t="s">
        <v>678</v>
      </c>
      <c r="F2643" s="125">
        <v>3.1562422712837899</v>
      </c>
      <c r="G2643" s="126">
        <v>99.317970776026897</v>
      </c>
      <c r="H2643" s="37">
        <f>ACOS(COS(RADIANS(90-F2644)) * COS(RADIANS(90-F2643)) + SIN(RADIANS(90-F2644)) * SIN(RADIANS(90-F2643)) * COS(RADIANS(G2644-G2643))) * 6371392 * IFERROR(IF(AVERAGEIF('TT History'!$B:$B, D2643, 'TT History'!$E:$E) &gt; 9.8%, 1.1205, IF(AVERAGEIF('TT History'!$B:$B, D2643, 'TT History'!$E:$E) &gt;= 8.5%, 1.1055, 1.0525)), 1.0525)</f>
        <v>54.857579278612285</v>
      </c>
    </row>
    <row r="2644" spans="1:8" x14ac:dyDescent="0.25">
      <c r="A2644" t="s">
        <v>176</v>
      </c>
      <c r="B2644" t="str">
        <f>VLOOKUP(C2644, olt_db!$B$2:$E$70, 2, 0)</f>
        <v>OLT-SMGN-IBS-Bandar_Sawah</v>
      </c>
      <c r="C2644" t="s">
        <v>847</v>
      </c>
      <c r="D2644" s="35" t="s">
        <v>922</v>
      </c>
      <c r="E2644" s="35" t="s">
        <v>679</v>
      </c>
      <c r="F2644" s="125">
        <v>3.1561851115378499</v>
      </c>
      <c r="G2644" s="126">
        <v>99.317504859684306</v>
      </c>
      <c r="H2644" s="37">
        <f>ACOS(COS(RADIANS(90-F2645)) * COS(RADIANS(90-F2644)) + SIN(RADIANS(90-F2645)) * SIN(RADIANS(90-F2644)) * COS(RADIANS(G2645-G2644))) * 6371392 * IFERROR(IF(AVERAGEIF('TT History'!$B:$B, D2644, 'TT History'!$E:$E) &gt; 9.8%, 1.1205, IF(AVERAGEIF('TT History'!$B:$B, D2644, 'TT History'!$E:$E) &gt;= 8.5%, 1.1055, 1.0525)), 1.0525)</f>
        <v>116.45082713750222</v>
      </c>
    </row>
    <row r="2645" spans="1:8" x14ac:dyDescent="0.25">
      <c r="A2645" t="s">
        <v>176</v>
      </c>
      <c r="B2645" t="str">
        <f>VLOOKUP(C2645, olt_db!$B$2:$E$70, 2, 0)</f>
        <v>OLT-SMGN-IBS-Bandar_Sawah</v>
      </c>
      <c r="C2645" t="s">
        <v>847</v>
      </c>
      <c r="D2645" s="35" t="s">
        <v>922</v>
      </c>
      <c r="E2645" s="35" t="s">
        <v>645</v>
      </c>
      <c r="F2645" s="125">
        <v>3.1560758134144602</v>
      </c>
      <c r="G2645" s="126">
        <v>99.316514411507299</v>
      </c>
      <c r="H2645" s="37">
        <f>ACOS(COS(RADIANS(90-F2646)) * COS(RADIANS(90-F2645)) + SIN(RADIANS(90-F2646)) * SIN(RADIANS(90-F2645)) * COS(RADIANS(G2646-G2645))) * 6371392 * IFERROR(IF(AVERAGEIF('TT History'!$B:$B, D2645, 'TT History'!$E:$E) &gt; 9.8%, 1.1205, IF(AVERAGEIF('TT History'!$B:$B, D2645, 'TT History'!$E:$E) &gt;= 8.5%, 1.1055, 1.0525)), 1.0525)</f>
        <v>49.820477749390577</v>
      </c>
    </row>
    <row r="2646" spans="1:8" x14ac:dyDescent="0.25">
      <c r="A2646" t="s">
        <v>176</v>
      </c>
      <c r="B2646" t="str">
        <f>VLOOKUP(C2646, olt_db!$B$2:$E$70, 2, 0)</f>
        <v>OLT-SMGN-IBS-Bandar_Sawah</v>
      </c>
      <c r="C2646" t="s">
        <v>847</v>
      </c>
      <c r="D2646" s="35" t="s">
        <v>922</v>
      </c>
      <c r="E2646" s="36" t="s">
        <v>646</v>
      </c>
      <c r="F2646" s="151">
        <v>3.15565016326752</v>
      </c>
      <c r="G2646" s="152">
        <v>99.316510191325307</v>
      </c>
      <c r="H2646" s="37">
        <f>(ACOS(COS(RADIANS(90-olt_db!F46)) * COS(RADIANS(90-F2646)) + SIN(RADIANS(90-olt_db!F46)) * SIN(RADIANS(90-F2646)) * COS(RADIANS(olt_db!G46-G2646))) * 6371392)</f>
        <v>51.883747312145701</v>
      </c>
    </row>
    <row r="2647" spans="1:8" x14ac:dyDescent="0.25">
      <c r="A2647" t="s">
        <v>176</v>
      </c>
      <c r="B2647" t="str">
        <f>VLOOKUP(C2647, olt_db!$B$2:$E$70, 2, 0)</f>
        <v>OLT-SMGN-IBS-Bandar_Sawah</v>
      </c>
      <c r="C2647" t="s">
        <v>847</v>
      </c>
      <c r="D2647" s="92" t="s">
        <v>923</v>
      </c>
      <c r="E2647" s="92" t="s">
        <v>924</v>
      </c>
      <c r="F2647" s="173">
        <v>3.1564437536127801</v>
      </c>
      <c r="G2647" s="174">
        <v>99.334510732283306</v>
      </c>
      <c r="H2647" s="100">
        <f>ACOS(COS(RADIANS(90-F2648)) * COS(RADIANS(90-F2647)) + SIN(RADIANS(90-F2648)) * SIN(RADIANS(90-F2647)) * COS(RADIANS(G2648-G2647))) * 6371392 * IFERROR(IF(AVERAGEIF('TT History'!$B:$B, D2647, 'TT History'!$E:$E) &gt; 9.8%, 1.1205, IF(AVERAGEIF('TT History'!$B:$B, D2647, 'TT History'!$E:$E) &gt;= 8.5%, 1.1055, 1.0525)), 1.0525)</f>
        <v>87.274373003449966</v>
      </c>
    </row>
    <row r="2648" spans="1:8" x14ac:dyDescent="0.25">
      <c r="A2648" t="s">
        <v>176</v>
      </c>
      <c r="B2648" t="str">
        <f>VLOOKUP(C2648, olt_db!$B$2:$E$70, 2, 0)</f>
        <v>OLT-SMGN-IBS-Bandar_Sawah</v>
      </c>
      <c r="C2648" t="s">
        <v>847</v>
      </c>
      <c r="D2648" s="92" t="s">
        <v>923</v>
      </c>
      <c r="E2648" s="92" t="s">
        <v>925</v>
      </c>
      <c r="F2648" s="173">
        <v>3.1565992872866699</v>
      </c>
      <c r="G2648" s="174">
        <v>99.335194710325794</v>
      </c>
      <c r="H2648" s="100">
        <f>ACOS(COS(RADIANS(90-F2649)) * COS(RADIANS(90-F2648)) + SIN(RADIANS(90-F2649)) * SIN(RADIANS(90-F2648)) * COS(RADIANS(G2649-G2648))) * 6371392 * IFERROR(IF(AVERAGEIF('TT History'!$B:$B, D2648, 'TT History'!$E:$E) &gt; 9.8%, 1.1205, IF(AVERAGEIF('TT History'!$B:$B, D2648, 'TT History'!$E:$E) &gt;= 8.5%, 1.1055, 1.0525)), 1.0525)</f>
        <v>76.974749588366521</v>
      </c>
    </row>
    <row r="2649" spans="1:8" x14ac:dyDescent="0.25">
      <c r="A2649" t="s">
        <v>176</v>
      </c>
      <c r="B2649" t="str">
        <f>VLOOKUP(C2649, olt_db!$B$2:$E$70, 2, 0)</f>
        <v>OLT-SMGN-IBS-Bandar_Sawah</v>
      </c>
      <c r="C2649" t="s">
        <v>847</v>
      </c>
      <c r="D2649" s="92" t="s">
        <v>923</v>
      </c>
      <c r="E2649" s="92" t="s">
        <v>926</v>
      </c>
      <c r="F2649" s="173">
        <v>3.15671090389757</v>
      </c>
      <c r="G2649" s="174">
        <v>99.335803233072497</v>
      </c>
      <c r="H2649" s="100">
        <f>ACOS(COS(RADIANS(90-F2650)) * COS(RADIANS(90-F2649)) + SIN(RADIANS(90-F2650)) * SIN(RADIANS(90-F2649)) * COS(RADIANS(G2650-G2649))) * 6371392 * IFERROR(IF(AVERAGEIF('TT History'!$B:$B, D2649, 'TT History'!$E:$E) &gt; 9.8%, 1.1205, IF(AVERAGEIF('TT History'!$B:$B, D2649, 'TT History'!$E:$E) &gt;= 8.5%, 1.1055, 1.0525)), 1.0525)</f>
        <v>112.50873329502222</v>
      </c>
    </row>
    <row r="2650" spans="1:8" x14ac:dyDescent="0.25">
      <c r="A2650" t="s">
        <v>176</v>
      </c>
      <c r="B2650" t="str">
        <f>VLOOKUP(C2650, olt_db!$B$2:$E$70, 2, 0)</f>
        <v>OLT-SMGN-IBS-Bandar_Sawah</v>
      </c>
      <c r="C2650" t="s">
        <v>847</v>
      </c>
      <c r="D2650" s="92" t="s">
        <v>923</v>
      </c>
      <c r="E2650" s="92" t="s">
        <v>887</v>
      </c>
      <c r="F2650" s="173">
        <v>3.1576137125367301</v>
      </c>
      <c r="G2650" s="174">
        <v>99.3358190944966</v>
      </c>
      <c r="H2650" s="100">
        <f>ACOS(COS(RADIANS(90-F2651)) * COS(RADIANS(90-F2650)) + SIN(RADIANS(90-F2651)) * SIN(RADIANS(90-F2650)) * COS(RADIANS(G2651-G2650))) * 6371392 * IFERROR(IF(AVERAGEIF('TT History'!$B:$B, D2650, 'TT History'!$E:$E) &gt; 9.8%, 1.1205, IF(AVERAGEIF('TT History'!$B:$B, D2650, 'TT History'!$E:$E) &gt;= 8.5%, 1.1055, 1.0525)), 1.0525)</f>
        <v>71.547897494624934</v>
      </c>
    </row>
    <row r="2651" spans="1:8" x14ac:dyDescent="0.25">
      <c r="A2651" t="s">
        <v>176</v>
      </c>
      <c r="B2651" t="str">
        <f>VLOOKUP(C2651, olt_db!$B$2:$E$70, 2, 0)</f>
        <v>OLT-SMGN-IBS-Bandar_Sawah</v>
      </c>
      <c r="C2651" t="s">
        <v>847</v>
      </c>
      <c r="D2651" s="92" t="s">
        <v>923</v>
      </c>
      <c r="E2651" s="92" t="s">
        <v>888</v>
      </c>
      <c r="F2651" s="173">
        <v>3.1580717030149001</v>
      </c>
      <c r="G2651" s="174">
        <v>99.335472206670801</v>
      </c>
      <c r="H2651" s="100">
        <f>ACOS(COS(RADIANS(90-F2652)) * COS(RADIANS(90-F2651)) + SIN(RADIANS(90-F2652)) * SIN(RADIANS(90-F2651)) * COS(RADIANS(G2652-G2651))) * 6371392 * IFERROR(IF(AVERAGEIF('TT History'!$B:$B, D2651, 'TT History'!$E:$E) &gt; 9.8%, 1.1205, IF(AVERAGEIF('TT History'!$B:$B, D2651, 'TT History'!$E:$E) &gt;= 8.5%, 1.1055, 1.0525)), 1.0525)</f>
        <v>79.566285396445082</v>
      </c>
    </row>
    <row r="2652" spans="1:8" x14ac:dyDescent="0.25">
      <c r="A2652" t="s">
        <v>176</v>
      </c>
      <c r="B2652" t="str">
        <f>VLOOKUP(C2652, olt_db!$B$2:$E$70, 2, 0)</f>
        <v>OLT-SMGN-IBS-Bandar_Sawah</v>
      </c>
      <c r="C2652" t="s">
        <v>847</v>
      </c>
      <c r="D2652" s="92" t="s">
        <v>923</v>
      </c>
      <c r="E2652" s="92" t="s">
        <v>889</v>
      </c>
      <c r="F2652" s="173">
        <v>3.1585879672919002</v>
      </c>
      <c r="G2652" s="174">
        <v>99.335095819293102</v>
      </c>
      <c r="H2652" s="100">
        <f>ACOS(COS(RADIANS(90-F2653)) * COS(RADIANS(90-F2652)) + SIN(RADIANS(90-F2653)) * SIN(RADIANS(90-F2652)) * COS(RADIANS(G2653-G2652))) * 6371392 * IFERROR(IF(AVERAGEIF('TT History'!$B:$B, D2652, 'TT History'!$E:$E) &gt; 9.8%, 1.1205, IF(AVERAGEIF('TT History'!$B:$B, D2652, 'TT History'!$E:$E) &gt;= 8.5%, 1.1055, 1.0525)), 1.0525)</f>
        <v>96.89262557426072</v>
      </c>
    </row>
    <row r="2653" spans="1:8" x14ac:dyDescent="0.25">
      <c r="A2653" t="s">
        <v>176</v>
      </c>
      <c r="B2653" t="str">
        <f>VLOOKUP(C2653, olt_db!$B$2:$E$70, 2, 0)</f>
        <v>OLT-SMGN-IBS-Bandar_Sawah</v>
      </c>
      <c r="C2653" t="s">
        <v>847</v>
      </c>
      <c r="D2653" s="92" t="s">
        <v>923</v>
      </c>
      <c r="E2653" s="92" t="s">
        <v>890</v>
      </c>
      <c r="F2653" s="173">
        <v>3.15918464730639</v>
      </c>
      <c r="G2653" s="174">
        <v>99.334596397590403</v>
      </c>
      <c r="H2653" s="100">
        <f>ACOS(COS(RADIANS(90-F2654)) * COS(RADIANS(90-F2653)) + SIN(RADIANS(90-F2654)) * SIN(RADIANS(90-F2653)) * COS(RADIANS(G2654-G2653))) * 6371392 * IFERROR(IF(AVERAGEIF('TT History'!$B:$B, D2653, 'TT History'!$E:$E) &gt; 9.8%, 1.1205, IF(AVERAGEIF('TT History'!$B:$B, D2653, 'TT History'!$E:$E) &gt;= 8.5%, 1.1055, 1.0525)), 1.0525)</f>
        <v>44.26929726068078</v>
      </c>
    </row>
    <row r="2654" spans="1:8" x14ac:dyDescent="0.25">
      <c r="A2654" t="s">
        <v>176</v>
      </c>
      <c r="B2654" t="str">
        <f>VLOOKUP(C2654, olt_db!$B$2:$E$70, 2, 0)</f>
        <v>OLT-SMGN-IBS-Bandar_Sawah</v>
      </c>
      <c r="C2654" t="s">
        <v>847</v>
      </c>
      <c r="D2654" s="92" t="s">
        <v>923</v>
      </c>
      <c r="E2654" s="92" t="s">
        <v>891</v>
      </c>
      <c r="F2654" s="173">
        <v>3.1594583548705799</v>
      </c>
      <c r="G2654" s="174">
        <v>99.334369530325503</v>
      </c>
      <c r="H2654" s="100">
        <f>ACOS(COS(RADIANS(90-F2655)) * COS(RADIANS(90-F2654)) + SIN(RADIANS(90-F2655)) * SIN(RADIANS(90-F2654)) * COS(RADIANS(G2655-G2654))) * 6371392 * IFERROR(IF(AVERAGEIF('TT History'!$B:$B, D2654, 'TT History'!$E:$E) &gt; 9.8%, 1.1205, IF(AVERAGEIF('TT History'!$B:$B, D2654, 'TT History'!$E:$E) &gt;= 8.5%, 1.1055, 1.0525)), 1.0525)</f>
        <v>42.818275124439012</v>
      </c>
    </row>
    <row r="2655" spans="1:8" x14ac:dyDescent="0.25">
      <c r="A2655" t="s">
        <v>176</v>
      </c>
      <c r="B2655" t="str">
        <f>VLOOKUP(C2655, olt_db!$B$2:$E$70, 2, 0)</f>
        <v>OLT-SMGN-IBS-Bandar_Sawah</v>
      </c>
      <c r="C2655" t="s">
        <v>847</v>
      </c>
      <c r="D2655" s="92" t="s">
        <v>923</v>
      </c>
      <c r="E2655" s="92" t="s">
        <v>892</v>
      </c>
      <c r="F2655" s="173">
        <v>3.15961273334069</v>
      </c>
      <c r="G2655" s="174">
        <v>99.3340620503499</v>
      </c>
      <c r="H2655" s="100">
        <f>ACOS(COS(RADIANS(90-F2656)) * COS(RADIANS(90-F2655)) + SIN(RADIANS(90-F2656)) * SIN(RADIANS(90-F2655)) * COS(RADIANS(G2656-G2655))) * 6371392 * IFERROR(IF(AVERAGEIF('TT History'!$B:$B, D2655, 'TT History'!$E:$E) &gt; 9.8%, 1.1205, IF(AVERAGEIF('TT History'!$B:$B, D2655, 'TT History'!$E:$E) &gt;= 8.5%, 1.1055, 1.0525)), 1.0525)</f>
        <v>46.31606242604164</v>
      </c>
    </row>
    <row r="2656" spans="1:8" x14ac:dyDescent="0.25">
      <c r="A2656" t="s">
        <v>176</v>
      </c>
      <c r="B2656" t="str">
        <f>VLOOKUP(C2656, olt_db!$B$2:$E$70, 2, 0)</f>
        <v>OLT-SMGN-IBS-Bandar_Sawah</v>
      </c>
      <c r="C2656" t="s">
        <v>847</v>
      </c>
      <c r="D2656" s="92" t="s">
        <v>923</v>
      </c>
      <c r="E2656" s="92" t="s">
        <v>893</v>
      </c>
      <c r="F2656" s="173">
        <v>3.1597545426809801</v>
      </c>
      <c r="G2656" s="174">
        <v>99.333717927983798</v>
      </c>
      <c r="H2656" s="100">
        <f>ACOS(COS(RADIANS(90-F2657)) * COS(RADIANS(90-F2656)) + SIN(RADIANS(90-F2657)) * SIN(RADIANS(90-F2656)) * COS(RADIANS(G2657-G2656))) * 6371392 * IFERROR(IF(AVERAGEIF('TT History'!$B:$B, D2656, 'TT History'!$E:$E) &gt; 9.8%, 1.1205, IF(AVERAGEIF('TT History'!$B:$B, D2656, 'TT History'!$E:$E) &gt;= 8.5%, 1.1055, 1.0525)), 1.0525)</f>
        <v>129.97674538911423</v>
      </c>
    </row>
    <row r="2657" spans="1:8" x14ac:dyDescent="0.25">
      <c r="A2657" t="s">
        <v>176</v>
      </c>
      <c r="B2657" t="str">
        <f>VLOOKUP(C2657, olt_db!$B$2:$E$70, 2, 0)</f>
        <v>OLT-SMGN-IBS-Bandar_Sawah</v>
      </c>
      <c r="C2657" t="s">
        <v>847</v>
      </c>
      <c r="D2657" s="92" t="s">
        <v>923</v>
      </c>
      <c r="E2657" s="92" t="s">
        <v>894</v>
      </c>
      <c r="F2657" s="173">
        <v>3.160675354316</v>
      </c>
      <c r="G2657" s="174">
        <v>99.333227034244601</v>
      </c>
      <c r="H2657" s="100">
        <f>ACOS(COS(RADIANS(90-F2658)) * COS(RADIANS(90-F2657)) + SIN(RADIANS(90-F2658)) * SIN(RADIANS(90-F2657)) * COS(RADIANS(G2658-G2657))) * 6371392 * IFERROR(IF(AVERAGEIF('TT History'!$B:$B, D2657, 'TT History'!$E:$E) &gt; 9.8%, 1.1205, IF(AVERAGEIF('TT History'!$B:$B, D2657, 'TT History'!$E:$E) &gt;= 8.5%, 1.1055, 1.0525)), 1.0525)</f>
        <v>34.249406309877472</v>
      </c>
    </row>
    <row r="2658" spans="1:8" x14ac:dyDescent="0.25">
      <c r="A2658" t="s">
        <v>176</v>
      </c>
      <c r="B2658" t="str">
        <f>VLOOKUP(C2658, olt_db!$B$2:$E$70, 2, 0)</f>
        <v>OLT-SMGN-IBS-Bandar_Sawah</v>
      </c>
      <c r="C2658" t="s">
        <v>847</v>
      </c>
      <c r="D2658" s="92" t="s">
        <v>923</v>
      </c>
      <c r="E2658" s="92" t="s">
        <v>895</v>
      </c>
      <c r="F2658" s="173">
        <v>3.1607836249793202</v>
      </c>
      <c r="G2658" s="174">
        <v>99.332974000534406</v>
      </c>
      <c r="H2658" s="100">
        <f>ACOS(COS(RADIANS(90-F2659)) * COS(RADIANS(90-F2658)) + SIN(RADIANS(90-F2659)) * SIN(RADIANS(90-F2658)) * COS(RADIANS(G2659-G2658))) * 6371392 * IFERROR(IF(AVERAGEIF('TT History'!$B:$B, D2658, 'TT History'!$E:$E) &gt; 9.8%, 1.1205, IF(AVERAGEIF('TT History'!$B:$B, D2658, 'TT History'!$E:$E) &gt;= 8.5%, 1.1055, 1.0525)), 1.0525)</f>
        <v>78.501004014599914</v>
      </c>
    </row>
    <row r="2659" spans="1:8" x14ac:dyDescent="0.25">
      <c r="A2659" t="s">
        <v>176</v>
      </c>
      <c r="B2659" t="str">
        <f>VLOOKUP(C2659, olt_db!$B$2:$E$70, 2, 0)</f>
        <v>OLT-SMGN-IBS-Bandar_Sawah</v>
      </c>
      <c r="C2659" t="s">
        <v>847</v>
      </c>
      <c r="D2659" s="92" t="s">
        <v>923</v>
      </c>
      <c r="E2659" s="92" t="s">
        <v>896</v>
      </c>
      <c r="F2659" s="173">
        <v>3.1606199100640899</v>
      </c>
      <c r="G2659" s="174">
        <v>99.332364700466002</v>
      </c>
      <c r="H2659" s="100">
        <f>ACOS(COS(RADIANS(90-F2660)) * COS(RADIANS(90-F2659)) + SIN(RADIANS(90-F2660)) * SIN(RADIANS(90-F2659)) * COS(RADIANS(G2660-G2659))) * 6371392 * IFERROR(IF(AVERAGEIF('TT History'!$B:$B, D2659, 'TT History'!$E:$E) &gt; 9.8%, 1.1205, IF(AVERAGEIF('TT History'!$B:$B, D2659, 'TT History'!$E:$E) &gt;= 8.5%, 1.1055, 1.0525)), 1.0525)</f>
        <v>55.993591239971352</v>
      </c>
    </row>
    <row r="2660" spans="1:8" x14ac:dyDescent="0.25">
      <c r="A2660" t="s">
        <v>176</v>
      </c>
      <c r="B2660" t="str">
        <f>VLOOKUP(C2660, olt_db!$B$2:$E$70, 2, 0)</f>
        <v>OLT-SMGN-IBS-Bandar_Sawah</v>
      </c>
      <c r="C2660" t="s">
        <v>847</v>
      </c>
      <c r="D2660" s="92" t="s">
        <v>923</v>
      </c>
      <c r="E2660" s="92" t="s">
        <v>897</v>
      </c>
      <c r="F2660" s="173">
        <v>3.16049772131533</v>
      </c>
      <c r="G2660" s="174">
        <v>99.331931591385697</v>
      </c>
      <c r="H2660" s="100">
        <f>ACOS(COS(RADIANS(90-F2661)) * COS(RADIANS(90-F2660)) + SIN(RADIANS(90-F2661)) * SIN(RADIANS(90-F2660)) * COS(RADIANS(G2661-G2660))) * 6371392 * IFERROR(IF(AVERAGEIF('TT History'!$B:$B, D2660, 'TT History'!$E:$E) &gt; 9.8%, 1.1205, IF(AVERAGEIF('TT History'!$B:$B, D2660, 'TT History'!$E:$E) &gt;= 8.5%, 1.1055, 1.0525)), 1.0525)</f>
        <v>57.580136038581863</v>
      </c>
    </row>
    <row r="2661" spans="1:8" x14ac:dyDescent="0.25">
      <c r="A2661" t="s">
        <v>176</v>
      </c>
      <c r="B2661" t="str">
        <f>VLOOKUP(C2661, olt_db!$B$2:$E$70, 2, 0)</f>
        <v>OLT-SMGN-IBS-Bandar_Sawah</v>
      </c>
      <c r="C2661" t="s">
        <v>847</v>
      </c>
      <c r="D2661" s="92" t="s">
        <v>923</v>
      </c>
      <c r="E2661" s="92" t="s">
        <v>898</v>
      </c>
      <c r="F2661" s="173">
        <v>3.1603405053224298</v>
      </c>
      <c r="G2661" s="174">
        <v>99.331496380026294</v>
      </c>
      <c r="H2661" s="100">
        <f>ACOS(COS(RADIANS(90-F2662)) * COS(RADIANS(90-F2661)) + SIN(RADIANS(90-F2662)) * SIN(RADIANS(90-F2661)) * COS(RADIANS(G2662-G2661))) * 6371392 * IFERROR(IF(AVERAGEIF('TT History'!$B:$B, D2661, 'TT History'!$E:$E) &gt; 9.8%, 1.1205, IF(AVERAGEIF('TT History'!$B:$B, D2661, 'TT History'!$E:$E) &gt;= 8.5%, 1.1055, 1.0525)), 1.0525)</f>
        <v>76.705300004327199</v>
      </c>
    </row>
    <row r="2662" spans="1:8" x14ac:dyDescent="0.25">
      <c r="A2662" t="s">
        <v>176</v>
      </c>
      <c r="B2662" t="str">
        <f>VLOOKUP(C2662, olt_db!$B$2:$E$70, 2, 0)</f>
        <v>OLT-SMGN-IBS-Bandar_Sawah</v>
      </c>
      <c r="C2662" t="s">
        <v>847</v>
      </c>
      <c r="D2662" s="92" t="s">
        <v>923</v>
      </c>
      <c r="E2662" s="92" t="s">
        <v>899</v>
      </c>
      <c r="F2662" s="173">
        <v>3.16008184238737</v>
      </c>
      <c r="G2662" s="174">
        <v>99.3309369040918</v>
      </c>
      <c r="H2662" s="100">
        <f>ACOS(COS(RADIANS(90-F2663)) * COS(RADIANS(90-F2662)) + SIN(RADIANS(90-F2663)) * SIN(RADIANS(90-F2662)) * COS(RADIANS(G2663-G2662))) * 6371392 * IFERROR(IF(AVERAGEIF('TT History'!$B:$B, D2662, 'TT History'!$E:$E) &gt; 9.8%, 1.1205, IF(AVERAGEIF('TT History'!$B:$B, D2662, 'TT History'!$E:$E) &gt;= 8.5%, 1.1055, 1.0525)), 1.0525)</f>
        <v>52.332368790299498</v>
      </c>
    </row>
    <row r="2663" spans="1:8" x14ac:dyDescent="0.25">
      <c r="A2663" t="s">
        <v>176</v>
      </c>
      <c r="B2663" t="str">
        <f>VLOOKUP(C2663, olt_db!$B$2:$E$70, 2, 0)</f>
        <v>OLT-SMGN-IBS-Bandar_Sawah</v>
      </c>
      <c r="C2663" t="s">
        <v>847</v>
      </c>
      <c r="D2663" s="92" t="s">
        <v>923</v>
      </c>
      <c r="E2663" s="92" t="s">
        <v>900</v>
      </c>
      <c r="F2663" s="173">
        <v>3.1598933442661798</v>
      </c>
      <c r="G2663" s="174">
        <v>99.330561010940301</v>
      </c>
      <c r="H2663" s="100">
        <f>ACOS(COS(RADIANS(90-F2664)) * COS(RADIANS(90-F2663)) + SIN(RADIANS(90-F2664)) * SIN(RADIANS(90-F2663)) * COS(RADIANS(G2664-G2663))) * 6371392 * IFERROR(IF(AVERAGEIF('TT History'!$B:$B, D2663, 'TT History'!$E:$E) &gt; 9.8%, 1.1205, IF(AVERAGEIF('TT History'!$B:$B, D2663, 'TT History'!$E:$E) &gt;= 8.5%, 1.1055, 1.0525)), 1.0525)</f>
        <v>63.402419995919132</v>
      </c>
    </row>
    <row r="2664" spans="1:8" x14ac:dyDescent="0.25">
      <c r="A2664" t="s">
        <v>176</v>
      </c>
      <c r="B2664" t="str">
        <f>VLOOKUP(C2664, olt_db!$B$2:$E$70, 2, 0)</f>
        <v>OLT-SMGN-IBS-Bandar_Sawah</v>
      </c>
      <c r="C2664" t="s">
        <v>847</v>
      </c>
      <c r="D2664" s="92" t="s">
        <v>923</v>
      </c>
      <c r="E2664" s="92" t="s">
        <v>901</v>
      </c>
      <c r="F2664" s="173">
        <v>3.15965417744246</v>
      </c>
      <c r="G2664" s="174">
        <v>99.330111197327298</v>
      </c>
      <c r="H2664" s="100">
        <f>ACOS(COS(RADIANS(90-F2665)) * COS(RADIANS(90-F2664)) + SIN(RADIANS(90-F2665)) * SIN(RADIANS(90-F2664)) * COS(RADIANS(G2665-G2664))) * 6371392 * IFERROR(IF(AVERAGEIF('TT History'!$B:$B, D2664, 'TT History'!$E:$E) &gt; 9.8%, 1.1205, IF(AVERAGEIF('TT History'!$B:$B, D2664, 'TT History'!$E:$E) &gt;= 8.5%, 1.1055, 1.0525)), 1.0525)</f>
        <v>55.720679929763484</v>
      </c>
    </row>
    <row r="2665" spans="1:8" x14ac:dyDescent="0.25">
      <c r="A2665" t="s">
        <v>176</v>
      </c>
      <c r="B2665" t="str">
        <f>VLOOKUP(C2665, olt_db!$B$2:$E$70, 2, 0)</f>
        <v>OLT-SMGN-IBS-Bandar_Sawah</v>
      </c>
      <c r="C2665" t="s">
        <v>847</v>
      </c>
      <c r="D2665" s="92" t="s">
        <v>923</v>
      </c>
      <c r="E2665" s="92" t="s">
        <v>902</v>
      </c>
      <c r="F2665" s="173">
        <v>3.1594300720000201</v>
      </c>
      <c r="G2665" s="174">
        <v>99.329723624330597</v>
      </c>
      <c r="H2665" s="100">
        <f>ACOS(COS(RADIANS(90-F2666)) * COS(RADIANS(90-F2665)) + SIN(RADIANS(90-F2666)) * SIN(RADIANS(90-F2665)) * COS(RADIANS(G2666-G2665))) * 6371392 * IFERROR(IF(AVERAGEIF('TT History'!$B:$B, D2665, 'TT History'!$E:$E) &gt; 9.8%, 1.1205, IF(AVERAGEIF('TT History'!$B:$B, D2665, 'TT History'!$E:$E) &gt;= 8.5%, 1.1055, 1.0525)), 1.0525)</f>
        <v>64.593137023507794</v>
      </c>
    </row>
    <row r="2666" spans="1:8" x14ac:dyDescent="0.25">
      <c r="A2666" t="s">
        <v>176</v>
      </c>
      <c r="B2666" t="str">
        <f>VLOOKUP(C2666, olt_db!$B$2:$E$70, 2, 0)</f>
        <v>OLT-SMGN-IBS-Bandar_Sawah</v>
      </c>
      <c r="C2666" t="s">
        <v>847</v>
      </c>
      <c r="D2666" s="92" t="s">
        <v>923</v>
      </c>
      <c r="E2666" s="92" t="s">
        <v>903</v>
      </c>
      <c r="F2666" s="173">
        <v>3.1591844414778198</v>
      </c>
      <c r="G2666" s="174">
        <v>99.32926641908</v>
      </c>
      <c r="H2666" s="100">
        <f>ACOS(COS(RADIANS(90-F2667)) * COS(RADIANS(90-F2666)) + SIN(RADIANS(90-F2667)) * SIN(RADIANS(90-F2666)) * COS(RADIANS(G2667-G2666))) * 6371392 * IFERROR(IF(AVERAGEIF('TT History'!$B:$B, D2666, 'TT History'!$E:$E) &gt; 9.8%, 1.1205, IF(AVERAGEIF('TT History'!$B:$B, D2666, 'TT History'!$E:$E) &gt;= 8.5%, 1.1055, 1.0525)), 1.0525)</f>
        <v>60.902854680881383</v>
      </c>
    </row>
    <row r="2667" spans="1:8" x14ac:dyDescent="0.25">
      <c r="A2667" t="s">
        <v>176</v>
      </c>
      <c r="B2667" t="str">
        <f>VLOOKUP(C2667, olt_db!$B$2:$E$70, 2, 0)</f>
        <v>OLT-SMGN-IBS-Bandar_Sawah</v>
      </c>
      <c r="C2667" t="s">
        <v>847</v>
      </c>
      <c r="D2667" s="92" t="s">
        <v>923</v>
      </c>
      <c r="E2667" s="92" t="s">
        <v>904</v>
      </c>
      <c r="F2667" s="173">
        <v>3.15895630720525</v>
      </c>
      <c r="G2667" s="174">
        <v>99.328833485819999</v>
      </c>
      <c r="H2667" s="100">
        <f>ACOS(COS(RADIANS(90-F2668)) * COS(RADIANS(90-F2667)) + SIN(RADIANS(90-F2668)) * SIN(RADIANS(90-F2667)) * COS(RADIANS(G2668-G2667))) * 6371392 * IFERROR(IF(AVERAGEIF('TT History'!$B:$B, D2667, 'TT History'!$E:$E) &gt; 9.8%, 1.1205, IF(AVERAGEIF('TT History'!$B:$B, D2667, 'TT History'!$E:$E) &gt;= 8.5%, 1.1055, 1.0525)), 1.0525)</f>
        <v>63.560103000680208</v>
      </c>
    </row>
    <row r="2668" spans="1:8" x14ac:dyDescent="0.25">
      <c r="A2668" t="s">
        <v>176</v>
      </c>
      <c r="B2668" t="str">
        <f>VLOOKUP(C2668, olt_db!$B$2:$E$70, 2, 0)</f>
        <v>OLT-SMGN-IBS-Bandar_Sawah</v>
      </c>
      <c r="C2668" t="s">
        <v>847</v>
      </c>
      <c r="D2668" s="92" t="s">
        <v>923</v>
      </c>
      <c r="E2668" s="92" t="s">
        <v>905</v>
      </c>
      <c r="F2668" s="173">
        <v>3.1587043302621001</v>
      </c>
      <c r="G2668" s="174">
        <v>99.328389282985597</v>
      </c>
      <c r="H2668" s="100">
        <f>ACOS(COS(RADIANS(90-F2669)) * COS(RADIANS(90-F2668)) + SIN(RADIANS(90-F2669)) * SIN(RADIANS(90-F2668)) * COS(RADIANS(G2669-G2668))) * 6371392 * IFERROR(IF(AVERAGEIF('TT History'!$B:$B, D2668, 'TT History'!$E:$E) &gt; 9.8%, 1.1205, IF(AVERAGEIF('TT History'!$B:$B, D2668, 'TT History'!$E:$E) &gt;= 8.5%, 1.1055, 1.0525)), 1.0525)</f>
        <v>59.01932766496482</v>
      </c>
    </row>
    <row r="2669" spans="1:8" x14ac:dyDescent="0.25">
      <c r="A2669" t="s">
        <v>176</v>
      </c>
      <c r="B2669" t="str">
        <f>VLOOKUP(C2669, olt_db!$B$2:$E$70, 2, 0)</f>
        <v>OLT-SMGN-IBS-Bandar_Sawah</v>
      </c>
      <c r="C2669" t="s">
        <v>847</v>
      </c>
      <c r="D2669" s="92" t="s">
        <v>923</v>
      </c>
      <c r="E2669" s="92" t="s">
        <v>906</v>
      </c>
      <c r="F2669" s="173">
        <v>3.15846096491099</v>
      </c>
      <c r="G2669" s="174">
        <v>99.327982301562002</v>
      </c>
      <c r="H2669" s="100">
        <f>ACOS(COS(RADIANS(90-F2670)) * COS(RADIANS(90-F2669)) + SIN(RADIANS(90-F2670)) * SIN(RADIANS(90-F2669)) * COS(RADIANS(G2670-G2669))) * 6371392 * IFERROR(IF(AVERAGEIF('TT History'!$B:$B, D2669, 'TT History'!$E:$E) &gt; 9.8%, 1.1205, IF(AVERAGEIF('TT History'!$B:$B, D2669, 'TT History'!$E:$E) &gt;= 8.5%, 1.1055, 1.0525)), 1.0525)</f>
        <v>49.20396659525867</v>
      </c>
    </row>
    <row r="2670" spans="1:8" x14ac:dyDescent="0.25">
      <c r="A2670" t="s">
        <v>176</v>
      </c>
      <c r="B2670" t="str">
        <f>VLOOKUP(C2670, olt_db!$B$2:$E$70, 2, 0)</f>
        <v>OLT-SMGN-IBS-Bandar_Sawah</v>
      </c>
      <c r="C2670" t="s">
        <v>847</v>
      </c>
      <c r="D2670" s="92" t="s">
        <v>923</v>
      </c>
      <c r="E2670" s="92" t="s">
        <v>907</v>
      </c>
      <c r="F2670" s="173">
        <v>3.1582607377114198</v>
      </c>
      <c r="G2670" s="174">
        <v>99.327641419773997</v>
      </c>
      <c r="H2670" s="100">
        <f>ACOS(COS(RADIANS(90-F2671)) * COS(RADIANS(90-F2670)) + SIN(RADIANS(90-F2671)) * SIN(RADIANS(90-F2670)) * COS(RADIANS(G2671-G2670))) * 6371392 * IFERROR(IF(AVERAGEIF('TT History'!$B:$B, D2670, 'TT History'!$E:$E) &gt; 9.8%, 1.1205, IF(AVERAGEIF('TT History'!$B:$B, D2670, 'TT History'!$E:$E) &gt;= 8.5%, 1.1055, 1.0525)), 1.0525)</f>
        <v>49.154145839106995</v>
      </c>
    </row>
    <row r="2671" spans="1:8" x14ac:dyDescent="0.25">
      <c r="A2671" t="s">
        <v>176</v>
      </c>
      <c r="B2671" t="str">
        <f>VLOOKUP(C2671, olt_db!$B$2:$E$70, 2, 0)</f>
        <v>OLT-SMGN-IBS-Bandar_Sawah</v>
      </c>
      <c r="C2671" t="s">
        <v>847</v>
      </c>
      <c r="D2671" s="92" t="s">
        <v>923</v>
      </c>
      <c r="E2671" s="92" t="s">
        <v>908</v>
      </c>
      <c r="F2671" s="173">
        <v>3.158066546978</v>
      </c>
      <c r="G2671" s="174">
        <v>99.327297513066796</v>
      </c>
      <c r="H2671" s="100">
        <f>ACOS(COS(RADIANS(90-F2672)) * COS(RADIANS(90-F2671)) + SIN(RADIANS(90-F2672)) * SIN(RADIANS(90-F2671)) * COS(RADIANS(G2672-G2671))) * 6371392 * IFERROR(IF(AVERAGEIF('TT History'!$B:$B, D2671, 'TT History'!$E:$E) &gt; 9.8%, 1.1205, IF(AVERAGEIF('TT History'!$B:$B, D2671, 'TT History'!$E:$E) &gt;= 8.5%, 1.1055, 1.0525)), 1.0525)</f>
        <v>16.73879069074956</v>
      </c>
    </row>
    <row r="2672" spans="1:8" x14ac:dyDescent="0.25">
      <c r="A2672" t="s">
        <v>176</v>
      </c>
      <c r="B2672" t="str">
        <f>VLOOKUP(C2672, olt_db!$B$2:$E$70, 2, 0)</f>
        <v>OLT-SMGN-IBS-Bandar_Sawah</v>
      </c>
      <c r="C2672" t="s">
        <v>847</v>
      </c>
      <c r="D2672" s="92" t="s">
        <v>923</v>
      </c>
      <c r="E2672" s="92" t="s">
        <v>909</v>
      </c>
      <c r="F2672" s="173">
        <v>3.1580558969349402</v>
      </c>
      <c r="G2672" s="174">
        <v>99.327163395150507</v>
      </c>
      <c r="H2672" s="100">
        <f>ACOS(COS(RADIANS(90-F2673)) * COS(RADIANS(90-F2672)) + SIN(RADIANS(90-F2673)) * SIN(RADIANS(90-F2672)) * COS(RADIANS(G2673-G2672))) * 6371392 * IFERROR(IF(AVERAGEIF('TT History'!$B:$B, D2672, 'TT History'!$E:$E) &gt; 9.8%, 1.1205, IF(AVERAGEIF('TT History'!$B:$B, D2672, 'TT History'!$E:$E) &gt;= 8.5%, 1.1055, 1.0525)), 1.0525)</f>
        <v>48.295933328884416</v>
      </c>
    </row>
    <row r="2673" spans="1:8" x14ac:dyDescent="0.25">
      <c r="A2673" t="s">
        <v>176</v>
      </c>
      <c r="B2673" t="str">
        <f>VLOOKUP(C2673, olt_db!$B$2:$E$70, 2, 0)</f>
        <v>OLT-SMGN-IBS-Bandar_Sawah</v>
      </c>
      <c r="C2673" t="s">
        <v>847</v>
      </c>
      <c r="D2673" s="92" t="s">
        <v>923</v>
      </c>
      <c r="E2673" s="92" t="s">
        <v>910</v>
      </c>
      <c r="F2673" s="173">
        <v>3.1580557452143099</v>
      </c>
      <c r="G2673" s="174">
        <v>99.326775202820698</v>
      </c>
      <c r="H2673" s="100">
        <f>ACOS(COS(RADIANS(90-F2674)) * COS(RADIANS(90-F2673)) + SIN(RADIANS(90-F2674)) * SIN(RADIANS(90-F2673)) * COS(RADIANS(G2674-G2673))) * 6371392 * IFERROR(IF(AVERAGEIF('TT History'!$B:$B, D2673, 'TT History'!$E:$E) &gt; 9.8%, 1.1205, IF(AVERAGEIF('TT History'!$B:$B, D2673, 'TT History'!$E:$E) &gt;= 8.5%, 1.1055, 1.0525)), 1.0525)</f>
        <v>47.319224594646577</v>
      </c>
    </row>
    <row r="2674" spans="1:8" x14ac:dyDescent="0.25">
      <c r="A2674" t="s">
        <v>176</v>
      </c>
      <c r="B2674" t="str">
        <f>VLOOKUP(C2674, olt_db!$B$2:$E$70, 2, 0)</f>
        <v>OLT-SMGN-IBS-Bandar_Sawah</v>
      </c>
      <c r="C2674" t="s">
        <v>847</v>
      </c>
      <c r="D2674" s="92" t="s">
        <v>923</v>
      </c>
      <c r="E2674" s="92" t="s">
        <v>911</v>
      </c>
      <c r="F2674" s="173">
        <v>3.1580567186883499</v>
      </c>
      <c r="G2674" s="174">
        <v>99.326394861785104</v>
      </c>
      <c r="H2674" s="100">
        <f>ACOS(COS(RADIANS(90-F2675)) * COS(RADIANS(90-F2674)) + SIN(RADIANS(90-F2675)) * SIN(RADIANS(90-F2674)) * COS(RADIANS(G2675-G2674))) * 6371392 * IFERROR(IF(AVERAGEIF('TT History'!$B:$B, D2674, 'TT History'!$E:$E) &gt; 9.8%, 1.1205, IF(AVERAGEIF('TT History'!$B:$B, D2674, 'TT History'!$E:$E) &gt;= 8.5%, 1.1055, 1.0525)), 1.0525)</f>
        <v>57.723042772098196</v>
      </c>
    </row>
    <row r="2675" spans="1:8" x14ac:dyDescent="0.25">
      <c r="A2675" t="s">
        <v>176</v>
      </c>
      <c r="B2675" t="str">
        <f>VLOOKUP(C2675, olt_db!$B$2:$E$70, 2, 0)</f>
        <v>OLT-SMGN-IBS-Bandar_Sawah</v>
      </c>
      <c r="C2675" t="s">
        <v>847</v>
      </c>
      <c r="D2675" s="92" t="s">
        <v>923</v>
      </c>
      <c r="E2675" s="92" t="s">
        <v>912</v>
      </c>
      <c r="F2675" s="173">
        <v>3.1580662218081099</v>
      </c>
      <c r="G2675" s="174">
        <v>99.325930993567894</v>
      </c>
      <c r="H2675" s="100">
        <f>ACOS(COS(RADIANS(90-F2676)) * COS(RADIANS(90-F2675)) + SIN(RADIANS(90-F2676)) * SIN(RADIANS(90-F2675)) * COS(RADIANS(G2676-G2675))) * 6371392 * IFERROR(IF(AVERAGEIF('TT History'!$B:$B, D2675, 'TT History'!$E:$E) &gt; 9.8%, 1.1205, IF(AVERAGEIF('TT History'!$B:$B, D2675, 'TT History'!$E:$E) &gt;= 8.5%, 1.1055, 1.0525)), 1.0525)</f>
        <v>54.153118469858875</v>
      </c>
    </row>
    <row r="2676" spans="1:8" x14ac:dyDescent="0.25">
      <c r="A2676" t="s">
        <v>176</v>
      </c>
      <c r="B2676" t="str">
        <f>VLOOKUP(C2676, olt_db!$B$2:$E$70, 2, 0)</f>
        <v>OLT-SMGN-IBS-Bandar_Sawah</v>
      </c>
      <c r="C2676" t="s">
        <v>847</v>
      </c>
      <c r="D2676" s="92" t="s">
        <v>923</v>
      </c>
      <c r="E2676" s="92" t="s">
        <v>913</v>
      </c>
      <c r="F2676" s="173">
        <v>3.15807113564105</v>
      </c>
      <c r="G2676" s="174">
        <v>99.325495749560503</v>
      </c>
      <c r="H2676" s="100">
        <f>ACOS(COS(RADIANS(90-F2677)) * COS(RADIANS(90-F2676)) + SIN(RADIANS(90-F2677)) * SIN(RADIANS(90-F2676)) * COS(RADIANS(G2677-G2676))) * 6371392 * IFERROR(IF(AVERAGEIF('TT History'!$B:$B, D2676, 'TT History'!$E:$E) &gt; 9.8%, 1.1205, IF(AVERAGEIF('TT History'!$B:$B, D2676, 'TT History'!$E:$E) &gt;= 8.5%, 1.1055, 1.0525)), 1.0525)</f>
        <v>50.037111977226147</v>
      </c>
    </row>
    <row r="2677" spans="1:8" x14ac:dyDescent="0.25">
      <c r="A2677" t="s">
        <v>176</v>
      </c>
      <c r="B2677" t="str">
        <f>VLOOKUP(C2677, olt_db!$B$2:$E$70, 2, 0)</f>
        <v>OLT-SMGN-IBS-Bandar_Sawah</v>
      </c>
      <c r="C2677" t="s">
        <v>847</v>
      </c>
      <c r="D2677" s="92" t="s">
        <v>923</v>
      </c>
      <c r="E2677" s="92" t="s">
        <v>914</v>
      </c>
      <c r="F2677" s="173">
        <v>3.1579981558844601</v>
      </c>
      <c r="G2677" s="174">
        <v>99.325100259493098</v>
      </c>
      <c r="H2677" s="100">
        <f>ACOS(COS(RADIANS(90-F2678)) * COS(RADIANS(90-F2677)) + SIN(RADIANS(90-F2678)) * SIN(RADIANS(90-F2677)) * COS(RADIANS(G2678-G2677))) * 6371392 * IFERROR(IF(AVERAGEIF('TT History'!$B:$B, D2677, 'TT History'!$E:$E) &gt; 9.8%, 1.1205, IF(AVERAGEIF('TT History'!$B:$B, D2677, 'TT History'!$E:$E) &gt;= 8.5%, 1.1055, 1.0525)), 1.0525)</f>
        <v>40.215179509399135</v>
      </c>
    </row>
    <row r="2678" spans="1:8" x14ac:dyDescent="0.25">
      <c r="A2678" t="s">
        <v>176</v>
      </c>
      <c r="B2678" t="str">
        <f>VLOOKUP(C2678, olt_db!$B$2:$E$70, 2, 0)</f>
        <v>OLT-SMGN-IBS-Bandar_Sawah</v>
      </c>
      <c r="C2678" t="s">
        <v>847</v>
      </c>
      <c r="D2678" s="92" t="s">
        <v>923</v>
      </c>
      <c r="E2678" s="92" t="s">
        <v>915</v>
      </c>
      <c r="F2678" s="173">
        <v>3.1578487755200499</v>
      </c>
      <c r="G2678" s="174">
        <v>99.3248137252465</v>
      </c>
      <c r="H2678" s="100">
        <f>ACOS(COS(RADIANS(90-F2679)) * COS(RADIANS(90-F2678)) + SIN(RADIANS(90-F2679)) * SIN(RADIANS(90-F2678)) * COS(RADIANS(G2679-G2678))) * 6371392 * IFERROR(IF(AVERAGEIF('TT History'!$B:$B, D2678, 'TT History'!$E:$E) &gt; 9.8%, 1.1205, IF(AVERAGEIF('TT History'!$B:$B, D2678, 'TT History'!$E:$E) &gt;= 8.5%, 1.1055, 1.0525)), 1.0525)</f>
        <v>52.355178513383521</v>
      </c>
    </row>
    <row r="2679" spans="1:8" x14ac:dyDescent="0.25">
      <c r="A2679" t="s">
        <v>176</v>
      </c>
      <c r="B2679" t="str">
        <f>VLOOKUP(C2679, olt_db!$B$2:$E$70, 2, 0)</f>
        <v>OLT-SMGN-IBS-Bandar_Sawah</v>
      </c>
      <c r="C2679" t="s">
        <v>847</v>
      </c>
      <c r="D2679" s="92" t="s">
        <v>923</v>
      </c>
      <c r="E2679" s="92" t="s">
        <v>916</v>
      </c>
      <c r="F2679" s="173">
        <v>3.15752625528454</v>
      </c>
      <c r="G2679" s="174">
        <v>99.324543997557001</v>
      </c>
      <c r="H2679" s="100">
        <f>ACOS(COS(RADIANS(90-F2680)) * COS(RADIANS(90-F2679)) + SIN(RADIANS(90-F2680)) * SIN(RADIANS(90-F2679)) * COS(RADIANS(G2680-G2679))) * 6371392 * IFERROR(IF(AVERAGEIF('TT History'!$B:$B, D2679, 'TT History'!$E:$E) &gt; 9.8%, 1.1205, IF(AVERAGEIF('TT History'!$B:$B, D2679, 'TT History'!$E:$E) &gt;= 8.5%, 1.1055, 1.0525)), 1.0525)</f>
        <v>14.701837352976186</v>
      </c>
    </row>
    <row r="2680" spans="1:8" x14ac:dyDescent="0.25">
      <c r="A2680" t="s">
        <v>176</v>
      </c>
      <c r="B2680" t="str">
        <f>VLOOKUP(C2680, olt_db!$B$2:$E$70, 2, 0)</f>
        <v>OLT-SMGN-IBS-Bandar_Sawah</v>
      </c>
      <c r="C2680" t="s">
        <v>847</v>
      </c>
      <c r="D2680" s="92" t="s">
        <v>923</v>
      </c>
      <c r="E2680" s="92" t="s">
        <v>669</v>
      </c>
      <c r="F2680" s="173">
        <v>3.1574614217989501</v>
      </c>
      <c r="G2680" s="174">
        <v>99.324445261696198</v>
      </c>
      <c r="H2680" s="100">
        <f>ACOS(COS(RADIANS(90-F2681)) * COS(RADIANS(90-F2680)) + SIN(RADIANS(90-F2681)) * SIN(RADIANS(90-F2680)) * COS(RADIANS(G2681-G2680))) * 6371392 * IFERROR(IF(AVERAGEIF('TT History'!$B:$B, D2680, 'TT History'!$E:$E) &gt; 9.8%, 1.1205, IF(AVERAGEIF('TT History'!$B:$B, D2680, 'TT History'!$E:$E) &gt;= 8.5%, 1.1055, 1.0525)), 1.0525)</f>
        <v>52.198661733887498</v>
      </c>
    </row>
    <row r="2681" spans="1:8" x14ac:dyDescent="0.25">
      <c r="A2681" t="s">
        <v>176</v>
      </c>
      <c r="B2681" t="str">
        <f>VLOOKUP(C2681, olt_db!$B$2:$E$70, 2, 0)</f>
        <v>OLT-SMGN-IBS-Bandar_Sawah</v>
      </c>
      <c r="C2681" t="s">
        <v>847</v>
      </c>
      <c r="D2681" s="92" t="s">
        <v>923</v>
      </c>
      <c r="E2681" s="92" t="s">
        <v>670</v>
      </c>
      <c r="F2681" s="173">
        <v>3.1570426941288199</v>
      </c>
      <c r="G2681" s="174">
        <v>99.324432376124804</v>
      </c>
      <c r="H2681" s="100">
        <f>ACOS(COS(RADIANS(90-F2682)) * COS(RADIANS(90-F2681)) + SIN(RADIANS(90-F2682)) * SIN(RADIANS(90-F2681)) * COS(RADIANS(G2682-G2681))) * 6371392 * IFERROR(IF(AVERAGEIF('TT History'!$B:$B, D2681, 'TT History'!$E:$E) &gt; 9.8%, 1.1205, IF(AVERAGEIF('TT History'!$B:$B, D2681, 'TT History'!$E:$E) &gt;= 8.5%, 1.1055, 1.0525)), 1.0525)</f>
        <v>64.100421310881217</v>
      </c>
    </row>
    <row r="2682" spans="1:8" x14ac:dyDescent="0.25">
      <c r="A2682" t="s">
        <v>176</v>
      </c>
      <c r="B2682" t="str">
        <f>VLOOKUP(C2682, olt_db!$B$2:$E$70, 2, 0)</f>
        <v>OLT-SMGN-IBS-Bandar_Sawah</v>
      </c>
      <c r="C2682" t="s">
        <v>847</v>
      </c>
      <c r="D2682" s="92" t="s">
        <v>923</v>
      </c>
      <c r="E2682" s="92" t="s">
        <v>671</v>
      </c>
      <c r="F2682" s="173">
        <v>3.15702421578988</v>
      </c>
      <c r="G2682" s="174">
        <v>99.323917483213094</v>
      </c>
      <c r="H2682" s="100">
        <f>ACOS(COS(RADIANS(90-F2683)) * COS(RADIANS(90-F2682)) + SIN(RADIANS(90-F2683)) * SIN(RADIANS(90-F2682)) * COS(RADIANS(G2683-G2682))) * 6371392 * IFERROR(IF(AVERAGEIF('TT History'!$B:$B, D2682, 'TT History'!$E:$E) &gt; 9.8%, 1.1205, IF(AVERAGEIF('TT History'!$B:$B, D2682, 'TT History'!$E:$E) &gt;= 8.5%, 1.1055, 1.0525)), 1.0525)</f>
        <v>80.833596519153659</v>
      </c>
    </row>
    <row r="2683" spans="1:8" x14ac:dyDescent="0.25">
      <c r="A2683" t="s">
        <v>176</v>
      </c>
      <c r="B2683" t="str">
        <f>VLOOKUP(C2683, olt_db!$B$2:$E$70, 2, 0)</f>
        <v>OLT-SMGN-IBS-Bandar_Sawah</v>
      </c>
      <c r="C2683" t="s">
        <v>847</v>
      </c>
      <c r="D2683" s="92" t="s">
        <v>923</v>
      </c>
      <c r="E2683" s="92" t="s">
        <v>672</v>
      </c>
      <c r="F2683" s="173">
        <v>3.15686098210361</v>
      </c>
      <c r="G2683" s="174">
        <v>99.323288664495806</v>
      </c>
      <c r="H2683" s="100">
        <f>ACOS(COS(RADIANS(90-F2684)) * COS(RADIANS(90-F2683)) + SIN(RADIANS(90-F2684)) * SIN(RADIANS(90-F2683)) * COS(RADIANS(G2684-G2683))) * 6371392 * IFERROR(IF(AVERAGEIF('TT History'!$B:$B, D2683, 'TT History'!$E:$E) &gt; 9.8%, 1.1205, IF(AVERAGEIF('TT History'!$B:$B, D2683, 'TT History'!$E:$E) &gt;= 8.5%, 1.1055, 1.0525)), 1.0525)</f>
        <v>88.362346577845173</v>
      </c>
    </row>
    <row r="2684" spans="1:8" x14ac:dyDescent="0.25">
      <c r="A2684" t="s">
        <v>176</v>
      </c>
      <c r="B2684" t="str">
        <f>VLOOKUP(C2684, olt_db!$B$2:$E$70, 2, 0)</f>
        <v>OLT-SMGN-IBS-Bandar_Sawah</v>
      </c>
      <c r="C2684" t="s">
        <v>847</v>
      </c>
      <c r="D2684" s="92" t="s">
        <v>923</v>
      </c>
      <c r="E2684" s="92" t="s">
        <v>673</v>
      </c>
      <c r="F2684" s="173">
        <v>3.1567764631505502</v>
      </c>
      <c r="G2684" s="174">
        <v>99.322583490469796</v>
      </c>
      <c r="H2684" s="100">
        <f>ACOS(COS(RADIANS(90-F2685)) * COS(RADIANS(90-F2684)) + SIN(RADIANS(90-F2685)) * SIN(RADIANS(90-F2684)) * COS(RADIANS(G2685-G2684))) * 6371392 * IFERROR(IF(AVERAGEIF('TT History'!$B:$B, D2684, 'TT History'!$E:$E) &gt; 9.8%, 1.1205, IF(AVERAGEIF('TT History'!$B:$B, D2684, 'TT History'!$E:$E) &gt;= 8.5%, 1.1055, 1.0525)), 1.0525)</f>
        <v>75.621118610264745</v>
      </c>
    </row>
    <row r="2685" spans="1:8" x14ac:dyDescent="0.25">
      <c r="A2685" t="s">
        <v>176</v>
      </c>
      <c r="B2685" t="str">
        <f>VLOOKUP(C2685, olt_db!$B$2:$E$70, 2, 0)</f>
        <v>OLT-SMGN-IBS-Bandar_Sawah</v>
      </c>
      <c r="C2685" t="s">
        <v>847</v>
      </c>
      <c r="D2685" s="92" t="s">
        <v>923</v>
      </c>
      <c r="E2685" s="92" t="s">
        <v>674</v>
      </c>
      <c r="F2685" s="173">
        <v>3.1566945019695498</v>
      </c>
      <c r="G2685" s="174">
        <v>99.321981233359097</v>
      </c>
      <c r="H2685" s="100">
        <f>ACOS(COS(RADIANS(90-F2686)) * COS(RADIANS(90-F2685)) + SIN(RADIANS(90-F2686)) * SIN(RADIANS(90-F2685)) * COS(RADIANS(G2686-G2685))) * 6371392 * IFERROR(IF(AVERAGEIF('TT History'!$B:$B, D2685, 'TT History'!$E:$E) &gt; 9.8%, 1.1205, IF(AVERAGEIF('TT History'!$B:$B, D2685, 'TT History'!$E:$E) &gt;= 8.5%, 1.1055, 1.0525)), 1.0525)</f>
        <v>176.1493710164267</v>
      </c>
    </row>
    <row r="2686" spans="1:8" x14ac:dyDescent="0.25">
      <c r="A2686" t="s">
        <v>176</v>
      </c>
      <c r="B2686" t="str">
        <f>VLOOKUP(C2686, olt_db!$B$2:$E$70, 2, 0)</f>
        <v>OLT-SMGN-IBS-Bandar_Sawah</v>
      </c>
      <c r="C2686" t="s">
        <v>847</v>
      </c>
      <c r="D2686" s="92" t="s">
        <v>923</v>
      </c>
      <c r="E2686" s="92" t="s">
        <v>675</v>
      </c>
      <c r="F2686" s="173">
        <v>3.1565042035985198</v>
      </c>
      <c r="G2686" s="174">
        <v>99.320578270155195</v>
      </c>
      <c r="H2686" s="100">
        <f>ACOS(COS(RADIANS(90-F2687)) * COS(RADIANS(90-F2686)) + SIN(RADIANS(90-F2687)) * SIN(RADIANS(90-F2686)) * COS(RADIANS(G2687-G2686))) * 6371392 * IFERROR(IF(AVERAGEIF('TT History'!$B:$B, D2686, 'TT History'!$E:$E) &gt; 9.8%, 1.1205, IF(AVERAGEIF('TT History'!$B:$B, D2686, 'TT History'!$E:$E) &gt;= 8.5%, 1.1055, 1.0525)), 1.0525)</f>
        <v>124.22522607138146</v>
      </c>
    </row>
    <row r="2687" spans="1:8" x14ac:dyDescent="0.25">
      <c r="A2687" t="s">
        <v>176</v>
      </c>
      <c r="B2687" t="str">
        <f>VLOOKUP(C2687, olt_db!$B$2:$E$70, 2, 0)</f>
        <v>OLT-SMGN-IBS-Bandar_Sawah</v>
      </c>
      <c r="C2687" t="s">
        <v>847</v>
      </c>
      <c r="D2687" s="92" t="s">
        <v>923</v>
      </c>
      <c r="E2687" s="92" t="s">
        <v>676</v>
      </c>
      <c r="F2687" s="173">
        <v>3.1563995334955299</v>
      </c>
      <c r="G2687" s="174">
        <v>99.319585294034496</v>
      </c>
      <c r="H2687" s="100">
        <f>ACOS(COS(RADIANS(90-F2688)) * COS(RADIANS(90-F2687)) + SIN(RADIANS(90-F2688)) * SIN(RADIANS(90-F2687)) * COS(RADIANS(G2688-G2687))) * 6371392 * IFERROR(IF(AVERAGEIF('TT History'!$B:$B, D2687, 'TT History'!$E:$E) &gt; 9.8%, 1.1205, IF(AVERAGEIF('TT History'!$B:$B, D2687, 'TT History'!$E:$E) &gt;= 8.5%, 1.1055, 1.0525)), 1.0525)</f>
        <v>105.32627344712715</v>
      </c>
    </row>
    <row r="2688" spans="1:8" x14ac:dyDescent="0.25">
      <c r="A2688" t="s">
        <v>176</v>
      </c>
      <c r="B2688" t="str">
        <f>VLOOKUP(C2688, olt_db!$B$2:$E$70, 2, 0)</f>
        <v>OLT-SMGN-IBS-Bandar_Sawah</v>
      </c>
      <c r="C2688" t="s">
        <v>847</v>
      </c>
      <c r="D2688" s="92" t="s">
        <v>923</v>
      </c>
      <c r="E2688" s="92" t="s">
        <v>677</v>
      </c>
      <c r="F2688" s="173">
        <v>3.15627663649318</v>
      </c>
      <c r="G2688" s="174">
        <v>99.318747700171002</v>
      </c>
      <c r="H2688" s="100">
        <f>ACOS(COS(RADIANS(90-F2689)) * COS(RADIANS(90-F2688)) + SIN(RADIANS(90-F2689)) * SIN(RADIANS(90-F2688)) * COS(RADIANS(G2689-G2688))) * 6371392 * IFERROR(IF(AVERAGEIF('TT History'!$B:$B, D2688, 'TT History'!$E:$E) &gt; 9.8%, 1.1205, IF(AVERAGEIF('TT History'!$B:$B, D2688, 'TT History'!$E:$E) &gt;= 8.5%, 1.1055, 1.0525)), 1.0525)</f>
        <v>96.753943435856726</v>
      </c>
    </row>
    <row r="2689" spans="1:9" x14ac:dyDescent="0.25">
      <c r="A2689" t="s">
        <v>176</v>
      </c>
      <c r="B2689" t="str">
        <f>VLOOKUP(C2689, olt_db!$B$2:$E$70, 2, 0)</f>
        <v>OLT-SMGN-IBS-Bandar_Sawah</v>
      </c>
      <c r="C2689" t="s">
        <v>847</v>
      </c>
      <c r="D2689" s="92" t="s">
        <v>923</v>
      </c>
      <c r="E2689" s="92" t="s">
        <v>678</v>
      </c>
      <c r="F2689" s="173">
        <v>3.1562422712837899</v>
      </c>
      <c r="G2689" s="174">
        <v>99.317970776026897</v>
      </c>
      <c r="H2689" s="100">
        <f>ACOS(COS(RADIANS(90-F2690)) * COS(RADIANS(90-F2689)) + SIN(RADIANS(90-F2690)) * SIN(RADIANS(90-F2689)) * COS(RADIANS(G2690-G2689))) * 6371392 * IFERROR(IF(AVERAGEIF('TT History'!$B:$B, D2689, 'TT History'!$E:$E) &gt; 9.8%, 1.1205, IF(AVERAGEIF('TT History'!$B:$B, D2689, 'TT History'!$E:$E) &gt;= 8.5%, 1.1055, 1.0525)), 1.0525)</f>
        <v>58.401821930342109</v>
      </c>
    </row>
    <row r="2690" spans="1:9" x14ac:dyDescent="0.25">
      <c r="A2690" t="s">
        <v>176</v>
      </c>
      <c r="B2690" t="str">
        <f>VLOOKUP(C2690, olt_db!$B$2:$E$70, 2, 0)</f>
        <v>OLT-SMGN-IBS-Bandar_Sawah</v>
      </c>
      <c r="C2690" t="s">
        <v>847</v>
      </c>
      <c r="D2690" s="92" t="s">
        <v>923</v>
      </c>
      <c r="E2690" s="92" t="s">
        <v>679</v>
      </c>
      <c r="F2690" s="173">
        <v>3.1561851115378499</v>
      </c>
      <c r="G2690" s="174">
        <v>99.317504859684306</v>
      </c>
      <c r="H2690" s="100">
        <f>ACOS(COS(RADIANS(90-F2691)) * COS(RADIANS(90-F2690)) + SIN(RADIANS(90-F2691)) * SIN(RADIANS(90-F2690)) * COS(RADIANS(G2691-G2690))) * 6371392 * IFERROR(IF(AVERAGEIF('TT History'!$B:$B, D2690, 'TT History'!$E:$E) &gt; 9.8%, 1.1205, IF(AVERAGEIF('TT History'!$B:$B, D2690, 'TT History'!$E:$E) &gt;= 8.5%, 1.1055, 1.0525)), 1.0525)</f>
        <v>123.97449102857125</v>
      </c>
    </row>
    <row r="2691" spans="1:9" x14ac:dyDescent="0.25">
      <c r="A2691" t="s">
        <v>176</v>
      </c>
      <c r="B2691" t="str">
        <f>VLOOKUP(C2691, olt_db!$B$2:$E$70, 2, 0)</f>
        <v>OLT-SMGN-IBS-Bandar_Sawah</v>
      </c>
      <c r="C2691" t="s">
        <v>847</v>
      </c>
      <c r="D2691" s="92" t="s">
        <v>923</v>
      </c>
      <c r="E2691" s="92" t="s">
        <v>645</v>
      </c>
      <c r="F2691" s="173">
        <v>3.1560758134144602</v>
      </c>
      <c r="G2691" s="174">
        <v>99.316514411507299</v>
      </c>
      <c r="H2691" s="100">
        <f>ACOS(COS(RADIANS(90-F2692)) * COS(RADIANS(90-F2691)) + SIN(RADIANS(90-F2692)) * SIN(RADIANS(90-F2691)) * COS(RADIANS(G2692-G2691))) * 6371392 * IFERROR(IF(AVERAGEIF('TT History'!$B:$B, D2691, 'TT History'!$E:$E) &gt; 9.8%, 1.1205, IF(AVERAGEIF('TT History'!$B:$B, D2691, 'TT History'!$E:$E) &gt;= 8.5%, 1.1055, 1.0525)), 1.0525)</f>
        <v>53.039282962652869</v>
      </c>
    </row>
    <row r="2692" spans="1:9" ht="15" customHeight="1" thickBot="1" x14ac:dyDescent="0.3">
      <c r="A2692" t="s">
        <v>176</v>
      </c>
      <c r="B2692" s="69" t="str">
        <f>VLOOKUP(C2692, olt_db!$B$2:$E$70, 2, 0)</f>
        <v>OLT-SMGN-IBS-Bandar_Sawah</v>
      </c>
      <c r="C2692" s="69" t="s">
        <v>847</v>
      </c>
      <c r="D2692" s="84" t="s">
        <v>923</v>
      </c>
      <c r="E2692" s="85" t="s">
        <v>646</v>
      </c>
      <c r="F2692" s="175">
        <v>3.15565016326752</v>
      </c>
      <c r="G2692" s="176">
        <v>99.316510191325307</v>
      </c>
      <c r="H2692" s="86">
        <f>(ACOS(COS(RADIANS(90-olt_db!F46)) * COS(RADIANS(90-F2692)) + SIN(RADIANS(90-olt_db!F46)) * SIN(RADIANS(90-F2692)) * COS(RADIANS(olt_db!G46-G2692))) * 6371392)</f>
        <v>51.883747312145701</v>
      </c>
    </row>
    <row r="2693" spans="1:9" x14ac:dyDescent="0.25">
      <c r="A2693" t="s">
        <v>176</v>
      </c>
      <c r="B2693" t="str">
        <f>VLOOKUP(C2693, olt_db!$B$2:$E$70, 2, 0)</f>
        <v>OLT-SMGN-IBS-Bandar_Sawah</v>
      </c>
      <c r="C2693" t="s">
        <v>927</v>
      </c>
      <c r="D2693" s="7" t="s">
        <v>928</v>
      </c>
      <c r="E2693" s="7" t="s">
        <v>662</v>
      </c>
      <c r="F2693" s="177">
        <v>3.1559530231380499</v>
      </c>
      <c r="G2693" s="178">
        <v>99.314497146178894</v>
      </c>
      <c r="H2693" s="55">
        <f>ACOS(COS(RADIANS(90-F2694)) * COS(RADIANS(90-F2693)) + SIN(RADIANS(90-F2694)) * SIN(RADIANS(90-F2693)) * COS(RADIANS(G2694-G2693))) * 6371392 * IFERROR(IF(AVERAGEIF('TT History'!$B:$B, D2693, 'TT History'!$E:$E) &gt; 9.8%, 1.1205, IF(AVERAGEIF('TT History'!$B:$B, D2693, 'TT History'!$E:$E) &gt;= 8.5%, 1.1055, 1.0525)), 1.0525)</f>
        <v>102.05006465485914</v>
      </c>
    </row>
    <row r="2694" spans="1:9" x14ac:dyDescent="0.25">
      <c r="A2694" t="s">
        <v>176</v>
      </c>
      <c r="B2694" t="str">
        <f>VLOOKUP(C2694, olt_db!$B$2:$E$70, 2, 0)</f>
        <v>OLT-SMGN-IBS-Bandar_Sawah</v>
      </c>
      <c r="C2694" t="s">
        <v>927</v>
      </c>
      <c r="D2694" s="7" t="s">
        <v>928</v>
      </c>
      <c r="E2694" s="7" t="s">
        <v>663</v>
      </c>
      <c r="F2694" s="177">
        <v>3.1560003118333899</v>
      </c>
      <c r="G2694" s="178">
        <v>99.315369110581102</v>
      </c>
      <c r="H2694" s="55">
        <f>ACOS(COS(RADIANS(90-F2695)) * COS(RADIANS(90-F2694)) + SIN(RADIANS(90-F2695)) * SIN(RADIANS(90-F2694)) * COS(RADIANS(G2695-G2694))) * 6371392 * IFERROR(IF(AVERAGEIF('TT History'!$B:$B, D2694, 'TT History'!$E:$E) &gt; 9.8%, 1.1205, IF(AVERAGEIF('TT History'!$B:$B, D2694, 'TT History'!$E:$E) &gt;= 8.5%, 1.1055, 1.0525)), 1.0525)</f>
        <v>76.838978788888085</v>
      </c>
    </row>
    <row r="2695" spans="1:9" x14ac:dyDescent="0.25">
      <c r="A2695" t="s">
        <v>176</v>
      </c>
      <c r="B2695" t="str">
        <f>VLOOKUP(C2695, olt_db!$B$2:$E$70, 2, 0)</f>
        <v>OLT-SMGN-IBS-Bandar_Sawah</v>
      </c>
      <c r="C2695" t="s">
        <v>927</v>
      </c>
      <c r="D2695" s="7" t="s">
        <v>928</v>
      </c>
      <c r="E2695" s="7" t="s">
        <v>664</v>
      </c>
      <c r="F2695" s="177">
        <v>3.1560617657908301</v>
      </c>
      <c r="G2695" s="178">
        <v>99.316023739947099</v>
      </c>
      <c r="H2695" s="55">
        <f>ACOS(COS(RADIANS(90-F2696)) * COS(RADIANS(90-F2695)) + SIN(RADIANS(90-F2696)) * SIN(RADIANS(90-F2695)) * COS(RADIANS(G2696-G2695))) * 6371392 * IFERROR(IF(AVERAGEIF('TT History'!$B:$B, D2695, 'TT History'!$E:$E) &gt; 9.8%, 1.1205, IF(AVERAGEIF('TT History'!$B:$B, D2695, 'TT History'!$E:$E) &gt;= 8.5%, 1.1055, 1.0525)), 1.0525)</f>
        <v>57.364663334299692</v>
      </c>
    </row>
    <row r="2696" spans="1:9" x14ac:dyDescent="0.25">
      <c r="A2696" t="s">
        <v>176</v>
      </c>
      <c r="B2696" t="str">
        <f>VLOOKUP(C2696, olt_db!$B$2:$E$70, 2, 0)</f>
        <v>OLT-SMGN-IBS-Bandar_Sawah</v>
      </c>
      <c r="C2696" t="s">
        <v>927</v>
      </c>
      <c r="D2696" s="7" t="s">
        <v>928</v>
      </c>
      <c r="E2696" s="7" t="s">
        <v>645</v>
      </c>
      <c r="F2696" s="177">
        <v>3.1560758134144602</v>
      </c>
      <c r="G2696" s="178">
        <v>99.316514411507299</v>
      </c>
      <c r="H2696" s="55">
        <f>ACOS(COS(RADIANS(90-F2697)) * COS(RADIANS(90-F2696)) + SIN(RADIANS(90-F2697)) * SIN(RADIANS(90-F2696)) * COS(RADIANS(G2697-G2696))) * 6371392 * IFERROR(IF(AVERAGEIF('TT History'!$B:$B, D2696, 'TT History'!$E:$E) &gt; 9.8%, 1.1205, IF(AVERAGEIF('TT History'!$B:$B, D2696, 'TT History'!$E:$E) &gt;= 8.5%, 1.1055, 1.0525)), 1.0525)</f>
        <v>49.820477749390577</v>
      </c>
    </row>
    <row r="2697" spans="1:9" x14ac:dyDescent="0.25">
      <c r="A2697" t="s">
        <v>176</v>
      </c>
      <c r="B2697" t="str">
        <f>VLOOKUP(C2697, olt_db!$B$2:$E$70, 2, 0)</f>
        <v>OLT-SMGN-IBS-Bandar_Sawah</v>
      </c>
      <c r="C2697" t="s">
        <v>927</v>
      </c>
      <c r="D2697" s="7" t="s">
        <v>928</v>
      </c>
      <c r="E2697" s="54" t="s">
        <v>646</v>
      </c>
      <c r="F2697" s="179">
        <v>3.15565016326752</v>
      </c>
      <c r="G2697" s="180">
        <v>99.316510191325307</v>
      </c>
      <c r="H2697" s="55">
        <f>(ACOS(COS(RADIANS(90-olt_db!F46)) * COS(RADIANS(90-F2697)) + SIN(RADIANS(90-olt_db!F46)) * SIN(RADIANS(90-F2697)) * COS(RADIANS(olt_db!G46-G2697))) * 6371392)</f>
        <v>51.883747312145701</v>
      </c>
    </row>
    <row r="2698" spans="1:9" x14ac:dyDescent="0.25">
      <c r="A2698" t="s">
        <v>176</v>
      </c>
      <c r="B2698" t="str">
        <f>VLOOKUP(C2698, olt_db!$B$2:$E$70, 2, 0)</f>
        <v>OLT-SMGN-IBS-Bandar_Sawah</v>
      </c>
      <c r="C2698" t="s">
        <v>927</v>
      </c>
      <c r="D2698" s="42" t="s">
        <v>929</v>
      </c>
      <c r="E2698" s="42" t="s">
        <v>930</v>
      </c>
      <c r="F2698" s="105">
        <v>3.10194743650831</v>
      </c>
      <c r="G2698" s="131">
        <v>99.321863787925096</v>
      </c>
      <c r="H2698" s="41">
        <f>ACOS(COS(RADIANS(90-F2699)) * COS(RADIANS(90-F2698)) + SIN(RADIANS(90-F2699)) * SIN(RADIANS(90-F2698)) * COS(RADIANS(G2699-G2698))) * 6371392 * IFERROR(IF(AVERAGEIF('TT History'!$B:$B, D2698, 'TT History'!$E:$E) &gt; 9.8%, 1.1205, IF(AVERAGEIF('TT History'!$B:$B, D2698, 'TT History'!$E:$E) &gt;= 8.5%, 1.1055, 1.0525)), 1.0525)</f>
        <v>77.905216174112383</v>
      </c>
      <c r="I2698" s="73"/>
    </row>
    <row r="2699" spans="1:9" x14ac:dyDescent="0.25">
      <c r="A2699" t="s">
        <v>176</v>
      </c>
      <c r="B2699" t="str">
        <f>VLOOKUP(C2699, olt_db!$B$2:$E$70, 2, 0)</f>
        <v>OLT-SMGN-IBS-Bandar_Sawah</v>
      </c>
      <c r="C2699" t="s">
        <v>927</v>
      </c>
      <c r="D2699" s="42" t="s">
        <v>929</v>
      </c>
      <c r="E2699" s="42" t="s">
        <v>931</v>
      </c>
      <c r="F2699" s="105">
        <v>3.1026130663043001</v>
      </c>
      <c r="G2699" s="131">
        <v>99.321863225178106</v>
      </c>
      <c r="H2699" s="41">
        <f>ACOS(COS(RADIANS(90-F2700)) * COS(RADIANS(90-F2699)) + SIN(RADIANS(90-F2700)) * SIN(RADIANS(90-F2699)) * COS(RADIANS(G2700-G2699))) * 6371392 * IFERROR(IF(AVERAGEIF('TT History'!$B:$B, D2699, 'TT History'!$E:$E) &gt; 9.8%, 1.1205, IF(AVERAGEIF('TT History'!$B:$B, D2699, 'TT History'!$E:$E) &gt;= 8.5%, 1.1055, 1.0525)), 1.0525)</f>
        <v>97.446112523691042</v>
      </c>
    </row>
    <row r="2700" spans="1:9" x14ac:dyDescent="0.25">
      <c r="A2700" t="s">
        <v>176</v>
      </c>
      <c r="B2700" t="str">
        <f>VLOOKUP(C2700, olt_db!$B$2:$E$70, 2, 0)</f>
        <v>OLT-SMGN-IBS-Bandar_Sawah</v>
      </c>
      <c r="C2700" t="s">
        <v>927</v>
      </c>
      <c r="D2700" s="42" t="s">
        <v>929</v>
      </c>
      <c r="E2700" s="42" t="s">
        <v>932</v>
      </c>
      <c r="F2700" s="105">
        <v>3.1034155196581699</v>
      </c>
      <c r="G2700" s="131">
        <v>99.322085525617595</v>
      </c>
      <c r="H2700" s="41">
        <f>ACOS(COS(RADIANS(90-F2701)) * COS(RADIANS(90-F2700)) + SIN(RADIANS(90-F2701)) * SIN(RADIANS(90-F2700)) * COS(RADIANS(G2701-G2700))) * 6371392 * IFERROR(IF(AVERAGEIF('TT History'!$B:$B, D2700, 'TT History'!$E:$E) &gt; 9.8%, 1.1205, IF(AVERAGEIF('TT History'!$B:$B, D2700, 'TT History'!$E:$E) &gt;= 8.5%, 1.1055, 1.0525)), 1.0525)</f>
        <v>103.9084459402945</v>
      </c>
    </row>
    <row r="2701" spans="1:9" x14ac:dyDescent="0.25">
      <c r="A2701" t="s">
        <v>176</v>
      </c>
      <c r="B2701" t="str">
        <f>VLOOKUP(C2701, olt_db!$B$2:$E$70, 2, 0)</f>
        <v>OLT-SMGN-IBS-Bandar_Sawah</v>
      </c>
      <c r="C2701" t="s">
        <v>927</v>
      </c>
      <c r="D2701" s="42" t="s">
        <v>929</v>
      </c>
      <c r="E2701" s="42" t="s">
        <v>933</v>
      </c>
      <c r="F2701" s="105">
        <v>3.1042663823734502</v>
      </c>
      <c r="G2701" s="131">
        <v>99.322339330165605</v>
      </c>
      <c r="H2701" s="41">
        <f>ACOS(COS(RADIANS(90-F2702)) * COS(RADIANS(90-F2701)) + SIN(RADIANS(90-F2702)) * SIN(RADIANS(90-F2701)) * COS(RADIANS(G2702-G2701))) * 6371392 * IFERROR(IF(AVERAGEIF('TT History'!$B:$B, D2701, 'TT History'!$E:$E) &gt; 9.8%, 1.1205, IF(AVERAGEIF('TT History'!$B:$B, D2701, 'TT History'!$E:$E) &gt;= 8.5%, 1.1055, 1.0525)), 1.0525)</f>
        <v>154.70259733141623</v>
      </c>
    </row>
    <row r="2702" spans="1:9" x14ac:dyDescent="0.25">
      <c r="A2702" t="s">
        <v>176</v>
      </c>
      <c r="B2702" t="str">
        <f>VLOOKUP(C2702, olt_db!$B$2:$E$70, 2, 0)</f>
        <v>OLT-SMGN-IBS-Bandar_Sawah</v>
      </c>
      <c r="C2702" t="s">
        <v>927</v>
      </c>
      <c r="D2702" s="42" t="s">
        <v>929</v>
      </c>
      <c r="E2702" s="42" t="s">
        <v>934</v>
      </c>
      <c r="F2702" s="105">
        <v>3.1055434166391702</v>
      </c>
      <c r="G2702" s="131">
        <v>99.322680894402396</v>
      </c>
      <c r="H2702" s="41">
        <f>ACOS(COS(RADIANS(90-F2703)) * COS(RADIANS(90-F2702)) + SIN(RADIANS(90-F2703)) * SIN(RADIANS(90-F2702)) * COS(RADIANS(G2703-G2702))) * 6371392 * IFERROR(IF(AVERAGEIF('TT History'!$B:$B, D2702, 'TT History'!$E:$E) &gt; 9.8%, 1.1205, IF(AVERAGEIF('TT History'!$B:$B, D2702, 'TT History'!$E:$E) &gt;= 8.5%, 1.1055, 1.0525)), 1.0525)</f>
        <v>71.514517101554688</v>
      </c>
    </row>
    <row r="2703" spans="1:9" x14ac:dyDescent="0.25">
      <c r="A2703" t="s">
        <v>176</v>
      </c>
      <c r="B2703" t="str">
        <f>VLOOKUP(C2703, olt_db!$B$2:$E$70, 2, 0)</f>
        <v>OLT-SMGN-IBS-Bandar_Sawah</v>
      </c>
      <c r="C2703" t="s">
        <v>927</v>
      </c>
      <c r="D2703" s="42" t="s">
        <v>929</v>
      </c>
      <c r="E2703" s="42" t="s">
        <v>935</v>
      </c>
      <c r="F2703" s="105">
        <v>3.1061304941471799</v>
      </c>
      <c r="G2703" s="131">
        <v>99.322850538234604</v>
      </c>
      <c r="H2703" s="41">
        <f>ACOS(COS(RADIANS(90-F2704)) * COS(RADIANS(90-F2703)) + SIN(RADIANS(90-F2704)) * SIN(RADIANS(90-F2703)) * COS(RADIANS(G2704-G2703))) * 6371392 * IFERROR(IF(AVERAGEIF('TT History'!$B:$B, D2703, 'TT History'!$E:$E) &gt; 9.8%, 1.1205, IF(AVERAGEIF('TT History'!$B:$B, D2703, 'TT History'!$E:$E) &gt;= 8.5%, 1.1055, 1.0525)), 1.0525)</f>
        <v>115.23400276891442</v>
      </c>
    </row>
    <row r="2704" spans="1:9" x14ac:dyDescent="0.25">
      <c r="A2704" t="s">
        <v>176</v>
      </c>
      <c r="B2704" t="str">
        <f>VLOOKUP(C2704, olt_db!$B$2:$E$70, 2, 0)</f>
        <v>OLT-SMGN-IBS-Bandar_Sawah</v>
      </c>
      <c r="C2704" t="s">
        <v>927</v>
      </c>
      <c r="D2704" s="42" t="s">
        <v>929</v>
      </c>
      <c r="E2704" s="42" t="s">
        <v>936</v>
      </c>
      <c r="F2704" s="105">
        <v>3.1070783016178298</v>
      </c>
      <c r="G2704" s="131">
        <v>99.323117463323598</v>
      </c>
      <c r="H2704" s="41">
        <f>ACOS(COS(RADIANS(90-F2705)) * COS(RADIANS(90-F2704)) + SIN(RADIANS(90-F2705)) * SIN(RADIANS(90-F2704)) * COS(RADIANS(G2705-G2704))) * 6371392 * IFERROR(IF(AVERAGEIF('TT History'!$B:$B, D2704, 'TT History'!$E:$E) &gt; 9.8%, 1.1205, IF(AVERAGEIF('TT History'!$B:$B, D2704, 'TT History'!$E:$E) &gt;= 8.5%, 1.1055, 1.0525)), 1.0525)</f>
        <v>96.146709952695929</v>
      </c>
    </row>
    <row r="2705" spans="1:8" x14ac:dyDescent="0.25">
      <c r="A2705" t="s">
        <v>176</v>
      </c>
      <c r="B2705" t="str">
        <f>VLOOKUP(C2705, olt_db!$B$2:$E$70, 2, 0)</f>
        <v>OLT-SMGN-IBS-Bandar_Sawah</v>
      </c>
      <c r="C2705" t="s">
        <v>927</v>
      </c>
      <c r="D2705" s="42" t="s">
        <v>929</v>
      </c>
      <c r="E2705" s="42" t="s">
        <v>937</v>
      </c>
      <c r="F2705" s="105">
        <v>3.1078716980491201</v>
      </c>
      <c r="G2705" s="131">
        <v>99.323330759330005</v>
      </c>
      <c r="H2705" s="41">
        <f>ACOS(COS(RADIANS(90-F2706)) * COS(RADIANS(90-F2705)) + SIN(RADIANS(90-F2706)) * SIN(RADIANS(90-F2705)) * COS(RADIANS(G2706-G2705))) * 6371392 * IFERROR(IF(AVERAGEIF('TT History'!$B:$B, D2705, 'TT History'!$E:$E) &gt; 9.8%, 1.1205, IF(AVERAGEIF('TT History'!$B:$B, D2705, 'TT History'!$E:$E) &gt;= 8.5%, 1.1055, 1.0525)), 1.0525)</f>
        <v>90.483067443966021</v>
      </c>
    </row>
    <row r="2706" spans="1:8" x14ac:dyDescent="0.25">
      <c r="A2706" t="s">
        <v>176</v>
      </c>
      <c r="B2706" t="str">
        <f>VLOOKUP(C2706, olt_db!$B$2:$E$70, 2, 0)</f>
        <v>OLT-SMGN-IBS-Bandar_Sawah</v>
      </c>
      <c r="C2706" t="s">
        <v>927</v>
      </c>
      <c r="D2706" s="42" t="s">
        <v>929</v>
      </c>
      <c r="E2706" s="42" t="s">
        <v>938</v>
      </c>
      <c r="F2706" s="105">
        <v>3.1086239673682998</v>
      </c>
      <c r="G2706" s="131">
        <v>99.323509262104594</v>
      </c>
      <c r="H2706" s="41">
        <f>ACOS(COS(RADIANS(90-F2707)) * COS(RADIANS(90-F2706)) + SIN(RADIANS(90-F2707)) * SIN(RADIANS(90-F2706)) * COS(RADIANS(G2707-G2706))) * 6371392 * IFERROR(IF(AVERAGEIF('TT History'!$B:$B, D2706, 'TT History'!$E:$E) &gt; 9.8%, 1.1205, IF(AVERAGEIF('TT History'!$B:$B, D2706, 'TT History'!$E:$E) &gt;= 8.5%, 1.1055, 1.0525)), 1.0525)</f>
        <v>67.550853685326189</v>
      </c>
    </row>
    <row r="2707" spans="1:8" x14ac:dyDescent="0.25">
      <c r="A2707" t="s">
        <v>176</v>
      </c>
      <c r="B2707" t="str">
        <f>VLOOKUP(C2707, olt_db!$B$2:$E$70, 2, 0)</f>
        <v>OLT-SMGN-IBS-Bandar_Sawah</v>
      </c>
      <c r="C2707" t="s">
        <v>927</v>
      </c>
      <c r="D2707" s="42" t="s">
        <v>929</v>
      </c>
      <c r="E2707" s="42" t="s">
        <v>939</v>
      </c>
      <c r="F2707" s="105">
        <v>3.1091770267074801</v>
      </c>
      <c r="G2707" s="131">
        <v>99.323674552255</v>
      </c>
      <c r="H2707" s="41">
        <f>ACOS(COS(RADIANS(90-F2708)) * COS(RADIANS(90-F2707)) + SIN(RADIANS(90-F2708)) * SIN(RADIANS(90-F2707)) * COS(RADIANS(G2708-G2707))) * 6371392 * IFERROR(IF(AVERAGEIF('TT History'!$B:$B, D2707, 'TT History'!$E:$E) &gt; 9.8%, 1.1205, IF(AVERAGEIF('TT History'!$B:$B, D2707, 'TT History'!$E:$E) &gt;= 8.5%, 1.1055, 1.0525)), 1.0525)</f>
        <v>114.33880246864099</v>
      </c>
    </row>
    <row r="2708" spans="1:8" x14ac:dyDescent="0.25">
      <c r="A2708" t="s">
        <v>176</v>
      </c>
      <c r="B2708" t="str">
        <f>VLOOKUP(C2708, olt_db!$B$2:$E$70, 2, 0)</f>
        <v>OLT-SMGN-IBS-Bandar_Sawah</v>
      </c>
      <c r="C2708" t="s">
        <v>927</v>
      </c>
      <c r="D2708" s="42" t="s">
        <v>929</v>
      </c>
      <c r="E2708" s="42" t="s">
        <v>940</v>
      </c>
      <c r="F2708" s="105">
        <v>3.11012756031143</v>
      </c>
      <c r="G2708" s="131">
        <v>99.323900411423196</v>
      </c>
      <c r="H2708" s="41">
        <f>ACOS(COS(RADIANS(90-F2709)) * COS(RADIANS(90-F2708)) + SIN(RADIANS(90-F2709)) * SIN(RADIANS(90-F2708)) * COS(RADIANS(G2709-G2708))) * 6371392 * IFERROR(IF(AVERAGEIF('TT History'!$B:$B, D2708, 'TT History'!$E:$E) &gt; 9.8%, 1.1205, IF(AVERAGEIF('TT History'!$B:$B, D2708, 'TT History'!$E:$E) &gt;= 8.5%, 1.1055, 1.0525)), 1.0525)</f>
        <v>143.46695647370544</v>
      </c>
    </row>
    <row r="2709" spans="1:8" x14ac:dyDescent="0.25">
      <c r="A2709" t="s">
        <v>176</v>
      </c>
      <c r="B2709" t="str">
        <f>VLOOKUP(C2709, olt_db!$B$2:$E$70, 2, 0)</f>
        <v>OLT-SMGN-IBS-Bandar_Sawah</v>
      </c>
      <c r="C2709" t="s">
        <v>927</v>
      </c>
      <c r="D2709" s="42" t="s">
        <v>929</v>
      </c>
      <c r="E2709" s="42" t="s">
        <v>941</v>
      </c>
      <c r="F2709" s="105">
        <v>3.11130345232946</v>
      </c>
      <c r="G2709" s="131">
        <v>99.3242471200887</v>
      </c>
      <c r="H2709" s="41">
        <f>ACOS(COS(RADIANS(90-F2710)) * COS(RADIANS(90-F2709)) + SIN(RADIANS(90-F2710)) * SIN(RADIANS(90-F2709)) * COS(RADIANS(G2710-G2709))) * 6371392 * IFERROR(IF(AVERAGEIF('TT History'!$B:$B, D2709, 'TT History'!$E:$E) &gt; 9.8%, 1.1205, IF(AVERAGEIF('TT History'!$B:$B, D2709, 'TT History'!$E:$E) &gt;= 8.5%, 1.1055, 1.0525)), 1.0525)</f>
        <v>123.40902398605503</v>
      </c>
    </row>
    <row r="2710" spans="1:8" x14ac:dyDescent="0.25">
      <c r="A2710" t="s">
        <v>176</v>
      </c>
      <c r="B2710" t="str">
        <f>VLOOKUP(C2710, olt_db!$B$2:$E$70, 2, 0)</f>
        <v>OLT-SMGN-IBS-Bandar_Sawah</v>
      </c>
      <c r="C2710" t="s">
        <v>927</v>
      </c>
      <c r="D2710" s="42" t="s">
        <v>929</v>
      </c>
      <c r="E2710" s="42" t="s">
        <v>942</v>
      </c>
      <c r="F2710" s="105">
        <v>3.1123128251515801</v>
      </c>
      <c r="G2710" s="131">
        <v>99.324552471344703</v>
      </c>
      <c r="H2710" s="41">
        <f>ACOS(COS(RADIANS(90-F2711)) * COS(RADIANS(90-F2710)) + SIN(RADIANS(90-F2711)) * SIN(RADIANS(90-F2710)) * COS(RADIANS(G2711-G2710))) * 6371392 * IFERROR(IF(AVERAGEIF('TT History'!$B:$B, D2710, 'TT History'!$E:$E) &gt; 9.8%, 1.1205, IF(AVERAGEIF('TT History'!$B:$B, D2710, 'TT History'!$E:$E) &gt;= 8.5%, 1.1055, 1.0525)), 1.0525)</f>
        <v>153.49055494064694</v>
      </c>
    </row>
    <row r="2711" spans="1:8" x14ac:dyDescent="0.25">
      <c r="A2711" t="s">
        <v>176</v>
      </c>
      <c r="B2711" t="str">
        <f>VLOOKUP(C2711, olt_db!$B$2:$E$70, 2, 0)</f>
        <v>OLT-SMGN-IBS-Bandar_Sawah</v>
      </c>
      <c r="C2711" t="s">
        <v>927</v>
      </c>
      <c r="D2711" s="42" t="s">
        <v>929</v>
      </c>
      <c r="E2711" s="42" t="s">
        <v>943</v>
      </c>
      <c r="F2711" s="105">
        <v>3.1135788867082002</v>
      </c>
      <c r="G2711" s="131">
        <v>99.324894968848099</v>
      </c>
      <c r="H2711" s="41">
        <f>ACOS(COS(RADIANS(90-F2712)) * COS(RADIANS(90-F2711)) + SIN(RADIANS(90-F2712)) * SIN(RADIANS(90-F2711)) * COS(RADIANS(G2712-G2711))) * 6371392 * IFERROR(IF(AVERAGEIF('TT History'!$B:$B, D2711, 'TT History'!$E:$E) &gt; 9.8%, 1.1205, IF(AVERAGEIF('TT History'!$B:$B, D2711, 'TT History'!$E:$E) &gt;= 8.5%, 1.1055, 1.0525)), 1.0525)</f>
        <v>101.61214812140595</v>
      </c>
    </row>
    <row r="2712" spans="1:8" x14ac:dyDescent="0.25">
      <c r="A2712" t="s">
        <v>176</v>
      </c>
      <c r="B2712" t="str">
        <f>VLOOKUP(C2712, olt_db!$B$2:$E$70, 2, 0)</f>
        <v>OLT-SMGN-IBS-Bandar_Sawah</v>
      </c>
      <c r="C2712" t="s">
        <v>927</v>
      </c>
      <c r="D2712" s="42" t="s">
        <v>929</v>
      </c>
      <c r="E2712" s="42" t="s">
        <v>944</v>
      </c>
      <c r="F2712" s="105">
        <v>3.1144195208133101</v>
      </c>
      <c r="G2712" s="131">
        <v>99.3251122621013</v>
      </c>
      <c r="H2712" s="41">
        <f>ACOS(COS(RADIANS(90-F2713)) * COS(RADIANS(90-F2712)) + SIN(RADIANS(90-F2713)) * SIN(RADIANS(90-F2712)) * COS(RADIANS(G2713-G2712))) * 6371392 * IFERROR(IF(AVERAGEIF('TT History'!$B:$B, D2712, 'TT History'!$E:$E) &gt; 9.8%, 1.1205, IF(AVERAGEIF('TT History'!$B:$B, D2712, 'TT History'!$E:$E) &gt;= 8.5%, 1.1055, 1.0525)), 1.0525)</f>
        <v>62.12380303734097</v>
      </c>
    </row>
    <row r="2713" spans="1:8" x14ac:dyDescent="0.25">
      <c r="A2713" t="s">
        <v>176</v>
      </c>
      <c r="B2713" t="str">
        <f>VLOOKUP(C2713, olt_db!$B$2:$E$70, 2, 0)</f>
        <v>OLT-SMGN-IBS-Bandar_Sawah</v>
      </c>
      <c r="C2713" t="s">
        <v>927</v>
      </c>
      <c r="D2713" s="42" t="s">
        <v>929</v>
      </c>
      <c r="E2713" s="42" t="s">
        <v>945</v>
      </c>
      <c r="F2713" s="105">
        <v>3.1147949113857401</v>
      </c>
      <c r="G2713" s="131">
        <v>99.324736444897098</v>
      </c>
      <c r="H2713" s="41">
        <f>ACOS(COS(RADIANS(90-F2714)) * COS(RADIANS(90-F2713)) + SIN(RADIANS(90-F2714)) * SIN(RADIANS(90-F2713)) * COS(RADIANS(G2714-G2713))) * 6371392 * IFERROR(IF(AVERAGEIF('TT History'!$B:$B, D2713, 'TT History'!$E:$E) &gt; 9.8%, 1.1205, IF(AVERAGEIF('TT History'!$B:$B, D2713, 'TT History'!$E:$E) &gt;= 8.5%, 1.1055, 1.0525)), 1.0525)</f>
        <v>42.405417379360294</v>
      </c>
    </row>
    <row r="2714" spans="1:8" x14ac:dyDescent="0.25">
      <c r="A2714" t="s">
        <v>176</v>
      </c>
      <c r="B2714" t="str">
        <f>VLOOKUP(C2714, olt_db!$B$2:$E$70, 2, 0)</f>
        <v>OLT-SMGN-IBS-Bandar_Sawah</v>
      </c>
      <c r="C2714" t="s">
        <v>927</v>
      </c>
      <c r="D2714" s="42" t="s">
        <v>929</v>
      </c>
      <c r="E2714" s="42" t="s">
        <v>946</v>
      </c>
      <c r="F2714" s="105">
        <v>3.1149240263670199</v>
      </c>
      <c r="G2714" s="131">
        <v>99.324397413516706</v>
      </c>
      <c r="H2714" s="41">
        <f>ACOS(COS(RADIANS(90-F2715)) * COS(RADIANS(90-F2714)) + SIN(RADIANS(90-F2715)) * SIN(RADIANS(90-F2714)) * COS(RADIANS(G2715-G2714))) * 6371392 * IFERROR(IF(AVERAGEIF('TT History'!$B:$B, D2714, 'TT History'!$E:$E) &gt; 9.8%, 1.1205, IF(AVERAGEIF('TT History'!$B:$B, D2714, 'TT History'!$E:$E) &gt;= 8.5%, 1.1055, 1.0525)), 1.0525)</f>
        <v>64.634916343706053</v>
      </c>
    </row>
    <row r="2715" spans="1:8" x14ac:dyDescent="0.25">
      <c r="A2715" t="s">
        <v>176</v>
      </c>
      <c r="B2715" t="str">
        <f>VLOOKUP(C2715, olt_db!$B$2:$E$70, 2, 0)</f>
        <v>OLT-SMGN-IBS-Bandar_Sawah</v>
      </c>
      <c r="C2715" t="s">
        <v>927</v>
      </c>
      <c r="D2715" s="42" t="s">
        <v>929</v>
      </c>
      <c r="E2715" s="42" t="s">
        <v>947</v>
      </c>
      <c r="F2715" s="105">
        <v>3.115079388282</v>
      </c>
      <c r="G2715" s="131">
        <v>99.323866686150495</v>
      </c>
      <c r="H2715" s="41">
        <f>ACOS(COS(RADIANS(90-F2716)) * COS(RADIANS(90-F2715)) + SIN(RADIANS(90-F2716)) * SIN(RADIANS(90-F2715)) * COS(RADIANS(G2716-G2715))) * 6371392 * IFERROR(IF(AVERAGEIF('TT History'!$B:$B, D2715, 'TT History'!$E:$E) &gt; 9.8%, 1.1205, IF(AVERAGEIF('TT History'!$B:$B, D2715, 'TT History'!$E:$E) &gt;= 8.5%, 1.1055, 1.0525)), 1.0525)</f>
        <v>69.04595134902975</v>
      </c>
    </row>
    <row r="2716" spans="1:8" x14ac:dyDescent="0.25">
      <c r="A2716" t="s">
        <v>176</v>
      </c>
      <c r="B2716" t="str">
        <f>VLOOKUP(C2716, olt_db!$B$2:$E$70, 2, 0)</f>
        <v>OLT-SMGN-IBS-Bandar_Sawah</v>
      </c>
      <c r="C2716" t="s">
        <v>927</v>
      </c>
      <c r="D2716" s="42" t="s">
        <v>929</v>
      </c>
      <c r="E2716" s="42" t="s">
        <v>948</v>
      </c>
      <c r="F2716" s="105">
        <v>3.1152575798385</v>
      </c>
      <c r="G2716" s="131">
        <v>99.323303473951299</v>
      </c>
      <c r="H2716" s="41">
        <f>ACOS(COS(RADIANS(90-F2717)) * COS(RADIANS(90-F2716)) + SIN(RADIANS(90-F2717)) * SIN(RADIANS(90-F2716)) * COS(RADIANS(G2717-G2716))) * 6371392 * IFERROR(IF(AVERAGEIF('TT History'!$B:$B, D2716, 'TT History'!$E:$E) &gt; 9.8%, 1.1205, IF(AVERAGEIF('TT History'!$B:$B, D2716, 'TT History'!$E:$E) &gt;= 8.5%, 1.1055, 1.0525)), 1.0525)</f>
        <v>56.558213843781026</v>
      </c>
    </row>
    <row r="2717" spans="1:8" x14ac:dyDescent="0.25">
      <c r="A2717" t="s">
        <v>176</v>
      </c>
      <c r="B2717" t="str">
        <f>VLOOKUP(C2717, olt_db!$B$2:$E$70, 2, 0)</f>
        <v>OLT-SMGN-IBS-Bandar_Sawah</v>
      </c>
      <c r="C2717" t="s">
        <v>927</v>
      </c>
      <c r="D2717" s="42" t="s">
        <v>929</v>
      </c>
      <c r="E2717" s="42" t="s">
        <v>949</v>
      </c>
      <c r="F2717" s="105">
        <v>3.1153913695191799</v>
      </c>
      <c r="G2717" s="131">
        <v>99.322838437952697</v>
      </c>
      <c r="H2717" s="41">
        <f>ACOS(COS(RADIANS(90-F2718)) * COS(RADIANS(90-F2717)) + SIN(RADIANS(90-F2718)) * SIN(RADIANS(90-F2717)) * COS(RADIANS(G2718-G2717))) * 6371392 * IFERROR(IF(AVERAGEIF('TT History'!$B:$B, D2717, 'TT History'!$E:$E) &gt; 9.8%, 1.1205, IF(AVERAGEIF('TT History'!$B:$B, D2717, 'TT History'!$E:$E) &gt;= 8.5%, 1.1055, 1.0525)), 1.0525)</f>
        <v>102.87188465095181</v>
      </c>
    </row>
    <row r="2718" spans="1:8" x14ac:dyDescent="0.25">
      <c r="A2718" t="s">
        <v>176</v>
      </c>
      <c r="B2718" t="str">
        <f>VLOOKUP(C2718, olt_db!$B$2:$E$70, 2, 0)</f>
        <v>OLT-SMGN-IBS-Bandar_Sawah</v>
      </c>
      <c r="C2718" t="s">
        <v>927</v>
      </c>
      <c r="D2718" s="42" t="s">
        <v>929</v>
      </c>
      <c r="E2718" s="42" t="s">
        <v>950</v>
      </c>
      <c r="F2718" s="105">
        <v>3.11570153694431</v>
      </c>
      <c r="G2718" s="131">
        <v>99.322014818450398</v>
      </c>
      <c r="H2718" s="41">
        <f>ACOS(COS(RADIANS(90-F2719)) * COS(RADIANS(90-F2718)) + SIN(RADIANS(90-F2719)) * SIN(RADIANS(90-F2718)) * COS(RADIANS(G2719-G2718))) * 6371392 * IFERROR(IF(AVERAGEIF('TT History'!$B:$B, D2718, 'TT History'!$E:$E) &gt; 9.8%, 1.1205, IF(AVERAGEIF('TT History'!$B:$B, D2718, 'TT History'!$E:$E) &gt;= 8.5%, 1.1055, 1.0525)), 1.0525)</f>
        <v>76.692842605914905</v>
      </c>
    </row>
    <row r="2719" spans="1:8" x14ac:dyDescent="0.25">
      <c r="A2719" t="s">
        <v>176</v>
      </c>
      <c r="B2719" t="str">
        <f>VLOOKUP(C2719, olt_db!$B$2:$E$70, 2, 0)</f>
        <v>OLT-SMGN-IBS-Bandar_Sawah</v>
      </c>
      <c r="C2719" t="s">
        <v>927</v>
      </c>
      <c r="D2719" s="42" t="s">
        <v>929</v>
      </c>
      <c r="E2719" s="42" t="s">
        <v>951</v>
      </c>
      <c r="F2719" s="105">
        <v>3.1162980587533902</v>
      </c>
      <c r="G2719" s="131">
        <v>99.321743231675796</v>
      </c>
      <c r="H2719" s="41">
        <f>ACOS(COS(RADIANS(90-F2720)) * COS(RADIANS(90-F2719)) + SIN(RADIANS(90-F2720)) * SIN(RADIANS(90-F2719)) * COS(RADIANS(G2720-G2719))) * 6371392 * IFERROR(IF(AVERAGEIF('TT History'!$B:$B, D2719, 'TT History'!$E:$E) &gt; 9.8%, 1.1205, IF(AVERAGEIF('TT History'!$B:$B, D2719, 'TT History'!$E:$E) &gt;= 8.5%, 1.1055, 1.0525)), 1.0525)</f>
        <v>54.232698824500901</v>
      </c>
    </row>
    <row r="2720" spans="1:8" x14ac:dyDescent="0.25">
      <c r="A2720" t="s">
        <v>176</v>
      </c>
      <c r="B2720" t="str">
        <f>VLOOKUP(C2720, olt_db!$B$2:$E$70, 2, 0)</f>
        <v>OLT-SMGN-IBS-Bandar_Sawah</v>
      </c>
      <c r="C2720" t="s">
        <v>927</v>
      </c>
      <c r="D2720" s="42" t="s">
        <v>929</v>
      </c>
      <c r="E2720" s="42" t="s">
        <v>952</v>
      </c>
      <c r="F2720" s="105">
        <v>3.1167060265328299</v>
      </c>
      <c r="G2720" s="131">
        <v>99.321523194704994</v>
      </c>
      <c r="H2720" s="41">
        <f>ACOS(COS(RADIANS(90-F2721)) * COS(RADIANS(90-F2720)) + SIN(RADIANS(90-F2721)) * SIN(RADIANS(90-F2720)) * COS(RADIANS(G2721-G2720))) * 6371392 * IFERROR(IF(AVERAGEIF('TT History'!$B:$B, D2720, 'TT History'!$E:$E) &gt; 9.8%, 1.1205, IF(AVERAGEIF('TT History'!$B:$B, D2720, 'TT History'!$E:$E) &gt;= 8.5%, 1.1055, 1.0525)), 1.0525)</f>
        <v>45.539965829514294</v>
      </c>
    </row>
    <row r="2721" spans="1:8" x14ac:dyDescent="0.25">
      <c r="A2721" t="s">
        <v>176</v>
      </c>
      <c r="B2721" t="str">
        <f>VLOOKUP(C2721, olt_db!$B$2:$E$70, 2, 0)</f>
        <v>OLT-SMGN-IBS-Bandar_Sawah</v>
      </c>
      <c r="C2721" t="s">
        <v>927</v>
      </c>
      <c r="D2721" s="42" t="s">
        <v>929</v>
      </c>
      <c r="E2721" s="42" t="s">
        <v>953</v>
      </c>
      <c r="F2721" s="105">
        <v>3.11699218240526</v>
      </c>
      <c r="G2721" s="131">
        <v>99.3212591531111</v>
      </c>
      <c r="H2721" s="41">
        <f>ACOS(COS(RADIANS(90-F2722)) * COS(RADIANS(90-F2721)) + SIN(RADIANS(90-F2722)) * SIN(RADIANS(90-F2721)) * COS(RADIANS(G2722-G2721))) * 6371392 * IFERROR(IF(AVERAGEIF('TT History'!$B:$B, D2721, 'TT History'!$E:$E) &gt; 9.8%, 1.1205, IF(AVERAGEIF('TT History'!$B:$B, D2721, 'TT History'!$E:$E) &gt;= 8.5%, 1.1055, 1.0525)), 1.0525)</f>
        <v>38.656596108295538</v>
      </c>
    </row>
    <row r="2722" spans="1:8" x14ac:dyDescent="0.25">
      <c r="A2722" t="s">
        <v>176</v>
      </c>
      <c r="B2722" t="str">
        <f>VLOOKUP(C2722, olt_db!$B$2:$E$70, 2, 0)</f>
        <v>OLT-SMGN-IBS-Bandar_Sawah</v>
      </c>
      <c r="C2722" t="s">
        <v>927</v>
      </c>
      <c r="D2722" s="42" t="s">
        <v>929</v>
      </c>
      <c r="E2722" s="42" t="s">
        <v>954</v>
      </c>
      <c r="F2722" s="105">
        <v>3.1171812766025502</v>
      </c>
      <c r="G2722" s="131">
        <v>99.320987954524895</v>
      </c>
      <c r="H2722" s="41">
        <f>ACOS(COS(RADIANS(90-F2723)) * COS(RADIANS(90-F2722)) + SIN(RADIANS(90-F2723)) * SIN(RADIANS(90-F2722)) * COS(RADIANS(G2723-G2722))) * 6371392 * IFERROR(IF(AVERAGEIF('TT History'!$B:$B, D2722, 'TT History'!$E:$E) &gt; 9.8%, 1.1205, IF(AVERAGEIF('TT History'!$B:$B, D2722, 'TT History'!$E:$E) &gt;= 8.5%, 1.1055, 1.0525)), 1.0525)</f>
        <v>42.748168561900485</v>
      </c>
    </row>
    <row r="2723" spans="1:8" x14ac:dyDescent="0.25">
      <c r="A2723" t="s">
        <v>176</v>
      </c>
      <c r="B2723" t="str">
        <f>VLOOKUP(C2723, olt_db!$B$2:$E$70, 2, 0)</f>
        <v>OLT-SMGN-IBS-Bandar_Sawah</v>
      </c>
      <c r="C2723" t="s">
        <v>927</v>
      </c>
      <c r="D2723" s="42" t="s">
        <v>929</v>
      </c>
      <c r="E2723" s="42" t="s">
        <v>955</v>
      </c>
      <c r="F2723" s="105">
        <v>3.1173419927045898</v>
      </c>
      <c r="G2723" s="131">
        <v>99.3206594830081</v>
      </c>
      <c r="H2723" s="41">
        <f>ACOS(COS(RADIANS(90-F2724)) * COS(RADIANS(90-F2723)) + SIN(RADIANS(90-F2724)) * SIN(RADIANS(90-F2723)) * COS(RADIANS(G2724-G2723))) * 6371392 * IFERROR(IF(AVERAGEIF('TT History'!$B:$B, D2723, 'TT History'!$E:$E) &gt; 9.8%, 1.1205, IF(AVERAGEIF('TT History'!$B:$B, D2723, 'TT History'!$E:$E) &gt;= 8.5%, 1.1055, 1.0525)), 1.0525)</f>
        <v>35.91764055607316</v>
      </c>
    </row>
    <row r="2724" spans="1:8" x14ac:dyDescent="0.25">
      <c r="A2724" t="s">
        <v>176</v>
      </c>
      <c r="B2724" t="str">
        <f>VLOOKUP(C2724, olt_db!$B$2:$E$70, 2, 0)</f>
        <v>OLT-SMGN-IBS-Bandar_Sawah</v>
      </c>
      <c r="C2724" t="s">
        <v>927</v>
      </c>
      <c r="D2724" s="42" t="s">
        <v>929</v>
      </c>
      <c r="E2724" s="42" t="s">
        <v>956</v>
      </c>
      <c r="F2724" s="105">
        <v>3.1174255664053101</v>
      </c>
      <c r="G2724" s="131">
        <v>99.320363761972402</v>
      </c>
      <c r="H2724" s="41">
        <f>ACOS(COS(RADIANS(90-F2725)) * COS(RADIANS(90-F2724)) + SIN(RADIANS(90-F2725)) * SIN(RADIANS(90-F2724)) * COS(RADIANS(G2725-G2724))) * 6371392 * IFERROR(IF(AVERAGEIF('TT History'!$B:$B, D2724, 'TT History'!$E:$E) &gt; 9.8%, 1.1205, IF(AVERAGEIF('TT History'!$B:$B, D2724, 'TT History'!$E:$E) &gt;= 8.5%, 1.1055, 1.0525)), 1.0525)</f>
        <v>31.158189856111694</v>
      </c>
    </row>
    <row r="2725" spans="1:8" x14ac:dyDescent="0.25">
      <c r="A2725" t="s">
        <v>176</v>
      </c>
      <c r="B2725" t="str">
        <f>VLOOKUP(C2725, olt_db!$B$2:$E$70, 2, 0)</f>
        <v>OLT-SMGN-IBS-Bandar_Sawah</v>
      </c>
      <c r="C2725" t="s">
        <v>927</v>
      </c>
      <c r="D2725" s="42" t="s">
        <v>929</v>
      </c>
      <c r="E2725" s="42" t="s">
        <v>957</v>
      </c>
      <c r="F2725" s="105">
        <v>3.11742149065631</v>
      </c>
      <c r="G2725" s="131">
        <v>99.320097180582806</v>
      </c>
      <c r="H2725" s="41">
        <f>ACOS(COS(RADIANS(90-F2726)) * COS(RADIANS(90-F2725)) + SIN(RADIANS(90-F2726)) * SIN(RADIANS(90-F2725)) * COS(RADIANS(G2726-G2725))) * 6371392 * IFERROR(IF(AVERAGEIF('TT History'!$B:$B, D2725, 'TT History'!$E:$E) &gt; 9.8%, 1.1205, IF(AVERAGEIF('TT History'!$B:$B, D2725, 'TT History'!$E:$E) &gt;= 8.5%, 1.1055, 1.0525)), 1.0525)</f>
        <v>106.62299571207353</v>
      </c>
    </row>
    <row r="2726" spans="1:8" x14ac:dyDescent="0.25">
      <c r="A2726" t="s">
        <v>176</v>
      </c>
      <c r="B2726" t="str">
        <f>VLOOKUP(C2726, olt_db!$B$2:$E$70, 2, 0)</f>
        <v>OLT-SMGN-IBS-Bandar_Sawah</v>
      </c>
      <c r="C2726" t="s">
        <v>927</v>
      </c>
      <c r="D2726" s="42" t="s">
        <v>929</v>
      </c>
      <c r="E2726" s="42" t="s">
        <v>958</v>
      </c>
      <c r="F2726" s="105">
        <v>3.11700426712421</v>
      </c>
      <c r="G2726" s="131">
        <v>99.3192861410364</v>
      </c>
      <c r="H2726" s="41">
        <f>ACOS(COS(RADIANS(90-F2727)) * COS(RADIANS(90-F2726)) + SIN(RADIANS(90-F2727)) * SIN(RADIANS(90-F2726)) * COS(RADIANS(G2727-G2726))) * 6371392 * IFERROR(IF(AVERAGEIF('TT History'!$B:$B, D2726, 'TT History'!$E:$E) &gt; 9.8%, 1.1205, IF(AVERAGEIF('TT History'!$B:$B, D2726, 'TT History'!$E:$E) &gt;= 8.5%, 1.1055, 1.0525)), 1.0525)</f>
        <v>64.86984705813812</v>
      </c>
    </row>
    <row r="2727" spans="1:8" x14ac:dyDescent="0.25">
      <c r="A2727" t="s">
        <v>176</v>
      </c>
      <c r="B2727" t="str">
        <f>VLOOKUP(C2727, olt_db!$B$2:$E$70, 2, 0)</f>
        <v>OLT-SMGN-IBS-Bandar_Sawah</v>
      </c>
      <c r="C2727" t="s">
        <v>927</v>
      </c>
      <c r="D2727" s="42" t="s">
        <v>929</v>
      </c>
      <c r="E2727" s="42" t="s">
        <v>959</v>
      </c>
      <c r="F2727" s="105">
        <v>3.1167513883121098</v>
      </c>
      <c r="G2727" s="131">
        <v>99.318792205500401</v>
      </c>
      <c r="H2727" s="41">
        <f>ACOS(COS(RADIANS(90-F2728)) * COS(RADIANS(90-F2727)) + SIN(RADIANS(90-F2728)) * SIN(RADIANS(90-F2727)) * COS(RADIANS(G2728-G2727))) * 6371392 * IFERROR(IF(AVERAGEIF('TT History'!$B:$B, D2727, 'TT History'!$E:$E) &gt; 9.8%, 1.1205, IF(AVERAGEIF('TT History'!$B:$B, D2727, 'TT History'!$E:$E) &gt;= 8.5%, 1.1055, 1.0525)), 1.0525)</f>
        <v>65.886106065545917</v>
      </c>
    </row>
    <row r="2728" spans="1:8" x14ac:dyDescent="0.25">
      <c r="A2728" t="s">
        <v>176</v>
      </c>
      <c r="B2728" t="str">
        <f>VLOOKUP(C2728, olt_db!$B$2:$E$70, 2, 0)</f>
        <v>OLT-SMGN-IBS-Bandar_Sawah</v>
      </c>
      <c r="C2728" t="s">
        <v>927</v>
      </c>
      <c r="D2728" s="42" t="s">
        <v>929</v>
      </c>
      <c r="E2728" s="42" t="s">
        <v>960</v>
      </c>
      <c r="F2728" s="105">
        <v>3.1164912033851802</v>
      </c>
      <c r="G2728" s="131">
        <v>99.318292263287404</v>
      </c>
      <c r="H2728" s="41">
        <f>ACOS(COS(RADIANS(90-F2729)) * COS(RADIANS(90-F2728)) + SIN(RADIANS(90-F2729)) * SIN(RADIANS(90-F2728)) * COS(RADIANS(G2729-G2728))) * 6371392 * IFERROR(IF(AVERAGEIF('TT History'!$B:$B, D2728, 'TT History'!$E:$E) &gt; 9.8%, 1.1205, IF(AVERAGEIF('TT History'!$B:$B, D2728, 'TT History'!$E:$E) &gt;= 8.5%, 1.1055, 1.0525)), 1.0525)</f>
        <v>77.17312968753518</v>
      </c>
    </row>
    <row r="2729" spans="1:8" x14ac:dyDescent="0.25">
      <c r="A2729" t="s">
        <v>176</v>
      </c>
      <c r="B2729" t="str">
        <f>VLOOKUP(C2729, olt_db!$B$2:$E$70, 2, 0)</f>
        <v>OLT-SMGN-IBS-Bandar_Sawah</v>
      </c>
      <c r="C2729" t="s">
        <v>927</v>
      </c>
      <c r="D2729" s="42" t="s">
        <v>929</v>
      </c>
      <c r="E2729" s="42" t="s">
        <v>961</v>
      </c>
      <c r="F2729" s="105">
        <v>3.1161835521114898</v>
      </c>
      <c r="G2729" s="131">
        <v>99.317708196826203</v>
      </c>
      <c r="H2729" s="41">
        <f>ACOS(COS(RADIANS(90-F2730)) * COS(RADIANS(90-F2729)) + SIN(RADIANS(90-F2730)) * SIN(RADIANS(90-F2729)) * COS(RADIANS(G2730-G2729))) * 6371392 * IFERROR(IF(AVERAGEIF('TT History'!$B:$B, D2729, 'TT History'!$E:$E) &gt; 9.8%, 1.1205, IF(AVERAGEIF('TT History'!$B:$B, D2729, 'TT History'!$E:$E) &gt;= 8.5%, 1.1055, 1.0525)), 1.0525)</f>
        <v>43.101747829552259</v>
      </c>
    </row>
    <row r="2730" spans="1:8" x14ac:dyDescent="0.25">
      <c r="A2730" t="s">
        <v>176</v>
      </c>
      <c r="B2730" t="str">
        <f>VLOOKUP(C2730, olt_db!$B$2:$E$70, 2, 0)</f>
        <v>OLT-SMGN-IBS-Bandar_Sawah</v>
      </c>
      <c r="C2730" t="s">
        <v>927</v>
      </c>
      <c r="D2730" s="42" t="s">
        <v>929</v>
      </c>
      <c r="E2730" s="42" t="s">
        <v>962</v>
      </c>
      <c r="F2730" s="105">
        <v>3.11603011417436</v>
      </c>
      <c r="G2730" s="131">
        <v>99.317372923826994</v>
      </c>
      <c r="H2730" s="41">
        <f>ACOS(COS(RADIANS(90-F2731)) * COS(RADIANS(90-F2730)) + SIN(RADIANS(90-F2731)) * SIN(RADIANS(90-F2730)) * COS(RADIANS(G2731-G2730))) * 6371392 * IFERROR(IF(AVERAGEIF('TT History'!$B:$B, D2730, 'TT History'!$E:$E) &gt; 9.8%, 1.1205, IF(AVERAGEIF('TT History'!$B:$B, D2730, 'TT History'!$E:$E) &gt;= 8.5%, 1.1055, 1.0525)), 1.0525)</f>
        <v>45.689038235452024</v>
      </c>
    </row>
    <row r="2731" spans="1:8" x14ac:dyDescent="0.25">
      <c r="A2731" t="s">
        <v>176</v>
      </c>
      <c r="B2731" t="str">
        <f>VLOOKUP(C2731, olt_db!$B$2:$E$70, 2, 0)</f>
        <v>OLT-SMGN-IBS-Bandar_Sawah</v>
      </c>
      <c r="C2731" t="s">
        <v>927</v>
      </c>
      <c r="D2731" s="42" t="s">
        <v>929</v>
      </c>
      <c r="E2731" s="42" t="s">
        <v>963</v>
      </c>
      <c r="F2731" s="105">
        <v>3.1160558639717499</v>
      </c>
      <c r="G2731" s="131">
        <v>99.316982824559602</v>
      </c>
      <c r="H2731" s="41">
        <f>ACOS(COS(RADIANS(90-F2732)) * COS(RADIANS(90-F2731)) + SIN(RADIANS(90-F2732)) * SIN(RADIANS(90-F2731)) * COS(RADIANS(G2732-G2731))) * 6371392 * IFERROR(IF(AVERAGEIF('TT History'!$B:$B, D2731, 'TT History'!$E:$E) &gt; 9.8%, 1.1205, IF(AVERAGEIF('TT History'!$B:$B, D2731, 'TT History'!$E:$E) &gt;= 8.5%, 1.1055, 1.0525)), 1.0525)</f>
        <v>104.07748425559451</v>
      </c>
    </row>
    <row r="2732" spans="1:8" x14ac:dyDescent="0.25">
      <c r="A2732" t="s">
        <v>176</v>
      </c>
      <c r="B2732" t="str">
        <f>VLOOKUP(C2732, olt_db!$B$2:$E$70, 2, 0)</f>
        <v>OLT-SMGN-IBS-Bandar_Sawah</v>
      </c>
      <c r="C2732" t="s">
        <v>927</v>
      </c>
      <c r="D2732" s="42" t="s">
        <v>929</v>
      </c>
      <c r="E2732" s="42" t="s">
        <v>964</v>
      </c>
      <c r="F2732" s="105">
        <v>3.1161339333871898</v>
      </c>
      <c r="G2732" s="131">
        <v>99.316095698480396</v>
      </c>
      <c r="H2732" s="41">
        <f>ACOS(COS(RADIANS(90-F2733)) * COS(RADIANS(90-F2732)) + SIN(RADIANS(90-F2733)) * SIN(RADIANS(90-F2732)) * COS(RADIANS(G2733-G2732))) * 6371392 * IFERROR(IF(AVERAGEIF('TT History'!$B:$B, D2732, 'TT History'!$E:$E) &gt; 9.8%, 1.1205, IF(AVERAGEIF('TT History'!$B:$B, D2732, 'TT History'!$E:$E) &gt;= 8.5%, 1.1055, 1.0525)), 1.0525)</f>
        <v>119.74495938931268</v>
      </c>
    </row>
    <row r="2733" spans="1:8" x14ac:dyDescent="0.25">
      <c r="A2733" t="s">
        <v>176</v>
      </c>
      <c r="B2733" t="str">
        <f>VLOOKUP(C2733, olt_db!$B$2:$E$70, 2, 0)</f>
        <v>OLT-SMGN-IBS-Bandar_Sawah</v>
      </c>
      <c r="C2733" t="s">
        <v>927</v>
      </c>
      <c r="D2733" s="42" t="s">
        <v>929</v>
      </c>
      <c r="E2733" s="42" t="s">
        <v>965</v>
      </c>
      <c r="F2733" s="105">
        <v>3.1162256839367801</v>
      </c>
      <c r="G2733" s="131">
        <v>99.3150751990282</v>
      </c>
      <c r="H2733" s="41">
        <f>ACOS(COS(RADIANS(90-F2734)) * COS(RADIANS(90-F2733)) + SIN(RADIANS(90-F2734)) * SIN(RADIANS(90-F2733)) * COS(RADIANS(G2734-G2733))) * 6371392 * IFERROR(IF(AVERAGEIF('TT History'!$B:$B, D2733, 'TT History'!$E:$E) &gt; 9.8%, 1.1205, IF(AVERAGEIF('TT History'!$B:$B, D2733, 'TT History'!$E:$E) &gt;= 8.5%, 1.1055, 1.0525)), 1.0525)</f>
        <v>35.347806705736389</v>
      </c>
    </row>
    <row r="2734" spans="1:8" x14ac:dyDescent="0.25">
      <c r="A2734" t="s">
        <v>176</v>
      </c>
      <c r="B2734" t="str">
        <f>VLOOKUP(C2734, olt_db!$B$2:$E$70, 2, 0)</f>
        <v>OLT-SMGN-IBS-Bandar_Sawah</v>
      </c>
      <c r="C2734" t="s">
        <v>927</v>
      </c>
      <c r="D2734" s="42" t="s">
        <v>929</v>
      </c>
      <c r="E2734" s="42" t="s">
        <v>804</v>
      </c>
      <c r="F2734" s="105">
        <v>3.1162498419167499</v>
      </c>
      <c r="G2734" s="131">
        <v>99.314773705972996</v>
      </c>
      <c r="H2734" s="41">
        <f>ACOS(COS(RADIANS(90-F2735)) * COS(RADIANS(90-F2734)) + SIN(RADIANS(90-F2735)) * SIN(RADIANS(90-F2734)) * COS(RADIANS(G2735-G2734))) * 6371392 * IFERROR(IF(AVERAGEIF('TT History'!$B:$B, D2734, 'TT History'!$E:$E) &gt; 9.8%, 1.1205, IF(AVERAGEIF('TT History'!$B:$B, D2734, 'TT History'!$E:$E) &gt;= 8.5%, 1.1055, 1.0525)), 1.0525)</f>
        <v>194.4227400513272</v>
      </c>
    </row>
    <row r="2735" spans="1:8" x14ac:dyDescent="0.25">
      <c r="A2735" t="s">
        <v>176</v>
      </c>
      <c r="B2735" t="str">
        <f>VLOOKUP(C2735, olt_db!$B$2:$E$70, 2, 0)</f>
        <v>OLT-SMGN-IBS-Bandar_Sawah</v>
      </c>
      <c r="C2735" t="s">
        <v>927</v>
      </c>
      <c r="D2735" s="42" t="s">
        <v>929</v>
      </c>
      <c r="E2735" s="42" t="s">
        <v>805</v>
      </c>
      <c r="F2735" s="105">
        <v>3.1178420217498699</v>
      </c>
      <c r="G2735" s="131">
        <v>99.315248156830506</v>
      </c>
      <c r="H2735" s="41">
        <f>ACOS(COS(RADIANS(90-F2736)) * COS(RADIANS(90-F2735)) + SIN(RADIANS(90-F2736)) * SIN(RADIANS(90-F2735)) * COS(RADIANS(G2736-G2735))) * 6371392 * IFERROR(IF(AVERAGEIF('TT History'!$B:$B, D2735, 'TT History'!$E:$E) &gt; 9.8%, 1.1205, IF(AVERAGEIF('TT History'!$B:$B, D2735, 'TT History'!$E:$E) &gt;= 8.5%, 1.1055, 1.0525)), 1.0525)</f>
        <v>108.50437724048808</v>
      </c>
    </row>
    <row r="2736" spans="1:8" x14ac:dyDescent="0.25">
      <c r="A2736" t="s">
        <v>176</v>
      </c>
      <c r="B2736" t="str">
        <f>VLOOKUP(C2736, olt_db!$B$2:$E$70, 2, 0)</f>
        <v>OLT-SMGN-IBS-Bandar_Sawah</v>
      </c>
      <c r="C2736" t="s">
        <v>927</v>
      </c>
      <c r="D2736" s="42" t="s">
        <v>929</v>
      </c>
      <c r="E2736" s="42" t="s">
        <v>806</v>
      </c>
      <c r="F2736" s="105">
        <v>3.1187591962565699</v>
      </c>
      <c r="G2736" s="131">
        <v>99.315383459962703</v>
      </c>
      <c r="H2736" s="41">
        <f>ACOS(COS(RADIANS(90-F2737)) * COS(RADIANS(90-F2736)) + SIN(RADIANS(90-F2737)) * SIN(RADIANS(90-F2736)) * COS(RADIANS(G2737-G2736))) * 6371392 * IFERROR(IF(AVERAGEIF('TT History'!$B:$B, D2736, 'TT History'!$E:$E) &gt; 9.8%, 1.1205, IF(AVERAGEIF('TT History'!$B:$B, D2736, 'TT History'!$E:$E) &gt;= 8.5%, 1.1055, 1.0525)), 1.0525)</f>
        <v>155.21911928122265</v>
      </c>
    </row>
    <row r="2737" spans="1:8" x14ac:dyDescent="0.25">
      <c r="A2737" t="s">
        <v>176</v>
      </c>
      <c r="B2737" t="str">
        <f>VLOOKUP(C2737, olt_db!$B$2:$E$70, 2, 0)</f>
        <v>OLT-SMGN-IBS-Bandar_Sawah</v>
      </c>
      <c r="C2737" t="s">
        <v>927</v>
      </c>
      <c r="D2737" s="42" t="s">
        <v>929</v>
      </c>
      <c r="E2737" s="42" t="s">
        <v>807</v>
      </c>
      <c r="F2737" s="105">
        <v>3.1200385823830099</v>
      </c>
      <c r="G2737" s="131">
        <v>99.3157332579014</v>
      </c>
      <c r="H2737" s="41">
        <f>ACOS(COS(RADIANS(90-F2738)) * COS(RADIANS(90-F2737)) + SIN(RADIANS(90-F2738)) * SIN(RADIANS(90-F2737)) * COS(RADIANS(G2738-G2737))) * 6371392 * IFERROR(IF(AVERAGEIF('TT History'!$B:$B, D2737, 'TT History'!$E:$E) &gt; 9.8%, 1.1205, IF(AVERAGEIF('TT History'!$B:$B, D2737, 'TT History'!$E:$E) &gt;= 8.5%, 1.1055, 1.0525)), 1.0525)</f>
        <v>156.75850561665155</v>
      </c>
    </row>
    <row r="2738" spans="1:8" x14ac:dyDescent="0.25">
      <c r="A2738" t="s">
        <v>176</v>
      </c>
      <c r="B2738" t="str">
        <f>VLOOKUP(C2738, olt_db!$B$2:$E$70, 2, 0)</f>
        <v>OLT-SMGN-IBS-Bandar_Sawah</v>
      </c>
      <c r="C2738" t="s">
        <v>927</v>
      </c>
      <c r="D2738" s="42" t="s">
        <v>929</v>
      </c>
      <c r="E2738" s="42" t="s">
        <v>808</v>
      </c>
      <c r="F2738" s="105">
        <v>3.1213203776438299</v>
      </c>
      <c r="G2738" s="131">
        <v>99.316122273892304</v>
      </c>
      <c r="H2738" s="41">
        <f>ACOS(COS(RADIANS(90-F2739)) * COS(RADIANS(90-F2738)) + SIN(RADIANS(90-F2739)) * SIN(RADIANS(90-F2738)) * COS(RADIANS(G2739-G2738))) * 6371392 * IFERROR(IF(AVERAGEIF('TT History'!$B:$B, D2738, 'TT History'!$E:$E) &gt; 9.8%, 1.1205, IF(AVERAGEIF('TT History'!$B:$B, D2738, 'TT History'!$E:$E) &gt;= 8.5%, 1.1055, 1.0525)), 1.0525)</f>
        <v>105.98855736109347</v>
      </c>
    </row>
    <row r="2739" spans="1:8" x14ac:dyDescent="0.25">
      <c r="A2739" t="s">
        <v>176</v>
      </c>
      <c r="B2739" t="str">
        <f>VLOOKUP(C2739, olt_db!$B$2:$E$70, 2, 0)</f>
        <v>OLT-SMGN-IBS-Bandar_Sawah</v>
      </c>
      <c r="C2739" t="s">
        <v>927</v>
      </c>
      <c r="D2739" s="42" t="s">
        <v>929</v>
      </c>
      <c r="E2739" s="42" t="s">
        <v>809</v>
      </c>
      <c r="F2739" s="105">
        <v>3.1221591936076099</v>
      </c>
      <c r="G2739" s="131">
        <v>99.316464038708204</v>
      </c>
      <c r="H2739" s="41">
        <f>ACOS(COS(RADIANS(90-F2740)) * COS(RADIANS(90-F2739)) + SIN(RADIANS(90-F2740)) * SIN(RADIANS(90-F2739)) * COS(RADIANS(G2740-G2739))) * 6371392 * IFERROR(IF(AVERAGEIF('TT History'!$B:$B, D2739, 'TT History'!$E:$E) &gt; 9.8%, 1.1205, IF(AVERAGEIF('TT History'!$B:$B, D2739, 'TT History'!$E:$E) &gt;= 8.5%, 1.1055, 1.0525)), 1.0525)</f>
        <v>111.02358073427139</v>
      </c>
    </row>
    <row r="2740" spans="1:8" x14ac:dyDescent="0.25">
      <c r="A2740" t="s">
        <v>176</v>
      </c>
      <c r="B2740" t="str">
        <f>VLOOKUP(C2740, olt_db!$B$2:$E$70, 2, 0)</f>
        <v>OLT-SMGN-IBS-Bandar_Sawah</v>
      </c>
      <c r="C2740" t="s">
        <v>927</v>
      </c>
      <c r="D2740" s="42" t="s">
        <v>929</v>
      </c>
      <c r="E2740" s="42" t="s">
        <v>810</v>
      </c>
      <c r="F2740" s="105">
        <v>3.12306107919441</v>
      </c>
      <c r="G2740" s="131">
        <v>99.316758479002203</v>
      </c>
      <c r="H2740" s="41">
        <f>ACOS(COS(RADIANS(90-F2741)) * COS(RADIANS(90-F2740)) + SIN(RADIANS(90-F2741)) * SIN(RADIANS(90-F2740)) * COS(RADIANS(G2741-G2740))) * 6371392 * IFERROR(IF(AVERAGEIF('TT History'!$B:$B, D2740, 'TT History'!$E:$E) &gt; 9.8%, 1.1205, IF(AVERAGEIF('TT History'!$B:$B, D2740, 'TT History'!$E:$E) &gt;= 8.5%, 1.1055, 1.0525)), 1.0525)</f>
        <v>149.75459681888324</v>
      </c>
    </row>
    <row r="2741" spans="1:8" x14ac:dyDescent="0.25">
      <c r="A2741" t="s">
        <v>176</v>
      </c>
      <c r="B2741" t="str">
        <f>VLOOKUP(C2741, olt_db!$B$2:$E$70, 2, 0)</f>
        <v>OLT-SMGN-IBS-Bandar_Sawah</v>
      </c>
      <c r="C2741" t="s">
        <v>927</v>
      </c>
      <c r="D2741" s="42" t="s">
        <v>929</v>
      </c>
      <c r="E2741" s="42" t="s">
        <v>811</v>
      </c>
      <c r="F2741" s="105">
        <v>3.1242861911658899</v>
      </c>
      <c r="G2741" s="131">
        <v>99.317128170489198</v>
      </c>
      <c r="H2741" s="41">
        <f>ACOS(COS(RADIANS(90-F2742)) * COS(RADIANS(90-F2741)) + SIN(RADIANS(90-F2742)) * SIN(RADIANS(90-F2741)) * COS(RADIANS(G2742-G2741))) * 6371392 * IFERROR(IF(AVERAGEIF('TT History'!$B:$B, D2741, 'TT History'!$E:$E) &gt; 9.8%, 1.1205, IF(AVERAGEIF('TT History'!$B:$B, D2741, 'TT History'!$E:$E) &gt;= 8.5%, 1.1055, 1.0525)), 1.0525)</f>
        <v>182.63145774525287</v>
      </c>
    </row>
    <row r="2742" spans="1:8" x14ac:dyDescent="0.25">
      <c r="A2742" t="s">
        <v>176</v>
      </c>
      <c r="B2742" t="str">
        <f>VLOOKUP(C2742, olt_db!$B$2:$E$70, 2, 0)</f>
        <v>OLT-SMGN-IBS-Bandar_Sawah</v>
      </c>
      <c r="C2742" t="s">
        <v>927</v>
      </c>
      <c r="D2742" s="42" t="s">
        <v>929</v>
      </c>
      <c r="E2742" s="42" t="s">
        <v>812</v>
      </c>
      <c r="F2742" s="105">
        <v>3.12577589532096</v>
      </c>
      <c r="G2742" s="131">
        <v>99.317593292135498</v>
      </c>
      <c r="H2742" s="41">
        <f>ACOS(COS(RADIANS(90-F2743)) * COS(RADIANS(90-F2742)) + SIN(RADIANS(90-F2743)) * SIN(RADIANS(90-F2742)) * COS(RADIANS(G2743-G2742))) * 6371392 * IFERROR(IF(AVERAGEIF('TT History'!$B:$B, D2742, 'TT History'!$E:$E) &gt; 9.8%, 1.1205, IF(AVERAGEIF('TT History'!$B:$B, D2742, 'TT History'!$E:$E) &gt;= 8.5%, 1.1055, 1.0525)), 1.0525)</f>
        <v>91.35594609969084</v>
      </c>
    </row>
    <row r="2743" spans="1:8" x14ac:dyDescent="0.25">
      <c r="A2743" t="s">
        <v>176</v>
      </c>
      <c r="B2743" t="str">
        <f>VLOOKUP(C2743, olt_db!$B$2:$E$70, 2, 0)</f>
        <v>OLT-SMGN-IBS-Bandar_Sawah</v>
      </c>
      <c r="C2743" t="s">
        <v>927</v>
      </c>
      <c r="D2743" s="42" t="s">
        <v>929</v>
      </c>
      <c r="E2743" s="42" t="s">
        <v>813</v>
      </c>
      <c r="F2743" s="105">
        <v>3.1265317823420302</v>
      </c>
      <c r="G2743" s="131">
        <v>99.317788260373604</v>
      </c>
      <c r="H2743" s="41">
        <f>ACOS(COS(RADIANS(90-F2744)) * COS(RADIANS(90-F2743)) + SIN(RADIANS(90-F2744)) * SIN(RADIANS(90-F2743)) * COS(RADIANS(G2744-G2743))) * 6371392 * IFERROR(IF(AVERAGEIF('TT History'!$B:$B, D2743, 'TT History'!$E:$E) &gt; 9.8%, 1.1205, IF(AVERAGEIF('TT History'!$B:$B, D2743, 'TT History'!$E:$E) &gt;= 8.5%, 1.1055, 1.0525)), 1.0525)</f>
        <v>108.93777764784841</v>
      </c>
    </row>
    <row r="2744" spans="1:8" x14ac:dyDescent="0.25">
      <c r="A2744" t="s">
        <v>176</v>
      </c>
      <c r="B2744" t="str">
        <f>VLOOKUP(C2744, olt_db!$B$2:$E$70, 2, 0)</f>
        <v>OLT-SMGN-IBS-Bandar_Sawah</v>
      </c>
      <c r="C2744" t="s">
        <v>927</v>
      </c>
      <c r="D2744" s="42" t="s">
        <v>929</v>
      </c>
      <c r="E2744" s="42" t="s">
        <v>814</v>
      </c>
      <c r="F2744" s="105">
        <v>3.1274329009380302</v>
      </c>
      <c r="G2744" s="131">
        <v>99.318021689910793</v>
      </c>
      <c r="H2744" s="41">
        <f>ACOS(COS(RADIANS(90-F2745)) * COS(RADIANS(90-F2744)) + SIN(RADIANS(90-F2745)) * SIN(RADIANS(90-F2744)) * COS(RADIANS(G2745-G2744))) * 6371392 * IFERROR(IF(AVERAGEIF('TT History'!$B:$B, D2744, 'TT History'!$E:$E) &gt; 9.8%, 1.1205, IF(AVERAGEIF('TT History'!$B:$B, D2744, 'TT History'!$E:$E) &gt;= 8.5%, 1.1055, 1.0525)), 1.0525)</f>
        <v>98.437165026872279</v>
      </c>
    </row>
    <row r="2745" spans="1:8" x14ac:dyDescent="0.25">
      <c r="A2745" t="s">
        <v>176</v>
      </c>
      <c r="B2745" t="str">
        <f>VLOOKUP(C2745, olt_db!$B$2:$E$70, 2, 0)</f>
        <v>OLT-SMGN-IBS-Bandar_Sawah</v>
      </c>
      <c r="C2745" t="s">
        <v>927</v>
      </c>
      <c r="D2745" s="42" t="s">
        <v>929</v>
      </c>
      <c r="E2745" s="42" t="s">
        <v>815</v>
      </c>
      <c r="F2745" s="105">
        <v>3.1282415539203599</v>
      </c>
      <c r="G2745" s="131">
        <v>99.318253243226593</v>
      </c>
      <c r="H2745" s="41">
        <f>ACOS(COS(RADIANS(90-F2746)) * COS(RADIANS(90-F2745)) + SIN(RADIANS(90-F2746)) * SIN(RADIANS(90-F2745)) * COS(RADIANS(G2746-G2745))) * 6371392 * IFERROR(IF(AVERAGEIF('TT History'!$B:$B, D2745, 'TT History'!$E:$E) &gt; 9.8%, 1.1205, IF(AVERAGEIF('TT History'!$B:$B, D2745, 'TT History'!$E:$E) &gt;= 8.5%, 1.1055, 1.0525)), 1.0525)</f>
        <v>113.3052182903872</v>
      </c>
    </row>
    <row r="2746" spans="1:8" x14ac:dyDescent="0.25">
      <c r="A2746" t="s">
        <v>176</v>
      </c>
      <c r="B2746" t="str">
        <f>VLOOKUP(C2746, olt_db!$B$2:$E$70, 2, 0)</f>
        <v>OLT-SMGN-IBS-Bandar_Sawah</v>
      </c>
      <c r="C2746" t="s">
        <v>927</v>
      </c>
      <c r="D2746" s="42" t="s">
        <v>929</v>
      </c>
      <c r="E2746" s="42" t="s">
        <v>816</v>
      </c>
      <c r="F2746" s="105">
        <v>3.1291824720499002</v>
      </c>
      <c r="G2746" s="131">
        <v>99.318481339199806</v>
      </c>
      <c r="H2746" s="41">
        <f>ACOS(COS(RADIANS(90-F2747)) * COS(RADIANS(90-F2746)) + SIN(RADIANS(90-F2747)) * SIN(RADIANS(90-F2746)) * COS(RADIANS(G2747-G2746))) * 6371392 * IFERROR(IF(AVERAGEIF('TT History'!$B:$B, D2746, 'TT History'!$E:$E) &gt; 9.8%, 1.1205, IF(AVERAGEIF('TT History'!$B:$B, D2746, 'TT History'!$E:$E) &gt;= 8.5%, 1.1055, 1.0525)), 1.0525)</f>
        <v>112.05178965040474</v>
      </c>
    </row>
    <row r="2747" spans="1:8" x14ac:dyDescent="0.25">
      <c r="A2747" t="s">
        <v>176</v>
      </c>
      <c r="B2747" t="str">
        <f>VLOOKUP(C2747, olt_db!$B$2:$E$70, 2, 0)</f>
        <v>OLT-SMGN-IBS-Bandar_Sawah</v>
      </c>
      <c r="C2747" t="s">
        <v>927</v>
      </c>
      <c r="D2747" s="42" t="s">
        <v>929</v>
      </c>
      <c r="E2747" s="42" t="s">
        <v>817</v>
      </c>
      <c r="F2747" s="105">
        <v>3.1301092295132298</v>
      </c>
      <c r="G2747" s="131">
        <v>99.3187219060258</v>
      </c>
      <c r="H2747" s="41">
        <f>ACOS(COS(RADIANS(90-F2748)) * COS(RADIANS(90-F2747)) + SIN(RADIANS(90-F2748)) * SIN(RADIANS(90-F2747)) * COS(RADIANS(G2748-G2747))) * 6371392 * IFERROR(IF(AVERAGEIF('TT History'!$B:$B, D2747, 'TT History'!$E:$E) &gt; 9.8%, 1.1205, IF(AVERAGEIF('TT History'!$B:$B, D2747, 'TT History'!$E:$E) &gt;= 8.5%, 1.1055, 1.0525)), 1.0525)</f>
        <v>106.52368173383663</v>
      </c>
    </row>
    <row r="2748" spans="1:8" x14ac:dyDescent="0.25">
      <c r="A2748" t="s">
        <v>176</v>
      </c>
      <c r="B2748" t="str">
        <f>VLOOKUP(C2748, olt_db!$B$2:$E$70, 2, 0)</f>
        <v>OLT-SMGN-IBS-Bandar_Sawah</v>
      </c>
      <c r="C2748" t="s">
        <v>927</v>
      </c>
      <c r="D2748" s="42" t="s">
        <v>929</v>
      </c>
      <c r="E2748" s="42" t="s">
        <v>818</v>
      </c>
      <c r="F2748" s="105">
        <v>3.1309940598460999</v>
      </c>
      <c r="G2748" s="131">
        <v>99.318935404910604</v>
      </c>
      <c r="H2748" s="41">
        <f>ACOS(COS(RADIANS(90-F2749)) * COS(RADIANS(90-F2748)) + SIN(RADIANS(90-F2749)) * SIN(RADIANS(90-F2748)) * COS(RADIANS(G2749-G2748))) * 6371392 * IFERROR(IF(AVERAGEIF('TT History'!$B:$B, D2748, 'TT History'!$E:$E) &gt; 9.8%, 1.1205, IF(AVERAGEIF('TT History'!$B:$B, D2748, 'TT History'!$E:$E) &gt;= 8.5%, 1.1055, 1.0525)), 1.0525)</f>
        <v>94.47415044234117</v>
      </c>
    </row>
    <row r="2749" spans="1:8" x14ac:dyDescent="0.25">
      <c r="A2749" t="s">
        <v>176</v>
      </c>
      <c r="B2749" t="str">
        <f>VLOOKUP(C2749, olt_db!$B$2:$E$70, 2, 0)</f>
        <v>OLT-SMGN-IBS-Bandar_Sawah</v>
      </c>
      <c r="C2749" t="s">
        <v>927</v>
      </c>
      <c r="D2749" s="42" t="s">
        <v>929</v>
      </c>
      <c r="E2749" s="42" t="s">
        <v>819</v>
      </c>
      <c r="F2749" s="105">
        <v>3.1317681904654902</v>
      </c>
      <c r="G2749" s="131">
        <v>99.319164412594603</v>
      </c>
      <c r="H2749" s="41">
        <f>ACOS(COS(RADIANS(90-F2750)) * COS(RADIANS(90-F2749)) + SIN(RADIANS(90-F2750)) * SIN(RADIANS(90-F2749)) * COS(RADIANS(G2750-G2749))) * 6371392 * IFERROR(IF(AVERAGEIF('TT History'!$B:$B, D2749, 'TT History'!$E:$E) &gt; 9.8%, 1.1205, IF(AVERAGEIF('TT History'!$B:$B, D2749, 'TT History'!$E:$E) &gt;= 8.5%, 1.1055, 1.0525)), 1.0525)</f>
        <v>108.37998015647797</v>
      </c>
    </row>
    <row r="2750" spans="1:8" x14ac:dyDescent="0.25">
      <c r="A2750" t="s">
        <v>176</v>
      </c>
      <c r="B2750" t="str">
        <f>VLOOKUP(C2750, olt_db!$B$2:$E$70, 2, 0)</f>
        <v>OLT-SMGN-IBS-Bandar_Sawah</v>
      </c>
      <c r="C2750" t="s">
        <v>927</v>
      </c>
      <c r="D2750" s="42" t="s">
        <v>929</v>
      </c>
      <c r="E2750" s="42" t="s">
        <v>820</v>
      </c>
      <c r="F2750" s="105">
        <v>3.1326648147632601</v>
      </c>
      <c r="G2750" s="131">
        <v>99.319396183642795</v>
      </c>
      <c r="H2750" s="41">
        <f>ACOS(COS(RADIANS(90-F2751)) * COS(RADIANS(90-F2750)) + SIN(RADIANS(90-F2751)) * SIN(RADIANS(90-F2750)) * COS(RADIANS(G2751-G2750))) * 6371392 * IFERROR(IF(AVERAGEIF('TT History'!$B:$B, D2750, 'TT History'!$E:$E) &gt; 9.8%, 1.1205, IF(AVERAGEIF('TT History'!$B:$B, D2750, 'TT History'!$E:$E) &gt;= 8.5%, 1.1055, 1.0525)), 1.0525)</f>
        <v>158.54314956387637</v>
      </c>
    </row>
    <row r="2751" spans="1:8" x14ac:dyDescent="0.25">
      <c r="A2751" t="s">
        <v>176</v>
      </c>
      <c r="B2751" t="str">
        <f>VLOOKUP(C2751, olt_db!$B$2:$E$70, 2, 0)</f>
        <v>OLT-SMGN-IBS-Bandar_Sawah</v>
      </c>
      <c r="C2751" t="s">
        <v>927</v>
      </c>
      <c r="D2751" s="42" t="s">
        <v>929</v>
      </c>
      <c r="E2751" s="42" t="s">
        <v>821</v>
      </c>
      <c r="F2751" s="105">
        <v>3.1339598360599799</v>
      </c>
      <c r="G2751" s="131">
        <v>99.319794122975395</v>
      </c>
      <c r="H2751" s="41">
        <f>ACOS(COS(RADIANS(90-F2752)) * COS(RADIANS(90-F2751)) + SIN(RADIANS(90-F2752)) * SIN(RADIANS(90-F2751)) * COS(RADIANS(G2752-G2751))) * 6371392 * IFERROR(IF(AVERAGEIF('TT History'!$B:$B, D2751, 'TT History'!$E:$E) &gt; 9.8%, 1.1205, IF(AVERAGEIF('TT History'!$B:$B, D2751, 'TT History'!$E:$E) &gt;= 8.5%, 1.1055, 1.0525)), 1.0525)</f>
        <v>96.956416786855968</v>
      </c>
    </row>
    <row r="2752" spans="1:8" x14ac:dyDescent="0.25">
      <c r="A2752" t="s">
        <v>176</v>
      </c>
      <c r="B2752" t="str">
        <f>VLOOKUP(C2752, olt_db!$B$2:$E$70, 2, 0)</f>
        <v>OLT-SMGN-IBS-Bandar_Sawah</v>
      </c>
      <c r="C2752" t="s">
        <v>927</v>
      </c>
      <c r="D2752" s="42" t="s">
        <v>929</v>
      </c>
      <c r="E2752" s="42" t="s">
        <v>822</v>
      </c>
      <c r="F2752" s="105">
        <v>3.1347718061525902</v>
      </c>
      <c r="G2752" s="131">
        <v>99.319958561050697</v>
      </c>
      <c r="H2752" s="41">
        <f>ACOS(COS(RADIANS(90-F2753)) * COS(RADIANS(90-F2752)) + SIN(RADIANS(90-F2753)) * SIN(RADIANS(90-F2752)) * COS(RADIANS(G2753-G2752))) * 6371392 * IFERROR(IF(AVERAGEIF('TT History'!$B:$B, D2752, 'TT History'!$E:$E) &gt; 9.8%, 1.1205, IF(AVERAGEIF('TT History'!$B:$B, D2752, 'TT History'!$E:$E) &gt;= 8.5%, 1.1055, 1.0525)), 1.0525)</f>
        <v>120.37823150705356</v>
      </c>
    </row>
    <row r="2753" spans="1:8" x14ac:dyDescent="0.25">
      <c r="A2753" t="s">
        <v>176</v>
      </c>
      <c r="B2753" t="str">
        <f>VLOOKUP(C2753, olt_db!$B$2:$E$70, 2, 0)</f>
        <v>OLT-SMGN-IBS-Bandar_Sawah</v>
      </c>
      <c r="C2753" t="s">
        <v>927</v>
      </c>
      <c r="D2753" s="42" t="s">
        <v>929</v>
      </c>
      <c r="E2753" s="42" t="s">
        <v>823</v>
      </c>
      <c r="F2753" s="105">
        <v>3.13577328797613</v>
      </c>
      <c r="G2753" s="131">
        <v>99.320193209777003</v>
      </c>
      <c r="H2753" s="41">
        <f>ACOS(COS(RADIANS(90-F2754)) * COS(RADIANS(90-F2753)) + SIN(RADIANS(90-F2754)) * SIN(RADIANS(90-F2753)) * COS(RADIANS(G2754-G2753))) * 6371392 * IFERROR(IF(AVERAGEIF('TT History'!$B:$B, D2753, 'TT History'!$E:$E) &gt; 9.8%, 1.1205, IF(AVERAGEIF('TT History'!$B:$B, D2753, 'TT History'!$E:$E) &gt;= 8.5%, 1.1055, 1.0525)), 1.0525)</f>
        <v>105.77925299568791</v>
      </c>
    </row>
    <row r="2754" spans="1:8" x14ac:dyDescent="0.25">
      <c r="A2754" t="s">
        <v>176</v>
      </c>
      <c r="B2754" t="str">
        <f>VLOOKUP(C2754, olt_db!$B$2:$E$70, 2, 0)</f>
        <v>OLT-SMGN-IBS-Bandar_Sawah</v>
      </c>
      <c r="C2754" t="s">
        <v>927</v>
      </c>
      <c r="D2754" s="42" t="s">
        <v>929</v>
      </c>
      <c r="E2754" s="42" t="s">
        <v>732</v>
      </c>
      <c r="F2754" s="105">
        <v>3.13665630466391</v>
      </c>
      <c r="G2754" s="131">
        <v>99.320386151882303</v>
      </c>
      <c r="H2754" s="41">
        <f>ACOS(COS(RADIANS(90-F2755)) * COS(RADIANS(90-F2754)) + SIN(RADIANS(90-F2755)) * SIN(RADIANS(90-F2754)) * COS(RADIANS(G2755-G2754))) * 6371392 * IFERROR(IF(AVERAGEIF('TT History'!$B:$B, D2754, 'TT History'!$E:$E) &gt; 9.8%, 1.1205, IF(AVERAGEIF('TT History'!$B:$B, D2754, 'TT History'!$E:$E) &gt;= 8.5%, 1.1055, 1.0525)), 1.0525)</f>
        <v>89.69775038789416</v>
      </c>
    </row>
    <row r="2755" spans="1:8" x14ac:dyDescent="0.25">
      <c r="A2755" t="s">
        <v>176</v>
      </c>
      <c r="B2755" t="str">
        <f>VLOOKUP(C2755, olt_db!$B$2:$E$70, 2, 0)</f>
        <v>OLT-SMGN-IBS-Bandar_Sawah</v>
      </c>
      <c r="C2755" t="s">
        <v>927</v>
      </c>
      <c r="D2755" s="42" t="s">
        <v>929</v>
      </c>
      <c r="E2755" s="42" t="s">
        <v>733</v>
      </c>
      <c r="F2755" s="105">
        <v>3.1374127404674299</v>
      </c>
      <c r="G2755" s="131">
        <v>99.320509433630406</v>
      </c>
      <c r="H2755" s="41">
        <f>ACOS(COS(RADIANS(90-F2756)) * COS(RADIANS(90-F2755)) + SIN(RADIANS(90-F2756)) * SIN(RADIANS(90-F2755)) * COS(RADIANS(G2756-G2755))) * 6371392 * IFERROR(IF(AVERAGEIF('TT History'!$B:$B, D2755, 'TT History'!$E:$E) &gt; 9.8%, 1.1205, IF(AVERAGEIF('TT History'!$B:$B, D2755, 'TT History'!$E:$E) &gt;= 8.5%, 1.1055, 1.0525)), 1.0525)</f>
        <v>84.824196512342724</v>
      </c>
    </row>
    <row r="2756" spans="1:8" x14ac:dyDescent="0.25">
      <c r="A2756" t="s">
        <v>176</v>
      </c>
      <c r="B2756" t="str">
        <f>VLOOKUP(C2756, olt_db!$B$2:$E$70, 2, 0)</f>
        <v>OLT-SMGN-IBS-Bandar_Sawah</v>
      </c>
      <c r="C2756" t="s">
        <v>927</v>
      </c>
      <c r="D2756" s="42" t="s">
        <v>929</v>
      </c>
      <c r="E2756" s="42" t="s">
        <v>734</v>
      </c>
      <c r="F2756" s="105">
        <v>3.1381238404089902</v>
      </c>
      <c r="G2756" s="131">
        <v>99.320649625440495</v>
      </c>
      <c r="H2756" s="41">
        <f>ACOS(COS(RADIANS(90-F2757)) * COS(RADIANS(90-F2756)) + SIN(RADIANS(90-F2757)) * SIN(RADIANS(90-F2756)) * COS(RADIANS(G2757-G2756))) * 6371392 * IFERROR(IF(AVERAGEIF('TT History'!$B:$B, D2756, 'TT History'!$E:$E) &gt; 9.8%, 1.1205, IF(AVERAGEIF('TT History'!$B:$B, D2756, 'TT History'!$E:$E) &gt;= 8.5%, 1.1055, 1.0525)), 1.0525)</f>
        <v>108.80795714128472</v>
      </c>
    </row>
    <row r="2757" spans="1:8" x14ac:dyDescent="0.25">
      <c r="A2757" t="s">
        <v>176</v>
      </c>
      <c r="B2757" t="str">
        <f>VLOOKUP(C2757, olt_db!$B$2:$E$70, 2, 0)</f>
        <v>OLT-SMGN-IBS-Bandar_Sawah</v>
      </c>
      <c r="C2757" t="s">
        <v>927</v>
      </c>
      <c r="D2757" s="42" t="s">
        <v>929</v>
      </c>
      <c r="E2757" s="42" t="s">
        <v>735</v>
      </c>
      <c r="F2757" s="105">
        <v>3.13903917935176</v>
      </c>
      <c r="G2757" s="131">
        <v>99.3208124526749</v>
      </c>
      <c r="H2757" s="41">
        <f>ACOS(COS(RADIANS(90-F2758)) * COS(RADIANS(90-F2757)) + SIN(RADIANS(90-F2758)) * SIN(RADIANS(90-F2757)) * COS(RADIANS(G2758-G2757))) * 6371392 * IFERROR(IF(AVERAGEIF('TT History'!$B:$B, D2757, 'TT History'!$E:$E) &gt; 9.8%, 1.1205, IF(AVERAGEIF('TT History'!$B:$B, D2757, 'TT History'!$E:$E) &gt;= 8.5%, 1.1055, 1.0525)), 1.0525)</f>
        <v>67.492441001705942</v>
      </c>
    </row>
    <row r="2758" spans="1:8" x14ac:dyDescent="0.25">
      <c r="A2758" t="s">
        <v>176</v>
      </c>
      <c r="B2758" t="str">
        <f>VLOOKUP(C2758, olt_db!$B$2:$E$70, 2, 0)</f>
        <v>OLT-SMGN-IBS-Bandar_Sawah</v>
      </c>
      <c r="C2758" t="s">
        <v>927</v>
      </c>
      <c r="D2758" s="42" t="s">
        <v>929</v>
      </c>
      <c r="E2758" s="42" t="s">
        <v>736</v>
      </c>
      <c r="F2758" s="105">
        <v>3.13960730101148</v>
      </c>
      <c r="G2758" s="131">
        <v>99.320911475470595</v>
      </c>
      <c r="H2758" s="41">
        <f>ACOS(COS(RADIANS(90-F2759)) * COS(RADIANS(90-F2758)) + SIN(RADIANS(90-F2759)) * SIN(RADIANS(90-F2758)) * COS(RADIANS(G2759-G2758))) * 6371392 * IFERROR(IF(AVERAGEIF('TT History'!$B:$B, D2758, 'TT History'!$E:$E) &gt; 9.8%, 1.1205, IF(AVERAGEIF('TT History'!$B:$B, D2758, 'TT History'!$E:$E) &gt;= 8.5%, 1.1055, 1.0525)), 1.0525)</f>
        <v>65.496376241735135</v>
      </c>
    </row>
    <row r="2759" spans="1:8" x14ac:dyDescent="0.25">
      <c r="A2759" t="s">
        <v>176</v>
      </c>
      <c r="B2759" t="str">
        <f>VLOOKUP(C2759, olt_db!$B$2:$E$70, 2, 0)</f>
        <v>OLT-SMGN-IBS-Bandar_Sawah</v>
      </c>
      <c r="C2759" t="s">
        <v>927</v>
      </c>
      <c r="D2759" s="42" t="s">
        <v>929</v>
      </c>
      <c r="E2759" s="42" t="s">
        <v>737</v>
      </c>
      <c r="F2759" s="105">
        <v>3.1401644874803201</v>
      </c>
      <c r="G2759" s="131">
        <v>99.320963543484893</v>
      </c>
      <c r="H2759" s="41">
        <f>ACOS(COS(RADIANS(90-F2760)) * COS(RADIANS(90-F2759)) + SIN(RADIANS(90-F2760)) * SIN(RADIANS(90-F2759)) * COS(RADIANS(G2760-G2759))) * 6371392 * IFERROR(IF(AVERAGEIF('TT History'!$B:$B, D2759, 'TT History'!$E:$E) &gt; 9.8%, 1.1205, IF(AVERAGEIF('TT History'!$B:$B, D2759, 'TT History'!$E:$E) &gt;= 8.5%, 1.1055, 1.0525)), 1.0525)</f>
        <v>92.059310111335037</v>
      </c>
    </row>
    <row r="2760" spans="1:8" x14ac:dyDescent="0.25">
      <c r="A2760" t="s">
        <v>176</v>
      </c>
      <c r="B2760" t="str">
        <f>VLOOKUP(C2760, olt_db!$B$2:$E$70, 2, 0)</f>
        <v>OLT-SMGN-IBS-Bandar_Sawah</v>
      </c>
      <c r="C2760" t="s">
        <v>927</v>
      </c>
      <c r="D2760" s="42" t="s">
        <v>929</v>
      </c>
      <c r="E2760" s="42" t="s">
        <v>738</v>
      </c>
      <c r="F2760" s="105">
        <v>3.1409311674099598</v>
      </c>
      <c r="G2760" s="131">
        <v>99.321139547332294</v>
      </c>
      <c r="H2760" s="41">
        <f>ACOS(COS(RADIANS(90-F2761)) * COS(RADIANS(90-F2760)) + SIN(RADIANS(90-F2761)) * SIN(RADIANS(90-F2760)) * COS(RADIANS(G2761-G2760))) * 6371392 * IFERROR(IF(AVERAGEIF('TT History'!$B:$B, D2760, 'TT History'!$E:$E) &gt; 9.8%, 1.1205, IF(AVERAGEIF('TT History'!$B:$B, D2760, 'TT History'!$E:$E) &gt;= 8.5%, 1.1055, 1.0525)), 1.0525)</f>
        <v>78.597653680279237</v>
      </c>
    </row>
    <row r="2761" spans="1:8" x14ac:dyDescent="0.25">
      <c r="A2761" t="s">
        <v>176</v>
      </c>
      <c r="B2761" t="str">
        <f>VLOOKUP(C2761, olt_db!$B$2:$E$70, 2, 0)</f>
        <v>OLT-SMGN-IBS-Bandar_Sawah</v>
      </c>
      <c r="C2761" t="s">
        <v>927</v>
      </c>
      <c r="D2761" s="42" t="s">
        <v>929</v>
      </c>
      <c r="E2761" s="42" t="s">
        <v>739</v>
      </c>
      <c r="F2761" s="105">
        <v>3.1415907743978302</v>
      </c>
      <c r="G2761" s="131">
        <v>99.321265803534203</v>
      </c>
      <c r="H2761" s="41">
        <f>ACOS(COS(RADIANS(90-F2762)) * COS(RADIANS(90-F2761)) + SIN(RADIANS(90-F2762)) * SIN(RADIANS(90-F2761)) * COS(RADIANS(G2762-G2761))) * 6371392 * IFERROR(IF(AVERAGEIF('TT History'!$B:$B, D2761, 'TT History'!$E:$E) &gt; 9.8%, 1.1205, IF(AVERAGEIF('TT History'!$B:$B, D2761, 'TT History'!$E:$E) &gt;= 8.5%, 1.1055, 1.0525)), 1.0525)</f>
        <v>71.050438294289663</v>
      </c>
    </row>
    <row r="2762" spans="1:8" x14ac:dyDescent="0.25">
      <c r="A2762" t="s">
        <v>176</v>
      </c>
      <c r="B2762" t="str">
        <f>VLOOKUP(C2762, olt_db!$B$2:$E$70, 2, 0)</f>
        <v>OLT-SMGN-IBS-Bandar_Sawah</v>
      </c>
      <c r="C2762" t="s">
        <v>927</v>
      </c>
      <c r="D2762" s="42" t="s">
        <v>929</v>
      </c>
      <c r="E2762" s="42" t="s">
        <v>740</v>
      </c>
      <c r="F2762" s="105">
        <v>3.1421890332064999</v>
      </c>
      <c r="G2762" s="131">
        <v>99.3213689682579</v>
      </c>
      <c r="H2762" s="41">
        <f>ACOS(COS(RADIANS(90-F2763)) * COS(RADIANS(90-F2762)) + SIN(RADIANS(90-F2763)) * SIN(RADIANS(90-F2762)) * COS(RADIANS(G2763-G2762))) * 6371392 * IFERROR(IF(AVERAGEIF('TT History'!$B:$B, D2762, 'TT History'!$E:$E) &gt; 9.8%, 1.1205, IF(AVERAGEIF('TT History'!$B:$B, D2762, 'TT History'!$E:$E) &gt;= 8.5%, 1.1055, 1.0525)), 1.0525)</f>
        <v>61.384956908475566</v>
      </c>
    </row>
    <row r="2763" spans="1:8" x14ac:dyDescent="0.25">
      <c r="A2763" t="s">
        <v>176</v>
      </c>
      <c r="B2763" t="str">
        <f>VLOOKUP(C2763, olt_db!$B$2:$E$70, 2, 0)</f>
        <v>OLT-SMGN-IBS-Bandar_Sawah</v>
      </c>
      <c r="C2763" t="s">
        <v>927</v>
      </c>
      <c r="D2763" s="42" t="s">
        <v>929</v>
      </c>
      <c r="E2763" s="42" t="s">
        <v>741</v>
      </c>
      <c r="F2763" s="105">
        <v>3.1423787978578499</v>
      </c>
      <c r="G2763" s="131">
        <v>99.320879286870195</v>
      </c>
      <c r="H2763" s="41">
        <f>ACOS(COS(RADIANS(90-F2764)) * COS(RADIANS(90-F2763)) + SIN(RADIANS(90-F2764)) * SIN(RADIANS(90-F2763)) * COS(RADIANS(G2764-G2763))) * 6371392 * IFERROR(IF(AVERAGEIF('TT History'!$B:$B, D2763, 'TT History'!$E:$E) &gt; 9.8%, 1.1205, IF(AVERAGEIF('TT History'!$B:$B, D2763, 'TT History'!$E:$E) &gt;= 8.5%, 1.1055, 1.0525)), 1.0525)</f>
        <v>26.902251682592055</v>
      </c>
    </row>
    <row r="2764" spans="1:8" x14ac:dyDescent="0.25">
      <c r="A2764" t="s">
        <v>176</v>
      </c>
      <c r="B2764" t="str">
        <f>VLOOKUP(C2764, olt_db!$B$2:$E$70, 2, 0)</f>
        <v>OLT-SMGN-IBS-Bandar_Sawah</v>
      </c>
      <c r="C2764" t="s">
        <v>927</v>
      </c>
      <c r="D2764" s="42" t="s">
        <v>929</v>
      </c>
      <c r="E2764" s="42" t="s">
        <v>742</v>
      </c>
      <c r="F2764" s="105">
        <v>3.1424613344501702</v>
      </c>
      <c r="G2764" s="131">
        <v>99.320664439433301</v>
      </c>
      <c r="H2764" s="41">
        <f>ACOS(COS(RADIANS(90-F2765)) * COS(RADIANS(90-F2764)) + SIN(RADIANS(90-F2765)) * SIN(RADIANS(90-F2764)) * COS(RADIANS(G2765-G2764))) * 6371392 * IFERROR(IF(AVERAGEIF('TT History'!$B:$B, D2764, 'TT History'!$E:$E) &gt; 9.8%, 1.1205, IF(AVERAGEIF('TT History'!$B:$B, D2764, 'TT History'!$E:$E) &gt;= 8.5%, 1.1055, 1.0525)), 1.0525)</f>
        <v>23.226618610017919</v>
      </c>
    </row>
    <row r="2765" spans="1:8" x14ac:dyDescent="0.25">
      <c r="A2765" t="s">
        <v>176</v>
      </c>
      <c r="B2765" t="str">
        <f>VLOOKUP(C2765, olt_db!$B$2:$E$70, 2, 0)</f>
        <v>OLT-SMGN-IBS-Bandar_Sawah</v>
      </c>
      <c r="C2765" t="s">
        <v>927</v>
      </c>
      <c r="D2765" s="42" t="s">
        <v>929</v>
      </c>
      <c r="E2765" s="42" t="s">
        <v>743</v>
      </c>
      <c r="F2765" s="105">
        <v>3.14260706076875</v>
      </c>
      <c r="G2765" s="131">
        <v>99.320529528205796</v>
      </c>
      <c r="H2765" s="41">
        <f>ACOS(COS(RADIANS(90-F2766)) * COS(RADIANS(90-F2765)) + SIN(RADIANS(90-F2766)) * SIN(RADIANS(90-F2765)) * COS(RADIANS(G2766-G2765))) * 6371392 * IFERROR(IF(AVERAGEIF('TT History'!$B:$B, D2765, 'TT History'!$E:$E) &gt; 9.8%, 1.1205, IF(AVERAGEIF('TT History'!$B:$B, D2765, 'TT History'!$E:$E) &gt;= 8.5%, 1.1055, 1.0525)), 1.0525)</f>
        <v>71.320806232390524</v>
      </c>
    </row>
    <row r="2766" spans="1:8" x14ac:dyDescent="0.25">
      <c r="A2766" t="s">
        <v>176</v>
      </c>
      <c r="B2766" t="str">
        <f>VLOOKUP(C2766, olt_db!$B$2:$E$70, 2, 0)</f>
        <v>OLT-SMGN-IBS-Bandar_Sawah</v>
      </c>
      <c r="C2766" t="s">
        <v>927</v>
      </c>
      <c r="D2766" s="42" t="s">
        <v>929</v>
      </c>
      <c r="E2766" s="42" t="s">
        <v>744</v>
      </c>
      <c r="F2766" s="105">
        <v>3.1431149529398899</v>
      </c>
      <c r="G2766" s="131">
        <v>99.3201923019719</v>
      </c>
      <c r="H2766" s="41">
        <f>ACOS(COS(RADIANS(90-F2767)) * COS(RADIANS(90-F2766)) + SIN(RADIANS(90-F2767)) * SIN(RADIANS(90-F2766)) * COS(RADIANS(G2767-G2766))) * 6371392 * IFERROR(IF(AVERAGEIF('TT History'!$B:$B, D2766, 'TT History'!$E:$E) &gt; 9.8%, 1.1205, IF(AVERAGEIF('TT History'!$B:$B, D2766, 'TT History'!$E:$E) &gt;= 8.5%, 1.1055, 1.0525)), 1.0525)</f>
        <v>81.180514790023636</v>
      </c>
    </row>
    <row r="2767" spans="1:8" x14ac:dyDescent="0.25">
      <c r="A2767" t="s">
        <v>176</v>
      </c>
      <c r="B2767" t="str">
        <f>VLOOKUP(C2767, olt_db!$B$2:$E$70, 2, 0)</f>
        <v>OLT-SMGN-IBS-Bandar_Sawah</v>
      </c>
      <c r="C2767" t="s">
        <v>927</v>
      </c>
      <c r="D2767" s="42" t="s">
        <v>929</v>
      </c>
      <c r="E2767" s="42" t="s">
        <v>745</v>
      </c>
      <c r="F2767" s="105">
        <v>3.1437040420462301</v>
      </c>
      <c r="G2767" s="131">
        <v>99.319825587193293</v>
      </c>
      <c r="H2767" s="41">
        <f>ACOS(COS(RADIANS(90-F2768)) * COS(RADIANS(90-F2767)) + SIN(RADIANS(90-F2768)) * SIN(RADIANS(90-F2767)) * COS(RADIANS(G2768-G2767))) * 6371392 * IFERROR(IF(AVERAGEIF('TT History'!$B:$B, D2767, 'TT History'!$E:$E) &gt; 9.8%, 1.1205, IF(AVERAGEIF('TT History'!$B:$B, D2767, 'TT History'!$E:$E) &gt;= 8.5%, 1.1055, 1.0525)), 1.0525)</f>
        <v>91.727898560673836</v>
      </c>
    </row>
    <row r="2768" spans="1:8" x14ac:dyDescent="0.25">
      <c r="A2768" t="s">
        <v>176</v>
      </c>
      <c r="B2768" t="str">
        <f>VLOOKUP(C2768, olt_db!$B$2:$E$70, 2, 0)</f>
        <v>OLT-SMGN-IBS-Bandar_Sawah</v>
      </c>
      <c r="C2768" t="s">
        <v>927</v>
      </c>
      <c r="D2768" s="42" t="s">
        <v>929</v>
      </c>
      <c r="E2768" s="42" t="s">
        <v>746</v>
      </c>
      <c r="F2768" s="105">
        <v>3.1443656427733799</v>
      </c>
      <c r="G2768" s="131">
        <v>99.319404809042695</v>
      </c>
      <c r="H2768" s="41">
        <f>ACOS(COS(RADIANS(90-F2769)) * COS(RADIANS(90-F2768)) + SIN(RADIANS(90-F2769)) * SIN(RADIANS(90-F2768)) * COS(RADIANS(G2769-G2768))) * 6371392 * IFERROR(IF(AVERAGEIF('TT History'!$B:$B, D2768, 'TT History'!$E:$E) &gt; 9.8%, 1.1205, IF(AVERAGEIF('TT History'!$B:$B, D2768, 'TT History'!$E:$E) &gt;= 8.5%, 1.1055, 1.0525)), 1.0525)</f>
        <v>78.531246765300395</v>
      </c>
    </row>
    <row r="2769" spans="1:8" x14ac:dyDescent="0.25">
      <c r="A2769" t="s">
        <v>176</v>
      </c>
      <c r="B2769" t="str">
        <f>VLOOKUP(C2769, olt_db!$B$2:$E$70, 2, 0)</f>
        <v>OLT-SMGN-IBS-Bandar_Sawah</v>
      </c>
      <c r="C2769" t="s">
        <v>927</v>
      </c>
      <c r="D2769" s="42" t="s">
        <v>929</v>
      </c>
      <c r="E2769" s="42" t="s">
        <v>747</v>
      </c>
      <c r="F2769" s="105">
        <v>3.1449386714734202</v>
      </c>
      <c r="G2769" s="131">
        <v>99.319055211126297</v>
      </c>
      <c r="H2769" s="41">
        <f>ACOS(COS(RADIANS(90-F2770)) * COS(RADIANS(90-F2769)) + SIN(RADIANS(90-F2770)) * SIN(RADIANS(90-F2769)) * COS(RADIANS(G2770-G2769))) * 6371392 * IFERROR(IF(AVERAGEIF('TT History'!$B:$B, D2769, 'TT History'!$E:$E) &gt; 9.8%, 1.1205, IF(AVERAGEIF('TT History'!$B:$B, D2769, 'TT History'!$E:$E) &gt;= 8.5%, 1.1055, 1.0525)), 1.0525)</f>
        <v>60.185714795187877</v>
      </c>
    </row>
    <row r="2770" spans="1:8" x14ac:dyDescent="0.25">
      <c r="A2770" t="s">
        <v>176</v>
      </c>
      <c r="B2770" t="str">
        <f>VLOOKUP(C2770, olt_db!$B$2:$E$70, 2, 0)</f>
        <v>OLT-SMGN-IBS-Bandar_Sawah</v>
      </c>
      <c r="C2770" t="s">
        <v>927</v>
      </c>
      <c r="D2770" s="42" t="s">
        <v>929</v>
      </c>
      <c r="E2770" s="42" t="s">
        <v>748</v>
      </c>
      <c r="F2770" s="105">
        <v>3.1453765241586402</v>
      </c>
      <c r="G2770" s="131">
        <v>99.318785136948506</v>
      </c>
      <c r="H2770" s="41">
        <f>ACOS(COS(RADIANS(90-F2771)) * COS(RADIANS(90-F2770)) + SIN(RADIANS(90-F2771)) * SIN(RADIANS(90-F2770)) * COS(RADIANS(G2771-G2770))) * 6371392 * IFERROR(IF(AVERAGEIF('TT History'!$B:$B, D2770, 'TT History'!$E:$E) &gt; 9.8%, 1.1205, IF(AVERAGEIF('TT History'!$B:$B, D2770, 'TT History'!$E:$E) &gt;= 8.5%, 1.1055, 1.0525)), 1.0525)</f>
        <v>84.149297748232797</v>
      </c>
    </row>
    <row r="2771" spans="1:8" x14ac:dyDescent="0.25">
      <c r="A2771" t="s">
        <v>176</v>
      </c>
      <c r="B2771" t="str">
        <f>VLOOKUP(C2771, olt_db!$B$2:$E$70, 2, 0)</f>
        <v>OLT-SMGN-IBS-Bandar_Sawah</v>
      </c>
      <c r="C2771" t="s">
        <v>927</v>
      </c>
      <c r="D2771" s="42" t="s">
        <v>929</v>
      </c>
      <c r="E2771" s="42" t="s">
        <v>749</v>
      </c>
      <c r="F2771" s="105">
        <v>3.1459781203247701</v>
      </c>
      <c r="G2771" s="131">
        <v>99.318390825410603</v>
      </c>
      <c r="H2771" s="41">
        <f>ACOS(COS(RADIANS(90-F2772)) * COS(RADIANS(90-F2771)) + SIN(RADIANS(90-F2772)) * SIN(RADIANS(90-F2771)) * COS(RADIANS(G2772-G2771))) * 6371392 * IFERROR(IF(AVERAGEIF('TT History'!$B:$B, D2771, 'TT History'!$E:$E) &gt; 9.8%, 1.1205, IF(AVERAGEIF('TT History'!$B:$B, D2771, 'TT History'!$E:$E) &gt;= 8.5%, 1.1055, 1.0525)), 1.0525)</f>
        <v>111.46743143149294</v>
      </c>
    </row>
    <row r="2772" spans="1:8" x14ac:dyDescent="0.25">
      <c r="A2772" t="s">
        <v>176</v>
      </c>
      <c r="B2772" t="str">
        <f>VLOOKUP(C2772, olt_db!$B$2:$E$70, 2, 0)</f>
        <v>OLT-SMGN-IBS-Bandar_Sawah</v>
      </c>
      <c r="C2772" t="s">
        <v>927</v>
      </c>
      <c r="D2772" s="42" t="s">
        <v>929</v>
      </c>
      <c r="E2772" s="42" t="s">
        <v>750</v>
      </c>
      <c r="F2772" s="105">
        <v>3.14680168428547</v>
      </c>
      <c r="G2772" s="131">
        <v>99.317911786575195</v>
      </c>
      <c r="H2772" s="41">
        <f>ACOS(COS(RADIANS(90-F2773)) * COS(RADIANS(90-F2772)) + SIN(RADIANS(90-F2773)) * SIN(RADIANS(90-F2772)) * COS(RADIANS(G2773-G2772))) * 6371392 * IFERROR(IF(AVERAGEIF('TT History'!$B:$B, D2772, 'TT History'!$E:$E) &gt; 9.8%, 1.1205, IF(AVERAGEIF('TT History'!$B:$B, D2772, 'TT History'!$E:$E) &gt;= 8.5%, 1.1055, 1.0525)), 1.0525)</f>
        <v>93.975874972883659</v>
      </c>
    </row>
    <row r="2773" spans="1:8" x14ac:dyDescent="0.25">
      <c r="A2773" t="s">
        <v>176</v>
      </c>
      <c r="B2773" t="str">
        <f>VLOOKUP(C2773, olt_db!$B$2:$E$70, 2, 0)</f>
        <v>OLT-SMGN-IBS-Bandar_Sawah</v>
      </c>
      <c r="C2773" t="s">
        <v>927</v>
      </c>
      <c r="D2773" s="42" t="s">
        <v>929</v>
      </c>
      <c r="E2773" s="42" t="s">
        <v>751</v>
      </c>
      <c r="F2773" s="105">
        <v>3.14750280196919</v>
      </c>
      <c r="G2773" s="131">
        <v>99.317519858229105</v>
      </c>
      <c r="H2773" s="41">
        <f>ACOS(COS(RADIANS(90-F2774)) * COS(RADIANS(90-F2773)) + SIN(RADIANS(90-F2774)) * SIN(RADIANS(90-F2773)) * COS(RADIANS(G2774-G2773))) * 6371392 * IFERROR(IF(AVERAGEIF('TT History'!$B:$B, D2773, 'TT History'!$E:$E) &gt; 9.8%, 1.1205, IF(AVERAGEIF('TT History'!$B:$B, D2773, 'TT History'!$E:$E) &gt;= 8.5%, 1.1055, 1.0525)), 1.0525)</f>
        <v>89.307561509269632</v>
      </c>
    </row>
    <row r="2774" spans="1:8" x14ac:dyDescent="0.25">
      <c r="A2774" t="s">
        <v>176</v>
      </c>
      <c r="B2774" t="str">
        <f>VLOOKUP(C2774, olt_db!$B$2:$E$70, 2, 0)</f>
        <v>OLT-SMGN-IBS-Bandar_Sawah</v>
      </c>
      <c r="C2774" t="s">
        <v>927</v>
      </c>
      <c r="D2774" s="42" t="s">
        <v>929</v>
      </c>
      <c r="E2774" s="42" t="s">
        <v>752</v>
      </c>
      <c r="F2774" s="105">
        <v>3.1481550592910001</v>
      </c>
      <c r="G2774" s="131">
        <v>99.317123267815404</v>
      </c>
      <c r="H2774" s="41">
        <f>ACOS(COS(RADIANS(90-F2775)) * COS(RADIANS(90-F2774)) + SIN(RADIANS(90-F2775)) * SIN(RADIANS(90-F2774)) * COS(RADIANS(G2775-G2774))) * 6371392 * IFERROR(IF(AVERAGEIF('TT History'!$B:$B, D2774, 'TT History'!$E:$E) &gt; 9.8%, 1.1205, IF(AVERAGEIF('TT History'!$B:$B, D2774, 'TT History'!$E:$E) &gt;= 8.5%, 1.1055, 1.0525)), 1.0525)</f>
        <v>86.497266056634061</v>
      </c>
    </row>
    <row r="2775" spans="1:8" x14ac:dyDescent="0.25">
      <c r="A2775" t="s">
        <v>176</v>
      </c>
      <c r="B2775" t="str">
        <f>VLOOKUP(C2775, olt_db!$B$2:$E$70, 2, 0)</f>
        <v>OLT-SMGN-IBS-Bandar_Sawah</v>
      </c>
      <c r="C2775" t="s">
        <v>927</v>
      </c>
      <c r="D2775" s="42" t="s">
        <v>929</v>
      </c>
      <c r="E2775" s="42" t="s">
        <v>753</v>
      </c>
      <c r="F2775" s="105">
        <v>3.1487863146242399</v>
      </c>
      <c r="G2775" s="131">
        <v>99.316738372249802</v>
      </c>
      <c r="H2775" s="41">
        <f>ACOS(COS(RADIANS(90-F2776)) * COS(RADIANS(90-F2775)) + SIN(RADIANS(90-F2776)) * SIN(RADIANS(90-F2775)) * COS(RADIANS(G2776-G2775))) * 6371392 * IFERROR(IF(AVERAGEIF('TT History'!$B:$B, D2775, 'TT History'!$E:$E) &gt; 9.8%, 1.1205, IF(AVERAGEIF('TT History'!$B:$B, D2775, 'TT History'!$E:$E) &gt;= 8.5%, 1.1055, 1.0525)), 1.0525)</f>
        <v>75.469329077171693</v>
      </c>
    </row>
    <row r="2776" spans="1:8" x14ac:dyDescent="0.25">
      <c r="A2776" t="s">
        <v>176</v>
      </c>
      <c r="B2776" t="str">
        <f>VLOOKUP(C2776, olt_db!$B$2:$E$70, 2, 0)</f>
        <v>OLT-SMGN-IBS-Bandar_Sawah</v>
      </c>
      <c r="C2776" t="s">
        <v>927</v>
      </c>
      <c r="D2776" s="42" t="s">
        <v>929</v>
      </c>
      <c r="E2776" s="42" t="s">
        <v>754</v>
      </c>
      <c r="F2776" s="105">
        <v>3.1493369880950501</v>
      </c>
      <c r="G2776" s="131">
        <v>99.316402384567098</v>
      </c>
      <c r="H2776" s="41">
        <f>ACOS(COS(RADIANS(90-F2777)) * COS(RADIANS(90-F2776)) + SIN(RADIANS(90-F2777)) * SIN(RADIANS(90-F2776)) * COS(RADIANS(G2777-G2776))) * 6371392 * IFERROR(IF(AVERAGEIF('TT History'!$B:$B, D2776, 'TT History'!$E:$E) &gt; 9.8%, 1.1205, IF(AVERAGEIF('TT History'!$B:$B, D2776, 'TT History'!$E:$E) &gt;= 8.5%, 1.1055, 1.0525)), 1.0525)</f>
        <v>57.584433150632819</v>
      </c>
    </row>
    <row r="2777" spans="1:8" x14ac:dyDescent="0.25">
      <c r="A2777" t="s">
        <v>176</v>
      </c>
      <c r="B2777" t="str">
        <f>VLOOKUP(C2777, olt_db!$B$2:$E$70, 2, 0)</f>
        <v>OLT-SMGN-IBS-Bandar_Sawah</v>
      </c>
      <c r="C2777" t="s">
        <v>927</v>
      </c>
      <c r="D2777" s="42" t="s">
        <v>929</v>
      </c>
      <c r="E2777" s="42" t="s">
        <v>755</v>
      </c>
      <c r="F2777" s="105">
        <v>3.1497504170325099</v>
      </c>
      <c r="G2777" s="131">
        <v>99.316135246717195</v>
      </c>
      <c r="H2777" s="41">
        <f>ACOS(COS(RADIANS(90-F2778)) * COS(RADIANS(90-F2777)) + SIN(RADIANS(90-F2778)) * SIN(RADIANS(90-F2777)) * COS(RADIANS(G2778-G2777))) * 6371392 * IFERROR(IF(AVERAGEIF('TT History'!$B:$B, D2777, 'TT History'!$E:$E) &gt; 9.8%, 1.1205, IF(AVERAGEIF('TT History'!$B:$B, D2777, 'TT History'!$E:$E) &gt;= 8.5%, 1.1055, 1.0525)), 1.0525)</f>
        <v>68.805978741723294</v>
      </c>
    </row>
    <row r="2778" spans="1:8" x14ac:dyDescent="0.25">
      <c r="A2778" t="s">
        <v>176</v>
      </c>
      <c r="B2778" t="str">
        <f>VLOOKUP(C2778, olt_db!$B$2:$E$70, 2, 0)</f>
        <v>OLT-SMGN-IBS-Bandar_Sawah</v>
      </c>
      <c r="C2778" t="s">
        <v>927</v>
      </c>
      <c r="D2778" s="42" t="s">
        <v>929</v>
      </c>
      <c r="E2778" s="42" t="s">
        <v>756</v>
      </c>
      <c r="F2778" s="105">
        <v>3.1502583031609999</v>
      </c>
      <c r="G2778" s="131">
        <v>99.315838723665294</v>
      </c>
      <c r="H2778" s="41">
        <f>ACOS(COS(RADIANS(90-F2779)) * COS(RADIANS(90-F2778)) + SIN(RADIANS(90-F2779)) * SIN(RADIANS(90-F2778)) * COS(RADIANS(G2779-G2778))) * 6371392 * IFERROR(IF(AVERAGEIF('TT History'!$B:$B, D2778, 'TT History'!$E:$E) &gt; 9.8%, 1.1205, IF(AVERAGEIF('TT History'!$B:$B, D2778, 'TT History'!$E:$E) &gt;= 8.5%, 1.1055, 1.0525)), 1.0525)</f>
        <v>67.344630834204267</v>
      </c>
    </row>
    <row r="2779" spans="1:8" x14ac:dyDescent="0.25">
      <c r="A2779" t="s">
        <v>176</v>
      </c>
      <c r="B2779" t="str">
        <f>VLOOKUP(C2779, olt_db!$B$2:$E$70, 2, 0)</f>
        <v>OLT-SMGN-IBS-Bandar_Sawah</v>
      </c>
      <c r="C2779" t="s">
        <v>927</v>
      </c>
      <c r="D2779" s="42" t="s">
        <v>929</v>
      </c>
      <c r="E2779" s="42" t="s">
        <v>757</v>
      </c>
      <c r="F2779" s="105">
        <v>3.1507569590367002</v>
      </c>
      <c r="G2779" s="131">
        <v>99.315551189175594</v>
      </c>
      <c r="H2779" s="41">
        <f>ACOS(COS(RADIANS(90-F2780)) * COS(RADIANS(90-F2779)) + SIN(RADIANS(90-F2780)) * SIN(RADIANS(90-F2779)) * COS(RADIANS(G2780-G2779))) * 6371392 * IFERROR(IF(AVERAGEIF('TT History'!$B:$B, D2779, 'TT History'!$E:$E) &gt; 9.8%, 1.1205, IF(AVERAGEIF('TT History'!$B:$B, D2779, 'TT History'!$E:$E) &gt;= 8.5%, 1.1055, 1.0525)), 1.0525)</f>
        <v>50.278143486635997</v>
      </c>
    </row>
    <row r="2780" spans="1:8" x14ac:dyDescent="0.25">
      <c r="A2780" t="s">
        <v>176</v>
      </c>
      <c r="B2780" t="str">
        <f>VLOOKUP(C2780, olt_db!$B$2:$E$70, 2, 0)</f>
        <v>OLT-SMGN-IBS-Bandar_Sawah</v>
      </c>
      <c r="C2780" t="s">
        <v>927</v>
      </c>
      <c r="D2780" s="42" t="s">
        <v>929</v>
      </c>
      <c r="E2780" s="42" t="s">
        <v>758</v>
      </c>
      <c r="F2780" s="105">
        <v>3.1511261221588001</v>
      </c>
      <c r="G2780" s="131">
        <v>99.315331178064994</v>
      </c>
      <c r="H2780" s="41">
        <f>ACOS(COS(RADIANS(90-F2781)) * COS(RADIANS(90-F2780)) + SIN(RADIANS(90-F2781)) * SIN(RADIANS(90-F2780)) * COS(RADIANS(G2781-G2780))) * 6371392 * IFERROR(IF(AVERAGEIF('TT History'!$B:$B, D2780, 'TT History'!$E:$E) &gt; 9.8%, 1.1205, IF(AVERAGEIF('TT History'!$B:$B, D2780, 'TT History'!$E:$E) &gt;= 8.5%, 1.1055, 1.0525)), 1.0525)</f>
        <v>69.217180715373559</v>
      </c>
    </row>
    <row r="2781" spans="1:8" x14ac:dyDescent="0.25">
      <c r="A2781" t="s">
        <v>176</v>
      </c>
      <c r="B2781" t="str">
        <f>VLOOKUP(C2781, olt_db!$B$2:$E$70, 2, 0)</f>
        <v>OLT-SMGN-IBS-Bandar_Sawah</v>
      </c>
      <c r="C2781" t="s">
        <v>927</v>
      </c>
      <c r="D2781" s="42" t="s">
        <v>929</v>
      </c>
      <c r="E2781" s="42" t="s">
        <v>759</v>
      </c>
      <c r="F2781" s="105">
        <v>3.1515950981872498</v>
      </c>
      <c r="G2781" s="131">
        <v>99.3149703357345</v>
      </c>
      <c r="H2781" s="41">
        <f>ACOS(COS(RADIANS(90-F2782)) * COS(RADIANS(90-F2781)) + SIN(RADIANS(90-F2782)) * SIN(RADIANS(90-F2781)) * COS(RADIANS(G2782-G2781))) * 6371392 * IFERROR(IF(AVERAGEIF('TT History'!$B:$B, D2781, 'TT History'!$E:$E) &gt; 9.8%, 1.1205, IF(AVERAGEIF('TT History'!$B:$B, D2781, 'TT History'!$E:$E) &gt;= 8.5%, 1.1055, 1.0525)), 1.0525)</f>
        <v>37.77436880581547</v>
      </c>
    </row>
    <row r="2782" spans="1:8" x14ac:dyDescent="0.25">
      <c r="A2782" t="s">
        <v>176</v>
      </c>
      <c r="B2782" t="str">
        <f>VLOOKUP(C2782, olt_db!$B$2:$E$70, 2, 0)</f>
        <v>OLT-SMGN-IBS-Bandar_Sawah</v>
      </c>
      <c r="C2782" t="s">
        <v>927</v>
      </c>
      <c r="D2782" s="42" t="s">
        <v>929</v>
      </c>
      <c r="E2782" s="42" t="s">
        <v>760</v>
      </c>
      <c r="F2782" s="105">
        <v>3.1519101599054999</v>
      </c>
      <c r="G2782" s="131">
        <v>99.314900214382007</v>
      </c>
      <c r="H2782" s="41">
        <f>ACOS(COS(RADIANS(90-F2783)) * COS(RADIANS(90-F2782)) + SIN(RADIANS(90-F2783)) * SIN(RADIANS(90-F2782)) * COS(RADIANS(G2783-G2782))) * 6371392 * IFERROR(IF(AVERAGEIF('TT History'!$B:$B, D2782, 'TT History'!$E:$E) &gt; 9.8%, 1.1205, IF(AVERAGEIF('TT History'!$B:$B, D2782, 'TT History'!$E:$E) &gt;= 8.5%, 1.1055, 1.0525)), 1.0525)</f>
        <v>70.669620300735644</v>
      </c>
    </row>
    <row r="2783" spans="1:8" x14ac:dyDescent="0.25">
      <c r="A2783" t="s">
        <v>176</v>
      </c>
      <c r="B2783" t="str">
        <f>VLOOKUP(C2783, olt_db!$B$2:$E$70, 2, 0)</f>
        <v>OLT-SMGN-IBS-Bandar_Sawah</v>
      </c>
      <c r="C2783" t="s">
        <v>927</v>
      </c>
      <c r="D2783" s="42" t="s">
        <v>929</v>
      </c>
      <c r="E2783" s="42" t="s">
        <v>761</v>
      </c>
      <c r="F2783" s="105">
        <v>3.1525116923176899</v>
      </c>
      <c r="G2783" s="131">
        <v>99.314847762068098</v>
      </c>
      <c r="H2783" s="41">
        <f>ACOS(COS(RADIANS(90-F2784)) * COS(RADIANS(90-F2783)) + SIN(RADIANS(90-F2784)) * SIN(RADIANS(90-F2783)) * COS(RADIANS(G2784-G2783))) * 6371392 * IFERROR(IF(AVERAGEIF('TT History'!$B:$B, D2783, 'TT History'!$E:$E) &gt; 9.8%, 1.1205, IF(AVERAGEIF('TT History'!$B:$B, D2783, 'TT History'!$E:$E) &gt;= 8.5%, 1.1055, 1.0525)), 1.0525)</f>
        <v>77.242384765621537</v>
      </c>
    </row>
    <row r="2784" spans="1:8" x14ac:dyDescent="0.25">
      <c r="A2784" t="s">
        <v>176</v>
      </c>
      <c r="B2784" t="str">
        <f>VLOOKUP(C2784, olt_db!$B$2:$E$70, 2, 0)</f>
        <v>OLT-SMGN-IBS-Bandar_Sawah</v>
      </c>
      <c r="C2784" t="s">
        <v>927</v>
      </c>
      <c r="D2784" s="42" t="s">
        <v>929</v>
      </c>
      <c r="E2784" s="42" t="s">
        <v>762</v>
      </c>
      <c r="F2784" s="105">
        <v>3.1531680231521499</v>
      </c>
      <c r="G2784" s="131">
        <v>99.314778482495896</v>
      </c>
      <c r="H2784" s="41">
        <f>ACOS(COS(RADIANS(90-F2785)) * COS(RADIANS(90-F2784)) + SIN(RADIANS(90-F2785)) * SIN(RADIANS(90-F2784)) * COS(RADIANS(G2785-G2784))) * 6371392 * IFERROR(IF(AVERAGEIF('TT History'!$B:$B, D2784, 'TT History'!$E:$E) &gt; 9.8%, 1.1205, IF(AVERAGEIF('TT History'!$B:$B, D2784, 'TT History'!$E:$E) &gt;= 8.5%, 1.1055, 1.0525)), 1.0525)</f>
        <v>69.666169347891525</v>
      </c>
    </row>
    <row r="2785" spans="1:8" x14ac:dyDescent="0.25">
      <c r="A2785" t="s">
        <v>176</v>
      </c>
      <c r="B2785" t="str">
        <f>VLOOKUP(C2785, olt_db!$B$2:$E$70, 2, 0)</f>
        <v>OLT-SMGN-IBS-Bandar_Sawah</v>
      </c>
      <c r="C2785" t="s">
        <v>927</v>
      </c>
      <c r="D2785" s="42" t="s">
        <v>929</v>
      </c>
      <c r="E2785" s="42" t="s">
        <v>763</v>
      </c>
      <c r="F2785" s="105">
        <v>3.15376034816151</v>
      </c>
      <c r="G2785" s="131">
        <v>99.314719613516402</v>
      </c>
      <c r="H2785" s="41">
        <f>ACOS(COS(RADIANS(90-F2786)) * COS(RADIANS(90-F2785)) + SIN(RADIANS(90-F2786)) * SIN(RADIANS(90-F2785)) * COS(RADIANS(G2786-G2785))) * 6371392 * IFERROR(IF(AVERAGEIF('TT History'!$B:$B, D2785, 'TT History'!$E:$E) &gt; 9.8%, 1.1205, IF(AVERAGEIF('TT History'!$B:$B, D2785, 'TT History'!$E:$E) &gt;= 8.5%, 1.1055, 1.0525)), 1.0525)</f>
        <v>50.471701405030551</v>
      </c>
    </row>
    <row r="2786" spans="1:8" x14ac:dyDescent="0.25">
      <c r="A2786" t="s">
        <v>176</v>
      </c>
      <c r="B2786" t="str">
        <f>VLOOKUP(C2786, olt_db!$B$2:$E$70, 2, 0)</f>
        <v>OLT-SMGN-IBS-Bandar_Sawah</v>
      </c>
      <c r="C2786" t="s">
        <v>927</v>
      </c>
      <c r="D2786" s="42" t="s">
        <v>929</v>
      </c>
      <c r="E2786" s="42" t="s">
        <v>764</v>
      </c>
      <c r="F2786" s="105">
        <v>3.1541890331161802</v>
      </c>
      <c r="G2786" s="131">
        <v>99.314672714392501</v>
      </c>
      <c r="H2786" s="41">
        <f>ACOS(COS(RADIANS(90-F2787)) * COS(RADIANS(90-F2786)) + SIN(RADIANS(90-F2787)) * SIN(RADIANS(90-F2786)) * COS(RADIANS(G2787-G2786))) * 6371392 * IFERROR(IF(AVERAGEIF('TT History'!$B:$B, D2786, 'TT History'!$E:$E) &gt; 9.8%, 1.1205, IF(AVERAGEIF('TT History'!$B:$B, D2786, 'TT History'!$E:$E) &gt;= 8.5%, 1.1055, 1.0525)), 1.0525)</f>
        <v>46.342190379625976</v>
      </c>
    </row>
    <row r="2787" spans="1:8" x14ac:dyDescent="0.25">
      <c r="A2787" t="s">
        <v>176</v>
      </c>
      <c r="B2787" t="str">
        <f>VLOOKUP(C2787, olt_db!$B$2:$E$70, 2, 0)</f>
        <v>OLT-SMGN-IBS-Bandar_Sawah</v>
      </c>
      <c r="C2787" t="s">
        <v>927</v>
      </c>
      <c r="D2787" s="42" t="s">
        <v>929</v>
      </c>
      <c r="E2787" s="42" t="s">
        <v>765</v>
      </c>
      <c r="F2787" s="105">
        <v>3.1545832594768402</v>
      </c>
      <c r="G2787" s="131">
        <v>99.314635728719395</v>
      </c>
      <c r="H2787" s="41">
        <f>ACOS(COS(RADIANS(90-F2788)) * COS(RADIANS(90-F2787)) + SIN(RADIANS(90-F2788)) * SIN(RADIANS(90-F2787)) * COS(RADIANS(G2788-G2787))) * 6371392 * IFERROR(IF(AVERAGEIF('TT History'!$B:$B, D2787, 'TT History'!$E:$E) &gt; 9.8%, 1.1205, IF(AVERAGEIF('TT History'!$B:$B, D2787, 'TT History'!$E:$E) &gt;= 8.5%, 1.1055, 1.0525)), 1.0525)</f>
        <v>50.391712309831732</v>
      </c>
    </row>
    <row r="2788" spans="1:8" x14ac:dyDescent="0.25">
      <c r="A2788" t="s">
        <v>176</v>
      </c>
      <c r="B2788" t="str">
        <f>VLOOKUP(C2788, olt_db!$B$2:$E$70, 2, 0)</f>
        <v>OLT-SMGN-IBS-Bandar_Sawah</v>
      </c>
      <c r="C2788" t="s">
        <v>927</v>
      </c>
      <c r="D2788" s="42" t="s">
        <v>929</v>
      </c>
      <c r="E2788" s="42" t="s">
        <v>766</v>
      </c>
      <c r="F2788" s="105">
        <v>3.15501244814799</v>
      </c>
      <c r="G2788" s="131">
        <v>99.314601438654407</v>
      </c>
      <c r="H2788" s="41">
        <f>ACOS(COS(RADIANS(90-F2789)) * COS(RADIANS(90-F2788)) + SIN(RADIANS(90-F2789)) * SIN(RADIANS(90-F2788)) * COS(RADIANS(G2789-G2788))) * 6371392 * IFERROR(IF(AVERAGEIF('TT History'!$B:$B, D2788, 'TT History'!$E:$E) &gt; 9.8%, 1.1205, IF(AVERAGEIF('TT History'!$B:$B, D2788, 'TT History'!$E:$E) &gt;= 8.5%, 1.1055, 1.0525)), 1.0525)</f>
        <v>49.735827789201316</v>
      </c>
    </row>
    <row r="2789" spans="1:8" x14ac:dyDescent="0.25">
      <c r="A2789" t="s">
        <v>176</v>
      </c>
      <c r="B2789" t="str">
        <f>VLOOKUP(C2789, olt_db!$B$2:$E$70, 2, 0)</f>
        <v>OLT-SMGN-IBS-Bandar_Sawah</v>
      </c>
      <c r="C2789" t="s">
        <v>927</v>
      </c>
      <c r="D2789" s="42" t="s">
        <v>929</v>
      </c>
      <c r="E2789" s="42" t="s">
        <v>767</v>
      </c>
      <c r="F2789" s="105">
        <v>3.1554367814269799</v>
      </c>
      <c r="G2789" s="131">
        <v>99.314578558783396</v>
      </c>
      <c r="H2789" s="41">
        <f>ACOS(COS(RADIANS(90-F2790)) * COS(RADIANS(90-F2789)) + SIN(RADIANS(90-F2790)) * SIN(RADIANS(90-F2789)) * COS(RADIANS(G2790-G2789))) * 6371392 * IFERROR(IF(AVERAGEIF('TT History'!$B:$B, D2789, 'TT History'!$E:$E) &gt; 9.8%, 1.1205, IF(AVERAGEIF('TT History'!$B:$B, D2789, 'TT History'!$E:$E) &gt;= 8.5%, 1.1055, 1.0525)), 1.0525)</f>
        <v>84.282387814248949</v>
      </c>
    </row>
    <row r="2790" spans="1:8" x14ac:dyDescent="0.25">
      <c r="A2790" t="s">
        <v>176</v>
      </c>
      <c r="B2790" t="str">
        <f>VLOOKUP(C2790, olt_db!$B$2:$E$70, 2, 0)</f>
        <v>OLT-SMGN-IBS-Bandar_Sawah</v>
      </c>
      <c r="C2790" t="s">
        <v>927</v>
      </c>
      <c r="D2790" s="42" t="s">
        <v>929</v>
      </c>
      <c r="E2790" s="42" t="s">
        <v>768</v>
      </c>
      <c r="F2790" s="105">
        <v>3.1555340121226001</v>
      </c>
      <c r="G2790" s="131">
        <v>99.315293164641204</v>
      </c>
      <c r="H2790" s="41">
        <f>ACOS(COS(RADIANS(90-F2791)) * COS(RADIANS(90-F2790)) + SIN(RADIANS(90-F2791)) * SIN(RADIANS(90-F2790)) * COS(RADIANS(G2791-G2790))) * 6371392 * IFERROR(IF(AVERAGEIF('TT History'!$B:$B, D2790, 'TT History'!$E:$E) &gt; 9.8%, 1.1205, IF(AVERAGEIF('TT History'!$B:$B, D2790, 'TT History'!$E:$E) &gt;= 8.5%, 1.1055, 1.0525)), 1.0525)</f>
        <v>75.112114968429509</v>
      </c>
    </row>
    <row r="2791" spans="1:8" x14ac:dyDescent="0.25">
      <c r="A2791" t="s">
        <v>176</v>
      </c>
      <c r="B2791" t="str">
        <f>VLOOKUP(C2791, olt_db!$B$2:$E$70, 2, 0)</f>
        <v>OLT-SMGN-IBS-Bandar_Sawah</v>
      </c>
      <c r="C2791" t="s">
        <v>927</v>
      </c>
      <c r="D2791" s="42" t="s">
        <v>929</v>
      </c>
      <c r="E2791" s="42" t="s">
        <v>769</v>
      </c>
      <c r="F2791" s="105">
        <v>3.1555481541956798</v>
      </c>
      <c r="G2791" s="131">
        <v>99.315935748112693</v>
      </c>
      <c r="H2791" s="41">
        <f>ACOS(COS(RADIANS(90-F2792)) * COS(RADIANS(90-F2791)) + SIN(RADIANS(90-F2792)) * SIN(RADIANS(90-F2791)) * COS(RADIANS(G2792-G2791))) * 6371392 * IFERROR(IF(AVERAGEIF('TT History'!$B:$B, D2791, 'TT History'!$E:$E) &gt; 9.8%, 1.1205, IF(AVERAGEIF('TT History'!$B:$B, D2791, 'TT History'!$E:$E) &gt;= 8.5%, 1.1055, 1.0525)), 1.0525)</f>
        <v>68.184233343598933</v>
      </c>
    </row>
    <row r="2792" spans="1:8" ht="15" customHeight="1" thickBot="1" x14ac:dyDescent="0.3">
      <c r="A2792" t="s">
        <v>176</v>
      </c>
      <c r="B2792" s="69" t="str">
        <f>VLOOKUP(C2792, olt_db!$B$2:$E$70, 2, 0)</f>
        <v>OLT-SMGN-IBS-Bandar_Sawah</v>
      </c>
      <c r="C2792" s="69" t="s">
        <v>927</v>
      </c>
      <c r="D2792" s="60" t="s">
        <v>929</v>
      </c>
      <c r="E2792" s="60" t="s">
        <v>646</v>
      </c>
      <c r="F2792" s="181">
        <v>3.15565016326752</v>
      </c>
      <c r="G2792" s="182">
        <v>99.316510191325307</v>
      </c>
      <c r="H2792" s="61">
        <f>(ACOS(COS(RADIANS(90-olt_db!F46)) * COS(RADIANS(90-F2792)) + SIN(RADIANS(90-olt_db!F46)) * SIN(RADIANS(90-F2792)) * COS(RADIANS(olt_db!G46-G2792))) * 6371392)*1.105</f>
        <v>57.331540779920999</v>
      </c>
    </row>
    <row r="2793" spans="1:8" x14ac:dyDescent="0.25">
      <c r="A2793" t="s">
        <v>176</v>
      </c>
      <c r="B2793" t="str">
        <f>VLOOKUP(C2793, olt_db!$B$2:$E$70, 2, 0)</f>
        <v>OLT-SMGN-Karang_Sari</v>
      </c>
      <c r="C2793" t="s">
        <v>966</v>
      </c>
      <c r="D2793" s="20" t="s">
        <v>967</v>
      </c>
      <c r="E2793" s="20" t="s">
        <v>968</v>
      </c>
      <c r="F2793" s="127">
        <v>3.00465126673974</v>
      </c>
      <c r="G2793" s="128">
        <v>99.113835282545594</v>
      </c>
      <c r="H2793" s="51">
        <f>ACOS(COS(RADIANS(90-F2794)) * COS(RADIANS(90-F2793)) + SIN(RADIANS(90-F2794)) * SIN(RADIANS(90-F2793)) * COS(RADIANS(G2794-G2793))) * 6371392 * IFERROR(IF(AVERAGEIF('TT History'!$B:$B, D2793, 'TT History'!$E:$E) &gt; 9.8%, 1.1205, IF(AVERAGEIF('TT History'!$B:$B, D2793, 'TT History'!$E:$E) &gt;= 8.5%, 1.1055, 1.0525)), 1.0525)</f>
        <v>83.189264877646764</v>
      </c>
    </row>
    <row r="2794" spans="1:8" x14ac:dyDescent="0.25">
      <c r="A2794" t="s">
        <v>176</v>
      </c>
      <c r="B2794" t="str">
        <f>VLOOKUP(C2794, olt_db!$B$2:$E$70, 2, 0)</f>
        <v>OLT-SMGN-Karang_Sari</v>
      </c>
      <c r="C2794" t="s">
        <v>966</v>
      </c>
      <c r="D2794" s="20" t="s">
        <v>967</v>
      </c>
      <c r="E2794" s="20" t="s">
        <v>969</v>
      </c>
      <c r="F2794" s="127">
        <v>3.0041354585809401</v>
      </c>
      <c r="G2794" s="128">
        <v>99.114324981245502</v>
      </c>
      <c r="H2794" s="51">
        <f>ACOS(COS(RADIANS(90-F2795)) * COS(RADIANS(90-F2794)) + SIN(RADIANS(90-F2795)) * SIN(RADIANS(90-F2794)) * COS(RADIANS(G2795-G2794))) * 6371392 * IFERROR(IF(AVERAGEIF('TT History'!$B:$B, D2794, 'TT History'!$E:$E) &gt; 9.8%, 1.1205, IF(AVERAGEIF('TT History'!$B:$B, D2794, 'TT History'!$E:$E) &gt;= 8.5%, 1.1055, 1.0525)), 1.0525)</f>
        <v>65.359559278277516</v>
      </c>
    </row>
    <row r="2795" spans="1:8" x14ac:dyDescent="0.25">
      <c r="A2795" t="s">
        <v>176</v>
      </c>
      <c r="B2795" t="str">
        <f>VLOOKUP(C2795, olt_db!$B$2:$E$70, 2, 0)</f>
        <v>OLT-SMGN-Karang_Sari</v>
      </c>
      <c r="C2795" t="s">
        <v>966</v>
      </c>
      <c r="D2795" s="20" t="s">
        <v>967</v>
      </c>
      <c r="E2795" s="20" t="s">
        <v>970</v>
      </c>
      <c r="F2795" s="127">
        <v>3.00374563784094</v>
      </c>
      <c r="G2795" s="128">
        <v>99.114725397352302</v>
      </c>
      <c r="H2795" s="51">
        <f>ACOS(COS(RADIANS(90-F2796)) * COS(RADIANS(90-F2795)) + SIN(RADIANS(90-F2796)) * SIN(RADIANS(90-F2795)) * COS(RADIANS(G2796-G2795))) * 6371392 * IFERROR(IF(AVERAGEIF('TT History'!$B:$B, D2795, 'TT History'!$E:$E) &gt; 9.8%, 1.1205, IF(AVERAGEIF('TT History'!$B:$B, D2795, 'TT History'!$E:$E) &gt;= 8.5%, 1.1055, 1.0525)), 1.0525)</f>
        <v>168.09853530017023</v>
      </c>
    </row>
    <row r="2796" spans="1:8" x14ac:dyDescent="0.25">
      <c r="A2796" t="s">
        <v>176</v>
      </c>
      <c r="B2796" t="str">
        <f>VLOOKUP(C2796, olt_db!$B$2:$E$70, 2, 0)</f>
        <v>OLT-SMGN-Karang_Sari</v>
      </c>
      <c r="C2796" t="s">
        <v>966</v>
      </c>
      <c r="D2796" s="20" t="s">
        <v>967</v>
      </c>
      <c r="E2796" s="20" t="s">
        <v>971</v>
      </c>
      <c r="F2796" s="127">
        <v>3.0027795670980502</v>
      </c>
      <c r="G2796" s="128">
        <v>99.115789648723293</v>
      </c>
      <c r="H2796" s="51">
        <f>ACOS(COS(RADIANS(90-F2797)) * COS(RADIANS(90-F2796)) + SIN(RADIANS(90-F2797)) * SIN(RADIANS(90-F2796)) * COS(RADIANS(G2797-G2796))) * 6371392 * IFERROR(IF(AVERAGEIF('TT History'!$B:$B, D2796, 'TT History'!$E:$E) &gt; 9.8%, 1.1205, IF(AVERAGEIF('TT History'!$B:$B, D2796, 'TT History'!$E:$E) &gt;= 8.5%, 1.1055, 1.0525)), 1.0525)</f>
        <v>72.876559936585963</v>
      </c>
    </row>
    <row r="2797" spans="1:8" x14ac:dyDescent="0.25">
      <c r="A2797" t="s">
        <v>176</v>
      </c>
      <c r="B2797" t="str">
        <f>VLOOKUP(C2797, olt_db!$B$2:$E$70, 2, 0)</f>
        <v>OLT-SMGN-Karang_Sari</v>
      </c>
      <c r="C2797" t="s">
        <v>966</v>
      </c>
      <c r="D2797" s="20" t="s">
        <v>967</v>
      </c>
      <c r="E2797" s="20" t="s">
        <v>972</v>
      </c>
      <c r="F2797" s="127">
        <v>3.0023526777406899</v>
      </c>
      <c r="G2797" s="128">
        <v>99.116243567780998</v>
      </c>
      <c r="H2797" s="51">
        <f>ACOS(COS(RADIANS(90-F2798)) * COS(RADIANS(90-F2797)) + SIN(RADIANS(90-F2798)) * SIN(RADIANS(90-F2797)) * COS(RADIANS(G2798-G2797))) * 6371392 * IFERROR(IF(AVERAGEIF('TT History'!$B:$B, D2797, 'TT History'!$E:$E) &gt; 9.8%, 1.1205, IF(AVERAGEIF('TT History'!$B:$B, D2797, 'TT History'!$E:$E) &gt;= 8.5%, 1.1055, 1.0525)), 1.0525)</f>
        <v>90.010957775777243</v>
      </c>
    </row>
    <row r="2798" spans="1:8" x14ac:dyDescent="0.25">
      <c r="A2798" t="s">
        <v>176</v>
      </c>
      <c r="B2798" t="str">
        <f>VLOOKUP(C2798, olt_db!$B$2:$E$70, 2, 0)</f>
        <v>OLT-SMGN-Karang_Sari</v>
      </c>
      <c r="C2798" t="s">
        <v>966</v>
      </c>
      <c r="D2798" s="20" t="s">
        <v>967</v>
      </c>
      <c r="E2798" s="20" t="s">
        <v>973</v>
      </c>
      <c r="F2798" s="127">
        <v>3.0017606794389899</v>
      </c>
      <c r="G2798" s="128">
        <v>99.116735155692496</v>
      </c>
      <c r="H2798" s="51">
        <f>ACOS(COS(RADIANS(90-F2799)) * COS(RADIANS(90-F2798)) + SIN(RADIANS(90-F2799)) * SIN(RADIANS(90-F2798)) * COS(RADIANS(G2799-G2798))) * 6371392 * IFERROR(IF(AVERAGEIF('TT History'!$B:$B, D2798, 'TT History'!$E:$E) &gt; 9.8%, 1.1205, IF(AVERAGEIF('TT History'!$B:$B, D2798, 'TT History'!$E:$E) &gt;= 8.5%, 1.1055, 1.0525)), 1.0525)</f>
        <v>83.077803393537394</v>
      </c>
    </row>
    <row r="2799" spans="1:8" x14ac:dyDescent="0.25">
      <c r="A2799" t="s">
        <v>176</v>
      </c>
      <c r="B2799" t="str">
        <f>VLOOKUP(C2799, olt_db!$B$2:$E$70, 2, 0)</f>
        <v>OLT-SMGN-Karang_Sari</v>
      </c>
      <c r="C2799" t="s">
        <v>966</v>
      </c>
      <c r="D2799" s="20" t="s">
        <v>967</v>
      </c>
      <c r="E2799" s="20" t="s">
        <v>974</v>
      </c>
      <c r="F2799" s="127">
        <v>3.00225242669381</v>
      </c>
      <c r="G2799" s="128">
        <v>99.117247754440697</v>
      </c>
      <c r="H2799" s="51">
        <f>ACOS(COS(RADIANS(90-F2800)) * COS(RADIANS(90-F2799)) + SIN(RADIANS(90-F2800)) * SIN(RADIANS(90-F2799)) * COS(RADIANS(G2800-G2799))) * 6371392 * IFERROR(IF(AVERAGEIF('TT History'!$B:$B, D2799, 'TT History'!$E:$E) &gt; 9.8%, 1.1205, IF(AVERAGEIF('TT History'!$B:$B, D2799, 'TT History'!$E:$E) &gt;= 8.5%, 1.1055, 1.0525)), 1.0525)</f>
        <v>106.42211711004022</v>
      </c>
    </row>
    <row r="2800" spans="1:8" x14ac:dyDescent="0.25">
      <c r="A2800" t="s">
        <v>176</v>
      </c>
      <c r="B2800" t="str">
        <f>VLOOKUP(C2800, olt_db!$B$2:$E$70, 2, 0)</f>
        <v>OLT-SMGN-Karang_Sari</v>
      </c>
      <c r="C2800" t="s">
        <v>966</v>
      </c>
      <c r="D2800" s="20" t="s">
        <v>967</v>
      </c>
      <c r="E2800" s="20" t="s">
        <v>975</v>
      </c>
      <c r="F2800" s="127">
        <v>3.0016409380346798</v>
      </c>
      <c r="G2800" s="128">
        <v>99.117921638320695</v>
      </c>
      <c r="H2800" s="51">
        <f>ACOS(COS(RADIANS(90-F2801)) * COS(RADIANS(90-F2800)) + SIN(RADIANS(90-F2801)) * SIN(RADIANS(90-F2800)) * COS(RADIANS(G2801-G2800))) * 6371392 * IFERROR(IF(AVERAGEIF('TT History'!$B:$B, D2800, 'TT History'!$E:$E) &gt; 9.8%, 1.1205, IF(AVERAGEIF('TT History'!$B:$B, D2800, 'TT History'!$E:$E) &gt;= 8.5%, 1.1055, 1.0525)), 1.0525)</f>
        <v>78.153023351054557</v>
      </c>
    </row>
    <row r="2801" spans="1:8" x14ac:dyDescent="0.25">
      <c r="A2801" t="s">
        <v>176</v>
      </c>
      <c r="B2801" t="str">
        <f>VLOOKUP(C2801, olt_db!$B$2:$E$70, 2, 0)</f>
        <v>OLT-SMGN-Karang_Sari</v>
      </c>
      <c r="C2801" t="s">
        <v>966</v>
      </c>
      <c r="D2801" s="20" t="s">
        <v>967</v>
      </c>
      <c r="E2801" s="20" t="s">
        <v>976</v>
      </c>
      <c r="F2801" s="127">
        <v>3.0011633173054499</v>
      </c>
      <c r="G2801" s="128">
        <v>99.118388931723601</v>
      </c>
      <c r="H2801" s="51">
        <f>ACOS(COS(RADIANS(90-F2802)) * COS(RADIANS(90-F2801)) + SIN(RADIANS(90-F2802)) * SIN(RADIANS(90-F2801)) * COS(RADIANS(G2802-G2801))) * 6371392 * IFERROR(IF(AVERAGEIF('TT History'!$B:$B, D2801, 'TT History'!$E:$E) &gt; 9.8%, 1.1205, IF(AVERAGEIF('TT History'!$B:$B, D2801, 'TT History'!$E:$E) &gt;= 8.5%, 1.1055, 1.0525)), 1.0525)</f>
        <v>70.85750204215401</v>
      </c>
    </row>
    <row r="2802" spans="1:8" x14ac:dyDescent="0.25">
      <c r="A2802" t="s">
        <v>176</v>
      </c>
      <c r="B2802" t="str">
        <f>VLOOKUP(C2802, olt_db!$B$2:$E$70, 2, 0)</f>
        <v>OLT-SMGN-Karang_Sari</v>
      </c>
      <c r="C2802" t="s">
        <v>966</v>
      </c>
      <c r="D2802" s="20" t="s">
        <v>967</v>
      </c>
      <c r="E2802" s="20" t="s">
        <v>977</v>
      </c>
      <c r="F2802" s="127">
        <v>3.0015726186271898</v>
      </c>
      <c r="G2802" s="128">
        <v>99.118835635542496</v>
      </c>
      <c r="H2802" s="51">
        <f>ACOS(COS(RADIANS(90-F2803)) * COS(RADIANS(90-F2802)) + SIN(RADIANS(90-F2803)) * SIN(RADIANS(90-F2802)) * COS(RADIANS(G2803-G2802))) * 6371392 * IFERROR(IF(AVERAGEIF('TT History'!$B:$B, D2802, 'TT History'!$E:$E) &gt; 9.8%, 1.1205, IF(AVERAGEIF('TT History'!$B:$B, D2802, 'TT History'!$E:$E) &gt;= 8.5%, 1.1055, 1.0525)), 1.0525)</f>
        <v>80.104959724916711</v>
      </c>
    </row>
    <row r="2803" spans="1:8" x14ac:dyDescent="0.25">
      <c r="A2803" t="s">
        <v>176</v>
      </c>
      <c r="B2803" t="str">
        <f>VLOOKUP(C2803, olt_db!$B$2:$E$70, 2, 0)</f>
        <v>OLT-SMGN-Karang_Sari</v>
      </c>
      <c r="C2803" t="s">
        <v>966</v>
      </c>
      <c r="D2803" s="20" t="s">
        <v>967</v>
      </c>
      <c r="E2803" s="20" t="s">
        <v>978</v>
      </c>
      <c r="F2803" s="127">
        <v>3.0011619268318399</v>
      </c>
      <c r="G2803" s="128">
        <v>99.1193838989238</v>
      </c>
      <c r="H2803" s="51">
        <f>ACOS(COS(RADIANS(90-F2804)) * COS(RADIANS(90-F2803)) + SIN(RADIANS(90-F2804)) * SIN(RADIANS(90-F2803)) * COS(RADIANS(G2804-G2803))) * 6371392 * IFERROR(IF(AVERAGEIF('TT History'!$B:$B, D2803, 'TT History'!$E:$E) &gt; 9.8%, 1.1205, IF(AVERAGEIF('TT History'!$B:$B, D2803, 'TT History'!$E:$E) &gt;= 8.5%, 1.1055, 1.0525)), 1.0525)</f>
        <v>24.871025527023075</v>
      </c>
    </row>
    <row r="2804" spans="1:8" x14ac:dyDescent="0.25">
      <c r="A2804" t="s">
        <v>176</v>
      </c>
      <c r="B2804" t="str">
        <f>VLOOKUP(C2804, olt_db!$B$2:$E$70, 2, 0)</f>
        <v>OLT-SMGN-Karang_Sari</v>
      </c>
      <c r="C2804" t="s">
        <v>966</v>
      </c>
      <c r="D2804" s="20" t="s">
        <v>967</v>
      </c>
      <c r="E2804" s="20" t="s">
        <v>979</v>
      </c>
      <c r="F2804" s="127">
        <v>3.00118652926303</v>
      </c>
      <c r="G2804" s="128">
        <v>99.119595258427793</v>
      </c>
      <c r="H2804" s="51">
        <f>ACOS(COS(RADIANS(90-F2805)) * COS(RADIANS(90-F2804)) + SIN(RADIANS(90-F2805)) * SIN(RADIANS(90-F2804)) * COS(RADIANS(G2805-G2804))) * 6371392 * IFERROR(IF(AVERAGEIF('TT History'!$B:$B, D2804, 'TT History'!$E:$E) &gt; 9.8%, 1.1205, IF(AVERAGEIF('TT History'!$B:$B, D2804, 'TT History'!$E:$E) &gt;= 8.5%, 1.1055, 1.0525)), 1.0525)</f>
        <v>112.86341941761472</v>
      </c>
    </row>
    <row r="2805" spans="1:8" x14ac:dyDescent="0.25">
      <c r="A2805" t="s">
        <v>176</v>
      </c>
      <c r="B2805" t="str">
        <f>VLOOKUP(C2805, olt_db!$B$2:$E$70, 2, 0)</f>
        <v>OLT-SMGN-Karang_Sari</v>
      </c>
      <c r="C2805" t="s">
        <v>966</v>
      </c>
      <c r="D2805" s="20" t="s">
        <v>967</v>
      </c>
      <c r="E2805" s="20" t="s">
        <v>980</v>
      </c>
      <c r="F2805" s="127">
        <v>3.0018330039118601</v>
      </c>
      <c r="G2805" s="128">
        <v>99.120311766118107</v>
      </c>
      <c r="H2805" s="51">
        <f>ACOS(COS(RADIANS(90-F2806)) * COS(RADIANS(90-F2805)) + SIN(RADIANS(90-F2806)) * SIN(RADIANS(90-F2805)) * COS(RADIANS(G2806-G2805))) * 6371392 * IFERROR(IF(AVERAGEIF('TT History'!$B:$B, D2805, 'TT History'!$E:$E) &gt; 9.8%, 1.1205, IF(AVERAGEIF('TT History'!$B:$B, D2805, 'TT History'!$E:$E) &gt;= 8.5%, 1.1055, 1.0525)), 1.0525)</f>
        <v>114.9212021880885</v>
      </c>
    </row>
    <row r="2806" spans="1:8" x14ac:dyDescent="0.25">
      <c r="A2806" t="s">
        <v>176</v>
      </c>
      <c r="B2806" t="str">
        <f>VLOOKUP(C2806, olt_db!$B$2:$E$70, 2, 0)</f>
        <v>OLT-SMGN-Karang_Sari</v>
      </c>
      <c r="C2806" t="s">
        <v>966</v>
      </c>
      <c r="D2806" s="20" t="s">
        <v>967</v>
      </c>
      <c r="E2806" s="20" t="s">
        <v>981</v>
      </c>
      <c r="F2806" s="127">
        <v>3.0024965092390201</v>
      </c>
      <c r="G2806" s="128">
        <v>99.121036559829307</v>
      </c>
      <c r="H2806" s="51">
        <f>ACOS(COS(RADIANS(90-F2807)) * COS(RADIANS(90-F2806)) + SIN(RADIANS(90-F2807)) * SIN(RADIANS(90-F2806)) * COS(RADIANS(G2807-G2806))) * 6371392 * IFERROR(IF(AVERAGEIF('TT History'!$B:$B, D2806, 'TT History'!$E:$E) &gt; 9.8%, 1.1205, IF(AVERAGEIF('TT History'!$B:$B, D2806, 'TT History'!$E:$E) &gt;= 8.5%, 1.1055, 1.0525)), 1.0525)</f>
        <v>119.90674502242153</v>
      </c>
    </row>
    <row r="2807" spans="1:8" x14ac:dyDescent="0.25">
      <c r="A2807" t="s">
        <v>176</v>
      </c>
      <c r="B2807" t="str">
        <f>VLOOKUP(C2807, olt_db!$B$2:$E$70, 2, 0)</f>
        <v>OLT-SMGN-Karang_Sari</v>
      </c>
      <c r="C2807" t="s">
        <v>966</v>
      </c>
      <c r="D2807" s="20" t="s">
        <v>967</v>
      </c>
      <c r="E2807" s="20" t="s">
        <v>982</v>
      </c>
      <c r="F2807" s="127">
        <v>3.0031939635407601</v>
      </c>
      <c r="G2807" s="128">
        <v>99.121788022594501</v>
      </c>
      <c r="H2807" s="51">
        <f>ACOS(COS(RADIANS(90-F2808)) * COS(RADIANS(90-F2807)) + SIN(RADIANS(90-F2808)) * SIN(RADIANS(90-F2807)) * COS(RADIANS(G2808-G2807))) * 6371392 * IFERROR(IF(AVERAGEIF('TT History'!$B:$B, D2807, 'TT History'!$E:$E) &gt; 9.8%, 1.1205, IF(AVERAGEIF('TT History'!$B:$B, D2807, 'TT History'!$E:$E) &gt;= 8.5%, 1.1055, 1.0525)), 1.0525)</f>
        <v>132.18514821685068</v>
      </c>
    </row>
    <row r="2808" spans="1:8" x14ac:dyDescent="0.25">
      <c r="A2808" t="s">
        <v>176</v>
      </c>
      <c r="B2808" t="str">
        <f>VLOOKUP(C2808, olt_db!$B$2:$E$70, 2, 0)</f>
        <v>OLT-SMGN-Karang_Sari</v>
      </c>
      <c r="C2808" t="s">
        <v>966</v>
      </c>
      <c r="D2808" s="20" t="s">
        <v>967</v>
      </c>
      <c r="E2808" s="20" t="s">
        <v>983</v>
      </c>
      <c r="F2808" s="127">
        <v>3.0039552462178301</v>
      </c>
      <c r="G2808" s="128">
        <v>99.122623436282097</v>
      </c>
      <c r="H2808" s="51">
        <f>ACOS(COS(RADIANS(90-F2809)) * COS(RADIANS(90-F2808)) + SIN(RADIANS(90-F2809)) * SIN(RADIANS(90-F2808)) * COS(RADIANS(G2809-G2808))) * 6371392 * IFERROR(IF(AVERAGEIF('TT History'!$B:$B, D2808, 'TT History'!$E:$E) &gt; 9.8%, 1.1205, IF(AVERAGEIF('TT History'!$B:$B, D2808, 'TT History'!$E:$E) &gt;= 8.5%, 1.1055, 1.0525)), 1.0525)</f>
        <v>98.1075533785923</v>
      </c>
    </row>
    <row r="2809" spans="1:8" x14ac:dyDescent="0.25">
      <c r="A2809" t="s">
        <v>176</v>
      </c>
      <c r="B2809" t="str">
        <f>VLOOKUP(C2809, olt_db!$B$2:$E$70, 2, 0)</f>
        <v>OLT-SMGN-Karang_Sari</v>
      </c>
      <c r="C2809" t="s">
        <v>966</v>
      </c>
      <c r="D2809" s="20" t="s">
        <v>967</v>
      </c>
      <c r="E2809" s="20" t="s">
        <v>984</v>
      </c>
      <c r="F2809" s="127">
        <v>3.0045232331044902</v>
      </c>
      <c r="G2809" s="128">
        <v>99.123240756989603</v>
      </c>
      <c r="H2809" s="51">
        <f>(ACOS(COS(RADIANS(90-olt_db!F36)) * COS(RADIANS(90-F2809)) + SIN(RADIANS(90-olt_db!F36)) * SIN(RADIANS(90-F2809)) * COS(RADIANS(olt_db!G36-G2809))) * 6371392)*1.105</f>
        <v>20.025989419356801</v>
      </c>
    </row>
    <row r="2810" spans="1:8" x14ac:dyDescent="0.25">
      <c r="A2810" t="s">
        <v>176</v>
      </c>
      <c r="B2810" t="str">
        <f>VLOOKUP(C2810, olt_db!$B$2:$E$70, 2, 0)</f>
        <v>OLT-SMGN-Karang_Sari</v>
      </c>
      <c r="C2810" t="s">
        <v>966</v>
      </c>
      <c r="D2810" s="33" t="s">
        <v>985</v>
      </c>
      <c r="E2810" s="33" t="s">
        <v>986</v>
      </c>
      <c r="F2810" s="107">
        <v>2.9653358641708101</v>
      </c>
      <c r="G2810" s="183">
        <v>99.129119503460899</v>
      </c>
      <c r="H2810" s="87">
        <f>ACOS(COS(RADIANS(90-F2811)) * COS(RADIANS(90-F2810)) + SIN(RADIANS(90-F2811)) * SIN(RADIANS(90-F2810)) * COS(RADIANS(G2811-G2810))) * 6371392 * IFERROR(IF(AVERAGEIF('TT History'!$B:$B, D2810, 'TT History'!$E:$E) &gt; 9.8%, 1.1205, IF(AVERAGEIF('TT History'!$B:$B, D2810, 'TT History'!$E:$E) &gt;= 8.5%, 1.1055, 1.0525)), 1.0525)</f>
        <v>50.944099032227641</v>
      </c>
    </row>
    <row r="2811" spans="1:8" x14ac:dyDescent="0.25">
      <c r="A2811" t="s">
        <v>176</v>
      </c>
      <c r="B2811" t="str">
        <f>VLOOKUP(C2811, olt_db!$B$2:$E$70, 2, 0)</f>
        <v>OLT-SMGN-Karang_Sari</v>
      </c>
      <c r="C2811" t="s">
        <v>966</v>
      </c>
      <c r="D2811" s="33" t="s">
        <v>985</v>
      </c>
      <c r="E2811" s="33" t="s">
        <v>987</v>
      </c>
      <c r="F2811" s="107">
        <v>2.96535815401616</v>
      </c>
      <c r="G2811" s="183">
        <v>99.129554786296495</v>
      </c>
      <c r="H2811" s="87">
        <f>ACOS(COS(RADIANS(90-F2812)) * COS(RADIANS(90-F2811)) + SIN(RADIANS(90-F2812)) * SIN(RADIANS(90-F2811)) * COS(RADIANS(G2812-G2811))) * 6371392 * IFERROR(IF(AVERAGEIF('TT History'!$B:$B, D2811, 'TT History'!$E:$E) &gt; 9.8%, 1.1205, IF(AVERAGEIF('TT History'!$B:$B, D2811, 'TT History'!$E:$E) &gt;= 8.5%, 1.1055, 1.0525)), 1.0525)</f>
        <v>103.66894061605289</v>
      </c>
    </row>
    <row r="2812" spans="1:8" x14ac:dyDescent="0.25">
      <c r="A2812" t="s">
        <v>176</v>
      </c>
      <c r="B2812" t="str">
        <f>VLOOKUP(C2812, olt_db!$B$2:$E$70, 2, 0)</f>
        <v>OLT-SMGN-Karang_Sari</v>
      </c>
      <c r="C2812" t="s">
        <v>966</v>
      </c>
      <c r="D2812" s="33" t="s">
        <v>985</v>
      </c>
      <c r="E2812" s="33" t="s">
        <v>988</v>
      </c>
      <c r="F2812" s="107">
        <v>2.9651498766671698</v>
      </c>
      <c r="G2812" s="183">
        <v>99.130416862065005</v>
      </c>
      <c r="H2812" s="87">
        <f>ACOS(COS(RADIANS(90-F2813)) * COS(RADIANS(90-F2812)) + SIN(RADIANS(90-F2813)) * SIN(RADIANS(90-F2812)) * COS(RADIANS(G2813-G2812))) * 6371392 * IFERROR(IF(AVERAGEIF('TT History'!$B:$B, D2812, 'TT History'!$E:$E) &gt; 9.8%, 1.1205, IF(AVERAGEIF('TT History'!$B:$B, D2812, 'TT History'!$E:$E) &gt;= 8.5%, 1.1055, 1.0525)), 1.0525)</f>
        <v>173.33341624858798</v>
      </c>
    </row>
    <row r="2813" spans="1:8" x14ac:dyDescent="0.25">
      <c r="A2813" t="s">
        <v>176</v>
      </c>
      <c r="B2813" t="str">
        <f>VLOOKUP(C2813, olt_db!$B$2:$E$70, 2, 0)</f>
        <v>OLT-SMGN-Karang_Sari</v>
      </c>
      <c r="C2813" t="s">
        <v>966</v>
      </c>
      <c r="D2813" s="33" t="s">
        <v>985</v>
      </c>
      <c r="E2813" s="33" t="s">
        <v>989</v>
      </c>
      <c r="F2813" s="107">
        <v>2.9648227587906999</v>
      </c>
      <c r="G2813" s="183">
        <v>99.131863197529796</v>
      </c>
      <c r="H2813" s="87">
        <f>ACOS(COS(RADIANS(90-F2814)) * COS(RADIANS(90-F2813)) + SIN(RADIANS(90-F2814)) * SIN(RADIANS(90-F2813)) * COS(RADIANS(G2814-G2813))) * 6371392 * IFERROR(IF(AVERAGEIF('TT History'!$B:$B, D2813, 'TT History'!$E:$E) &gt; 9.8%, 1.1205, IF(AVERAGEIF('TT History'!$B:$B, D2813, 'TT History'!$E:$E) &gt;= 8.5%, 1.1055, 1.0525)), 1.0525)</f>
        <v>114.46317892097409</v>
      </c>
    </row>
    <row r="2814" spans="1:8" x14ac:dyDescent="0.25">
      <c r="A2814" t="s">
        <v>176</v>
      </c>
      <c r="B2814" t="str">
        <f>VLOOKUP(C2814, olt_db!$B$2:$E$70, 2, 0)</f>
        <v>OLT-SMGN-Karang_Sari</v>
      </c>
      <c r="C2814" t="s">
        <v>966</v>
      </c>
      <c r="D2814" s="33" t="s">
        <v>985</v>
      </c>
      <c r="E2814" s="33" t="s">
        <v>990</v>
      </c>
      <c r="F2814" s="107">
        <v>2.9645829056760502</v>
      </c>
      <c r="G2814" s="183">
        <v>99.132812584501707</v>
      </c>
      <c r="H2814" s="87">
        <f>ACOS(COS(RADIANS(90-F2815)) * COS(RADIANS(90-F2814)) + SIN(RADIANS(90-F2815)) * SIN(RADIANS(90-F2814)) * COS(RADIANS(G2815-G2814))) * 6371392 * IFERROR(IF(AVERAGEIF('TT History'!$B:$B, D2814, 'TT History'!$E:$E) &gt; 9.8%, 1.1205, IF(AVERAGEIF('TT History'!$B:$B, D2814, 'TT History'!$E:$E) &gt;= 8.5%, 1.1055, 1.0525)), 1.0525)</f>
        <v>68.372299899041579</v>
      </c>
    </row>
    <row r="2815" spans="1:8" x14ac:dyDescent="0.25">
      <c r="A2815" t="s">
        <v>176</v>
      </c>
      <c r="B2815" t="str">
        <f>VLOOKUP(C2815, olt_db!$B$2:$E$70, 2, 0)</f>
        <v>OLT-SMGN-Karang_Sari</v>
      </c>
      <c r="C2815" t="s">
        <v>966</v>
      </c>
      <c r="D2815" s="33" t="s">
        <v>985</v>
      </c>
      <c r="E2815" s="33" t="s">
        <v>991</v>
      </c>
      <c r="F2815" s="107">
        <v>2.9651446532924202</v>
      </c>
      <c r="G2815" s="183">
        <v>99.132973128893994</v>
      </c>
      <c r="H2815" s="87">
        <f>ACOS(COS(RADIANS(90-F2816)) * COS(RADIANS(90-F2815)) + SIN(RADIANS(90-F2816)) * SIN(RADIANS(90-F2815)) * COS(RADIANS(G2816-G2815))) * 6371392 * IFERROR(IF(AVERAGEIF('TT History'!$B:$B, D2815, 'TT History'!$E:$E) &gt; 9.8%, 1.1205, IF(AVERAGEIF('TT History'!$B:$B, D2815, 'TT History'!$E:$E) &gt;= 8.5%, 1.1055, 1.0525)), 1.0525)</f>
        <v>80.719559150516034</v>
      </c>
    </row>
    <row r="2816" spans="1:8" x14ac:dyDescent="0.25">
      <c r="A2816" t="s">
        <v>176</v>
      </c>
      <c r="B2816" t="str">
        <f>VLOOKUP(C2816, olt_db!$B$2:$E$70, 2, 0)</f>
        <v>OLT-SMGN-Karang_Sari</v>
      </c>
      <c r="C2816" t="s">
        <v>966</v>
      </c>
      <c r="D2816" s="33" t="s">
        <v>985</v>
      </c>
      <c r="E2816" s="33" t="s">
        <v>992</v>
      </c>
      <c r="F2816" s="107">
        <v>2.9658152718419202</v>
      </c>
      <c r="G2816" s="183">
        <v>99.133134351875199</v>
      </c>
      <c r="H2816" s="87">
        <f>ACOS(COS(RADIANS(90-F2817)) * COS(RADIANS(90-F2816)) + SIN(RADIANS(90-F2817)) * SIN(RADIANS(90-F2816)) * COS(RADIANS(G2817-G2816))) * 6371392 * IFERROR(IF(AVERAGEIF('TT History'!$B:$B, D2816, 'TT History'!$E:$E) &gt; 9.8%, 1.1205, IF(AVERAGEIF('TT History'!$B:$B, D2816, 'TT History'!$E:$E) &gt;= 8.5%, 1.1055, 1.0525)), 1.0525)</f>
        <v>114.08180949165181</v>
      </c>
    </row>
    <row r="2817" spans="1:8" x14ac:dyDescent="0.25">
      <c r="A2817" t="s">
        <v>176</v>
      </c>
      <c r="B2817" t="str">
        <f>VLOOKUP(C2817, olt_db!$B$2:$E$70, 2, 0)</f>
        <v>OLT-SMGN-Karang_Sari</v>
      </c>
      <c r="C2817" t="s">
        <v>966</v>
      </c>
      <c r="D2817" s="33" t="s">
        <v>985</v>
      </c>
      <c r="E2817" s="33" t="s">
        <v>993</v>
      </c>
      <c r="F2817" s="107">
        <v>2.9667544238793502</v>
      </c>
      <c r="G2817" s="183">
        <v>99.133395633706201</v>
      </c>
      <c r="H2817" s="87">
        <f>ACOS(COS(RADIANS(90-F2818)) * COS(RADIANS(90-F2817)) + SIN(RADIANS(90-F2818)) * SIN(RADIANS(90-F2817)) * COS(RADIANS(G2818-G2817))) * 6371392 * IFERROR(IF(AVERAGEIF('TT History'!$B:$B, D2817, 'TT History'!$E:$E) &gt; 9.8%, 1.1205, IF(AVERAGEIF('TT History'!$B:$B, D2817, 'TT History'!$E:$E) &gt;= 8.5%, 1.1055, 1.0525)), 1.0525)</f>
        <v>58.357033947915887</v>
      </c>
    </row>
    <row r="2818" spans="1:8" x14ac:dyDescent="0.25">
      <c r="A2818" t="s">
        <v>176</v>
      </c>
      <c r="B2818" t="str">
        <f>VLOOKUP(C2818, olt_db!$B$2:$E$70, 2, 0)</f>
        <v>OLT-SMGN-Karang_Sari</v>
      </c>
      <c r="C2818" t="s">
        <v>966</v>
      </c>
      <c r="D2818" s="33" t="s">
        <v>985</v>
      </c>
      <c r="E2818" s="33" t="s">
        <v>994</v>
      </c>
      <c r="F2818" s="107">
        <v>2.9672270611409899</v>
      </c>
      <c r="G2818" s="183">
        <v>99.133554668884898</v>
      </c>
      <c r="H2818" s="87">
        <f>ACOS(COS(RADIANS(90-F2819)) * COS(RADIANS(90-F2818)) + SIN(RADIANS(90-F2819)) * SIN(RADIANS(90-F2818)) * COS(RADIANS(G2819-G2818))) * 6371392 * IFERROR(IF(AVERAGEIF('TT History'!$B:$B, D2818, 'TT History'!$E:$E) &gt; 9.8%, 1.1205, IF(AVERAGEIF('TT History'!$B:$B, D2818, 'TT History'!$E:$E) &gt;= 8.5%, 1.1055, 1.0525)), 1.0525)</f>
        <v>70.226265398079477</v>
      </c>
    </row>
    <row r="2819" spans="1:8" x14ac:dyDescent="0.25">
      <c r="A2819" t="s">
        <v>176</v>
      </c>
      <c r="B2819" t="str">
        <f>VLOOKUP(C2819, olt_db!$B$2:$E$70, 2, 0)</f>
        <v>OLT-SMGN-Karang_Sari</v>
      </c>
      <c r="C2819" t="s">
        <v>966</v>
      </c>
      <c r="D2819" s="33" t="s">
        <v>985</v>
      </c>
      <c r="E2819" s="33" t="s">
        <v>995</v>
      </c>
      <c r="F2819" s="107">
        <v>2.9678054863372099</v>
      </c>
      <c r="G2819" s="183">
        <v>99.133714410057095</v>
      </c>
      <c r="H2819" s="87">
        <f>ACOS(COS(RADIANS(90-F2820)) * COS(RADIANS(90-F2819)) + SIN(RADIANS(90-F2820)) * SIN(RADIANS(90-F2819)) * COS(RADIANS(G2820-G2819))) * 6371392 * IFERROR(IF(AVERAGEIF('TT History'!$B:$B, D2819, 'TT History'!$E:$E) &gt; 9.8%, 1.1205, IF(AVERAGEIF('TT History'!$B:$B, D2819, 'TT History'!$E:$E) &gt;= 8.5%, 1.1055, 1.0525)), 1.0525)</f>
        <v>38.032404337657219</v>
      </c>
    </row>
    <row r="2820" spans="1:8" x14ac:dyDescent="0.25">
      <c r="A2820" t="s">
        <v>176</v>
      </c>
      <c r="B2820" t="str">
        <f>VLOOKUP(C2820, olt_db!$B$2:$E$70, 2, 0)</f>
        <v>OLT-SMGN-Karang_Sari</v>
      </c>
      <c r="C2820" t="s">
        <v>966</v>
      </c>
      <c r="D2820" s="33" t="s">
        <v>985</v>
      </c>
      <c r="E2820" s="33" t="s">
        <v>996</v>
      </c>
      <c r="F2820" s="107">
        <v>2.9681176564204801</v>
      </c>
      <c r="G2820" s="183">
        <v>99.133804775981602</v>
      </c>
      <c r="H2820" s="87">
        <f>ACOS(COS(RADIANS(90-F2821)) * COS(RADIANS(90-F2820)) + SIN(RADIANS(90-F2821)) * SIN(RADIANS(90-F2820)) * COS(RADIANS(G2821-G2820))) * 6371392 * IFERROR(IF(AVERAGEIF('TT History'!$B:$B, D2820, 'TT History'!$E:$E) &gt; 9.8%, 1.1205, IF(AVERAGEIF('TT History'!$B:$B, D2820, 'TT History'!$E:$E) &gt;= 8.5%, 1.1055, 1.0525)), 1.0525)</f>
        <v>115.06851093555743</v>
      </c>
    </row>
    <row r="2821" spans="1:8" x14ac:dyDescent="0.25">
      <c r="A2821" t="s">
        <v>176</v>
      </c>
      <c r="B2821" t="str">
        <f>VLOOKUP(C2821, olt_db!$B$2:$E$70, 2, 0)</f>
        <v>OLT-SMGN-Karang_Sari</v>
      </c>
      <c r="C2821" t="s">
        <v>966</v>
      </c>
      <c r="D2821" s="33" t="s">
        <v>985</v>
      </c>
      <c r="E2821" s="33" t="s">
        <v>997</v>
      </c>
      <c r="F2821" s="107">
        <v>2.9690701404074198</v>
      </c>
      <c r="G2821" s="183">
        <v>99.134048765047496</v>
      </c>
      <c r="H2821" s="87">
        <f>ACOS(COS(RADIANS(90-F2822)) * COS(RADIANS(90-F2821)) + SIN(RADIANS(90-F2822)) * SIN(RADIANS(90-F2821)) * COS(RADIANS(G2822-G2821))) * 6371392 * IFERROR(IF(AVERAGEIF('TT History'!$B:$B, D2821, 'TT History'!$E:$E) &gt; 9.8%, 1.1205, IF(AVERAGEIF('TT History'!$B:$B, D2821, 'TT History'!$E:$E) &gt;= 8.5%, 1.1055, 1.0525)), 1.0525)</f>
        <v>105.29967362257949</v>
      </c>
    </row>
    <row r="2822" spans="1:8" x14ac:dyDescent="0.25">
      <c r="A2822" t="s">
        <v>176</v>
      </c>
      <c r="B2822" t="str">
        <f>VLOOKUP(C2822, olt_db!$B$2:$E$70, 2, 0)</f>
        <v>OLT-SMGN-Karang_Sari</v>
      </c>
      <c r="C2822" t="s">
        <v>966</v>
      </c>
      <c r="D2822" s="33" t="s">
        <v>985</v>
      </c>
      <c r="E2822" s="33" t="s">
        <v>998</v>
      </c>
      <c r="F2822" s="107">
        <v>2.96995927917698</v>
      </c>
      <c r="G2822" s="183">
        <v>99.134186342470301</v>
      </c>
      <c r="H2822" s="87">
        <f>ACOS(COS(RADIANS(90-F2823)) * COS(RADIANS(90-F2822)) + SIN(RADIANS(90-F2823)) * SIN(RADIANS(90-F2822)) * COS(RADIANS(G2823-G2822))) * 6371392 * IFERROR(IF(AVERAGEIF('TT History'!$B:$B, D2822, 'TT History'!$E:$E) &gt; 9.8%, 1.1205, IF(AVERAGEIF('TT History'!$B:$B, D2822, 'TT History'!$E:$E) &gt;= 8.5%, 1.1055, 1.0525)), 1.0525)</f>
        <v>90.612364441082363</v>
      </c>
    </row>
    <row r="2823" spans="1:8" x14ac:dyDescent="0.25">
      <c r="A2823" t="s">
        <v>176</v>
      </c>
      <c r="B2823" t="str">
        <f>VLOOKUP(C2823, olt_db!$B$2:$E$70, 2, 0)</f>
        <v>OLT-SMGN-Karang_Sari</v>
      </c>
      <c r="C2823" t="s">
        <v>966</v>
      </c>
      <c r="D2823" s="33" t="s">
        <v>985</v>
      </c>
      <c r="E2823" s="33" t="s">
        <v>999</v>
      </c>
      <c r="F2823" s="107">
        <v>2.9707321842998899</v>
      </c>
      <c r="G2823" s="183">
        <v>99.134231160990296</v>
      </c>
      <c r="H2823" s="87">
        <f>ACOS(COS(RADIANS(90-F2824)) * COS(RADIANS(90-F2823)) + SIN(RADIANS(90-F2824)) * SIN(RADIANS(90-F2823)) * COS(RADIANS(G2824-G2823))) * 6371392 * IFERROR(IF(AVERAGEIF('TT History'!$B:$B, D2823, 'TT History'!$E:$E) &gt; 9.8%, 1.1205, IF(AVERAGEIF('TT History'!$B:$B, D2823, 'TT History'!$E:$E) &gt;= 8.5%, 1.1055, 1.0525)), 1.0525)</f>
        <v>88.766908590098922</v>
      </c>
    </row>
    <row r="2824" spans="1:8" x14ac:dyDescent="0.25">
      <c r="A2824" t="s">
        <v>176</v>
      </c>
      <c r="B2824" t="str">
        <f>VLOOKUP(C2824, olt_db!$B$2:$E$70, 2, 0)</f>
        <v>OLT-SMGN-Karang_Sari</v>
      </c>
      <c r="C2824" t="s">
        <v>966</v>
      </c>
      <c r="D2824" s="33" t="s">
        <v>985</v>
      </c>
      <c r="E2824" s="33" t="s">
        <v>1000</v>
      </c>
      <c r="F2824" s="107">
        <v>2.9714906158254402</v>
      </c>
      <c r="G2824" s="183">
        <v>99.134232917490493</v>
      </c>
      <c r="H2824" s="87">
        <f>ACOS(COS(RADIANS(90-F2825)) * COS(RADIANS(90-F2824)) + SIN(RADIANS(90-F2825)) * SIN(RADIANS(90-F2824)) * COS(RADIANS(G2825-G2824))) * 6371392 * IFERROR(IF(AVERAGEIF('TT History'!$B:$B, D2824, 'TT History'!$E:$E) &gt; 9.8%, 1.1205, IF(AVERAGEIF('TT History'!$B:$B, D2824, 'TT History'!$E:$E) &gt;= 8.5%, 1.1055, 1.0525)), 1.0525)</f>
        <v>154.92846532858525</v>
      </c>
    </row>
    <row r="2825" spans="1:8" x14ac:dyDescent="0.25">
      <c r="A2825" t="s">
        <v>176</v>
      </c>
      <c r="B2825" t="str">
        <f>VLOOKUP(C2825, olt_db!$B$2:$E$70, 2, 0)</f>
        <v>OLT-SMGN-Karang_Sari</v>
      </c>
      <c r="C2825" t="s">
        <v>966</v>
      </c>
      <c r="D2825" s="33" t="s">
        <v>985</v>
      </c>
      <c r="E2825" s="33" t="s">
        <v>1001</v>
      </c>
      <c r="F2825" s="107">
        <v>2.97204490516586</v>
      </c>
      <c r="G2825" s="183">
        <v>99.133029213624297</v>
      </c>
      <c r="H2825" s="87">
        <f>ACOS(COS(RADIANS(90-F2826)) * COS(RADIANS(90-F2825)) + SIN(RADIANS(90-F2826)) * SIN(RADIANS(90-F2825)) * COS(RADIANS(G2826-G2825))) * 6371392 * IFERROR(IF(AVERAGEIF('TT History'!$B:$B, D2825, 'TT History'!$E:$E) &gt; 9.8%, 1.1205, IF(AVERAGEIF('TT History'!$B:$B, D2825, 'TT History'!$E:$E) &gt;= 8.5%, 1.1055, 1.0525)), 1.0525)</f>
        <v>43.630634718925478</v>
      </c>
    </row>
    <row r="2826" spans="1:8" x14ac:dyDescent="0.25">
      <c r="A2826" t="s">
        <v>176</v>
      </c>
      <c r="B2826" t="str">
        <f>VLOOKUP(C2826, olt_db!$B$2:$E$70, 2, 0)</f>
        <v>OLT-SMGN-Karang_Sari</v>
      </c>
      <c r="C2826" t="s">
        <v>966</v>
      </c>
      <c r="D2826" s="33" t="s">
        <v>985</v>
      </c>
      <c r="E2826" s="33" t="s">
        <v>1002</v>
      </c>
      <c r="F2826" s="107">
        <v>2.9723473327846399</v>
      </c>
      <c r="G2826" s="183">
        <v>99.133247464361304</v>
      </c>
      <c r="H2826" s="87">
        <f>ACOS(COS(RADIANS(90-F2827)) * COS(RADIANS(90-F2826)) + SIN(RADIANS(90-F2827)) * SIN(RADIANS(90-F2826)) * COS(RADIANS(G2827-G2826))) * 6371392 * IFERROR(IF(AVERAGEIF('TT History'!$B:$B, D2826, 'TT History'!$E:$E) &gt; 9.8%, 1.1205, IF(AVERAGEIF('TT History'!$B:$B, D2826, 'TT History'!$E:$E) &gt;= 8.5%, 1.1055, 1.0525)), 1.0525)</f>
        <v>83.42407010454906</v>
      </c>
    </row>
    <row r="2827" spans="1:8" x14ac:dyDescent="0.25">
      <c r="A2827" t="s">
        <v>176</v>
      </c>
      <c r="B2827" t="str">
        <f>VLOOKUP(C2827, olt_db!$B$2:$E$70, 2, 0)</f>
        <v>OLT-SMGN-Karang_Sari</v>
      </c>
      <c r="C2827" t="s">
        <v>966</v>
      </c>
      <c r="D2827" s="33" t="s">
        <v>985</v>
      </c>
      <c r="E2827" s="33" t="s">
        <v>1003</v>
      </c>
      <c r="F2827" s="107">
        <v>2.97294842038393</v>
      </c>
      <c r="G2827" s="183">
        <v>99.133631064798095</v>
      </c>
      <c r="H2827" s="87">
        <f>ACOS(COS(RADIANS(90-F2828)) * COS(RADIANS(90-F2827)) + SIN(RADIANS(90-F2828)) * SIN(RADIANS(90-F2827)) * COS(RADIANS(G2828-G2827))) * 6371392 * IFERROR(IF(AVERAGEIF('TT History'!$B:$B, D2827, 'TT History'!$E:$E) &gt; 9.8%, 1.1205, IF(AVERAGEIF('TT History'!$B:$B, D2827, 'TT History'!$E:$E) &gt;= 8.5%, 1.1055, 1.0525)), 1.0525)</f>
        <v>97.996400562596619</v>
      </c>
    </row>
    <row r="2828" spans="1:8" x14ac:dyDescent="0.25">
      <c r="A2828" t="s">
        <v>176</v>
      </c>
      <c r="B2828" t="str">
        <f>VLOOKUP(C2828, olt_db!$B$2:$E$70, 2, 0)</f>
        <v>OLT-SMGN-Karang_Sari</v>
      </c>
      <c r="C2828" t="s">
        <v>966</v>
      </c>
      <c r="D2828" s="33" t="s">
        <v>985</v>
      </c>
      <c r="E2828" s="33" t="s">
        <v>1004</v>
      </c>
      <c r="F2828" s="107">
        <v>2.9737221770527902</v>
      </c>
      <c r="G2828" s="183">
        <v>99.133951427981799</v>
      </c>
      <c r="H2828" s="87">
        <f>ACOS(COS(RADIANS(90-F2829)) * COS(RADIANS(90-F2828)) + SIN(RADIANS(90-F2829)) * SIN(RADIANS(90-F2828)) * COS(RADIANS(G2829-G2828))) * 6371392 * IFERROR(IF(AVERAGEIF('TT History'!$B:$B, D2828, 'TT History'!$E:$E) &gt; 9.8%, 1.1205, IF(AVERAGEIF('TT History'!$B:$B, D2828, 'TT History'!$E:$E) &gt;= 8.5%, 1.1055, 1.0525)), 1.0525)</f>
        <v>41.194178816953219</v>
      </c>
    </row>
    <row r="2829" spans="1:8" x14ac:dyDescent="0.25">
      <c r="A2829" t="s">
        <v>176</v>
      </c>
      <c r="B2829" t="str">
        <f>VLOOKUP(C2829, olt_db!$B$2:$E$70, 2, 0)</f>
        <v>OLT-SMGN-Karang_Sari</v>
      </c>
      <c r="C2829" t="s">
        <v>966</v>
      </c>
      <c r="D2829" s="33" t="s">
        <v>985</v>
      </c>
      <c r="E2829" s="33" t="s">
        <v>1005</v>
      </c>
      <c r="F2829" s="107">
        <v>2.97406403529674</v>
      </c>
      <c r="G2829" s="183">
        <v>99.133867566827007</v>
      </c>
      <c r="H2829" s="87">
        <f>ACOS(COS(RADIANS(90-F2830)) * COS(RADIANS(90-F2829)) + SIN(RADIANS(90-F2830)) * SIN(RADIANS(90-F2829)) * COS(RADIANS(G2830-G2829))) * 6371392 * IFERROR(IF(AVERAGEIF('TT History'!$B:$B, D2829, 'TT History'!$E:$E) &gt; 9.8%, 1.1205, IF(AVERAGEIF('TT History'!$B:$B, D2829, 'TT History'!$E:$E) &gt;= 8.5%, 1.1055, 1.0525)), 1.0525)</f>
        <v>161.08909709979554</v>
      </c>
    </row>
    <row r="2830" spans="1:8" x14ac:dyDescent="0.25">
      <c r="A2830" t="s">
        <v>176</v>
      </c>
      <c r="B2830" t="str">
        <f>VLOOKUP(C2830, olt_db!$B$2:$E$70, 2, 0)</f>
        <v>OLT-SMGN-Karang_Sari</v>
      </c>
      <c r="C2830" t="s">
        <v>966</v>
      </c>
      <c r="D2830" s="33" t="s">
        <v>985</v>
      </c>
      <c r="E2830" s="33" t="s">
        <v>1006</v>
      </c>
      <c r="F2830" s="107">
        <v>2.9739893015865602</v>
      </c>
      <c r="G2830" s="183">
        <v>99.135243750791005</v>
      </c>
      <c r="H2830" s="87">
        <f>ACOS(COS(RADIANS(90-F2831)) * COS(RADIANS(90-F2830)) + SIN(RADIANS(90-F2831)) * SIN(RADIANS(90-F2830)) * COS(RADIANS(G2831-G2830))) * 6371392 * IFERROR(IF(AVERAGEIF('TT History'!$B:$B, D2830, 'TT History'!$E:$E) &gt; 9.8%, 1.1205, IF(AVERAGEIF('TT History'!$B:$B, D2830, 'TT History'!$E:$E) &gt;= 8.5%, 1.1055, 1.0525)), 1.0525)</f>
        <v>50.941942969863604</v>
      </c>
    </row>
    <row r="2831" spans="1:8" x14ac:dyDescent="0.25">
      <c r="A2831" t="s">
        <v>176</v>
      </c>
      <c r="B2831" t="str">
        <f>VLOOKUP(C2831, olt_db!$B$2:$E$70, 2, 0)</f>
        <v>OLT-SMGN-Karang_Sari</v>
      </c>
      <c r="C2831" t="s">
        <v>966</v>
      </c>
      <c r="D2831" s="33" t="s">
        <v>985</v>
      </c>
      <c r="E2831" s="33" t="s">
        <v>1007</v>
      </c>
      <c r="F2831" s="107">
        <v>2.9744241915331502</v>
      </c>
      <c r="G2831" s="183">
        <v>99.135261540549607</v>
      </c>
      <c r="H2831" s="87">
        <f>ACOS(COS(RADIANS(90-F2832)) * COS(RADIANS(90-F2831)) + SIN(RADIANS(90-F2832)) * SIN(RADIANS(90-F2831)) * COS(RADIANS(G2832-G2831))) * 6371392 * IFERROR(IF(AVERAGEIF('TT History'!$B:$B, D2831, 'TT History'!$E:$E) &gt; 9.8%, 1.1205, IF(AVERAGEIF('TT History'!$B:$B, D2831, 'TT History'!$E:$E) &gt;= 8.5%, 1.1055, 1.0525)), 1.0525)</f>
        <v>128.17772336086099</v>
      </c>
    </row>
    <row r="2832" spans="1:8" x14ac:dyDescent="0.25">
      <c r="A2832" t="s">
        <v>176</v>
      </c>
      <c r="B2832" t="str">
        <f>VLOOKUP(C2832, olt_db!$B$2:$E$70, 2, 0)</f>
        <v>OLT-SMGN-Karang_Sari</v>
      </c>
      <c r="C2832" t="s">
        <v>966</v>
      </c>
      <c r="D2832" s="33" t="s">
        <v>985</v>
      </c>
      <c r="E2832" s="33" t="s">
        <v>1008</v>
      </c>
      <c r="F2832" s="107">
        <v>2.9755193225164702</v>
      </c>
      <c r="G2832" s="183">
        <v>99.135269907876605</v>
      </c>
      <c r="H2832" s="87">
        <f>ACOS(COS(RADIANS(90-F2833)) * COS(RADIANS(90-F2832)) + SIN(RADIANS(90-F2833)) * SIN(RADIANS(90-F2832)) * COS(RADIANS(G2833-G2832))) * 6371392 * IFERROR(IF(AVERAGEIF('TT History'!$B:$B, D2832, 'TT History'!$E:$E) &gt; 9.8%, 1.1205, IF(AVERAGEIF('TT History'!$B:$B, D2832, 'TT History'!$E:$E) &gt;= 8.5%, 1.1055, 1.0525)), 1.0525)</f>
        <v>125.82642433652353</v>
      </c>
    </row>
    <row r="2833" spans="1:8" x14ac:dyDescent="0.25">
      <c r="A2833" t="s">
        <v>176</v>
      </c>
      <c r="B2833" t="str">
        <f>VLOOKUP(C2833, olt_db!$B$2:$E$70, 2, 0)</f>
        <v>OLT-SMGN-Karang_Sari</v>
      </c>
      <c r="C2833" t="s">
        <v>966</v>
      </c>
      <c r="D2833" s="33" t="s">
        <v>985</v>
      </c>
      <c r="E2833" s="33" t="s">
        <v>1009</v>
      </c>
      <c r="F2833" s="107">
        <v>2.97659340850511</v>
      </c>
      <c r="G2833" s="183">
        <v>99.135223781006204</v>
      </c>
      <c r="H2833" s="87">
        <f>ACOS(COS(RADIANS(90-F2834)) * COS(RADIANS(90-F2833)) + SIN(RADIANS(90-F2834)) * SIN(RADIANS(90-F2833)) * COS(RADIANS(G2834-G2833))) * 6371392 * IFERROR(IF(AVERAGEIF('TT History'!$B:$B, D2833, 'TT History'!$E:$E) &gt; 9.8%, 1.1205, IF(AVERAGEIF('TT History'!$B:$B, D2833, 'TT History'!$E:$E) &gt;= 8.5%, 1.1055, 1.0525)), 1.0525)</f>
        <v>110.16011155420406</v>
      </c>
    </row>
    <row r="2834" spans="1:8" x14ac:dyDescent="0.25">
      <c r="A2834" t="s">
        <v>176</v>
      </c>
      <c r="B2834" t="str">
        <f>VLOOKUP(C2834, olt_db!$B$2:$E$70, 2, 0)</f>
        <v>OLT-SMGN-Karang_Sari</v>
      </c>
      <c r="C2834" t="s">
        <v>966</v>
      </c>
      <c r="D2834" s="33" t="s">
        <v>985</v>
      </c>
      <c r="E2834" s="33" t="s">
        <v>1010</v>
      </c>
      <c r="F2834" s="107">
        <v>2.9775330031920002</v>
      </c>
      <c r="G2834" s="183">
        <v>99.135168432387403</v>
      </c>
      <c r="H2834" s="87">
        <f>ACOS(COS(RADIANS(90-F2835)) * COS(RADIANS(90-F2834)) + SIN(RADIANS(90-F2835)) * SIN(RADIANS(90-F2834)) * COS(RADIANS(G2835-G2834))) * 6371392 * IFERROR(IF(AVERAGEIF('TT History'!$B:$B, D2834, 'TT History'!$E:$E) &gt; 9.8%, 1.1205, IF(AVERAGEIF('TT History'!$B:$B, D2834, 'TT History'!$E:$E) &gt;= 8.5%, 1.1055, 1.0525)), 1.0525)</f>
        <v>103.68733559355232</v>
      </c>
    </row>
    <row r="2835" spans="1:8" x14ac:dyDescent="0.25">
      <c r="A2835" t="s">
        <v>176</v>
      </c>
      <c r="B2835" t="str">
        <f>VLOOKUP(C2835, olt_db!$B$2:$E$70, 2, 0)</f>
        <v>OLT-SMGN-Karang_Sari</v>
      </c>
      <c r="C2835" t="s">
        <v>966</v>
      </c>
      <c r="D2835" s="33" t="s">
        <v>985</v>
      </c>
      <c r="E2835" s="33" t="s">
        <v>1011</v>
      </c>
      <c r="F2835" s="107">
        <v>2.9784188178713098</v>
      </c>
      <c r="G2835" s="183">
        <v>99.135181802898302</v>
      </c>
      <c r="H2835" s="87">
        <f>ACOS(COS(RADIANS(90-F2836)) * COS(RADIANS(90-F2835)) + SIN(RADIANS(90-F2836)) * SIN(RADIANS(90-F2835)) * COS(RADIANS(G2836-G2835))) * 6371392 * IFERROR(IF(AVERAGEIF('TT History'!$B:$B, D2835, 'TT History'!$E:$E) &gt; 9.8%, 1.1205, IF(AVERAGEIF('TT History'!$B:$B, D2835, 'TT History'!$E:$E) &gt;= 8.5%, 1.1055, 1.0525)), 1.0525)</f>
        <v>55.935908945428046</v>
      </c>
    </row>
    <row r="2836" spans="1:8" x14ac:dyDescent="0.25">
      <c r="A2836" t="s">
        <v>176</v>
      </c>
      <c r="B2836" t="str">
        <f>VLOOKUP(C2836, olt_db!$B$2:$E$70, 2, 0)</f>
        <v>OLT-SMGN-Karang_Sari</v>
      </c>
      <c r="C2836" t="s">
        <v>966</v>
      </c>
      <c r="D2836" s="33" t="s">
        <v>985</v>
      </c>
      <c r="E2836" s="33" t="s">
        <v>1012</v>
      </c>
      <c r="F2836" s="107">
        <v>2.9788802012419402</v>
      </c>
      <c r="G2836" s="183">
        <v>99.135306608474707</v>
      </c>
      <c r="H2836" s="87">
        <f>ACOS(COS(RADIANS(90-F2837)) * COS(RADIANS(90-F2836)) + SIN(RADIANS(90-F2837)) * SIN(RADIANS(90-F2836)) * COS(RADIANS(G2837-G2836))) * 6371392 * IFERROR(IF(AVERAGEIF('TT History'!$B:$B, D2836, 'TT History'!$E:$E) &gt; 9.8%, 1.1205, IF(AVERAGEIF('TT History'!$B:$B, D2836, 'TT History'!$E:$E) &gt;= 8.5%, 1.1055, 1.0525)), 1.0525)</f>
        <v>28.716384454813142</v>
      </c>
    </row>
    <row r="2837" spans="1:8" x14ac:dyDescent="0.25">
      <c r="A2837" t="s">
        <v>176</v>
      </c>
      <c r="B2837" t="str">
        <f>VLOOKUP(C2837, olt_db!$B$2:$E$70, 2, 0)</f>
        <v>OLT-SMGN-Karang_Sari</v>
      </c>
      <c r="C2837" t="s">
        <v>966</v>
      </c>
      <c r="D2837" s="33" t="s">
        <v>985</v>
      </c>
      <c r="E2837" s="33" t="s">
        <v>1013</v>
      </c>
      <c r="F2837" s="107">
        <v>2.9791253897782402</v>
      </c>
      <c r="G2837" s="183">
        <v>99.135297566506793</v>
      </c>
      <c r="H2837" s="87">
        <f>ACOS(COS(RADIANS(90-F2838)) * COS(RADIANS(90-F2837)) + SIN(RADIANS(90-F2838)) * SIN(RADIANS(90-F2837)) * COS(RADIANS(G2838-G2837))) * 6371392 * IFERROR(IF(AVERAGEIF('TT History'!$B:$B, D2837, 'TT History'!$E:$E) &gt; 9.8%, 1.1205, IF(AVERAGEIF('TT History'!$B:$B, D2837, 'TT History'!$E:$E) &gt;= 8.5%, 1.1055, 1.0525)), 1.0525)</f>
        <v>105.49521231448975</v>
      </c>
    </row>
    <row r="2838" spans="1:8" x14ac:dyDescent="0.25">
      <c r="A2838" t="s">
        <v>176</v>
      </c>
      <c r="B2838" t="str">
        <f>VLOOKUP(C2838, olt_db!$B$2:$E$70, 2, 0)</f>
        <v>OLT-SMGN-Karang_Sari</v>
      </c>
      <c r="C2838" t="s">
        <v>966</v>
      </c>
      <c r="D2838" s="33" t="s">
        <v>985</v>
      </c>
      <c r="E2838" s="33" t="s">
        <v>1014</v>
      </c>
      <c r="F2838" s="107">
        <v>2.9800262005582701</v>
      </c>
      <c r="G2838" s="183">
        <v>99.135266008677206</v>
      </c>
      <c r="H2838" s="87">
        <f>ACOS(COS(RADIANS(90-F2839)) * COS(RADIANS(90-F2838)) + SIN(RADIANS(90-F2839)) * SIN(RADIANS(90-F2838)) * COS(RADIANS(G2839-G2838))) * 6371392 * IFERROR(IF(AVERAGEIF('TT History'!$B:$B, D2838, 'TT History'!$E:$E) &gt; 9.8%, 1.1205, IF(AVERAGEIF('TT History'!$B:$B, D2838, 'TT History'!$E:$E) &gt;= 8.5%, 1.1055, 1.0525)), 1.0525)</f>
        <v>22.544895799612416</v>
      </c>
    </row>
    <row r="2839" spans="1:8" x14ac:dyDescent="0.25">
      <c r="A2839" t="s">
        <v>176</v>
      </c>
      <c r="B2839" t="str">
        <f>VLOOKUP(C2839, olt_db!$B$2:$E$70, 2, 0)</f>
        <v>OLT-SMGN-Karang_Sari</v>
      </c>
      <c r="C2839" t="s">
        <v>966</v>
      </c>
      <c r="D2839" s="33" t="s">
        <v>985</v>
      </c>
      <c r="E2839" s="33" t="s">
        <v>1015</v>
      </c>
      <c r="F2839" s="107">
        <v>2.98020818913034</v>
      </c>
      <c r="G2839" s="183">
        <v>99.135329225185203</v>
      </c>
      <c r="H2839" s="87">
        <f>ACOS(COS(RADIANS(90-F2840)) * COS(RADIANS(90-F2839)) + SIN(RADIANS(90-F2840)) * SIN(RADIANS(90-F2839)) * COS(RADIANS(G2840-G2839))) * 6371392 * IFERROR(IF(AVERAGEIF('TT History'!$B:$B, D2839, 'TT History'!$E:$E) &gt; 9.8%, 1.1205, IF(AVERAGEIF('TT History'!$B:$B, D2839, 'TT History'!$E:$E) &gt;= 8.5%, 1.1055, 1.0525)), 1.0525)</f>
        <v>30.648324116231127</v>
      </c>
    </row>
    <row r="2840" spans="1:8" x14ac:dyDescent="0.25">
      <c r="A2840" t="s">
        <v>176</v>
      </c>
      <c r="B2840" t="str">
        <f>VLOOKUP(C2840, olt_db!$B$2:$E$70, 2, 0)</f>
        <v>OLT-SMGN-Karang_Sari</v>
      </c>
      <c r="C2840" t="s">
        <v>966</v>
      </c>
      <c r="D2840" s="33" t="s">
        <v>985</v>
      </c>
      <c r="E2840" s="33" t="s">
        <v>1016</v>
      </c>
      <c r="F2840" s="107">
        <v>2.9804149071650698</v>
      </c>
      <c r="G2840" s="183">
        <v>99.135490190273302</v>
      </c>
      <c r="H2840" s="87">
        <f>ACOS(COS(RADIANS(90-F2841)) * COS(RADIANS(90-F2840)) + SIN(RADIANS(90-F2841)) * SIN(RADIANS(90-F2840)) * COS(RADIANS(G2841-G2840))) * 6371392 * IFERROR(IF(AVERAGEIF('TT History'!$B:$B, D2840, 'TT History'!$E:$E) &gt; 9.8%, 1.1205, IF(AVERAGEIF('TT History'!$B:$B, D2840, 'TT History'!$E:$E) &gt;= 8.5%, 1.1055, 1.0525)), 1.0525)</f>
        <v>172.28358617920233</v>
      </c>
    </row>
    <row r="2841" spans="1:8" x14ac:dyDescent="0.25">
      <c r="A2841" t="s">
        <v>176</v>
      </c>
      <c r="B2841" t="str">
        <f>VLOOKUP(C2841, olt_db!$B$2:$E$70, 2, 0)</f>
        <v>OLT-SMGN-Karang_Sari</v>
      </c>
      <c r="C2841" t="s">
        <v>966</v>
      </c>
      <c r="D2841" s="33" t="s">
        <v>985</v>
      </c>
      <c r="E2841" s="33" t="s">
        <v>1017</v>
      </c>
      <c r="F2841" s="107">
        <v>2.9818858344625299</v>
      </c>
      <c r="G2841" s="183">
        <v>99.135433721838695</v>
      </c>
      <c r="H2841" s="87">
        <f>ACOS(COS(RADIANS(90-F2842)) * COS(RADIANS(90-F2841)) + SIN(RADIANS(90-F2842)) * SIN(RADIANS(90-F2841)) * COS(RADIANS(G2842-G2841))) * 6371392 * IFERROR(IF(AVERAGEIF('TT History'!$B:$B, D2841, 'TT History'!$E:$E) &gt; 9.8%, 1.1205, IF(AVERAGEIF('TT History'!$B:$B, D2841, 'TT History'!$E:$E) &gt;= 8.5%, 1.1055, 1.0525)), 1.0525)</f>
        <v>126.69921275397451</v>
      </c>
    </row>
    <row r="2842" spans="1:8" x14ac:dyDescent="0.25">
      <c r="A2842" t="s">
        <v>176</v>
      </c>
      <c r="B2842" t="str">
        <f>VLOOKUP(C2842, olt_db!$B$2:$E$70, 2, 0)</f>
        <v>OLT-SMGN-Karang_Sari</v>
      </c>
      <c r="C2842" t="s">
        <v>966</v>
      </c>
      <c r="D2842" s="33" t="s">
        <v>985</v>
      </c>
      <c r="E2842" s="33" t="s">
        <v>1018</v>
      </c>
      <c r="F2842" s="107">
        <v>2.9829663489009799</v>
      </c>
      <c r="G2842" s="183">
        <v>99.135367597553994</v>
      </c>
      <c r="H2842" s="87">
        <f>ACOS(COS(RADIANS(90-F2843)) * COS(RADIANS(90-F2842)) + SIN(RADIANS(90-F2843)) * SIN(RADIANS(90-F2842)) * COS(RADIANS(G2843-G2842))) * 6371392 * IFERROR(IF(AVERAGEIF('TT History'!$B:$B, D2842, 'TT History'!$E:$E) &gt; 9.8%, 1.1205, IF(AVERAGEIF('TT History'!$B:$B, D2842, 'TT History'!$E:$E) &gt;= 8.5%, 1.1055, 1.0525)), 1.0525)</f>
        <v>121.55210928438107</v>
      </c>
    </row>
    <row r="2843" spans="1:8" x14ac:dyDescent="0.25">
      <c r="A2843" t="s">
        <v>176</v>
      </c>
      <c r="B2843" t="str">
        <f>VLOOKUP(C2843, olt_db!$B$2:$E$70, 2, 0)</f>
        <v>OLT-SMGN-Karang_Sari</v>
      </c>
      <c r="C2843" t="s">
        <v>966</v>
      </c>
      <c r="D2843" s="33" t="s">
        <v>985</v>
      </c>
      <c r="E2843" s="33" t="s">
        <v>1019</v>
      </c>
      <c r="F2843" s="107">
        <v>2.9840043607207098</v>
      </c>
      <c r="G2843" s="183">
        <v>99.135334013010393</v>
      </c>
      <c r="H2843" s="87">
        <f>ACOS(COS(RADIANS(90-F2844)) * COS(RADIANS(90-F2843)) + SIN(RADIANS(90-F2844)) * SIN(RADIANS(90-F2843)) * COS(RADIANS(G2844-G2843))) * 6371392 * IFERROR(IF(AVERAGEIF('TT History'!$B:$B, D2843, 'TT History'!$E:$E) &gt; 9.8%, 1.1205, IF(AVERAGEIF('TT History'!$B:$B, D2843, 'TT History'!$E:$E) &gt;= 8.5%, 1.1055, 1.0525)), 1.0525)</f>
        <v>135.1530268253434</v>
      </c>
    </row>
    <row r="2844" spans="1:8" x14ac:dyDescent="0.25">
      <c r="A2844" t="s">
        <v>176</v>
      </c>
      <c r="B2844" t="str">
        <f>VLOOKUP(C2844, olt_db!$B$2:$E$70, 2, 0)</f>
        <v>OLT-SMGN-Karang_Sari</v>
      </c>
      <c r="C2844" t="s">
        <v>966</v>
      </c>
      <c r="D2844" s="33" t="s">
        <v>985</v>
      </c>
      <c r="E2844" s="33" t="s">
        <v>1020</v>
      </c>
      <c r="F2844" s="107">
        <v>2.9851568941663098</v>
      </c>
      <c r="G2844" s="183">
        <v>99.135262227176796</v>
      </c>
      <c r="H2844" s="87">
        <f>ACOS(COS(RADIANS(90-F2845)) * COS(RADIANS(90-F2844)) + SIN(RADIANS(90-F2845)) * SIN(RADIANS(90-F2844)) * COS(RADIANS(G2845-G2844))) * 6371392 * IFERROR(IF(AVERAGEIF('TT History'!$B:$B, D2844, 'TT History'!$E:$E) &gt; 9.8%, 1.1205, IF(AVERAGEIF('TT History'!$B:$B, D2844, 'TT History'!$E:$E) &gt;= 8.5%, 1.1055, 1.0525)), 1.0525)</f>
        <v>90.658194365788731</v>
      </c>
    </row>
    <row r="2845" spans="1:8" x14ac:dyDescent="0.25">
      <c r="A2845" t="s">
        <v>176</v>
      </c>
      <c r="B2845" t="str">
        <f>VLOOKUP(C2845, olt_db!$B$2:$E$70, 2, 0)</f>
        <v>OLT-SMGN-Karang_Sari</v>
      </c>
      <c r="C2845" t="s">
        <v>966</v>
      </c>
      <c r="D2845" s="33" t="s">
        <v>985</v>
      </c>
      <c r="E2845" s="33" t="s">
        <v>1021</v>
      </c>
      <c r="F2845" s="107">
        <v>2.98593148452666</v>
      </c>
      <c r="G2845" s="183">
        <v>99.135264030863297</v>
      </c>
      <c r="H2845" s="87">
        <f>ACOS(COS(RADIANS(90-F2846)) * COS(RADIANS(90-F2845)) + SIN(RADIANS(90-F2846)) * SIN(RADIANS(90-F2845)) * COS(RADIANS(G2846-G2845))) * 6371392 * IFERROR(IF(AVERAGEIF('TT History'!$B:$B, D2845, 'TT History'!$E:$E) &gt; 9.8%, 1.1205, IF(AVERAGEIF('TT History'!$B:$B, D2845, 'TT History'!$E:$E) &gt;= 8.5%, 1.1055, 1.0525)), 1.0525)</f>
        <v>138.70173743171924</v>
      </c>
    </row>
    <row r="2846" spans="1:8" x14ac:dyDescent="0.25">
      <c r="A2846" t="s">
        <v>176</v>
      </c>
      <c r="B2846" t="str">
        <f>VLOOKUP(C2846, olt_db!$B$2:$E$70, 2, 0)</f>
        <v>OLT-SMGN-Karang_Sari</v>
      </c>
      <c r="C2846" t="s">
        <v>966</v>
      </c>
      <c r="D2846" s="33" t="s">
        <v>985</v>
      </c>
      <c r="E2846" s="33" t="s">
        <v>1022</v>
      </c>
      <c r="F2846" s="107">
        <v>2.9869483192258701</v>
      </c>
      <c r="G2846" s="183">
        <v>99.135873516326001</v>
      </c>
      <c r="H2846" s="87">
        <f>ACOS(COS(RADIANS(90-F2847)) * COS(RADIANS(90-F2846)) + SIN(RADIANS(90-F2847)) * SIN(RADIANS(90-F2846)) * COS(RADIANS(G2847-G2846))) * 6371392 * IFERROR(IF(AVERAGEIF('TT History'!$B:$B, D2846, 'TT History'!$E:$E) &gt; 9.8%, 1.1205, IF(AVERAGEIF('TT History'!$B:$B, D2846, 'TT History'!$E:$E) &gt;= 8.5%, 1.1055, 1.0525)), 1.0525)</f>
        <v>108.04844774314184</v>
      </c>
    </row>
    <row r="2847" spans="1:8" x14ac:dyDescent="0.25">
      <c r="A2847" t="s">
        <v>176</v>
      </c>
      <c r="B2847" t="str">
        <f>VLOOKUP(C2847, olt_db!$B$2:$E$70, 2, 0)</f>
        <v>OLT-SMGN-Karang_Sari</v>
      </c>
      <c r="C2847" t="s">
        <v>966</v>
      </c>
      <c r="D2847" s="33" t="s">
        <v>985</v>
      </c>
      <c r="E2847" s="33" t="s">
        <v>1023</v>
      </c>
      <c r="F2847" s="107">
        <v>2.9877326532409199</v>
      </c>
      <c r="G2847" s="183">
        <v>99.136361082297</v>
      </c>
      <c r="H2847" s="87">
        <f>ACOS(COS(RADIANS(90-F2848)) * COS(RADIANS(90-F2847)) + SIN(RADIANS(90-F2848)) * SIN(RADIANS(90-F2847)) * COS(RADIANS(G2848-G2847))) * 6371392 * IFERROR(IF(AVERAGEIF('TT History'!$B:$B, D2847, 'TT History'!$E:$E) &gt; 9.8%, 1.1205, IF(AVERAGEIF('TT History'!$B:$B, D2847, 'TT History'!$E:$E) &gt;= 8.5%, 1.1055, 1.0525)), 1.0525)</f>
        <v>163.84142962328866</v>
      </c>
    </row>
    <row r="2848" spans="1:8" x14ac:dyDescent="0.25">
      <c r="A2848" t="s">
        <v>176</v>
      </c>
      <c r="B2848" t="str">
        <f>VLOOKUP(C2848, olt_db!$B$2:$E$70, 2, 0)</f>
        <v>OLT-SMGN-Karang_Sari</v>
      </c>
      <c r="C2848" t="s">
        <v>966</v>
      </c>
      <c r="D2848" s="33" t="s">
        <v>985</v>
      </c>
      <c r="E2848" s="33" t="s">
        <v>1024</v>
      </c>
      <c r="F2848" s="107">
        <v>2.98895523504155</v>
      </c>
      <c r="G2848" s="183">
        <v>99.137043883481098</v>
      </c>
      <c r="H2848" s="87">
        <f>ACOS(COS(RADIANS(90-F2849)) * COS(RADIANS(90-F2848)) + SIN(RADIANS(90-F2849)) * SIN(RADIANS(90-F2848)) * COS(RADIANS(G2849-G2848))) * 6371392 * IFERROR(IF(AVERAGEIF('TT History'!$B:$B, D2848, 'TT History'!$E:$E) &gt; 9.8%, 1.1205, IF(AVERAGEIF('TT History'!$B:$B, D2848, 'TT History'!$E:$E) &gt;= 8.5%, 1.1055, 1.0525)), 1.0525)</f>
        <v>18.233606353676507</v>
      </c>
    </row>
    <row r="2849" spans="1:8" x14ac:dyDescent="0.25">
      <c r="A2849" t="s">
        <v>176</v>
      </c>
      <c r="B2849" t="str">
        <f>VLOOKUP(C2849, olt_db!$B$2:$E$70, 2, 0)</f>
        <v>OLT-SMGN-Karang_Sari</v>
      </c>
      <c r="C2849" t="s">
        <v>966</v>
      </c>
      <c r="D2849" s="33" t="s">
        <v>985</v>
      </c>
      <c r="E2849" s="33" t="s">
        <v>1025</v>
      </c>
      <c r="F2849" s="107">
        <v>2.98911073401174</v>
      </c>
      <c r="G2849" s="183">
        <v>99.137034341377898</v>
      </c>
      <c r="H2849" s="87">
        <f>ACOS(COS(RADIANS(90-F2850)) * COS(RADIANS(90-F2849)) + SIN(RADIANS(90-F2850)) * SIN(RADIANS(90-F2849)) * COS(RADIANS(G2850-G2849))) * 6371392 * IFERROR(IF(AVERAGEIF('TT History'!$B:$B, D2849, 'TT History'!$E:$E) &gt; 9.8%, 1.1205, IF(AVERAGEIF('TT History'!$B:$B, D2849, 'TT History'!$E:$E) &gt;= 8.5%, 1.1055, 1.0525)), 1.0525)</f>
        <v>172.72679619257121</v>
      </c>
    </row>
    <row r="2850" spans="1:8" x14ac:dyDescent="0.25">
      <c r="A2850" t="s">
        <v>176</v>
      </c>
      <c r="B2850" t="str">
        <f>VLOOKUP(C2850, olt_db!$B$2:$E$70, 2, 0)</f>
        <v>OLT-SMGN-Karang_Sari</v>
      </c>
      <c r="C2850" t="s">
        <v>966</v>
      </c>
      <c r="D2850" s="33" t="s">
        <v>985</v>
      </c>
      <c r="E2850" s="33" t="s">
        <v>1026</v>
      </c>
      <c r="F2850" s="107">
        <v>2.98920447728662</v>
      </c>
      <c r="G2850" s="183">
        <v>99.135559520619296</v>
      </c>
      <c r="H2850" s="87">
        <f>ACOS(COS(RADIANS(90-F2851)) * COS(RADIANS(90-F2850)) + SIN(RADIANS(90-F2851)) * SIN(RADIANS(90-F2850)) * COS(RADIANS(G2851-G2850))) * 6371392 * IFERROR(IF(AVERAGEIF('TT History'!$B:$B, D2850, 'TT History'!$E:$E) &gt; 9.8%, 1.1205, IF(AVERAGEIF('TT History'!$B:$B, D2850, 'TT History'!$E:$E) &gt;= 8.5%, 1.1055, 1.0525)), 1.0525)</f>
        <v>29.308011921115789</v>
      </c>
    </row>
    <row r="2851" spans="1:8" x14ac:dyDescent="0.25">
      <c r="A2851" t="s">
        <v>176</v>
      </c>
      <c r="B2851" t="str">
        <f>VLOOKUP(C2851, olt_db!$B$2:$E$70, 2, 0)</f>
        <v>OLT-SMGN-Karang_Sari</v>
      </c>
      <c r="C2851" t="s">
        <v>966</v>
      </c>
      <c r="D2851" s="33" t="s">
        <v>985</v>
      </c>
      <c r="E2851" s="33" t="s">
        <v>1027</v>
      </c>
      <c r="F2851" s="107">
        <v>2.9893761895701001</v>
      </c>
      <c r="G2851" s="183">
        <v>99.1353770081503</v>
      </c>
      <c r="H2851" s="87">
        <f>ACOS(COS(RADIANS(90-F2852)) * COS(RADIANS(90-F2851)) + SIN(RADIANS(90-F2852)) * SIN(RADIANS(90-F2851)) * COS(RADIANS(G2852-G2851))) * 6371392 * IFERROR(IF(AVERAGEIF('TT History'!$B:$B, D2851, 'TT History'!$E:$E) &gt; 9.8%, 1.1205, IF(AVERAGEIF('TT History'!$B:$B, D2851, 'TT History'!$E:$E) &gt;= 8.5%, 1.1055, 1.0525)), 1.0525)</f>
        <v>115.98657680708685</v>
      </c>
    </row>
    <row r="2852" spans="1:8" x14ac:dyDescent="0.25">
      <c r="A2852" t="s">
        <v>176</v>
      </c>
      <c r="B2852" t="str">
        <f>VLOOKUP(C2852, olt_db!$B$2:$E$70, 2, 0)</f>
        <v>OLT-SMGN-Karang_Sari</v>
      </c>
      <c r="C2852" t="s">
        <v>966</v>
      </c>
      <c r="D2852" s="33" t="s">
        <v>985</v>
      </c>
      <c r="E2852" s="33" t="s">
        <v>1028</v>
      </c>
      <c r="F2852" s="107">
        <v>2.99020609934905</v>
      </c>
      <c r="G2852" s="183">
        <v>99.134834668142105</v>
      </c>
      <c r="H2852" s="87">
        <f>ACOS(COS(RADIANS(90-F2853)) * COS(RADIANS(90-F2852)) + SIN(RADIANS(90-F2853)) * SIN(RADIANS(90-F2852)) * COS(RADIANS(G2853-G2852))) * 6371392 * IFERROR(IF(AVERAGEIF('TT History'!$B:$B, D2852, 'TT History'!$E:$E) &gt; 9.8%, 1.1205, IF(AVERAGEIF('TT History'!$B:$B, D2852, 'TT History'!$E:$E) &gt;= 8.5%, 1.1055, 1.0525)), 1.0525)</f>
        <v>96.242518450278681</v>
      </c>
    </row>
    <row r="2853" spans="1:8" x14ac:dyDescent="0.25">
      <c r="A2853" t="s">
        <v>176</v>
      </c>
      <c r="B2853" t="str">
        <f>VLOOKUP(C2853, olt_db!$B$2:$E$70, 2, 0)</f>
        <v>OLT-SMGN-Karang_Sari</v>
      </c>
      <c r="C2853" t="s">
        <v>966</v>
      </c>
      <c r="D2853" s="33" t="s">
        <v>985</v>
      </c>
      <c r="E2853" s="33" t="s">
        <v>1029</v>
      </c>
      <c r="F2853" s="107">
        <v>2.9908847427246998</v>
      </c>
      <c r="G2853" s="183">
        <v>99.134369675647505</v>
      </c>
      <c r="H2853" s="87">
        <f>ACOS(COS(RADIANS(90-F2854)) * COS(RADIANS(90-F2853)) + SIN(RADIANS(90-F2854)) * SIN(RADIANS(90-F2853)) * COS(RADIANS(G2854-G2853))) * 6371392 * IFERROR(IF(AVERAGEIF('TT History'!$B:$B, D2853, 'TT History'!$E:$E) &gt; 9.8%, 1.1205, IF(AVERAGEIF('TT History'!$B:$B, D2853, 'TT History'!$E:$E) &gt;= 8.5%, 1.1055, 1.0525)), 1.0525)</f>
        <v>116.33857526182722</v>
      </c>
    </row>
    <row r="2854" spans="1:8" x14ac:dyDescent="0.25">
      <c r="A2854" t="s">
        <v>176</v>
      </c>
      <c r="B2854" t="str">
        <f>VLOOKUP(C2854, olt_db!$B$2:$E$70, 2, 0)</f>
        <v>OLT-SMGN-Karang_Sari</v>
      </c>
      <c r="C2854" t="s">
        <v>966</v>
      </c>
      <c r="D2854" s="33" t="s">
        <v>985</v>
      </c>
      <c r="E2854" s="33" t="s">
        <v>1030</v>
      </c>
      <c r="F2854" s="107">
        <v>2.9917259233808702</v>
      </c>
      <c r="G2854" s="183">
        <v>99.133839361408107</v>
      </c>
      <c r="H2854" s="87">
        <f>ACOS(COS(RADIANS(90-F2855)) * COS(RADIANS(90-F2854)) + SIN(RADIANS(90-F2855)) * SIN(RADIANS(90-F2854)) * COS(RADIANS(G2855-G2854))) * 6371392 * IFERROR(IF(AVERAGEIF('TT History'!$B:$B, D2854, 'TT History'!$E:$E) &gt; 9.8%, 1.1205, IF(AVERAGEIF('TT History'!$B:$B, D2854, 'TT History'!$E:$E) &gt;= 8.5%, 1.1055, 1.0525)), 1.0525)</f>
        <v>87.027638388038682</v>
      </c>
    </row>
    <row r="2855" spans="1:8" x14ac:dyDescent="0.25">
      <c r="A2855" t="s">
        <v>176</v>
      </c>
      <c r="B2855" t="str">
        <f>VLOOKUP(C2855, olt_db!$B$2:$E$70, 2, 0)</f>
        <v>OLT-SMGN-Karang_Sari</v>
      </c>
      <c r="C2855" t="s">
        <v>966</v>
      </c>
      <c r="D2855" s="33" t="s">
        <v>985</v>
      </c>
      <c r="E2855" s="33" t="s">
        <v>1031</v>
      </c>
      <c r="F2855" s="107">
        <v>2.9923270558425101</v>
      </c>
      <c r="G2855" s="183">
        <v>99.133401111748398</v>
      </c>
      <c r="H2855" s="87">
        <f>ACOS(COS(RADIANS(90-F2856)) * COS(RADIANS(90-F2855)) + SIN(RADIANS(90-F2856)) * SIN(RADIANS(90-F2855)) * COS(RADIANS(G2856-G2855))) * 6371392 * IFERROR(IF(AVERAGEIF('TT History'!$B:$B, D2855, 'TT History'!$E:$E) &gt; 9.8%, 1.1205, IF(AVERAGEIF('TT History'!$B:$B, D2855, 'TT History'!$E:$E) &gt;= 8.5%, 1.1055, 1.0525)), 1.0525)</f>
        <v>71.253222841295312</v>
      </c>
    </row>
    <row r="2856" spans="1:8" x14ac:dyDescent="0.25">
      <c r="A2856" t="s">
        <v>176</v>
      </c>
      <c r="B2856" t="str">
        <f>VLOOKUP(C2856, olt_db!$B$2:$E$70, 2, 0)</f>
        <v>OLT-SMGN-Karang_Sari</v>
      </c>
      <c r="C2856" t="s">
        <v>966</v>
      </c>
      <c r="D2856" s="33" t="s">
        <v>985</v>
      </c>
      <c r="E2856" s="33" t="s">
        <v>1032</v>
      </c>
      <c r="F2856" s="107">
        <v>2.9928474118686799</v>
      </c>
      <c r="G2856" s="183">
        <v>99.133084673797299</v>
      </c>
      <c r="H2856" s="87">
        <f>ACOS(COS(RADIANS(90-F2857)) * COS(RADIANS(90-F2856)) + SIN(RADIANS(90-F2857)) * SIN(RADIANS(90-F2856)) * COS(RADIANS(G2857-G2856))) * 6371392 * IFERROR(IF(AVERAGEIF('TT History'!$B:$B, D2856, 'TT History'!$E:$E) &gt; 9.8%, 1.1205, IF(AVERAGEIF('TT History'!$B:$B, D2856, 'TT History'!$E:$E) &gt;= 8.5%, 1.1055, 1.0525)), 1.0525)</f>
        <v>68.414565519883581</v>
      </c>
    </row>
    <row r="2857" spans="1:8" x14ac:dyDescent="0.25">
      <c r="A2857" t="s">
        <v>176</v>
      </c>
      <c r="B2857" t="str">
        <f>VLOOKUP(C2857, olt_db!$B$2:$E$70, 2, 0)</f>
        <v>OLT-SMGN-Karang_Sari</v>
      </c>
      <c r="C2857" t="s">
        <v>966</v>
      </c>
      <c r="D2857" s="33" t="s">
        <v>985</v>
      </c>
      <c r="E2857" s="33" t="s">
        <v>1033</v>
      </c>
      <c r="F2857" s="107">
        <v>2.9933568973554401</v>
      </c>
      <c r="G2857" s="183">
        <v>99.132797727987693</v>
      </c>
      <c r="H2857" s="87">
        <f>ACOS(COS(RADIANS(90-F2858)) * COS(RADIANS(90-F2857)) + SIN(RADIANS(90-F2858)) * SIN(RADIANS(90-F2857)) * COS(RADIANS(G2858-G2857))) * 6371392 * IFERROR(IF(AVERAGEIF('TT History'!$B:$B, D2857, 'TT History'!$E:$E) &gt; 9.8%, 1.1205, IF(AVERAGEIF('TT History'!$B:$B, D2857, 'TT History'!$E:$E) &gt;= 8.5%, 1.1055, 1.0525)), 1.0525)</f>
        <v>92.411199608009142</v>
      </c>
    </row>
    <row r="2858" spans="1:8" x14ac:dyDescent="0.25">
      <c r="A2858" t="s">
        <v>176</v>
      </c>
      <c r="B2858" t="str">
        <f>VLOOKUP(C2858, olt_db!$B$2:$E$70, 2, 0)</f>
        <v>OLT-SMGN-Karang_Sari</v>
      </c>
      <c r="C2858" t="s">
        <v>966</v>
      </c>
      <c r="D2858" s="33" t="s">
        <v>985</v>
      </c>
      <c r="E2858" s="33" t="s">
        <v>1034</v>
      </c>
      <c r="F2858" s="107">
        <v>2.9940670777763398</v>
      </c>
      <c r="G2858" s="183">
        <v>99.132452197197793</v>
      </c>
      <c r="H2858" s="87">
        <f>ACOS(COS(RADIANS(90-F2859)) * COS(RADIANS(90-F2858)) + SIN(RADIANS(90-F2859)) * SIN(RADIANS(90-F2858)) * COS(RADIANS(G2859-G2858))) * 6371392 * IFERROR(IF(AVERAGEIF('TT History'!$B:$B, D2858, 'TT History'!$E:$E) &gt; 9.8%, 1.1205, IF(AVERAGEIF('TT History'!$B:$B, D2858, 'TT History'!$E:$E) &gt;= 8.5%, 1.1055, 1.0525)), 1.0525)</f>
        <v>42.711714544684263</v>
      </c>
    </row>
    <row r="2859" spans="1:8" x14ac:dyDescent="0.25">
      <c r="A2859" t="s">
        <v>176</v>
      </c>
      <c r="B2859" t="str">
        <f>VLOOKUP(C2859, olt_db!$B$2:$E$70, 2, 0)</f>
        <v>OLT-SMGN-Karang_Sari</v>
      </c>
      <c r="C2859" t="s">
        <v>966</v>
      </c>
      <c r="D2859" s="33" t="s">
        <v>985</v>
      </c>
      <c r="E2859" s="33" t="s">
        <v>1035</v>
      </c>
      <c r="F2859" s="107">
        <v>2.9943683666001499</v>
      </c>
      <c r="G2859" s="183">
        <v>99.132245998529001</v>
      </c>
      <c r="H2859" s="87">
        <f>ACOS(COS(RADIANS(90-F2860)) * COS(RADIANS(90-F2859)) + SIN(RADIANS(90-F2860)) * SIN(RADIANS(90-F2859)) * COS(RADIANS(G2860-G2859))) * 6371392 * IFERROR(IF(AVERAGEIF('TT History'!$B:$B, D2859, 'TT History'!$E:$E) &gt; 9.8%, 1.1205, IF(AVERAGEIF('TT History'!$B:$B, D2859, 'TT History'!$E:$E) &gt;= 8.5%, 1.1055, 1.0525)), 1.0525)</f>
        <v>157.92615788073408</v>
      </c>
    </row>
    <row r="2860" spans="1:8" x14ac:dyDescent="0.25">
      <c r="A2860" t="s">
        <v>176</v>
      </c>
      <c r="B2860" t="str">
        <f>VLOOKUP(C2860, olt_db!$B$2:$E$70, 2, 0)</f>
        <v>OLT-SMGN-Karang_Sari</v>
      </c>
      <c r="C2860" t="s">
        <v>966</v>
      </c>
      <c r="D2860" s="33" t="s">
        <v>985</v>
      </c>
      <c r="E2860" s="33" t="s">
        <v>1036</v>
      </c>
      <c r="F2860" s="107">
        <v>2.99534198525844</v>
      </c>
      <c r="G2860" s="183">
        <v>99.131310495954395</v>
      </c>
      <c r="H2860" s="87">
        <f>ACOS(COS(RADIANS(90-F2861)) * COS(RADIANS(90-F2860)) + SIN(RADIANS(90-F2861)) * SIN(RADIANS(90-F2860)) * COS(RADIANS(G2861-G2860))) * 6371392 * IFERROR(IF(AVERAGEIF('TT History'!$B:$B, D2860, 'TT History'!$E:$E) &gt; 9.8%, 1.1205, IF(AVERAGEIF('TT History'!$B:$B, D2860, 'TT History'!$E:$E) &gt;= 8.5%, 1.1055, 1.0525)), 1.0525)</f>
        <v>81.285365154308451</v>
      </c>
    </row>
    <row r="2861" spans="1:8" x14ac:dyDescent="0.25">
      <c r="A2861" t="s">
        <v>176</v>
      </c>
      <c r="B2861" t="str">
        <f>VLOOKUP(C2861, olt_db!$B$2:$E$70, 2, 0)</f>
        <v>OLT-SMGN-Karang_Sari</v>
      </c>
      <c r="C2861" t="s">
        <v>966</v>
      </c>
      <c r="D2861" s="33" t="s">
        <v>985</v>
      </c>
      <c r="E2861" s="33" t="s">
        <v>1037</v>
      </c>
      <c r="F2861" s="107">
        <v>2.9958064360712702</v>
      </c>
      <c r="G2861" s="183">
        <v>99.130793427222301</v>
      </c>
      <c r="H2861" s="87">
        <f>ACOS(COS(RADIANS(90-F2862)) * COS(RADIANS(90-F2861)) + SIN(RADIANS(90-F2862)) * SIN(RADIANS(90-F2861)) * COS(RADIANS(G2862-G2861))) * 6371392 * IFERROR(IF(AVERAGEIF('TT History'!$B:$B, D2861, 'TT History'!$E:$E) &gt; 9.8%, 1.1205, IF(AVERAGEIF('TT History'!$B:$B, D2861, 'TT History'!$E:$E) &gt;= 8.5%, 1.1055, 1.0525)), 1.0525)</f>
        <v>84.042911568819449</v>
      </c>
    </row>
    <row r="2862" spans="1:8" x14ac:dyDescent="0.25">
      <c r="A2862" t="s">
        <v>176</v>
      </c>
      <c r="B2862" t="str">
        <f>VLOOKUP(C2862, olt_db!$B$2:$E$70, 2, 0)</f>
        <v>OLT-SMGN-Karang_Sari</v>
      </c>
      <c r="C2862" t="s">
        <v>966</v>
      </c>
      <c r="D2862" s="33" t="s">
        <v>985</v>
      </c>
      <c r="E2862" s="33" t="s">
        <v>1038</v>
      </c>
      <c r="F2862" s="107">
        <v>2.99632166344003</v>
      </c>
      <c r="G2862" s="183">
        <v>99.1302925763367</v>
      </c>
      <c r="H2862" s="87">
        <f>ACOS(COS(RADIANS(90-F2863)) * COS(RADIANS(90-F2862)) + SIN(RADIANS(90-F2863)) * SIN(RADIANS(90-F2862)) * COS(RADIANS(G2863-G2862))) * 6371392 * IFERROR(IF(AVERAGEIF('TT History'!$B:$B, D2862, 'TT History'!$E:$E) &gt; 9.8%, 1.1205, IF(AVERAGEIF('TT History'!$B:$B, D2862, 'TT History'!$E:$E) &gt;= 8.5%, 1.1055, 1.0525)), 1.0525)</f>
        <v>40.480578677794405</v>
      </c>
    </row>
    <row r="2863" spans="1:8" x14ac:dyDescent="0.25">
      <c r="A2863" t="s">
        <v>176</v>
      </c>
      <c r="B2863" t="str">
        <f>VLOOKUP(C2863, olt_db!$B$2:$E$70, 2, 0)</f>
        <v>OLT-SMGN-Karang_Sari</v>
      </c>
      <c r="C2863" t="s">
        <v>966</v>
      </c>
      <c r="D2863" s="33" t="s">
        <v>985</v>
      </c>
      <c r="E2863" s="33" t="s">
        <v>1039</v>
      </c>
      <c r="F2863" s="107">
        <v>2.99658869372323</v>
      </c>
      <c r="G2863" s="183">
        <v>99.130072454649294</v>
      </c>
      <c r="H2863" s="87">
        <f>ACOS(COS(RADIANS(90-F2864)) * COS(RADIANS(90-F2863)) + SIN(RADIANS(90-F2864)) * SIN(RADIANS(90-F2863)) * COS(RADIANS(G2864-G2863))) * 6371392 * IFERROR(IF(AVERAGEIF('TT History'!$B:$B, D2863, 'TT History'!$E:$E) &gt; 9.8%, 1.1205, IF(AVERAGEIF('TT History'!$B:$B, D2863, 'TT History'!$E:$E) &gt;= 8.5%, 1.1055, 1.0525)), 1.0525)</f>
        <v>33.420876307099668</v>
      </c>
    </row>
    <row r="2864" spans="1:8" x14ac:dyDescent="0.25">
      <c r="A2864" t="s">
        <v>176</v>
      </c>
      <c r="B2864" t="str">
        <f>VLOOKUP(C2864, olt_db!$B$2:$E$70, 2, 0)</f>
        <v>OLT-SMGN-Karang_Sari</v>
      </c>
      <c r="C2864" t="s">
        <v>966</v>
      </c>
      <c r="D2864" s="33" t="s">
        <v>985</v>
      </c>
      <c r="E2864" s="33" t="s">
        <v>1040</v>
      </c>
      <c r="F2864" s="107">
        <v>2.99686103518003</v>
      </c>
      <c r="G2864" s="183">
        <v>99.129986485587096</v>
      </c>
      <c r="H2864" s="87">
        <f>ACOS(COS(RADIANS(90-F2865)) * COS(RADIANS(90-F2864)) + SIN(RADIANS(90-F2865)) * SIN(RADIANS(90-F2864)) * COS(RADIANS(G2865-G2864))) * 6371392 * IFERROR(IF(AVERAGEIF('TT History'!$B:$B, D2864, 'TT History'!$E:$E) &gt; 9.8%, 1.1205, IF(AVERAGEIF('TT History'!$B:$B, D2864, 'TT History'!$E:$E) &gt;= 8.5%, 1.1055, 1.0525)), 1.0525)</f>
        <v>39.711071973923673</v>
      </c>
    </row>
    <row r="2865" spans="1:8" x14ac:dyDescent="0.25">
      <c r="A2865" t="s">
        <v>176</v>
      </c>
      <c r="B2865" t="str">
        <f>VLOOKUP(C2865, olt_db!$B$2:$E$70, 2, 0)</f>
        <v>OLT-SMGN-Karang_Sari</v>
      </c>
      <c r="C2865" t="s">
        <v>966</v>
      </c>
      <c r="D2865" s="33" t="s">
        <v>985</v>
      </c>
      <c r="E2865" s="33" t="s">
        <v>1041</v>
      </c>
      <c r="F2865" s="107">
        <v>2.9971981006077799</v>
      </c>
      <c r="G2865" s="183">
        <v>99.129947591042395</v>
      </c>
      <c r="H2865" s="87">
        <f>ACOS(COS(RADIANS(90-F2866)) * COS(RADIANS(90-F2865)) + SIN(RADIANS(90-F2866)) * SIN(RADIANS(90-F2865)) * COS(RADIANS(G2866-G2865))) * 6371392 * IFERROR(IF(AVERAGEIF('TT History'!$B:$B, D2865, 'TT History'!$E:$E) &gt; 9.8%, 1.1205, IF(AVERAGEIF('TT History'!$B:$B, D2865, 'TT History'!$E:$E) &gt;= 8.5%, 1.1055, 1.0525)), 1.0525)</f>
        <v>22.820466493938952</v>
      </c>
    </row>
    <row r="2866" spans="1:8" x14ac:dyDescent="0.25">
      <c r="A2866" t="s">
        <v>176</v>
      </c>
      <c r="B2866" t="str">
        <f>VLOOKUP(C2866, olt_db!$B$2:$E$70, 2, 0)</f>
        <v>OLT-SMGN-Karang_Sari</v>
      </c>
      <c r="C2866" t="s">
        <v>966</v>
      </c>
      <c r="D2866" s="33" t="s">
        <v>985</v>
      </c>
      <c r="E2866" s="33" t="s">
        <v>1042</v>
      </c>
      <c r="F2866" s="107">
        <v>2.99736864850192</v>
      </c>
      <c r="G2866" s="183">
        <v>99.129852957557603</v>
      </c>
      <c r="H2866" s="87">
        <f>ACOS(COS(RADIANS(90-F2867)) * COS(RADIANS(90-F2866)) + SIN(RADIANS(90-F2867)) * SIN(RADIANS(90-F2866)) * COS(RADIANS(G2867-G2866))) * 6371392 * IFERROR(IF(AVERAGEIF('TT History'!$B:$B, D2866, 'TT History'!$E:$E) &gt; 9.8%, 1.1205, IF(AVERAGEIF('TT History'!$B:$B, D2866, 'TT History'!$E:$E) &gt;= 8.5%, 1.1055, 1.0525)), 1.0525)</f>
        <v>147.58428518472761</v>
      </c>
    </row>
    <row r="2867" spans="1:8" x14ac:dyDescent="0.25">
      <c r="A2867" t="s">
        <v>176</v>
      </c>
      <c r="B2867" t="str">
        <f>VLOOKUP(C2867, olt_db!$B$2:$E$70, 2, 0)</f>
        <v>OLT-SMGN-Karang_Sari</v>
      </c>
      <c r="C2867" t="s">
        <v>966</v>
      </c>
      <c r="D2867" s="33" t="s">
        <v>985</v>
      </c>
      <c r="E2867" s="33" t="s">
        <v>1043</v>
      </c>
      <c r="F2867" s="107">
        <v>2.9982210402049199</v>
      </c>
      <c r="G2867" s="183">
        <v>99.128922445097899</v>
      </c>
      <c r="H2867" s="87">
        <f>ACOS(COS(RADIANS(90-F2868)) * COS(RADIANS(90-F2867)) + SIN(RADIANS(90-F2868)) * SIN(RADIANS(90-F2867)) * COS(RADIANS(G2868-G2867))) * 6371392 * IFERROR(IF(AVERAGEIF('TT History'!$B:$B, D2867, 'TT History'!$E:$E) &gt; 9.8%, 1.1205, IF(AVERAGEIF('TT History'!$B:$B, D2867, 'TT History'!$E:$E) &gt;= 8.5%, 1.1055, 1.0525)), 1.0525)</f>
        <v>172.49908205489552</v>
      </c>
    </row>
    <row r="2868" spans="1:8" x14ac:dyDescent="0.25">
      <c r="A2868" t="s">
        <v>176</v>
      </c>
      <c r="B2868" t="str">
        <f>VLOOKUP(C2868, olt_db!$B$2:$E$70, 2, 0)</f>
        <v>OLT-SMGN-Karang_Sari</v>
      </c>
      <c r="C2868" t="s">
        <v>966</v>
      </c>
      <c r="D2868" s="33" t="s">
        <v>985</v>
      </c>
      <c r="E2868" s="33" t="s">
        <v>1044</v>
      </c>
      <c r="F2868" s="107">
        <v>2.9992138995876401</v>
      </c>
      <c r="G2868" s="183">
        <v>99.1278317035067</v>
      </c>
      <c r="H2868" s="87">
        <f>ACOS(COS(RADIANS(90-F2869)) * COS(RADIANS(90-F2868)) + SIN(RADIANS(90-F2869)) * SIN(RADIANS(90-F2868)) * COS(RADIANS(G2869-G2868))) * 6371392 * IFERROR(IF(AVERAGEIF('TT History'!$B:$B, D2868, 'TT History'!$E:$E) &gt; 9.8%, 1.1205, IF(AVERAGEIF('TT History'!$B:$B, D2868, 'TT History'!$E:$E) &gt;= 8.5%, 1.1055, 1.0525)), 1.0525)</f>
        <v>158.79631768911744</v>
      </c>
    </row>
    <row r="2869" spans="1:8" x14ac:dyDescent="0.25">
      <c r="A2869" t="s">
        <v>176</v>
      </c>
      <c r="B2869" t="str">
        <f>VLOOKUP(C2869, olt_db!$B$2:$E$70, 2, 0)</f>
        <v>OLT-SMGN-Karang_Sari</v>
      </c>
      <c r="C2869" t="s">
        <v>966</v>
      </c>
      <c r="D2869" s="33" t="s">
        <v>985</v>
      </c>
      <c r="E2869" s="33" t="s">
        <v>1045</v>
      </c>
      <c r="F2869" s="107">
        <v>3.0001208538109898</v>
      </c>
      <c r="G2869" s="183">
        <v>99.126821229221804</v>
      </c>
      <c r="H2869" s="87">
        <f>ACOS(COS(RADIANS(90-F2870)) * COS(RADIANS(90-F2869)) + SIN(RADIANS(90-F2870)) * SIN(RADIANS(90-F2869)) * COS(RADIANS(G2870-G2869))) * 6371392 * IFERROR(IF(AVERAGEIF('TT History'!$B:$B, D2869, 'TT History'!$E:$E) &gt; 9.8%, 1.1205, IF(AVERAGEIF('TT History'!$B:$B, D2869, 'TT History'!$E:$E) &gt;= 8.5%, 1.1055, 1.0525)), 1.0525)</f>
        <v>156.74732631803741</v>
      </c>
    </row>
    <row r="2870" spans="1:8" x14ac:dyDescent="0.25">
      <c r="A2870" t="s">
        <v>176</v>
      </c>
      <c r="B2870" t="str">
        <f>VLOOKUP(C2870, olt_db!$B$2:$E$70, 2, 0)</f>
        <v>OLT-SMGN-Karang_Sari</v>
      </c>
      <c r="C2870" t="s">
        <v>966</v>
      </c>
      <c r="D2870" s="33" t="s">
        <v>985</v>
      </c>
      <c r="E2870" s="33" t="s">
        <v>1046</v>
      </c>
      <c r="F2870" s="107">
        <v>3.0010140005601298</v>
      </c>
      <c r="G2870" s="183">
        <v>99.125821901932397</v>
      </c>
      <c r="H2870" s="87">
        <f>ACOS(COS(RADIANS(90-F2871)) * COS(RADIANS(90-F2870)) + SIN(RADIANS(90-F2871)) * SIN(RADIANS(90-F2870)) * COS(RADIANS(G2871-G2870))) * 6371392 * IFERROR(IF(AVERAGEIF('TT History'!$B:$B, D2870, 'TT History'!$E:$E) &gt; 9.8%, 1.1205, IF(AVERAGEIF('TT History'!$B:$B, D2870, 'TT History'!$E:$E) &gt;= 8.5%, 1.1055, 1.0525)), 1.0525)</f>
        <v>168.33834174772852</v>
      </c>
    </row>
    <row r="2871" spans="1:8" x14ac:dyDescent="0.25">
      <c r="A2871" t="s">
        <v>176</v>
      </c>
      <c r="B2871" t="str">
        <f>VLOOKUP(C2871, olt_db!$B$2:$E$70, 2, 0)</f>
        <v>OLT-SMGN-Karang_Sari</v>
      </c>
      <c r="C2871" t="s">
        <v>966</v>
      </c>
      <c r="D2871" s="33" t="s">
        <v>985</v>
      </c>
      <c r="E2871" s="33" t="s">
        <v>1047</v>
      </c>
      <c r="F2871" s="107">
        <v>3.0019885513647799</v>
      </c>
      <c r="G2871" s="183">
        <v>99.124762642336904</v>
      </c>
      <c r="H2871" s="87">
        <f>ACOS(COS(RADIANS(90-F2872)) * COS(RADIANS(90-F2871)) + SIN(RADIANS(90-F2872)) * SIN(RADIANS(90-F2871)) * COS(RADIANS(G2872-G2871))) * 6371392 * IFERROR(IF(AVERAGEIF('TT History'!$B:$B, D2871, 'TT History'!$E:$E) &gt; 9.8%, 1.1205, IF(AVERAGEIF('TT History'!$B:$B, D2871, 'TT History'!$E:$E) &gt;= 8.5%, 1.1055, 1.0525)), 1.0525)</f>
        <v>90.916161279734112</v>
      </c>
    </row>
    <row r="2872" spans="1:8" x14ac:dyDescent="0.25">
      <c r="A2872" t="s">
        <v>176</v>
      </c>
      <c r="B2872" t="str">
        <f>VLOOKUP(C2872, olt_db!$B$2:$E$70, 2, 0)</f>
        <v>OLT-SMGN-Karang_Sari</v>
      </c>
      <c r="C2872" t="s">
        <v>966</v>
      </c>
      <c r="D2872" s="33" t="s">
        <v>985</v>
      </c>
      <c r="E2872" s="33" t="s">
        <v>1048</v>
      </c>
      <c r="F2872" s="107">
        <v>3.00250698660281</v>
      </c>
      <c r="G2872" s="183">
        <v>99.124183368379093</v>
      </c>
      <c r="H2872" s="87">
        <f>ACOS(COS(RADIANS(90-F2873)) * COS(RADIANS(90-F2872)) + SIN(RADIANS(90-F2873)) * SIN(RADIANS(90-F2872)) * COS(RADIANS(G2873-G2872))) * 6371392 * IFERROR(IF(AVERAGEIF('TT History'!$B:$B, D2872, 'TT History'!$E:$E) &gt; 9.8%, 1.1205, IF(AVERAGEIF('TT History'!$B:$B, D2872, 'TT History'!$E:$E) &gt;= 8.5%, 1.1055, 1.0525)), 1.0525)</f>
        <v>122.22810485083615</v>
      </c>
    </row>
    <row r="2873" spans="1:8" x14ac:dyDescent="0.25">
      <c r="A2873" t="s">
        <v>176</v>
      </c>
      <c r="B2873" t="str">
        <f>VLOOKUP(C2873, olt_db!$B$2:$E$70, 2, 0)</f>
        <v>OLT-SMGN-Karang_Sari</v>
      </c>
      <c r="C2873" t="s">
        <v>966</v>
      </c>
      <c r="D2873" s="33" t="s">
        <v>985</v>
      </c>
      <c r="E2873" s="33" t="s">
        <v>1049</v>
      </c>
      <c r="F2873" s="107">
        <v>3.0032064772532601</v>
      </c>
      <c r="G2873" s="183">
        <v>99.1234068437643</v>
      </c>
      <c r="H2873" s="87">
        <f>ACOS(COS(RADIANS(90-F2874)) * COS(RADIANS(90-F2873)) + SIN(RADIANS(90-F2874)) * SIN(RADIANS(90-F2873)) * COS(RADIANS(G2874-G2873))) * 6371392 * IFERROR(IF(AVERAGEIF('TT History'!$B:$B, D2873, 'TT History'!$E:$E) &gt; 9.8%, 1.1205, IF(AVERAGEIF('TT History'!$B:$B, D2873, 'TT History'!$E:$E) &gt;= 8.5%, 1.1055, 1.0525)), 1.0525)</f>
        <v>126.74381114356325</v>
      </c>
    </row>
    <row r="2874" spans="1:8" x14ac:dyDescent="0.25">
      <c r="A2874" t="s">
        <v>176</v>
      </c>
      <c r="B2874" t="str">
        <f>VLOOKUP(C2874, olt_db!$B$2:$E$70, 2, 0)</f>
        <v>OLT-SMGN-Karang_Sari</v>
      </c>
      <c r="C2874" t="s">
        <v>966</v>
      </c>
      <c r="D2874" s="33" t="s">
        <v>985</v>
      </c>
      <c r="E2874" s="33" t="s">
        <v>983</v>
      </c>
      <c r="F2874" s="107">
        <v>3.0039552462178301</v>
      </c>
      <c r="G2874" s="183">
        <v>99.122623436282097</v>
      </c>
      <c r="H2874" s="87">
        <f>ACOS(COS(RADIANS(90-F2875)) * COS(RADIANS(90-F2874)) + SIN(RADIANS(90-F2875)) * SIN(RADIANS(90-F2874)) * COS(RADIANS(G2875-G2874))) * 6371392 * IFERROR(IF(AVERAGEIF('TT History'!$B:$B, D2874, 'TT History'!$E:$E) &gt; 9.8%, 1.1205, IF(AVERAGEIF('TT History'!$B:$B, D2874, 'TT History'!$E:$E) &gt;= 8.5%, 1.1055, 1.0525)), 1.0525)</f>
        <v>45.725629886025793</v>
      </c>
    </row>
    <row r="2875" spans="1:8" x14ac:dyDescent="0.25">
      <c r="A2875" t="s">
        <v>176</v>
      </c>
      <c r="B2875" t="str">
        <f>VLOOKUP(C2875, olt_db!$B$2:$E$70, 2, 0)</f>
        <v>OLT-SMGN-Karang_Sari</v>
      </c>
      <c r="C2875" t="s">
        <v>966</v>
      </c>
      <c r="D2875" s="33" t="s">
        <v>985</v>
      </c>
      <c r="E2875" s="33" t="s">
        <v>1050</v>
      </c>
      <c r="F2875" s="107">
        <v>3.0042796250516499</v>
      </c>
      <c r="G2875" s="183">
        <v>99.122841479284503</v>
      </c>
      <c r="H2875" s="87">
        <f>ACOS(COS(RADIANS(90-F2876)) * COS(RADIANS(90-F2875)) + SIN(RADIANS(90-F2876)) * SIN(RADIANS(90-F2875)) * COS(RADIANS(G2876-G2875))) * 6371392 * IFERROR(IF(AVERAGEIF('TT History'!$B:$B, D2875, 'TT History'!$E:$E) &gt; 9.8%, 1.1205, IF(AVERAGEIF('TT History'!$B:$B, D2875, 'TT History'!$E:$E) &gt;= 8.5%, 1.1055, 1.0525)), 1.0525)</f>
        <v>54.687765856400539</v>
      </c>
    </row>
    <row r="2876" spans="1:8" x14ac:dyDescent="0.25">
      <c r="A2876" t="s">
        <v>176</v>
      </c>
      <c r="B2876" t="str">
        <f>VLOOKUP(C2876, olt_db!$B$2:$E$70, 2, 0)</f>
        <v>OLT-SMGN-Karang_Sari</v>
      </c>
      <c r="C2876" t="s">
        <v>966</v>
      </c>
      <c r="D2876" s="33" t="s">
        <v>985</v>
      </c>
      <c r="E2876" s="33" t="s">
        <v>984</v>
      </c>
      <c r="F2876" s="107">
        <v>3.0045232331044902</v>
      </c>
      <c r="G2876" s="183">
        <v>99.123240756989603</v>
      </c>
      <c r="H2876" s="34">
        <f>(ACOS(COS(RADIANS(90-olt_db!F36)) * COS(RADIANS(90-F2876)) + SIN(RADIANS(90-olt_db!F36)) * SIN(RADIANS(90-F2876)) * COS(RADIANS(olt_db!G36-G2876))) * 6371392)*1.105</f>
        <v>20.025989419356801</v>
      </c>
    </row>
    <row r="2877" spans="1:8" x14ac:dyDescent="0.25">
      <c r="A2877" t="s">
        <v>176</v>
      </c>
      <c r="B2877" t="str">
        <f>VLOOKUP(C2877, olt_db!$B$2:$E$70, 2, 0)</f>
        <v>OLT-SMGN-Karang_Sari</v>
      </c>
      <c r="C2877" t="s">
        <v>966</v>
      </c>
      <c r="D2877" s="35" t="s">
        <v>1051</v>
      </c>
      <c r="E2877" s="35" t="s">
        <v>1052</v>
      </c>
      <c r="F2877" s="125">
        <v>2.9738704707738699</v>
      </c>
      <c r="G2877" s="126">
        <v>99.132795034982493</v>
      </c>
      <c r="H2877" s="37">
        <f>ACOS(COS(RADIANS(90-F2878)) * COS(RADIANS(90-F2877)) + SIN(RADIANS(90-F2878)) * SIN(RADIANS(90-F2877)) * COS(RADIANS(G2878-G2877))) * 6371392 * IFERROR(IF(AVERAGEIF('TT History'!$B:$B, D2877, 'TT History'!$E:$E) &gt; 9.8%, 1.1205, IF(AVERAGEIF('TT History'!$B:$B, D2877, 'TT History'!$E:$E) &gt;= 8.5%, 1.1055, 1.0525)), 1.0525)</f>
        <v>42.655804695223537</v>
      </c>
    </row>
    <row r="2878" spans="1:8" x14ac:dyDescent="0.25">
      <c r="A2878" t="s">
        <v>176</v>
      </c>
      <c r="B2878" t="str">
        <f>VLOOKUP(C2878, olt_db!$B$2:$E$70, 2, 0)</f>
        <v>OLT-SMGN-Karang_Sari</v>
      </c>
      <c r="C2878" t="s">
        <v>966</v>
      </c>
      <c r="D2878" s="35" t="s">
        <v>1051</v>
      </c>
      <c r="E2878" s="35" t="s">
        <v>1053</v>
      </c>
      <c r="F2878" s="125">
        <v>2.9740434753807001</v>
      </c>
      <c r="G2878" s="126">
        <v>99.133116243614495</v>
      </c>
      <c r="H2878" s="37">
        <f>ACOS(COS(RADIANS(90-F2879)) * COS(RADIANS(90-F2878)) + SIN(RADIANS(90-F2879)) * SIN(RADIANS(90-F2878)) * COS(RADIANS(G2879-G2878))) * 6371392 * IFERROR(IF(AVERAGEIF('TT History'!$B:$B, D2878, 'TT History'!$E:$E) &gt; 9.8%, 1.1205, IF(AVERAGEIF('TT History'!$B:$B, D2878, 'TT History'!$E:$E) &gt;= 8.5%, 1.1055, 1.0525)), 1.0525)</f>
        <v>87.849278046061258</v>
      </c>
    </row>
    <row r="2879" spans="1:8" x14ac:dyDescent="0.25">
      <c r="A2879" t="s">
        <v>176</v>
      </c>
      <c r="B2879" t="str">
        <f>VLOOKUP(C2879, olt_db!$B$2:$E$70, 2, 0)</f>
        <v>OLT-SMGN-Karang_Sari</v>
      </c>
      <c r="C2879" t="s">
        <v>966</v>
      </c>
      <c r="D2879" s="35" t="s">
        <v>1051</v>
      </c>
      <c r="E2879" s="35" t="s">
        <v>1005</v>
      </c>
      <c r="F2879" s="125">
        <v>2.97406403529674</v>
      </c>
      <c r="G2879" s="126">
        <v>99.133867566827007</v>
      </c>
      <c r="H2879" s="37">
        <f>ACOS(COS(RADIANS(90-F2880)) * COS(RADIANS(90-F2879)) + SIN(RADIANS(90-F2880)) * SIN(RADIANS(90-F2879)) * COS(RADIANS(G2880-G2879))) * 6371392 * IFERROR(IF(AVERAGEIF('TT History'!$B:$B, D2879, 'TT History'!$E:$E) &gt; 9.8%, 1.1205, IF(AVERAGEIF('TT History'!$B:$B, D2879, 'TT History'!$E:$E) &gt;= 8.5%, 1.1055, 1.0525)), 1.0525)</f>
        <v>161.08909709979554</v>
      </c>
    </row>
    <row r="2880" spans="1:8" x14ac:dyDescent="0.25">
      <c r="A2880" t="s">
        <v>176</v>
      </c>
      <c r="B2880" t="str">
        <f>VLOOKUP(C2880, olt_db!$B$2:$E$70, 2, 0)</f>
        <v>OLT-SMGN-Karang_Sari</v>
      </c>
      <c r="C2880" t="s">
        <v>966</v>
      </c>
      <c r="D2880" s="35" t="s">
        <v>1051</v>
      </c>
      <c r="E2880" s="35" t="s">
        <v>1006</v>
      </c>
      <c r="F2880" s="125">
        <v>2.9739893015865602</v>
      </c>
      <c r="G2880" s="126">
        <v>99.135243750791005</v>
      </c>
      <c r="H2880" s="37">
        <f>ACOS(COS(RADIANS(90-F2881)) * COS(RADIANS(90-F2880)) + SIN(RADIANS(90-F2881)) * SIN(RADIANS(90-F2880)) * COS(RADIANS(G2881-G2880))) * 6371392 * IFERROR(IF(AVERAGEIF('TT History'!$B:$B, D2880, 'TT History'!$E:$E) &gt; 9.8%, 1.1205, IF(AVERAGEIF('TT History'!$B:$B, D2880, 'TT History'!$E:$E) &gt;= 8.5%, 1.1055, 1.0525)), 1.0525)</f>
        <v>50.941942969863604</v>
      </c>
    </row>
    <row r="2881" spans="1:8" x14ac:dyDescent="0.25">
      <c r="A2881" t="s">
        <v>176</v>
      </c>
      <c r="B2881" t="str">
        <f>VLOOKUP(C2881, olt_db!$B$2:$E$70, 2, 0)</f>
        <v>OLT-SMGN-Karang_Sari</v>
      </c>
      <c r="C2881" t="s">
        <v>966</v>
      </c>
      <c r="D2881" s="35" t="s">
        <v>1051</v>
      </c>
      <c r="E2881" s="35" t="s">
        <v>1007</v>
      </c>
      <c r="F2881" s="125">
        <v>2.9744241915331502</v>
      </c>
      <c r="G2881" s="126">
        <v>99.135261540549607</v>
      </c>
      <c r="H2881" s="37">
        <f>ACOS(COS(RADIANS(90-F2882)) * COS(RADIANS(90-F2881)) + SIN(RADIANS(90-F2882)) * SIN(RADIANS(90-F2881)) * COS(RADIANS(G2882-G2881))) * 6371392 * IFERROR(IF(AVERAGEIF('TT History'!$B:$B, D2881, 'TT History'!$E:$E) &gt; 9.8%, 1.1205, IF(AVERAGEIF('TT History'!$B:$B, D2881, 'TT History'!$E:$E) &gt;= 8.5%, 1.1055, 1.0525)), 1.0525)</f>
        <v>128.17772336086099</v>
      </c>
    </row>
    <row r="2882" spans="1:8" x14ac:dyDescent="0.25">
      <c r="A2882" t="s">
        <v>176</v>
      </c>
      <c r="B2882" t="str">
        <f>VLOOKUP(C2882, olt_db!$B$2:$E$70, 2, 0)</f>
        <v>OLT-SMGN-Karang_Sari</v>
      </c>
      <c r="C2882" t="s">
        <v>966</v>
      </c>
      <c r="D2882" s="35" t="s">
        <v>1051</v>
      </c>
      <c r="E2882" s="35" t="s">
        <v>1008</v>
      </c>
      <c r="F2882" s="125">
        <v>2.9755193225164702</v>
      </c>
      <c r="G2882" s="126">
        <v>99.135269907876605</v>
      </c>
      <c r="H2882" s="37">
        <f>ACOS(COS(RADIANS(90-F2883)) * COS(RADIANS(90-F2882)) + SIN(RADIANS(90-F2883)) * SIN(RADIANS(90-F2882)) * COS(RADIANS(G2883-G2882))) * 6371392 * IFERROR(IF(AVERAGEIF('TT History'!$B:$B, D2882, 'TT History'!$E:$E) &gt; 9.8%, 1.1205, IF(AVERAGEIF('TT History'!$B:$B, D2882, 'TT History'!$E:$E) &gt;= 8.5%, 1.1055, 1.0525)), 1.0525)</f>
        <v>125.82642433652353</v>
      </c>
    </row>
    <row r="2883" spans="1:8" x14ac:dyDescent="0.25">
      <c r="A2883" t="s">
        <v>176</v>
      </c>
      <c r="B2883" t="str">
        <f>VLOOKUP(C2883, olt_db!$B$2:$E$70, 2, 0)</f>
        <v>OLT-SMGN-Karang_Sari</v>
      </c>
      <c r="C2883" t="s">
        <v>966</v>
      </c>
      <c r="D2883" s="35" t="s">
        <v>1051</v>
      </c>
      <c r="E2883" s="35" t="s">
        <v>1009</v>
      </c>
      <c r="F2883" s="125">
        <v>2.97659340850511</v>
      </c>
      <c r="G2883" s="126">
        <v>99.135223781006204</v>
      </c>
      <c r="H2883" s="37">
        <f>ACOS(COS(RADIANS(90-F2884)) * COS(RADIANS(90-F2883)) + SIN(RADIANS(90-F2884)) * SIN(RADIANS(90-F2883)) * COS(RADIANS(G2884-G2883))) * 6371392 * IFERROR(IF(AVERAGEIF('TT History'!$B:$B, D2883, 'TT History'!$E:$E) &gt; 9.8%, 1.1205, IF(AVERAGEIF('TT History'!$B:$B, D2883, 'TT History'!$E:$E) &gt;= 8.5%, 1.1055, 1.0525)), 1.0525)</f>
        <v>110.16011155420406</v>
      </c>
    </row>
    <row r="2884" spans="1:8" x14ac:dyDescent="0.25">
      <c r="A2884" t="s">
        <v>176</v>
      </c>
      <c r="B2884" t="str">
        <f>VLOOKUP(C2884, olt_db!$B$2:$E$70, 2, 0)</f>
        <v>OLT-SMGN-Karang_Sari</v>
      </c>
      <c r="C2884" t="s">
        <v>966</v>
      </c>
      <c r="D2884" s="35" t="s">
        <v>1051</v>
      </c>
      <c r="E2884" s="35" t="s">
        <v>1010</v>
      </c>
      <c r="F2884" s="125">
        <v>2.9775330031920002</v>
      </c>
      <c r="G2884" s="126">
        <v>99.135168432387403</v>
      </c>
      <c r="H2884" s="37">
        <f>ACOS(COS(RADIANS(90-F2885)) * COS(RADIANS(90-F2884)) + SIN(RADIANS(90-F2885)) * SIN(RADIANS(90-F2884)) * COS(RADIANS(G2885-G2884))) * 6371392 * IFERROR(IF(AVERAGEIF('TT History'!$B:$B, D2884, 'TT History'!$E:$E) &gt; 9.8%, 1.1205, IF(AVERAGEIF('TT History'!$B:$B, D2884, 'TT History'!$E:$E) &gt;= 8.5%, 1.1055, 1.0525)), 1.0525)</f>
        <v>103.68733559355232</v>
      </c>
    </row>
    <row r="2885" spans="1:8" x14ac:dyDescent="0.25">
      <c r="A2885" t="s">
        <v>176</v>
      </c>
      <c r="B2885" t="str">
        <f>VLOOKUP(C2885, olt_db!$B$2:$E$70, 2, 0)</f>
        <v>OLT-SMGN-Karang_Sari</v>
      </c>
      <c r="C2885" t="s">
        <v>966</v>
      </c>
      <c r="D2885" s="35" t="s">
        <v>1051</v>
      </c>
      <c r="E2885" s="35" t="s">
        <v>1011</v>
      </c>
      <c r="F2885" s="125">
        <v>2.9784188178713098</v>
      </c>
      <c r="G2885" s="126">
        <v>99.135181802898302</v>
      </c>
      <c r="H2885" s="37">
        <f>ACOS(COS(RADIANS(90-F2886)) * COS(RADIANS(90-F2885)) + SIN(RADIANS(90-F2886)) * SIN(RADIANS(90-F2885)) * COS(RADIANS(G2886-G2885))) * 6371392 * IFERROR(IF(AVERAGEIF('TT History'!$B:$B, D2885, 'TT History'!$E:$E) &gt; 9.8%, 1.1205, IF(AVERAGEIF('TT History'!$B:$B, D2885, 'TT History'!$E:$E) &gt;= 8.5%, 1.1055, 1.0525)), 1.0525)</f>
        <v>55.935908945428046</v>
      </c>
    </row>
    <row r="2886" spans="1:8" x14ac:dyDescent="0.25">
      <c r="A2886" t="s">
        <v>176</v>
      </c>
      <c r="B2886" t="str">
        <f>VLOOKUP(C2886, olt_db!$B$2:$E$70, 2, 0)</f>
        <v>OLT-SMGN-Karang_Sari</v>
      </c>
      <c r="C2886" t="s">
        <v>966</v>
      </c>
      <c r="D2886" s="35" t="s">
        <v>1051</v>
      </c>
      <c r="E2886" s="35" t="s">
        <v>1012</v>
      </c>
      <c r="F2886" s="125">
        <v>2.9788802012419402</v>
      </c>
      <c r="G2886" s="126">
        <v>99.135306608474707</v>
      </c>
      <c r="H2886" s="37">
        <f>ACOS(COS(RADIANS(90-F2887)) * COS(RADIANS(90-F2886)) + SIN(RADIANS(90-F2887)) * SIN(RADIANS(90-F2886)) * COS(RADIANS(G2887-G2886))) * 6371392 * IFERROR(IF(AVERAGEIF('TT History'!$B:$B, D2886, 'TT History'!$E:$E) &gt; 9.8%, 1.1205, IF(AVERAGEIF('TT History'!$B:$B, D2886, 'TT History'!$E:$E) &gt;= 8.5%, 1.1055, 1.0525)), 1.0525)</f>
        <v>28.716384454813142</v>
      </c>
    </row>
    <row r="2887" spans="1:8" x14ac:dyDescent="0.25">
      <c r="A2887" t="s">
        <v>176</v>
      </c>
      <c r="B2887" t="str">
        <f>VLOOKUP(C2887, olt_db!$B$2:$E$70, 2, 0)</f>
        <v>OLT-SMGN-Karang_Sari</v>
      </c>
      <c r="C2887" t="s">
        <v>966</v>
      </c>
      <c r="D2887" s="35" t="s">
        <v>1051</v>
      </c>
      <c r="E2887" s="35" t="s">
        <v>1013</v>
      </c>
      <c r="F2887" s="125">
        <v>2.9791253897782402</v>
      </c>
      <c r="G2887" s="126">
        <v>99.135297566506793</v>
      </c>
      <c r="H2887" s="37">
        <f>ACOS(COS(RADIANS(90-F2888)) * COS(RADIANS(90-F2887)) + SIN(RADIANS(90-F2888)) * SIN(RADIANS(90-F2887)) * COS(RADIANS(G2888-G2887))) * 6371392 * IFERROR(IF(AVERAGEIF('TT History'!$B:$B, D2887, 'TT History'!$E:$E) &gt; 9.8%, 1.1205, IF(AVERAGEIF('TT History'!$B:$B, D2887, 'TT History'!$E:$E) &gt;= 8.5%, 1.1055, 1.0525)), 1.0525)</f>
        <v>105.49521231448975</v>
      </c>
    </row>
    <row r="2888" spans="1:8" x14ac:dyDescent="0.25">
      <c r="A2888" t="s">
        <v>176</v>
      </c>
      <c r="B2888" t="str">
        <f>VLOOKUP(C2888, olt_db!$B$2:$E$70, 2, 0)</f>
        <v>OLT-SMGN-Karang_Sari</v>
      </c>
      <c r="C2888" t="s">
        <v>966</v>
      </c>
      <c r="D2888" s="35" t="s">
        <v>1051</v>
      </c>
      <c r="E2888" s="35" t="s">
        <v>1014</v>
      </c>
      <c r="F2888" s="125">
        <v>2.9800262005582701</v>
      </c>
      <c r="G2888" s="126">
        <v>99.135266008677206</v>
      </c>
      <c r="H2888" s="37">
        <f>ACOS(COS(RADIANS(90-F2889)) * COS(RADIANS(90-F2888)) + SIN(RADIANS(90-F2889)) * SIN(RADIANS(90-F2888)) * COS(RADIANS(G2889-G2888))) * 6371392 * IFERROR(IF(AVERAGEIF('TT History'!$B:$B, D2888, 'TT History'!$E:$E) &gt; 9.8%, 1.1205, IF(AVERAGEIF('TT History'!$B:$B, D2888, 'TT History'!$E:$E) &gt;= 8.5%, 1.1055, 1.0525)), 1.0525)</f>
        <v>22.544895799612416</v>
      </c>
    </row>
    <row r="2889" spans="1:8" x14ac:dyDescent="0.25">
      <c r="A2889" t="s">
        <v>176</v>
      </c>
      <c r="B2889" t="str">
        <f>VLOOKUP(C2889, olt_db!$B$2:$E$70, 2, 0)</f>
        <v>OLT-SMGN-Karang_Sari</v>
      </c>
      <c r="C2889" t="s">
        <v>966</v>
      </c>
      <c r="D2889" s="35" t="s">
        <v>1051</v>
      </c>
      <c r="E2889" s="35" t="s">
        <v>1015</v>
      </c>
      <c r="F2889" s="125">
        <v>2.98020818913034</v>
      </c>
      <c r="G2889" s="126">
        <v>99.135329225185203</v>
      </c>
      <c r="H2889" s="37">
        <f>ACOS(COS(RADIANS(90-F2890)) * COS(RADIANS(90-F2889)) + SIN(RADIANS(90-F2890)) * SIN(RADIANS(90-F2889)) * COS(RADIANS(G2890-G2889))) * 6371392 * IFERROR(IF(AVERAGEIF('TT History'!$B:$B, D2889, 'TT History'!$E:$E) &gt; 9.8%, 1.1205, IF(AVERAGEIF('TT History'!$B:$B, D2889, 'TT History'!$E:$E) &gt;= 8.5%, 1.1055, 1.0525)), 1.0525)</f>
        <v>30.648324116231127</v>
      </c>
    </row>
    <row r="2890" spans="1:8" x14ac:dyDescent="0.25">
      <c r="A2890" t="s">
        <v>176</v>
      </c>
      <c r="B2890" t="str">
        <f>VLOOKUP(C2890, olt_db!$B$2:$E$70, 2, 0)</f>
        <v>OLT-SMGN-Karang_Sari</v>
      </c>
      <c r="C2890" t="s">
        <v>966</v>
      </c>
      <c r="D2890" s="35" t="s">
        <v>1051</v>
      </c>
      <c r="E2890" s="35" t="s">
        <v>1016</v>
      </c>
      <c r="F2890" s="125">
        <v>2.9804149071650698</v>
      </c>
      <c r="G2890" s="126">
        <v>99.135490190273302</v>
      </c>
      <c r="H2890" s="37">
        <f>ACOS(COS(RADIANS(90-F2891)) * COS(RADIANS(90-F2890)) + SIN(RADIANS(90-F2891)) * SIN(RADIANS(90-F2890)) * COS(RADIANS(G2891-G2890))) * 6371392 * IFERROR(IF(AVERAGEIF('TT History'!$B:$B, D2890, 'TT History'!$E:$E) &gt; 9.8%, 1.1205, IF(AVERAGEIF('TT History'!$B:$B, D2890, 'TT History'!$E:$E) &gt;= 8.5%, 1.1055, 1.0525)), 1.0525)</f>
        <v>172.28358617920233</v>
      </c>
    </row>
    <row r="2891" spans="1:8" x14ac:dyDescent="0.25">
      <c r="A2891" t="s">
        <v>176</v>
      </c>
      <c r="B2891" t="str">
        <f>VLOOKUP(C2891, olt_db!$B$2:$E$70, 2, 0)</f>
        <v>OLT-SMGN-Karang_Sari</v>
      </c>
      <c r="C2891" t="s">
        <v>966</v>
      </c>
      <c r="D2891" s="35" t="s">
        <v>1051</v>
      </c>
      <c r="E2891" s="35" t="s">
        <v>1017</v>
      </c>
      <c r="F2891" s="125">
        <v>2.9818858344625299</v>
      </c>
      <c r="G2891" s="126">
        <v>99.135433721838695</v>
      </c>
      <c r="H2891" s="37">
        <f>ACOS(COS(RADIANS(90-F2892)) * COS(RADIANS(90-F2891)) + SIN(RADIANS(90-F2892)) * SIN(RADIANS(90-F2891)) * COS(RADIANS(G2892-G2891))) * 6371392 * IFERROR(IF(AVERAGEIF('TT History'!$B:$B, D2891, 'TT History'!$E:$E) &gt; 9.8%, 1.1205, IF(AVERAGEIF('TT History'!$B:$B, D2891, 'TT History'!$E:$E) &gt;= 8.5%, 1.1055, 1.0525)), 1.0525)</f>
        <v>126.69921275397451</v>
      </c>
    </row>
    <row r="2892" spans="1:8" x14ac:dyDescent="0.25">
      <c r="A2892" t="s">
        <v>176</v>
      </c>
      <c r="B2892" t="str">
        <f>VLOOKUP(C2892, olt_db!$B$2:$E$70, 2, 0)</f>
        <v>OLT-SMGN-Karang_Sari</v>
      </c>
      <c r="C2892" t="s">
        <v>966</v>
      </c>
      <c r="D2892" s="35" t="s">
        <v>1051</v>
      </c>
      <c r="E2892" s="35" t="s">
        <v>1018</v>
      </c>
      <c r="F2892" s="125">
        <v>2.9829663489009799</v>
      </c>
      <c r="G2892" s="126">
        <v>99.135367597553994</v>
      </c>
      <c r="H2892" s="37">
        <f>ACOS(COS(RADIANS(90-F2893)) * COS(RADIANS(90-F2892)) + SIN(RADIANS(90-F2893)) * SIN(RADIANS(90-F2892)) * COS(RADIANS(G2893-G2892))) * 6371392 * IFERROR(IF(AVERAGEIF('TT History'!$B:$B, D2892, 'TT History'!$E:$E) &gt; 9.8%, 1.1205, IF(AVERAGEIF('TT History'!$B:$B, D2892, 'TT History'!$E:$E) &gt;= 8.5%, 1.1055, 1.0525)), 1.0525)</f>
        <v>121.55210928438107</v>
      </c>
    </row>
    <row r="2893" spans="1:8" x14ac:dyDescent="0.25">
      <c r="A2893" t="s">
        <v>176</v>
      </c>
      <c r="B2893" t="str">
        <f>VLOOKUP(C2893, olt_db!$B$2:$E$70, 2, 0)</f>
        <v>OLT-SMGN-Karang_Sari</v>
      </c>
      <c r="C2893" t="s">
        <v>966</v>
      </c>
      <c r="D2893" s="35" t="s">
        <v>1051</v>
      </c>
      <c r="E2893" s="35" t="s">
        <v>1019</v>
      </c>
      <c r="F2893" s="125">
        <v>2.9840043607207098</v>
      </c>
      <c r="G2893" s="126">
        <v>99.135334013010393</v>
      </c>
      <c r="H2893" s="37">
        <f>ACOS(COS(RADIANS(90-F2894)) * COS(RADIANS(90-F2893)) + SIN(RADIANS(90-F2894)) * SIN(RADIANS(90-F2893)) * COS(RADIANS(G2894-G2893))) * 6371392 * IFERROR(IF(AVERAGEIF('TT History'!$B:$B, D2893, 'TT History'!$E:$E) &gt; 9.8%, 1.1205, IF(AVERAGEIF('TT History'!$B:$B, D2893, 'TT History'!$E:$E) &gt;= 8.5%, 1.1055, 1.0525)), 1.0525)</f>
        <v>135.1530268253434</v>
      </c>
    </row>
    <row r="2894" spans="1:8" x14ac:dyDescent="0.25">
      <c r="A2894" t="s">
        <v>176</v>
      </c>
      <c r="B2894" t="str">
        <f>VLOOKUP(C2894, olt_db!$B$2:$E$70, 2, 0)</f>
        <v>OLT-SMGN-Karang_Sari</v>
      </c>
      <c r="C2894" t="s">
        <v>966</v>
      </c>
      <c r="D2894" s="35" t="s">
        <v>1051</v>
      </c>
      <c r="E2894" s="35" t="s">
        <v>1020</v>
      </c>
      <c r="F2894" s="125">
        <v>2.9851568941663098</v>
      </c>
      <c r="G2894" s="126">
        <v>99.135262227176796</v>
      </c>
      <c r="H2894" s="37">
        <f>ACOS(COS(RADIANS(90-F2895)) * COS(RADIANS(90-F2894)) + SIN(RADIANS(90-F2895)) * SIN(RADIANS(90-F2894)) * COS(RADIANS(G2895-G2894))) * 6371392 * IFERROR(IF(AVERAGEIF('TT History'!$B:$B, D2894, 'TT History'!$E:$E) &gt; 9.8%, 1.1205, IF(AVERAGEIF('TT History'!$B:$B, D2894, 'TT History'!$E:$E) &gt;= 8.5%, 1.1055, 1.0525)), 1.0525)</f>
        <v>90.658194365788731</v>
      </c>
    </row>
    <row r="2895" spans="1:8" x14ac:dyDescent="0.25">
      <c r="A2895" t="s">
        <v>176</v>
      </c>
      <c r="B2895" t="str">
        <f>VLOOKUP(C2895, olt_db!$B$2:$E$70, 2, 0)</f>
        <v>OLT-SMGN-Karang_Sari</v>
      </c>
      <c r="C2895" t="s">
        <v>966</v>
      </c>
      <c r="D2895" s="35" t="s">
        <v>1051</v>
      </c>
      <c r="E2895" s="35" t="s">
        <v>1021</v>
      </c>
      <c r="F2895" s="125">
        <v>2.98593148452666</v>
      </c>
      <c r="G2895" s="126">
        <v>99.135264030863297</v>
      </c>
      <c r="H2895" s="37">
        <f>ACOS(COS(RADIANS(90-F2896)) * COS(RADIANS(90-F2895)) + SIN(RADIANS(90-F2896)) * SIN(RADIANS(90-F2895)) * COS(RADIANS(G2896-G2895))) * 6371392 * IFERROR(IF(AVERAGEIF('TT History'!$B:$B, D2895, 'TT History'!$E:$E) &gt; 9.8%, 1.1205, IF(AVERAGEIF('TT History'!$B:$B, D2895, 'TT History'!$E:$E) &gt;= 8.5%, 1.1055, 1.0525)), 1.0525)</f>
        <v>138.70173743171924</v>
      </c>
    </row>
    <row r="2896" spans="1:8" x14ac:dyDescent="0.25">
      <c r="A2896" t="s">
        <v>176</v>
      </c>
      <c r="B2896" t="str">
        <f>VLOOKUP(C2896, olt_db!$B$2:$E$70, 2, 0)</f>
        <v>OLT-SMGN-Karang_Sari</v>
      </c>
      <c r="C2896" t="s">
        <v>966</v>
      </c>
      <c r="D2896" s="35" t="s">
        <v>1051</v>
      </c>
      <c r="E2896" s="35" t="s">
        <v>1022</v>
      </c>
      <c r="F2896" s="125">
        <v>2.9869483192258701</v>
      </c>
      <c r="G2896" s="126">
        <v>99.135873516326001</v>
      </c>
      <c r="H2896" s="37">
        <f>ACOS(COS(RADIANS(90-F2897)) * COS(RADIANS(90-F2896)) + SIN(RADIANS(90-F2897)) * SIN(RADIANS(90-F2896)) * COS(RADIANS(G2897-G2896))) * 6371392 * IFERROR(IF(AVERAGEIF('TT History'!$B:$B, D2896, 'TT History'!$E:$E) &gt; 9.8%, 1.1205, IF(AVERAGEIF('TT History'!$B:$B, D2896, 'TT History'!$E:$E) &gt;= 8.5%, 1.1055, 1.0525)), 1.0525)</f>
        <v>108.04844774314184</v>
      </c>
    </row>
    <row r="2897" spans="1:8" x14ac:dyDescent="0.25">
      <c r="A2897" t="s">
        <v>176</v>
      </c>
      <c r="B2897" t="str">
        <f>VLOOKUP(C2897, olt_db!$B$2:$E$70, 2, 0)</f>
        <v>OLT-SMGN-Karang_Sari</v>
      </c>
      <c r="C2897" t="s">
        <v>966</v>
      </c>
      <c r="D2897" s="35" t="s">
        <v>1051</v>
      </c>
      <c r="E2897" s="35" t="s">
        <v>1023</v>
      </c>
      <c r="F2897" s="125">
        <v>2.9877326532409199</v>
      </c>
      <c r="G2897" s="126">
        <v>99.136361082297</v>
      </c>
      <c r="H2897" s="37">
        <f>ACOS(COS(RADIANS(90-F2898)) * COS(RADIANS(90-F2897)) + SIN(RADIANS(90-F2898)) * SIN(RADIANS(90-F2897)) * COS(RADIANS(G2898-G2897))) * 6371392 * IFERROR(IF(AVERAGEIF('TT History'!$B:$B, D2897, 'TT History'!$E:$E) &gt; 9.8%, 1.1205, IF(AVERAGEIF('TT History'!$B:$B, D2897, 'TT History'!$E:$E) &gt;= 8.5%, 1.1055, 1.0525)), 1.0525)</f>
        <v>163.84142962328866</v>
      </c>
    </row>
    <row r="2898" spans="1:8" x14ac:dyDescent="0.25">
      <c r="A2898" t="s">
        <v>176</v>
      </c>
      <c r="B2898" t="str">
        <f>VLOOKUP(C2898, olt_db!$B$2:$E$70, 2, 0)</f>
        <v>OLT-SMGN-Karang_Sari</v>
      </c>
      <c r="C2898" t="s">
        <v>966</v>
      </c>
      <c r="D2898" s="35" t="s">
        <v>1051</v>
      </c>
      <c r="E2898" s="35" t="s">
        <v>1024</v>
      </c>
      <c r="F2898" s="125">
        <v>2.98895523504155</v>
      </c>
      <c r="G2898" s="126">
        <v>99.137043883481098</v>
      </c>
      <c r="H2898" s="37">
        <f>ACOS(COS(RADIANS(90-F2899)) * COS(RADIANS(90-F2898)) + SIN(RADIANS(90-F2899)) * SIN(RADIANS(90-F2898)) * COS(RADIANS(G2899-G2898))) * 6371392 * IFERROR(IF(AVERAGEIF('TT History'!$B:$B, D2898, 'TT History'!$E:$E) &gt; 9.8%, 1.1205, IF(AVERAGEIF('TT History'!$B:$B, D2898, 'TT History'!$E:$E) &gt;= 8.5%, 1.1055, 1.0525)), 1.0525)</f>
        <v>18.233606353676507</v>
      </c>
    </row>
    <row r="2899" spans="1:8" x14ac:dyDescent="0.25">
      <c r="A2899" t="s">
        <v>176</v>
      </c>
      <c r="B2899" t="str">
        <f>VLOOKUP(C2899, olt_db!$B$2:$E$70, 2, 0)</f>
        <v>OLT-SMGN-Karang_Sari</v>
      </c>
      <c r="C2899" t="s">
        <v>966</v>
      </c>
      <c r="D2899" s="35" t="s">
        <v>1051</v>
      </c>
      <c r="E2899" s="35" t="s">
        <v>1025</v>
      </c>
      <c r="F2899" s="125">
        <v>2.98911073401174</v>
      </c>
      <c r="G2899" s="126">
        <v>99.137034341377898</v>
      </c>
      <c r="H2899" s="37">
        <f>ACOS(COS(RADIANS(90-F2900)) * COS(RADIANS(90-F2899)) + SIN(RADIANS(90-F2900)) * SIN(RADIANS(90-F2899)) * COS(RADIANS(G2900-G2899))) * 6371392 * IFERROR(IF(AVERAGEIF('TT History'!$B:$B, D2899, 'TT History'!$E:$E) &gt; 9.8%, 1.1205, IF(AVERAGEIF('TT History'!$B:$B, D2899, 'TT History'!$E:$E) &gt;= 8.5%, 1.1055, 1.0525)), 1.0525)</f>
        <v>172.72679619257121</v>
      </c>
    </row>
    <row r="2900" spans="1:8" x14ac:dyDescent="0.25">
      <c r="A2900" t="s">
        <v>176</v>
      </c>
      <c r="B2900" t="str">
        <f>VLOOKUP(C2900, olt_db!$B$2:$E$70, 2, 0)</f>
        <v>OLT-SMGN-Karang_Sari</v>
      </c>
      <c r="C2900" t="s">
        <v>966</v>
      </c>
      <c r="D2900" s="35" t="s">
        <v>1051</v>
      </c>
      <c r="E2900" s="35" t="s">
        <v>1026</v>
      </c>
      <c r="F2900" s="125">
        <v>2.98920447728662</v>
      </c>
      <c r="G2900" s="126">
        <v>99.135559520619296</v>
      </c>
      <c r="H2900" s="37">
        <f>ACOS(COS(RADIANS(90-F2901)) * COS(RADIANS(90-F2900)) + SIN(RADIANS(90-F2901)) * SIN(RADIANS(90-F2900)) * COS(RADIANS(G2901-G2900))) * 6371392 * IFERROR(IF(AVERAGEIF('TT History'!$B:$B, D2900, 'TT History'!$E:$E) &gt; 9.8%, 1.1205, IF(AVERAGEIF('TT History'!$B:$B, D2900, 'TT History'!$E:$E) &gt;= 8.5%, 1.1055, 1.0525)), 1.0525)</f>
        <v>29.308011921115789</v>
      </c>
    </row>
    <row r="2901" spans="1:8" x14ac:dyDescent="0.25">
      <c r="A2901" t="s">
        <v>176</v>
      </c>
      <c r="B2901" t="str">
        <f>VLOOKUP(C2901, olt_db!$B$2:$E$70, 2, 0)</f>
        <v>OLT-SMGN-Karang_Sari</v>
      </c>
      <c r="C2901" t="s">
        <v>966</v>
      </c>
      <c r="D2901" s="35" t="s">
        <v>1051</v>
      </c>
      <c r="E2901" s="35" t="s">
        <v>1027</v>
      </c>
      <c r="F2901" s="125">
        <v>2.9893761895701001</v>
      </c>
      <c r="G2901" s="126">
        <v>99.1353770081503</v>
      </c>
      <c r="H2901" s="37">
        <f>ACOS(COS(RADIANS(90-F2902)) * COS(RADIANS(90-F2901)) + SIN(RADIANS(90-F2902)) * SIN(RADIANS(90-F2901)) * COS(RADIANS(G2902-G2901))) * 6371392 * IFERROR(IF(AVERAGEIF('TT History'!$B:$B, D2901, 'TT History'!$E:$E) &gt; 9.8%, 1.1205, IF(AVERAGEIF('TT History'!$B:$B, D2901, 'TT History'!$E:$E) &gt;= 8.5%, 1.1055, 1.0525)), 1.0525)</f>
        <v>115.98657680708685</v>
      </c>
    </row>
    <row r="2902" spans="1:8" x14ac:dyDescent="0.25">
      <c r="A2902" t="s">
        <v>176</v>
      </c>
      <c r="B2902" t="str">
        <f>VLOOKUP(C2902, olt_db!$B$2:$E$70, 2, 0)</f>
        <v>OLT-SMGN-Karang_Sari</v>
      </c>
      <c r="C2902" t="s">
        <v>966</v>
      </c>
      <c r="D2902" s="35" t="s">
        <v>1051</v>
      </c>
      <c r="E2902" s="35" t="s">
        <v>1028</v>
      </c>
      <c r="F2902" s="125">
        <v>2.99020609934905</v>
      </c>
      <c r="G2902" s="126">
        <v>99.134834668142105</v>
      </c>
      <c r="H2902" s="37">
        <f>ACOS(COS(RADIANS(90-F2903)) * COS(RADIANS(90-F2902)) + SIN(RADIANS(90-F2903)) * SIN(RADIANS(90-F2902)) * COS(RADIANS(G2903-G2902))) * 6371392 * IFERROR(IF(AVERAGEIF('TT History'!$B:$B, D2902, 'TT History'!$E:$E) &gt; 9.8%, 1.1205, IF(AVERAGEIF('TT History'!$B:$B, D2902, 'TT History'!$E:$E) &gt;= 8.5%, 1.1055, 1.0525)), 1.0525)</f>
        <v>96.242518450278681</v>
      </c>
    </row>
    <row r="2903" spans="1:8" x14ac:dyDescent="0.25">
      <c r="A2903" t="s">
        <v>176</v>
      </c>
      <c r="B2903" t="str">
        <f>VLOOKUP(C2903, olt_db!$B$2:$E$70, 2, 0)</f>
        <v>OLT-SMGN-Karang_Sari</v>
      </c>
      <c r="C2903" t="s">
        <v>966</v>
      </c>
      <c r="D2903" s="35" t="s">
        <v>1051</v>
      </c>
      <c r="E2903" s="35" t="s">
        <v>1029</v>
      </c>
      <c r="F2903" s="125">
        <v>2.9908847427246998</v>
      </c>
      <c r="G2903" s="126">
        <v>99.134369675647505</v>
      </c>
      <c r="H2903" s="37">
        <f>ACOS(COS(RADIANS(90-F2904)) * COS(RADIANS(90-F2903)) + SIN(RADIANS(90-F2904)) * SIN(RADIANS(90-F2903)) * COS(RADIANS(G2904-G2903))) * 6371392 * IFERROR(IF(AVERAGEIF('TT History'!$B:$B, D2903, 'TT History'!$E:$E) &gt; 9.8%, 1.1205, IF(AVERAGEIF('TT History'!$B:$B, D2903, 'TT History'!$E:$E) &gt;= 8.5%, 1.1055, 1.0525)), 1.0525)</f>
        <v>116.33857526182722</v>
      </c>
    </row>
    <row r="2904" spans="1:8" x14ac:dyDescent="0.25">
      <c r="A2904" t="s">
        <v>176</v>
      </c>
      <c r="B2904" t="str">
        <f>VLOOKUP(C2904, olt_db!$B$2:$E$70, 2, 0)</f>
        <v>OLT-SMGN-Karang_Sari</v>
      </c>
      <c r="C2904" t="s">
        <v>966</v>
      </c>
      <c r="D2904" s="35" t="s">
        <v>1051</v>
      </c>
      <c r="E2904" s="35" t="s">
        <v>1030</v>
      </c>
      <c r="F2904" s="125">
        <v>2.9917259233808702</v>
      </c>
      <c r="G2904" s="126">
        <v>99.133839361408107</v>
      </c>
      <c r="H2904" s="37">
        <f>ACOS(COS(RADIANS(90-F2905)) * COS(RADIANS(90-F2904)) + SIN(RADIANS(90-F2905)) * SIN(RADIANS(90-F2904)) * COS(RADIANS(G2905-G2904))) * 6371392 * IFERROR(IF(AVERAGEIF('TT History'!$B:$B, D2904, 'TT History'!$E:$E) &gt; 9.8%, 1.1205, IF(AVERAGEIF('TT History'!$B:$B, D2904, 'TT History'!$E:$E) &gt;= 8.5%, 1.1055, 1.0525)), 1.0525)</f>
        <v>87.027638388038682</v>
      </c>
    </row>
    <row r="2905" spans="1:8" x14ac:dyDescent="0.25">
      <c r="A2905" t="s">
        <v>176</v>
      </c>
      <c r="B2905" t="str">
        <f>VLOOKUP(C2905, olt_db!$B$2:$E$70, 2, 0)</f>
        <v>OLT-SMGN-Karang_Sari</v>
      </c>
      <c r="C2905" t="s">
        <v>966</v>
      </c>
      <c r="D2905" s="35" t="s">
        <v>1051</v>
      </c>
      <c r="E2905" s="35" t="s">
        <v>1031</v>
      </c>
      <c r="F2905" s="125">
        <v>2.9923270558425101</v>
      </c>
      <c r="G2905" s="126">
        <v>99.133401111748398</v>
      </c>
      <c r="H2905" s="37">
        <f>ACOS(COS(RADIANS(90-F2906)) * COS(RADIANS(90-F2905)) + SIN(RADIANS(90-F2906)) * SIN(RADIANS(90-F2905)) * COS(RADIANS(G2906-G2905))) * 6371392 * IFERROR(IF(AVERAGEIF('TT History'!$B:$B, D2905, 'TT History'!$E:$E) &gt; 9.8%, 1.1205, IF(AVERAGEIF('TT History'!$B:$B, D2905, 'TT History'!$E:$E) &gt;= 8.5%, 1.1055, 1.0525)), 1.0525)</f>
        <v>71.253222841295312</v>
      </c>
    </row>
    <row r="2906" spans="1:8" x14ac:dyDescent="0.25">
      <c r="A2906" t="s">
        <v>176</v>
      </c>
      <c r="B2906" t="str">
        <f>VLOOKUP(C2906, olt_db!$B$2:$E$70, 2, 0)</f>
        <v>OLT-SMGN-Karang_Sari</v>
      </c>
      <c r="C2906" t="s">
        <v>966</v>
      </c>
      <c r="D2906" s="35" t="s">
        <v>1051</v>
      </c>
      <c r="E2906" s="35" t="s">
        <v>1032</v>
      </c>
      <c r="F2906" s="125">
        <v>2.9928474118686799</v>
      </c>
      <c r="G2906" s="126">
        <v>99.133084673797299</v>
      </c>
      <c r="H2906" s="37">
        <f>ACOS(COS(RADIANS(90-F2907)) * COS(RADIANS(90-F2906)) + SIN(RADIANS(90-F2907)) * SIN(RADIANS(90-F2906)) * COS(RADIANS(G2907-G2906))) * 6371392 * IFERROR(IF(AVERAGEIF('TT History'!$B:$B, D2906, 'TT History'!$E:$E) &gt; 9.8%, 1.1205, IF(AVERAGEIF('TT History'!$B:$B, D2906, 'TT History'!$E:$E) &gt;= 8.5%, 1.1055, 1.0525)), 1.0525)</f>
        <v>68.414565519883581</v>
      </c>
    </row>
    <row r="2907" spans="1:8" x14ac:dyDescent="0.25">
      <c r="A2907" t="s">
        <v>176</v>
      </c>
      <c r="B2907" t="str">
        <f>VLOOKUP(C2907, olt_db!$B$2:$E$70, 2, 0)</f>
        <v>OLT-SMGN-Karang_Sari</v>
      </c>
      <c r="C2907" t="s">
        <v>966</v>
      </c>
      <c r="D2907" s="35" t="s">
        <v>1051</v>
      </c>
      <c r="E2907" s="35" t="s">
        <v>1033</v>
      </c>
      <c r="F2907" s="125">
        <v>2.9933568973554401</v>
      </c>
      <c r="G2907" s="126">
        <v>99.132797727987693</v>
      </c>
      <c r="H2907" s="37">
        <f>ACOS(COS(RADIANS(90-F2908)) * COS(RADIANS(90-F2907)) + SIN(RADIANS(90-F2908)) * SIN(RADIANS(90-F2907)) * COS(RADIANS(G2908-G2907))) * 6371392 * IFERROR(IF(AVERAGEIF('TT History'!$B:$B, D2907, 'TT History'!$E:$E) &gt; 9.8%, 1.1205, IF(AVERAGEIF('TT History'!$B:$B, D2907, 'TT History'!$E:$E) &gt;= 8.5%, 1.1055, 1.0525)), 1.0525)</f>
        <v>92.411199608009142</v>
      </c>
    </row>
    <row r="2908" spans="1:8" x14ac:dyDescent="0.25">
      <c r="A2908" t="s">
        <v>176</v>
      </c>
      <c r="B2908" t="str">
        <f>VLOOKUP(C2908, olt_db!$B$2:$E$70, 2, 0)</f>
        <v>OLT-SMGN-Karang_Sari</v>
      </c>
      <c r="C2908" t="s">
        <v>966</v>
      </c>
      <c r="D2908" s="35" t="s">
        <v>1051</v>
      </c>
      <c r="E2908" s="35" t="s">
        <v>1034</v>
      </c>
      <c r="F2908" s="125">
        <v>2.9940670777763398</v>
      </c>
      <c r="G2908" s="126">
        <v>99.132452197197793</v>
      </c>
      <c r="H2908" s="37">
        <f>ACOS(COS(RADIANS(90-F2909)) * COS(RADIANS(90-F2908)) + SIN(RADIANS(90-F2909)) * SIN(RADIANS(90-F2908)) * COS(RADIANS(G2909-G2908))) * 6371392 * IFERROR(IF(AVERAGEIF('TT History'!$B:$B, D2908, 'TT History'!$E:$E) &gt; 9.8%, 1.1205, IF(AVERAGEIF('TT History'!$B:$B, D2908, 'TT History'!$E:$E) &gt;= 8.5%, 1.1055, 1.0525)), 1.0525)</f>
        <v>42.711714544684263</v>
      </c>
    </row>
    <row r="2909" spans="1:8" x14ac:dyDescent="0.25">
      <c r="A2909" t="s">
        <v>176</v>
      </c>
      <c r="B2909" t="str">
        <f>VLOOKUP(C2909, olt_db!$B$2:$E$70, 2, 0)</f>
        <v>OLT-SMGN-Karang_Sari</v>
      </c>
      <c r="C2909" t="s">
        <v>966</v>
      </c>
      <c r="D2909" s="35" t="s">
        <v>1051</v>
      </c>
      <c r="E2909" s="35" t="s">
        <v>1035</v>
      </c>
      <c r="F2909" s="125">
        <v>2.9943683666001499</v>
      </c>
      <c r="G2909" s="126">
        <v>99.132245998529001</v>
      </c>
      <c r="H2909" s="37">
        <f>ACOS(COS(RADIANS(90-F2910)) * COS(RADIANS(90-F2909)) + SIN(RADIANS(90-F2910)) * SIN(RADIANS(90-F2909)) * COS(RADIANS(G2910-G2909))) * 6371392 * IFERROR(IF(AVERAGEIF('TT History'!$B:$B, D2909, 'TT History'!$E:$E) &gt; 9.8%, 1.1205, IF(AVERAGEIF('TT History'!$B:$B, D2909, 'TT History'!$E:$E) &gt;= 8.5%, 1.1055, 1.0525)), 1.0525)</f>
        <v>157.92615788073408</v>
      </c>
    </row>
    <row r="2910" spans="1:8" x14ac:dyDescent="0.25">
      <c r="A2910" t="s">
        <v>176</v>
      </c>
      <c r="B2910" t="str">
        <f>VLOOKUP(C2910, olt_db!$B$2:$E$70, 2, 0)</f>
        <v>OLT-SMGN-Karang_Sari</v>
      </c>
      <c r="C2910" t="s">
        <v>966</v>
      </c>
      <c r="D2910" s="35" t="s">
        <v>1051</v>
      </c>
      <c r="E2910" s="35" t="s">
        <v>1036</v>
      </c>
      <c r="F2910" s="125">
        <v>2.99534198525844</v>
      </c>
      <c r="G2910" s="126">
        <v>99.131310495954395</v>
      </c>
      <c r="H2910" s="37">
        <f>ACOS(COS(RADIANS(90-F2911)) * COS(RADIANS(90-F2910)) + SIN(RADIANS(90-F2911)) * SIN(RADIANS(90-F2910)) * COS(RADIANS(G2911-G2910))) * 6371392 * IFERROR(IF(AVERAGEIF('TT History'!$B:$B, D2910, 'TT History'!$E:$E) &gt; 9.8%, 1.1205, IF(AVERAGEIF('TT History'!$B:$B, D2910, 'TT History'!$E:$E) &gt;= 8.5%, 1.1055, 1.0525)), 1.0525)</f>
        <v>81.285365154308451</v>
      </c>
    </row>
    <row r="2911" spans="1:8" x14ac:dyDescent="0.25">
      <c r="A2911" t="s">
        <v>176</v>
      </c>
      <c r="B2911" t="str">
        <f>VLOOKUP(C2911, olt_db!$B$2:$E$70, 2, 0)</f>
        <v>OLT-SMGN-Karang_Sari</v>
      </c>
      <c r="C2911" t="s">
        <v>966</v>
      </c>
      <c r="D2911" s="35" t="s">
        <v>1051</v>
      </c>
      <c r="E2911" s="35" t="s">
        <v>1037</v>
      </c>
      <c r="F2911" s="125">
        <v>2.9958064360712702</v>
      </c>
      <c r="G2911" s="126">
        <v>99.130793427222301</v>
      </c>
      <c r="H2911" s="37">
        <f>ACOS(COS(RADIANS(90-F2912)) * COS(RADIANS(90-F2911)) + SIN(RADIANS(90-F2912)) * SIN(RADIANS(90-F2911)) * COS(RADIANS(G2912-G2911))) * 6371392 * IFERROR(IF(AVERAGEIF('TT History'!$B:$B, D2911, 'TT History'!$E:$E) &gt; 9.8%, 1.1205, IF(AVERAGEIF('TT History'!$B:$B, D2911, 'TT History'!$E:$E) &gt;= 8.5%, 1.1055, 1.0525)), 1.0525)</f>
        <v>84.042911568819449</v>
      </c>
    </row>
    <row r="2912" spans="1:8" x14ac:dyDescent="0.25">
      <c r="A2912" t="s">
        <v>176</v>
      </c>
      <c r="B2912" t="str">
        <f>VLOOKUP(C2912, olt_db!$B$2:$E$70, 2, 0)</f>
        <v>OLT-SMGN-Karang_Sari</v>
      </c>
      <c r="C2912" t="s">
        <v>966</v>
      </c>
      <c r="D2912" s="35" t="s">
        <v>1051</v>
      </c>
      <c r="E2912" s="35" t="s">
        <v>1038</v>
      </c>
      <c r="F2912" s="125">
        <v>2.99632166344003</v>
      </c>
      <c r="G2912" s="126">
        <v>99.1302925763367</v>
      </c>
      <c r="H2912" s="37">
        <f>ACOS(COS(RADIANS(90-F2913)) * COS(RADIANS(90-F2912)) + SIN(RADIANS(90-F2913)) * SIN(RADIANS(90-F2912)) * COS(RADIANS(G2913-G2912))) * 6371392 * IFERROR(IF(AVERAGEIF('TT History'!$B:$B, D2912, 'TT History'!$E:$E) &gt; 9.8%, 1.1205, IF(AVERAGEIF('TT History'!$B:$B, D2912, 'TT History'!$E:$E) &gt;= 8.5%, 1.1055, 1.0525)), 1.0525)</f>
        <v>40.480578677794405</v>
      </c>
    </row>
    <row r="2913" spans="1:8" x14ac:dyDescent="0.25">
      <c r="A2913" t="s">
        <v>176</v>
      </c>
      <c r="B2913" t="str">
        <f>VLOOKUP(C2913, olt_db!$B$2:$E$70, 2, 0)</f>
        <v>OLT-SMGN-Karang_Sari</v>
      </c>
      <c r="C2913" t="s">
        <v>966</v>
      </c>
      <c r="D2913" s="35" t="s">
        <v>1051</v>
      </c>
      <c r="E2913" s="35" t="s">
        <v>1039</v>
      </c>
      <c r="F2913" s="125">
        <v>2.99658869372323</v>
      </c>
      <c r="G2913" s="126">
        <v>99.130072454649294</v>
      </c>
      <c r="H2913" s="37">
        <f>ACOS(COS(RADIANS(90-F2914)) * COS(RADIANS(90-F2913)) + SIN(RADIANS(90-F2914)) * SIN(RADIANS(90-F2913)) * COS(RADIANS(G2914-G2913))) * 6371392 * IFERROR(IF(AVERAGEIF('TT History'!$B:$B, D2913, 'TT History'!$E:$E) &gt; 9.8%, 1.1205, IF(AVERAGEIF('TT History'!$B:$B, D2913, 'TT History'!$E:$E) &gt;= 8.5%, 1.1055, 1.0525)), 1.0525)</f>
        <v>33.420876307099668</v>
      </c>
    </row>
    <row r="2914" spans="1:8" x14ac:dyDescent="0.25">
      <c r="A2914" t="s">
        <v>176</v>
      </c>
      <c r="B2914" t="str">
        <f>VLOOKUP(C2914, olt_db!$B$2:$E$70, 2, 0)</f>
        <v>OLT-SMGN-Karang_Sari</v>
      </c>
      <c r="C2914" t="s">
        <v>966</v>
      </c>
      <c r="D2914" s="35" t="s">
        <v>1051</v>
      </c>
      <c r="E2914" s="35" t="s">
        <v>1040</v>
      </c>
      <c r="F2914" s="125">
        <v>2.99686103518003</v>
      </c>
      <c r="G2914" s="126">
        <v>99.129986485587096</v>
      </c>
      <c r="H2914" s="37">
        <f>ACOS(COS(RADIANS(90-F2915)) * COS(RADIANS(90-F2914)) + SIN(RADIANS(90-F2915)) * SIN(RADIANS(90-F2914)) * COS(RADIANS(G2915-G2914))) * 6371392 * IFERROR(IF(AVERAGEIF('TT History'!$B:$B, D2914, 'TT History'!$E:$E) &gt; 9.8%, 1.1205, IF(AVERAGEIF('TT History'!$B:$B, D2914, 'TT History'!$E:$E) &gt;= 8.5%, 1.1055, 1.0525)), 1.0525)</f>
        <v>39.711071973923673</v>
      </c>
    </row>
    <row r="2915" spans="1:8" x14ac:dyDescent="0.25">
      <c r="A2915" t="s">
        <v>176</v>
      </c>
      <c r="B2915" t="str">
        <f>VLOOKUP(C2915, olt_db!$B$2:$E$70, 2, 0)</f>
        <v>OLT-SMGN-Karang_Sari</v>
      </c>
      <c r="C2915" t="s">
        <v>966</v>
      </c>
      <c r="D2915" s="35" t="s">
        <v>1051</v>
      </c>
      <c r="E2915" s="35" t="s">
        <v>1041</v>
      </c>
      <c r="F2915" s="125">
        <v>2.9971981006077799</v>
      </c>
      <c r="G2915" s="126">
        <v>99.129947591042395</v>
      </c>
      <c r="H2915" s="37">
        <f>ACOS(COS(RADIANS(90-F2916)) * COS(RADIANS(90-F2915)) + SIN(RADIANS(90-F2916)) * SIN(RADIANS(90-F2915)) * COS(RADIANS(G2916-G2915))) * 6371392 * IFERROR(IF(AVERAGEIF('TT History'!$B:$B, D2915, 'TT History'!$E:$E) &gt; 9.8%, 1.1205, IF(AVERAGEIF('TT History'!$B:$B, D2915, 'TT History'!$E:$E) &gt;= 8.5%, 1.1055, 1.0525)), 1.0525)</f>
        <v>22.820466493938952</v>
      </c>
    </row>
    <row r="2916" spans="1:8" x14ac:dyDescent="0.25">
      <c r="A2916" t="s">
        <v>176</v>
      </c>
      <c r="B2916" t="str">
        <f>VLOOKUP(C2916, olt_db!$B$2:$E$70, 2, 0)</f>
        <v>OLT-SMGN-Karang_Sari</v>
      </c>
      <c r="C2916" t="s">
        <v>966</v>
      </c>
      <c r="D2916" s="35" t="s">
        <v>1051</v>
      </c>
      <c r="E2916" s="35" t="s">
        <v>1042</v>
      </c>
      <c r="F2916" s="125">
        <v>2.99736864850192</v>
      </c>
      <c r="G2916" s="126">
        <v>99.129852957557603</v>
      </c>
      <c r="H2916" s="37">
        <f>ACOS(COS(RADIANS(90-F2917)) * COS(RADIANS(90-F2916)) + SIN(RADIANS(90-F2917)) * SIN(RADIANS(90-F2916)) * COS(RADIANS(G2917-G2916))) * 6371392 * IFERROR(IF(AVERAGEIF('TT History'!$B:$B, D2916, 'TT History'!$E:$E) &gt; 9.8%, 1.1205, IF(AVERAGEIF('TT History'!$B:$B, D2916, 'TT History'!$E:$E) &gt;= 8.5%, 1.1055, 1.0525)), 1.0525)</f>
        <v>147.58428518472761</v>
      </c>
    </row>
    <row r="2917" spans="1:8" x14ac:dyDescent="0.25">
      <c r="A2917" t="s">
        <v>176</v>
      </c>
      <c r="B2917" t="str">
        <f>VLOOKUP(C2917, olt_db!$B$2:$E$70, 2, 0)</f>
        <v>OLT-SMGN-Karang_Sari</v>
      </c>
      <c r="C2917" t="s">
        <v>966</v>
      </c>
      <c r="D2917" s="35" t="s">
        <v>1051</v>
      </c>
      <c r="E2917" s="35" t="s">
        <v>1043</v>
      </c>
      <c r="F2917" s="125">
        <v>2.9982210402049199</v>
      </c>
      <c r="G2917" s="126">
        <v>99.128922445097899</v>
      </c>
      <c r="H2917" s="37">
        <f>ACOS(COS(RADIANS(90-F2918)) * COS(RADIANS(90-F2917)) + SIN(RADIANS(90-F2918)) * SIN(RADIANS(90-F2917)) * COS(RADIANS(G2918-G2917))) * 6371392 * IFERROR(IF(AVERAGEIF('TT History'!$B:$B, D2917, 'TT History'!$E:$E) &gt; 9.8%, 1.1205, IF(AVERAGEIF('TT History'!$B:$B, D2917, 'TT History'!$E:$E) &gt;= 8.5%, 1.1055, 1.0525)), 1.0525)</f>
        <v>172.49908205489552</v>
      </c>
    </row>
    <row r="2918" spans="1:8" x14ac:dyDescent="0.25">
      <c r="A2918" t="s">
        <v>176</v>
      </c>
      <c r="B2918" t="str">
        <f>VLOOKUP(C2918, olt_db!$B$2:$E$70, 2, 0)</f>
        <v>OLT-SMGN-Karang_Sari</v>
      </c>
      <c r="C2918" t="s">
        <v>966</v>
      </c>
      <c r="D2918" s="35" t="s">
        <v>1051</v>
      </c>
      <c r="E2918" s="35" t="s">
        <v>1044</v>
      </c>
      <c r="F2918" s="125">
        <v>2.9992138995876401</v>
      </c>
      <c r="G2918" s="126">
        <v>99.1278317035067</v>
      </c>
      <c r="H2918" s="37">
        <f>ACOS(COS(RADIANS(90-F2919)) * COS(RADIANS(90-F2918)) + SIN(RADIANS(90-F2919)) * SIN(RADIANS(90-F2918)) * COS(RADIANS(G2919-G2918))) * 6371392 * IFERROR(IF(AVERAGEIF('TT History'!$B:$B, D2918, 'TT History'!$E:$E) &gt; 9.8%, 1.1205, IF(AVERAGEIF('TT History'!$B:$B, D2918, 'TT History'!$E:$E) &gt;= 8.5%, 1.1055, 1.0525)), 1.0525)</f>
        <v>158.79631768911744</v>
      </c>
    </row>
    <row r="2919" spans="1:8" x14ac:dyDescent="0.25">
      <c r="A2919" t="s">
        <v>176</v>
      </c>
      <c r="B2919" t="str">
        <f>VLOOKUP(C2919, olt_db!$B$2:$E$70, 2, 0)</f>
        <v>OLT-SMGN-Karang_Sari</v>
      </c>
      <c r="C2919" t="s">
        <v>966</v>
      </c>
      <c r="D2919" s="35" t="s">
        <v>1051</v>
      </c>
      <c r="E2919" s="35" t="s">
        <v>1045</v>
      </c>
      <c r="F2919" s="125">
        <v>3.0001208538109898</v>
      </c>
      <c r="G2919" s="126">
        <v>99.126821229221804</v>
      </c>
      <c r="H2919" s="37">
        <f>ACOS(COS(RADIANS(90-F2920)) * COS(RADIANS(90-F2919)) + SIN(RADIANS(90-F2920)) * SIN(RADIANS(90-F2919)) * COS(RADIANS(G2920-G2919))) * 6371392 * IFERROR(IF(AVERAGEIF('TT History'!$B:$B, D2919, 'TT History'!$E:$E) &gt; 9.8%, 1.1205, IF(AVERAGEIF('TT History'!$B:$B, D2919, 'TT History'!$E:$E) &gt;= 8.5%, 1.1055, 1.0525)), 1.0525)</f>
        <v>156.74732631803741</v>
      </c>
    </row>
    <row r="2920" spans="1:8" x14ac:dyDescent="0.25">
      <c r="A2920" t="s">
        <v>176</v>
      </c>
      <c r="B2920" t="str">
        <f>VLOOKUP(C2920, olt_db!$B$2:$E$70, 2, 0)</f>
        <v>OLT-SMGN-Karang_Sari</v>
      </c>
      <c r="C2920" t="s">
        <v>966</v>
      </c>
      <c r="D2920" s="35" t="s">
        <v>1051</v>
      </c>
      <c r="E2920" s="35" t="s">
        <v>1046</v>
      </c>
      <c r="F2920" s="125">
        <v>3.0010140005601298</v>
      </c>
      <c r="G2920" s="126">
        <v>99.125821901932397</v>
      </c>
      <c r="H2920" s="37">
        <f>ACOS(COS(RADIANS(90-F2921)) * COS(RADIANS(90-F2920)) + SIN(RADIANS(90-F2921)) * SIN(RADIANS(90-F2920)) * COS(RADIANS(G2921-G2920))) * 6371392 * IFERROR(IF(AVERAGEIF('TT History'!$B:$B, D2920, 'TT History'!$E:$E) &gt; 9.8%, 1.1205, IF(AVERAGEIF('TT History'!$B:$B, D2920, 'TT History'!$E:$E) &gt;= 8.5%, 1.1055, 1.0525)), 1.0525)</f>
        <v>168.33834174772852</v>
      </c>
    </row>
    <row r="2921" spans="1:8" x14ac:dyDescent="0.25">
      <c r="A2921" t="s">
        <v>176</v>
      </c>
      <c r="B2921" t="str">
        <f>VLOOKUP(C2921, olt_db!$B$2:$E$70, 2, 0)</f>
        <v>OLT-SMGN-Karang_Sari</v>
      </c>
      <c r="C2921" t="s">
        <v>966</v>
      </c>
      <c r="D2921" s="35" t="s">
        <v>1051</v>
      </c>
      <c r="E2921" s="35" t="s">
        <v>1047</v>
      </c>
      <c r="F2921" s="125">
        <v>3.0019885513647799</v>
      </c>
      <c r="G2921" s="126">
        <v>99.124762642336904</v>
      </c>
      <c r="H2921" s="37">
        <f>ACOS(COS(RADIANS(90-F2922)) * COS(RADIANS(90-F2921)) + SIN(RADIANS(90-F2922)) * SIN(RADIANS(90-F2921)) * COS(RADIANS(G2922-G2921))) * 6371392 * IFERROR(IF(AVERAGEIF('TT History'!$B:$B, D2921, 'TT History'!$E:$E) &gt; 9.8%, 1.1205, IF(AVERAGEIF('TT History'!$B:$B, D2921, 'TT History'!$E:$E) &gt;= 8.5%, 1.1055, 1.0525)), 1.0525)</f>
        <v>90.916161279734112</v>
      </c>
    </row>
    <row r="2922" spans="1:8" x14ac:dyDescent="0.25">
      <c r="A2922" t="s">
        <v>176</v>
      </c>
      <c r="B2922" t="str">
        <f>VLOOKUP(C2922, olt_db!$B$2:$E$70, 2, 0)</f>
        <v>OLT-SMGN-Karang_Sari</v>
      </c>
      <c r="C2922" t="s">
        <v>966</v>
      </c>
      <c r="D2922" s="35" t="s">
        <v>1051</v>
      </c>
      <c r="E2922" s="35" t="s">
        <v>1048</v>
      </c>
      <c r="F2922" s="125">
        <v>3.00250698660281</v>
      </c>
      <c r="G2922" s="126">
        <v>99.124183368379093</v>
      </c>
      <c r="H2922" s="37">
        <f>ACOS(COS(RADIANS(90-F2923)) * COS(RADIANS(90-F2922)) + SIN(RADIANS(90-F2923)) * SIN(RADIANS(90-F2922)) * COS(RADIANS(G2923-G2922))) * 6371392 * IFERROR(IF(AVERAGEIF('TT History'!$B:$B, D2922, 'TT History'!$E:$E) &gt; 9.8%, 1.1205, IF(AVERAGEIF('TT History'!$B:$B, D2922, 'TT History'!$E:$E) &gt;= 8.5%, 1.1055, 1.0525)), 1.0525)</f>
        <v>122.22810485083615</v>
      </c>
    </row>
    <row r="2923" spans="1:8" x14ac:dyDescent="0.25">
      <c r="A2923" t="s">
        <v>176</v>
      </c>
      <c r="B2923" t="str">
        <f>VLOOKUP(C2923, olt_db!$B$2:$E$70, 2, 0)</f>
        <v>OLT-SMGN-Karang_Sari</v>
      </c>
      <c r="C2923" t="s">
        <v>966</v>
      </c>
      <c r="D2923" s="35" t="s">
        <v>1051</v>
      </c>
      <c r="E2923" s="35" t="s">
        <v>1049</v>
      </c>
      <c r="F2923" s="125">
        <v>3.0032064772532601</v>
      </c>
      <c r="G2923" s="126">
        <v>99.1234068437643</v>
      </c>
      <c r="H2923" s="37">
        <f>ACOS(COS(RADIANS(90-F2924)) * COS(RADIANS(90-F2923)) + SIN(RADIANS(90-F2924)) * SIN(RADIANS(90-F2923)) * COS(RADIANS(G2924-G2923))) * 6371392 * IFERROR(IF(AVERAGEIF('TT History'!$B:$B, D2923, 'TT History'!$E:$E) &gt; 9.8%, 1.1205, IF(AVERAGEIF('TT History'!$B:$B, D2923, 'TT History'!$E:$E) &gt;= 8.5%, 1.1055, 1.0525)), 1.0525)</f>
        <v>126.74381114356325</v>
      </c>
    </row>
    <row r="2924" spans="1:8" x14ac:dyDescent="0.25">
      <c r="A2924" t="s">
        <v>176</v>
      </c>
      <c r="B2924" t="str">
        <f>VLOOKUP(C2924, olt_db!$B$2:$E$70, 2, 0)</f>
        <v>OLT-SMGN-Karang_Sari</v>
      </c>
      <c r="C2924" t="s">
        <v>966</v>
      </c>
      <c r="D2924" s="35" t="s">
        <v>1051</v>
      </c>
      <c r="E2924" s="35" t="s">
        <v>983</v>
      </c>
      <c r="F2924" s="125">
        <v>3.0039552462178301</v>
      </c>
      <c r="G2924" s="126">
        <v>99.122623436282097</v>
      </c>
      <c r="H2924" s="37">
        <f>ACOS(COS(RADIANS(90-F2925)) * COS(RADIANS(90-F2924)) + SIN(RADIANS(90-F2925)) * SIN(RADIANS(90-F2924)) * COS(RADIANS(G2925-G2924))) * 6371392 * IFERROR(IF(AVERAGEIF('TT History'!$B:$B, D2924, 'TT History'!$E:$E) &gt; 9.8%, 1.1205, IF(AVERAGEIF('TT History'!$B:$B, D2924, 'TT History'!$E:$E) &gt;= 8.5%, 1.1055, 1.0525)), 1.0525)</f>
        <v>45.725629886025793</v>
      </c>
    </row>
    <row r="2925" spans="1:8" x14ac:dyDescent="0.25">
      <c r="A2925" t="s">
        <v>176</v>
      </c>
      <c r="B2925" t="str">
        <f>VLOOKUP(C2925, olt_db!$B$2:$E$70, 2, 0)</f>
        <v>OLT-SMGN-Karang_Sari</v>
      </c>
      <c r="C2925" t="s">
        <v>966</v>
      </c>
      <c r="D2925" s="35" t="s">
        <v>1051</v>
      </c>
      <c r="E2925" s="35" t="s">
        <v>1050</v>
      </c>
      <c r="F2925" s="125">
        <v>3.0042796250516499</v>
      </c>
      <c r="G2925" s="126">
        <v>99.122841479284503</v>
      </c>
      <c r="H2925" s="37">
        <f>ACOS(COS(RADIANS(90-F2926)) * COS(RADIANS(90-F2925)) + SIN(RADIANS(90-F2926)) * SIN(RADIANS(90-F2925)) * COS(RADIANS(G2926-G2925))) * 6371392 * IFERROR(IF(AVERAGEIF('TT History'!$B:$B, D2925, 'TT History'!$E:$E) &gt; 9.8%, 1.1205, IF(AVERAGEIF('TT History'!$B:$B, D2925, 'TT History'!$E:$E) &gt;= 8.5%, 1.1055, 1.0525)), 1.0525)</f>
        <v>54.687765856400539</v>
      </c>
    </row>
    <row r="2926" spans="1:8" x14ac:dyDescent="0.25">
      <c r="A2926" t="s">
        <v>176</v>
      </c>
      <c r="B2926" t="str">
        <f>VLOOKUP(C2926, olt_db!$B$2:$E$70, 2, 0)</f>
        <v>OLT-SMGN-Karang_Sari</v>
      </c>
      <c r="C2926" t="s">
        <v>966</v>
      </c>
      <c r="D2926" s="35" t="s">
        <v>1051</v>
      </c>
      <c r="E2926" s="35" t="s">
        <v>984</v>
      </c>
      <c r="F2926" s="125">
        <v>3.0045232331044902</v>
      </c>
      <c r="G2926" s="126">
        <v>99.123240756989603</v>
      </c>
      <c r="H2926" s="37">
        <f>(ACOS(COS(RADIANS(90-olt_db!F36)) * COS(RADIANS(90-F2926)) + SIN(RADIANS(90-olt_db!F36)) * SIN(RADIANS(90-F2926)) * COS(RADIANS(olt_db!G36-G2926))) * 6371392)*1.105</f>
        <v>20.025989419356801</v>
      </c>
    </row>
    <row r="2927" spans="1:8" x14ac:dyDescent="0.25">
      <c r="A2927" t="s">
        <v>176</v>
      </c>
      <c r="B2927" t="str">
        <f>VLOOKUP(C2927, olt_db!$B$2:$E$70, 2, 0)</f>
        <v>OLT-SMGN-Karang_Sari</v>
      </c>
      <c r="C2927" t="s">
        <v>966</v>
      </c>
      <c r="D2927" s="7" t="s">
        <v>1054</v>
      </c>
      <c r="E2927" s="7" t="s">
        <v>1005</v>
      </c>
      <c r="F2927" s="177">
        <v>2.97406403529674</v>
      </c>
      <c r="G2927" s="178">
        <v>99.133867566827007</v>
      </c>
      <c r="H2927" s="55">
        <f>ACOS(COS(RADIANS(90-F2928)) * COS(RADIANS(90-F2927)) + SIN(RADIANS(90-F2928)) * SIN(RADIANS(90-F2927)) * COS(RADIANS(G2928-G2927))) * 6371392 * IFERROR(IF(AVERAGEIF('TT History'!$B:$B, D2927, 'TT History'!$E:$E) &gt; 9.8%, 1.1205, IF(AVERAGEIF('TT History'!$B:$B, D2927, 'TT History'!$E:$E) &gt;= 8.5%, 1.1055, 1.0525)), 1.0525)</f>
        <v>161.08909709979554</v>
      </c>
    </row>
    <row r="2928" spans="1:8" x14ac:dyDescent="0.25">
      <c r="A2928" t="s">
        <v>176</v>
      </c>
      <c r="B2928" t="str">
        <f>VLOOKUP(C2928, olt_db!$B$2:$E$70, 2, 0)</f>
        <v>OLT-SMGN-Karang_Sari</v>
      </c>
      <c r="C2928" t="s">
        <v>966</v>
      </c>
      <c r="D2928" s="7" t="s">
        <v>1054</v>
      </c>
      <c r="E2928" s="7" t="s">
        <v>1006</v>
      </c>
      <c r="F2928" s="177">
        <v>2.9739893015865602</v>
      </c>
      <c r="G2928" s="178">
        <v>99.135243750791005</v>
      </c>
      <c r="H2928" s="55">
        <f>ACOS(COS(RADIANS(90-F2929)) * COS(RADIANS(90-F2928)) + SIN(RADIANS(90-F2929)) * SIN(RADIANS(90-F2928)) * COS(RADIANS(G2929-G2928))) * 6371392 * IFERROR(IF(AVERAGEIF('TT History'!$B:$B, D2928, 'TT History'!$E:$E) &gt; 9.8%, 1.1205, IF(AVERAGEIF('TT History'!$B:$B, D2928, 'TT History'!$E:$E) &gt;= 8.5%, 1.1055, 1.0525)), 1.0525)</f>
        <v>50.941942969863604</v>
      </c>
    </row>
    <row r="2929" spans="1:8" x14ac:dyDescent="0.25">
      <c r="A2929" t="s">
        <v>176</v>
      </c>
      <c r="B2929" t="str">
        <f>VLOOKUP(C2929, olt_db!$B$2:$E$70, 2, 0)</f>
        <v>OLT-SMGN-Karang_Sari</v>
      </c>
      <c r="C2929" t="s">
        <v>966</v>
      </c>
      <c r="D2929" s="7" t="s">
        <v>1054</v>
      </c>
      <c r="E2929" s="7" t="s">
        <v>1007</v>
      </c>
      <c r="F2929" s="177">
        <v>2.9744241915331502</v>
      </c>
      <c r="G2929" s="178">
        <v>99.135261540549607</v>
      </c>
      <c r="H2929" s="55">
        <f>ACOS(COS(RADIANS(90-F2930)) * COS(RADIANS(90-F2929)) + SIN(RADIANS(90-F2930)) * SIN(RADIANS(90-F2929)) * COS(RADIANS(G2930-G2929))) * 6371392 * IFERROR(IF(AVERAGEIF('TT History'!$B:$B, D2929, 'TT History'!$E:$E) &gt; 9.8%, 1.1205, IF(AVERAGEIF('TT History'!$B:$B, D2929, 'TT History'!$E:$E) &gt;= 8.5%, 1.1055, 1.0525)), 1.0525)</f>
        <v>128.17772336086099</v>
      </c>
    </row>
    <row r="2930" spans="1:8" x14ac:dyDescent="0.25">
      <c r="A2930" t="s">
        <v>176</v>
      </c>
      <c r="B2930" t="str">
        <f>VLOOKUP(C2930, olt_db!$B$2:$E$70, 2, 0)</f>
        <v>OLT-SMGN-Karang_Sari</v>
      </c>
      <c r="C2930" t="s">
        <v>966</v>
      </c>
      <c r="D2930" s="7" t="s">
        <v>1054</v>
      </c>
      <c r="E2930" s="7" t="s">
        <v>1008</v>
      </c>
      <c r="F2930" s="177">
        <v>2.9755193225164702</v>
      </c>
      <c r="G2930" s="178">
        <v>99.135269907876605</v>
      </c>
      <c r="H2930" s="55">
        <f>ACOS(COS(RADIANS(90-F2931)) * COS(RADIANS(90-F2930)) + SIN(RADIANS(90-F2931)) * SIN(RADIANS(90-F2930)) * COS(RADIANS(G2931-G2930))) * 6371392 * IFERROR(IF(AVERAGEIF('TT History'!$B:$B, D2930, 'TT History'!$E:$E) &gt; 9.8%, 1.1205, IF(AVERAGEIF('TT History'!$B:$B, D2930, 'TT History'!$E:$E) &gt;= 8.5%, 1.1055, 1.0525)), 1.0525)</f>
        <v>125.82642433652353</v>
      </c>
    </row>
    <row r="2931" spans="1:8" x14ac:dyDescent="0.25">
      <c r="A2931" t="s">
        <v>176</v>
      </c>
      <c r="B2931" t="str">
        <f>VLOOKUP(C2931, olt_db!$B$2:$E$70, 2, 0)</f>
        <v>OLT-SMGN-Karang_Sari</v>
      </c>
      <c r="C2931" t="s">
        <v>966</v>
      </c>
      <c r="D2931" s="7" t="s">
        <v>1054</v>
      </c>
      <c r="E2931" s="7" t="s">
        <v>1009</v>
      </c>
      <c r="F2931" s="177">
        <v>2.97659340850511</v>
      </c>
      <c r="G2931" s="178">
        <v>99.135223781006204</v>
      </c>
      <c r="H2931" s="55">
        <f>ACOS(COS(RADIANS(90-F2932)) * COS(RADIANS(90-F2931)) + SIN(RADIANS(90-F2932)) * SIN(RADIANS(90-F2931)) * COS(RADIANS(G2932-G2931))) * 6371392 * IFERROR(IF(AVERAGEIF('TT History'!$B:$B, D2931, 'TT History'!$E:$E) &gt; 9.8%, 1.1205, IF(AVERAGEIF('TT History'!$B:$B, D2931, 'TT History'!$E:$E) &gt;= 8.5%, 1.1055, 1.0525)), 1.0525)</f>
        <v>110.16011155420406</v>
      </c>
    </row>
    <row r="2932" spans="1:8" x14ac:dyDescent="0.25">
      <c r="A2932" t="s">
        <v>176</v>
      </c>
      <c r="B2932" t="str">
        <f>VLOOKUP(C2932, olt_db!$B$2:$E$70, 2, 0)</f>
        <v>OLT-SMGN-Karang_Sari</v>
      </c>
      <c r="C2932" t="s">
        <v>966</v>
      </c>
      <c r="D2932" s="7" t="s">
        <v>1054</v>
      </c>
      <c r="E2932" s="7" t="s">
        <v>1010</v>
      </c>
      <c r="F2932" s="177">
        <v>2.9775330031920002</v>
      </c>
      <c r="G2932" s="178">
        <v>99.135168432387403</v>
      </c>
      <c r="H2932" s="55">
        <f>ACOS(COS(RADIANS(90-F2933)) * COS(RADIANS(90-F2932)) + SIN(RADIANS(90-F2933)) * SIN(RADIANS(90-F2932)) * COS(RADIANS(G2933-G2932))) * 6371392 * IFERROR(IF(AVERAGEIF('TT History'!$B:$B, D2932, 'TT History'!$E:$E) &gt; 9.8%, 1.1205, IF(AVERAGEIF('TT History'!$B:$B, D2932, 'TT History'!$E:$E) &gt;= 8.5%, 1.1055, 1.0525)), 1.0525)</f>
        <v>103.68733559355232</v>
      </c>
    </row>
    <row r="2933" spans="1:8" x14ac:dyDescent="0.25">
      <c r="A2933" t="s">
        <v>176</v>
      </c>
      <c r="B2933" t="str">
        <f>VLOOKUP(C2933, olt_db!$B$2:$E$70, 2, 0)</f>
        <v>OLT-SMGN-Karang_Sari</v>
      </c>
      <c r="C2933" t="s">
        <v>966</v>
      </c>
      <c r="D2933" s="7" t="s">
        <v>1054</v>
      </c>
      <c r="E2933" s="7" t="s">
        <v>1011</v>
      </c>
      <c r="F2933" s="177">
        <v>2.9784188178713098</v>
      </c>
      <c r="G2933" s="178">
        <v>99.135181802898302</v>
      </c>
      <c r="H2933" s="55">
        <f>ACOS(COS(RADIANS(90-F2934)) * COS(RADIANS(90-F2933)) + SIN(RADIANS(90-F2934)) * SIN(RADIANS(90-F2933)) * COS(RADIANS(G2934-G2933))) * 6371392 * IFERROR(IF(AVERAGEIF('TT History'!$B:$B, D2933, 'TT History'!$E:$E) &gt; 9.8%, 1.1205, IF(AVERAGEIF('TT History'!$B:$B, D2933, 'TT History'!$E:$E) &gt;= 8.5%, 1.1055, 1.0525)), 1.0525)</f>
        <v>55.935908945428046</v>
      </c>
    </row>
    <row r="2934" spans="1:8" x14ac:dyDescent="0.25">
      <c r="A2934" t="s">
        <v>176</v>
      </c>
      <c r="B2934" t="str">
        <f>VLOOKUP(C2934, olt_db!$B$2:$E$70, 2, 0)</f>
        <v>OLT-SMGN-Karang_Sari</v>
      </c>
      <c r="C2934" t="s">
        <v>966</v>
      </c>
      <c r="D2934" s="7" t="s">
        <v>1054</v>
      </c>
      <c r="E2934" s="7" t="s">
        <v>1012</v>
      </c>
      <c r="F2934" s="177">
        <v>2.9788802012419402</v>
      </c>
      <c r="G2934" s="178">
        <v>99.135306608474707</v>
      </c>
      <c r="H2934" s="55">
        <f>ACOS(COS(RADIANS(90-F2935)) * COS(RADIANS(90-F2934)) + SIN(RADIANS(90-F2935)) * SIN(RADIANS(90-F2934)) * COS(RADIANS(G2935-G2934))) * 6371392 * IFERROR(IF(AVERAGEIF('TT History'!$B:$B, D2934, 'TT History'!$E:$E) &gt; 9.8%, 1.1205, IF(AVERAGEIF('TT History'!$B:$B, D2934, 'TT History'!$E:$E) &gt;= 8.5%, 1.1055, 1.0525)), 1.0525)</f>
        <v>28.716384454813142</v>
      </c>
    </row>
    <row r="2935" spans="1:8" x14ac:dyDescent="0.25">
      <c r="A2935" t="s">
        <v>176</v>
      </c>
      <c r="B2935" t="str">
        <f>VLOOKUP(C2935, olt_db!$B$2:$E$70, 2, 0)</f>
        <v>OLT-SMGN-Karang_Sari</v>
      </c>
      <c r="C2935" t="s">
        <v>966</v>
      </c>
      <c r="D2935" s="7" t="s">
        <v>1054</v>
      </c>
      <c r="E2935" s="7" t="s">
        <v>1013</v>
      </c>
      <c r="F2935" s="177">
        <v>2.9791253897782402</v>
      </c>
      <c r="G2935" s="178">
        <v>99.135297566506793</v>
      </c>
      <c r="H2935" s="55">
        <f>ACOS(COS(RADIANS(90-F2936)) * COS(RADIANS(90-F2935)) + SIN(RADIANS(90-F2936)) * SIN(RADIANS(90-F2935)) * COS(RADIANS(G2936-G2935))) * 6371392 * IFERROR(IF(AVERAGEIF('TT History'!$B:$B, D2935, 'TT History'!$E:$E) &gt; 9.8%, 1.1205, IF(AVERAGEIF('TT History'!$B:$B, D2935, 'TT History'!$E:$E) &gt;= 8.5%, 1.1055, 1.0525)), 1.0525)</f>
        <v>105.49521231448975</v>
      </c>
    </row>
    <row r="2936" spans="1:8" x14ac:dyDescent="0.25">
      <c r="A2936" t="s">
        <v>176</v>
      </c>
      <c r="B2936" t="str">
        <f>VLOOKUP(C2936, olt_db!$B$2:$E$70, 2, 0)</f>
        <v>OLT-SMGN-Karang_Sari</v>
      </c>
      <c r="C2936" t="s">
        <v>966</v>
      </c>
      <c r="D2936" s="7" t="s">
        <v>1054</v>
      </c>
      <c r="E2936" s="7" t="s">
        <v>1014</v>
      </c>
      <c r="F2936" s="177">
        <v>2.9800262005582701</v>
      </c>
      <c r="G2936" s="178">
        <v>99.135266008677206</v>
      </c>
      <c r="H2936" s="55">
        <f>ACOS(COS(RADIANS(90-F2937)) * COS(RADIANS(90-F2936)) + SIN(RADIANS(90-F2937)) * SIN(RADIANS(90-F2936)) * COS(RADIANS(G2937-G2936))) * 6371392 * IFERROR(IF(AVERAGEIF('TT History'!$B:$B, D2936, 'TT History'!$E:$E) &gt; 9.8%, 1.1205, IF(AVERAGEIF('TT History'!$B:$B, D2936, 'TT History'!$E:$E) &gt;= 8.5%, 1.1055, 1.0525)), 1.0525)</f>
        <v>22.544895799612416</v>
      </c>
    </row>
    <row r="2937" spans="1:8" x14ac:dyDescent="0.25">
      <c r="A2937" t="s">
        <v>176</v>
      </c>
      <c r="B2937" t="str">
        <f>VLOOKUP(C2937, olt_db!$B$2:$E$70, 2, 0)</f>
        <v>OLT-SMGN-Karang_Sari</v>
      </c>
      <c r="C2937" t="s">
        <v>966</v>
      </c>
      <c r="D2937" s="7" t="s">
        <v>1054</v>
      </c>
      <c r="E2937" s="7" t="s">
        <v>1015</v>
      </c>
      <c r="F2937" s="177">
        <v>2.98020818913034</v>
      </c>
      <c r="G2937" s="178">
        <v>99.135329225185203</v>
      </c>
      <c r="H2937" s="55">
        <f>ACOS(COS(RADIANS(90-F2938)) * COS(RADIANS(90-F2937)) + SIN(RADIANS(90-F2938)) * SIN(RADIANS(90-F2937)) * COS(RADIANS(G2938-G2937))) * 6371392 * IFERROR(IF(AVERAGEIF('TT History'!$B:$B, D2937, 'TT History'!$E:$E) &gt; 9.8%, 1.1205, IF(AVERAGEIF('TT History'!$B:$B, D2937, 'TT History'!$E:$E) &gt;= 8.5%, 1.1055, 1.0525)), 1.0525)</f>
        <v>30.648324116231127</v>
      </c>
    </row>
    <row r="2938" spans="1:8" x14ac:dyDescent="0.25">
      <c r="A2938" t="s">
        <v>176</v>
      </c>
      <c r="B2938" t="str">
        <f>VLOOKUP(C2938, olt_db!$B$2:$E$70, 2, 0)</f>
        <v>OLT-SMGN-Karang_Sari</v>
      </c>
      <c r="C2938" t="s">
        <v>966</v>
      </c>
      <c r="D2938" s="7" t="s">
        <v>1054</v>
      </c>
      <c r="E2938" s="7" t="s">
        <v>1016</v>
      </c>
      <c r="F2938" s="177">
        <v>2.9804149071650698</v>
      </c>
      <c r="G2938" s="178">
        <v>99.135490190273302</v>
      </c>
      <c r="H2938" s="55">
        <f>ACOS(COS(RADIANS(90-F2939)) * COS(RADIANS(90-F2938)) + SIN(RADIANS(90-F2939)) * SIN(RADIANS(90-F2938)) * COS(RADIANS(G2939-G2938))) * 6371392 * IFERROR(IF(AVERAGEIF('TT History'!$B:$B, D2938, 'TT History'!$E:$E) &gt; 9.8%, 1.1205, IF(AVERAGEIF('TT History'!$B:$B, D2938, 'TT History'!$E:$E) &gt;= 8.5%, 1.1055, 1.0525)), 1.0525)</f>
        <v>172.28358617920233</v>
      </c>
    </row>
    <row r="2939" spans="1:8" x14ac:dyDescent="0.25">
      <c r="A2939" t="s">
        <v>176</v>
      </c>
      <c r="B2939" t="str">
        <f>VLOOKUP(C2939, olt_db!$B$2:$E$70, 2, 0)</f>
        <v>OLT-SMGN-Karang_Sari</v>
      </c>
      <c r="C2939" t="s">
        <v>966</v>
      </c>
      <c r="D2939" s="7" t="s">
        <v>1054</v>
      </c>
      <c r="E2939" s="7" t="s">
        <v>1017</v>
      </c>
      <c r="F2939" s="177">
        <v>2.9818858344625299</v>
      </c>
      <c r="G2939" s="178">
        <v>99.135433721838695</v>
      </c>
      <c r="H2939" s="55">
        <f>ACOS(COS(RADIANS(90-F2940)) * COS(RADIANS(90-F2939)) + SIN(RADIANS(90-F2940)) * SIN(RADIANS(90-F2939)) * COS(RADIANS(G2940-G2939))) * 6371392 * IFERROR(IF(AVERAGEIF('TT History'!$B:$B, D2939, 'TT History'!$E:$E) &gt; 9.8%, 1.1205, IF(AVERAGEIF('TT History'!$B:$B, D2939, 'TT History'!$E:$E) &gt;= 8.5%, 1.1055, 1.0525)), 1.0525)</f>
        <v>126.69921275397451</v>
      </c>
    </row>
    <row r="2940" spans="1:8" x14ac:dyDescent="0.25">
      <c r="A2940" t="s">
        <v>176</v>
      </c>
      <c r="B2940" t="str">
        <f>VLOOKUP(C2940, olt_db!$B$2:$E$70, 2, 0)</f>
        <v>OLT-SMGN-Karang_Sari</v>
      </c>
      <c r="C2940" t="s">
        <v>966</v>
      </c>
      <c r="D2940" s="7" t="s">
        <v>1054</v>
      </c>
      <c r="E2940" s="7" t="s">
        <v>1018</v>
      </c>
      <c r="F2940" s="177">
        <v>2.9829663489009799</v>
      </c>
      <c r="G2940" s="178">
        <v>99.135367597553994</v>
      </c>
      <c r="H2940" s="55">
        <f>ACOS(COS(RADIANS(90-F2941)) * COS(RADIANS(90-F2940)) + SIN(RADIANS(90-F2941)) * SIN(RADIANS(90-F2940)) * COS(RADIANS(G2941-G2940))) * 6371392 * IFERROR(IF(AVERAGEIF('TT History'!$B:$B, D2940, 'TT History'!$E:$E) &gt; 9.8%, 1.1205, IF(AVERAGEIF('TT History'!$B:$B, D2940, 'TT History'!$E:$E) &gt;= 8.5%, 1.1055, 1.0525)), 1.0525)</f>
        <v>121.55210928438107</v>
      </c>
    </row>
    <row r="2941" spans="1:8" x14ac:dyDescent="0.25">
      <c r="A2941" t="s">
        <v>176</v>
      </c>
      <c r="B2941" t="str">
        <f>VLOOKUP(C2941, olt_db!$B$2:$E$70, 2, 0)</f>
        <v>OLT-SMGN-Karang_Sari</v>
      </c>
      <c r="C2941" t="s">
        <v>966</v>
      </c>
      <c r="D2941" s="7" t="s">
        <v>1054</v>
      </c>
      <c r="E2941" s="7" t="s">
        <v>1019</v>
      </c>
      <c r="F2941" s="177">
        <v>2.9840043607207098</v>
      </c>
      <c r="G2941" s="178">
        <v>99.135334013010393</v>
      </c>
      <c r="H2941" s="55">
        <f>ACOS(COS(RADIANS(90-F2942)) * COS(RADIANS(90-F2941)) + SIN(RADIANS(90-F2942)) * SIN(RADIANS(90-F2941)) * COS(RADIANS(G2942-G2941))) * 6371392 * IFERROR(IF(AVERAGEIF('TT History'!$B:$B, D2941, 'TT History'!$E:$E) &gt; 9.8%, 1.1205, IF(AVERAGEIF('TT History'!$B:$B, D2941, 'TT History'!$E:$E) &gt;= 8.5%, 1.1055, 1.0525)), 1.0525)</f>
        <v>135.1530268253434</v>
      </c>
    </row>
    <row r="2942" spans="1:8" x14ac:dyDescent="0.25">
      <c r="A2942" t="s">
        <v>176</v>
      </c>
      <c r="B2942" t="str">
        <f>VLOOKUP(C2942, olt_db!$B$2:$E$70, 2, 0)</f>
        <v>OLT-SMGN-Karang_Sari</v>
      </c>
      <c r="C2942" t="s">
        <v>966</v>
      </c>
      <c r="D2942" s="7" t="s">
        <v>1054</v>
      </c>
      <c r="E2942" s="7" t="s">
        <v>1020</v>
      </c>
      <c r="F2942" s="177">
        <v>2.9851568941663098</v>
      </c>
      <c r="G2942" s="178">
        <v>99.135262227176796</v>
      </c>
      <c r="H2942" s="55">
        <f>ACOS(COS(RADIANS(90-F2943)) * COS(RADIANS(90-F2942)) + SIN(RADIANS(90-F2943)) * SIN(RADIANS(90-F2942)) * COS(RADIANS(G2943-G2942))) * 6371392 * IFERROR(IF(AVERAGEIF('TT History'!$B:$B, D2942, 'TT History'!$E:$E) &gt; 9.8%, 1.1205, IF(AVERAGEIF('TT History'!$B:$B, D2942, 'TT History'!$E:$E) &gt;= 8.5%, 1.1055, 1.0525)), 1.0525)</f>
        <v>90.658194365788731</v>
      </c>
    </row>
    <row r="2943" spans="1:8" x14ac:dyDescent="0.25">
      <c r="A2943" t="s">
        <v>176</v>
      </c>
      <c r="B2943" t="str">
        <f>VLOOKUP(C2943, olt_db!$B$2:$E$70, 2, 0)</f>
        <v>OLT-SMGN-Karang_Sari</v>
      </c>
      <c r="C2943" t="s">
        <v>966</v>
      </c>
      <c r="D2943" s="7" t="s">
        <v>1054</v>
      </c>
      <c r="E2943" s="7" t="s">
        <v>1021</v>
      </c>
      <c r="F2943" s="177">
        <v>2.98593148452666</v>
      </c>
      <c r="G2943" s="178">
        <v>99.135264030863297</v>
      </c>
      <c r="H2943" s="55">
        <f>ACOS(COS(RADIANS(90-F2944)) * COS(RADIANS(90-F2943)) + SIN(RADIANS(90-F2944)) * SIN(RADIANS(90-F2943)) * COS(RADIANS(G2944-G2943))) * 6371392 * IFERROR(IF(AVERAGEIF('TT History'!$B:$B, D2943, 'TT History'!$E:$E) &gt; 9.8%, 1.1205, IF(AVERAGEIF('TT History'!$B:$B, D2943, 'TT History'!$E:$E) &gt;= 8.5%, 1.1055, 1.0525)), 1.0525)</f>
        <v>138.70173743171924</v>
      </c>
    </row>
    <row r="2944" spans="1:8" x14ac:dyDescent="0.25">
      <c r="A2944" t="s">
        <v>176</v>
      </c>
      <c r="B2944" t="str">
        <f>VLOOKUP(C2944, olt_db!$B$2:$E$70, 2, 0)</f>
        <v>OLT-SMGN-Karang_Sari</v>
      </c>
      <c r="C2944" t="s">
        <v>966</v>
      </c>
      <c r="D2944" s="7" t="s">
        <v>1054</v>
      </c>
      <c r="E2944" s="7" t="s">
        <v>1022</v>
      </c>
      <c r="F2944" s="177">
        <v>2.9869483192258701</v>
      </c>
      <c r="G2944" s="178">
        <v>99.135873516326001</v>
      </c>
      <c r="H2944" s="55">
        <f>ACOS(COS(RADIANS(90-F2945)) * COS(RADIANS(90-F2944)) + SIN(RADIANS(90-F2945)) * SIN(RADIANS(90-F2944)) * COS(RADIANS(G2945-G2944))) * 6371392 * IFERROR(IF(AVERAGEIF('TT History'!$B:$B, D2944, 'TT History'!$E:$E) &gt; 9.8%, 1.1205, IF(AVERAGEIF('TT History'!$B:$B, D2944, 'TT History'!$E:$E) &gt;= 8.5%, 1.1055, 1.0525)), 1.0525)</f>
        <v>108.04844774314184</v>
      </c>
    </row>
    <row r="2945" spans="1:8" x14ac:dyDescent="0.25">
      <c r="A2945" t="s">
        <v>176</v>
      </c>
      <c r="B2945" t="str">
        <f>VLOOKUP(C2945, olt_db!$B$2:$E$70, 2, 0)</f>
        <v>OLT-SMGN-Karang_Sari</v>
      </c>
      <c r="C2945" t="s">
        <v>966</v>
      </c>
      <c r="D2945" s="7" t="s">
        <v>1054</v>
      </c>
      <c r="E2945" s="7" t="s">
        <v>1023</v>
      </c>
      <c r="F2945" s="177">
        <v>2.9877326532409199</v>
      </c>
      <c r="G2945" s="178">
        <v>99.136361082297</v>
      </c>
      <c r="H2945" s="55">
        <f>ACOS(COS(RADIANS(90-F2946)) * COS(RADIANS(90-F2945)) + SIN(RADIANS(90-F2946)) * SIN(RADIANS(90-F2945)) * COS(RADIANS(G2946-G2945))) * 6371392 * IFERROR(IF(AVERAGEIF('TT History'!$B:$B, D2945, 'TT History'!$E:$E) &gt; 9.8%, 1.1205, IF(AVERAGEIF('TT History'!$B:$B, D2945, 'TT History'!$E:$E) &gt;= 8.5%, 1.1055, 1.0525)), 1.0525)</f>
        <v>163.84142962328866</v>
      </c>
    </row>
    <row r="2946" spans="1:8" x14ac:dyDescent="0.25">
      <c r="A2946" t="s">
        <v>176</v>
      </c>
      <c r="B2946" t="str">
        <f>VLOOKUP(C2946, olt_db!$B$2:$E$70, 2, 0)</f>
        <v>OLT-SMGN-Karang_Sari</v>
      </c>
      <c r="C2946" t="s">
        <v>966</v>
      </c>
      <c r="D2946" s="7" t="s">
        <v>1054</v>
      </c>
      <c r="E2946" s="7" t="s">
        <v>1024</v>
      </c>
      <c r="F2946" s="177">
        <v>2.98895523504155</v>
      </c>
      <c r="G2946" s="178">
        <v>99.137043883481098</v>
      </c>
      <c r="H2946" s="55">
        <f>ACOS(COS(RADIANS(90-F2947)) * COS(RADIANS(90-F2946)) + SIN(RADIANS(90-F2947)) * SIN(RADIANS(90-F2946)) * COS(RADIANS(G2947-G2946))) * 6371392 * IFERROR(IF(AVERAGEIF('TT History'!$B:$B, D2946, 'TT History'!$E:$E) &gt; 9.8%, 1.1205, IF(AVERAGEIF('TT History'!$B:$B, D2946, 'TT History'!$E:$E) &gt;= 8.5%, 1.1055, 1.0525)), 1.0525)</f>
        <v>18.233606353676507</v>
      </c>
    </row>
    <row r="2947" spans="1:8" x14ac:dyDescent="0.25">
      <c r="A2947" t="s">
        <v>176</v>
      </c>
      <c r="B2947" t="str">
        <f>VLOOKUP(C2947, olt_db!$B$2:$E$70, 2, 0)</f>
        <v>OLT-SMGN-Karang_Sari</v>
      </c>
      <c r="C2947" t="s">
        <v>966</v>
      </c>
      <c r="D2947" s="7" t="s">
        <v>1054</v>
      </c>
      <c r="E2947" s="7" t="s">
        <v>1025</v>
      </c>
      <c r="F2947" s="177">
        <v>2.98911073401174</v>
      </c>
      <c r="G2947" s="178">
        <v>99.137034341377898</v>
      </c>
      <c r="H2947" s="55">
        <f>ACOS(COS(RADIANS(90-F2948)) * COS(RADIANS(90-F2947)) + SIN(RADIANS(90-F2948)) * SIN(RADIANS(90-F2947)) * COS(RADIANS(G2948-G2947))) * 6371392 * IFERROR(IF(AVERAGEIF('TT History'!$B:$B, D2947, 'TT History'!$E:$E) &gt; 9.8%, 1.1205, IF(AVERAGEIF('TT History'!$B:$B, D2947, 'TT History'!$E:$E) &gt;= 8.5%, 1.1055, 1.0525)), 1.0525)</f>
        <v>172.72679619257121</v>
      </c>
    </row>
    <row r="2948" spans="1:8" x14ac:dyDescent="0.25">
      <c r="A2948" t="s">
        <v>176</v>
      </c>
      <c r="B2948" t="str">
        <f>VLOOKUP(C2948, olt_db!$B$2:$E$70, 2, 0)</f>
        <v>OLT-SMGN-Karang_Sari</v>
      </c>
      <c r="C2948" t="s">
        <v>966</v>
      </c>
      <c r="D2948" s="7" t="s">
        <v>1054</v>
      </c>
      <c r="E2948" s="7" t="s">
        <v>1026</v>
      </c>
      <c r="F2948" s="177">
        <v>2.98920447728662</v>
      </c>
      <c r="G2948" s="178">
        <v>99.135559520619296</v>
      </c>
      <c r="H2948" s="55">
        <f>ACOS(COS(RADIANS(90-F2949)) * COS(RADIANS(90-F2948)) + SIN(RADIANS(90-F2949)) * SIN(RADIANS(90-F2948)) * COS(RADIANS(G2949-G2948))) * 6371392 * IFERROR(IF(AVERAGEIF('TT History'!$B:$B, D2948, 'TT History'!$E:$E) &gt; 9.8%, 1.1205, IF(AVERAGEIF('TT History'!$B:$B, D2948, 'TT History'!$E:$E) &gt;= 8.5%, 1.1055, 1.0525)), 1.0525)</f>
        <v>29.308011921115789</v>
      </c>
    </row>
    <row r="2949" spans="1:8" x14ac:dyDescent="0.25">
      <c r="A2949" t="s">
        <v>176</v>
      </c>
      <c r="B2949" t="str">
        <f>VLOOKUP(C2949, olt_db!$B$2:$E$70, 2, 0)</f>
        <v>OLT-SMGN-Karang_Sari</v>
      </c>
      <c r="C2949" t="s">
        <v>966</v>
      </c>
      <c r="D2949" s="7" t="s">
        <v>1054</v>
      </c>
      <c r="E2949" s="7" t="s">
        <v>1027</v>
      </c>
      <c r="F2949" s="177">
        <v>2.9893761895701001</v>
      </c>
      <c r="G2949" s="178">
        <v>99.1353770081503</v>
      </c>
      <c r="H2949" s="55">
        <f>ACOS(COS(RADIANS(90-F2950)) * COS(RADIANS(90-F2949)) + SIN(RADIANS(90-F2950)) * SIN(RADIANS(90-F2949)) * COS(RADIANS(G2950-G2949))) * 6371392 * IFERROR(IF(AVERAGEIF('TT History'!$B:$B, D2949, 'TT History'!$E:$E) &gt; 9.8%, 1.1205, IF(AVERAGEIF('TT History'!$B:$B, D2949, 'TT History'!$E:$E) &gt;= 8.5%, 1.1055, 1.0525)), 1.0525)</f>
        <v>115.98657680708685</v>
      </c>
    </row>
    <row r="2950" spans="1:8" x14ac:dyDescent="0.25">
      <c r="A2950" t="s">
        <v>176</v>
      </c>
      <c r="B2950" t="str">
        <f>VLOOKUP(C2950, olt_db!$B$2:$E$70, 2, 0)</f>
        <v>OLT-SMGN-Karang_Sari</v>
      </c>
      <c r="C2950" t="s">
        <v>966</v>
      </c>
      <c r="D2950" s="7" t="s">
        <v>1054</v>
      </c>
      <c r="E2950" s="7" t="s">
        <v>1028</v>
      </c>
      <c r="F2950" s="177">
        <v>2.99020609934905</v>
      </c>
      <c r="G2950" s="178">
        <v>99.134834668142105</v>
      </c>
      <c r="H2950" s="55">
        <f>ACOS(COS(RADIANS(90-F2951)) * COS(RADIANS(90-F2950)) + SIN(RADIANS(90-F2951)) * SIN(RADIANS(90-F2950)) * COS(RADIANS(G2951-G2950))) * 6371392 * IFERROR(IF(AVERAGEIF('TT History'!$B:$B, D2950, 'TT History'!$E:$E) &gt; 9.8%, 1.1205, IF(AVERAGEIF('TT History'!$B:$B, D2950, 'TT History'!$E:$E) &gt;= 8.5%, 1.1055, 1.0525)), 1.0525)</f>
        <v>96.242518450278681</v>
      </c>
    </row>
    <row r="2951" spans="1:8" x14ac:dyDescent="0.25">
      <c r="A2951" t="s">
        <v>176</v>
      </c>
      <c r="B2951" t="str">
        <f>VLOOKUP(C2951, olt_db!$B$2:$E$70, 2, 0)</f>
        <v>OLT-SMGN-Karang_Sari</v>
      </c>
      <c r="C2951" t="s">
        <v>966</v>
      </c>
      <c r="D2951" s="7" t="s">
        <v>1054</v>
      </c>
      <c r="E2951" s="7" t="s">
        <v>1029</v>
      </c>
      <c r="F2951" s="177">
        <v>2.9908847427246998</v>
      </c>
      <c r="G2951" s="178">
        <v>99.134369675647505</v>
      </c>
      <c r="H2951" s="55">
        <f>ACOS(COS(RADIANS(90-F2952)) * COS(RADIANS(90-F2951)) + SIN(RADIANS(90-F2952)) * SIN(RADIANS(90-F2951)) * COS(RADIANS(G2952-G2951))) * 6371392 * IFERROR(IF(AVERAGEIF('TT History'!$B:$B, D2951, 'TT History'!$E:$E) &gt; 9.8%, 1.1205, IF(AVERAGEIF('TT History'!$B:$B, D2951, 'TT History'!$E:$E) &gt;= 8.5%, 1.1055, 1.0525)), 1.0525)</f>
        <v>116.33857526182722</v>
      </c>
    </row>
    <row r="2952" spans="1:8" x14ac:dyDescent="0.25">
      <c r="A2952" t="s">
        <v>176</v>
      </c>
      <c r="B2952" t="str">
        <f>VLOOKUP(C2952, olt_db!$B$2:$E$70, 2, 0)</f>
        <v>OLT-SMGN-Karang_Sari</v>
      </c>
      <c r="C2952" t="s">
        <v>966</v>
      </c>
      <c r="D2952" s="7" t="s">
        <v>1054</v>
      </c>
      <c r="E2952" s="7" t="s">
        <v>1030</v>
      </c>
      <c r="F2952" s="177">
        <v>2.9917259233808702</v>
      </c>
      <c r="G2952" s="178">
        <v>99.133839361408107</v>
      </c>
      <c r="H2952" s="55">
        <f>ACOS(COS(RADIANS(90-F2953)) * COS(RADIANS(90-F2952)) + SIN(RADIANS(90-F2953)) * SIN(RADIANS(90-F2952)) * COS(RADIANS(G2953-G2952))) * 6371392 * IFERROR(IF(AVERAGEIF('TT History'!$B:$B, D2952, 'TT History'!$E:$E) &gt; 9.8%, 1.1205, IF(AVERAGEIF('TT History'!$B:$B, D2952, 'TT History'!$E:$E) &gt;= 8.5%, 1.1055, 1.0525)), 1.0525)</f>
        <v>87.027638388038682</v>
      </c>
    </row>
    <row r="2953" spans="1:8" x14ac:dyDescent="0.25">
      <c r="A2953" t="s">
        <v>176</v>
      </c>
      <c r="B2953" t="str">
        <f>VLOOKUP(C2953, olt_db!$B$2:$E$70, 2, 0)</f>
        <v>OLT-SMGN-Karang_Sari</v>
      </c>
      <c r="C2953" t="s">
        <v>966</v>
      </c>
      <c r="D2953" s="7" t="s">
        <v>1054</v>
      </c>
      <c r="E2953" s="7" t="s">
        <v>1031</v>
      </c>
      <c r="F2953" s="177">
        <v>2.9923270558425101</v>
      </c>
      <c r="G2953" s="178">
        <v>99.133401111748398</v>
      </c>
      <c r="H2953" s="55">
        <f>ACOS(COS(RADIANS(90-F2954)) * COS(RADIANS(90-F2953)) + SIN(RADIANS(90-F2954)) * SIN(RADIANS(90-F2953)) * COS(RADIANS(G2954-G2953))) * 6371392 * IFERROR(IF(AVERAGEIF('TT History'!$B:$B, D2953, 'TT History'!$E:$E) &gt; 9.8%, 1.1205, IF(AVERAGEIF('TT History'!$B:$B, D2953, 'TT History'!$E:$E) &gt;= 8.5%, 1.1055, 1.0525)), 1.0525)</f>
        <v>71.253222841295312</v>
      </c>
    </row>
    <row r="2954" spans="1:8" x14ac:dyDescent="0.25">
      <c r="A2954" t="s">
        <v>176</v>
      </c>
      <c r="B2954" t="str">
        <f>VLOOKUP(C2954, olt_db!$B$2:$E$70, 2, 0)</f>
        <v>OLT-SMGN-Karang_Sari</v>
      </c>
      <c r="C2954" t="s">
        <v>966</v>
      </c>
      <c r="D2954" s="7" t="s">
        <v>1054</v>
      </c>
      <c r="E2954" s="7" t="s">
        <v>1032</v>
      </c>
      <c r="F2954" s="177">
        <v>2.9928474118686799</v>
      </c>
      <c r="G2954" s="178">
        <v>99.133084673797299</v>
      </c>
      <c r="H2954" s="55">
        <f>ACOS(COS(RADIANS(90-F2955)) * COS(RADIANS(90-F2954)) + SIN(RADIANS(90-F2955)) * SIN(RADIANS(90-F2954)) * COS(RADIANS(G2955-G2954))) * 6371392 * IFERROR(IF(AVERAGEIF('TT History'!$B:$B, D2954, 'TT History'!$E:$E) &gt; 9.8%, 1.1205, IF(AVERAGEIF('TT History'!$B:$B, D2954, 'TT History'!$E:$E) &gt;= 8.5%, 1.1055, 1.0525)), 1.0525)</f>
        <v>68.414565519883581</v>
      </c>
    </row>
    <row r="2955" spans="1:8" x14ac:dyDescent="0.25">
      <c r="A2955" t="s">
        <v>176</v>
      </c>
      <c r="B2955" t="str">
        <f>VLOOKUP(C2955, olt_db!$B$2:$E$70, 2, 0)</f>
        <v>OLT-SMGN-Karang_Sari</v>
      </c>
      <c r="C2955" t="s">
        <v>966</v>
      </c>
      <c r="D2955" s="7" t="s">
        <v>1054</v>
      </c>
      <c r="E2955" s="7" t="s">
        <v>1033</v>
      </c>
      <c r="F2955" s="177">
        <v>2.9933568973554401</v>
      </c>
      <c r="G2955" s="178">
        <v>99.132797727987693</v>
      </c>
      <c r="H2955" s="55">
        <f>ACOS(COS(RADIANS(90-F2956)) * COS(RADIANS(90-F2955)) + SIN(RADIANS(90-F2956)) * SIN(RADIANS(90-F2955)) * COS(RADIANS(G2956-G2955))) * 6371392 * IFERROR(IF(AVERAGEIF('TT History'!$B:$B, D2955, 'TT History'!$E:$E) &gt; 9.8%, 1.1205, IF(AVERAGEIF('TT History'!$B:$B, D2955, 'TT History'!$E:$E) &gt;= 8.5%, 1.1055, 1.0525)), 1.0525)</f>
        <v>92.411199608009142</v>
      </c>
    </row>
    <row r="2956" spans="1:8" x14ac:dyDescent="0.25">
      <c r="A2956" t="s">
        <v>176</v>
      </c>
      <c r="B2956" t="str">
        <f>VLOOKUP(C2956, olt_db!$B$2:$E$70, 2, 0)</f>
        <v>OLT-SMGN-Karang_Sari</v>
      </c>
      <c r="C2956" t="s">
        <v>966</v>
      </c>
      <c r="D2956" s="7" t="s">
        <v>1054</v>
      </c>
      <c r="E2956" s="7" t="s">
        <v>1034</v>
      </c>
      <c r="F2956" s="177">
        <v>2.9940670777763398</v>
      </c>
      <c r="G2956" s="178">
        <v>99.132452197197793</v>
      </c>
      <c r="H2956" s="55">
        <f>ACOS(COS(RADIANS(90-F2957)) * COS(RADIANS(90-F2956)) + SIN(RADIANS(90-F2957)) * SIN(RADIANS(90-F2956)) * COS(RADIANS(G2957-G2956))) * 6371392 * IFERROR(IF(AVERAGEIF('TT History'!$B:$B, D2956, 'TT History'!$E:$E) &gt; 9.8%, 1.1205, IF(AVERAGEIF('TT History'!$B:$B, D2956, 'TT History'!$E:$E) &gt;= 8.5%, 1.1055, 1.0525)), 1.0525)</f>
        <v>42.711714544684263</v>
      </c>
    </row>
    <row r="2957" spans="1:8" x14ac:dyDescent="0.25">
      <c r="A2957" t="s">
        <v>176</v>
      </c>
      <c r="B2957" t="str">
        <f>VLOOKUP(C2957, olt_db!$B$2:$E$70, 2, 0)</f>
        <v>OLT-SMGN-Karang_Sari</v>
      </c>
      <c r="C2957" t="s">
        <v>966</v>
      </c>
      <c r="D2957" s="7" t="s">
        <v>1054</v>
      </c>
      <c r="E2957" s="7" t="s">
        <v>1035</v>
      </c>
      <c r="F2957" s="177">
        <v>2.9943683666001499</v>
      </c>
      <c r="G2957" s="178">
        <v>99.132245998529001</v>
      </c>
      <c r="H2957" s="55">
        <f>ACOS(COS(RADIANS(90-F2958)) * COS(RADIANS(90-F2957)) + SIN(RADIANS(90-F2958)) * SIN(RADIANS(90-F2957)) * COS(RADIANS(G2958-G2957))) * 6371392 * IFERROR(IF(AVERAGEIF('TT History'!$B:$B, D2957, 'TT History'!$E:$E) &gt; 9.8%, 1.1205, IF(AVERAGEIF('TT History'!$B:$B, D2957, 'TT History'!$E:$E) &gt;= 8.5%, 1.1055, 1.0525)), 1.0525)</f>
        <v>157.92615788073408</v>
      </c>
    </row>
    <row r="2958" spans="1:8" x14ac:dyDescent="0.25">
      <c r="A2958" t="s">
        <v>176</v>
      </c>
      <c r="B2958" t="str">
        <f>VLOOKUP(C2958, olt_db!$B$2:$E$70, 2, 0)</f>
        <v>OLT-SMGN-Karang_Sari</v>
      </c>
      <c r="C2958" t="s">
        <v>966</v>
      </c>
      <c r="D2958" s="7" t="s">
        <v>1054</v>
      </c>
      <c r="E2958" s="7" t="s">
        <v>1036</v>
      </c>
      <c r="F2958" s="177">
        <v>2.99534198525844</v>
      </c>
      <c r="G2958" s="178">
        <v>99.131310495954395</v>
      </c>
      <c r="H2958" s="55">
        <f>ACOS(COS(RADIANS(90-F2959)) * COS(RADIANS(90-F2958)) + SIN(RADIANS(90-F2959)) * SIN(RADIANS(90-F2958)) * COS(RADIANS(G2959-G2958))) * 6371392 * IFERROR(IF(AVERAGEIF('TT History'!$B:$B, D2958, 'TT History'!$E:$E) &gt; 9.8%, 1.1205, IF(AVERAGEIF('TT History'!$B:$B, D2958, 'TT History'!$E:$E) &gt;= 8.5%, 1.1055, 1.0525)), 1.0525)</f>
        <v>81.285365154308451</v>
      </c>
    </row>
    <row r="2959" spans="1:8" x14ac:dyDescent="0.25">
      <c r="A2959" t="s">
        <v>176</v>
      </c>
      <c r="B2959" t="str">
        <f>VLOOKUP(C2959, olt_db!$B$2:$E$70, 2, 0)</f>
        <v>OLT-SMGN-Karang_Sari</v>
      </c>
      <c r="C2959" t="s">
        <v>966</v>
      </c>
      <c r="D2959" s="7" t="s">
        <v>1054</v>
      </c>
      <c r="E2959" s="7" t="s">
        <v>1037</v>
      </c>
      <c r="F2959" s="177">
        <v>2.9958064360712702</v>
      </c>
      <c r="G2959" s="178">
        <v>99.130793427222301</v>
      </c>
      <c r="H2959" s="55">
        <f>ACOS(COS(RADIANS(90-F2960)) * COS(RADIANS(90-F2959)) + SIN(RADIANS(90-F2960)) * SIN(RADIANS(90-F2959)) * COS(RADIANS(G2960-G2959))) * 6371392 * IFERROR(IF(AVERAGEIF('TT History'!$B:$B, D2959, 'TT History'!$E:$E) &gt; 9.8%, 1.1205, IF(AVERAGEIF('TT History'!$B:$B, D2959, 'TT History'!$E:$E) &gt;= 8.5%, 1.1055, 1.0525)), 1.0525)</f>
        <v>84.042911568819449</v>
      </c>
    </row>
    <row r="2960" spans="1:8" x14ac:dyDescent="0.25">
      <c r="A2960" t="s">
        <v>176</v>
      </c>
      <c r="B2960" t="str">
        <f>VLOOKUP(C2960, olt_db!$B$2:$E$70, 2, 0)</f>
        <v>OLT-SMGN-Karang_Sari</v>
      </c>
      <c r="C2960" t="s">
        <v>966</v>
      </c>
      <c r="D2960" s="7" t="s">
        <v>1054</v>
      </c>
      <c r="E2960" s="7" t="s">
        <v>1038</v>
      </c>
      <c r="F2960" s="177">
        <v>2.99632166344003</v>
      </c>
      <c r="G2960" s="178">
        <v>99.1302925763367</v>
      </c>
      <c r="H2960" s="55">
        <f>ACOS(COS(RADIANS(90-F2961)) * COS(RADIANS(90-F2960)) + SIN(RADIANS(90-F2961)) * SIN(RADIANS(90-F2960)) * COS(RADIANS(G2961-G2960))) * 6371392 * IFERROR(IF(AVERAGEIF('TT History'!$B:$B, D2960, 'TT History'!$E:$E) &gt; 9.8%, 1.1205, IF(AVERAGEIF('TT History'!$B:$B, D2960, 'TT History'!$E:$E) &gt;= 8.5%, 1.1055, 1.0525)), 1.0525)</f>
        <v>40.480578677794405</v>
      </c>
    </row>
    <row r="2961" spans="1:8" x14ac:dyDescent="0.25">
      <c r="A2961" t="s">
        <v>176</v>
      </c>
      <c r="B2961" t="str">
        <f>VLOOKUP(C2961, olt_db!$B$2:$E$70, 2, 0)</f>
        <v>OLT-SMGN-Karang_Sari</v>
      </c>
      <c r="C2961" t="s">
        <v>966</v>
      </c>
      <c r="D2961" s="7" t="s">
        <v>1054</v>
      </c>
      <c r="E2961" s="7" t="s">
        <v>1039</v>
      </c>
      <c r="F2961" s="177">
        <v>2.99658869372323</v>
      </c>
      <c r="G2961" s="178">
        <v>99.130072454649294</v>
      </c>
      <c r="H2961" s="55">
        <f>ACOS(COS(RADIANS(90-F2962)) * COS(RADIANS(90-F2961)) + SIN(RADIANS(90-F2962)) * SIN(RADIANS(90-F2961)) * COS(RADIANS(G2962-G2961))) * 6371392 * IFERROR(IF(AVERAGEIF('TT History'!$B:$B, D2961, 'TT History'!$E:$E) &gt; 9.8%, 1.1205, IF(AVERAGEIF('TT History'!$B:$B, D2961, 'TT History'!$E:$E) &gt;= 8.5%, 1.1055, 1.0525)), 1.0525)</f>
        <v>33.420876307099668</v>
      </c>
    </row>
    <row r="2962" spans="1:8" x14ac:dyDescent="0.25">
      <c r="A2962" t="s">
        <v>176</v>
      </c>
      <c r="B2962" t="str">
        <f>VLOOKUP(C2962, olt_db!$B$2:$E$70, 2, 0)</f>
        <v>OLT-SMGN-Karang_Sari</v>
      </c>
      <c r="C2962" t="s">
        <v>966</v>
      </c>
      <c r="D2962" s="7" t="s">
        <v>1054</v>
      </c>
      <c r="E2962" s="7" t="s">
        <v>1040</v>
      </c>
      <c r="F2962" s="177">
        <v>2.99686103518003</v>
      </c>
      <c r="G2962" s="178">
        <v>99.129986485587096</v>
      </c>
      <c r="H2962" s="55">
        <f>ACOS(COS(RADIANS(90-F2963)) * COS(RADIANS(90-F2962)) + SIN(RADIANS(90-F2963)) * SIN(RADIANS(90-F2962)) * COS(RADIANS(G2963-G2962))) * 6371392 * IFERROR(IF(AVERAGEIF('TT History'!$B:$B, D2962, 'TT History'!$E:$E) &gt; 9.8%, 1.1205, IF(AVERAGEIF('TT History'!$B:$B, D2962, 'TT History'!$E:$E) &gt;= 8.5%, 1.1055, 1.0525)), 1.0525)</f>
        <v>39.711071973923673</v>
      </c>
    </row>
    <row r="2963" spans="1:8" x14ac:dyDescent="0.25">
      <c r="A2963" t="s">
        <v>176</v>
      </c>
      <c r="B2963" t="str">
        <f>VLOOKUP(C2963, olt_db!$B$2:$E$70, 2, 0)</f>
        <v>OLT-SMGN-Karang_Sari</v>
      </c>
      <c r="C2963" t="s">
        <v>966</v>
      </c>
      <c r="D2963" s="7" t="s">
        <v>1054</v>
      </c>
      <c r="E2963" s="7" t="s">
        <v>1041</v>
      </c>
      <c r="F2963" s="177">
        <v>2.9971981006077799</v>
      </c>
      <c r="G2963" s="178">
        <v>99.129947591042395</v>
      </c>
      <c r="H2963" s="55">
        <f>ACOS(COS(RADIANS(90-F2964)) * COS(RADIANS(90-F2963)) + SIN(RADIANS(90-F2964)) * SIN(RADIANS(90-F2963)) * COS(RADIANS(G2964-G2963))) * 6371392 * IFERROR(IF(AVERAGEIF('TT History'!$B:$B, D2963, 'TT History'!$E:$E) &gt; 9.8%, 1.1205, IF(AVERAGEIF('TT History'!$B:$B, D2963, 'TT History'!$E:$E) &gt;= 8.5%, 1.1055, 1.0525)), 1.0525)</f>
        <v>22.820466493938952</v>
      </c>
    </row>
    <row r="2964" spans="1:8" x14ac:dyDescent="0.25">
      <c r="A2964" t="s">
        <v>176</v>
      </c>
      <c r="B2964" t="str">
        <f>VLOOKUP(C2964, olt_db!$B$2:$E$70, 2, 0)</f>
        <v>OLT-SMGN-Karang_Sari</v>
      </c>
      <c r="C2964" t="s">
        <v>966</v>
      </c>
      <c r="D2964" s="7" t="s">
        <v>1054</v>
      </c>
      <c r="E2964" s="7" t="s">
        <v>1042</v>
      </c>
      <c r="F2964" s="177">
        <v>2.99736864850192</v>
      </c>
      <c r="G2964" s="178">
        <v>99.129852957557603</v>
      </c>
      <c r="H2964" s="55">
        <f>ACOS(COS(RADIANS(90-F2965)) * COS(RADIANS(90-F2964)) + SIN(RADIANS(90-F2965)) * SIN(RADIANS(90-F2964)) * COS(RADIANS(G2965-G2964))) * 6371392 * IFERROR(IF(AVERAGEIF('TT History'!$B:$B, D2964, 'TT History'!$E:$E) &gt; 9.8%, 1.1205, IF(AVERAGEIF('TT History'!$B:$B, D2964, 'TT History'!$E:$E) &gt;= 8.5%, 1.1055, 1.0525)), 1.0525)</f>
        <v>147.58428518472761</v>
      </c>
    </row>
    <row r="2965" spans="1:8" x14ac:dyDescent="0.25">
      <c r="A2965" t="s">
        <v>176</v>
      </c>
      <c r="B2965" t="str">
        <f>VLOOKUP(C2965, olt_db!$B$2:$E$70, 2, 0)</f>
        <v>OLT-SMGN-Karang_Sari</v>
      </c>
      <c r="C2965" t="s">
        <v>966</v>
      </c>
      <c r="D2965" s="7" t="s">
        <v>1054</v>
      </c>
      <c r="E2965" s="7" t="s">
        <v>1043</v>
      </c>
      <c r="F2965" s="177">
        <v>2.9982210402049199</v>
      </c>
      <c r="G2965" s="178">
        <v>99.128922445097899</v>
      </c>
      <c r="H2965" s="55">
        <f>ACOS(COS(RADIANS(90-F2966)) * COS(RADIANS(90-F2965)) + SIN(RADIANS(90-F2966)) * SIN(RADIANS(90-F2965)) * COS(RADIANS(G2966-G2965))) * 6371392 * IFERROR(IF(AVERAGEIF('TT History'!$B:$B, D2965, 'TT History'!$E:$E) &gt; 9.8%, 1.1205, IF(AVERAGEIF('TT History'!$B:$B, D2965, 'TT History'!$E:$E) &gt;= 8.5%, 1.1055, 1.0525)), 1.0525)</f>
        <v>172.49908205489552</v>
      </c>
    </row>
    <row r="2966" spans="1:8" x14ac:dyDescent="0.25">
      <c r="A2966" t="s">
        <v>176</v>
      </c>
      <c r="B2966" t="str">
        <f>VLOOKUP(C2966, olt_db!$B$2:$E$70, 2, 0)</f>
        <v>OLT-SMGN-Karang_Sari</v>
      </c>
      <c r="C2966" t="s">
        <v>966</v>
      </c>
      <c r="D2966" s="7" t="s">
        <v>1054</v>
      </c>
      <c r="E2966" s="7" t="s">
        <v>1044</v>
      </c>
      <c r="F2966" s="177">
        <v>2.9992138995876401</v>
      </c>
      <c r="G2966" s="178">
        <v>99.1278317035067</v>
      </c>
      <c r="H2966" s="55">
        <f>ACOS(COS(RADIANS(90-F2967)) * COS(RADIANS(90-F2966)) + SIN(RADIANS(90-F2967)) * SIN(RADIANS(90-F2966)) * COS(RADIANS(G2967-G2966))) * 6371392 * IFERROR(IF(AVERAGEIF('TT History'!$B:$B, D2966, 'TT History'!$E:$E) &gt; 9.8%, 1.1205, IF(AVERAGEIF('TT History'!$B:$B, D2966, 'TT History'!$E:$E) &gt;= 8.5%, 1.1055, 1.0525)), 1.0525)</f>
        <v>158.79631768911744</v>
      </c>
    </row>
    <row r="2967" spans="1:8" x14ac:dyDescent="0.25">
      <c r="A2967" t="s">
        <v>176</v>
      </c>
      <c r="B2967" t="str">
        <f>VLOOKUP(C2967, olt_db!$B$2:$E$70, 2, 0)</f>
        <v>OLT-SMGN-Karang_Sari</v>
      </c>
      <c r="C2967" t="s">
        <v>966</v>
      </c>
      <c r="D2967" s="7" t="s">
        <v>1054</v>
      </c>
      <c r="E2967" s="7" t="s">
        <v>1045</v>
      </c>
      <c r="F2967" s="177">
        <v>3.0001208538109898</v>
      </c>
      <c r="G2967" s="178">
        <v>99.126821229221804</v>
      </c>
      <c r="H2967" s="55">
        <f>ACOS(COS(RADIANS(90-F2968)) * COS(RADIANS(90-F2967)) + SIN(RADIANS(90-F2968)) * SIN(RADIANS(90-F2967)) * COS(RADIANS(G2968-G2967))) * 6371392 * IFERROR(IF(AVERAGEIF('TT History'!$B:$B, D2967, 'TT History'!$E:$E) &gt; 9.8%, 1.1205, IF(AVERAGEIF('TT History'!$B:$B, D2967, 'TT History'!$E:$E) &gt;= 8.5%, 1.1055, 1.0525)), 1.0525)</f>
        <v>156.74732631803741</v>
      </c>
    </row>
    <row r="2968" spans="1:8" x14ac:dyDescent="0.25">
      <c r="A2968" t="s">
        <v>176</v>
      </c>
      <c r="B2968" t="str">
        <f>VLOOKUP(C2968, olt_db!$B$2:$E$70, 2, 0)</f>
        <v>OLT-SMGN-Karang_Sari</v>
      </c>
      <c r="C2968" t="s">
        <v>966</v>
      </c>
      <c r="D2968" s="7" t="s">
        <v>1054</v>
      </c>
      <c r="E2968" s="7" t="s">
        <v>1046</v>
      </c>
      <c r="F2968" s="177">
        <v>3.0010140005601298</v>
      </c>
      <c r="G2968" s="178">
        <v>99.125821901932397</v>
      </c>
      <c r="H2968" s="55">
        <f>ACOS(COS(RADIANS(90-F2969)) * COS(RADIANS(90-F2968)) + SIN(RADIANS(90-F2969)) * SIN(RADIANS(90-F2968)) * COS(RADIANS(G2969-G2968))) * 6371392 * IFERROR(IF(AVERAGEIF('TT History'!$B:$B, D2968, 'TT History'!$E:$E) &gt; 9.8%, 1.1205, IF(AVERAGEIF('TT History'!$B:$B, D2968, 'TT History'!$E:$E) &gt;= 8.5%, 1.1055, 1.0525)), 1.0525)</f>
        <v>168.33834174772852</v>
      </c>
    </row>
    <row r="2969" spans="1:8" x14ac:dyDescent="0.25">
      <c r="A2969" t="s">
        <v>176</v>
      </c>
      <c r="B2969" t="str">
        <f>VLOOKUP(C2969, olt_db!$B$2:$E$70, 2, 0)</f>
        <v>OLT-SMGN-Karang_Sari</v>
      </c>
      <c r="C2969" t="s">
        <v>966</v>
      </c>
      <c r="D2969" s="7" t="s">
        <v>1054</v>
      </c>
      <c r="E2969" s="7" t="s">
        <v>1047</v>
      </c>
      <c r="F2969" s="177">
        <v>3.0019885513647799</v>
      </c>
      <c r="G2969" s="178">
        <v>99.124762642336904</v>
      </c>
      <c r="H2969" s="55">
        <f>ACOS(COS(RADIANS(90-F2970)) * COS(RADIANS(90-F2969)) + SIN(RADIANS(90-F2970)) * SIN(RADIANS(90-F2969)) * COS(RADIANS(G2970-G2969))) * 6371392 * IFERROR(IF(AVERAGEIF('TT History'!$B:$B, D2969, 'TT History'!$E:$E) &gt; 9.8%, 1.1205, IF(AVERAGEIF('TT History'!$B:$B, D2969, 'TT History'!$E:$E) &gt;= 8.5%, 1.1055, 1.0525)), 1.0525)</f>
        <v>90.916161279734112</v>
      </c>
    </row>
    <row r="2970" spans="1:8" x14ac:dyDescent="0.25">
      <c r="A2970" t="s">
        <v>176</v>
      </c>
      <c r="B2970" t="str">
        <f>VLOOKUP(C2970, olt_db!$B$2:$E$70, 2, 0)</f>
        <v>OLT-SMGN-Karang_Sari</v>
      </c>
      <c r="C2970" t="s">
        <v>966</v>
      </c>
      <c r="D2970" s="7" t="s">
        <v>1054</v>
      </c>
      <c r="E2970" s="7" t="s">
        <v>1048</v>
      </c>
      <c r="F2970" s="177">
        <v>3.00250698660281</v>
      </c>
      <c r="G2970" s="178">
        <v>99.124183368379093</v>
      </c>
      <c r="H2970" s="55">
        <f>ACOS(COS(RADIANS(90-F2971)) * COS(RADIANS(90-F2970)) + SIN(RADIANS(90-F2971)) * SIN(RADIANS(90-F2970)) * COS(RADIANS(G2971-G2970))) * 6371392 * IFERROR(IF(AVERAGEIF('TT History'!$B:$B, D2970, 'TT History'!$E:$E) &gt; 9.8%, 1.1205, IF(AVERAGEIF('TT History'!$B:$B, D2970, 'TT History'!$E:$E) &gt;= 8.5%, 1.1055, 1.0525)), 1.0525)</f>
        <v>122.22810485083615</v>
      </c>
    </row>
    <row r="2971" spans="1:8" x14ac:dyDescent="0.25">
      <c r="A2971" t="s">
        <v>176</v>
      </c>
      <c r="B2971" t="str">
        <f>VLOOKUP(C2971, olt_db!$B$2:$E$70, 2, 0)</f>
        <v>OLT-SMGN-Karang_Sari</v>
      </c>
      <c r="C2971" t="s">
        <v>966</v>
      </c>
      <c r="D2971" s="7" t="s">
        <v>1054</v>
      </c>
      <c r="E2971" s="7" t="s">
        <v>1049</v>
      </c>
      <c r="F2971" s="177">
        <v>3.0032064772532601</v>
      </c>
      <c r="G2971" s="178">
        <v>99.1234068437643</v>
      </c>
      <c r="H2971" s="55">
        <f>ACOS(COS(RADIANS(90-F2972)) * COS(RADIANS(90-F2971)) + SIN(RADIANS(90-F2972)) * SIN(RADIANS(90-F2971)) * COS(RADIANS(G2972-G2971))) * 6371392 * IFERROR(IF(AVERAGEIF('TT History'!$B:$B, D2971, 'TT History'!$E:$E) &gt; 9.8%, 1.1205, IF(AVERAGEIF('TT History'!$B:$B, D2971, 'TT History'!$E:$E) &gt;= 8.5%, 1.1055, 1.0525)), 1.0525)</f>
        <v>126.74381114356325</v>
      </c>
    </row>
    <row r="2972" spans="1:8" x14ac:dyDescent="0.25">
      <c r="A2972" t="s">
        <v>176</v>
      </c>
      <c r="B2972" t="str">
        <f>VLOOKUP(C2972, olt_db!$B$2:$E$70, 2, 0)</f>
        <v>OLT-SMGN-Karang_Sari</v>
      </c>
      <c r="C2972" t="s">
        <v>966</v>
      </c>
      <c r="D2972" s="7" t="s">
        <v>1054</v>
      </c>
      <c r="E2972" s="7" t="s">
        <v>983</v>
      </c>
      <c r="F2972" s="177">
        <v>3.0039552462178301</v>
      </c>
      <c r="G2972" s="178">
        <v>99.122623436282097</v>
      </c>
      <c r="H2972" s="55">
        <f>ACOS(COS(RADIANS(90-F2973)) * COS(RADIANS(90-F2972)) + SIN(RADIANS(90-F2973)) * SIN(RADIANS(90-F2972)) * COS(RADIANS(G2973-G2972))) * 6371392 * IFERROR(IF(AVERAGEIF('TT History'!$B:$B, D2972, 'TT History'!$E:$E) &gt; 9.8%, 1.1205, IF(AVERAGEIF('TT History'!$B:$B, D2972, 'TT History'!$E:$E) &gt;= 8.5%, 1.1055, 1.0525)), 1.0525)</f>
        <v>45.725629886025793</v>
      </c>
    </row>
    <row r="2973" spans="1:8" x14ac:dyDescent="0.25">
      <c r="A2973" t="s">
        <v>176</v>
      </c>
      <c r="B2973" t="str">
        <f>VLOOKUP(C2973, olt_db!$B$2:$E$70, 2, 0)</f>
        <v>OLT-SMGN-Karang_Sari</v>
      </c>
      <c r="C2973" t="s">
        <v>966</v>
      </c>
      <c r="D2973" s="7" t="s">
        <v>1054</v>
      </c>
      <c r="E2973" s="7" t="s">
        <v>1050</v>
      </c>
      <c r="F2973" s="177">
        <v>3.0042796250516499</v>
      </c>
      <c r="G2973" s="178">
        <v>99.122841479284503</v>
      </c>
      <c r="H2973" s="55">
        <f>ACOS(COS(RADIANS(90-F2974)) * COS(RADIANS(90-F2973)) + SIN(RADIANS(90-F2974)) * SIN(RADIANS(90-F2973)) * COS(RADIANS(G2974-G2973))) * 6371392 * IFERROR(IF(AVERAGEIF('TT History'!$B:$B, D2973, 'TT History'!$E:$E) &gt; 9.8%, 1.1205, IF(AVERAGEIF('TT History'!$B:$B, D2973, 'TT History'!$E:$E) &gt;= 8.5%, 1.1055, 1.0525)), 1.0525)</f>
        <v>54.687765856400539</v>
      </c>
    </row>
    <row r="2974" spans="1:8" x14ac:dyDescent="0.25">
      <c r="A2974" t="s">
        <v>176</v>
      </c>
      <c r="B2974" t="str">
        <f>VLOOKUP(C2974, olt_db!$B$2:$E$70, 2, 0)</f>
        <v>OLT-SMGN-Karang_Sari</v>
      </c>
      <c r="C2974" t="s">
        <v>966</v>
      </c>
      <c r="D2974" s="7" t="s">
        <v>1054</v>
      </c>
      <c r="E2974" s="7" t="s">
        <v>984</v>
      </c>
      <c r="F2974" s="177">
        <v>3.0045232331044902</v>
      </c>
      <c r="G2974" s="178">
        <v>99.123240756989603</v>
      </c>
      <c r="H2974" s="55">
        <f>(ACOS(COS(RADIANS(90-olt_db!F36)) * COS(RADIANS(90-F2974)) + SIN(RADIANS(90-olt_db!F36)) * SIN(RADIANS(90-F2974)) * COS(RADIANS(olt_db!G36-G2974))) * 6371392)*1.105</f>
        <v>20.025989419356801</v>
      </c>
    </row>
    <row r="2975" spans="1:8" x14ac:dyDescent="0.25">
      <c r="A2975" t="s">
        <v>176</v>
      </c>
      <c r="B2975" t="str">
        <f>VLOOKUP(C2975, olt_db!$B$2:$E$70, 2, 0)</f>
        <v>OLT-SMGN-Karang_Sari</v>
      </c>
      <c r="C2975" t="s">
        <v>966</v>
      </c>
      <c r="D2975" s="42" t="s">
        <v>1055</v>
      </c>
      <c r="E2975" s="42" t="s">
        <v>995</v>
      </c>
      <c r="F2975" s="105">
        <v>2.9678054863372099</v>
      </c>
      <c r="G2975" s="131">
        <v>99.133714410057095</v>
      </c>
      <c r="H2975" s="41">
        <f>ACOS(COS(RADIANS(90-F2976)) * COS(RADIANS(90-F2975)) + SIN(RADIANS(90-F2976)) * SIN(RADIANS(90-F2975)) * COS(RADIANS(G2976-G2975))) * 6371392 * IFERROR(IF(AVERAGEIF('TT History'!$B:$B, D2975, 'TT History'!$E:$E) &gt; 9.8%, 1.1205, IF(AVERAGEIF('TT History'!$B:$B, D2975, 'TT History'!$E:$E) &gt;= 8.5%, 1.1055, 1.0525)), 1.0525)</f>
        <v>38.032404337657219</v>
      </c>
    </row>
    <row r="2976" spans="1:8" x14ac:dyDescent="0.25">
      <c r="A2976" t="s">
        <v>176</v>
      </c>
      <c r="B2976" t="str">
        <f>VLOOKUP(C2976, olt_db!$B$2:$E$70, 2, 0)</f>
        <v>OLT-SMGN-Karang_Sari</v>
      </c>
      <c r="C2976" t="s">
        <v>966</v>
      </c>
      <c r="D2976" s="42" t="s">
        <v>1055</v>
      </c>
      <c r="E2976" s="42" t="s">
        <v>996</v>
      </c>
      <c r="F2976" s="105">
        <v>2.9681176564204801</v>
      </c>
      <c r="G2976" s="131">
        <v>99.133804775981602</v>
      </c>
      <c r="H2976" s="41">
        <f>ACOS(COS(RADIANS(90-F2977)) * COS(RADIANS(90-F2976)) + SIN(RADIANS(90-F2977)) * SIN(RADIANS(90-F2976)) * COS(RADIANS(G2977-G2976))) * 6371392 * IFERROR(IF(AVERAGEIF('TT History'!$B:$B, D2976, 'TT History'!$E:$E) &gt; 9.8%, 1.1205, IF(AVERAGEIF('TT History'!$B:$B, D2976, 'TT History'!$E:$E) &gt;= 8.5%, 1.1055, 1.0525)), 1.0525)</f>
        <v>115.06851093555743</v>
      </c>
    </row>
    <row r="2977" spans="1:8" x14ac:dyDescent="0.25">
      <c r="A2977" t="s">
        <v>176</v>
      </c>
      <c r="B2977" t="str">
        <f>VLOOKUP(C2977, olt_db!$B$2:$E$70, 2, 0)</f>
        <v>OLT-SMGN-Karang_Sari</v>
      </c>
      <c r="C2977" t="s">
        <v>966</v>
      </c>
      <c r="D2977" s="42" t="s">
        <v>1055</v>
      </c>
      <c r="E2977" s="42" t="s">
        <v>997</v>
      </c>
      <c r="F2977" s="105">
        <v>2.9690701404074198</v>
      </c>
      <c r="G2977" s="131">
        <v>99.134048765047496</v>
      </c>
      <c r="H2977" s="41">
        <f>ACOS(COS(RADIANS(90-F2978)) * COS(RADIANS(90-F2977)) + SIN(RADIANS(90-F2978)) * SIN(RADIANS(90-F2977)) * COS(RADIANS(G2978-G2977))) * 6371392 * IFERROR(IF(AVERAGEIF('TT History'!$B:$B, D2977, 'TT History'!$E:$E) &gt; 9.8%, 1.1205, IF(AVERAGEIF('TT History'!$B:$B, D2977, 'TT History'!$E:$E) &gt;= 8.5%, 1.1055, 1.0525)), 1.0525)</f>
        <v>105.29967362257949</v>
      </c>
    </row>
    <row r="2978" spans="1:8" x14ac:dyDescent="0.25">
      <c r="A2978" t="s">
        <v>176</v>
      </c>
      <c r="B2978" t="str">
        <f>VLOOKUP(C2978, olt_db!$B$2:$E$70, 2, 0)</f>
        <v>OLT-SMGN-Karang_Sari</v>
      </c>
      <c r="C2978" t="s">
        <v>966</v>
      </c>
      <c r="D2978" s="42" t="s">
        <v>1055</v>
      </c>
      <c r="E2978" s="42" t="s">
        <v>998</v>
      </c>
      <c r="F2978" s="105">
        <v>2.96995927917698</v>
      </c>
      <c r="G2978" s="131">
        <v>99.134186342470301</v>
      </c>
      <c r="H2978" s="41">
        <f>ACOS(COS(RADIANS(90-F2979)) * COS(RADIANS(90-F2978)) + SIN(RADIANS(90-F2979)) * SIN(RADIANS(90-F2978)) * COS(RADIANS(G2979-G2978))) * 6371392 * IFERROR(IF(AVERAGEIF('TT History'!$B:$B, D2978, 'TT History'!$E:$E) &gt; 9.8%, 1.1205, IF(AVERAGEIF('TT History'!$B:$B, D2978, 'TT History'!$E:$E) &gt;= 8.5%, 1.1055, 1.0525)), 1.0525)</f>
        <v>90.612364441082363</v>
      </c>
    </row>
    <row r="2979" spans="1:8" x14ac:dyDescent="0.25">
      <c r="A2979" t="s">
        <v>176</v>
      </c>
      <c r="B2979" t="str">
        <f>VLOOKUP(C2979, olt_db!$B$2:$E$70, 2, 0)</f>
        <v>OLT-SMGN-Karang_Sari</v>
      </c>
      <c r="C2979" t="s">
        <v>966</v>
      </c>
      <c r="D2979" s="42" t="s">
        <v>1055</v>
      </c>
      <c r="E2979" s="42" t="s">
        <v>999</v>
      </c>
      <c r="F2979" s="105">
        <v>2.9707321842998899</v>
      </c>
      <c r="G2979" s="131">
        <v>99.134231160990296</v>
      </c>
      <c r="H2979" s="41">
        <f>ACOS(COS(RADIANS(90-F2980)) * COS(RADIANS(90-F2979)) + SIN(RADIANS(90-F2980)) * SIN(RADIANS(90-F2979)) * COS(RADIANS(G2980-G2979))) * 6371392 * IFERROR(IF(AVERAGEIF('TT History'!$B:$B, D2979, 'TT History'!$E:$E) &gt; 9.8%, 1.1205, IF(AVERAGEIF('TT History'!$B:$B, D2979, 'TT History'!$E:$E) &gt;= 8.5%, 1.1055, 1.0525)), 1.0525)</f>
        <v>88.766908590098922</v>
      </c>
    </row>
    <row r="2980" spans="1:8" x14ac:dyDescent="0.25">
      <c r="A2980" t="s">
        <v>176</v>
      </c>
      <c r="B2980" t="str">
        <f>VLOOKUP(C2980, olt_db!$B$2:$E$70, 2, 0)</f>
        <v>OLT-SMGN-Karang_Sari</v>
      </c>
      <c r="C2980" t="s">
        <v>966</v>
      </c>
      <c r="D2980" s="42" t="s">
        <v>1055</v>
      </c>
      <c r="E2980" s="42" t="s">
        <v>1000</v>
      </c>
      <c r="F2980" s="105">
        <v>2.9714906158254402</v>
      </c>
      <c r="G2980" s="131">
        <v>99.134232917490493</v>
      </c>
      <c r="H2980" s="41">
        <f>ACOS(COS(RADIANS(90-F2981)) * COS(RADIANS(90-F2980)) + SIN(RADIANS(90-F2981)) * SIN(RADIANS(90-F2980)) * COS(RADIANS(G2981-G2980))) * 6371392 * IFERROR(IF(AVERAGEIF('TT History'!$B:$B, D2980, 'TT History'!$E:$E) &gt; 9.8%, 1.1205, IF(AVERAGEIF('TT History'!$B:$B, D2980, 'TT History'!$E:$E) &gt;= 8.5%, 1.1055, 1.0525)), 1.0525)</f>
        <v>154.92846532858525</v>
      </c>
    </row>
    <row r="2981" spans="1:8" x14ac:dyDescent="0.25">
      <c r="A2981" t="s">
        <v>176</v>
      </c>
      <c r="B2981" t="str">
        <f>VLOOKUP(C2981, olt_db!$B$2:$E$70, 2, 0)</f>
        <v>OLT-SMGN-Karang_Sari</v>
      </c>
      <c r="C2981" t="s">
        <v>966</v>
      </c>
      <c r="D2981" s="42" t="s">
        <v>1055</v>
      </c>
      <c r="E2981" s="42" t="s">
        <v>1001</v>
      </c>
      <c r="F2981" s="105">
        <v>2.97204490516586</v>
      </c>
      <c r="G2981" s="131">
        <v>99.133029213624297</v>
      </c>
      <c r="H2981" s="41">
        <f>ACOS(COS(RADIANS(90-F2982)) * COS(RADIANS(90-F2981)) + SIN(RADIANS(90-F2982)) * SIN(RADIANS(90-F2981)) * COS(RADIANS(G2982-G2981))) * 6371392 * IFERROR(IF(AVERAGEIF('TT History'!$B:$B, D2981, 'TT History'!$E:$E) &gt; 9.8%, 1.1205, IF(AVERAGEIF('TT History'!$B:$B, D2981, 'TT History'!$E:$E) &gt;= 8.5%, 1.1055, 1.0525)), 1.0525)</f>
        <v>43.630634718925478</v>
      </c>
    </row>
    <row r="2982" spans="1:8" x14ac:dyDescent="0.25">
      <c r="A2982" t="s">
        <v>176</v>
      </c>
      <c r="B2982" t="str">
        <f>VLOOKUP(C2982, olt_db!$B$2:$E$70, 2, 0)</f>
        <v>OLT-SMGN-Karang_Sari</v>
      </c>
      <c r="C2982" t="s">
        <v>966</v>
      </c>
      <c r="D2982" s="42" t="s">
        <v>1055</v>
      </c>
      <c r="E2982" s="42" t="s">
        <v>1002</v>
      </c>
      <c r="F2982" s="105">
        <v>2.9723473327846399</v>
      </c>
      <c r="G2982" s="131">
        <v>99.133247464361304</v>
      </c>
      <c r="H2982" s="41">
        <f>ACOS(COS(RADIANS(90-F2983)) * COS(RADIANS(90-F2982)) + SIN(RADIANS(90-F2983)) * SIN(RADIANS(90-F2982)) * COS(RADIANS(G2983-G2982))) * 6371392 * IFERROR(IF(AVERAGEIF('TT History'!$B:$B, D2982, 'TT History'!$E:$E) &gt; 9.8%, 1.1205, IF(AVERAGEIF('TT History'!$B:$B, D2982, 'TT History'!$E:$E) &gt;= 8.5%, 1.1055, 1.0525)), 1.0525)</f>
        <v>83.42407010454906</v>
      </c>
    </row>
    <row r="2983" spans="1:8" x14ac:dyDescent="0.25">
      <c r="A2983" t="s">
        <v>176</v>
      </c>
      <c r="B2983" t="str">
        <f>VLOOKUP(C2983, olt_db!$B$2:$E$70, 2, 0)</f>
        <v>OLT-SMGN-Karang_Sari</v>
      </c>
      <c r="C2983" t="s">
        <v>966</v>
      </c>
      <c r="D2983" s="42" t="s">
        <v>1055</v>
      </c>
      <c r="E2983" s="42" t="s">
        <v>1003</v>
      </c>
      <c r="F2983" s="105">
        <v>2.97294842038393</v>
      </c>
      <c r="G2983" s="131">
        <v>99.133631064798095</v>
      </c>
      <c r="H2983" s="41">
        <f>ACOS(COS(RADIANS(90-F2984)) * COS(RADIANS(90-F2983)) + SIN(RADIANS(90-F2984)) * SIN(RADIANS(90-F2983)) * COS(RADIANS(G2984-G2983))) * 6371392 * IFERROR(IF(AVERAGEIF('TT History'!$B:$B, D2983, 'TT History'!$E:$E) &gt; 9.8%, 1.1205, IF(AVERAGEIF('TT History'!$B:$B, D2983, 'TT History'!$E:$E) &gt;= 8.5%, 1.1055, 1.0525)), 1.0525)</f>
        <v>97.996400562596619</v>
      </c>
    </row>
    <row r="2984" spans="1:8" x14ac:dyDescent="0.25">
      <c r="A2984" t="s">
        <v>176</v>
      </c>
      <c r="B2984" t="str">
        <f>VLOOKUP(C2984, olt_db!$B$2:$E$70, 2, 0)</f>
        <v>OLT-SMGN-Karang_Sari</v>
      </c>
      <c r="C2984" t="s">
        <v>966</v>
      </c>
      <c r="D2984" s="42" t="s">
        <v>1055</v>
      </c>
      <c r="E2984" s="42" t="s">
        <v>1004</v>
      </c>
      <c r="F2984" s="105">
        <v>2.9737221770527902</v>
      </c>
      <c r="G2984" s="131">
        <v>99.133951427981799</v>
      </c>
      <c r="H2984" s="41">
        <f>ACOS(COS(RADIANS(90-F2985)) * COS(RADIANS(90-F2984)) + SIN(RADIANS(90-F2985)) * SIN(RADIANS(90-F2984)) * COS(RADIANS(G2985-G2984))) * 6371392 * IFERROR(IF(AVERAGEIF('TT History'!$B:$B, D2984, 'TT History'!$E:$E) &gt; 9.8%, 1.1205, IF(AVERAGEIF('TT History'!$B:$B, D2984, 'TT History'!$E:$E) &gt;= 8.5%, 1.1055, 1.0525)), 1.0525)</f>
        <v>41.194178816953219</v>
      </c>
    </row>
    <row r="2985" spans="1:8" x14ac:dyDescent="0.25">
      <c r="A2985" t="s">
        <v>176</v>
      </c>
      <c r="B2985" t="str">
        <f>VLOOKUP(C2985, olt_db!$B$2:$E$70, 2, 0)</f>
        <v>OLT-SMGN-Karang_Sari</v>
      </c>
      <c r="C2985" t="s">
        <v>966</v>
      </c>
      <c r="D2985" s="42" t="s">
        <v>1055</v>
      </c>
      <c r="E2985" s="42" t="s">
        <v>1005</v>
      </c>
      <c r="F2985" s="105">
        <v>2.97406403529674</v>
      </c>
      <c r="G2985" s="131">
        <v>99.133867566827007</v>
      </c>
      <c r="H2985" s="41">
        <f>ACOS(COS(RADIANS(90-F2986)) * COS(RADIANS(90-F2985)) + SIN(RADIANS(90-F2986)) * SIN(RADIANS(90-F2985)) * COS(RADIANS(G2986-G2985))) * 6371392 * IFERROR(IF(AVERAGEIF('TT History'!$B:$B, D2985, 'TT History'!$E:$E) &gt; 9.8%, 1.1205, IF(AVERAGEIF('TT History'!$B:$B, D2985, 'TT History'!$E:$E) &gt;= 8.5%, 1.1055, 1.0525)), 1.0525)</f>
        <v>161.08909709979554</v>
      </c>
    </row>
    <row r="2986" spans="1:8" x14ac:dyDescent="0.25">
      <c r="A2986" t="s">
        <v>176</v>
      </c>
      <c r="B2986" t="str">
        <f>VLOOKUP(C2986, olt_db!$B$2:$E$70, 2, 0)</f>
        <v>OLT-SMGN-Karang_Sari</v>
      </c>
      <c r="C2986" t="s">
        <v>966</v>
      </c>
      <c r="D2986" s="42" t="s">
        <v>1055</v>
      </c>
      <c r="E2986" s="42" t="s">
        <v>1006</v>
      </c>
      <c r="F2986" s="105">
        <v>2.9739893015865602</v>
      </c>
      <c r="G2986" s="131">
        <v>99.135243750791005</v>
      </c>
      <c r="H2986" s="41">
        <f>ACOS(COS(RADIANS(90-F2987)) * COS(RADIANS(90-F2986)) + SIN(RADIANS(90-F2987)) * SIN(RADIANS(90-F2986)) * COS(RADIANS(G2987-G2986))) * 6371392 * IFERROR(IF(AVERAGEIF('TT History'!$B:$B, D2986, 'TT History'!$E:$E) &gt; 9.8%, 1.1205, IF(AVERAGEIF('TT History'!$B:$B, D2986, 'TT History'!$E:$E) &gt;= 8.5%, 1.1055, 1.0525)), 1.0525)</f>
        <v>50.941942969863604</v>
      </c>
    </row>
    <row r="2987" spans="1:8" x14ac:dyDescent="0.25">
      <c r="A2987" t="s">
        <v>176</v>
      </c>
      <c r="B2987" t="str">
        <f>VLOOKUP(C2987, olt_db!$B$2:$E$70, 2, 0)</f>
        <v>OLT-SMGN-Karang_Sari</v>
      </c>
      <c r="C2987" t="s">
        <v>966</v>
      </c>
      <c r="D2987" s="42" t="s">
        <v>1055</v>
      </c>
      <c r="E2987" s="42" t="s">
        <v>1007</v>
      </c>
      <c r="F2987" s="105">
        <v>2.9744241915331502</v>
      </c>
      <c r="G2987" s="131">
        <v>99.135261540549607</v>
      </c>
      <c r="H2987" s="41">
        <f>ACOS(COS(RADIANS(90-F2988)) * COS(RADIANS(90-F2987)) + SIN(RADIANS(90-F2988)) * SIN(RADIANS(90-F2987)) * COS(RADIANS(G2988-G2987))) * 6371392 * IFERROR(IF(AVERAGEIF('TT History'!$B:$B, D2987, 'TT History'!$E:$E) &gt; 9.8%, 1.1205, IF(AVERAGEIF('TT History'!$B:$B, D2987, 'TT History'!$E:$E) &gt;= 8.5%, 1.1055, 1.0525)), 1.0525)</f>
        <v>128.17772336086099</v>
      </c>
    </row>
    <row r="2988" spans="1:8" x14ac:dyDescent="0.25">
      <c r="A2988" t="s">
        <v>176</v>
      </c>
      <c r="B2988" t="str">
        <f>VLOOKUP(C2988, olt_db!$B$2:$E$70, 2, 0)</f>
        <v>OLT-SMGN-Karang_Sari</v>
      </c>
      <c r="C2988" t="s">
        <v>966</v>
      </c>
      <c r="D2988" s="42" t="s">
        <v>1055</v>
      </c>
      <c r="E2988" s="42" t="s">
        <v>1008</v>
      </c>
      <c r="F2988" s="105">
        <v>2.9755193225164702</v>
      </c>
      <c r="G2988" s="131">
        <v>99.135269907876605</v>
      </c>
      <c r="H2988" s="41">
        <f>ACOS(COS(RADIANS(90-F2989)) * COS(RADIANS(90-F2988)) + SIN(RADIANS(90-F2989)) * SIN(RADIANS(90-F2988)) * COS(RADIANS(G2989-G2988))) * 6371392 * IFERROR(IF(AVERAGEIF('TT History'!$B:$B, D2988, 'TT History'!$E:$E) &gt; 9.8%, 1.1205, IF(AVERAGEIF('TT History'!$B:$B, D2988, 'TT History'!$E:$E) &gt;= 8.5%, 1.1055, 1.0525)), 1.0525)</f>
        <v>125.82642433652353</v>
      </c>
    </row>
    <row r="2989" spans="1:8" x14ac:dyDescent="0.25">
      <c r="A2989" t="s">
        <v>176</v>
      </c>
      <c r="B2989" t="str">
        <f>VLOOKUP(C2989, olt_db!$B$2:$E$70, 2, 0)</f>
        <v>OLT-SMGN-Karang_Sari</v>
      </c>
      <c r="C2989" t="s">
        <v>966</v>
      </c>
      <c r="D2989" s="42" t="s">
        <v>1055</v>
      </c>
      <c r="E2989" s="42" t="s">
        <v>1009</v>
      </c>
      <c r="F2989" s="105">
        <v>2.97659340850511</v>
      </c>
      <c r="G2989" s="131">
        <v>99.135223781006204</v>
      </c>
      <c r="H2989" s="41">
        <f>ACOS(COS(RADIANS(90-F2990)) * COS(RADIANS(90-F2989)) + SIN(RADIANS(90-F2990)) * SIN(RADIANS(90-F2989)) * COS(RADIANS(G2990-G2989))) * 6371392 * IFERROR(IF(AVERAGEIF('TT History'!$B:$B, D2989, 'TT History'!$E:$E) &gt; 9.8%, 1.1205, IF(AVERAGEIF('TT History'!$B:$B, D2989, 'TT History'!$E:$E) &gt;= 8.5%, 1.1055, 1.0525)), 1.0525)</f>
        <v>110.16011155420406</v>
      </c>
    </row>
    <row r="2990" spans="1:8" x14ac:dyDescent="0.25">
      <c r="A2990" t="s">
        <v>176</v>
      </c>
      <c r="B2990" t="str">
        <f>VLOOKUP(C2990, olt_db!$B$2:$E$70, 2, 0)</f>
        <v>OLT-SMGN-Karang_Sari</v>
      </c>
      <c r="C2990" t="s">
        <v>966</v>
      </c>
      <c r="D2990" s="42" t="s">
        <v>1055</v>
      </c>
      <c r="E2990" s="42" t="s">
        <v>1010</v>
      </c>
      <c r="F2990" s="105">
        <v>2.9775330031920002</v>
      </c>
      <c r="G2990" s="131">
        <v>99.135168432387403</v>
      </c>
      <c r="H2990" s="41">
        <f>ACOS(COS(RADIANS(90-F2991)) * COS(RADIANS(90-F2990)) + SIN(RADIANS(90-F2991)) * SIN(RADIANS(90-F2990)) * COS(RADIANS(G2991-G2990))) * 6371392 * IFERROR(IF(AVERAGEIF('TT History'!$B:$B, D2990, 'TT History'!$E:$E) &gt; 9.8%, 1.1205, IF(AVERAGEIF('TT History'!$B:$B, D2990, 'TT History'!$E:$E) &gt;= 8.5%, 1.1055, 1.0525)), 1.0525)</f>
        <v>103.68733559355232</v>
      </c>
    </row>
    <row r="2991" spans="1:8" x14ac:dyDescent="0.25">
      <c r="A2991" t="s">
        <v>176</v>
      </c>
      <c r="B2991" t="str">
        <f>VLOOKUP(C2991, olt_db!$B$2:$E$70, 2, 0)</f>
        <v>OLT-SMGN-Karang_Sari</v>
      </c>
      <c r="C2991" t="s">
        <v>966</v>
      </c>
      <c r="D2991" s="42" t="s">
        <v>1055</v>
      </c>
      <c r="E2991" s="42" t="s">
        <v>1011</v>
      </c>
      <c r="F2991" s="105">
        <v>2.9784188178713098</v>
      </c>
      <c r="G2991" s="131">
        <v>99.135181802898302</v>
      </c>
      <c r="H2991" s="41">
        <f>ACOS(COS(RADIANS(90-F2992)) * COS(RADIANS(90-F2991)) + SIN(RADIANS(90-F2992)) * SIN(RADIANS(90-F2991)) * COS(RADIANS(G2992-G2991))) * 6371392 * IFERROR(IF(AVERAGEIF('TT History'!$B:$B, D2991, 'TT History'!$E:$E) &gt; 9.8%, 1.1205, IF(AVERAGEIF('TT History'!$B:$B, D2991, 'TT History'!$E:$E) &gt;= 8.5%, 1.1055, 1.0525)), 1.0525)</f>
        <v>55.935908945428046</v>
      </c>
    </row>
    <row r="2992" spans="1:8" x14ac:dyDescent="0.25">
      <c r="A2992" t="s">
        <v>176</v>
      </c>
      <c r="B2992" t="str">
        <f>VLOOKUP(C2992, olt_db!$B$2:$E$70, 2, 0)</f>
        <v>OLT-SMGN-Karang_Sari</v>
      </c>
      <c r="C2992" t="s">
        <v>966</v>
      </c>
      <c r="D2992" s="42" t="s">
        <v>1055</v>
      </c>
      <c r="E2992" s="42" t="s">
        <v>1012</v>
      </c>
      <c r="F2992" s="105">
        <v>2.9788802012419402</v>
      </c>
      <c r="G2992" s="131">
        <v>99.135306608474707</v>
      </c>
      <c r="H2992" s="41">
        <f>ACOS(COS(RADIANS(90-F2993)) * COS(RADIANS(90-F2992)) + SIN(RADIANS(90-F2993)) * SIN(RADIANS(90-F2992)) * COS(RADIANS(G2993-G2992))) * 6371392 * IFERROR(IF(AVERAGEIF('TT History'!$B:$B, D2992, 'TT History'!$E:$E) &gt; 9.8%, 1.1205, IF(AVERAGEIF('TT History'!$B:$B, D2992, 'TT History'!$E:$E) &gt;= 8.5%, 1.1055, 1.0525)), 1.0525)</f>
        <v>28.716384454813142</v>
      </c>
    </row>
    <row r="2993" spans="1:8" x14ac:dyDescent="0.25">
      <c r="A2993" t="s">
        <v>176</v>
      </c>
      <c r="B2993" t="str">
        <f>VLOOKUP(C2993, olt_db!$B$2:$E$70, 2, 0)</f>
        <v>OLT-SMGN-Karang_Sari</v>
      </c>
      <c r="C2993" t="s">
        <v>966</v>
      </c>
      <c r="D2993" s="42" t="s">
        <v>1055</v>
      </c>
      <c r="E2993" s="42" t="s">
        <v>1013</v>
      </c>
      <c r="F2993" s="105">
        <v>2.9791253897782402</v>
      </c>
      <c r="G2993" s="131">
        <v>99.135297566506793</v>
      </c>
      <c r="H2993" s="41">
        <f>ACOS(COS(RADIANS(90-F2994)) * COS(RADIANS(90-F2993)) + SIN(RADIANS(90-F2994)) * SIN(RADIANS(90-F2993)) * COS(RADIANS(G2994-G2993))) * 6371392 * IFERROR(IF(AVERAGEIF('TT History'!$B:$B, D2993, 'TT History'!$E:$E) &gt; 9.8%, 1.1205, IF(AVERAGEIF('TT History'!$B:$B, D2993, 'TT History'!$E:$E) &gt;= 8.5%, 1.1055, 1.0525)), 1.0525)</f>
        <v>105.49521231448975</v>
      </c>
    </row>
    <row r="2994" spans="1:8" x14ac:dyDescent="0.25">
      <c r="A2994" t="s">
        <v>176</v>
      </c>
      <c r="B2994" t="str">
        <f>VLOOKUP(C2994, olt_db!$B$2:$E$70, 2, 0)</f>
        <v>OLT-SMGN-Karang_Sari</v>
      </c>
      <c r="C2994" t="s">
        <v>966</v>
      </c>
      <c r="D2994" s="42" t="s">
        <v>1055</v>
      </c>
      <c r="E2994" s="42" t="s">
        <v>1014</v>
      </c>
      <c r="F2994" s="105">
        <v>2.9800262005582701</v>
      </c>
      <c r="G2994" s="131">
        <v>99.135266008677206</v>
      </c>
      <c r="H2994" s="41">
        <f>ACOS(COS(RADIANS(90-F2995)) * COS(RADIANS(90-F2994)) + SIN(RADIANS(90-F2995)) * SIN(RADIANS(90-F2994)) * COS(RADIANS(G2995-G2994))) * 6371392 * IFERROR(IF(AVERAGEIF('TT History'!$B:$B, D2994, 'TT History'!$E:$E) &gt; 9.8%, 1.1205, IF(AVERAGEIF('TT History'!$B:$B, D2994, 'TT History'!$E:$E) &gt;= 8.5%, 1.1055, 1.0525)), 1.0525)</f>
        <v>22.544895799612416</v>
      </c>
    </row>
    <row r="2995" spans="1:8" x14ac:dyDescent="0.25">
      <c r="A2995" t="s">
        <v>176</v>
      </c>
      <c r="B2995" t="str">
        <f>VLOOKUP(C2995, olt_db!$B$2:$E$70, 2, 0)</f>
        <v>OLT-SMGN-Karang_Sari</v>
      </c>
      <c r="C2995" t="s">
        <v>966</v>
      </c>
      <c r="D2995" s="42" t="s">
        <v>1055</v>
      </c>
      <c r="E2995" s="42" t="s">
        <v>1015</v>
      </c>
      <c r="F2995" s="105">
        <v>2.98020818913034</v>
      </c>
      <c r="G2995" s="131">
        <v>99.135329225185203</v>
      </c>
      <c r="H2995" s="41">
        <f>ACOS(COS(RADIANS(90-F2996)) * COS(RADIANS(90-F2995)) + SIN(RADIANS(90-F2996)) * SIN(RADIANS(90-F2995)) * COS(RADIANS(G2996-G2995))) * 6371392 * IFERROR(IF(AVERAGEIF('TT History'!$B:$B, D2995, 'TT History'!$E:$E) &gt; 9.8%, 1.1205, IF(AVERAGEIF('TT History'!$B:$B, D2995, 'TT History'!$E:$E) &gt;= 8.5%, 1.1055, 1.0525)), 1.0525)</f>
        <v>30.648324116231127</v>
      </c>
    </row>
    <row r="2996" spans="1:8" x14ac:dyDescent="0.25">
      <c r="A2996" t="s">
        <v>176</v>
      </c>
      <c r="B2996" t="str">
        <f>VLOOKUP(C2996, olt_db!$B$2:$E$70, 2, 0)</f>
        <v>OLT-SMGN-Karang_Sari</v>
      </c>
      <c r="C2996" t="s">
        <v>966</v>
      </c>
      <c r="D2996" s="42" t="s">
        <v>1055</v>
      </c>
      <c r="E2996" s="42" t="s">
        <v>1016</v>
      </c>
      <c r="F2996" s="105">
        <v>2.9804149071650698</v>
      </c>
      <c r="G2996" s="131">
        <v>99.135490190273302</v>
      </c>
      <c r="H2996" s="41">
        <f>ACOS(COS(RADIANS(90-F2997)) * COS(RADIANS(90-F2996)) + SIN(RADIANS(90-F2997)) * SIN(RADIANS(90-F2996)) * COS(RADIANS(G2997-G2996))) * 6371392 * IFERROR(IF(AVERAGEIF('TT History'!$B:$B, D2996, 'TT History'!$E:$E) &gt; 9.8%, 1.1205, IF(AVERAGEIF('TT History'!$B:$B, D2996, 'TT History'!$E:$E) &gt;= 8.5%, 1.1055, 1.0525)), 1.0525)</f>
        <v>172.28358617920233</v>
      </c>
    </row>
    <row r="2997" spans="1:8" x14ac:dyDescent="0.25">
      <c r="A2997" t="s">
        <v>176</v>
      </c>
      <c r="B2997" t="str">
        <f>VLOOKUP(C2997, olt_db!$B$2:$E$70, 2, 0)</f>
        <v>OLT-SMGN-Karang_Sari</v>
      </c>
      <c r="C2997" t="s">
        <v>966</v>
      </c>
      <c r="D2997" s="42" t="s">
        <v>1055</v>
      </c>
      <c r="E2997" s="42" t="s">
        <v>1017</v>
      </c>
      <c r="F2997" s="105">
        <v>2.9818858344625299</v>
      </c>
      <c r="G2997" s="131">
        <v>99.135433721838695</v>
      </c>
      <c r="H2997" s="41">
        <f>ACOS(COS(RADIANS(90-F2998)) * COS(RADIANS(90-F2997)) + SIN(RADIANS(90-F2998)) * SIN(RADIANS(90-F2997)) * COS(RADIANS(G2998-G2997))) * 6371392 * IFERROR(IF(AVERAGEIF('TT History'!$B:$B, D2997, 'TT History'!$E:$E) &gt; 9.8%, 1.1205, IF(AVERAGEIF('TT History'!$B:$B, D2997, 'TT History'!$E:$E) &gt;= 8.5%, 1.1055, 1.0525)), 1.0525)</f>
        <v>126.69921275397451</v>
      </c>
    </row>
    <row r="2998" spans="1:8" x14ac:dyDescent="0.25">
      <c r="A2998" t="s">
        <v>176</v>
      </c>
      <c r="B2998" t="str">
        <f>VLOOKUP(C2998, olt_db!$B$2:$E$70, 2, 0)</f>
        <v>OLT-SMGN-Karang_Sari</v>
      </c>
      <c r="C2998" t="s">
        <v>966</v>
      </c>
      <c r="D2998" s="42" t="s">
        <v>1055</v>
      </c>
      <c r="E2998" s="42" t="s">
        <v>1018</v>
      </c>
      <c r="F2998" s="105">
        <v>2.9829663489009799</v>
      </c>
      <c r="G2998" s="131">
        <v>99.135367597553994</v>
      </c>
      <c r="H2998" s="41">
        <f>ACOS(COS(RADIANS(90-F2999)) * COS(RADIANS(90-F2998)) + SIN(RADIANS(90-F2999)) * SIN(RADIANS(90-F2998)) * COS(RADIANS(G2999-G2998))) * 6371392 * IFERROR(IF(AVERAGEIF('TT History'!$B:$B, D2998, 'TT History'!$E:$E) &gt; 9.8%, 1.1205, IF(AVERAGEIF('TT History'!$B:$B, D2998, 'TT History'!$E:$E) &gt;= 8.5%, 1.1055, 1.0525)), 1.0525)</f>
        <v>121.55210928438107</v>
      </c>
    </row>
    <row r="2999" spans="1:8" x14ac:dyDescent="0.25">
      <c r="A2999" t="s">
        <v>176</v>
      </c>
      <c r="B2999" t="str">
        <f>VLOOKUP(C2999, olt_db!$B$2:$E$70, 2, 0)</f>
        <v>OLT-SMGN-Karang_Sari</v>
      </c>
      <c r="C2999" t="s">
        <v>966</v>
      </c>
      <c r="D2999" s="42" t="s">
        <v>1055</v>
      </c>
      <c r="E2999" s="42" t="s">
        <v>1019</v>
      </c>
      <c r="F2999" s="105">
        <v>2.9840043607207098</v>
      </c>
      <c r="G2999" s="131">
        <v>99.135334013010393</v>
      </c>
      <c r="H2999" s="41">
        <f>ACOS(COS(RADIANS(90-F3000)) * COS(RADIANS(90-F2999)) + SIN(RADIANS(90-F3000)) * SIN(RADIANS(90-F2999)) * COS(RADIANS(G3000-G2999))) * 6371392 * IFERROR(IF(AVERAGEIF('TT History'!$B:$B, D2999, 'TT History'!$E:$E) &gt; 9.8%, 1.1205, IF(AVERAGEIF('TT History'!$B:$B, D2999, 'TT History'!$E:$E) &gt;= 8.5%, 1.1055, 1.0525)), 1.0525)</f>
        <v>135.1530268253434</v>
      </c>
    </row>
    <row r="3000" spans="1:8" x14ac:dyDescent="0.25">
      <c r="A3000" t="s">
        <v>176</v>
      </c>
      <c r="B3000" t="str">
        <f>VLOOKUP(C3000, olt_db!$B$2:$E$70, 2, 0)</f>
        <v>OLT-SMGN-Karang_Sari</v>
      </c>
      <c r="C3000" t="s">
        <v>966</v>
      </c>
      <c r="D3000" s="42" t="s">
        <v>1055</v>
      </c>
      <c r="E3000" s="42" t="s">
        <v>1020</v>
      </c>
      <c r="F3000" s="105">
        <v>2.9851568941663098</v>
      </c>
      <c r="G3000" s="131">
        <v>99.135262227176796</v>
      </c>
      <c r="H3000" s="41">
        <f>ACOS(COS(RADIANS(90-F3001)) * COS(RADIANS(90-F3000)) + SIN(RADIANS(90-F3001)) * SIN(RADIANS(90-F3000)) * COS(RADIANS(G3001-G3000))) * 6371392 * IFERROR(IF(AVERAGEIF('TT History'!$B:$B, D3000, 'TT History'!$E:$E) &gt; 9.8%, 1.1205, IF(AVERAGEIF('TT History'!$B:$B, D3000, 'TT History'!$E:$E) &gt;= 8.5%, 1.1055, 1.0525)), 1.0525)</f>
        <v>90.658194365788731</v>
      </c>
    </row>
    <row r="3001" spans="1:8" x14ac:dyDescent="0.25">
      <c r="A3001" t="s">
        <v>176</v>
      </c>
      <c r="B3001" t="str">
        <f>VLOOKUP(C3001, olt_db!$B$2:$E$70, 2, 0)</f>
        <v>OLT-SMGN-Karang_Sari</v>
      </c>
      <c r="C3001" t="s">
        <v>966</v>
      </c>
      <c r="D3001" s="42" t="s">
        <v>1055</v>
      </c>
      <c r="E3001" s="42" t="s">
        <v>1021</v>
      </c>
      <c r="F3001" s="105">
        <v>2.98593148452666</v>
      </c>
      <c r="G3001" s="131">
        <v>99.135264030863297</v>
      </c>
      <c r="H3001" s="41">
        <f>ACOS(COS(RADIANS(90-F3002)) * COS(RADIANS(90-F3001)) + SIN(RADIANS(90-F3002)) * SIN(RADIANS(90-F3001)) * COS(RADIANS(G3002-G3001))) * 6371392 * IFERROR(IF(AVERAGEIF('TT History'!$B:$B, D3001, 'TT History'!$E:$E) &gt; 9.8%, 1.1205, IF(AVERAGEIF('TT History'!$B:$B, D3001, 'TT History'!$E:$E) &gt;= 8.5%, 1.1055, 1.0525)), 1.0525)</f>
        <v>138.70173743171924</v>
      </c>
    </row>
    <row r="3002" spans="1:8" x14ac:dyDescent="0.25">
      <c r="A3002" t="s">
        <v>176</v>
      </c>
      <c r="B3002" t="str">
        <f>VLOOKUP(C3002, olt_db!$B$2:$E$70, 2, 0)</f>
        <v>OLT-SMGN-Karang_Sari</v>
      </c>
      <c r="C3002" t="s">
        <v>966</v>
      </c>
      <c r="D3002" s="42" t="s">
        <v>1055</v>
      </c>
      <c r="E3002" s="42" t="s">
        <v>1022</v>
      </c>
      <c r="F3002" s="105">
        <v>2.9869483192258701</v>
      </c>
      <c r="G3002" s="131">
        <v>99.135873516326001</v>
      </c>
      <c r="H3002" s="41">
        <f>ACOS(COS(RADIANS(90-F3003)) * COS(RADIANS(90-F3002)) + SIN(RADIANS(90-F3003)) * SIN(RADIANS(90-F3002)) * COS(RADIANS(G3003-G3002))) * 6371392 * IFERROR(IF(AVERAGEIF('TT History'!$B:$B, D3002, 'TT History'!$E:$E) &gt; 9.8%, 1.1205, IF(AVERAGEIF('TT History'!$B:$B, D3002, 'TT History'!$E:$E) &gt;= 8.5%, 1.1055, 1.0525)), 1.0525)</f>
        <v>108.04844774314184</v>
      </c>
    </row>
    <row r="3003" spans="1:8" x14ac:dyDescent="0.25">
      <c r="A3003" t="s">
        <v>176</v>
      </c>
      <c r="B3003" t="str">
        <f>VLOOKUP(C3003, olt_db!$B$2:$E$70, 2, 0)</f>
        <v>OLT-SMGN-Karang_Sari</v>
      </c>
      <c r="C3003" t="s">
        <v>966</v>
      </c>
      <c r="D3003" s="42" t="s">
        <v>1055</v>
      </c>
      <c r="E3003" s="42" t="s">
        <v>1023</v>
      </c>
      <c r="F3003" s="105">
        <v>2.9877326532409199</v>
      </c>
      <c r="G3003" s="131">
        <v>99.136361082297</v>
      </c>
      <c r="H3003" s="41">
        <f>ACOS(COS(RADIANS(90-F3004)) * COS(RADIANS(90-F3003)) + SIN(RADIANS(90-F3004)) * SIN(RADIANS(90-F3003)) * COS(RADIANS(G3004-G3003))) * 6371392 * IFERROR(IF(AVERAGEIF('TT History'!$B:$B, D3003, 'TT History'!$E:$E) &gt; 9.8%, 1.1205, IF(AVERAGEIF('TT History'!$B:$B, D3003, 'TT History'!$E:$E) &gt;= 8.5%, 1.1055, 1.0525)), 1.0525)</f>
        <v>163.84142962328866</v>
      </c>
    </row>
    <row r="3004" spans="1:8" x14ac:dyDescent="0.25">
      <c r="A3004" t="s">
        <v>176</v>
      </c>
      <c r="B3004" t="str">
        <f>VLOOKUP(C3004, olt_db!$B$2:$E$70, 2, 0)</f>
        <v>OLT-SMGN-Karang_Sari</v>
      </c>
      <c r="C3004" t="s">
        <v>966</v>
      </c>
      <c r="D3004" s="42" t="s">
        <v>1055</v>
      </c>
      <c r="E3004" s="42" t="s">
        <v>1024</v>
      </c>
      <c r="F3004" s="105">
        <v>2.98895523504155</v>
      </c>
      <c r="G3004" s="131">
        <v>99.137043883481098</v>
      </c>
      <c r="H3004" s="41">
        <f>ACOS(COS(RADIANS(90-F3005)) * COS(RADIANS(90-F3004)) + SIN(RADIANS(90-F3005)) * SIN(RADIANS(90-F3004)) * COS(RADIANS(G3005-G3004))) * 6371392 * IFERROR(IF(AVERAGEIF('TT History'!$B:$B, D3004, 'TT History'!$E:$E) &gt; 9.8%, 1.1205, IF(AVERAGEIF('TT History'!$B:$B, D3004, 'TT History'!$E:$E) &gt;= 8.5%, 1.1055, 1.0525)), 1.0525)</f>
        <v>18.233606353676507</v>
      </c>
    </row>
    <row r="3005" spans="1:8" x14ac:dyDescent="0.25">
      <c r="A3005" t="s">
        <v>176</v>
      </c>
      <c r="B3005" t="str">
        <f>VLOOKUP(C3005, olt_db!$B$2:$E$70, 2, 0)</f>
        <v>OLT-SMGN-Karang_Sari</v>
      </c>
      <c r="C3005" t="s">
        <v>966</v>
      </c>
      <c r="D3005" s="42" t="s">
        <v>1055</v>
      </c>
      <c r="E3005" s="42" t="s">
        <v>1025</v>
      </c>
      <c r="F3005" s="105">
        <v>2.98911073401174</v>
      </c>
      <c r="G3005" s="131">
        <v>99.137034341377898</v>
      </c>
      <c r="H3005" s="41">
        <f>ACOS(COS(RADIANS(90-F3006)) * COS(RADIANS(90-F3005)) + SIN(RADIANS(90-F3006)) * SIN(RADIANS(90-F3005)) * COS(RADIANS(G3006-G3005))) * 6371392 * IFERROR(IF(AVERAGEIF('TT History'!$B:$B, D3005, 'TT History'!$E:$E) &gt; 9.8%, 1.1205, IF(AVERAGEIF('TT History'!$B:$B, D3005, 'TT History'!$E:$E) &gt;= 8.5%, 1.1055, 1.0525)), 1.0525)</f>
        <v>172.72679619257121</v>
      </c>
    </row>
    <row r="3006" spans="1:8" x14ac:dyDescent="0.25">
      <c r="A3006" t="s">
        <v>176</v>
      </c>
      <c r="B3006" t="str">
        <f>VLOOKUP(C3006, olt_db!$B$2:$E$70, 2, 0)</f>
        <v>OLT-SMGN-Karang_Sari</v>
      </c>
      <c r="C3006" t="s">
        <v>966</v>
      </c>
      <c r="D3006" s="42" t="s">
        <v>1055</v>
      </c>
      <c r="E3006" s="42" t="s">
        <v>1026</v>
      </c>
      <c r="F3006" s="105">
        <v>2.98920447728662</v>
      </c>
      <c r="G3006" s="131">
        <v>99.135559520619296</v>
      </c>
      <c r="H3006" s="41">
        <f>ACOS(COS(RADIANS(90-F3007)) * COS(RADIANS(90-F3006)) + SIN(RADIANS(90-F3007)) * SIN(RADIANS(90-F3006)) * COS(RADIANS(G3007-G3006))) * 6371392 * IFERROR(IF(AVERAGEIF('TT History'!$B:$B, D3006, 'TT History'!$E:$E) &gt; 9.8%, 1.1205, IF(AVERAGEIF('TT History'!$B:$B, D3006, 'TT History'!$E:$E) &gt;= 8.5%, 1.1055, 1.0525)), 1.0525)</f>
        <v>29.308011921115789</v>
      </c>
    </row>
    <row r="3007" spans="1:8" x14ac:dyDescent="0.25">
      <c r="A3007" t="s">
        <v>176</v>
      </c>
      <c r="B3007" t="str">
        <f>VLOOKUP(C3007, olt_db!$B$2:$E$70, 2, 0)</f>
        <v>OLT-SMGN-Karang_Sari</v>
      </c>
      <c r="C3007" t="s">
        <v>966</v>
      </c>
      <c r="D3007" s="42" t="s">
        <v>1055</v>
      </c>
      <c r="E3007" s="42" t="s">
        <v>1027</v>
      </c>
      <c r="F3007" s="105">
        <v>2.9893761895701001</v>
      </c>
      <c r="G3007" s="131">
        <v>99.1353770081503</v>
      </c>
      <c r="H3007" s="41">
        <f>ACOS(COS(RADIANS(90-F3008)) * COS(RADIANS(90-F3007)) + SIN(RADIANS(90-F3008)) * SIN(RADIANS(90-F3007)) * COS(RADIANS(G3008-G3007))) * 6371392 * IFERROR(IF(AVERAGEIF('TT History'!$B:$B, D3007, 'TT History'!$E:$E) &gt; 9.8%, 1.1205, IF(AVERAGEIF('TT History'!$B:$B, D3007, 'TT History'!$E:$E) &gt;= 8.5%, 1.1055, 1.0525)), 1.0525)</f>
        <v>115.98657680708685</v>
      </c>
    </row>
    <row r="3008" spans="1:8" x14ac:dyDescent="0.25">
      <c r="A3008" t="s">
        <v>176</v>
      </c>
      <c r="B3008" t="str">
        <f>VLOOKUP(C3008, olt_db!$B$2:$E$70, 2, 0)</f>
        <v>OLT-SMGN-Karang_Sari</v>
      </c>
      <c r="C3008" t="s">
        <v>966</v>
      </c>
      <c r="D3008" s="42" t="s">
        <v>1055</v>
      </c>
      <c r="E3008" s="42" t="s">
        <v>1028</v>
      </c>
      <c r="F3008" s="105">
        <v>2.99020609934905</v>
      </c>
      <c r="G3008" s="131">
        <v>99.134834668142105</v>
      </c>
      <c r="H3008" s="41">
        <f>ACOS(COS(RADIANS(90-F3009)) * COS(RADIANS(90-F3008)) + SIN(RADIANS(90-F3009)) * SIN(RADIANS(90-F3008)) * COS(RADIANS(G3009-G3008))) * 6371392 * IFERROR(IF(AVERAGEIF('TT History'!$B:$B, D3008, 'TT History'!$E:$E) &gt; 9.8%, 1.1205, IF(AVERAGEIF('TT History'!$B:$B, D3008, 'TT History'!$E:$E) &gt;= 8.5%, 1.1055, 1.0525)), 1.0525)</f>
        <v>96.242518450278681</v>
      </c>
    </row>
    <row r="3009" spans="1:8" x14ac:dyDescent="0.25">
      <c r="A3009" t="s">
        <v>176</v>
      </c>
      <c r="B3009" t="str">
        <f>VLOOKUP(C3009, olt_db!$B$2:$E$70, 2, 0)</f>
        <v>OLT-SMGN-Karang_Sari</v>
      </c>
      <c r="C3009" t="s">
        <v>966</v>
      </c>
      <c r="D3009" s="42" t="s">
        <v>1055</v>
      </c>
      <c r="E3009" s="42" t="s">
        <v>1029</v>
      </c>
      <c r="F3009" s="105">
        <v>2.9908847427246998</v>
      </c>
      <c r="G3009" s="131">
        <v>99.134369675647505</v>
      </c>
      <c r="H3009" s="41">
        <f>ACOS(COS(RADIANS(90-F3010)) * COS(RADIANS(90-F3009)) + SIN(RADIANS(90-F3010)) * SIN(RADIANS(90-F3009)) * COS(RADIANS(G3010-G3009))) * 6371392 * IFERROR(IF(AVERAGEIF('TT History'!$B:$B, D3009, 'TT History'!$E:$E) &gt; 9.8%, 1.1205, IF(AVERAGEIF('TT History'!$B:$B, D3009, 'TT History'!$E:$E) &gt;= 8.5%, 1.1055, 1.0525)), 1.0525)</f>
        <v>116.33857526182722</v>
      </c>
    </row>
    <row r="3010" spans="1:8" x14ac:dyDescent="0.25">
      <c r="A3010" t="s">
        <v>176</v>
      </c>
      <c r="B3010" t="str">
        <f>VLOOKUP(C3010, olt_db!$B$2:$E$70, 2, 0)</f>
        <v>OLT-SMGN-Karang_Sari</v>
      </c>
      <c r="C3010" t="s">
        <v>966</v>
      </c>
      <c r="D3010" s="42" t="s">
        <v>1055</v>
      </c>
      <c r="E3010" s="42" t="s">
        <v>1030</v>
      </c>
      <c r="F3010" s="105">
        <v>2.9917259233808702</v>
      </c>
      <c r="G3010" s="131">
        <v>99.133839361408107</v>
      </c>
      <c r="H3010" s="41">
        <f>ACOS(COS(RADIANS(90-F3011)) * COS(RADIANS(90-F3010)) + SIN(RADIANS(90-F3011)) * SIN(RADIANS(90-F3010)) * COS(RADIANS(G3011-G3010))) * 6371392 * IFERROR(IF(AVERAGEIF('TT History'!$B:$B, D3010, 'TT History'!$E:$E) &gt; 9.8%, 1.1205, IF(AVERAGEIF('TT History'!$B:$B, D3010, 'TT History'!$E:$E) &gt;= 8.5%, 1.1055, 1.0525)), 1.0525)</f>
        <v>87.027638388038682</v>
      </c>
    </row>
    <row r="3011" spans="1:8" x14ac:dyDescent="0.25">
      <c r="A3011" t="s">
        <v>176</v>
      </c>
      <c r="B3011" t="str">
        <f>VLOOKUP(C3011, olt_db!$B$2:$E$70, 2, 0)</f>
        <v>OLT-SMGN-Karang_Sari</v>
      </c>
      <c r="C3011" t="s">
        <v>966</v>
      </c>
      <c r="D3011" s="42" t="s">
        <v>1055</v>
      </c>
      <c r="E3011" s="42" t="s">
        <v>1031</v>
      </c>
      <c r="F3011" s="105">
        <v>2.9923270558425101</v>
      </c>
      <c r="G3011" s="131">
        <v>99.133401111748398</v>
      </c>
      <c r="H3011" s="41">
        <f>ACOS(COS(RADIANS(90-F3012)) * COS(RADIANS(90-F3011)) + SIN(RADIANS(90-F3012)) * SIN(RADIANS(90-F3011)) * COS(RADIANS(G3012-G3011))) * 6371392 * IFERROR(IF(AVERAGEIF('TT History'!$B:$B, D3011, 'TT History'!$E:$E) &gt; 9.8%, 1.1205, IF(AVERAGEIF('TT History'!$B:$B, D3011, 'TT History'!$E:$E) &gt;= 8.5%, 1.1055, 1.0525)), 1.0525)</f>
        <v>71.253222841295312</v>
      </c>
    </row>
    <row r="3012" spans="1:8" x14ac:dyDescent="0.25">
      <c r="A3012" t="s">
        <v>176</v>
      </c>
      <c r="B3012" t="str">
        <f>VLOOKUP(C3012, olt_db!$B$2:$E$70, 2, 0)</f>
        <v>OLT-SMGN-Karang_Sari</v>
      </c>
      <c r="C3012" t="s">
        <v>966</v>
      </c>
      <c r="D3012" s="42" t="s">
        <v>1055</v>
      </c>
      <c r="E3012" s="42" t="s">
        <v>1032</v>
      </c>
      <c r="F3012" s="105">
        <v>2.9928474118686799</v>
      </c>
      <c r="G3012" s="131">
        <v>99.133084673797299</v>
      </c>
      <c r="H3012" s="41">
        <f>ACOS(COS(RADIANS(90-F3013)) * COS(RADIANS(90-F3012)) + SIN(RADIANS(90-F3013)) * SIN(RADIANS(90-F3012)) * COS(RADIANS(G3013-G3012))) * 6371392 * IFERROR(IF(AVERAGEIF('TT History'!$B:$B, D3012, 'TT History'!$E:$E) &gt; 9.8%, 1.1205, IF(AVERAGEIF('TT History'!$B:$B, D3012, 'TT History'!$E:$E) &gt;= 8.5%, 1.1055, 1.0525)), 1.0525)</f>
        <v>68.414565519883581</v>
      </c>
    </row>
    <row r="3013" spans="1:8" x14ac:dyDescent="0.25">
      <c r="A3013" t="s">
        <v>176</v>
      </c>
      <c r="B3013" t="str">
        <f>VLOOKUP(C3013, olt_db!$B$2:$E$70, 2, 0)</f>
        <v>OLT-SMGN-Karang_Sari</v>
      </c>
      <c r="C3013" t="s">
        <v>966</v>
      </c>
      <c r="D3013" s="42" t="s">
        <v>1055</v>
      </c>
      <c r="E3013" s="42" t="s">
        <v>1033</v>
      </c>
      <c r="F3013" s="105">
        <v>2.9933568973554401</v>
      </c>
      <c r="G3013" s="131">
        <v>99.132797727987693</v>
      </c>
      <c r="H3013" s="41">
        <f>ACOS(COS(RADIANS(90-F3014)) * COS(RADIANS(90-F3013)) + SIN(RADIANS(90-F3014)) * SIN(RADIANS(90-F3013)) * COS(RADIANS(G3014-G3013))) * 6371392 * IFERROR(IF(AVERAGEIF('TT History'!$B:$B, D3013, 'TT History'!$E:$E) &gt; 9.8%, 1.1205, IF(AVERAGEIF('TT History'!$B:$B, D3013, 'TT History'!$E:$E) &gt;= 8.5%, 1.1055, 1.0525)), 1.0525)</f>
        <v>92.411199608009142</v>
      </c>
    </row>
    <row r="3014" spans="1:8" x14ac:dyDescent="0.25">
      <c r="A3014" t="s">
        <v>176</v>
      </c>
      <c r="B3014" t="str">
        <f>VLOOKUP(C3014, olt_db!$B$2:$E$70, 2, 0)</f>
        <v>OLT-SMGN-Karang_Sari</v>
      </c>
      <c r="C3014" t="s">
        <v>966</v>
      </c>
      <c r="D3014" s="42" t="s">
        <v>1055</v>
      </c>
      <c r="E3014" s="42" t="s">
        <v>1034</v>
      </c>
      <c r="F3014" s="105">
        <v>2.9940670777763398</v>
      </c>
      <c r="G3014" s="131">
        <v>99.132452197197793</v>
      </c>
      <c r="H3014" s="41">
        <f>ACOS(COS(RADIANS(90-F3015)) * COS(RADIANS(90-F3014)) + SIN(RADIANS(90-F3015)) * SIN(RADIANS(90-F3014)) * COS(RADIANS(G3015-G3014))) * 6371392 * IFERROR(IF(AVERAGEIF('TT History'!$B:$B, D3014, 'TT History'!$E:$E) &gt; 9.8%, 1.1205, IF(AVERAGEIF('TT History'!$B:$B, D3014, 'TT History'!$E:$E) &gt;= 8.5%, 1.1055, 1.0525)), 1.0525)</f>
        <v>42.711714544684263</v>
      </c>
    </row>
    <row r="3015" spans="1:8" x14ac:dyDescent="0.25">
      <c r="A3015" t="s">
        <v>176</v>
      </c>
      <c r="B3015" t="str">
        <f>VLOOKUP(C3015, olt_db!$B$2:$E$70, 2, 0)</f>
        <v>OLT-SMGN-Karang_Sari</v>
      </c>
      <c r="C3015" t="s">
        <v>966</v>
      </c>
      <c r="D3015" s="42" t="s">
        <v>1055</v>
      </c>
      <c r="E3015" s="42" t="s">
        <v>1035</v>
      </c>
      <c r="F3015" s="105">
        <v>2.9943683666001499</v>
      </c>
      <c r="G3015" s="131">
        <v>99.132245998529001</v>
      </c>
      <c r="H3015" s="41">
        <f>ACOS(COS(RADIANS(90-F3016)) * COS(RADIANS(90-F3015)) + SIN(RADIANS(90-F3016)) * SIN(RADIANS(90-F3015)) * COS(RADIANS(G3016-G3015))) * 6371392 * IFERROR(IF(AVERAGEIF('TT History'!$B:$B, D3015, 'TT History'!$E:$E) &gt; 9.8%, 1.1205, IF(AVERAGEIF('TT History'!$B:$B, D3015, 'TT History'!$E:$E) &gt;= 8.5%, 1.1055, 1.0525)), 1.0525)</f>
        <v>157.92615788073408</v>
      </c>
    </row>
    <row r="3016" spans="1:8" x14ac:dyDescent="0.25">
      <c r="A3016" t="s">
        <v>176</v>
      </c>
      <c r="B3016" t="str">
        <f>VLOOKUP(C3016, olt_db!$B$2:$E$70, 2, 0)</f>
        <v>OLT-SMGN-Karang_Sari</v>
      </c>
      <c r="C3016" t="s">
        <v>966</v>
      </c>
      <c r="D3016" s="42" t="s">
        <v>1055</v>
      </c>
      <c r="E3016" s="42" t="s">
        <v>1036</v>
      </c>
      <c r="F3016" s="105">
        <v>2.99534198525844</v>
      </c>
      <c r="G3016" s="131">
        <v>99.131310495954395</v>
      </c>
      <c r="H3016" s="41">
        <f>ACOS(COS(RADIANS(90-F3017)) * COS(RADIANS(90-F3016)) + SIN(RADIANS(90-F3017)) * SIN(RADIANS(90-F3016)) * COS(RADIANS(G3017-G3016))) * 6371392 * IFERROR(IF(AVERAGEIF('TT History'!$B:$B, D3016, 'TT History'!$E:$E) &gt; 9.8%, 1.1205, IF(AVERAGEIF('TT History'!$B:$B, D3016, 'TT History'!$E:$E) &gt;= 8.5%, 1.1055, 1.0525)), 1.0525)</f>
        <v>81.285365154308451</v>
      </c>
    </row>
    <row r="3017" spans="1:8" x14ac:dyDescent="0.25">
      <c r="A3017" t="s">
        <v>176</v>
      </c>
      <c r="B3017" t="str">
        <f>VLOOKUP(C3017, olt_db!$B$2:$E$70, 2, 0)</f>
        <v>OLT-SMGN-Karang_Sari</v>
      </c>
      <c r="C3017" t="s">
        <v>966</v>
      </c>
      <c r="D3017" s="42" t="s">
        <v>1055</v>
      </c>
      <c r="E3017" s="42" t="s">
        <v>1037</v>
      </c>
      <c r="F3017" s="105">
        <v>2.9958064360712702</v>
      </c>
      <c r="G3017" s="131">
        <v>99.130793427222301</v>
      </c>
      <c r="H3017" s="41">
        <f>ACOS(COS(RADIANS(90-F3018)) * COS(RADIANS(90-F3017)) + SIN(RADIANS(90-F3018)) * SIN(RADIANS(90-F3017)) * COS(RADIANS(G3018-G3017))) * 6371392 * IFERROR(IF(AVERAGEIF('TT History'!$B:$B, D3017, 'TT History'!$E:$E) &gt; 9.8%, 1.1205, IF(AVERAGEIF('TT History'!$B:$B, D3017, 'TT History'!$E:$E) &gt;= 8.5%, 1.1055, 1.0525)), 1.0525)</f>
        <v>84.042911568819449</v>
      </c>
    </row>
    <row r="3018" spans="1:8" x14ac:dyDescent="0.25">
      <c r="A3018" t="s">
        <v>176</v>
      </c>
      <c r="B3018" t="str">
        <f>VLOOKUP(C3018, olt_db!$B$2:$E$70, 2, 0)</f>
        <v>OLT-SMGN-Karang_Sari</v>
      </c>
      <c r="C3018" t="s">
        <v>966</v>
      </c>
      <c r="D3018" s="42" t="s">
        <v>1055</v>
      </c>
      <c r="E3018" s="42" t="s">
        <v>1038</v>
      </c>
      <c r="F3018" s="105">
        <v>2.99632166344003</v>
      </c>
      <c r="G3018" s="131">
        <v>99.1302925763367</v>
      </c>
      <c r="H3018" s="41">
        <f>ACOS(COS(RADIANS(90-F3019)) * COS(RADIANS(90-F3018)) + SIN(RADIANS(90-F3019)) * SIN(RADIANS(90-F3018)) * COS(RADIANS(G3019-G3018))) * 6371392 * IFERROR(IF(AVERAGEIF('TT History'!$B:$B, D3018, 'TT History'!$E:$E) &gt; 9.8%, 1.1205, IF(AVERAGEIF('TT History'!$B:$B, D3018, 'TT History'!$E:$E) &gt;= 8.5%, 1.1055, 1.0525)), 1.0525)</f>
        <v>40.480578677794405</v>
      </c>
    </row>
    <row r="3019" spans="1:8" x14ac:dyDescent="0.25">
      <c r="A3019" t="s">
        <v>176</v>
      </c>
      <c r="B3019" t="str">
        <f>VLOOKUP(C3019, olt_db!$B$2:$E$70, 2, 0)</f>
        <v>OLT-SMGN-Karang_Sari</v>
      </c>
      <c r="C3019" t="s">
        <v>966</v>
      </c>
      <c r="D3019" s="42" t="s">
        <v>1055</v>
      </c>
      <c r="E3019" s="42" t="s">
        <v>1039</v>
      </c>
      <c r="F3019" s="105">
        <v>2.99658869372323</v>
      </c>
      <c r="G3019" s="131">
        <v>99.130072454649294</v>
      </c>
      <c r="H3019" s="41">
        <f>ACOS(COS(RADIANS(90-F3020)) * COS(RADIANS(90-F3019)) + SIN(RADIANS(90-F3020)) * SIN(RADIANS(90-F3019)) * COS(RADIANS(G3020-G3019))) * 6371392 * IFERROR(IF(AVERAGEIF('TT History'!$B:$B, D3019, 'TT History'!$E:$E) &gt; 9.8%, 1.1205, IF(AVERAGEIF('TT History'!$B:$B, D3019, 'TT History'!$E:$E) &gt;= 8.5%, 1.1055, 1.0525)), 1.0525)</f>
        <v>33.420876307099668</v>
      </c>
    </row>
    <row r="3020" spans="1:8" x14ac:dyDescent="0.25">
      <c r="A3020" t="s">
        <v>176</v>
      </c>
      <c r="B3020" t="str">
        <f>VLOOKUP(C3020, olt_db!$B$2:$E$70, 2, 0)</f>
        <v>OLT-SMGN-Karang_Sari</v>
      </c>
      <c r="C3020" t="s">
        <v>966</v>
      </c>
      <c r="D3020" s="42" t="s">
        <v>1055</v>
      </c>
      <c r="E3020" s="42" t="s">
        <v>1040</v>
      </c>
      <c r="F3020" s="105">
        <v>2.99686103518003</v>
      </c>
      <c r="G3020" s="131">
        <v>99.129986485587096</v>
      </c>
      <c r="H3020" s="41">
        <f>ACOS(COS(RADIANS(90-F3021)) * COS(RADIANS(90-F3020)) + SIN(RADIANS(90-F3021)) * SIN(RADIANS(90-F3020)) * COS(RADIANS(G3021-G3020))) * 6371392 * IFERROR(IF(AVERAGEIF('TT History'!$B:$B, D3020, 'TT History'!$E:$E) &gt; 9.8%, 1.1205, IF(AVERAGEIF('TT History'!$B:$B, D3020, 'TT History'!$E:$E) &gt;= 8.5%, 1.1055, 1.0525)), 1.0525)</f>
        <v>39.711071973923673</v>
      </c>
    </row>
    <row r="3021" spans="1:8" x14ac:dyDescent="0.25">
      <c r="A3021" t="s">
        <v>176</v>
      </c>
      <c r="B3021" t="str">
        <f>VLOOKUP(C3021, olt_db!$B$2:$E$70, 2, 0)</f>
        <v>OLT-SMGN-Karang_Sari</v>
      </c>
      <c r="C3021" t="s">
        <v>966</v>
      </c>
      <c r="D3021" s="42" t="s">
        <v>1055</v>
      </c>
      <c r="E3021" s="42" t="s">
        <v>1041</v>
      </c>
      <c r="F3021" s="105">
        <v>2.9971981006077799</v>
      </c>
      <c r="G3021" s="131">
        <v>99.129947591042395</v>
      </c>
      <c r="H3021" s="41">
        <f>ACOS(COS(RADIANS(90-F3022)) * COS(RADIANS(90-F3021)) + SIN(RADIANS(90-F3022)) * SIN(RADIANS(90-F3021)) * COS(RADIANS(G3022-G3021))) * 6371392 * IFERROR(IF(AVERAGEIF('TT History'!$B:$B, D3021, 'TT History'!$E:$E) &gt; 9.8%, 1.1205, IF(AVERAGEIF('TT History'!$B:$B, D3021, 'TT History'!$E:$E) &gt;= 8.5%, 1.1055, 1.0525)), 1.0525)</f>
        <v>22.820466493938952</v>
      </c>
    </row>
    <row r="3022" spans="1:8" x14ac:dyDescent="0.25">
      <c r="A3022" t="s">
        <v>176</v>
      </c>
      <c r="B3022" t="str">
        <f>VLOOKUP(C3022, olt_db!$B$2:$E$70, 2, 0)</f>
        <v>OLT-SMGN-Karang_Sari</v>
      </c>
      <c r="C3022" t="s">
        <v>966</v>
      </c>
      <c r="D3022" s="42" t="s">
        <v>1055</v>
      </c>
      <c r="E3022" s="42" t="s">
        <v>1042</v>
      </c>
      <c r="F3022" s="105">
        <v>2.99736864850192</v>
      </c>
      <c r="G3022" s="131">
        <v>99.129852957557603</v>
      </c>
      <c r="H3022" s="41">
        <f>ACOS(COS(RADIANS(90-F3023)) * COS(RADIANS(90-F3022)) + SIN(RADIANS(90-F3023)) * SIN(RADIANS(90-F3022)) * COS(RADIANS(G3023-G3022))) * 6371392 * IFERROR(IF(AVERAGEIF('TT History'!$B:$B, D3022, 'TT History'!$E:$E) &gt; 9.8%, 1.1205, IF(AVERAGEIF('TT History'!$B:$B, D3022, 'TT History'!$E:$E) &gt;= 8.5%, 1.1055, 1.0525)), 1.0525)</f>
        <v>147.58428518472761</v>
      </c>
    </row>
    <row r="3023" spans="1:8" x14ac:dyDescent="0.25">
      <c r="A3023" t="s">
        <v>176</v>
      </c>
      <c r="B3023" t="str">
        <f>VLOOKUP(C3023, olt_db!$B$2:$E$70, 2, 0)</f>
        <v>OLT-SMGN-Karang_Sari</v>
      </c>
      <c r="C3023" t="s">
        <v>966</v>
      </c>
      <c r="D3023" s="42" t="s">
        <v>1055</v>
      </c>
      <c r="E3023" s="42" t="s">
        <v>1043</v>
      </c>
      <c r="F3023" s="105">
        <v>2.9982210402049199</v>
      </c>
      <c r="G3023" s="131">
        <v>99.128922445097899</v>
      </c>
      <c r="H3023" s="41">
        <f>ACOS(COS(RADIANS(90-F3024)) * COS(RADIANS(90-F3023)) + SIN(RADIANS(90-F3024)) * SIN(RADIANS(90-F3023)) * COS(RADIANS(G3024-G3023))) * 6371392 * IFERROR(IF(AVERAGEIF('TT History'!$B:$B, D3023, 'TT History'!$E:$E) &gt; 9.8%, 1.1205, IF(AVERAGEIF('TT History'!$B:$B, D3023, 'TT History'!$E:$E) &gt;= 8.5%, 1.1055, 1.0525)), 1.0525)</f>
        <v>172.49908205489552</v>
      </c>
    </row>
    <row r="3024" spans="1:8" x14ac:dyDescent="0.25">
      <c r="A3024" t="s">
        <v>176</v>
      </c>
      <c r="B3024" t="str">
        <f>VLOOKUP(C3024, olt_db!$B$2:$E$70, 2, 0)</f>
        <v>OLT-SMGN-Karang_Sari</v>
      </c>
      <c r="C3024" t="s">
        <v>966</v>
      </c>
      <c r="D3024" s="42" t="s">
        <v>1055</v>
      </c>
      <c r="E3024" s="42" t="s">
        <v>1044</v>
      </c>
      <c r="F3024" s="105">
        <v>2.9992138995876401</v>
      </c>
      <c r="G3024" s="131">
        <v>99.1278317035067</v>
      </c>
      <c r="H3024" s="41">
        <f>ACOS(COS(RADIANS(90-F3025)) * COS(RADIANS(90-F3024)) + SIN(RADIANS(90-F3025)) * SIN(RADIANS(90-F3024)) * COS(RADIANS(G3025-G3024))) * 6371392 * IFERROR(IF(AVERAGEIF('TT History'!$B:$B, D3024, 'TT History'!$E:$E) &gt; 9.8%, 1.1205, IF(AVERAGEIF('TT History'!$B:$B, D3024, 'TT History'!$E:$E) &gt;= 8.5%, 1.1055, 1.0525)), 1.0525)</f>
        <v>158.79631768911744</v>
      </c>
    </row>
    <row r="3025" spans="1:8" x14ac:dyDescent="0.25">
      <c r="A3025" t="s">
        <v>176</v>
      </c>
      <c r="B3025" t="str">
        <f>VLOOKUP(C3025, olt_db!$B$2:$E$70, 2, 0)</f>
        <v>OLT-SMGN-Karang_Sari</v>
      </c>
      <c r="C3025" t="s">
        <v>966</v>
      </c>
      <c r="D3025" s="42" t="s">
        <v>1055</v>
      </c>
      <c r="E3025" s="42" t="s">
        <v>1045</v>
      </c>
      <c r="F3025" s="105">
        <v>3.0001208538109898</v>
      </c>
      <c r="G3025" s="131">
        <v>99.126821229221804</v>
      </c>
      <c r="H3025" s="41">
        <f>ACOS(COS(RADIANS(90-F3026)) * COS(RADIANS(90-F3025)) + SIN(RADIANS(90-F3026)) * SIN(RADIANS(90-F3025)) * COS(RADIANS(G3026-G3025))) * 6371392 * IFERROR(IF(AVERAGEIF('TT History'!$B:$B, D3025, 'TT History'!$E:$E) &gt; 9.8%, 1.1205, IF(AVERAGEIF('TT History'!$B:$B, D3025, 'TT History'!$E:$E) &gt;= 8.5%, 1.1055, 1.0525)), 1.0525)</f>
        <v>156.74732631803741</v>
      </c>
    </row>
    <row r="3026" spans="1:8" x14ac:dyDescent="0.25">
      <c r="A3026" t="s">
        <v>176</v>
      </c>
      <c r="B3026" t="str">
        <f>VLOOKUP(C3026, olt_db!$B$2:$E$70, 2, 0)</f>
        <v>OLT-SMGN-Karang_Sari</v>
      </c>
      <c r="C3026" t="s">
        <v>966</v>
      </c>
      <c r="D3026" s="42" t="s">
        <v>1055</v>
      </c>
      <c r="E3026" s="42" t="s">
        <v>1046</v>
      </c>
      <c r="F3026" s="105">
        <v>3.0010140005601298</v>
      </c>
      <c r="G3026" s="131">
        <v>99.125821901932397</v>
      </c>
      <c r="H3026" s="41">
        <f>ACOS(COS(RADIANS(90-F3027)) * COS(RADIANS(90-F3026)) + SIN(RADIANS(90-F3027)) * SIN(RADIANS(90-F3026)) * COS(RADIANS(G3027-G3026))) * 6371392 * IFERROR(IF(AVERAGEIF('TT History'!$B:$B, D3026, 'TT History'!$E:$E) &gt; 9.8%, 1.1205, IF(AVERAGEIF('TT History'!$B:$B, D3026, 'TT History'!$E:$E) &gt;= 8.5%, 1.1055, 1.0525)), 1.0525)</f>
        <v>168.33834174772852</v>
      </c>
    </row>
    <row r="3027" spans="1:8" x14ac:dyDescent="0.25">
      <c r="A3027" t="s">
        <v>176</v>
      </c>
      <c r="B3027" t="str">
        <f>VLOOKUP(C3027, olt_db!$B$2:$E$70, 2, 0)</f>
        <v>OLT-SMGN-Karang_Sari</v>
      </c>
      <c r="C3027" t="s">
        <v>966</v>
      </c>
      <c r="D3027" s="42" t="s">
        <v>1055</v>
      </c>
      <c r="E3027" s="42" t="s">
        <v>1047</v>
      </c>
      <c r="F3027" s="105">
        <v>3.0019885513647799</v>
      </c>
      <c r="G3027" s="131">
        <v>99.124762642336904</v>
      </c>
      <c r="H3027" s="41">
        <f>ACOS(COS(RADIANS(90-F3028)) * COS(RADIANS(90-F3027)) + SIN(RADIANS(90-F3028)) * SIN(RADIANS(90-F3027)) * COS(RADIANS(G3028-G3027))) * 6371392 * IFERROR(IF(AVERAGEIF('TT History'!$B:$B, D3027, 'TT History'!$E:$E) &gt; 9.8%, 1.1205, IF(AVERAGEIF('TT History'!$B:$B, D3027, 'TT History'!$E:$E) &gt;= 8.5%, 1.1055, 1.0525)), 1.0525)</f>
        <v>90.916161279734112</v>
      </c>
    </row>
    <row r="3028" spans="1:8" x14ac:dyDescent="0.25">
      <c r="A3028" t="s">
        <v>176</v>
      </c>
      <c r="B3028" t="str">
        <f>VLOOKUP(C3028, olt_db!$B$2:$E$70, 2, 0)</f>
        <v>OLT-SMGN-Karang_Sari</v>
      </c>
      <c r="C3028" t="s">
        <v>966</v>
      </c>
      <c r="D3028" s="42" t="s">
        <v>1055</v>
      </c>
      <c r="E3028" s="42" t="s">
        <v>1048</v>
      </c>
      <c r="F3028" s="105">
        <v>3.00250698660281</v>
      </c>
      <c r="G3028" s="131">
        <v>99.124183368379093</v>
      </c>
      <c r="H3028" s="41">
        <f>ACOS(COS(RADIANS(90-F3029)) * COS(RADIANS(90-F3028)) + SIN(RADIANS(90-F3029)) * SIN(RADIANS(90-F3028)) * COS(RADIANS(G3029-G3028))) * 6371392 * IFERROR(IF(AVERAGEIF('TT History'!$B:$B, D3028, 'TT History'!$E:$E) &gt; 9.8%, 1.1205, IF(AVERAGEIF('TT History'!$B:$B, D3028, 'TT History'!$E:$E) &gt;= 8.5%, 1.1055, 1.0525)), 1.0525)</f>
        <v>122.22810485083615</v>
      </c>
    </row>
    <row r="3029" spans="1:8" x14ac:dyDescent="0.25">
      <c r="A3029" t="s">
        <v>176</v>
      </c>
      <c r="B3029" t="str">
        <f>VLOOKUP(C3029, olt_db!$B$2:$E$70, 2, 0)</f>
        <v>OLT-SMGN-Karang_Sari</v>
      </c>
      <c r="C3029" t="s">
        <v>966</v>
      </c>
      <c r="D3029" s="42" t="s">
        <v>1055</v>
      </c>
      <c r="E3029" s="42" t="s">
        <v>1049</v>
      </c>
      <c r="F3029" s="105">
        <v>3.0032064772532601</v>
      </c>
      <c r="G3029" s="131">
        <v>99.1234068437643</v>
      </c>
      <c r="H3029" s="41">
        <f>ACOS(COS(RADIANS(90-F3030)) * COS(RADIANS(90-F3029)) + SIN(RADIANS(90-F3030)) * SIN(RADIANS(90-F3029)) * COS(RADIANS(G3030-G3029))) * 6371392 * IFERROR(IF(AVERAGEIF('TT History'!$B:$B, D3029, 'TT History'!$E:$E) &gt; 9.8%, 1.1205, IF(AVERAGEIF('TT History'!$B:$B, D3029, 'TT History'!$E:$E) &gt;= 8.5%, 1.1055, 1.0525)), 1.0525)</f>
        <v>126.74381114356325</v>
      </c>
    </row>
    <row r="3030" spans="1:8" x14ac:dyDescent="0.25">
      <c r="A3030" t="s">
        <v>176</v>
      </c>
      <c r="B3030" t="str">
        <f>VLOOKUP(C3030, olt_db!$B$2:$E$70, 2, 0)</f>
        <v>OLT-SMGN-Karang_Sari</v>
      </c>
      <c r="C3030" t="s">
        <v>966</v>
      </c>
      <c r="D3030" s="42" t="s">
        <v>1055</v>
      </c>
      <c r="E3030" s="42" t="s">
        <v>983</v>
      </c>
      <c r="F3030" s="105">
        <v>3.0039552462178301</v>
      </c>
      <c r="G3030" s="131">
        <v>99.122623436282097</v>
      </c>
      <c r="H3030" s="41">
        <f>ACOS(COS(RADIANS(90-F3031)) * COS(RADIANS(90-F3030)) + SIN(RADIANS(90-F3031)) * SIN(RADIANS(90-F3030)) * COS(RADIANS(G3031-G3030))) * 6371392 * IFERROR(IF(AVERAGEIF('TT History'!$B:$B, D3030, 'TT History'!$E:$E) &gt; 9.8%, 1.1205, IF(AVERAGEIF('TT History'!$B:$B, D3030, 'TT History'!$E:$E) &gt;= 8.5%, 1.1055, 1.0525)), 1.0525)</f>
        <v>45.725629886025793</v>
      </c>
    </row>
    <row r="3031" spans="1:8" x14ac:dyDescent="0.25">
      <c r="A3031" t="s">
        <v>176</v>
      </c>
      <c r="B3031" t="str">
        <f>VLOOKUP(C3031, olt_db!$B$2:$E$70, 2, 0)</f>
        <v>OLT-SMGN-Karang_Sari</v>
      </c>
      <c r="C3031" t="s">
        <v>966</v>
      </c>
      <c r="D3031" s="42" t="s">
        <v>1055</v>
      </c>
      <c r="E3031" s="42" t="s">
        <v>1050</v>
      </c>
      <c r="F3031" s="105">
        <v>3.0042796250516499</v>
      </c>
      <c r="G3031" s="131">
        <v>99.122841479284503</v>
      </c>
      <c r="H3031" s="41">
        <f>ACOS(COS(RADIANS(90-F3032)) * COS(RADIANS(90-F3031)) + SIN(RADIANS(90-F3032)) * SIN(RADIANS(90-F3031)) * COS(RADIANS(G3032-G3031))) * 6371392 * IFERROR(IF(AVERAGEIF('TT History'!$B:$B, D3031, 'TT History'!$E:$E) &gt; 9.8%, 1.1205, IF(AVERAGEIF('TT History'!$B:$B, D3031, 'TT History'!$E:$E) &gt;= 8.5%, 1.1055, 1.0525)), 1.0525)</f>
        <v>54.687765856400539</v>
      </c>
    </row>
    <row r="3032" spans="1:8" x14ac:dyDescent="0.25">
      <c r="A3032" t="s">
        <v>176</v>
      </c>
      <c r="B3032" t="str">
        <f>VLOOKUP(C3032, olt_db!$B$2:$E$70, 2, 0)</f>
        <v>OLT-SMGN-Karang_Sari</v>
      </c>
      <c r="C3032" t="s">
        <v>966</v>
      </c>
      <c r="D3032" s="42" t="s">
        <v>1055</v>
      </c>
      <c r="E3032" s="42" t="s">
        <v>984</v>
      </c>
      <c r="F3032" s="105">
        <v>3.0045232331044902</v>
      </c>
      <c r="G3032" s="131">
        <v>99.123240756989603</v>
      </c>
      <c r="H3032" s="41">
        <f>(ACOS(COS(RADIANS(90-olt_db!F36)) * COS(RADIANS(90-F3032)) + SIN(RADIANS(90-olt_db!F36)) * SIN(RADIANS(90-F3032)) * COS(RADIANS(olt_db!G36-G3032))) * 6371392)*1.105</f>
        <v>20.025989419356801</v>
      </c>
    </row>
    <row r="3033" spans="1:8" x14ac:dyDescent="0.25">
      <c r="A3033" t="s">
        <v>176</v>
      </c>
      <c r="B3033" t="str">
        <f>VLOOKUP(C3033, olt_db!$B$2:$E$70, 2, 0)</f>
        <v>OLT-SMGN-Karang_Sari</v>
      </c>
      <c r="C3033" t="s">
        <v>966</v>
      </c>
      <c r="D3033" s="14" t="s">
        <v>1056</v>
      </c>
      <c r="E3033" s="14" t="s">
        <v>1057</v>
      </c>
      <c r="F3033" s="108">
        <v>3.0151863009509698</v>
      </c>
      <c r="G3033" s="170">
        <v>99.122110007732701</v>
      </c>
      <c r="H3033" s="53">
        <f>ACOS(COS(RADIANS(90-F3034)) * COS(RADIANS(90-F3033)) + SIN(RADIANS(90-F3034)) * SIN(RADIANS(90-F3033)) * COS(RADIANS(G3034-G3033))) * 6371392 * IFERROR(IF(AVERAGEIF('TT History'!$B:$B, D3033, 'TT History'!$E:$E) &gt; 9.8%, 1.1205, IF(AVERAGEIF('TT History'!$B:$B, D3033, 'TT History'!$E:$E) &gt;= 8.5%, 1.1055, 1.0525)), 1.0525)</f>
        <v>109.79608161401634</v>
      </c>
    </row>
    <row r="3034" spans="1:8" x14ac:dyDescent="0.25">
      <c r="A3034" t="s">
        <v>176</v>
      </c>
      <c r="B3034" t="str">
        <f>VLOOKUP(C3034, olt_db!$B$2:$E$70, 2, 0)</f>
        <v>OLT-SMGN-Karang_Sari</v>
      </c>
      <c r="C3034" t="s">
        <v>966</v>
      </c>
      <c r="D3034" s="14" t="s">
        <v>1056</v>
      </c>
      <c r="E3034" s="14" t="s">
        <v>1058</v>
      </c>
      <c r="F3034" s="108">
        <v>3.0145920746571799</v>
      </c>
      <c r="G3034" s="170">
        <v>99.121383093088696</v>
      </c>
      <c r="H3034" s="53">
        <f>ACOS(COS(RADIANS(90-F3035)) * COS(RADIANS(90-F3034)) + SIN(RADIANS(90-F3035)) * SIN(RADIANS(90-F3034)) * COS(RADIANS(G3035-G3034))) * 6371392 * IFERROR(IF(AVERAGEIF('TT History'!$B:$B, D3034, 'TT History'!$E:$E) &gt; 9.8%, 1.1205, IF(AVERAGEIF('TT History'!$B:$B, D3034, 'TT History'!$E:$E) &gt;= 8.5%, 1.1055, 1.0525)), 1.0525)</f>
        <v>94.294780213213656</v>
      </c>
    </row>
    <row r="3035" spans="1:8" x14ac:dyDescent="0.25">
      <c r="A3035" t="s">
        <v>176</v>
      </c>
      <c r="B3035" t="str">
        <f>VLOOKUP(C3035, olt_db!$B$2:$E$70, 2, 0)</f>
        <v>OLT-SMGN-Karang_Sari</v>
      </c>
      <c r="C3035" t="s">
        <v>966</v>
      </c>
      <c r="D3035" s="14" t="s">
        <v>1056</v>
      </c>
      <c r="E3035" s="14" t="s">
        <v>1059</v>
      </c>
      <c r="F3035" s="108">
        <v>3.01413483853693</v>
      </c>
      <c r="G3035" s="170">
        <v>99.120718826669801</v>
      </c>
      <c r="H3035" s="53">
        <f>ACOS(COS(RADIANS(90-F3036)) * COS(RADIANS(90-F3035)) + SIN(RADIANS(90-F3036)) * SIN(RADIANS(90-F3035)) * COS(RADIANS(G3036-G3035))) * 6371392 * IFERROR(IF(AVERAGEIF('TT History'!$B:$B, D3035, 'TT History'!$E:$E) &gt; 9.8%, 1.1205, IF(AVERAGEIF('TT History'!$B:$B, D3035, 'TT History'!$E:$E) &gt;= 8.5%, 1.1055, 1.0525)), 1.0525)</f>
        <v>126.62262607187415</v>
      </c>
    </row>
    <row r="3036" spans="1:8" x14ac:dyDescent="0.25">
      <c r="A3036" t="s">
        <v>176</v>
      </c>
      <c r="B3036" t="str">
        <f>VLOOKUP(C3036, olt_db!$B$2:$E$70, 2, 0)</f>
        <v>OLT-SMGN-Karang_Sari</v>
      </c>
      <c r="C3036" t="s">
        <v>966</v>
      </c>
      <c r="D3036" s="14" t="s">
        <v>1056</v>
      </c>
      <c r="E3036" s="14" t="s">
        <v>1060</v>
      </c>
      <c r="F3036" s="108">
        <v>3.0135967376362198</v>
      </c>
      <c r="G3036" s="170">
        <v>99.119778962389404</v>
      </c>
      <c r="H3036" s="53">
        <f>ACOS(COS(RADIANS(90-F3037)) * COS(RADIANS(90-F3036)) + SIN(RADIANS(90-F3037)) * SIN(RADIANS(90-F3036)) * COS(RADIANS(G3037-G3036))) * 6371392 * IFERROR(IF(AVERAGEIF('TT History'!$B:$B, D3036, 'TT History'!$E:$E) &gt; 9.8%, 1.1205, IF(AVERAGEIF('TT History'!$B:$B, D3036, 'TT History'!$E:$E) &gt;= 8.5%, 1.1055, 1.0525)), 1.0525)</f>
        <v>64.919007587105185</v>
      </c>
    </row>
    <row r="3037" spans="1:8" x14ac:dyDescent="0.25">
      <c r="A3037" t="s">
        <v>176</v>
      </c>
      <c r="B3037" t="str">
        <f>VLOOKUP(C3037, olt_db!$B$2:$E$70, 2, 0)</f>
        <v>OLT-SMGN-Karang_Sari</v>
      </c>
      <c r="C3037" t="s">
        <v>966</v>
      </c>
      <c r="D3037" s="14" t="s">
        <v>1056</v>
      </c>
      <c r="E3037" s="14" t="s">
        <v>1061</v>
      </c>
      <c r="F3037" s="108">
        <v>3.01336445652018</v>
      </c>
      <c r="G3037" s="170">
        <v>99.119274569214298</v>
      </c>
      <c r="H3037" s="53">
        <f>ACOS(COS(RADIANS(90-F3038)) * COS(RADIANS(90-F3037)) + SIN(RADIANS(90-F3038)) * SIN(RADIANS(90-F3037)) * COS(RADIANS(G3038-G3037))) * 6371392 * IFERROR(IF(AVERAGEIF('TT History'!$B:$B, D3037, 'TT History'!$E:$E) &gt; 9.8%, 1.1205, IF(AVERAGEIF('TT History'!$B:$B, D3037, 'TT History'!$E:$E) &gt;= 8.5%, 1.1055, 1.0525)), 1.0525)</f>
        <v>57.432508124990484</v>
      </c>
    </row>
    <row r="3038" spans="1:8" x14ac:dyDescent="0.25">
      <c r="A3038" t="s">
        <v>176</v>
      </c>
      <c r="B3038" t="str">
        <f>VLOOKUP(C3038, olt_db!$B$2:$E$70, 2, 0)</f>
        <v>OLT-SMGN-Karang_Sari</v>
      </c>
      <c r="C3038" t="s">
        <v>966</v>
      </c>
      <c r="D3038" s="14" t="s">
        <v>1056</v>
      </c>
      <c r="E3038" s="14" t="s">
        <v>1062</v>
      </c>
      <c r="F3038" s="108">
        <v>3.01338913560302</v>
      </c>
      <c r="G3038" s="170">
        <v>99.118783802181298</v>
      </c>
      <c r="H3038" s="53">
        <f>ACOS(COS(RADIANS(90-F3039)) * COS(RADIANS(90-F3038)) + SIN(RADIANS(90-F3039)) * SIN(RADIANS(90-F3038)) * COS(RADIANS(G3039-G3038))) * 6371392 * IFERROR(IF(AVERAGEIF('TT History'!$B:$B, D3038, 'TT History'!$E:$E) &gt; 9.8%, 1.1205, IF(AVERAGEIF('TT History'!$B:$B, D3038, 'TT History'!$E:$E) &gt;= 8.5%, 1.1055, 1.0525)), 1.0525)</f>
        <v>77.138446470063968</v>
      </c>
    </row>
    <row r="3039" spans="1:8" x14ac:dyDescent="0.25">
      <c r="A3039" t="s">
        <v>176</v>
      </c>
      <c r="B3039" t="str">
        <f>VLOOKUP(C3039, olt_db!$B$2:$E$70, 2, 0)</f>
        <v>OLT-SMGN-Karang_Sari</v>
      </c>
      <c r="C3039" t="s">
        <v>966</v>
      </c>
      <c r="D3039" s="14" t="s">
        <v>1056</v>
      </c>
      <c r="E3039" s="14" t="s">
        <v>1063</v>
      </c>
      <c r="F3039" s="108">
        <v>3.0132286997449</v>
      </c>
      <c r="G3039" s="170">
        <v>99.118143663816298</v>
      </c>
      <c r="H3039" s="53">
        <f>ACOS(COS(RADIANS(90-F3040)) * COS(RADIANS(90-F3039)) + SIN(RADIANS(90-F3040)) * SIN(RADIANS(90-F3039)) * COS(RADIANS(G3040-G3039))) * 6371392 * IFERROR(IF(AVERAGEIF('TT History'!$B:$B, D3039, 'TT History'!$E:$E) &gt; 9.8%, 1.1205, IF(AVERAGEIF('TT History'!$B:$B, D3039, 'TT History'!$E:$E) &gt;= 8.5%, 1.1055, 1.0525)), 1.0525)</f>
        <v>50.144110091685654</v>
      </c>
    </row>
    <row r="3040" spans="1:8" x14ac:dyDescent="0.25">
      <c r="A3040" t="s">
        <v>176</v>
      </c>
      <c r="B3040" t="str">
        <f>VLOOKUP(C3040, olt_db!$B$2:$E$70, 2, 0)</f>
        <v>OLT-SMGN-Karang_Sari</v>
      </c>
      <c r="C3040" t="s">
        <v>966</v>
      </c>
      <c r="D3040" s="14" t="s">
        <v>1056</v>
      </c>
      <c r="E3040" s="14" t="s">
        <v>1064</v>
      </c>
      <c r="F3040" s="108">
        <v>3.0130810829249501</v>
      </c>
      <c r="G3040" s="170">
        <v>99.1177409039271</v>
      </c>
      <c r="H3040" s="53">
        <f>ACOS(COS(RADIANS(90-F3041)) * COS(RADIANS(90-F3040)) + SIN(RADIANS(90-F3041)) * SIN(RADIANS(90-F3040)) * COS(RADIANS(G3041-G3040))) * 6371392 * IFERROR(IF(AVERAGEIF('TT History'!$B:$B, D3040, 'TT History'!$E:$E) &gt; 9.8%, 1.1205, IF(AVERAGEIF('TT History'!$B:$B, D3040, 'TT History'!$E:$E) &gt;= 8.5%, 1.1055, 1.0525)), 1.0525)</f>
        <v>38.77973965562483</v>
      </c>
    </row>
    <row r="3041" spans="1:8" x14ac:dyDescent="0.25">
      <c r="A3041" t="s">
        <v>176</v>
      </c>
      <c r="B3041" t="str">
        <f>VLOOKUP(C3041, olt_db!$B$2:$E$70, 2, 0)</f>
        <v>OLT-SMGN-Karang_Sari</v>
      </c>
      <c r="C3041" t="s">
        <v>966</v>
      </c>
      <c r="D3041" s="14" t="s">
        <v>1056</v>
      </c>
      <c r="E3041" s="14" t="s">
        <v>1065</v>
      </c>
      <c r="F3041" s="108">
        <v>3.0128957385207502</v>
      </c>
      <c r="G3041" s="170">
        <v>99.117465873239695</v>
      </c>
      <c r="H3041" s="53">
        <f>ACOS(COS(RADIANS(90-F3042)) * COS(RADIANS(90-F3041)) + SIN(RADIANS(90-F3042)) * SIN(RADIANS(90-F3041)) * COS(RADIANS(G3042-G3041))) * 6371392 * IFERROR(IF(AVERAGEIF('TT History'!$B:$B, D3041, 'TT History'!$E:$E) &gt; 9.8%, 1.1205, IF(AVERAGEIF('TT History'!$B:$B, D3041, 'TT History'!$E:$E) &gt;= 8.5%, 1.1055, 1.0525)), 1.0525)</f>
        <v>44.545281035911152</v>
      </c>
    </row>
    <row r="3042" spans="1:8" x14ac:dyDescent="0.25">
      <c r="A3042" t="s">
        <v>176</v>
      </c>
      <c r="B3042" t="str">
        <f>VLOOKUP(C3042, olt_db!$B$2:$E$70, 2, 0)</f>
        <v>OLT-SMGN-Karang_Sari</v>
      </c>
      <c r="C3042" t="s">
        <v>966</v>
      </c>
      <c r="D3042" s="14" t="s">
        <v>1056</v>
      </c>
      <c r="E3042" s="14" t="s">
        <v>1066</v>
      </c>
      <c r="F3042" s="108">
        <v>3.0125757360968302</v>
      </c>
      <c r="G3042" s="170">
        <v>99.117259545071803</v>
      </c>
      <c r="H3042" s="53">
        <f>ACOS(COS(RADIANS(90-F3043)) * COS(RADIANS(90-F3042)) + SIN(RADIANS(90-F3043)) * SIN(RADIANS(90-F3042)) * COS(RADIANS(G3043-G3042))) * 6371392 * IFERROR(IF(AVERAGEIF('TT History'!$B:$B, D3042, 'TT History'!$E:$E) &gt; 9.8%, 1.1205, IF(AVERAGEIF('TT History'!$B:$B, D3042, 'TT History'!$E:$E) &gt;= 8.5%, 1.1055, 1.0525)), 1.0525)</f>
        <v>44.236330664617675</v>
      </c>
    </row>
    <row r="3043" spans="1:8" x14ac:dyDescent="0.25">
      <c r="A3043" t="s">
        <v>176</v>
      </c>
      <c r="B3043" t="str">
        <f>VLOOKUP(C3043, olt_db!$B$2:$E$70, 2, 0)</f>
        <v>OLT-SMGN-Karang_Sari</v>
      </c>
      <c r="C3043" t="s">
        <v>966</v>
      </c>
      <c r="D3043" s="14" t="s">
        <v>1056</v>
      </c>
      <c r="E3043" s="14" t="s">
        <v>1067</v>
      </c>
      <c r="F3043" s="108">
        <v>3.0126679317396698</v>
      </c>
      <c r="G3043" s="170">
        <v>99.117626595127206</v>
      </c>
      <c r="H3043" s="53">
        <f>ACOS(COS(RADIANS(90-F3044)) * COS(RADIANS(90-F3043)) + SIN(RADIANS(90-F3044)) * SIN(RADIANS(90-F3043)) * COS(RADIANS(G3044-G3043))) * 6371392 * IFERROR(IF(AVERAGEIF('TT History'!$B:$B, D3043, 'TT History'!$E:$E) &gt; 9.8%, 1.1205, IF(AVERAGEIF('TT History'!$B:$B, D3043, 'TT History'!$E:$E) &gt;= 8.5%, 1.1055, 1.0525)), 1.0525)</f>
        <v>73.978657211946739</v>
      </c>
    </row>
    <row r="3044" spans="1:8" x14ac:dyDescent="0.25">
      <c r="A3044" t="s">
        <v>176</v>
      </c>
      <c r="B3044" t="str">
        <f>VLOOKUP(C3044, olt_db!$B$2:$E$70, 2, 0)</f>
        <v>OLT-SMGN-Karang_Sari</v>
      </c>
      <c r="C3044" t="s">
        <v>966</v>
      </c>
      <c r="D3044" s="14" t="s">
        <v>1056</v>
      </c>
      <c r="E3044" s="14" t="s">
        <v>1068</v>
      </c>
      <c r="F3044" s="108">
        <v>3.0124693537734801</v>
      </c>
      <c r="G3044" s="170">
        <v>99.1182275023682</v>
      </c>
      <c r="H3044" s="53">
        <f>ACOS(COS(RADIANS(90-F3045)) * COS(RADIANS(90-F3044)) + SIN(RADIANS(90-F3045)) * SIN(RADIANS(90-F3044)) * COS(RADIANS(G3045-G3044))) * 6371392 * IFERROR(IF(AVERAGEIF('TT History'!$B:$B, D3044, 'TT History'!$E:$E) &gt; 9.8%, 1.1205, IF(AVERAGEIF('TT History'!$B:$B, D3044, 'TT History'!$E:$E) &gt;= 8.5%, 1.1055, 1.0525)), 1.0525)</f>
        <v>42.127241501019761</v>
      </c>
    </row>
    <row r="3045" spans="1:8" x14ac:dyDescent="0.25">
      <c r="A3045" t="s">
        <v>176</v>
      </c>
      <c r="B3045" t="str">
        <f>VLOOKUP(C3045, olt_db!$B$2:$E$70, 2, 0)</f>
        <v>OLT-SMGN-Karang_Sari</v>
      </c>
      <c r="C3045" t="s">
        <v>966</v>
      </c>
      <c r="D3045" s="14" t="s">
        <v>1056</v>
      </c>
      <c r="E3045" s="14" t="s">
        <v>1069</v>
      </c>
      <c r="F3045" s="108">
        <v>3.0121165505934799</v>
      </c>
      <c r="G3045" s="170">
        <v>99.118298915740198</v>
      </c>
      <c r="H3045" s="53">
        <f>ACOS(COS(RADIANS(90-F3046)) * COS(RADIANS(90-F3045)) + SIN(RADIANS(90-F3046)) * SIN(RADIANS(90-F3045)) * COS(RADIANS(G3046-G3045))) * 6371392 * IFERROR(IF(AVERAGEIF('TT History'!$B:$B, D3045, 'TT History'!$E:$E) &gt; 9.8%, 1.1205, IF(AVERAGEIF('TT History'!$B:$B, D3045, 'TT History'!$E:$E) &gt;= 8.5%, 1.1055, 1.0525)), 1.0525)</f>
        <v>44.984258098016952</v>
      </c>
    </row>
    <row r="3046" spans="1:8" x14ac:dyDescent="0.25">
      <c r="A3046" t="s">
        <v>176</v>
      </c>
      <c r="B3046" t="str">
        <f>VLOOKUP(C3046, olt_db!$B$2:$E$70, 2, 0)</f>
        <v>OLT-SMGN-Karang_Sari</v>
      </c>
      <c r="C3046" t="s">
        <v>966</v>
      </c>
      <c r="D3046" s="14" t="s">
        <v>1056</v>
      </c>
      <c r="E3046" s="14" t="s">
        <v>1070</v>
      </c>
      <c r="F3046" s="108">
        <v>3.0117694549135599</v>
      </c>
      <c r="G3046" s="170">
        <v>99.118133617007103</v>
      </c>
      <c r="H3046" s="53">
        <f>ACOS(COS(RADIANS(90-F3047)) * COS(RADIANS(90-F3046)) + SIN(RADIANS(90-F3047)) * SIN(RADIANS(90-F3046)) * COS(RADIANS(G3047-G3046))) * 6371392 * IFERROR(IF(AVERAGEIF('TT History'!$B:$B, D3046, 'TT History'!$E:$E) &gt; 9.8%, 1.1205, IF(AVERAGEIF('TT History'!$B:$B, D3046, 'TT History'!$E:$E) &gt;= 8.5%, 1.1055, 1.0525)), 1.0525)</f>
        <v>81.096709269365689</v>
      </c>
    </row>
    <row r="3047" spans="1:8" x14ac:dyDescent="0.25">
      <c r="A3047" t="s">
        <v>176</v>
      </c>
      <c r="B3047" t="str">
        <f>VLOOKUP(C3047, olt_db!$B$2:$E$70, 2, 0)</f>
        <v>OLT-SMGN-Karang_Sari</v>
      </c>
      <c r="C3047" t="s">
        <v>966</v>
      </c>
      <c r="D3047" s="14" t="s">
        <v>1056</v>
      </c>
      <c r="E3047" s="14" t="s">
        <v>1071</v>
      </c>
      <c r="F3047" s="108">
        <v>3.0110901312143699</v>
      </c>
      <c r="G3047" s="170">
        <v>99.117996945604304</v>
      </c>
      <c r="H3047" s="53">
        <f>ACOS(COS(RADIANS(90-F3048)) * COS(RADIANS(90-F3047)) + SIN(RADIANS(90-F3048)) * SIN(RADIANS(90-F3047)) * COS(RADIANS(G3048-G3047))) * 6371392 * IFERROR(IF(AVERAGEIF('TT History'!$B:$B, D3047, 'TT History'!$E:$E) &gt; 9.8%, 1.1205, IF(AVERAGEIF('TT History'!$B:$B, D3047, 'TT History'!$E:$E) &gt;= 8.5%, 1.1055, 1.0525)), 1.0525)</f>
        <v>61.357948762707942</v>
      </c>
    </row>
    <row r="3048" spans="1:8" x14ac:dyDescent="0.25">
      <c r="A3048" t="s">
        <v>176</v>
      </c>
      <c r="B3048" t="str">
        <f>VLOOKUP(C3048, olt_db!$B$2:$E$70, 2, 0)</f>
        <v>OLT-SMGN-Karang_Sari</v>
      </c>
      <c r="C3048" t="s">
        <v>966</v>
      </c>
      <c r="D3048" s="14" t="s">
        <v>1056</v>
      </c>
      <c r="E3048" s="14" t="s">
        <v>1072</v>
      </c>
      <c r="F3048" s="108">
        <v>3.0105687542393298</v>
      </c>
      <c r="G3048" s="170">
        <v>99.117942075696206</v>
      </c>
      <c r="H3048" s="53">
        <f>ACOS(COS(RADIANS(90-F3049)) * COS(RADIANS(90-F3048)) + SIN(RADIANS(90-F3049)) * SIN(RADIANS(90-F3048)) * COS(RADIANS(G3049-G3048))) * 6371392 * IFERROR(IF(AVERAGEIF('TT History'!$B:$B, D3048, 'TT History'!$E:$E) &gt; 9.8%, 1.1205, IF(AVERAGEIF('TT History'!$B:$B, D3048, 'TT History'!$E:$E) &gt;= 8.5%, 1.1055, 1.0525)), 1.0525)</f>
        <v>40.86686198114986</v>
      </c>
    </row>
    <row r="3049" spans="1:8" x14ac:dyDescent="0.25">
      <c r="A3049" t="s">
        <v>176</v>
      </c>
      <c r="B3049" t="str">
        <f>VLOOKUP(C3049, olt_db!$B$2:$E$70, 2, 0)</f>
        <v>OLT-SMGN-Karang_Sari</v>
      </c>
      <c r="C3049" t="s">
        <v>966</v>
      </c>
      <c r="D3049" s="14" t="s">
        <v>1056</v>
      </c>
      <c r="E3049" s="14" t="s">
        <v>1073</v>
      </c>
      <c r="F3049" s="108">
        <v>3.0102887862857099</v>
      </c>
      <c r="G3049" s="170">
        <v>99.117733130624799</v>
      </c>
      <c r="H3049" s="53">
        <f>ACOS(COS(RADIANS(90-F3050)) * COS(RADIANS(90-F3049)) + SIN(RADIANS(90-F3050)) * SIN(RADIANS(90-F3049)) * COS(RADIANS(G3050-G3049))) * 6371392 * IFERROR(IF(AVERAGEIF('TT History'!$B:$B, D3049, 'TT History'!$E:$E) &gt; 9.8%, 1.1205, IF(AVERAGEIF('TT History'!$B:$B, D3049, 'TT History'!$E:$E) &gt;= 8.5%, 1.1055, 1.0525)), 1.0525)</f>
        <v>46.677533243037274</v>
      </c>
    </row>
    <row r="3050" spans="1:8" x14ac:dyDescent="0.25">
      <c r="A3050" t="s">
        <v>176</v>
      </c>
      <c r="B3050" t="str">
        <f>VLOOKUP(C3050, olt_db!$B$2:$E$70, 2, 0)</f>
        <v>OLT-SMGN-Karang_Sari</v>
      </c>
      <c r="C3050" t="s">
        <v>966</v>
      </c>
      <c r="D3050" s="14" t="s">
        <v>1056</v>
      </c>
      <c r="E3050" s="14" t="s">
        <v>1074</v>
      </c>
      <c r="F3050" s="108">
        <v>3.0099098922972098</v>
      </c>
      <c r="G3050" s="170">
        <v>99.117608481348697</v>
      </c>
      <c r="H3050" s="53">
        <f>ACOS(COS(RADIANS(90-F3051)) * COS(RADIANS(90-F3050)) + SIN(RADIANS(90-F3051)) * SIN(RADIANS(90-F3050)) * COS(RADIANS(G3051-G3050))) * 6371392 * IFERROR(IF(AVERAGEIF('TT History'!$B:$B, D3050, 'TT History'!$E:$E) &gt; 9.8%, 1.1205, IF(AVERAGEIF('TT History'!$B:$B, D3050, 'TT History'!$E:$E) &gt;= 8.5%, 1.1055, 1.0525)), 1.0525)</f>
        <v>58.800306088600905</v>
      </c>
    </row>
    <row r="3051" spans="1:8" x14ac:dyDescent="0.25">
      <c r="A3051" t="s">
        <v>176</v>
      </c>
      <c r="B3051" t="str">
        <f>VLOOKUP(C3051, olt_db!$B$2:$E$70, 2, 0)</f>
        <v>OLT-SMGN-Karang_Sari</v>
      </c>
      <c r="C3051" t="s">
        <v>966</v>
      </c>
      <c r="D3051" s="14" t="s">
        <v>1056</v>
      </c>
      <c r="E3051" s="14" t="s">
        <v>1075</v>
      </c>
      <c r="F3051" s="108">
        <v>3.0098090229730201</v>
      </c>
      <c r="G3051" s="170">
        <v>99.118101326972095</v>
      </c>
      <c r="H3051" s="53">
        <f>ACOS(COS(RADIANS(90-F3052)) * COS(RADIANS(90-F3051)) + SIN(RADIANS(90-F3052)) * SIN(RADIANS(90-F3051)) * COS(RADIANS(G3052-G3051))) * 6371392 * IFERROR(IF(AVERAGEIF('TT History'!$B:$B, D3051, 'TT History'!$E:$E) &gt; 9.8%, 1.1205, IF(AVERAGEIF('TT History'!$B:$B, D3051, 'TT History'!$E:$E) &gt;= 8.5%, 1.1055, 1.0525)), 1.0525)</f>
        <v>103.70096118278501</v>
      </c>
    </row>
    <row r="3052" spans="1:8" x14ac:dyDescent="0.25">
      <c r="A3052" t="s">
        <v>176</v>
      </c>
      <c r="B3052" t="str">
        <f>VLOOKUP(C3052, olt_db!$B$2:$E$70, 2, 0)</f>
        <v>OLT-SMGN-Karang_Sari</v>
      </c>
      <c r="C3052" t="s">
        <v>966</v>
      </c>
      <c r="D3052" s="14" t="s">
        <v>1056</v>
      </c>
      <c r="E3052" s="14" t="s">
        <v>1076</v>
      </c>
      <c r="F3052" s="108">
        <v>3.00952490208104</v>
      </c>
      <c r="G3052" s="170">
        <v>99.118941727850398</v>
      </c>
      <c r="H3052" s="53">
        <f>ACOS(COS(RADIANS(90-F3053)) * COS(RADIANS(90-F3052)) + SIN(RADIANS(90-F3053)) * SIN(RADIANS(90-F3052)) * COS(RADIANS(G3053-G3052))) * 6371392 * IFERROR(IF(AVERAGEIF('TT History'!$B:$B, D3052, 'TT History'!$E:$E) &gt; 9.8%, 1.1205, IF(AVERAGEIF('TT History'!$B:$B, D3052, 'TT History'!$E:$E) &gt;= 8.5%, 1.1055, 1.0525)), 1.0525)</f>
        <v>68.309400591018488</v>
      </c>
    </row>
    <row r="3053" spans="1:8" x14ac:dyDescent="0.25">
      <c r="A3053" t="s">
        <v>176</v>
      </c>
      <c r="B3053" t="str">
        <f>VLOOKUP(C3053, olt_db!$B$2:$E$70, 2, 0)</f>
        <v>OLT-SMGN-Karang_Sari</v>
      </c>
      <c r="C3053" t="s">
        <v>966</v>
      </c>
      <c r="D3053" s="14" t="s">
        <v>1056</v>
      </c>
      <c r="E3053" s="14" t="s">
        <v>1077</v>
      </c>
      <c r="F3053" s="108">
        <v>3.00900082530721</v>
      </c>
      <c r="G3053" s="170">
        <v>99.118684503500106</v>
      </c>
      <c r="H3053" s="53">
        <f>ACOS(COS(RADIANS(90-F3054)) * COS(RADIANS(90-F3053)) + SIN(RADIANS(90-F3054)) * SIN(RADIANS(90-F3053)) * COS(RADIANS(G3054-G3053))) * 6371392 * IFERROR(IF(AVERAGEIF('TT History'!$B:$B, D3053, 'TT History'!$E:$E) &gt; 9.8%, 1.1205, IF(AVERAGEIF('TT History'!$B:$B, D3053, 'TT History'!$E:$E) &gt;= 8.5%, 1.1055, 1.0525)), 1.0525)</f>
        <v>62.118418372143125</v>
      </c>
    </row>
    <row r="3054" spans="1:8" x14ac:dyDescent="0.25">
      <c r="A3054" t="s">
        <v>176</v>
      </c>
      <c r="B3054" t="str">
        <f>VLOOKUP(C3054, olt_db!$B$2:$E$70, 2, 0)</f>
        <v>OLT-SMGN-Karang_Sari</v>
      </c>
      <c r="C3054" t="s">
        <v>966</v>
      </c>
      <c r="D3054" s="14" t="s">
        <v>1056</v>
      </c>
      <c r="E3054" s="14" t="s">
        <v>1078</v>
      </c>
      <c r="F3054" s="108">
        <v>3.0085856920628098</v>
      </c>
      <c r="G3054" s="170">
        <v>99.118353358460396</v>
      </c>
      <c r="H3054" s="53">
        <f>ACOS(COS(RADIANS(90-F3055)) * COS(RADIANS(90-F3054)) + SIN(RADIANS(90-F3055)) * SIN(RADIANS(90-F3054)) * COS(RADIANS(G3055-G3054))) * 6371392 * IFERROR(IF(AVERAGEIF('TT History'!$B:$B, D3054, 'TT History'!$E:$E) &gt; 9.8%, 1.1205, IF(AVERAGEIF('TT History'!$B:$B, D3054, 'TT History'!$E:$E) &gt;= 8.5%, 1.1055, 1.0525)), 1.0525)</f>
        <v>66.904912377787738</v>
      </c>
    </row>
    <row r="3055" spans="1:8" x14ac:dyDescent="0.25">
      <c r="A3055" t="s">
        <v>176</v>
      </c>
      <c r="B3055" t="str">
        <f>VLOOKUP(C3055, olt_db!$B$2:$E$70, 2, 0)</f>
        <v>OLT-SMGN-Karang_Sari</v>
      </c>
      <c r="C3055" t="s">
        <v>966</v>
      </c>
      <c r="D3055" s="14" t="s">
        <v>1056</v>
      </c>
      <c r="E3055" s="14" t="s">
        <v>1079</v>
      </c>
      <c r="F3055" s="108">
        <v>3.0082039959396298</v>
      </c>
      <c r="G3055" s="170">
        <v>99.117927233013901</v>
      </c>
      <c r="H3055" s="53">
        <f>ACOS(COS(RADIANS(90-F3056)) * COS(RADIANS(90-F3055)) + SIN(RADIANS(90-F3056)) * SIN(RADIANS(90-F3055)) * COS(RADIANS(G3056-G3055))) * 6371392 * IFERROR(IF(AVERAGEIF('TT History'!$B:$B, D3055, 'TT History'!$E:$E) &gt; 9.8%, 1.1205, IF(AVERAGEIF('TT History'!$B:$B, D3055, 'TT History'!$E:$E) &gt;= 8.5%, 1.1055, 1.0525)), 1.0525)</f>
        <v>56.327704929844529</v>
      </c>
    </row>
    <row r="3056" spans="1:8" x14ac:dyDescent="0.25">
      <c r="A3056" t="s">
        <v>176</v>
      </c>
      <c r="B3056" t="str">
        <f>VLOOKUP(C3056, olt_db!$B$2:$E$70, 2, 0)</f>
        <v>OLT-SMGN-Karang_Sari</v>
      </c>
      <c r="C3056" t="s">
        <v>966</v>
      </c>
      <c r="D3056" s="14" t="s">
        <v>1056</v>
      </c>
      <c r="E3056" s="14" t="s">
        <v>1080</v>
      </c>
      <c r="F3056" s="108">
        <v>3.0078983166534101</v>
      </c>
      <c r="G3056" s="170">
        <v>99.117554993289303</v>
      </c>
      <c r="H3056" s="53">
        <f>ACOS(COS(RADIANS(90-F3057)) * COS(RADIANS(90-F3056)) + SIN(RADIANS(90-F3057)) * SIN(RADIANS(90-F3056)) * COS(RADIANS(G3057-G3056))) * 6371392 * IFERROR(IF(AVERAGEIF('TT History'!$B:$B, D3056, 'TT History'!$E:$E) &gt; 9.8%, 1.1205, IF(AVERAGEIF('TT History'!$B:$B, D3056, 'TT History'!$E:$E) &gt;= 8.5%, 1.1055, 1.0525)), 1.0525)</f>
        <v>26.696022604444053</v>
      </c>
    </row>
    <row r="3057" spans="1:8" x14ac:dyDescent="0.25">
      <c r="A3057" t="s">
        <v>176</v>
      </c>
      <c r="B3057" t="str">
        <f>VLOOKUP(C3057, olt_db!$B$2:$E$70, 2, 0)</f>
        <v>OLT-SMGN-Karang_Sari</v>
      </c>
      <c r="C3057" t="s">
        <v>966</v>
      </c>
      <c r="D3057" s="14" t="s">
        <v>1056</v>
      </c>
      <c r="E3057" s="14" t="s">
        <v>1081</v>
      </c>
      <c r="F3057" s="108">
        <v>3.0077531186967001</v>
      </c>
      <c r="G3057" s="170">
        <v>99.117378843488595</v>
      </c>
      <c r="H3057" s="53">
        <f>ACOS(COS(RADIANS(90-F3058)) * COS(RADIANS(90-F3057)) + SIN(RADIANS(90-F3058)) * SIN(RADIANS(90-F3057)) * COS(RADIANS(G3058-G3057))) * 6371392 * IFERROR(IF(AVERAGEIF('TT History'!$B:$B, D3057, 'TT History'!$E:$E) &gt; 9.8%, 1.1205, IF(AVERAGEIF('TT History'!$B:$B, D3057, 'TT History'!$E:$E) &gt;= 8.5%, 1.1055, 1.0525)), 1.0525)</f>
        <v>43.711688742791743</v>
      </c>
    </row>
    <row r="3058" spans="1:8" x14ac:dyDescent="0.25">
      <c r="A3058" t="s">
        <v>176</v>
      </c>
      <c r="B3058" t="str">
        <f>VLOOKUP(C3058, olt_db!$B$2:$E$70, 2, 0)</f>
        <v>OLT-SMGN-Karang_Sari</v>
      </c>
      <c r="C3058" t="s">
        <v>966</v>
      </c>
      <c r="D3058" s="14" t="s">
        <v>1056</v>
      </c>
      <c r="E3058" s="14" t="s">
        <v>1082</v>
      </c>
      <c r="F3058" s="108">
        <v>3.00766929932285</v>
      </c>
      <c r="G3058" s="170">
        <v>99.117743294675805</v>
      </c>
      <c r="H3058" s="53">
        <f>ACOS(COS(RADIANS(90-F3059)) * COS(RADIANS(90-F3058)) + SIN(RADIANS(90-F3059)) * SIN(RADIANS(90-F3058)) * COS(RADIANS(G3059-G3058))) * 6371392 * IFERROR(IF(AVERAGEIF('TT History'!$B:$B, D3058, 'TT History'!$E:$E) &gt; 9.8%, 1.1205, IF(AVERAGEIF('TT History'!$B:$B, D3058, 'TT History'!$E:$E) &gt;= 8.5%, 1.1055, 1.0525)), 1.0525)</f>
        <v>87.690120883542392</v>
      </c>
    </row>
    <row r="3059" spans="1:8" x14ac:dyDescent="0.25">
      <c r="A3059" t="s">
        <v>176</v>
      </c>
      <c r="B3059" t="str">
        <f>VLOOKUP(C3059, olt_db!$B$2:$E$70, 2, 0)</f>
        <v>OLT-SMGN-Karang_Sari</v>
      </c>
      <c r="C3059" t="s">
        <v>966</v>
      </c>
      <c r="D3059" s="14" t="s">
        <v>1056</v>
      </c>
      <c r="E3059" s="14" t="s">
        <v>1083</v>
      </c>
      <c r="F3059" s="108">
        <v>3.00713707294558</v>
      </c>
      <c r="G3059" s="170">
        <v>99.118271359073802</v>
      </c>
      <c r="H3059" s="53">
        <f>ACOS(COS(RADIANS(90-F3060)) * COS(RADIANS(90-F3059)) + SIN(RADIANS(90-F3060)) * SIN(RADIANS(90-F3059)) * COS(RADIANS(G3060-G3059))) * 6371392 * IFERROR(IF(AVERAGEIF('TT History'!$B:$B, D3059, 'TT History'!$E:$E) &gt; 9.8%, 1.1205, IF(AVERAGEIF('TT History'!$B:$B, D3059, 'TT History'!$E:$E) &gt;= 8.5%, 1.1055, 1.0525)), 1.0525)</f>
        <v>78.880129646217569</v>
      </c>
    </row>
    <row r="3060" spans="1:8" x14ac:dyDescent="0.25">
      <c r="A3060" t="s">
        <v>176</v>
      </c>
      <c r="B3060" t="str">
        <f>VLOOKUP(C3060, olt_db!$B$2:$E$70, 2, 0)</f>
        <v>OLT-SMGN-Karang_Sari</v>
      </c>
      <c r="C3060" t="s">
        <v>966</v>
      </c>
      <c r="D3060" s="14" t="s">
        <v>1056</v>
      </c>
      <c r="E3060" s="14" t="s">
        <v>1084</v>
      </c>
      <c r="F3060" s="108">
        <v>3.0066303862811101</v>
      </c>
      <c r="G3060" s="170">
        <v>99.118716370702202</v>
      </c>
      <c r="H3060" s="53">
        <f>ACOS(COS(RADIANS(90-F3061)) * COS(RADIANS(90-F3060)) + SIN(RADIANS(90-F3061)) * SIN(RADIANS(90-F3060)) * COS(RADIANS(G3061-G3060))) * 6371392 * IFERROR(IF(AVERAGEIF('TT History'!$B:$B, D3060, 'TT History'!$E:$E) &gt; 9.8%, 1.1205, IF(AVERAGEIF('TT History'!$B:$B, D3060, 'TT History'!$E:$E) &gt;= 8.5%, 1.1055, 1.0525)), 1.0525)</f>
        <v>41.707157355148453</v>
      </c>
    </row>
    <row r="3061" spans="1:8" x14ac:dyDescent="0.25">
      <c r="A3061" t="s">
        <v>176</v>
      </c>
      <c r="B3061" t="str">
        <f>VLOOKUP(C3061, olt_db!$B$2:$E$70, 2, 0)</f>
        <v>OLT-SMGN-Karang_Sari</v>
      </c>
      <c r="C3061" t="s">
        <v>966</v>
      </c>
      <c r="D3061" s="14" t="s">
        <v>1056</v>
      </c>
      <c r="E3061" s="14" t="s">
        <v>1085</v>
      </c>
      <c r="F3061" s="108">
        <v>3.0063929823714099</v>
      </c>
      <c r="G3061" s="170">
        <v>99.118982491249895</v>
      </c>
      <c r="H3061" s="53">
        <f>ACOS(COS(RADIANS(90-F3062)) * COS(RADIANS(90-F3061)) + SIN(RADIANS(90-F3062)) * SIN(RADIANS(90-F3061)) * COS(RADIANS(G3062-G3061))) * 6371392 * IFERROR(IF(AVERAGEIF('TT History'!$B:$B, D3061, 'TT History'!$E:$E) &gt; 9.8%, 1.1205, IF(AVERAGEIF('TT History'!$B:$B, D3061, 'TT History'!$E:$E) &gt;= 8.5%, 1.1055, 1.0525)), 1.0525)</f>
        <v>72.959543227736702</v>
      </c>
    </row>
    <row r="3062" spans="1:8" x14ac:dyDescent="0.25">
      <c r="A3062" t="s">
        <v>176</v>
      </c>
      <c r="B3062" t="str">
        <f>VLOOKUP(C3062, olt_db!$B$2:$E$70, 2, 0)</f>
        <v>OLT-SMGN-Karang_Sari</v>
      </c>
      <c r="C3062" t="s">
        <v>966</v>
      </c>
      <c r="D3062" s="14" t="s">
        <v>1056</v>
      </c>
      <c r="E3062" s="14" t="s">
        <v>1086</v>
      </c>
      <c r="F3062" s="108">
        <v>3.0059957275088101</v>
      </c>
      <c r="G3062" s="170">
        <v>99.119463552232205</v>
      </c>
      <c r="H3062" s="53">
        <f>ACOS(COS(RADIANS(90-F3063)) * COS(RADIANS(90-F3062)) + SIN(RADIANS(90-F3063)) * SIN(RADIANS(90-F3062)) * COS(RADIANS(G3063-G3062))) * 6371392 * IFERROR(IF(AVERAGEIF('TT History'!$B:$B, D3062, 'TT History'!$E:$E) &gt; 9.8%, 1.1205, IF(AVERAGEIF('TT History'!$B:$B, D3062, 'TT History'!$E:$E) &gt;= 8.5%, 1.1055, 1.0525)), 1.0525)</f>
        <v>80.556541761916563</v>
      </c>
    </row>
    <row r="3063" spans="1:8" x14ac:dyDescent="0.25">
      <c r="A3063" t="s">
        <v>176</v>
      </c>
      <c r="B3063" t="str">
        <f>VLOOKUP(C3063, olt_db!$B$2:$E$70, 2, 0)</f>
        <v>OLT-SMGN-Karang_Sari</v>
      </c>
      <c r="C3063" t="s">
        <v>966</v>
      </c>
      <c r="D3063" s="14" t="s">
        <v>1056</v>
      </c>
      <c r="E3063" s="14" t="s">
        <v>1087</v>
      </c>
      <c r="F3063" s="108">
        <v>3.00639159686961</v>
      </c>
      <c r="G3063" s="170">
        <v>99.120027373869405</v>
      </c>
      <c r="H3063" s="53">
        <f>ACOS(COS(RADIANS(90-F3064)) * COS(RADIANS(90-F3063)) + SIN(RADIANS(90-F3064)) * SIN(RADIANS(90-F3063)) * COS(RADIANS(G3064-G3063))) * 6371392 * IFERROR(IF(AVERAGEIF('TT History'!$B:$B, D3063, 'TT History'!$E:$E) &gt; 9.8%, 1.1205, IF(AVERAGEIF('TT History'!$B:$B, D3063, 'TT History'!$E:$E) &gt;= 8.5%, 1.1055, 1.0525)), 1.0525)</f>
        <v>74.045168961932248</v>
      </c>
    </row>
    <row r="3064" spans="1:8" x14ac:dyDescent="0.25">
      <c r="A3064" t="s">
        <v>176</v>
      </c>
      <c r="B3064" t="str">
        <f>VLOOKUP(C3064, olt_db!$B$2:$E$70, 2, 0)</f>
        <v>OLT-SMGN-Karang_Sari</v>
      </c>
      <c r="C3064" t="s">
        <v>966</v>
      </c>
      <c r="D3064" s="14" t="s">
        <v>1056</v>
      </c>
      <c r="E3064" s="14" t="s">
        <v>1088</v>
      </c>
      <c r="F3064" s="108">
        <v>3.0060061306806598</v>
      </c>
      <c r="G3064" s="170">
        <v>99.120529723049899</v>
      </c>
      <c r="H3064" s="53">
        <f>ACOS(COS(RADIANS(90-F3065)) * COS(RADIANS(90-F3064)) + SIN(RADIANS(90-F3065)) * SIN(RADIANS(90-F3064)) * COS(RADIANS(G3065-G3064))) * 6371392 * IFERROR(IF(AVERAGEIF('TT History'!$B:$B, D3064, 'TT History'!$E:$E) &gt; 9.8%, 1.1205, IF(AVERAGEIF('TT History'!$B:$B, D3064, 'TT History'!$E:$E) &gt;= 8.5%, 1.1055, 1.0525)), 1.0525)</f>
        <v>92.034902488990397</v>
      </c>
    </row>
    <row r="3065" spans="1:8" x14ac:dyDescent="0.25">
      <c r="A3065" t="s">
        <v>176</v>
      </c>
      <c r="B3065" t="str">
        <f>VLOOKUP(C3065, olt_db!$B$2:$E$70, 2, 0)</f>
        <v>OLT-SMGN-Karang_Sari</v>
      </c>
      <c r="C3065" t="s">
        <v>966</v>
      </c>
      <c r="D3065" s="14" t="s">
        <v>1056</v>
      </c>
      <c r="E3065" s="14" t="s">
        <v>1089</v>
      </c>
      <c r="F3065" s="108">
        <v>3.0055313418568601</v>
      </c>
      <c r="G3065" s="170">
        <v>99.121157427226294</v>
      </c>
      <c r="H3065" s="53">
        <f>ACOS(COS(RADIANS(90-F3066)) * COS(RADIANS(90-F3065)) + SIN(RADIANS(90-F3066)) * SIN(RADIANS(90-F3065)) * COS(RADIANS(G3066-G3065))) * 6371392 * IFERROR(IF(AVERAGEIF('TT History'!$B:$B, D3065, 'TT History'!$E:$E) &gt; 9.8%, 1.1205, IF(AVERAGEIF('TT History'!$B:$B, D3065, 'TT History'!$E:$E) &gt;= 8.5%, 1.1055, 1.0525)), 1.0525)</f>
        <v>80.309001866146474</v>
      </c>
    </row>
    <row r="3066" spans="1:8" x14ac:dyDescent="0.25">
      <c r="A3066" t="s">
        <v>176</v>
      </c>
      <c r="B3066" t="str">
        <f>VLOOKUP(C3066, olt_db!$B$2:$E$70, 2, 0)</f>
        <v>OLT-SMGN-Karang_Sari</v>
      </c>
      <c r="C3066" t="s">
        <v>966</v>
      </c>
      <c r="D3066" s="14" t="s">
        <v>1056</v>
      </c>
      <c r="E3066" s="14" t="s">
        <v>1090</v>
      </c>
      <c r="F3066" s="108">
        <v>3.0051091798707601</v>
      </c>
      <c r="G3066" s="170">
        <v>99.121699102475702</v>
      </c>
      <c r="H3066" s="53">
        <f>ACOS(COS(RADIANS(90-F3067)) * COS(RADIANS(90-F3066)) + SIN(RADIANS(90-F3067)) * SIN(RADIANS(90-F3066)) * COS(RADIANS(G3067-G3066))) * 6371392 * IFERROR(IF(AVERAGEIF('TT History'!$B:$B, D3066, 'TT History'!$E:$E) &gt; 9.8%, 1.1205, IF(AVERAGEIF('TT History'!$B:$B, D3066, 'TT History'!$E:$E) &gt;= 8.5%, 1.1055, 1.0525)), 1.0525)</f>
        <v>73.698462703583814</v>
      </c>
    </row>
    <row r="3067" spans="1:8" x14ac:dyDescent="0.25">
      <c r="A3067" t="s">
        <v>176</v>
      </c>
      <c r="B3067" t="str">
        <f>VLOOKUP(C3067, olt_db!$B$2:$E$70, 2, 0)</f>
        <v>OLT-SMGN-Karang_Sari</v>
      </c>
      <c r="C3067" t="s">
        <v>966</v>
      </c>
      <c r="D3067" s="14" t="s">
        <v>1056</v>
      </c>
      <c r="E3067" s="14" t="s">
        <v>1091</v>
      </c>
      <c r="F3067" s="108">
        <v>3.0047804843324202</v>
      </c>
      <c r="G3067" s="170">
        <v>99.122236931803499</v>
      </c>
      <c r="H3067" s="53">
        <f>ACOS(COS(RADIANS(90-F3068)) * COS(RADIANS(90-F3067)) + SIN(RADIANS(90-F3068)) * SIN(RADIANS(90-F3067)) * COS(RADIANS(G3068-G3067))) * 6371392 * IFERROR(IF(AVERAGEIF('TT History'!$B:$B, D3067, 'TT History'!$E:$E) &gt; 9.8%, 1.1205, IF(AVERAGEIF('TT History'!$B:$B, D3067, 'TT History'!$E:$E) &gt;= 8.5%, 1.1055, 1.0525)), 1.0525)</f>
        <v>91.809776021631734</v>
      </c>
    </row>
    <row r="3068" spans="1:8" x14ac:dyDescent="0.25">
      <c r="A3068" t="s">
        <v>176</v>
      </c>
      <c r="B3068" t="str">
        <f>VLOOKUP(C3068, olt_db!$B$2:$E$70, 2, 0)</f>
        <v>OLT-SMGN-Karang_Sari</v>
      </c>
      <c r="C3068" t="s">
        <v>966</v>
      </c>
      <c r="D3068" s="14" t="s">
        <v>1056</v>
      </c>
      <c r="E3068" s="14" t="s">
        <v>1050</v>
      </c>
      <c r="F3068" s="108">
        <v>3.0042796250516499</v>
      </c>
      <c r="G3068" s="170">
        <v>99.122841479284503</v>
      </c>
      <c r="H3068" s="53">
        <f>ACOS(COS(RADIANS(90-F3069)) * COS(RADIANS(90-F3068)) + SIN(RADIANS(90-F3069)) * SIN(RADIANS(90-F3068)) * COS(RADIANS(G3069-G3068))) * 6371392 * IFERROR(IF(AVERAGEIF('TT History'!$B:$B, D3068, 'TT History'!$E:$E) &gt; 9.8%, 1.1205, IF(AVERAGEIF('TT History'!$B:$B, D3068, 'TT History'!$E:$E) &gt;= 8.5%, 1.1055, 1.0525)), 1.0525)</f>
        <v>54.687765856400539</v>
      </c>
    </row>
    <row r="3069" spans="1:8" x14ac:dyDescent="0.25">
      <c r="A3069" t="s">
        <v>176</v>
      </c>
      <c r="B3069" t="str">
        <f>VLOOKUP(C3069, olt_db!$B$2:$E$70, 2, 0)</f>
        <v>OLT-SMGN-Karang_Sari</v>
      </c>
      <c r="C3069" t="s">
        <v>966</v>
      </c>
      <c r="D3069" s="14" t="s">
        <v>1056</v>
      </c>
      <c r="E3069" s="14" t="s">
        <v>984</v>
      </c>
      <c r="F3069" s="108">
        <v>3.0045232331044902</v>
      </c>
      <c r="G3069" s="170">
        <v>99.123240756989603</v>
      </c>
      <c r="H3069" s="53">
        <f>(ACOS(COS(RADIANS(90-olt_db!F36)) * COS(RADIANS(90-F3069)) + SIN(RADIANS(90-olt_db!F36)) * SIN(RADIANS(90-F3069)) * COS(RADIANS(olt_db!G36-G3069))) * 6371392)*1.105</f>
        <v>20.025989419356801</v>
      </c>
    </row>
    <row r="3070" spans="1:8" x14ac:dyDescent="0.25">
      <c r="A3070" t="s">
        <v>176</v>
      </c>
      <c r="B3070" t="str">
        <f>VLOOKUP(C3070, olt_db!$B$2:$E$70, 2, 0)</f>
        <v>OLT-SMGN-Karang_Sari</v>
      </c>
      <c r="C3070" t="s">
        <v>966</v>
      </c>
      <c r="D3070" s="11" t="s">
        <v>1092</v>
      </c>
      <c r="E3070" s="11" t="s">
        <v>1043</v>
      </c>
      <c r="F3070" s="109">
        <v>2.9982210402049199</v>
      </c>
      <c r="G3070" s="165">
        <v>99.128922445097899</v>
      </c>
      <c r="H3070" s="49">
        <f>ACOS(COS(RADIANS(90-F3071)) * COS(RADIANS(90-F3070)) + SIN(RADIANS(90-F3071)) * SIN(RADIANS(90-F3070)) * COS(RADIANS(G3071-G3070))) * 6371392 * IFERROR(IF(AVERAGEIF('TT History'!$B:$B, D3070, 'TT History'!$E:$E) &gt; 9.8%, 1.1205, IF(AVERAGEIF('TT History'!$B:$B, D3070, 'TT History'!$E:$E) &gt;= 8.5%, 1.1055, 1.0525)), 1.0525)</f>
        <v>172.49908205489552</v>
      </c>
    </row>
    <row r="3071" spans="1:8" x14ac:dyDescent="0.25">
      <c r="A3071" t="s">
        <v>176</v>
      </c>
      <c r="B3071" t="str">
        <f>VLOOKUP(C3071, olt_db!$B$2:$E$70, 2, 0)</f>
        <v>OLT-SMGN-Karang_Sari</v>
      </c>
      <c r="C3071" t="s">
        <v>966</v>
      </c>
      <c r="D3071" s="11" t="s">
        <v>1092</v>
      </c>
      <c r="E3071" s="11" t="s">
        <v>1044</v>
      </c>
      <c r="F3071" s="109">
        <v>2.9992138995876401</v>
      </c>
      <c r="G3071" s="165">
        <v>99.1278317035067</v>
      </c>
      <c r="H3071" s="49">
        <f>ACOS(COS(RADIANS(90-F3072)) * COS(RADIANS(90-F3071)) + SIN(RADIANS(90-F3072)) * SIN(RADIANS(90-F3071)) * COS(RADIANS(G3072-G3071))) * 6371392 * IFERROR(IF(AVERAGEIF('TT History'!$B:$B, D3071, 'TT History'!$E:$E) &gt; 9.8%, 1.1205, IF(AVERAGEIF('TT History'!$B:$B, D3071, 'TT History'!$E:$E) &gt;= 8.5%, 1.1055, 1.0525)), 1.0525)</f>
        <v>158.79631768911744</v>
      </c>
    </row>
    <row r="3072" spans="1:8" x14ac:dyDescent="0.25">
      <c r="A3072" t="s">
        <v>176</v>
      </c>
      <c r="B3072" t="str">
        <f>VLOOKUP(C3072, olt_db!$B$2:$E$70, 2, 0)</f>
        <v>OLT-SMGN-Karang_Sari</v>
      </c>
      <c r="C3072" t="s">
        <v>966</v>
      </c>
      <c r="D3072" s="11" t="s">
        <v>1092</v>
      </c>
      <c r="E3072" s="11" t="s">
        <v>1045</v>
      </c>
      <c r="F3072" s="109">
        <v>3.0001208538109898</v>
      </c>
      <c r="G3072" s="165">
        <v>99.126821229221804</v>
      </c>
      <c r="H3072" s="49">
        <f>ACOS(COS(RADIANS(90-F3073)) * COS(RADIANS(90-F3072)) + SIN(RADIANS(90-F3073)) * SIN(RADIANS(90-F3072)) * COS(RADIANS(G3073-G3072))) * 6371392 * IFERROR(IF(AVERAGEIF('TT History'!$B:$B, D3072, 'TT History'!$E:$E) &gt; 9.8%, 1.1205, IF(AVERAGEIF('TT History'!$B:$B, D3072, 'TT History'!$E:$E) &gt;= 8.5%, 1.1055, 1.0525)), 1.0525)</f>
        <v>156.74732631803741</v>
      </c>
    </row>
    <row r="3073" spans="1:8" x14ac:dyDescent="0.25">
      <c r="A3073" t="s">
        <v>176</v>
      </c>
      <c r="B3073" t="str">
        <f>VLOOKUP(C3073, olt_db!$B$2:$E$70, 2, 0)</f>
        <v>OLT-SMGN-Karang_Sari</v>
      </c>
      <c r="C3073" t="s">
        <v>966</v>
      </c>
      <c r="D3073" s="11" t="s">
        <v>1092</v>
      </c>
      <c r="E3073" s="11" t="s">
        <v>1046</v>
      </c>
      <c r="F3073" s="109">
        <v>3.0010140005601298</v>
      </c>
      <c r="G3073" s="165">
        <v>99.125821901932397</v>
      </c>
      <c r="H3073" s="49">
        <f>ACOS(COS(RADIANS(90-F3074)) * COS(RADIANS(90-F3073)) + SIN(RADIANS(90-F3074)) * SIN(RADIANS(90-F3073)) * COS(RADIANS(G3074-G3073))) * 6371392 * IFERROR(IF(AVERAGEIF('TT History'!$B:$B, D3073, 'TT History'!$E:$E) &gt; 9.8%, 1.1205, IF(AVERAGEIF('TT History'!$B:$B, D3073, 'TT History'!$E:$E) &gt;= 8.5%, 1.1055, 1.0525)), 1.0525)</f>
        <v>168.33834174772852</v>
      </c>
    </row>
    <row r="3074" spans="1:8" x14ac:dyDescent="0.25">
      <c r="A3074" t="s">
        <v>176</v>
      </c>
      <c r="B3074" t="str">
        <f>VLOOKUP(C3074, olt_db!$B$2:$E$70, 2, 0)</f>
        <v>OLT-SMGN-Karang_Sari</v>
      </c>
      <c r="C3074" t="s">
        <v>966</v>
      </c>
      <c r="D3074" s="11" t="s">
        <v>1092</v>
      </c>
      <c r="E3074" s="11" t="s">
        <v>1047</v>
      </c>
      <c r="F3074" s="109">
        <v>3.0019885513647799</v>
      </c>
      <c r="G3074" s="165">
        <v>99.124762642336904</v>
      </c>
      <c r="H3074" s="49">
        <f>ACOS(COS(RADIANS(90-F3075)) * COS(RADIANS(90-F3074)) + SIN(RADIANS(90-F3075)) * SIN(RADIANS(90-F3074)) * COS(RADIANS(G3075-G3074))) * 6371392 * IFERROR(IF(AVERAGEIF('TT History'!$B:$B, D3074, 'TT History'!$E:$E) &gt; 9.8%, 1.1205, IF(AVERAGEIF('TT History'!$B:$B, D3074, 'TT History'!$E:$E) &gt;= 8.5%, 1.1055, 1.0525)), 1.0525)</f>
        <v>90.916161279734112</v>
      </c>
    </row>
    <row r="3075" spans="1:8" x14ac:dyDescent="0.25">
      <c r="A3075" t="s">
        <v>176</v>
      </c>
      <c r="B3075" t="str">
        <f>VLOOKUP(C3075, olt_db!$B$2:$E$70, 2, 0)</f>
        <v>OLT-SMGN-Karang_Sari</v>
      </c>
      <c r="C3075" t="s">
        <v>966</v>
      </c>
      <c r="D3075" s="11" t="s">
        <v>1092</v>
      </c>
      <c r="E3075" s="11" t="s">
        <v>1048</v>
      </c>
      <c r="F3075" s="109">
        <v>3.00250698660281</v>
      </c>
      <c r="G3075" s="165">
        <v>99.124183368379093</v>
      </c>
      <c r="H3075" s="49">
        <f>ACOS(COS(RADIANS(90-F3076)) * COS(RADIANS(90-F3075)) + SIN(RADIANS(90-F3076)) * SIN(RADIANS(90-F3075)) * COS(RADIANS(G3076-G3075))) * 6371392 * IFERROR(IF(AVERAGEIF('TT History'!$B:$B, D3075, 'TT History'!$E:$E) &gt; 9.8%, 1.1205, IF(AVERAGEIF('TT History'!$B:$B, D3075, 'TT History'!$E:$E) &gt;= 8.5%, 1.1055, 1.0525)), 1.0525)</f>
        <v>122.22810485083615</v>
      </c>
    </row>
    <row r="3076" spans="1:8" x14ac:dyDescent="0.25">
      <c r="A3076" t="s">
        <v>176</v>
      </c>
      <c r="B3076" t="str">
        <f>VLOOKUP(C3076, olt_db!$B$2:$E$70, 2, 0)</f>
        <v>OLT-SMGN-Karang_Sari</v>
      </c>
      <c r="C3076" t="s">
        <v>966</v>
      </c>
      <c r="D3076" s="11" t="s">
        <v>1092</v>
      </c>
      <c r="E3076" s="11" t="s">
        <v>1049</v>
      </c>
      <c r="F3076" s="109">
        <v>3.0032064772532601</v>
      </c>
      <c r="G3076" s="165">
        <v>99.1234068437643</v>
      </c>
      <c r="H3076" s="49">
        <f>ACOS(COS(RADIANS(90-F3077)) * COS(RADIANS(90-F3076)) + SIN(RADIANS(90-F3077)) * SIN(RADIANS(90-F3076)) * COS(RADIANS(G3077-G3076))) * 6371392 * IFERROR(IF(AVERAGEIF('TT History'!$B:$B, D3076, 'TT History'!$E:$E) &gt; 9.8%, 1.1205, IF(AVERAGEIF('TT History'!$B:$B, D3076, 'TT History'!$E:$E) &gt;= 8.5%, 1.1055, 1.0525)), 1.0525)</f>
        <v>126.74381114356325</v>
      </c>
    </row>
    <row r="3077" spans="1:8" x14ac:dyDescent="0.25">
      <c r="A3077" t="s">
        <v>176</v>
      </c>
      <c r="B3077" t="str">
        <f>VLOOKUP(C3077, olt_db!$B$2:$E$70, 2, 0)</f>
        <v>OLT-SMGN-Karang_Sari</v>
      </c>
      <c r="C3077" t="s">
        <v>966</v>
      </c>
      <c r="D3077" s="11" t="s">
        <v>1092</v>
      </c>
      <c r="E3077" s="11" t="s">
        <v>983</v>
      </c>
      <c r="F3077" s="109">
        <v>3.0039552462178301</v>
      </c>
      <c r="G3077" s="165">
        <v>99.122623436282097</v>
      </c>
      <c r="H3077" s="49">
        <f>ACOS(COS(RADIANS(90-F3078)) * COS(RADIANS(90-F3077)) + SIN(RADIANS(90-F3078)) * SIN(RADIANS(90-F3077)) * COS(RADIANS(G3078-G3077))) * 6371392 * IFERROR(IF(AVERAGEIF('TT History'!$B:$B, D3077, 'TT History'!$E:$E) &gt; 9.8%, 1.1205, IF(AVERAGEIF('TT History'!$B:$B, D3077, 'TT History'!$E:$E) &gt;= 8.5%, 1.1055, 1.0525)), 1.0525)</f>
        <v>45.725629886025793</v>
      </c>
    </row>
    <row r="3078" spans="1:8" x14ac:dyDescent="0.25">
      <c r="A3078" t="s">
        <v>176</v>
      </c>
      <c r="B3078" t="str">
        <f>VLOOKUP(C3078, olt_db!$B$2:$E$70, 2, 0)</f>
        <v>OLT-SMGN-Karang_Sari</v>
      </c>
      <c r="C3078" t="s">
        <v>966</v>
      </c>
      <c r="D3078" s="11" t="s">
        <v>1092</v>
      </c>
      <c r="E3078" s="11" t="s">
        <v>1050</v>
      </c>
      <c r="F3078" s="109">
        <v>3.0042796250516499</v>
      </c>
      <c r="G3078" s="165">
        <v>99.122841479284503</v>
      </c>
      <c r="H3078" s="49">
        <f>ACOS(COS(RADIANS(90-F3079)) * COS(RADIANS(90-F3078)) + SIN(RADIANS(90-F3079)) * SIN(RADIANS(90-F3078)) * COS(RADIANS(G3079-G3078))) * 6371392 * IFERROR(IF(AVERAGEIF('TT History'!$B:$B, D3078, 'TT History'!$E:$E) &gt; 9.8%, 1.1205, IF(AVERAGEIF('TT History'!$B:$B, D3078, 'TT History'!$E:$E) &gt;= 8.5%, 1.1055, 1.0525)), 1.0525)</f>
        <v>54.687765856400539</v>
      </c>
    </row>
    <row r="3079" spans="1:8" x14ac:dyDescent="0.25">
      <c r="A3079" t="s">
        <v>176</v>
      </c>
      <c r="B3079" t="str">
        <f>VLOOKUP(C3079, olt_db!$B$2:$E$70, 2, 0)</f>
        <v>OLT-SMGN-Karang_Sari</v>
      </c>
      <c r="C3079" t="s">
        <v>966</v>
      </c>
      <c r="D3079" s="11" t="s">
        <v>1092</v>
      </c>
      <c r="E3079" s="11" t="s">
        <v>984</v>
      </c>
      <c r="F3079" s="109">
        <v>3.0045232331044902</v>
      </c>
      <c r="G3079" s="165">
        <v>99.123240756989603</v>
      </c>
      <c r="H3079" s="49">
        <f>(ACOS(COS(RADIANS(90-olt_db!F36)) * COS(RADIANS(90-F3079)) + SIN(RADIANS(90-olt_db!F36)) * SIN(RADIANS(90-F3079)) * COS(RADIANS(olt_db!G36-G3079))) * 6371392)*1.105</f>
        <v>20.025989419356801</v>
      </c>
    </row>
    <row r="3080" spans="1:8" x14ac:dyDescent="0.25">
      <c r="A3080" t="s">
        <v>176</v>
      </c>
      <c r="B3080" t="str">
        <f>VLOOKUP(C3080, olt_db!$B$2:$E$70, 2, 0)</f>
        <v>OLT-SMGN-Karang_Sari</v>
      </c>
      <c r="C3080" t="s">
        <v>966</v>
      </c>
      <c r="D3080" s="30" t="s">
        <v>1093</v>
      </c>
      <c r="E3080" s="30" t="s">
        <v>1094</v>
      </c>
      <c r="F3080" s="134">
        <v>3.00445124335213</v>
      </c>
      <c r="G3080" s="135">
        <v>99.123368761406994</v>
      </c>
      <c r="H3080" s="32">
        <f>ACOS(COS(RADIANS(90-F3081)) * COS(RADIANS(90-F3080)) + SIN(RADIANS(90-F3081)) * SIN(RADIANS(90-F3080)) * COS(RADIANS(G3081-G3080))) * 6371392 * IFERROR(IF(AVERAGEIF('TT History'!$B:$B, D3080, 'TT History'!$E:$E) &gt; 9.8%, 1.1205, IF(AVERAGEIF('TT History'!$B:$B, D3080, 'TT History'!$E:$E) &gt;= 8.5%, 1.1055, 1.0525)), 1.0525)</f>
        <v>43.457160588598704</v>
      </c>
    </row>
    <row r="3081" spans="1:8" x14ac:dyDescent="0.25">
      <c r="A3081" t="s">
        <v>176</v>
      </c>
      <c r="B3081" t="str">
        <f>VLOOKUP(C3081, olt_db!$B$2:$E$70, 2, 0)</f>
        <v>OLT-SMGN-Karang_Sari</v>
      </c>
      <c r="C3081" t="s">
        <v>966</v>
      </c>
      <c r="D3081" s="30" t="s">
        <v>1093</v>
      </c>
      <c r="E3081" s="30" t="s">
        <v>1095</v>
      </c>
      <c r="F3081" s="134">
        <v>3.00432083975564</v>
      </c>
      <c r="G3081" s="135">
        <v>99.123020631645304</v>
      </c>
      <c r="H3081" s="32">
        <f>ACOS(COS(RADIANS(90-F3082)) * COS(RADIANS(90-F3081)) + SIN(RADIANS(90-F3082)) * SIN(RADIANS(90-F3081)) * COS(RADIANS(G3082-G3081))) * 6371392 * IFERROR(IF(AVERAGEIF('TT History'!$B:$B, D3081, 'TT History'!$E:$E) &gt; 9.8%, 1.1205, IF(AVERAGEIF('TT History'!$B:$B, D3081, 'TT History'!$E:$E) &gt;= 8.5%, 1.1055, 1.0525)), 1.0525)</f>
        <v>52.749144195460424</v>
      </c>
    </row>
    <row r="3082" spans="1:8" x14ac:dyDescent="0.25">
      <c r="A3082" t="s">
        <v>176</v>
      </c>
      <c r="B3082" t="str">
        <f>VLOOKUP(C3082, olt_db!$B$2:$E$70, 2, 0)</f>
        <v>OLT-SMGN-Karang_Sari</v>
      </c>
      <c r="C3082" t="s">
        <v>966</v>
      </c>
      <c r="D3082" s="30" t="s">
        <v>1093</v>
      </c>
      <c r="E3082" s="30" t="s">
        <v>1096</v>
      </c>
      <c r="F3082" s="134">
        <v>3.0040170074972998</v>
      </c>
      <c r="G3082" s="135">
        <v>99.122687290222302</v>
      </c>
      <c r="H3082" s="32">
        <f>ACOS(COS(RADIANS(90-F3083)) * COS(RADIANS(90-F3082)) + SIN(RADIANS(90-F3083)) * SIN(RADIANS(90-F3082)) * COS(RADIANS(G3083-G3082))) * 6371392 * IFERROR(IF(AVERAGEIF('TT History'!$B:$B, D3082, 'TT History'!$E:$E) &gt; 9.8%, 1.1205, IF(AVERAGEIF('TT History'!$B:$B, D3082, 'TT History'!$E:$E) &gt;= 8.5%, 1.1055, 1.0525)), 1.0525)</f>
        <v>52.750185304487474</v>
      </c>
    </row>
    <row r="3083" spans="1:8" x14ac:dyDescent="0.25">
      <c r="A3083" t="s">
        <v>176</v>
      </c>
      <c r="B3083" t="str">
        <f>VLOOKUP(C3083, olt_db!$B$2:$E$70, 2, 0)</f>
        <v>OLT-SMGN-Karang_Sari</v>
      </c>
      <c r="C3083" t="s">
        <v>966</v>
      </c>
      <c r="D3083" s="30" t="s">
        <v>1093</v>
      </c>
      <c r="E3083" s="30" t="s">
        <v>1097</v>
      </c>
      <c r="F3083" s="134">
        <v>3.0037123580163199</v>
      </c>
      <c r="G3083" s="135">
        <v>99.122354685866</v>
      </c>
      <c r="H3083" s="32">
        <f>ACOS(COS(RADIANS(90-F3084)) * COS(RADIANS(90-F3083)) + SIN(RADIANS(90-F3084)) * SIN(RADIANS(90-F3083)) * COS(RADIANS(G3084-G3083))) * 6371392 * IFERROR(IF(AVERAGEIF('TT History'!$B:$B, D3083, 'TT History'!$E:$E) &gt; 9.8%, 1.1205, IF(AVERAGEIF('TT History'!$B:$B, D3083, 'TT History'!$E:$E) &gt;= 8.5%, 1.1055, 1.0525)), 1.0525)</f>
        <v>52.750942461423264</v>
      </c>
    </row>
    <row r="3084" spans="1:8" x14ac:dyDescent="0.25">
      <c r="A3084" t="s">
        <v>176</v>
      </c>
      <c r="B3084" t="str">
        <f>VLOOKUP(C3084, olt_db!$B$2:$E$70, 2, 0)</f>
        <v>OLT-SMGN-Karang_Sari</v>
      </c>
      <c r="C3084" t="s">
        <v>966</v>
      </c>
      <c r="D3084" s="30" t="s">
        <v>1093</v>
      </c>
      <c r="E3084" s="30" t="s">
        <v>1098</v>
      </c>
      <c r="F3084" s="134">
        <v>3.0034071739750101</v>
      </c>
      <c r="G3084" s="135">
        <v>99.122022564752896</v>
      </c>
      <c r="H3084" s="32">
        <f>ACOS(COS(RADIANS(90-F3085)) * COS(RADIANS(90-F3084)) + SIN(RADIANS(90-F3085)) * SIN(RADIANS(90-F3084)) * COS(RADIANS(G3085-G3084))) * 6371392 * IFERROR(IF(AVERAGEIF('TT History'!$B:$B, D3084, 'TT History'!$E:$E) &gt; 9.8%, 1.1205, IF(AVERAGEIF('TT History'!$B:$B, D3084, 'TT History'!$E:$E) &gt;= 8.5%, 1.1055, 1.0525)), 1.0525)</f>
        <v>52.750942461423264</v>
      </c>
    </row>
    <row r="3085" spans="1:8" x14ac:dyDescent="0.25">
      <c r="A3085" t="s">
        <v>176</v>
      </c>
      <c r="B3085" t="str">
        <f>VLOOKUP(C3085, olt_db!$B$2:$E$70, 2, 0)</f>
        <v>OLT-SMGN-Karang_Sari</v>
      </c>
      <c r="C3085" t="s">
        <v>966</v>
      </c>
      <c r="D3085" s="30" t="s">
        <v>1093</v>
      </c>
      <c r="E3085" s="30" t="s">
        <v>1099</v>
      </c>
      <c r="F3085" s="134">
        <v>3.0031019995458301</v>
      </c>
      <c r="G3085" s="135">
        <v>99.121690434984103</v>
      </c>
      <c r="H3085" s="32">
        <f>ACOS(COS(RADIANS(90-F3086)) * COS(RADIANS(90-F3085)) + SIN(RADIANS(90-F3086)) * SIN(RADIANS(90-F3085)) * COS(RADIANS(G3086-G3085))) * 6371392 * IFERROR(IF(AVERAGEIF('TT History'!$B:$B, D3085, 'TT History'!$E:$E) &gt; 9.8%, 1.1205, IF(AVERAGEIF('TT History'!$B:$B, D3085, 'TT History'!$E:$E) &gt;= 8.5%, 1.1055, 1.0525)), 1.0525)</f>
        <v>52.747819117963047</v>
      </c>
    </row>
    <row r="3086" spans="1:8" x14ac:dyDescent="0.25">
      <c r="A3086" t="s">
        <v>176</v>
      </c>
      <c r="B3086" t="str">
        <f>VLOOKUP(C3086, olt_db!$B$2:$E$70, 2, 0)</f>
        <v>OLT-SMGN-Karang_Sari</v>
      </c>
      <c r="C3086" t="s">
        <v>966</v>
      </c>
      <c r="D3086" s="30" t="s">
        <v>1093</v>
      </c>
      <c r="E3086" s="30" t="s">
        <v>1100</v>
      </c>
      <c r="F3086" s="134">
        <v>3.0027996042304901</v>
      </c>
      <c r="G3086" s="135">
        <v>99.121355801890203</v>
      </c>
      <c r="H3086" s="32">
        <f>ACOS(COS(RADIANS(90-F3087)) * COS(RADIANS(90-F3086)) + SIN(RADIANS(90-F3087)) * SIN(RADIANS(90-F3086)) * COS(RADIANS(G3087-G3086))) * 6371392 * IFERROR(IF(AVERAGEIF('TT History'!$B:$B, D3086, 'TT History'!$E:$E) &gt; 9.8%, 1.1205, IF(AVERAGEIF('TT History'!$B:$B, D3086, 'TT History'!$E:$E) &gt;= 8.5%, 1.1055, 1.0525)), 1.0525)</f>
        <v>52.747819117963047</v>
      </c>
    </row>
    <row r="3087" spans="1:8" x14ac:dyDescent="0.25">
      <c r="A3087" t="s">
        <v>176</v>
      </c>
      <c r="B3087" t="str">
        <f>VLOOKUP(C3087, olt_db!$B$2:$E$70, 2, 0)</f>
        <v>OLT-SMGN-Karang_Sari</v>
      </c>
      <c r="C3087" t="s">
        <v>966</v>
      </c>
      <c r="D3087" s="30" t="s">
        <v>1093</v>
      </c>
      <c r="E3087" s="30" t="s">
        <v>1101</v>
      </c>
      <c r="F3087" s="134">
        <v>3.00249749712111</v>
      </c>
      <c r="G3087" s="135">
        <v>99.121020909267301</v>
      </c>
      <c r="H3087" s="32">
        <f>ACOS(COS(RADIANS(90-F3088)) * COS(RADIANS(90-F3087)) + SIN(RADIANS(90-F3088)) * SIN(RADIANS(90-F3087)) * COS(RADIANS(G3088-G3087))) * 6371392 * IFERROR(IF(AVERAGEIF('TT History'!$B:$B, D3087, 'TT History'!$E:$E) &gt; 9.8%, 1.1205, IF(AVERAGEIF('TT History'!$B:$B, D3087, 'TT History'!$E:$E) &gt;= 8.5%, 1.1055, 1.0525)), 1.0525)</f>
        <v>52.74772446925131</v>
      </c>
    </row>
    <row r="3088" spans="1:8" x14ac:dyDescent="0.25">
      <c r="A3088" t="s">
        <v>176</v>
      </c>
      <c r="B3088" t="str">
        <f>VLOOKUP(C3088, olt_db!$B$2:$E$70, 2, 0)</f>
        <v>OLT-SMGN-Karang_Sari</v>
      </c>
      <c r="C3088" t="s">
        <v>966</v>
      </c>
      <c r="D3088" s="30" t="s">
        <v>1093</v>
      </c>
      <c r="E3088" s="30" t="s">
        <v>1102</v>
      </c>
      <c r="F3088" s="134">
        <v>3.0021953900068299</v>
      </c>
      <c r="G3088" s="135">
        <v>99.120686016731796</v>
      </c>
      <c r="H3088" s="32">
        <f>ACOS(COS(RADIANS(90-F3089)) * COS(RADIANS(90-F3088)) + SIN(RADIANS(90-F3089)) * SIN(RADIANS(90-F3088)) * COS(RADIANS(G3089-G3088))) * 6371392 * IFERROR(IF(AVERAGEIF('TT History'!$B:$B, D3088, 'TT History'!$E:$E) &gt; 9.8%, 1.1205, IF(AVERAGEIF('TT History'!$B:$B, D3088, 'TT History'!$E:$E) &gt;= 8.5%, 1.1055, 1.0525)), 1.0525)</f>
        <v>52.74772446925131</v>
      </c>
    </row>
    <row r="3089" spans="1:8" x14ac:dyDescent="0.25">
      <c r="A3089" t="s">
        <v>176</v>
      </c>
      <c r="B3089" t="str">
        <f>VLOOKUP(C3089, olt_db!$B$2:$E$70, 2, 0)</f>
        <v>OLT-SMGN-Karang_Sari</v>
      </c>
      <c r="C3089" t="s">
        <v>966</v>
      </c>
      <c r="D3089" s="30" t="s">
        <v>1093</v>
      </c>
      <c r="E3089" s="30" t="s">
        <v>1103</v>
      </c>
      <c r="F3089" s="134">
        <v>3.0018932828782101</v>
      </c>
      <c r="G3089" s="135">
        <v>99.1203511242921</v>
      </c>
      <c r="H3089" s="32">
        <f>ACOS(COS(RADIANS(90-F3090)) * COS(RADIANS(90-F3089)) + SIN(RADIANS(90-F3090)) * SIN(RADIANS(90-F3089)) * COS(RADIANS(G3090-G3089))) * 6371392 * IFERROR(IF(AVERAGEIF('TT History'!$B:$B, D3089, 'TT History'!$E:$E) &gt; 9.8%, 1.1205, IF(AVERAGEIF('TT History'!$B:$B, D3089, 'TT History'!$E:$E) &gt;= 8.5%, 1.1055, 1.0525)), 1.0525)</f>
        <v>52.748103065587287</v>
      </c>
    </row>
    <row r="3090" spans="1:8" x14ac:dyDescent="0.25">
      <c r="A3090" t="s">
        <v>176</v>
      </c>
      <c r="B3090" t="str">
        <f>VLOOKUP(C3090, olt_db!$B$2:$E$70, 2, 0)</f>
        <v>OLT-SMGN-Karang_Sari</v>
      </c>
      <c r="C3090" t="s">
        <v>966</v>
      </c>
      <c r="D3090" s="30" t="s">
        <v>1093</v>
      </c>
      <c r="E3090" s="30" t="s">
        <v>1104</v>
      </c>
      <c r="F3090" s="134">
        <v>3.0015907633036698</v>
      </c>
      <c r="G3090" s="135">
        <v>99.120016600559197</v>
      </c>
      <c r="H3090" s="32">
        <f>ACOS(COS(RADIANS(90-F3091)) * COS(RADIANS(90-F3090)) + SIN(RADIANS(90-F3091)) * SIN(RADIANS(90-F3090)) * COS(RADIANS(G3091-G3090))) * 6371392 * IFERROR(IF(AVERAGEIF('TT History'!$B:$B, D3090, 'TT History'!$E:$E) &gt; 9.8%, 1.1205, IF(AVERAGEIF('TT History'!$B:$B, D3090, 'TT History'!$E:$E) &gt;= 8.5%, 1.1055, 1.0525)), 1.0525)</f>
        <v>52.748197715788031</v>
      </c>
    </row>
    <row r="3091" spans="1:8" x14ac:dyDescent="0.25">
      <c r="A3091" t="s">
        <v>176</v>
      </c>
      <c r="B3091" t="str">
        <f>VLOOKUP(C3091, olt_db!$B$2:$E$70, 2, 0)</f>
        <v>OLT-SMGN-Karang_Sari</v>
      </c>
      <c r="C3091" t="s">
        <v>966</v>
      </c>
      <c r="D3091" s="30" t="s">
        <v>1093</v>
      </c>
      <c r="E3091" s="30" t="s">
        <v>1105</v>
      </c>
      <c r="F3091" s="134">
        <v>3.0012882045719498</v>
      </c>
      <c r="G3091" s="135">
        <v>99.119682111906201</v>
      </c>
      <c r="H3091" s="32">
        <f>ACOS(COS(RADIANS(90-F3092)) * COS(RADIANS(90-F3091)) + SIN(RADIANS(90-F3092)) * SIN(RADIANS(90-F3091)) * COS(RADIANS(G3092-G3091))) * 6371392 * IFERROR(IF(AVERAGEIF('TT History'!$B:$B, D3091, 'TT History'!$E:$E) &gt; 9.8%, 1.1205, IF(AVERAGEIF('TT History'!$B:$B, D3091, 'TT History'!$E:$E) &gt;= 8.5%, 1.1055, 1.0525)), 1.0525)</f>
        <v>45.739821747489636</v>
      </c>
    </row>
    <row r="3092" spans="1:8" x14ac:dyDescent="0.25">
      <c r="A3092" t="s">
        <v>176</v>
      </c>
      <c r="B3092" t="str">
        <f>VLOOKUP(C3092, olt_db!$B$2:$E$70, 2, 0)</f>
        <v>OLT-SMGN-Karang_Sari</v>
      </c>
      <c r="C3092" t="s">
        <v>966</v>
      </c>
      <c r="D3092" s="30" t="s">
        <v>1093</v>
      </c>
      <c r="E3092" s="30" t="s">
        <v>1106</v>
      </c>
      <c r="F3092" s="134">
        <v>3.0012716617704598</v>
      </c>
      <c r="G3092" s="135">
        <v>99.119291120272806</v>
      </c>
      <c r="H3092" s="32">
        <f>ACOS(COS(RADIANS(90-F3093)) * COS(RADIANS(90-F3092)) + SIN(RADIANS(90-F3093)) * SIN(RADIANS(90-F3092)) * COS(RADIANS(G3093-G3092))) * 6371392 * IFERROR(IF(AVERAGEIF('TT History'!$B:$B, D3092, 'TT History'!$E:$E) &gt; 9.8%, 1.1205, IF(AVERAGEIF('TT History'!$B:$B, D3092, 'TT History'!$E:$E) &gt;= 8.5%, 1.1055, 1.0525)), 1.0525)</f>
        <v>52.728601757588741</v>
      </c>
    </row>
    <row r="3093" spans="1:8" x14ac:dyDescent="0.25">
      <c r="A3093" t="s">
        <v>176</v>
      </c>
      <c r="B3093" t="str">
        <f>VLOOKUP(C3093, olt_db!$B$2:$E$70, 2, 0)</f>
        <v>OLT-SMGN-Karang_Sari</v>
      </c>
      <c r="C3093" t="s">
        <v>966</v>
      </c>
      <c r="D3093" s="30" t="s">
        <v>1093</v>
      </c>
      <c r="E3093" s="30" t="s">
        <v>1107</v>
      </c>
      <c r="F3093" s="134">
        <v>3.0015549546377498</v>
      </c>
      <c r="G3093" s="135">
        <v>99.118940335416596</v>
      </c>
      <c r="H3093" s="32">
        <f>ACOS(COS(RADIANS(90-F3094)) * COS(RADIANS(90-F3093)) + SIN(RADIANS(90-F3094)) * SIN(RADIANS(90-F3093)) * COS(RADIANS(G3094-G3093))) * 6371392 * IFERROR(IF(AVERAGEIF('TT History'!$B:$B, D3093, 'TT History'!$E:$E) &gt; 9.8%, 1.1205, IF(AVERAGEIF('TT History'!$B:$B, D3093, 'TT History'!$E:$E) &gt;= 8.5%, 1.1055, 1.0525)), 1.0525)</f>
        <v>47.183062402743502</v>
      </c>
    </row>
    <row r="3094" spans="1:8" x14ac:dyDescent="0.25">
      <c r="A3094" t="s">
        <v>176</v>
      </c>
      <c r="B3094" t="str">
        <f>VLOOKUP(C3094, olt_db!$B$2:$E$70, 2, 0)</f>
        <v>OLT-SMGN-Karang_Sari</v>
      </c>
      <c r="C3094" t="s">
        <v>966</v>
      </c>
      <c r="D3094" s="30" t="s">
        <v>1093</v>
      </c>
      <c r="E3094" s="30" t="s">
        <v>1108</v>
      </c>
      <c r="F3094" s="134">
        <v>3.0013597960864198</v>
      </c>
      <c r="G3094" s="135">
        <v>99.118587102218498</v>
      </c>
      <c r="H3094" s="32">
        <f>ACOS(COS(RADIANS(90-F3095)) * COS(RADIANS(90-F3094)) + SIN(RADIANS(90-F3095)) * SIN(RADIANS(90-F3094)) * COS(RADIANS(G3095-G3094))) * 6371392 * IFERROR(IF(AVERAGEIF('TT History'!$B:$B, D3094, 'TT History'!$E:$E) &gt; 9.8%, 1.1205, IF(AVERAGEIF('TT History'!$B:$B, D3094, 'TT History'!$E:$E) &gt;= 8.5%, 1.1055, 1.0525)), 1.0525)</f>
        <v>38.464587565413659</v>
      </c>
    </row>
    <row r="3095" spans="1:8" x14ac:dyDescent="0.25">
      <c r="A3095" t="s">
        <v>176</v>
      </c>
      <c r="B3095" t="str">
        <f>VLOOKUP(C3095, olt_db!$B$2:$E$70, 2, 0)</f>
        <v>OLT-SMGN-Karang_Sari</v>
      </c>
      <c r="C3095" t="s">
        <v>966</v>
      </c>
      <c r="D3095" s="30" t="s">
        <v>1093</v>
      </c>
      <c r="E3095" s="30" t="s">
        <v>1109</v>
      </c>
      <c r="F3095" s="134">
        <v>3.0013061511697399</v>
      </c>
      <c r="G3095" s="135">
        <v>99.118262420248996</v>
      </c>
      <c r="H3095" s="32">
        <f>ACOS(COS(RADIANS(90-F3096)) * COS(RADIANS(90-F3095)) + SIN(RADIANS(90-F3096)) * SIN(RADIANS(90-F3095)) * COS(RADIANS(G3096-G3095))) * 6371392 * IFERROR(IF(AVERAGEIF('TT History'!$B:$B, D3095, 'TT History'!$E:$E) &gt; 9.8%, 1.1205, IF(AVERAGEIF('TT History'!$B:$B, D3095, 'TT History'!$E:$E) &gt;= 8.5%, 1.1055, 1.0525)), 1.0525)</f>
        <v>52.762960873391677</v>
      </c>
    </row>
    <row r="3096" spans="1:8" x14ac:dyDescent="0.25">
      <c r="A3096" t="s">
        <v>176</v>
      </c>
      <c r="B3096" t="str">
        <f>VLOOKUP(C3096, olt_db!$B$2:$E$70, 2, 0)</f>
        <v>OLT-SMGN-Karang_Sari</v>
      </c>
      <c r="C3096" t="s">
        <v>966</v>
      </c>
      <c r="D3096" s="30" t="s">
        <v>1093</v>
      </c>
      <c r="E3096" s="30" t="s">
        <v>1110</v>
      </c>
      <c r="F3096" s="134">
        <v>3.00162254001095</v>
      </c>
      <c r="G3096" s="135">
        <v>99.1179408409091</v>
      </c>
      <c r="H3096" s="32">
        <f>ACOS(COS(RADIANS(90-F3097)) * COS(RADIANS(90-F3096)) + SIN(RADIANS(90-F3097)) * SIN(RADIANS(90-F3096)) * COS(RADIANS(G3097-G3096))) * 6371392 * IFERROR(IF(AVERAGEIF('TT History'!$B:$B, D3096, 'TT History'!$E:$E) &gt; 9.8%, 1.1205, IF(AVERAGEIF('TT History'!$B:$B, D3096, 'TT History'!$E:$E) &gt;= 8.5%, 1.1055, 1.0525)), 1.0525)</f>
        <v>52.763055496790308</v>
      </c>
    </row>
    <row r="3097" spans="1:8" x14ac:dyDescent="0.25">
      <c r="A3097" t="s">
        <v>176</v>
      </c>
      <c r="B3097" t="str">
        <f>VLOOKUP(C3097, olt_db!$B$2:$E$70, 2, 0)</f>
        <v>OLT-SMGN-Karang_Sari</v>
      </c>
      <c r="C3097" t="s">
        <v>966</v>
      </c>
      <c r="D3097" s="30" t="s">
        <v>1093</v>
      </c>
      <c r="E3097" s="30" t="s">
        <v>1111</v>
      </c>
      <c r="F3097" s="134">
        <v>3.00193892885247</v>
      </c>
      <c r="G3097" s="135">
        <v>99.117619261471503</v>
      </c>
      <c r="H3097" s="32">
        <f>ACOS(COS(RADIANS(90-F3098)) * COS(RADIANS(90-F3097)) + SIN(RADIANS(90-F3098)) * SIN(RADIANS(90-F3097)) * COS(RADIANS(G3098-G3097))) * 6371392 * IFERROR(IF(AVERAGEIF('TT History'!$B:$B, D3097, 'TT History'!$E:$E) &gt; 9.8%, 1.1205, IF(AVERAGEIF('TT History'!$B:$B, D3097, 'TT History'!$E:$E) &gt;= 8.5%, 1.1055, 1.0525)), 1.0525)</f>
        <v>51.845858579798744</v>
      </c>
    </row>
    <row r="3098" spans="1:8" x14ac:dyDescent="0.25">
      <c r="A3098" t="s">
        <v>176</v>
      </c>
      <c r="B3098" t="str">
        <f>VLOOKUP(C3098, olt_db!$B$2:$E$70, 2, 0)</f>
        <v>OLT-SMGN-Karang_Sari</v>
      </c>
      <c r="C3098" t="s">
        <v>966</v>
      </c>
      <c r="D3098" s="30" t="s">
        <v>1093</v>
      </c>
      <c r="E3098" s="30" t="s">
        <v>1112</v>
      </c>
      <c r="F3098" s="134">
        <v>3.0022435776313601</v>
      </c>
      <c r="G3098" s="135">
        <v>99.117297235326902</v>
      </c>
      <c r="H3098" s="32">
        <f>ACOS(COS(RADIANS(90-F3099)) * COS(RADIANS(90-F3098)) + SIN(RADIANS(90-F3099)) * SIN(RADIANS(90-F3098)) * COS(RADIANS(G3099-G3098))) * 6371392 * IFERROR(IF(AVERAGEIF('TT History'!$B:$B, D3098, 'TT History'!$E:$E) &gt; 9.8%, 1.1205, IF(AVERAGEIF('TT History'!$B:$B, D3098, 'TT History'!$E:$E) &gt;= 8.5%, 1.1055, 1.0525)), 1.0525)</f>
        <v>52.736081267617607</v>
      </c>
    </row>
    <row r="3099" spans="1:8" x14ac:dyDescent="0.25">
      <c r="A3099" t="s">
        <v>176</v>
      </c>
      <c r="B3099" t="str">
        <f>VLOOKUP(C3099, olt_db!$B$2:$E$70, 2, 0)</f>
        <v>OLT-SMGN-Karang_Sari</v>
      </c>
      <c r="C3099" t="s">
        <v>966</v>
      </c>
      <c r="D3099" s="30" t="s">
        <v>1093</v>
      </c>
      <c r="E3099" s="30" t="s">
        <v>1113</v>
      </c>
      <c r="F3099" s="134">
        <v>3.0019528055513298</v>
      </c>
      <c r="G3099" s="135">
        <v>99.116952558482197</v>
      </c>
      <c r="H3099" s="32">
        <f>ACOS(COS(RADIANS(90-F3100)) * COS(RADIANS(90-F3099)) + SIN(RADIANS(90-F3100)) * SIN(RADIANS(90-F3099)) * COS(RADIANS(G3100-G3099))) * 6371392 * IFERROR(IF(AVERAGEIF('TT History'!$B:$B, D3099, 'TT History'!$E:$E) &gt; 9.8%, 1.1205, IF(AVERAGEIF('TT History'!$B:$B, D3099, 'TT History'!$E:$E) &gt;= 8.5%, 1.1055, 1.0525)), 1.0525)</f>
        <v>39.486779016787061</v>
      </c>
    </row>
    <row r="3100" spans="1:8" x14ac:dyDescent="0.25">
      <c r="A3100" t="s">
        <v>176</v>
      </c>
      <c r="B3100" t="str">
        <f>VLOOKUP(C3100, olt_db!$B$2:$E$70, 2, 0)</f>
        <v>OLT-SMGN-Karang_Sari</v>
      </c>
      <c r="C3100" t="s">
        <v>966</v>
      </c>
      <c r="D3100" s="30" t="s">
        <v>1093</v>
      </c>
      <c r="E3100" s="30" t="s">
        <v>1114</v>
      </c>
      <c r="F3100" s="134">
        <v>3.0019182073763999</v>
      </c>
      <c r="G3100" s="135">
        <v>99.116616497315604</v>
      </c>
      <c r="H3100" s="32">
        <f>ACOS(COS(RADIANS(90-F3101)) * COS(RADIANS(90-F3100)) + SIN(RADIANS(90-F3101)) * SIN(RADIANS(90-F3100)) * COS(RADIANS(G3101-G3100))) * 6371392 * IFERROR(IF(AVERAGEIF('TT History'!$B:$B, D3100, 'TT History'!$E:$E) &gt; 9.8%, 1.1205, IF(AVERAGEIF('TT History'!$B:$B, D3100, 'TT History'!$E:$E) &gt;= 8.5%, 1.1055, 1.0525)), 1.0525)</f>
        <v>52.759838243165674</v>
      </c>
    </row>
    <row r="3101" spans="1:8" x14ac:dyDescent="0.25">
      <c r="A3101" t="s">
        <v>176</v>
      </c>
      <c r="B3101" t="str">
        <f>VLOOKUP(C3101, olt_db!$B$2:$E$70, 2, 0)</f>
        <v>OLT-SMGN-Karang_Sari</v>
      </c>
      <c r="C3101" t="s">
        <v>966</v>
      </c>
      <c r="D3101" s="30" t="s">
        <v>1093</v>
      </c>
      <c r="E3101" s="30" t="s">
        <v>1115</v>
      </c>
      <c r="F3101" s="134">
        <v>3.0022317210975902</v>
      </c>
      <c r="G3101" s="135">
        <v>99.116292143700306</v>
      </c>
      <c r="H3101" s="32">
        <f>ACOS(COS(RADIANS(90-F3102)) * COS(RADIANS(90-F3101)) + SIN(RADIANS(90-F3102)) * SIN(RADIANS(90-F3101)) * COS(RADIANS(G3102-G3101))) * 6371392 * IFERROR(IF(AVERAGEIF('TT History'!$B:$B, D3101, 'TT History'!$E:$E) &gt; 9.8%, 1.1205, IF(AVERAGEIF('TT History'!$B:$B, D3101, 'TT History'!$E:$E) &gt;= 8.5%, 1.1055, 1.0525)), 1.0525)</f>
        <v>52.761541519434239</v>
      </c>
    </row>
    <row r="3102" spans="1:8" x14ac:dyDescent="0.25">
      <c r="A3102" t="s">
        <v>176</v>
      </c>
      <c r="B3102" t="str">
        <f>VLOOKUP(C3102, olt_db!$B$2:$E$70, 2, 0)</f>
        <v>OLT-SMGN-Karang_Sari</v>
      </c>
      <c r="C3102" t="s">
        <v>966</v>
      </c>
      <c r="D3102" s="30" t="s">
        <v>1093</v>
      </c>
      <c r="E3102" s="30" t="s">
        <v>1116</v>
      </c>
      <c r="F3102" s="134">
        <v>3.0025470144208501</v>
      </c>
      <c r="G3102" s="135">
        <v>99.115969504153199</v>
      </c>
      <c r="H3102" s="32">
        <f>ACOS(COS(RADIANS(90-F3103)) * COS(RADIANS(90-F3102)) + SIN(RADIANS(90-F3103)) * SIN(RADIANS(90-F3102)) * COS(RADIANS(G3103-G3102))) * 6371392 * IFERROR(IF(AVERAGEIF('TT History'!$B:$B, D3102, 'TT History'!$E:$E) &gt; 9.8%, 1.1205, IF(AVERAGEIF('TT History'!$B:$B, D3102, 'TT History'!$E:$E) &gt;= 8.5%, 1.1055, 1.0525)), 1.0525)</f>
        <v>52.762298512579292</v>
      </c>
    </row>
    <row r="3103" spans="1:8" x14ac:dyDescent="0.25">
      <c r="A3103" t="s">
        <v>176</v>
      </c>
      <c r="B3103" t="str">
        <f>VLOOKUP(C3103, olt_db!$B$2:$E$70, 2, 0)</f>
        <v>OLT-SMGN-Karang_Sari</v>
      </c>
      <c r="C3103" t="s">
        <v>966</v>
      </c>
      <c r="D3103" s="30" t="s">
        <v>1093</v>
      </c>
      <c r="E3103" s="30" t="s">
        <v>1117</v>
      </c>
      <c r="F3103" s="134">
        <v>3.0028626580431799</v>
      </c>
      <c r="G3103" s="135">
        <v>99.115647200884098</v>
      </c>
      <c r="H3103" s="32">
        <f>ACOS(COS(RADIANS(90-F3104)) * COS(RADIANS(90-F3103)) + SIN(RADIANS(90-F3104)) * SIN(RADIANS(90-F3103)) * COS(RADIANS(G3104-G3103))) * 6371392 * IFERROR(IF(AVERAGEIF('TT History'!$B:$B, D3103, 'TT History'!$E:$E) &gt; 9.8%, 1.1205, IF(AVERAGEIF('TT History'!$B:$B, D3103, 'TT History'!$E:$E) &gt;= 8.5%, 1.1055, 1.0525)), 1.0525)</f>
        <v>52.761825392608138</v>
      </c>
    </row>
    <row r="3104" spans="1:8" x14ac:dyDescent="0.25">
      <c r="A3104" t="s">
        <v>176</v>
      </c>
      <c r="B3104" t="str">
        <f>VLOOKUP(C3104, olt_db!$B$2:$E$70, 2, 0)</f>
        <v>OLT-SMGN-Karang_Sari</v>
      </c>
      <c r="C3104" t="s">
        <v>966</v>
      </c>
      <c r="D3104" s="30" t="s">
        <v>1093</v>
      </c>
      <c r="E3104" s="30" t="s">
        <v>1118</v>
      </c>
      <c r="F3104" s="134">
        <v>3.0031779152020102</v>
      </c>
      <c r="G3104" s="135">
        <v>99.115324523262103</v>
      </c>
      <c r="H3104" s="32">
        <f>ACOS(COS(RADIANS(90-F3105)) * COS(RADIANS(90-F3104)) + SIN(RADIANS(90-F3105)) * SIN(RADIANS(90-F3104)) * COS(RADIANS(G3105-G3104))) * 6371392 * IFERROR(IF(AVERAGEIF('TT History'!$B:$B, D3104, 'TT History'!$E:$E) &gt; 9.8%, 1.1205, IF(AVERAGEIF('TT History'!$B:$B, D3104, 'TT History'!$E:$E) &gt;= 8.5%, 1.1055, 1.0525)), 1.0525)</f>
        <v>52.761825392608138</v>
      </c>
    </row>
    <row r="3105" spans="1:8" x14ac:dyDescent="0.25">
      <c r="A3105" t="s">
        <v>176</v>
      </c>
      <c r="B3105" t="str">
        <f>VLOOKUP(C3105, olt_db!$B$2:$E$70, 2, 0)</f>
        <v>OLT-SMGN-Karang_Sari</v>
      </c>
      <c r="C3105" t="s">
        <v>966</v>
      </c>
      <c r="D3105" s="30" t="s">
        <v>1093</v>
      </c>
      <c r="E3105" s="30" t="s">
        <v>1119</v>
      </c>
      <c r="F3105" s="134">
        <v>3.00349317236026</v>
      </c>
      <c r="G3105" s="135">
        <v>99.115001845541599</v>
      </c>
      <c r="H3105" s="32">
        <f>ACOS(COS(RADIANS(90-F3106)) * COS(RADIANS(90-F3105)) + SIN(RADIANS(90-F3106)) * SIN(RADIANS(90-F3105)) * COS(RADIANS(G3106-G3105))) * 6371392 * IFERROR(IF(AVERAGEIF('TT History'!$B:$B, D3105, 'TT History'!$E:$E) &gt; 9.8%, 1.1205, IF(AVERAGEIF('TT History'!$B:$B, D3105, 'TT History'!$E:$E) &gt;= 8.5%, 1.1055, 1.0525)), 1.0525)</f>
        <v>52.74838701321152</v>
      </c>
    </row>
    <row r="3106" spans="1:8" x14ac:dyDescent="0.25">
      <c r="A3106" t="s">
        <v>176</v>
      </c>
      <c r="B3106" t="str">
        <f>VLOOKUP(C3106, olt_db!$B$2:$E$70, 2, 0)</f>
        <v>OLT-SMGN-Karang_Sari</v>
      </c>
      <c r="C3106" t="s">
        <v>966</v>
      </c>
      <c r="D3106" s="30" t="s">
        <v>1093</v>
      </c>
      <c r="E3106" s="30" t="s">
        <v>1120</v>
      </c>
      <c r="F3106" s="134">
        <v>3.0038142302429001</v>
      </c>
      <c r="G3106" s="135">
        <v>99.114685118064799</v>
      </c>
      <c r="H3106" s="32">
        <f>ACOS(COS(RADIANS(90-F3107)) * COS(RADIANS(90-F3106)) + SIN(RADIANS(90-F3107)) * SIN(RADIANS(90-F3106)) * COS(RADIANS(G3107-G3106))) * 6371392 * IFERROR(IF(AVERAGEIF('TT History'!$B:$B, D3106, 'TT History'!$E:$E) &gt; 9.8%, 1.1205, IF(AVERAGEIF('TT History'!$B:$B, D3106, 'TT History'!$E:$E) &gt;= 8.5%, 1.1055, 1.0525)), 1.0525)</f>
        <v>52.759932871031324</v>
      </c>
    </row>
    <row r="3107" spans="1:8" x14ac:dyDescent="0.25">
      <c r="A3107" t="s">
        <v>176</v>
      </c>
      <c r="B3107" t="str">
        <f>VLOOKUP(C3107, olt_db!$B$2:$E$70, 2, 0)</f>
        <v>OLT-SMGN-Karang_Sari</v>
      </c>
      <c r="C3107" t="s">
        <v>966</v>
      </c>
      <c r="D3107" s="30" t="s">
        <v>1093</v>
      </c>
      <c r="E3107" s="30" t="s">
        <v>1121</v>
      </c>
      <c r="F3107" s="134">
        <v>3.0041368836756699</v>
      </c>
      <c r="G3107" s="135">
        <v>99.114369879629393</v>
      </c>
      <c r="H3107" s="32">
        <f>ACOS(COS(RADIANS(90-F3108)) * COS(RADIANS(90-F3107)) + SIN(RADIANS(90-F3108)) * SIN(RADIANS(90-F3107)) * COS(RADIANS(G3108-G3107))) * 6371392 * IFERROR(IF(AVERAGEIF('TT History'!$B:$B, D3107, 'TT History'!$E:$E) &gt; 9.8%, 1.1205, IF(AVERAGEIF('TT History'!$B:$B, D3107, 'TT History'!$E:$E) &gt;= 8.5%, 1.1055, 1.0525)), 1.0525)</f>
        <v>52.751131748423703</v>
      </c>
    </row>
    <row r="3108" spans="1:8" x14ac:dyDescent="0.25">
      <c r="A3108" t="s">
        <v>176</v>
      </c>
      <c r="B3108" t="str">
        <f>VLOOKUP(C3108, olt_db!$B$2:$E$70, 2, 0)</f>
        <v>OLT-SMGN-Karang_Sari</v>
      </c>
      <c r="C3108" t="s">
        <v>966</v>
      </c>
      <c r="D3108" s="30" t="s">
        <v>1093</v>
      </c>
      <c r="E3108" s="30" t="s">
        <v>1122</v>
      </c>
      <c r="F3108" s="134">
        <v>3.0044455059095698</v>
      </c>
      <c r="G3108" s="135">
        <v>99.114040956989101</v>
      </c>
      <c r="H3108" s="32">
        <f>ACOS(COS(RADIANS(90-F3109)) * COS(RADIANS(90-F3108)) + SIN(RADIANS(90-F3109)) * SIN(RADIANS(90-F3108)) * COS(RADIANS(G3109-G3108))) * 6371392 * IFERROR(IF(AVERAGEIF('TT History'!$B:$B, D3108, 'TT History'!$E:$E) &gt; 9.8%, 1.1205, IF(AVERAGEIF('TT History'!$B:$B, D3108, 'TT History'!$E:$E) &gt;= 8.5%, 1.1055, 1.0525)), 1.0525)</f>
        <v>52.757661754607547</v>
      </c>
    </row>
    <row r="3109" spans="1:8" x14ac:dyDescent="0.25">
      <c r="A3109" t="s">
        <v>176</v>
      </c>
      <c r="B3109" t="str">
        <f>VLOOKUP(C3109, olt_db!$B$2:$E$70, 2, 0)</f>
        <v>OLT-SMGN-Karang_Sari</v>
      </c>
      <c r="C3109" t="s">
        <v>966</v>
      </c>
      <c r="D3109" s="30" t="s">
        <v>1093</v>
      </c>
      <c r="E3109" s="30" t="s">
        <v>1123</v>
      </c>
      <c r="F3109" s="134">
        <v>3.0047575496371199</v>
      </c>
      <c r="G3109" s="135">
        <v>99.113715209822104</v>
      </c>
      <c r="H3109" s="32">
        <f>ACOS(COS(RADIANS(90-F3110)) * COS(RADIANS(90-F3109)) + SIN(RADIANS(90-F3110)) * SIN(RADIANS(90-F3109)) * COS(RADIANS(G3110-G3109))) * 6371392 * IFERROR(IF(AVERAGEIF('TT History'!$B:$B, D3109, 'TT History'!$E:$E) &gt; 9.8%, 1.1205, IF(AVERAGEIF('TT History'!$B:$B, D3109, 'TT History'!$E:$E) &gt;= 8.5%, 1.1055, 1.0525)), 1.0525)</f>
        <v>52.758797324731489</v>
      </c>
    </row>
    <row r="3110" spans="1:8" x14ac:dyDescent="0.25">
      <c r="A3110" t="s">
        <v>176</v>
      </c>
      <c r="B3110" t="str">
        <f>VLOOKUP(C3110, olt_db!$B$2:$E$70, 2, 0)</f>
        <v>OLT-SMGN-Karang_Sari</v>
      </c>
      <c r="C3110" t="s">
        <v>966</v>
      </c>
      <c r="D3110" s="30" t="s">
        <v>1093</v>
      </c>
      <c r="E3110" s="30" t="s">
        <v>1124</v>
      </c>
      <c r="F3110" s="134">
        <v>3.00507009151349</v>
      </c>
      <c r="G3110" s="135">
        <v>99.113389928668795</v>
      </c>
      <c r="H3110" s="32">
        <f>ACOS(COS(RADIANS(90-F3111)) * COS(RADIANS(90-F3110)) + SIN(RADIANS(90-F3111)) * SIN(RADIANS(90-F3110)) * COS(RADIANS(G3111-G3110))) * 6371392 * IFERROR(IF(AVERAGEIF('TT History'!$B:$B, D3110, 'TT History'!$E:$E) &gt; 9.8%, 1.1205, IF(AVERAGEIF('TT History'!$B:$B, D3110, 'TT History'!$E:$E) &gt;= 8.5%, 1.1055, 1.0525)), 1.0525)</f>
        <v>52.758797324731489</v>
      </c>
    </row>
    <row r="3111" spans="1:8" x14ac:dyDescent="0.25">
      <c r="A3111" t="s">
        <v>176</v>
      </c>
      <c r="B3111" t="str">
        <f>VLOOKUP(C3111, olt_db!$B$2:$E$70, 2, 0)</f>
        <v>OLT-SMGN-Karang_Sari</v>
      </c>
      <c r="C3111" t="s">
        <v>966</v>
      </c>
      <c r="D3111" s="30" t="s">
        <v>1093</v>
      </c>
      <c r="E3111" s="30" t="s">
        <v>1125</v>
      </c>
      <c r="F3111" s="134">
        <v>3.0053826332977902</v>
      </c>
      <c r="G3111" s="135">
        <v>99.113064647330106</v>
      </c>
      <c r="H3111" s="32">
        <f>ACOS(COS(RADIANS(90-F3112)) * COS(RADIANS(90-F3111)) + SIN(RADIANS(90-F3112)) * SIN(RADIANS(90-F3111)) * COS(RADIANS(G3112-G3111))) * 6371392 * IFERROR(IF(AVERAGEIF('TT History'!$B:$B, D3111, 'TT History'!$E:$E) &gt; 9.8%, 1.1205, IF(AVERAGEIF('TT History'!$B:$B, D3111, 'TT History'!$E:$E) &gt;= 8.5%, 1.1055, 1.0525)), 1.0525)</f>
        <v>52.758797324731489</v>
      </c>
    </row>
    <row r="3112" spans="1:8" x14ac:dyDescent="0.25">
      <c r="A3112" t="s">
        <v>176</v>
      </c>
      <c r="B3112" t="str">
        <f>VLOOKUP(C3112, olt_db!$B$2:$E$70, 2, 0)</f>
        <v>OLT-SMGN-Karang_Sari</v>
      </c>
      <c r="C3112" t="s">
        <v>966</v>
      </c>
      <c r="D3112" s="30" t="s">
        <v>1093</v>
      </c>
      <c r="E3112" s="30" t="s">
        <v>1126</v>
      </c>
      <c r="F3112" s="134">
        <v>3.0056951749899898</v>
      </c>
      <c r="G3112" s="135">
        <v>99.112739365805993</v>
      </c>
      <c r="H3112" s="32">
        <f>ACOS(COS(RADIANS(90-F3113)) * COS(RADIANS(90-F3112)) + SIN(RADIANS(90-F3113)) * SIN(RADIANS(90-F3112)) * COS(RADIANS(G3113-G3112))) * 6371392 * IFERROR(IF(AVERAGEIF('TT History'!$B:$B, D3112, 'TT History'!$E:$E) &gt; 9.8%, 1.1205, IF(AVERAGEIF('TT History'!$B:$B, D3112, 'TT History'!$E:$E) &gt;= 8.5%, 1.1055, 1.0525)), 1.0525)</f>
        <v>52.758891954086145</v>
      </c>
    </row>
    <row r="3113" spans="1:8" x14ac:dyDescent="0.25">
      <c r="A3113" t="s">
        <v>176</v>
      </c>
      <c r="B3113" t="str">
        <f>VLOOKUP(C3113, olt_db!$B$2:$E$70, 2, 0)</f>
        <v>OLT-SMGN-Karang_Sari</v>
      </c>
      <c r="C3113" t="s">
        <v>966</v>
      </c>
      <c r="D3113" s="30" t="s">
        <v>1093</v>
      </c>
      <c r="E3113" s="30" t="s">
        <v>968</v>
      </c>
      <c r="F3113" s="134">
        <v>3.0060077165900498</v>
      </c>
      <c r="G3113" s="135">
        <v>99.1124140840965</v>
      </c>
      <c r="H3113" s="32">
        <f>ACOS(COS(RADIANS(90-F3114)) * COS(RADIANS(90-F3113)) + SIN(RADIANS(90-F3114)) * SIN(RADIANS(90-F3113)) * COS(RADIANS(G3114-G3113))) * 6371392 * IFERROR(IF(AVERAGEIF('TT History'!$B:$B, D3113, 'TT History'!$E:$E) &gt; 9.8%, 1.1205, IF(AVERAGEIF('TT History'!$B:$B, D3113, 'TT History'!$E:$E) &gt;= 8.5%, 1.1055, 1.0525)), 1.0525)</f>
        <v>52.758891954086145</v>
      </c>
    </row>
    <row r="3114" spans="1:8" x14ac:dyDescent="0.25">
      <c r="A3114" t="s">
        <v>176</v>
      </c>
      <c r="B3114" t="str">
        <f>VLOOKUP(C3114, olt_db!$B$2:$E$70, 2, 0)</f>
        <v>OLT-SMGN-Karang_Sari</v>
      </c>
      <c r="C3114" t="s">
        <v>966</v>
      </c>
      <c r="D3114" s="30" t="s">
        <v>1093</v>
      </c>
      <c r="E3114" s="30" t="s">
        <v>969</v>
      </c>
      <c r="F3114" s="134">
        <v>3.00632025809796</v>
      </c>
      <c r="G3114" s="135">
        <v>99.112088802201498</v>
      </c>
      <c r="H3114" s="32">
        <f>ACOS(COS(RADIANS(90-F3115)) * COS(RADIANS(90-F3114)) + SIN(RADIANS(90-F3115)) * SIN(RADIANS(90-F3114)) * COS(RADIANS(G3115-G3114))) * 6371392 * IFERROR(IF(AVERAGEIF('TT History'!$B:$B, D3114, 'TT History'!$E:$E) &gt; 9.8%, 1.1205, IF(AVERAGEIF('TT History'!$B:$B, D3114, 'TT History'!$E:$E) &gt;= 8.5%, 1.1055, 1.0525)), 1.0525)</f>
        <v>52.758891954086145</v>
      </c>
    </row>
    <row r="3115" spans="1:8" x14ac:dyDescent="0.25">
      <c r="A3115" t="s">
        <v>176</v>
      </c>
      <c r="B3115" t="str">
        <f>VLOOKUP(C3115, olt_db!$B$2:$E$70, 2, 0)</f>
        <v>OLT-SMGN-Karang_Sari</v>
      </c>
      <c r="C3115" t="s">
        <v>966</v>
      </c>
      <c r="D3115" s="30" t="s">
        <v>1093</v>
      </c>
      <c r="E3115" s="30" t="s">
        <v>970</v>
      </c>
      <c r="F3115" s="134">
        <v>3.0066327995136701</v>
      </c>
      <c r="G3115" s="135">
        <v>99.111763520121201</v>
      </c>
      <c r="H3115" s="32">
        <f>ACOS(COS(RADIANS(90-F3116)) * COS(RADIANS(90-F3115)) + SIN(RADIANS(90-F3116)) * SIN(RADIANS(90-F3115)) * COS(RADIANS(G3116-G3115))) * 6371392 * IFERROR(IF(AVERAGEIF('TT History'!$B:$B, D3115, 'TT History'!$E:$E) &gt; 9.8%, 1.1205, IF(AVERAGEIF('TT History'!$B:$B, D3115, 'TT History'!$E:$E) &gt;= 8.5%, 1.1055, 1.0525)), 1.0525)</f>
        <v>52.758797324731489</v>
      </c>
    </row>
    <row r="3116" spans="1:8" x14ac:dyDescent="0.25">
      <c r="A3116" t="s">
        <v>176</v>
      </c>
      <c r="B3116" t="str">
        <f>VLOOKUP(C3116, olt_db!$B$2:$E$70, 2, 0)</f>
        <v>OLT-SMGN-Karang_Sari</v>
      </c>
      <c r="C3116" t="s">
        <v>966</v>
      </c>
      <c r="D3116" s="30" t="s">
        <v>1093</v>
      </c>
      <c r="E3116" s="30" t="s">
        <v>971</v>
      </c>
      <c r="F3116" s="134">
        <v>3.00694534083715</v>
      </c>
      <c r="G3116" s="135">
        <v>99.111438237855296</v>
      </c>
      <c r="H3116" s="32">
        <f>ACOS(COS(RADIANS(90-F3117)) * COS(RADIANS(90-F3116)) + SIN(RADIANS(90-F3117)) * SIN(RADIANS(90-F3116)) * COS(RADIANS(G3117-G3116))) * 6371392 * IFERROR(IF(AVERAGEIF('TT History'!$B:$B, D3116, 'TT History'!$E:$E) &gt; 9.8%, 1.1205, IF(AVERAGEIF('TT History'!$B:$B, D3116, 'TT History'!$E:$E) &gt;= 8.5%, 1.1055, 1.0525)), 1.0525)</f>
        <v>52.758797324731489</v>
      </c>
    </row>
    <row r="3117" spans="1:8" x14ac:dyDescent="0.25">
      <c r="A3117" t="s">
        <v>176</v>
      </c>
      <c r="B3117" t="str">
        <f>VLOOKUP(C3117, olt_db!$B$2:$E$70, 2, 0)</f>
        <v>OLT-SMGN-Karang_Sari</v>
      </c>
      <c r="C3117" t="s">
        <v>966</v>
      </c>
      <c r="D3117" s="30" t="s">
        <v>1093</v>
      </c>
      <c r="E3117" s="30" t="s">
        <v>972</v>
      </c>
      <c r="F3117" s="134">
        <v>3.00725788206839</v>
      </c>
      <c r="G3117" s="135">
        <v>99.111112955403996</v>
      </c>
      <c r="H3117" s="32">
        <f>ACOS(COS(RADIANS(90-F3118)) * COS(RADIANS(90-F3117)) + SIN(RADIANS(90-F3118)) * SIN(RADIANS(90-F3117)) * COS(RADIANS(G3118-G3117))) * 6371392 * IFERROR(IF(AVERAGEIF('TT History'!$B:$B, D3117, 'TT History'!$E:$E) &gt; 9.8%, 1.1205, IF(AVERAGEIF('TT History'!$B:$B, D3117, 'TT History'!$E:$E) &gt;= 8.5%, 1.1055, 1.0525)), 1.0525)</f>
        <v>52.758702693887827</v>
      </c>
    </row>
    <row r="3118" spans="1:8" x14ac:dyDescent="0.25">
      <c r="A3118" t="s">
        <v>176</v>
      </c>
      <c r="B3118" t="str">
        <f>VLOOKUP(C3118, olt_db!$B$2:$E$70, 2, 0)</f>
        <v>OLT-SMGN-Karang_Sari</v>
      </c>
      <c r="C3118" t="s">
        <v>966</v>
      </c>
      <c r="D3118" s="30" t="s">
        <v>1093</v>
      </c>
      <c r="E3118" s="30" t="s">
        <v>973</v>
      </c>
      <c r="F3118" s="134">
        <v>3.0075704232073401</v>
      </c>
      <c r="G3118" s="135">
        <v>99.110787672767202</v>
      </c>
      <c r="H3118" s="32">
        <f>ACOS(COS(RADIANS(90-F3119)) * COS(RADIANS(90-F3118)) + SIN(RADIANS(90-F3119)) * SIN(RADIANS(90-F3118)) * COS(RADIANS(G3119-G3118))) * 6371392 * IFERROR(IF(AVERAGEIF('TT History'!$B:$B, D3118, 'TT History'!$E:$E) &gt; 9.8%, 1.1205, IF(AVERAGEIF('TT History'!$B:$B, D3118, 'TT History'!$E:$E) &gt;= 8.5%, 1.1055, 1.0525)), 1.0525)</f>
        <v>52.758797324731489</v>
      </c>
    </row>
    <row r="3119" spans="1:8" x14ac:dyDescent="0.25">
      <c r="A3119" t="s">
        <v>176</v>
      </c>
      <c r="B3119" t="str">
        <f>VLOOKUP(C3119, olt_db!$B$2:$E$70, 2, 0)</f>
        <v>OLT-SMGN-Karang_Sari</v>
      </c>
      <c r="C3119" t="s">
        <v>966</v>
      </c>
      <c r="D3119" s="30" t="s">
        <v>1093</v>
      </c>
      <c r="E3119" s="30" t="s">
        <v>974</v>
      </c>
      <c r="F3119" s="134">
        <v>3.0078829642539699</v>
      </c>
      <c r="G3119" s="135">
        <v>99.1104623899448</v>
      </c>
      <c r="H3119" s="32">
        <f>ACOS(COS(RADIANS(90-F3120)) * COS(RADIANS(90-F3119)) + SIN(RADIANS(90-F3120)) * SIN(RADIANS(90-F3119)) * COS(RADIANS(G3120-G3119))) * 6371392 * IFERROR(IF(AVERAGEIF('TT History'!$B:$B, D3119, 'TT History'!$E:$E) &gt; 9.8%, 1.1205, IF(AVERAGEIF('TT History'!$B:$B, D3119, 'TT History'!$E:$E) &gt;= 8.5%, 1.1055, 1.0525)), 1.0525)</f>
        <v>52.758797324731489</v>
      </c>
    </row>
    <row r="3120" spans="1:8" x14ac:dyDescent="0.25">
      <c r="A3120" t="s">
        <v>176</v>
      </c>
      <c r="B3120" t="str">
        <f>VLOOKUP(C3120, olt_db!$B$2:$E$70, 2, 0)</f>
        <v>OLT-SMGN-Karang_Sari</v>
      </c>
      <c r="C3120" t="s">
        <v>966</v>
      </c>
      <c r="D3120" s="30" t="s">
        <v>1093</v>
      </c>
      <c r="E3120" s="30" t="s">
        <v>975</v>
      </c>
      <c r="F3120" s="134">
        <v>3.0081955052082598</v>
      </c>
      <c r="G3120" s="135">
        <v>99.110137106937003</v>
      </c>
      <c r="H3120" s="32">
        <f>ACOS(COS(RADIANS(90-F3121)) * COS(RADIANS(90-F3120)) + SIN(RADIANS(90-F3121)) * SIN(RADIANS(90-F3120)) * COS(RADIANS(G3121-G3120))) * 6371392 * IFERROR(IF(AVERAGEIF('TT History'!$B:$B, D3120, 'TT History'!$E:$E) &gt; 9.8%, 1.1205, IF(AVERAGEIF('TT History'!$B:$B, D3120, 'TT History'!$E:$E) &gt;= 8.5%, 1.1055, 1.0525)), 1.0525)</f>
        <v>52.758797324731489</v>
      </c>
    </row>
    <row r="3121" spans="1:8" x14ac:dyDescent="0.25">
      <c r="A3121" t="s">
        <v>176</v>
      </c>
      <c r="B3121" t="str">
        <f>VLOOKUP(C3121, olt_db!$B$2:$E$70, 2, 0)</f>
        <v>OLT-SMGN-Karang_Sari</v>
      </c>
      <c r="C3121" t="s">
        <v>966</v>
      </c>
      <c r="D3121" s="30" t="s">
        <v>1093</v>
      </c>
      <c r="E3121" s="30" t="s">
        <v>984</v>
      </c>
      <c r="F3121" s="134">
        <v>3.0085080460701699</v>
      </c>
      <c r="G3121" s="135">
        <v>99.109811823743499</v>
      </c>
      <c r="H3121" s="32">
        <f>(ACOS(COS(RADIANS(90-olt_db!F36)) * COS(RADIANS(90-F3121)) + SIN(RADIANS(90-olt_db!F36)) * SIN(RADIANS(90-F3121)) * COS(RADIANS(olt_db!G36-G3121))) * 6371392)*1.105</f>
        <v>1738.1025982011279</v>
      </c>
    </row>
    <row r="3122" spans="1:8" x14ac:dyDescent="0.25">
      <c r="A3122" t="s">
        <v>176</v>
      </c>
      <c r="B3122" t="str">
        <f>VLOOKUP(C3122, olt_db!$B$2:$E$70, 2, 0)</f>
        <v>OLT-SMGN-Karang_Sari</v>
      </c>
      <c r="C3122" t="s">
        <v>966</v>
      </c>
      <c r="D3122" s="35" t="s">
        <v>1127</v>
      </c>
      <c r="E3122" s="35" t="s">
        <v>1128</v>
      </c>
      <c r="F3122" s="125">
        <v>3.00070371471752</v>
      </c>
      <c r="G3122" s="126">
        <v>99.117852209316993</v>
      </c>
      <c r="H3122" s="37">
        <f>ACOS(COS(RADIANS(90-F3123)) * COS(RADIANS(90-F3122)) + SIN(RADIANS(90-F3123)) * SIN(RADIANS(90-F3122)) * COS(RADIANS(G3123-G3122))) * 6371392 * IFERROR(IF(AVERAGEIF('TT History'!$B:$B, D3122, 'TT History'!$E:$E) &gt; 9.8%, 1.1205, IF(AVERAGEIF('TT History'!$B:$B, D3122, 'TT History'!$E:$E) &gt;= 8.5%, 1.1055, 1.0525)), 1.0525)</f>
        <v>82.636677009800962</v>
      </c>
    </row>
    <row r="3123" spans="1:8" x14ac:dyDescent="0.25">
      <c r="A3123" t="s">
        <v>176</v>
      </c>
      <c r="B3123" t="str">
        <f>VLOOKUP(C3123, olt_db!$B$2:$E$70, 2, 0)</f>
        <v>OLT-SMGN-Karang_Sari</v>
      </c>
      <c r="C3123" t="s">
        <v>966</v>
      </c>
      <c r="D3123" s="35" t="s">
        <v>1127</v>
      </c>
      <c r="E3123" s="35" t="s">
        <v>976</v>
      </c>
      <c r="F3123" s="125">
        <v>3.0011633173054499</v>
      </c>
      <c r="G3123" s="126">
        <v>99.118388931723601</v>
      </c>
      <c r="H3123" s="37">
        <f>ACOS(COS(RADIANS(90-F3124)) * COS(RADIANS(90-F3123)) + SIN(RADIANS(90-F3124)) * SIN(RADIANS(90-F3123)) * COS(RADIANS(G3124-G3123))) * 6371392 * IFERROR(IF(AVERAGEIF('TT History'!$B:$B, D3123, 'TT History'!$E:$E) &gt; 9.8%, 1.1205, IF(AVERAGEIF('TT History'!$B:$B, D3123, 'TT History'!$E:$E) &gt;= 8.5%, 1.1055, 1.0525)), 1.0525)</f>
        <v>70.85750204215401</v>
      </c>
    </row>
    <row r="3124" spans="1:8" x14ac:dyDescent="0.25">
      <c r="A3124" t="s">
        <v>176</v>
      </c>
      <c r="B3124" t="str">
        <f>VLOOKUP(C3124, olt_db!$B$2:$E$70, 2, 0)</f>
        <v>OLT-SMGN-Karang_Sari</v>
      </c>
      <c r="C3124" t="s">
        <v>966</v>
      </c>
      <c r="D3124" s="35" t="s">
        <v>1127</v>
      </c>
      <c r="E3124" s="35" t="s">
        <v>977</v>
      </c>
      <c r="F3124" s="125">
        <v>3.0015726186271898</v>
      </c>
      <c r="G3124" s="126">
        <v>99.118835635542496</v>
      </c>
      <c r="H3124" s="37">
        <f>ACOS(COS(RADIANS(90-F3125)) * COS(RADIANS(90-F3124)) + SIN(RADIANS(90-F3125)) * SIN(RADIANS(90-F3124)) * COS(RADIANS(G3125-G3124))) * 6371392 * IFERROR(IF(AVERAGEIF('TT History'!$B:$B, D3124, 'TT History'!$E:$E) &gt; 9.8%, 1.1205, IF(AVERAGEIF('TT History'!$B:$B, D3124, 'TT History'!$E:$E) &gt;= 8.5%, 1.1055, 1.0525)), 1.0525)</f>
        <v>80.104959724916711</v>
      </c>
    </row>
    <row r="3125" spans="1:8" x14ac:dyDescent="0.25">
      <c r="A3125" t="s">
        <v>176</v>
      </c>
      <c r="B3125" t="str">
        <f>VLOOKUP(C3125, olt_db!$B$2:$E$70, 2, 0)</f>
        <v>OLT-SMGN-Karang_Sari</v>
      </c>
      <c r="C3125" t="s">
        <v>966</v>
      </c>
      <c r="D3125" s="35" t="s">
        <v>1127</v>
      </c>
      <c r="E3125" s="35" t="s">
        <v>978</v>
      </c>
      <c r="F3125" s="125">
        <v>3.0011619268318399</v>
      </c>
      <c r="G3125" s="126">
        <v>99.1193838989238</v>
      </c>
      <c r="H3125" s="37">
        <f>ACOS(COS(RADIANS(90-F3126)) * COS(RADIANS(90-F3125)) + SIN(RADIANS(90-F3126)) * SIN(RADIANS(90-F3125)) * COS(RADIANS(G3126-G3125))) * 6371392 * IFERROR(IF(AVERAGEIF('TT History'!$B:$B, D3125, 'TT History'!$E:$E) &gt; 9.8%, 1.1205, IF(AVERAGEIF('TT History'!$B:$B, D3125, 'TT History'!$E:$E) &gt;= 8.5%, 1.1055, 1.0525)), 1.0525)</f>
        <v>24.871025527023075</v>
      </c>
    </row>
    <row r="3126" spans="1:8" x14ac:dyDescent="0.25">
      <c r="A3126" t="s">
        <v>176</v>
      </c>
      <c r="B3126" t="str">
        <f>VLOOKUP(C3126, olt_db!$B$2:$E$70, 2, 0)</f>
        <v>OLT-SMGN-Karang_Sari</v>
      </c>
      <c r="C3126" t="s">
        <v>966</v>
      </c>
      <c r="D3126" s="35" t="s">
        <v>1127</v>
      </c>
      <c r="E3126" s="35" t="s">
        <v>979</v>
      </c>
      <c r="F3126" s="125">
        <v>3.00118652926303</v>
      </c>
      <c r="G3126" s="126">
        <v>99.119595258427793</v>
      </c>
      <c r="H3126" s="37">
        <f>ACOS(COS(RADIANS(90-F3127)) * COS(RADIANS(90-F3126)) + SIN(RADIANS(90-F3127)) * SIN(RADIANS(90-F3126)) * COS(RADIANS(G3127-G3126))) * 6371392 * IFERROR(IF(AVERAGEIF('TT History'!$B:$B, D3126, 'TT History'!$E:$E) &gt; 9.8%, 1.1205, IF(AVERAGEIF('TT History'!$B:$B, D3126, 'TT History'!$E:$E) &gt;= 8.5%, 1.1055, 1.0525)), 1.0525)</f>
        <v>112.86341941761472</v>
      </c>
    </row>
    <row r="3127" spans="1:8" x14ac:dyDescent="0.25">
      <c r="A3127" t="s">
        <v>176</v>
      </c>
      <c r="B3127" t="str">
        <f>VLOOKUP(C3127, olt_db!$B$2:$E$70, 2, 0)</f>
        <v>OLT-SMGN-Karang_Sari</v>
      </c>
      <c r="C3127" t="s">
        <v>966</v>
      </c>
      <c r="D3127" s="35" t="s">
        <v>1127</v>
      </c>
      <c r="E3127" s="35" t="s">
        <v>980</v>
      </c>
      <c r="F3127" s="125">
        <v>3.0018330039118601</v>
      </c>
      <c r="G3127" s="126">
        <v>99.120311766118107</v>
      </c>
      <c r="H3127" s="37">
        <f>ACOS(COS(RADIANS(90-F3128)) * COS(RADIANS(90-F3127)) + SIN(RADIANS(90-F3128)) * SIN(RADIANS(90-F3127)) * COS(RADIANS(G3128-G3127))) * 6371392 * IFERROR(IF(AVERAGEIF('TT History'!$B:$B, D3127, 'TT History'!$E:$E) &gt; 9.8%, 1.1205, IF(AVERAGEIF('TT History'!$B:$B, D3127, 'TT History'!$E:$E) &gt;= 8.5%, 1.1055, 1.0525)), 1.0525)</f>
        <v>114.9212021880885</v>
      </c>
    </row>
    <row r="3128" spans="1:8" x14ac:dyDescent="0.25">
      <c r="A3128" t="s">
        <v>176</v>
      </c>
      <c r="B3128" t="str">
        <f>VLOOKUP(C3128, olt_db!$B$2:$E$70, 2, 0)</f>
        <v>OLT-SMGN-Karang_Sari</v>
      </c>
      <c r="C3128" t="s">
        <v>966</v>
      </c>
      <c r="D3128" s="35" t="s">
        <v>1127</v>
      </c>
      <c r="E3128" s="35" t="s">
        <v>981</v>
      </c>
      <c r="F3128" s="125">
        <v>3.0024965092390201</v>
      </c>
      <c r="G3128" s="126">
        <v>99.121036559829307</v>
      </c>
      <c r="H3128" s="37">
        <f>ACOS(COS(RADIANS(90-F3129)) * COS(RADIANS(90-F3128)) + SIN(RADIANS(90-F3129)) * SIN(RADIANS(90-F3128)) * COS(RADIANS(G3129-G3128))) * 6371392 * IFERROR(IF(AVERAGEIF('TT History'!$B:$B, D3128, 'TT History'!$E:$E) &gt; 9.8%, 1.1205, IF(AVERAGEIF('TT History'!$B:$B, D3128, 'TT History'!$E:$E) &gt;= 8.5%, 1.1055, 1.0525)), 1.0525)</f>
        <v>119.90674502242153</v>
      </c>
    </row>
    <row r="3129" spans="1:8" x14ac:dyDescent="0.25">
      <c r="A3129" t="s">
        <v>176</v>
      </c>
      <c r="B3129" t="str">
        <f>VLOOKUP(C3129, olt_db!$B$2:$E$70, 2, 0)</f>
        <v>OLT-SMGN-Karang_Sari</v>
      </c>
      <c r="C3129" t="s">
        <v>966</v>
      </c>
      <c r="D3129" s="35" t="s">
        <v>1127</v>
      </c>
      <c r="E3129" s="35" t="s">
        <v>982</v>
      </c>
      <c r="F3129" s="125">
        <v>3.0031939635407601</v>
      </c>
      <c r="G3129" s="126">
        <v>99.121788022594501</v>
      </c>
      <c r="H3129" s="37">
        <f>ACOS(COS(RADIANS(90-F3130)) * COS(RADIANS(90-F3129)) + SIN(RADIANS(90-F3130)) * SIN(RADIANS(90-F3129)) * COS(RADIANS(G3130-G3129))) * 6371392 * IFERROR(IF(AVERAGEIF('TT History'!$B:$B, D3129, 'TT History'!$E:$E) &gt; 9.8%, 1.1205, IF(AVERAGEIF('TT History'!$B:$B, D3129, 'TT History'!$E:$E) &gt;= 8.5%, 1.1055, 1.0525)), 1.0525)</f>
        <v>132.18514821685068</v>
      </c>
    </row>
    <row r="3130" spans="1:8" x14ac:dyDescent="0.25">
      <c r="A3130" t="s">
        <v>176</v>
      </c>
      <c r="B3130" t="str">
        <f>VLOOKUP(C3130, olt_db!$B$2:$E$70, 2, 0)</f>
        <v>OLT-SMGN-Karang_Sari</v>
      </c>
      <c r="C3130" t="s">
        <v>966</v>
      </c>
      <c r="D3130" s="35" t="s">
        <v>1127</v>
      </c>
      <c r="E3130" s="35" t="s">
        <v>983</v>
      </c>
      <c r="F3130" s="125">
        <v>3.0039552462178301</v>
      </c>
      <c r="G3130" s="126">
        <v>99.122623436282097</v>
      </c>
      <c r="H3130" s="37">
        <f>ACOS(COS(RADIANS(90-F3131)) * COS(RADIANS(90-F3130)) + SIN(RADIANS(90-F3131)) * SIN(RADIANS(90-F3130)) * COS(RADIANS(G3131-G3130))) * 6371392 * IFERROR(IF(AVERAGEIF('TT History'!$B:$B, D3130, 'TT History'!$E:$E) &gt; 9.8%, 1.1205, IF(AVERAGEIF('TT History'!$B:$B, D3130, 'TT History'!$E:$E) &gt;= 8.5%, 1.1055, 1.0525)), 1.0525)</f>
        <v>45.725629886025793</v>
      </c>
    </row>
    <row r="3131" spans="1:8" x14ac:dyDescent="0.25">
      <c r="A3131" t="s">
        <v>176</v>
      </c>
      <c r="B3131" t="str">
        <f>VLOOKUP(C3131, olt_db!$B$2:$E$70, 2, 0)</f>
        <v>OLT-SMGN-Karang_Sari</v>
      </c>
      <c r="C3131" t="s">
        <v>966</v>
      </c>
      <c r="D3131" s="35" t="s">
        <v>1127</v>
      </c>
      <c r="E3131" s="35" t="s">
        <v>1050</v>
      </c>
      <c r="F3131" s="125">
        <v>3.0042796250516499</v>
      </c>
      <c r="G3131" s="126">
        <v>99.122841479284503</v>
      </c>
      <c r="H3131" s="37">
        <f>ACOS(COS(RADIANS(90-F3132)) * COS(RADIANS(90-F3131)) + SIN(RADIANS(90-F3132)) * SIN(RADIANS(90-F3131)) * COS(RADIANS(G3132-G3131))) * 6371392 * IFERROR(IF(AVERAGEIF('TT History'!$B:$B, D3131, 'TT History'!$E:$E) &gt; 9.8%, 1.1205, IF(AVERAGEIF('TT History'!$B:$B, D3131, 'TT History'!$E:$E) &gt;= 8.5%, 1.1055, 1.0525)), 1.0525)</f>
        <v>54.687765856400539</v>
      </c>
    </row>
    <row r="3132" spans="1:8" x14ac:dyDescent="0.25">
      <c r="A3132" t="s">
        <v>176</v>
      </c>
      <c r="B3132" t="str">
        <f>VLOOKUP(C3132, olt_db!$B$2:$E$70, 2, 0)</f>
        <v>OLT-SMGN-Karang_Sari</v>
      </c>
      <c r="C3132" t="s">
        <v>966</v>
      </c>
      <c r="D3132" s="35" t="s">
        <v>1127</v>
      </c>
      <c r="E3132" s="35" t="s">
        <v>984</v>
      </c>
      <c r="F3132" s="125">
        <v>3.0045232331044902</v>
      </c>
      <c r="G3132" s="126">
        <v>99.123240756989603</v>
      </c>
      <c r="H3132" s="37">
        <f>(ACOS(COS(RADIANS(90-olt_db!F36)) * COS(RADIANS(90-F3132)) + SIN(RADIANS(90-olt_db!F36)) * SIN(RADIANS(90-F3132)) * COS(RADIANS(olt_db!G36-G3132))) * 6371392)*1.105</f>
        <v>20.025989419356801</v>
      </c>
    </row>
    <row r="3133" spans="1:8" x14ac:dyDescent="0.25">
      <c r="A3133" t="s">
        <v>176</v>
      </c>
      <c r="B3133" t="str">
        <f>VLOOKUP(C3133, olt_db!$B$2:$E$70, 2, 0)</f>
        <v>OLT-SMGN-Karang_Sari</v>
      </c>
      <c r="C3133" t="s">
        <v>966</v>
      </c>
      <c r="D3133" s="20" t="s">
        <v>1129</v>
      </c>
      <c r="E3133" s="20" t="s">
        <v>1130</v>
      </c>
      <c r="F3133" s="127">
        <v>2.9668269215090999</v>
      </c>
      <c r="G3133" s="128">
        <v>99.129583593935095</v>
      </c>
      <c r="H3133" s="51">
        <f>ACOS(COS(RADIANS(90-F3134)) * COS(RADIANS(90-F3133)) + SIN(RADIANS(90-F3134)) * SIN(RADIANS(90-F3133)) * COS(RADIANS(G3134-G3133))) * 6371392 * IFERROR(IF(AVERAGEIF('TT History'!$B:$B, D3133, 'TT History'!$E:$E) &gt; 9.8%, 1.1205, IF(AVERAGEIF('TT History'!$B:$B, D3133, 'TT History'!$E:$E) &gt;= 8.5%, 1.1055, 1.0525)), 1.0525)</f>
        <v>64.119274629152358</v>
      </c>
    </row>
    <row r="3134" spans="1:8" x14ac:dyDescent="0.25">
      <c r="A3134" t="s">
        <v>176</v>
      </c>
      <c r="B3134" t="str">
        <f>VLOOKUP(C3134, olt_db!$B$2:$E$70, 2, 0)</f>
        <v>OLT-SMGN-Karang_Sari</v>
      </c>
      <c r="C3134" t="s">
        <v>966</v>
      </c>
      <c r="D3134" s="20" t="s">
        <v>1129</v>
      </c>
      <c r="E3134" s="20" t="s">
        <v>1131</v>
      </c>
      <c r="F3134" s="127">
        <v>2.9662938128998699</v>
      </c>
      <c r="G3134" s="128">
        <v>99.129457228303906</v>
      </c>
      <c r="H3134" s="51">
        <f>ACOS(COS(RADIANS(90-F3135)) * COS(RADIANS(90-F3134)) + SIN(RADIANS(90-F3135)) * SIN(RADIANS(90-F3134)) * COS(RADIANS(G3135-G3134))) * 6371392 * IFERROR(IF(AVERAGEIF('TT History'!$B:$B, D3134, 'TT History'!$E:$E) &gt; 9.8%, 1.1205, IF(AVERAGEIF('TT History'!$B:$B, D3134, 'TT History'!$E:$E) &gt;= 8.5%, 1.1055, 1.0525)), 1.0525)</f>
        <v>80.475436562378562</v>
      </c>
    </row>
    <row r="3135" spans="1:8" x14ac:dyDescent="0.25">
      <c r="A3135" t="s">
        <v>176</v>
      </c>
      <c r="B3135" t="str">
        <f>VLOOKUP(C3135, olt_db!$B$2:$E$70, 2, 0)</f>
        <v>OLT-SMGN-Karang_Sari</v>
      </c>
      <c r="C3135" t="s">
        <v>966</v>
      </c>
      <c r="D3135" s="20" t="s">
        <v>1129</v>
      </c>
      <c r="E3135" s="20" t="s">
        <v>1132</v>
      </c>
      <c r="F3135" s="127">
        <v>2.9656321466386002</v>
      </c>
      <c r="G3135" s="128">
        <v>99.129269954749802</v>
      </c>
      <c r="H3135" s="51">
        <f>ACOS(COS(RADIANS(90-F3136)) * COS(RADIANS(90-F3135)) + SIN(RADIANS(90-F3136)) * SIN(RADIANS(90-F3135)) * COS(RADIANS(G3136-G3135))) * 6371392 * IFERROR(IF(AVERAGEIF('TT History'!$B:$B, D3135, 'TT History'!$E:$E) &gt; 9.8%, 1.1205, IF(AVERAGEIF('TT History'!$B:$B, D3135, 'TT History'!$E:$E) &gt;= 8.5%, 1.1055, 1.0525)), 1.0525)</f>
        <v>38.880927118487719</v>
      </c>
    </row>
    <row r="3136" spans="1:8" x14ac:dyDescent="0.25">
      <c r="A3136" t="s">
        <v>176</v>
      </c>
      <c r="B3136" t="str">
        <f>VLOOKUP(C3136, olt_db!$B$2:$E$70, 2, 0)</f>
        <v>OLT-SMGN-Karang_Sari</v>
      </c>
      <c r="C3136" t="s">
        <v>966</v>
      </c>
      <c r="D3136" s="20" t="s">
        <v>1129</v>
      </c>
      <c r="E3136" s="20" t="s">
        <v>986</v>
      </c>
      <c r="F3136" s="127">
        <v>2.9653358641708101</v>
      </c>
      <c r="G3136" s="128">
        <v>99.129119503460899</v>
      </c>
      <c r="H3136" s="51">
        <f>ACOS(COS(RADIANS(90-F3137)) * COS(RADIANS(90-F3136)) + SIN(RADIANS(90-F3137)) * SIN(RADIANS(90-F3136)) * COS(RADIANS(G3137-G3136))) * 6371392 * IFERROR(IF(AVERAGEIF('TT History'!$B:$B, D3136, 'TT History'!$E:$E) &gt; 9.8%, 1.1205, IF(AVERAGEIF('TT History'!$B:$B, D3136, 'TT History'!$E:$E) &gt;= 8.5%, 1.1055, 1.0525)), 1.0525)</f>
        <v>50.944099032227641</v>
      </c>
    </row>
    <row r="3137" spans="1:8" x14ac:dyDescent="0.25">
      <c r="A3137" t="s">
        <v>176</v>
      </c>
      <c r="B3137" t="str">
        <f>VLOOKUP(C3137, olt_db!$B$2:$E$70, 2, 0)</f>
        <v>OLT-SMGN-Karang_Sari</v>
      </c>
      <c r="C3137" t="s">
        <v>966</v>
      </c>
      <c r="D3137" s="20" t="s">
        <v>1129</v>
      </c>
      <c r="E3137" s="20" t="s">
        <v>987</v>
      </c>
      <c r="F3137" s="127">
        <v>2.96535815401616</v>
      </c>
      <c r="G3137" s="128">
        <v>99.129554786296495</v>
      </c>
      <c r="H3137" s="51">
        <f>ACOS(COS(RADIANS(90-F3138)) * COS(RADIANS(90-F3137)) + SIN(RADIANS(90-F3138)) * SIN(RADIANS(90-F3137)) * COS(RADIANS(G3138-G3137))) * 6371392 * IFERROR(IF(AVERAGEIF('TT History'!$B:$B, D3137, 'TT History'!$E:$E) &gt; 9.8%, 1.1205, IF(AVERAGEIF('TT History'!$B:$B, D3137, 'TT History'!$E:$E) &gt;= 8.5%, 1.1055, 1.0525)), 1.0525)</f>
        <v>103.66894061605289</v>
      </c>
    </row>
    <row r="3138" spans="1:8" x14ac:dyDescent="0.25">
      <c r="A3138" t="s">
        <v>176</v>
      </c>
      <c r="B3138" t="str">
        <f>VLOOKUP(C3138, olt_db!$B$2:$E$70, 2, 0)</f>
        <v>OLT-SMGN-Karang_Sari</v>
      </c>
      <c r="C3138" t="s">
        <v>966</v>
      </c>
      <c r="D3138" s="20" t="s">
        <v>1129</v>
      </c>
      <c r="E3138" s="20" t="s">
        <v>988</v>
      </c>
      <c r="F3138" s="127">
        <v>2.9651498766671698</v>
      </c>
      <c r="G3138" s="128">
        <v>99.130416862065005</v>
      </c>
      <c r="H3138" s="51">
        <f>ACOS(COS(RADIANS(90-F3139)) * COS(RADIANS(90-F3138)) + SIN(RADIANS(90-F3139)) * SIN(RADIANS(90-F3138)) * COS(RADIANS(G3139-G3138))) * 6371392 * IFERROR(IF(AVERAGEIF('TT History'!$B:$B, D3138, 'TT History'!$E:$E) &gt; 9.8%, 1.1205, IF(AVERAGEIF('TT History'!$B:$B, D3138, 'TT History'!$E:$E) &gt;= 8.5%, 1.1055, 1.0525)), 1.0525)</f>
        <v>173.33341624858798</v>
      </c>
    </row>
    <row r="3139" spans="1:8" x14ac:dyDescent="0.25">
      <c r="A3139" t="s">
        <v>176</v>
      </c>
      <c r="B3139" t="str">
        <f>VLOOKUP(C3139, olt_db!$B$2:$E$70, 2, 0)</f>
        <v>OLT-SMGN-Karang_Sari</v>
      </c>
      <c r="C3139" t="s">
        <v>966</v>
      </c>
      <c r="D3139" s="20" t="s">
        <v>1129</v>
      </c>
      <c r="E3139" s="20" t="s">
        <v>989</v>
      </c>
      <c r="F3139" s="127">
        <v>2.9648227587906999</v>
      </c>
      <c r="G3139" s="128">
        <v>99.131863197529796</v>
      </c>
      <c r="H3139" s="51">
        <f>ACOS(COS(RADIANS(90-F3140)) * COS(RADIANS(90-F3139)) + SIN(RADIANS(90-F3140)) * SIN(RADIANS(90-F3139)) * COS(RADIANS(G3140-G3139))) * 6371392 * IFERROR(IF(AVERAGEIF('TT History'!$B:$B, D3139, 'TT History'!$E:$E) &gt; 9.8%, 1.1205, IF(AVERAGEIF('TT History'!$B:$B, D3139, 'TT History'!$E:$E) &gt;= 8.5%, 1.1055, 1.0525)), 1.0525)</f>
        <v>114.46317892097409</v>
      </c>
    </row>
    <row r="3140" spans="1:8" x14ac:dyDescent="0.25">
      <c r="A3140" t="s">
        <v>176</v>
      </c>
      <c r="B3140" t="str">
        <f>VLOOKUP(C3140, olt_db!$B$2:$E$70, 2, 0)</f>
        <v>OLT-SMGN-Karang_Sari</v>
      </c>
      <c r="C3140" t="s">
        <v>966</v>
      </c>
      <c r="D3140" s="20" t="s">
        <v>1129</v>
      </c>
      <c r="E3140" s="20" t="s">
        <v>990</v>
      </c>
      <c r="F3140" s="127">
        <v>2.9645829056760502</v>
      </c>
      <c r="G3140" s="128">
        <v>99.132812584501707</v>
      </c>
      <c r="H3140" s="51">
        <f>ACOS(COS(RADIANS(90-F3141)) * COS(RADIANS(90-F3140)) + SIN(RADIANS(90-F3141)) * SIN(RADIANS(90-F3140)) * COS(RADIANS(G3141-G3140))) * 6371392 * IFERROR(IF(AVERAGEIF('TT History'!$B:$B, D3140, 'TT History'!$E:$E) &gt; 9.8%, 1.1205, IF(AVERAGEIF('TT History'!$B:$B, D3140, 'TT History'!$E:$E) &gt;= 8.5%, 1.1055, 1.0525)), 1.0525)</f>
        <v>68.372299899041579</v>
      </c>
    </row>
    <row r="3141" spans="1:8" x14ac:dyDescent="0.25">
      <c r="A3141" t="s">
        <v>176</v>
      </c>
      <c r="B3141" t="str">
        <f>VLOOKUP(C3141, olt_db!$B$2:$E$70, 2, 0)</f>
        <v>OLT-SMGN-Karang_Sari</v>
      </c>
      <c r="C3141" t="s">
        <v>966</v>
      </c>
      <c r="D3141" s="20" t="s">
        <v>1129</v>
      </c>
      <c r="E3141" s="20" t="s">
        <v>991</v>
      </c>
      <c r="F3141" s="127">
        <v>2.9651446532924202</v>
      </c>
      <c r="G3141" s="128">
        <v>99.132973128893994</v>
      </c>
      <c r="H3141" s="51">
        <f>ACOS(COS(RADIANS(90-F3142)) * COS(RADIANS(90-F3141)) + SIN(RADIANS(90-F3142)) * SIN(RADIANS(90-F3141)) * COS(RADIANS(G3142-G3141))) * 6371392 * IFERROR(IF(AVERAGEIF('TT History'!$B:$B, D3141, 'TT History'!$E:$E) &gt; 9.8%, 1.1205, IF(AVERAGEIF('TT History'!$B:$B, D3141, 'TT History'!$E:$E) &gt;= 8.5%, 1.1055, 1.0525)), 1.0525)</f>
        <v>80.719559150516034</v>
      </c>
    </row>
    <row r="3142" spans="1:8" x14ac:dyDescent="0.25">
      <c r="A3142" t="s">
        <v>176</v>
      </c>
      <c r="B3142" t="str">
        <f>VLOOKUP(C3142, olt_db!$B$2:$E$70, 2, 0)</f>
        <v>OLT-SMGN-Karang_Sari</v>
      </c>
      <c r="C3142" t="s">
        <v>966</v>
      </c>
      <c r="D3142" s="20" t="s">
        <v>1129</v>
      </c>
      <c r="E3142" s="20" t="s">
        <v>992</v>
      </c>
      <c r="F3142" s="127">
        <v>2.9658152718419202</v>
      </c>
      <c r="G3142" s="128">
        <v>99.133134351875199</v>
      </c>
      <c r="H3142" s="51">
        <f>ACOS(COS(RADIANS(90-F3143)) * COS(RADIANS(90-F3142)) + SIN(RADIANS(90-F3143)) * SIN(RADIANS(90-F3142)) * COS(RADIANS(G3143-G3142))) * 6371392 * IFERROR(IF(AVERAGEIF('TT History'!$B:$B, D3142, 'TT History'!$E:$E) &gt; 9.8%, 1.1205, IF(AVERAGEIF('TT History'!$B:$B, D3142, 'TT History'!$E:$E) &gt;= 8.5%, 1.1055, 1.0525)), 1.0525)</f>
        <v>114.08180949165181</v>
      </c>
    </row>
    <row r="3143" spans="1:8" x14ac:dyDescent="0.25">
      <c r="A3143" t="s">
        <v>176</v>
      </c>
      <c r="B3143" t="str">
        <f>VLOOKUP(C3143, olt_db!$B$2:$E$70, 2, 0)</f>
        <v>OLT-SMGN-Karang_Sari</v>
      </c>
      <c r="C3143" t="s">
        <v>966</v>
      </c>
      <c r="D3143" s="20" t="s">
        <v>1129</v>
      </c>
      <c r="E3143" s="20" t="s">
        <v>993</v>
      </c>
      <c r="F3143" s="127">
        <v>2.9667544238793502</v>
      </c>
      <c r="G3143" s="128">
        <v>99.133395633706201</v>
      </c>
      <c r="H3143" s="51">
        <f>ACOS(COS(RADIANS(90-F3144)) * COS(RADIANS(90-F3143)) + SIN(RADIANS(90-F3144)) * SIN(RADIANS(90-F3143)) * COS(RADIANS(G3144-G3143))) * 6371392 * IFERROR(IF(AVERAGEIF('TT History'!$B:$B, D3143, 'TT History'!$E:$E) &gt; 9.8%, 1.1205, IF(AVERAGEIF('TT History'!$B:$B, D3143, 'TT History'!$E:$E) &gt;= 8.5%, 1.1055, 1.0525)), 1.0525)</f>
        <v>58.357033947915887</v>
      </c>
    </row>
    <row r="3144" spans="1:8" x14ac:dyDescent="0.25">
      <c r="A3144" t="s">
        <v>176</v>
      </c>
      <c r="B3144" t="str">
        <f>VLOOKUP(C3144, olt_db!$B$2:$E$70, 2, 0)</f>
        <v>OLT-SMGN-Karang_Sari</v>
      </c>
      <c r="C3144" t="s">
        <v>966</v>
      </c>
      <c r="D3144" s="20" t="s">
        <v>1129</v>
      </c>
      <c r="E3144" s="20" t="s">
        <v>994</v>
      </c>
      <c r="F3144" s="127">
        <v>2.9672270611409899</v>
      </c>
      <c r="G3144" s="128">
        <v>99.133554668884898</v>
      </c>
      <c r="H3144" s="51">
        <f>ACOS(COS(RADIANS(90-F3145)) * COS(RADIANS(90-F3144)) + SIN(RADIANS(90-F3145)) * SIN(RADIANS(90-F3144)) * COS(RADIANS(G3145-G3144))) * 6371392 * IFERROR(IF(AVERAGEIF('TT History'!$B:$B, D3144, 'TT History'!$E:$E) &gt; 9.8%, 1.1205, IF(AVERAGEIF('TT History'!$B:$B, D3144, 'TT History'!$E:$E) &gt;= 8.5%, 1.1055, 1.0525)), 1.0525)</f>
        <v>70.226265398079477</v>
      </c>
    </row>
    <row r="3145" spans="1:8" x14ac:dyDescent="0.25">
      <c r="A3145" t="s">
        <v>176</v>
      </c>
      <c r="B3145" t="str">
        <f>VLOOKUP(C3145, olt_db!$B$2:$E$70, 2, 0)</f>
        <v>OLT-SMGN-Karang_Sari</v>
      </c>
      <c r="C3145" t="s">
        <v>966</v>
      </c>
      <c r="D3145" s="20" t="s">
        <v>1129</v>
      </c>
      <c r="E3145" s="20" t="s">
        <v>995</v>
      </c>
      <c r="F3145" s="127">
        <v>2.9678054863372099</v>
      </c>
      <c r="G3145" s="128">
        <v>99.133714410057095</v>
      </c>
      <c r="H3145" s="51">
        <f>ACOS(COS(RADIANS(90-F3146)) * COS(RADIANS(90-F3145)) + SIN(RADIANS(90-F3146)) * SIN(RADIANS(90-F3145)) * COS(RADIANS(G3146-G3145))) * 6371392 * IFERROR(IF(AVERAGEIF('TT History'!$B:$B, D3145, 'TT History'!$E:$E) &gt; 9.8%, 1.1205, IF(AVERAGEIF('TT History'!$B:$B, D3145, 'TT History'!$E:$E) &gt;= 8.5%, 1.1055, 1.0525)), 1.0525)</f>
        <v>38.032404337657219</v>
      </c>
    </row>
    <row r="3146" spans="1:8" x14ac:dyDescent="0.25">
      <c r="A3146" t="s">
        <v>176</v>
      </c>
      <c r="B3146" t="str">
        <f>VLOOKUP(C3146, olt_db!$B$2:$E$70, 2, 0)</f>
        <v>OLT-SMGN-Karang_Sari</v>
      </c>
      <c r="C3146" t="s">
        <v>966</v>
      </c>
      <c r="D3146" s="20" t="s">
        <v>1129</v>
      </c>
      <c r="E3146" s="20" t="s">
        <v>996</v>
      </c>
      <c r="F3146" s="127">
        <v>2.9681176564204801</v>
      </c>
      <c r="G3146" s="128">
        <v>99.133804775981602</v>
      </c>
      <c r="H3146" s="51">
        <f>ACOS(COS(RADIANS(90-F3147)) * COS(RADIANS(90-F3146)) + SIN(RADIANS(90-F3147)) * SIN(RADIANS(90-F3146)) * COS(RADIANS(G3147-G3146))) * 6371392 * IFERROR(IF(AVERAGEIF('TT History'!$B:$B, D3146, 'TT History'!$E:$E) &gt; 9.8%, 1.1205, IF(AVERAGEIF('TT History'!$B:$B, D3146, 'TT History'!$E:$E) &gt;= 8.5%, 1.1055, 1.0525)), 1.0525)</f>
        <v>115.06851093555743</v>
      </c>
    </row>
    <row r="3147" spans="1:8" x14ac:dyDescent="0.25">
      <c r="A3147" t="s">
        <v>176</v>
      </c>
      <c r="B3147" t="str">
        <f>VLOOKUP(C3147, olt_db!$B$2:$E$70, 2, 0)</f>
        <v>OLT-SMGN-Karang_Sari</v>
      </c>
      <c r="C3147" t="s">
        <v>966</v>
      </c>
      <c r="D3147" s="20" t="s">
        <v>1129</v>
      </c>
      <c r="E3147" s="20" t="s">
        <v>997</v>
      </c>
      <c r="F3147" s="127">
        <v>2.9690701404074198</v>
      </c>
      <c r="G3147" s="128">
        <v>99.134048765047496</v>
      </c>
      <c r="H3147" s="51">
        <f>ACOS(COS(RADIANS(90-F3148)) * COS(RADIANS(90-F3147)) + SIN(RADIANS(90-F3148)) * SIN(RADIANS(90-F3147)) * COS(RADIANS(G3148-G3147))) * 6371392 * IFERROR(IF(AVERAGEIF('TT History'!$B:$B, D3147, 'TT History'!$E:$E) &gt; 9.8%, 1.1205, IF(AVERAGEIF('TT History'!$B:$B, D3147, 'TT History'!$E:$E) &gt;= 8.5%, 1.1055, 1.0525)), 1.0525)</f>
        <v>105.29967362257949</v>
      </c>
    </row>
    <row r="3148" spans="1:8" x14ac:dyDescent="0.25">
      <c r="A3148" t="s">
        <v>176</v>
      </c>
      <c r="B3148" t="str">
        <f>VLOOKUP(C3148, olt_db!$B$2:$E$70, 2, 0)</f>
        <v>OLT-SMGN-Karang_Sari</v>
      </c>
      <c r="C3148" t="s">
        <v>966</v>
      </c>
      <c r="D3148" s="20" t="s">
        <v>1129</v>
      </c>
      <c r="E3148" s="20" t="s">
        <v>998</v>
      </c>
      <c r="F3148" s="127">
        <v>2.96995927917698</v>
      </c>
      <c r="G3148" s="128">
        <v>99.134186342470301</v>
      </c>
      <c r="H3148" s="51">
        <f>ACOS(COS(RADIANS(90-F3149)) * COS(RADIANS(90-F3148)) + SIN(RADIANS(90-F3149)) * SIN(RADIANS(90-F3148)) * COS(RADIANS(G3149-G3148))) * 6371392 * IFERROR(IF(AVERAGEIF('TT History'!$B:$B, D3148, 'TT History'!$E:$E) &gt; 9.8%, 1.1205, IF(AVERAGEIF('TT History'!$B:$B, D3148, 'TT History'!$E:$E) &gt;= 8.5%, 1.1055, 1.0525)), 1.0525)</f>
        <v>90.612364441082363</v>
      </c>
    </row>
    <row r="3149" spans="1:8" x14ac:dyDescent="0.25">
      <c r="A3149" t="s">
        <v>176</v>
      </c>
      <c r="B3149" t="str">
        <f>VLOOKUP(C3149, olt_db!$B$2:$E$70, 2, 0)</f>
        <v>OLT-SMGN-Karang_Sari</v>
      </c>
      <c r="C3149" t="s">
        <v>966</v>
      </c>
      <c r="D3149" s="20" t="s">
        <v>1129</v>
      </c>
      <c r="E3149" s="20" t="s">
        <v>999</v>
      </c>
      <c r="F3149" s="127">
        <v>2.9707321842998899</v>
      </c>
      <c r="G3149" s="128">
        <v>99.134231160990296</v>
      </c>
      <c r="H3149" s="51">
        <f>ACOS(COS(RADIANS(90-F3150)) * COS(RADIANS(90-F3149)) + SIN(RADIANS(90-F3150)) * SIN(RADIANS(90-F3149)) * COS(RADIANS(G3150-G3149))) * 6371392 * IFERROR(IF(AVERAGEIF('TT History'!$B:$B, D3149, 'TT History'!$E:$E) &gt; 9.8%, 1.1205, IF(AVERAGEIF('TT History'!$B:$B, D3149, 'TT History'!$E:$E) &gt;= 8.5%, 1.1055, 1.0525)), 1.0525)</f>
        <v>88.766908590098922</v>
      </c>
    </row>
    <row r="3150" spans="1:8" x14ac:dyDescent="0.25">
      <c r="A3150" t="s">
        <v>176</v>
      </c>
      <c r="B3150" t="str">
        <f>VLOOKUP(C3150, olt_db!$B$2:$E$70, 2, 0)</f>
        <v>OLT-SMGN-Karang_Sari</v>
      </c>
      <c r="C3150" t="s">
        <v>966</v>
      </c>
      <c r="D3150" s="20" t="s">
        <v>1129</v>
      </c>
      <c r="E3150" s="20" t="s">
        <v>1000</v>
      </c>
      <c r="F3150" s="127">
        <v>2.9714906158254402</v>
      </c>
      <c r="G3150" s="128">
        <v>99.134232917490493</v>
      </c>
      <c r="H3150" s="51">
        <f>ACOS(COS(RADIANS(90-F3151)) * COS(RADIANS(90-F3150)) + SIN(RADIANS(90-F3151)) * SIN(RADIANS(90-F3150)) * COS(RADIANS(G3151-G3150))) * 6371392 * IFERROR(IF(AVERAGEIF('TT History'!$B:$B, D3150, 'TT History'!$E:$E) &gt; 9.8%, 1.1205, IF(AVERAGEIF('TT History'!$B:$B, D3150, 'TT History'!$E:$E) &gt;= 8.5%, 1.1055, 1.0525)), 1.0525)</f>
        <v>154.92846532858525</v>
      </c>
    </row>
    <row r="3151" spans="1:8" x14ac:dyDescent="0.25">
      <c r="A3151" t="s">
        <v>176</v>
      </c>
      <c r="B3151" t="str">
        <f>VLOOKUP(C3151, olt_db!$B$2:$E$70, 2, 0)</f>
        <v>OLT-SMGN-Karang_Sari</v>
      </c>
      <c r="C3151" t="s">
        <v>966</v>
      </c>
      <c r="D3151" s="20" t="s">
        <v>1129</v>
      </c>
      <c r="E3151" s="20" t="s">
        <v>1001</v>
      </c>
      <c r="F3151" s="127">
        <v>2.97204490516586</v>
      </c>
      <c r="G3151" s="128">
        <v>99.133029213624297</v>
      </c>
      <c r="H3151" s="51">
        <f>ACOS(COS(RADIANS(90-F3152)) * COS(RADIANS(90-F3151)) + SIN(RADIANS(90-F3152)) * SIN(RADIANS(90-F3151)) * COS(RADIANS(G3152-G3151))) * 6371392 * IFERROR(IF(AVERAGEIF('TT History'!$B:$B, D3151, 'TT History'!$E:$E) &gt; 9.8%, 1.1205, IF(AVERAGEIF('TT History'!$B:$B, D3151, 'TT History'!$E:$E) &gt;= 8.5%, 1.1055, 1.0525)), 1.0525)</f>
        <v>43.630634718925478</v>
      </c>
    </row>
    <row r="3152" spans="1:8" x14ac:dyDescent="0.25">
      <c r="A3152" t="s">
        <v>176</v>
      </c>
      <c r="B3152" t="str">
        <f>VLOOKUP(C3152, olt_db!$B$2:$E$70, 2, 0)</f>
        <v>OLT-SMGN-Karang_Sari</v>
      </c>
      <c r="C3152" t="s">
        <v>966</v>
      </c>
      <c r="D3152" s="20" t="s">
        <v>1129</v>
      </c>
      <c r="E3152" s="20" t="s">
        <v>1002</v>
      </c>
      <c r="F3152" s="127">
        <v>2.9723473327846399</v>
      </c>
      <c r="G3152" s="128">
        <v>99.133247464361304</v>
      </c>
      <c r="H3152" s="51">
        <f>ACOS(COS(RADIANS(90-F3153)) * COS(RADIANS(90-F3152)) + SIN(RADIANS(90-F3153)) * SIN(RADIANS(90-F3152)) * COS(RADIANS(G3153-G3152))) * 6371392 * IFERROR(IF(AVERAGEIF('TT History'!$B:$B, D3152, 'TT History'!$E:$E) &gt; 9.8%, 1.1205, IF(AVERAGEIF('TT History'!$B:$B, D3152, 'TT History'!$E:$E) &gt;= 8.5%, 1.1055, 1.0525)), 1.0525)</f>
        <v>83.42407010454906</v>
      </c>
    </row>
    <row r="3153" spans="1:8" x14ac:dyDescent="0.25">
      <c r="A3153" t="s">
        <v>176</v>
      </c>
      <c r="B3153" t="str">
        <f>VLOOKUP(C3153, olt_db!$B$2:$E$70, 2, 0)</f>
        <v>OLT-SMGN-Karang_Sari</v>
      </c>
      <c r="C3153" t="s">
        <v>966</v>
      </c>
      <c r="D3153" s="20" t="s">
        <v>1129</v>
      </c>
      <c r="E3153" s="20" t="s">
        <v>1003</v>
      </c>
      <c r="F3153" s="127">
        <v>2.97294842038393</v>
      </c>
      <c r="G3153" s="128">
        <v>99.133631064798095</v>
      </c>
      <c r="H3153" s="51">
        <f>ACOS(COS(RADIANS(90-F3154)) * COS(RADIANS(90-F3153)) + SIN(RADIANS(90-F3154)) * SIN(RADIANS(90-F3153)) * COS(RADIANS(G3154-G3153))) * 6371392 * IFERROR(IF(AVERAGEIF('TT History'!$B:$B, D3153, 'TT History'!$E:$E) &gt; 9.8%, 1.1205, IF(AVERAGEIF('TT History'!$B:$B, D3153, 'TT History'!$E:$E) &gt;= 8.5%, 1.1055, 1.0525)), 1.0525)</f>
        <v>97.996400562596619</v>
      </c>
    </row>
    <row r="3154" spans="1:8" x14ac:dyDescent="0.25">
      <c r="A3154" t="s">
        <v>176</v>
      </c>
      <c r="B3154" t="str">
        <f>VLOOKUP(C3154, olt_db!$B$2:$E$70, 2, 0)</f>
        <v>OLT-SMGN-Karang_Sari</v>
      </c>
      <c r="C3154" t="s">
        <v>966</v>
      </c>
      <c r="D3154" s="20" t="s">
        <v>1129</v>
      </c>
      <c r="E3154" s="20" t="s">
        <v>1004</v>
      </c>
      <c r="F3154" s="127">
        <v>2.9737221770527902</v>
      </c>
      <c r="G3154" s="128">
        <v>99.133951427981799</v>
      </c>
      <c r="H3154" s="51">
        <f>ACOS(COS(RADIANS(90-F3155)) * COS(RADIANS(90-F3154)) + SIN(RADIANS(90-F3155)) * SIN(RADIANS(90-F3154)) * COS(RADIANS(G3155-G3154))) * 6371392 * IFERROR(IF(AVERAGEIF('TT History'!$B:$B, D3154, 'TT History'!$E:$E) &gt; 9.8%, 1.1205, IF(AVERAGEIF('TT History'!$B:$B, D3154, 'TT History'!$E:$E) &gt;= 8.5%, 1.1055, 1.0525)), 1.0525)</f>
        <v>41.194178816953219</v>
      </c>
    </row>
    <row r="3155" spans="1:8" x14ac:dyDescent="0.25">
      <c r="A3155" t="s">
        <v>176</v>
      </c>
      <c r="B3155" t="str">
        <f>VLOOKUP(C3155, olt_db!$B$2:$E$70, 2, 0)</f>
        <v>OLT-SMGN-Karang_Sari</v>
      </c>
      <c r="C3155" t="s">
        <v>966</v>
      </c>
      <c r="D3155" s="20" t="s">
        <v>1129</v>
      </c>
      <c r="E3155" s="20" t="s">
        <v>1005</v>
      </c>
      <c r="F3155" s="127">
        <v>2.97406403529674</v>
      </c>
      <c r="G3155" s="128">
        <v>99.133867566827007</v>
      </c>
      <c r="H3155" s="51">
        <f>ACOS(COS(RADIANS(90-F3156)) * COS(RADIANS(90-F3155)) + SIN(RADIANS(90-F3156)) * SIN(RADIANS(90-F3155)) * COS(RADIANS(G3156-G3155))) * 6371392 * IFERROR(IF(AVERAGEIF('TT History'!$B:$B, D3155, 'TT History'!$E:$E) &gt; 9.8%, 1.1205, IF(AVERAGEIF('TT History'!$B:$B, D3155, 'TT History'!$E:$E) &gt;= 8.5%, 1.1055, 1.0525)), 1.0525)</f>
        <v>161.08909709979554</v>
      </c>
    </row>
    <row r="3156" spans="1:8" x14ac:dyDescent="0.25">
      <c r="A3156" t="s">
        <v>176</v>
      </c>
      <c r="B3156" t="str">
        <f>VLOOKUP(C3156, olt_db!$B$2:$E$70, 2, 0)</f>
        <v>OLT-SMGN-Karang_Sari</v>
      </c>
      <c r="C3156" t="s">
        <v>966</v>
      </c>
      <c r="D3156" s="20" t="s">
        <v>1129</v>
      </c>
      <c r="E3156" s="20" t="s">
        <v>1006</v>
      </c>
      <c r="F3156" s="127">
        <v>2.9739893015865602</v>
      </c>
      <c r="G3156" s="128">
        <v>99.135243750791005</v>
      </c>
      <c r="H3156" s="51">
        <f>ACOS(COS(RADIANS(90-F3157)) * COS(RADIANS(90-F3156)) + SIN(RADIANS(90-F3157)) * SIN(RADIANS(90-F3156)) * COS(RADIANS(G3157-G3156))) * 6371392 * IFERROR(IF(AVERAGEIF('TT History'!$B:$B, D3156, 'TT History'!$E:$E) &gt; 9.8%, 1.1205, IF(AVERAGEIF('TT History'!$B:$B, D3156, 'TT History'!$E:$E) &gt;= 8.5%, 1.1055, 1.0525)), 1.0525)</f>
        <v>50.941942969863604</v>
      </c>
    </row>
    <row r="3157" spans="1:8" x14ac:dyDescent="0.25">
      <c r="A3157" t="s">
        <v>176</v>
      </c>
      <c r="B3157" t="str">
        <f>VLOOKUP(C3157, olt_db!$B$2:$E$70, 2, 0)</f>
        <v>OLT-SMGN-Karang_Sari</v>
      </c>
      <c r="C3157" t="s">
        <v>966</v>
      </c>
      <c r="D3157" s="20" t="s">
        <v>1129</v>
      </c>
      <c r="E3157" s="20" t="s">
        <v>1007</v>
      </c>
      <c r="F3157" s="127">
        <v>2.9744241915331502</v>
      </c>
      <c r="G3157" s="128">
        <v>99.135261540549607</v>
      </c>
      <c r="H3157" s="51">
        <f>ACOS(COS(RADIANS(90-F3158)) * COS(RADIANS(90-F3157)) + SIN(RADIANS(90-F3158)) * SIN(RADIANS(90-F3157)) * COS(RADIANS(G3158-G3157))) * 6371392 * IFERROR(IF(AVERAGEIF('TT History'!$B:$B, D3157, 'TT History'!$E:$E) &gt; 9.8%, 1.1205, IF(AVERAGEIF('TT History'!$B:$B, D3157, 'TT History'!$E:$E) &gt;= 8.5%, 1.1055, 1.0525)), 1.0525)</f>
        <v>128.17772336086099</v>
      </c>
    </row>
    <row r="3158" spans="1:8" x14ac:dyDescent="0.25">
      <c r="A3158" t="s">
        <v>176</v>
      </c>
      <c r="B3158" t="str">
        <f>VLOOKUP(C3158, olt_db!$B$2:$E$70, 2, 0)</f>
        <v>OLT-SMGN-Karang_Sari</v>
      </c>
      <c r="C3158" t="s">
        <v>966</v>
      </c>
      <c r="D3158" s="20" t="s">
        <v>1129</v>
      </c>
      <c r="E3158" s="20" t="s">
        <v>1008</v>
      </c>
      <c r="F3158" s="127">
        <v>2.9755193225164702</v>
      </c>
      <c r="G3158" s="128">
        <v>99.135269907876605</v>
      </c>
      <c r="H3158" s="51">
        <f>ACOS(COS(RADIANS(90-F3159)) * COS(RADIANS(90-F3158)) + SIN(RADIANS(90-F3159)) * SIN(RADIANS(90-F3158)) * COS(RADIANS(G3159-G3158))) * 6371392 * IFERROR(IF(AVERAGEIF('TT History'!$B:$B, D3158, 'TT History'!$E:$E) &gt; 9.8%, 1.1205, IF(AVERAGEIF('TT History'!$B:$B, D3158, 'TT History'!$E:$E) &gt;= 8.5%, 1.1055, 1.0525)), 1.0525)</f>
        <v>125.82642433652353</v>
      </c>
    </row>
    <row r="3159" spans="1:8" x14ac:dyDescent="0.25">
      <c r="A3159" t="s">
        <v>176</v>
      </c>
      <c r="B3159" t="str">
        <f>VLOOKUP(C3159, olt_db!$B$2:$E$70, 2, 0)</f>
        <v>OLT-SMGN-Karang_Sari</v>
      </c>
      <c r="C3159" t="s">
        <v>966</v>
      </c>
      <c r="D3159" s="20" t="s">
        <v>1129</v>
      </c>
      <c r="E3159" s="20" t="s">
        <v>1009</v>
      </c>
      <c r="F3159" s="127">
        <v>2.97659340850511</v>
      </c>
      <c r="G3159" s="128">
        <v>99.135223781006204</v>
      </c>
      <c r="H3159" s="51">
        <f>ACOS(COS(RADIANS(90-F3160)) * COS(RADIANS(90-F3159)) + SIN(RADIANS(90-F3160)) * SIN(RADIANS(90-F3159)) * COS(RADIANS(G3160-G3159))) * 6371392 * IFERROR(IF(AVERAGEIF('TT History'!$B:$B, D3159, 'TT History'!$E:$E) &gt; 9.8%, 1.1205, IF(AVERAGEIF('TT History'!$B:$B, D3159, 'TT History'!$E:$E) &gt;= 8.5%, 1.1055, 1.0525)), 1.0525)</f>
        <v>110.16011155420406</v>
      </c>
    </row>
    <row r="3160" spans="1:8" x14ac:dyDescent="0.25">
      <c r="A3160" t="s">
        <v>176</v>
      </c>
      <c r="B3160" t="str">
        <f>VLOOKUP(C3160, olt_db!$B$2:$E$70, 2, 0)</f>
        <v>OLT-SMGN-Karang_Sari</v>
      </c>
      <c r="C3160" t="s">
        <v>966</v>
      </c>
      <c r="D3160" s="20" t="s">
        <v>1129</v>
      </c>
      <c r="E3160" s="20" t="s">
        <v>1010</v>
      </c>
      <c r="F3160" s="127">
        <v>2.9775330031920002</v>
      </c>
      <c r="G3160" s="128">
        <v>99.135168432387403</v>
      </c>
      <c r="H3160" s="51">
        <f>ACOS(COS(RADIANS(90-F3161)) * COS(RADIANS(90-F3160)) + SIN(RADIANS(90-F3161)) * SIN(RADIANS(90-F3160)) * COS(RADIANS(G3161-G3160))) * 6371392 * IFERROR(IF(AVERAGEIF('TT History'!$B:$B, D3160, 'TT History'!$E:$E) &gt; 9.8%, 1.1205, IF(AVERAGEIF('TT History'!$B:$B, D3160, 'TT History'!$E:$E) &gt;= 8.5%, 1.1055, 1.0525)), 1.0525)</f>
        <v>103.68733559355232</v>
      </c>
    </row>
    <row r="3161" spans="1:8" x14ac:dyDescent="0.25">
      <c r="A3161" t="s">
        <v>176</v>
      </c>
      <c r="B3161" t="str">
        <f>VLOOKUP(C3161, olt_db!$B$2:$E$70, 2, 0)</f>
        <v>OLT-SMGN-Karang_Sari</v>
      </c>
      <c r="C3161" t="s">
        <v>966</v>
      </c>
      <c r="D3161" s="20" t="s">
        <v>1129</v>
      </c>
      <c r="E3161" s="20" t="s">
        <v>1011</v>
      </c>
      <c r="F3161" s="127">
        <v>2.9784188178713098</v>
      </c>
      <c r="G3161" s="128">
        <v>99.135181802898302</v>
      </c>
      <c r="H3161" s="51">
        <f>ACOS(COS(RADIANS(90-F3162)) * COS(RADIANS(90-F3161)) + SIN(RADIANS(90-F3162)) * SIN(RADIANS(90-F3161)) * COS(RADIANS(G3162-G3161))) * 6371392 * IFERROR(IF(AVERAGEIF('TT History'!$B:$B, D3161, 'TT History'!$E:$E) &gt; 9.8%, 1.1205, IF(AVERAGEIF('TT History'!$B:$B, D3161, 'TT History'!$E:$E) &gt;= 8.5%, 1.1055, 1.0525)), 1.0525)</f>
        <v>55.935908945428046</v>
      </c>
    </row>
    <row r="3162" spans="1:8" x14ac:dyDescent="0.25">
      <c r="A3162" t="s">
        <v>176</v>
      </c>
      <c r="B3162" t="str">
        <f>VLOOKUP(C3162, olt_db!$B$2:$E$70, 2, 0)</f>
        <v>OLT-SMGN-Karang_Sari</v>
      </c>
      <c r="C3162" t="s">
        <v>966</v>
      </c>
      <c r="D3162" s="20" t="s">
        <v>1129</v>
      </c>
      <c r="E3162" s="20" t="s">
        <v>1012</v>
      </c>
      <c r="F3162" s="127">
        <v>2.9788802012419402</v>
      </c>
      <c r="G3162" s="128">
        <v>99.135306608474707</v>
      </c>
      <c r="H3162" s="51">
        <f>ACOS(COS(RADIANS(90-F3163)) * COS(RADIANS(90-F3162)) + SIN(RADIANS(90-F3163)) * SIN(RADIANS(90-F3162)) * COS(RADIANS(G3163-G3162))) * 6371392 * IFERROR(IF(AVERAGEIF('TT History'!$B:$B, D3162, 'TT History'!$E:$E) &gt; 9.8%, 1.1205, IF(AVERAGEIF('TT History'!$B:$B, D3162, 'TT History'!$E:$E) &gt;= 8.5%, 1.1055, 1.0525)), 1.0525)</f>
        <v>28.716384454813142</v>
      </c>
    </row>
    <row r="3163" spans="1:8" x14ac:dyDescent="0.25">
      <c r="A3163" t="s">
        <v>176</v>
      </c>
      <c r="B3163" t="str">
        <f>VLOOKUP(C3163, olt_db!$B$2:$E$70, 2, 0)</f>
        <v>OLT-SMGN-Karang_Sari</v>
      </c>
      <c r="C3163" t="s">
        <v>966</v>
      </c>
      <c r="D3163" s="20" t="s">
        <v>1129</v>
      </c>
      <c r="E3163" s="20" t="s">
        <v>1013</v>
      </c>
      <c r="F3163" s="127">
        <v>2.9791253897782402</v>
      </c>
      <c r="G3163" s="128">
        <v>99.135297566506793</v>
      </c>
      <c r="H3163" s="51">
        <f>ACOS(COS(RADIANS(90-F3164)) * COS(RADIANS(90-F3163)) + SIN(RADIANS(90-F3164)) * SIN(RADIANS(90-F3163)) * COS(RADIANS(G3164-G3163))) * 6371392 * IFERROR(IF(AVERAGEIF('TT History'!$B:$B, D3163, 'TT History'!$E:$E) &gt; 9.8%, 1.1205, IF(AVERAGEIF('TT History'!$B:$B, D3163, 'TT History'!$E:$E) &gt;= 8.5%, 1.1055, 1.0525)), 1.0525)</f>
        <v>105.49521231448975</v>
      </c>
    </row>
    <row r="3164" spans="1:8" x14ac:dyDescent="0.25">
      <c r="A3164" t="s">
        <v>176</v>
      </c>
      <c r="B3164" t="str">
        <f>VLOOKUP(C3164, olt_db!$B$2:$E$70, 2, 0)</f>
        <v>OLT-SMGN-Karang_Sari</v>
      </c>
      <c r="C3164" t="s">
        <v>966</v>
      </c>
      <c r="D3164" s="20" t="s">
        <v>1129</v>
      </c>
      <c r="E3164" s="20" t="s">
        <v>1014</v>
      </c>
      <c r="F3164" s="127">
        <v>2.9800262005582701</v>
      </c>
      <c r="G3164" s="128">
        <v>99.135266008677206</v>
      </c>
      <c r="H3164" s="51">
        <f>ACOS(COS(RADIANS(90-F3165)) * COS(RADIANS(90-F3164)) + SIN(RADIANS(90-F3165)) * SIN(RADIANS(90-F3164)) * COS(RADIANS(G3165-G3164))) * 6371392 * IFERROR(IF(AVERAGEIF('TT History'!$B:$B, D3164, 'TT History'!$E:$E) &gt; 9.8%, 1.1205, IF(AVERAGEIF('TT History'!$B:$B, D3164, 'TT History'!$E:$E) &gt;= 8.5%, 1.1055, 1.0525)), 1.0525)</f>
        <v>22.544895799612416</v>
      </c>
    </row>
    <row r="3165" spans="1:8" x14ac:dyDescent="0.25">
      <c r="A3165" t="s">
        <v>176</v>
      </c>
      <c r="B3165" t="str">
        <f>VLOOKUP(C3165, olt_db!$B$2:$E$70, 2, 0)</f>
        <v>OLT-SMGN-Karang_Sari</v>
      </c>
      <c r="C3165" t="s">
        <v>966</v>
      </c>
      <c r="D3165" s="20" t="s">
        <v>1129</v>
      </c>
      <c r="E3165" s="20" t="s">
        <v>1015</v>
      </c>
      <c r="F3165" s="127">
        <v>2.98020818913034</v>
      </c>
      <c r="G3165" s="128">
        <v>99.135329225185203</v>
      </c>
      <c r="H3165" s="51">
        <f>ACOS(COS(RADIANS(90-F3166)) * COS(RADIANS(90-F3165)) + SIN(RADIANS(90-F3166)) * SIN(RADIANS(90-F3165)) * COS(RADIANS(G3166-G3165))) * 6371392 * IFERROR(IF(AVERAGEIF('TT History'!$B:$B, D3165, 'TT History'!$E:$E) &gt; 9.8%, 1.1205, IF(AVERAGEIF('TT History'!$B:$B, D3165, 'TT History'!$E:$E) &gt;= 8.5%, 1.1055, 1.0525)), 1.0525)</f>
        <v>30.648324116231127</v>
      </c>
    </row>
    <row r="3166" spans="1:8" x14ac:dyDescent="0.25">
      <c r="A3166" t="s">
        <v>176</v>
      </c>
      <c r="B3166" t="str">
        <f>VLOOKUP(C3166, olt_db!$B$2:$E$70, 2, 0)</f>
        <v>OLT-SMGN-Karang_Sari</v>
      </c>
      <c r="C3166" t="s">
        <v>966</v>
      </c>
      <c r="D3166" s="20" t="s">
        <v>1129</v>
      </c>
      <c r="E3166" s="20" t="s">
        <v>1016</v>
      </c>
      <c r="F3166" s="127">
        <v>2.9804149071650698</v>
      </c>
      <c r="G3166" s="128">
        <v>99.135490190273302</v>
      </c>
      <c r="H3166" s="51">
        <f>ACOS(COS(RADIANS(90-F3167)) * COS(RADIANS(90-F3166)) + SIN(RADIANS(90-F3167)) * SIN(RADIANS(90-F3166)) * COS(RADIANS(G3167-G3166))) * 6371392 * IFERROR(IF(AVERAGEIF('TT History'!$B:$B, D3166, 'TT History'!$E:$E) &gt; 9.8%, 1.1205, IF(AVERAGEIF('TT History'!$B:$B, D3166, 'TT History'!$E:$E) &gt;= 8.5%, 1.1055, 1.0525)), 1.0525)</f>
        <v>172.28358617920233</v>
      </c>
    </row>
    <row r="3167" spans="1:8" x14ac:dyDescent="0.25">
      <c r="A3167" t="s">
        <v>176</v>
      </c>
      <c r="B3167" t="str">
        <f>VLOOKUP(C3167, olt_db!$B$2:$E$70, 2, 0)</f>
        <v>OLT-SMGN-Karang_Sari</v>
      </c>
      <c r="C3167" t="s">
        <v>966</v>
      </c>
      <c r="D3167" s="20" t="s">
        <v>1129</v>
      </c>
      <c r="E3167" s="20" t="s">
        <v>1017</v>
      </c>
      <c r="F3167" s="127">
        <v>2.9818858344625299</v>
      </c>
      <c r="G3167" s="128">
        <v>99.135433721838695</v>
      </c>
      <c r="H3167" s="51">
        <f>ACOS(COS(RADIANS(90-F3168)) * COS(RADIANS(90-F3167)) + SIN(RADIANS(90-F3168)) * SIN(RADIANS(90-F3167)) * COS(RADIANS(G3168-G3167))) * 6371392 * IFERROR(IF(AVERAGEIF('TT History'!$B:$B, D3167, 'TT History'!$E:$E) &gt; 9.8%, 1.1205, IF(AVERAGEIF('TT History'!$B:$B, D3167, 'TT History'!$E:$E) &gt;= 8.5%, 1.1055, 1.0525)), 1.0525)</f>
        <v>126.69921275397451</v>
      </c>
    </row>
    <row r="3168" spans="1:8" x14ac:dyDescent="0.25">
      <c r="A3168" t="s">
        <v>176</v>
      </c>
      <c r="B3168" t="str">
        <f>VLOOKUP(C3168, olt_db!$B$2:$E$70, 2, 0)</f>
        <v>OLT-SMGN-Karang_Sari</v>
      </c>
      <c r="C3168" t="s">
        <v>966</v>
      </c>
      <c r="D3168" s="20" t="s">
        <v>1129</v>
      </c>
      <c r="E3168" s="20" t="s">
        <v>1018</v>
      </c>
      <c r="F3168" s="127">
        <v>2.9829663489009799</v>
      </c>
      <c r="G3168" s="128">
        <v>99.135367597553994</v>
      </c>
      <c r="H3168" s="51">
        <f>ACOS(COS(RADIANS(90-F3169)) * COS(RADIANS(90-F3168)) + SIN(RADIANS(90-F3169)) * SIN(RADIANS(90-F3168)) * COS(RADIANS(G3169-G3168))) * 6371392 * IFERROR(IF(AVERAGEIF('TT History'!$B:$B, D3168, 'TT History'!$E:$E) &gt; 9.8%, 1.1205, IF(AVERAGEIF('TT History'!$B:$B, D3168, 'TT History'!$E:$E) &gt;= 8.5%, 1.1055, 1.0525)), 1.0525)</f>
        <v>121.55210928438107</v>
      </c>
    </row>
    <row r="3169" spans="1:8" x14ac:dyDescent="0.25">
      <c r="A3169" t="s">
        <v>176</v>
      </c>
      <c r="B3169" t="str">
        <f>VLOOKUP(C3169, olt_db!$B$2:$E$70, 2, 0)</f>
        <v>OLT-SMGN-Karang_Sari</v>
      </c>
      <c r="C3169" t="s">
        <v>966</v>
      </c>
      <c r="D3169" s="20" t="s">
        <v>1129</v>
      </c>
      <c r="E3169" s="20" t="s">
        <v>1019</v>
      </c>
      <c r="F3169" s="127">
        <v>2.9840043607207098</v>
      </c>
      <c r="G3169" s="128">
        <v>99.135334013010393</v>
      </c>
      <c r="H3169" s="51">
        <f>ACOS(COS(RADIANS(90-F3170)) * COS(RADIANS(90-F3169)) + SIN(RADIANS(90-F3170)) * SIN(RADIANS(90-F3169)) * COS(RADIANS(G3170-G3169))) * 6371392 * IFERROR(IF(AVERAGEIF('TT History'!$B:$B, D3169, 'TT History'!$E:$E) &gt; 9.8%, 1.1205, IF(AVERAGEIF('TT History'!$B:$B, D3169, 'TT History'!$E:$E) &gt;= 8.5%, 1.1055, 1.0525)), 1.0525)</f>
        <v>135.1530268253434</v>
      </c>
    </row>
    <row r="3170" spans="1:8" x14ac:dyDescent="0.25">
      <c r="A3170" t="s">
        <v>176</v>
      </c>
      <c r="B3170" t="str">
        <f>VLOOKUP(C3170, olt_db!$B$2:$E$70, 2, 0)</f>
        <v>OLT-SMGN-Karang_Sari</v>
      </c>
      <c r="C3170" t="s">
        <v>966</v>
      </c>
      <c r="D3170" s="20" t="s">
        <v>1129</v>
      </c>
      <c r="E3170" s="20" t="s">
        <v>1020</v>
      </c>
      <c r="F3170" s="127">
        <v>2.9851568941663098</v>
      </c>
      <c r="G3170" s="128">
        <v>99.135262227176796</v>
      </c>
      <c r="H3170" s="51">
        <f>ACOS(COS(RADIANS(90-F3171)) * COS(RADIANS(90-F3170)) + SIN(RADIANS(90-F3171)) * SIN(RADIANS(90-F3170)) * COS(RADIANS(G3171-G3170))) * 6371392 * IFERROR(IF(AVERAGEIF('TT History'!$B:$B, D3170, 'TT History'!$E:$E) &gt; 9.8%, 1.1205, IF(AVERAGEIF('TT History'!$B:$B, D3170, 'TT History'!$E:$E) &gt;= 8.5%, 1.1055, 1.0525)), 1.0525)</f>
        <v>90.658194365788731</v>
      </c>
    </row>
    <row r="3171" spans="1:8" x14ac:dyDescent="0.25">
      <c r="A3171" t="s">
        <v>176</v>
      </c>
      <c r="B3171" t="str">
        <f>VLOOKUP(C3171, olt_db!$B$2:$E$70, 2, 0)</f>
        <v>OLT-SMGN-Karang_Sari</v>
      </c>
      <c r="C3171" t="s">
        <v>966</v>
      </c>
      <c r="D3171" s="20" t="s">
        <v>1129</v>
      </c>
      <c r="E3171" s="20" t="s">
        <v>1021</v>
      </c>
      <c r="F3171" s="127">
        <v>2.98593148452666</v>
      </c>
      <c r="G3171" s="128">
        <v>99.135264030863297</v>
      </c>
      <c r="H3171" s="51">
        <f>ACOS(COS(RADIANS(90-F3172)) * COS(RADIANS(90-F3171)) + SIN(RADIANS(90-F3172)) * SIN(RADIANS(90-F3171)) * COS(RADIANS(G3172-G3171))) * 6371392 * IFERROR(IF(AVERAGEIF('TT History'!$B:$B, D3171, 'TT History'!$E:$E) &gt; 9.8%, 1.1205, IF(AVERAGEIF('TT History'!$B:$B, D3171, 'TT History'!$E:$E) &gt;= 8.5%, 1.1055, 1.0525)), 1.0525)</f>
        <v>138.70173743171924</v>
      </c>
    </row>
    <row r="3172" spans="1:8" x14ac:dyDescent="0.25">
      <c r="A3172" t="s">
        <v>176</v>
      </c>
      <c r="B3172" t="str">
        <f>VLOOKUP(C3172, olt_db!$B$2:$E$70, 2, 0)</f>
        <v>OLT-SMGN-Karang_Sari</v>
      </c>
      <c r="C3172" t="s">
        <v>966</v>
      </c>
      <c r="D3172" s="20" t="s">
        <v>1129</v>
      </c>
      <c r="E3172" s="20" t="s">
        <v>1022</v>
      </c>
      <c r="F3172" s="127">
        <v>2.9869483192258701</v>
      </c>
      <c r="G3172" s="128">
        <v>99.135873516326001</v>
      </c>
      <c r="H3172" s="51">
        <f>ACOS(COS(RADIANS(90-F3173)) * COS(RADIANS(90-F3172)) + SIN(RADIANS(90-F3173)) * SIN(RADIANS(90-F3172)) * COS(RADIANS(G3173-G3172))) * 6371392 * IFERROR(IF(AVERAGEIF('TT History'!$B:$B, D3172, 'TT History'!$E:$E) &gt; 9.8%, 1.1205, IF(AVERAGEIF('TT History'!$B:$B, D3172, 'TT History'!$E:$E) &gt;= 8.5%, 1.1055, 1.0525)), 1.0525)</f>
        <v>108.04844774314184</v>
      </c>
    </row>
    <row r="3173" spans="1:8" x14ac:dyDescent="0.25">
      <c r="A3173" t="s">
        <v>176</v>
      </c>
      <c r="B3173" t="str">
        <f>VLOOKUP(C3173, olt_db!$B$2:$E$70, 2, 0)</f>
        <v>OLT-SMGN-Karang_Sari</v>
      </c>
      <c r="C3173" t="s">
        <v>966</v>
      </c>
      <c r="D3173" s="20" t="s">
        <v>1129</v>
      </c>
      <c r="E3173" s="20" t="s">
        <v>1023</v>
      </c>
      <c r="F3173" s="127">
        <v>2.9877326532409199</v>
      </c>
      <c r="G3173" s="128">
        <v>99.136361082297</v>
      </c>
      <c r="H3173" s="51">
        <f>ACOS(COS(RADIANS(90-F3174)) * COS(RADIANS(90-F3173)) + SIN(RADIANS(90-F3174)) * SIN(RADIANS(90-F3173)) * COS(RADIANS(G3174-G3173))) * 6371392 * IFERROR(IF(AVERAGEIF('TT History'!$B:$B, D3173, 'TT History'!$E:$E) &gt; 9.8%, 1.1205, IF(AVERAGEIF('TT History'!$B:$B, D3173, 'TT History'!$E:$E) &gt;= 8.5%, 1.1055, 1.0525)), 1.0525)</f>
        <v>163.84142962328866</v>
      </c>
    </row>
    <row r="3174" spans="1:8" x14ac:dyDescent="0.25">
      <c r="A3174" t="s">
        <v>176</v>
      </c>
      <c r="B3174" t="str">
        <f>VLOOKUP(C3174, olt_db!$B$2:$E$70, 2, 0)</f>
        <v>OLT-SMGN-Karang_Sari</v>
      </c>
      <c r="C3174" t="s">
        <v>966</v>
      </c>
      <c r="D3174" s="20" t="s">
        <v>1129</v>
      </c>
      <c r="E3174" s="20" t="s">
        <v>1024</v>
      </c>
      <c r="F3174" s="127">
        <v>2.98895523504155</v>
      </c>
      <c r="G3174" s="128">
        <v>99.137043883481098</v>
      </c>
      <c r="H3174" s="51">
        <f>ACOS(COS(RADIANS(90-F3175)) * COS(RADIANS(90-F3174)) + SIN(RADIANS(90-F3175)) * SIN(RADIANS(90-F3174)) * COS(RADIANS(G3175-G3174))) * 6371392 * IFERROR(IF(AVERAGEIF('TT History'!$B:$B, D3174, 'TT History'!$E:$E) &gt; 9.8%, 1.1205, IF(AVERAGEIF('TT History'!$B:$B, D3174, 'TT History'!$E:$E) &gt;= 8.5%, 1.1055, 1.0525)), 1.0525)</f>
        <v>18.233606353676507</v>
      </c>
    </row>
    <row r="3175" spans="1:8" x14ac:dyDescent="0.25">
      <c r="A3175" t="s">
        <v>176</v>
      </c>
      <c r="B3175" t="str">
        <f>VLOOKUP(C3175, olt_db!$B$2:$E$70, 2, 0)</f>
        <v>OLT-SMGN-Karang_Sari</v>
      </c>
      <c r="C3175" t="s">
        <v>966</v>
      </c>
      <c r="D3175" s="20" t="s">
        <v>1129</v>
      </c>
      <c r="E3175" s="20" t="s">
        <v>1025</v>
      </c>
      <c r="F3175" s="127">
        <v>2.98911073401174</v>
      </c>
      <c r="G3175" s="128">
        <v>99.137034341377898</v>
      </c>
      <c r="H3175" s="51">
        <f>ACOS(COS(RADIANS(90-F3176)) * COS(RADIANS(90-F3175)) + SIN(RADIANS(90-F3176)) * SIN(RADIANS(90-F3175)) * COS(RADIANS(G3176-G3175))) * 6371392 * IFERROR(IF(AVERAGEIF('TT History'!$B:$B, D3175, 'TT History'!$E:$E) &gt; 9.8%, 1.1205, IF(AVERAGEIF('TT History'!$B:$B, D3175, 'TT History'!$E:$E) &gt;= 8.5%, 1.1055, 1.0525)), 1.0525)</f>
        <v>172.72679619257121</v>
      </c>
    </row>
    <row r="3176" spans="1:8" x14ac:dyDescent="0.25">
      <c r="A3176" t="s">
        <v>176</v>
      </c>
      <c r="B3176" t="str">
        <f>VLOOKUP(C3176, olt_db!$B$2:$E$70, 2, 0)</f>
        <v>OLT-SMGN-Karang_Sari</v>
      </c>
      <c r="C3176" t="s">
        <v>966</v>
      </c>
      <c r="D3176" s="20" t="s">
        <v>1129</v>
      </c>
      <c r="E3176" s="20" t="s">
        <v>1026</v>
      </c>
      <c r="F3176" s="127">
        <v>2.98920447728662</v>
      </c>
      <c r="G3176" s="128">
        <v>99.135559520619296</v>
      </c>
      <c r="H3176" s="51">
        <f>ACOS(COS(RADIANS(90-F3177)) * COS(RADIANS(90-F3176)) + SIN(RADIANS(90-F3177)) * SIN(RADIANS(90-F3176)) * COS(RADIANS(G3177-G3176))) * 6371392 * IFERROR(IF(AVERAGEIF('TT History'!$B:$B, D3176, 'TT History'!$E:$E) &gt; 9.8%, 1.1205, IF(AVERAGEIF('TT History'!$B:$B, D3176, 'TT History'!$E:$E) &gt;= 8.5%, 1.1055, 1.0525)), 1.0525)</f>
        <v>29.308011921115789</v>
      </c>
    </row>
    <row r="3177" spans="1:8" x14ac:dyDescent="0.25">
      <c r="A3177" t="s">
        <v>176</v>
      </c>
      <c r="B3177" t="str">
        <f>VLOOKUP(C3177, olt_db!$B$2:$E$70, 2, 0)</f>
        <v>OLT-SMGN-Karang_Sari</v>
      </c>
      <c r="C3177" t="s">
        <v>966</v>
      </c>
      <c r="D3177" s="20" t="s">
        <v>1129</v>
      </c>
      <c r="E3177" s="20" t="s">
        <v>1027</v>
      </c>
      <c r="F3177" s="127">
        <v>2.9893761895701001</v>
      </c>
      <c r="G3177" s="128">
        <v>99.1353770081503</v>
      </c>
      <c r="H3177" s="51">
        <f>ACOS(COS(RADIANS(90-F3178)) * COS(RADIANS(90-F3177)) + SIN(RADIANS(90-F3178)) * SIN(RADIANS(90-F3177)) * COS(RADIANS(G3178-G3177))) * 6371392 * IFERROR(IF(AVERAGEIF('TT History'!$B:$B, D3177, 'TT History'!$E:$E) &gt; 9.8%, 1.1205, IF(AVERAGEIF('TT History'!$B:$B, D3177, 'TT History'!$E:$E) &gt;= 8.5%, 1.1055, 1.0525)), 1.0525)</f>
        <v>115.98657680708685</v>
      </c>
    </row>
    <row r="3178" spans="1:8" x14ac:dyDescent="0.25">
      <c r="A3178" t="s">
        <v>176</v>
      </c>
      <c r="B3178" t="str">
        <f>VLOOKUP(C3178, olt_db!$B$2:$E$70, 2, 0)</f>
        <v>OLT-SMGN-Karang_Sari</v>
      </c>
      <c r="C3178" t="s">
        <v>966</v>
      </c>
      <c r="D3178" s="20" t="s">
        <v>1129</v>
      </c>
      <c r="E3178" s="20" t="s">
        <v>1028</v>
      </c>
      <c r="F3178" s="127">
        <v>2.99020609934905</v>
      </c>
      <c r="G3178" s="128">
        <v>99.134834668142105</v>
      </c>
      <c r="H3178" s="51">
        <f>ACOS(COS(RADIANS(90-F3179)) * COS(RADIANS(90-F3178)) + SIN(RADIANS(90-F3179)) * SIN(RADIANS(90-F3178)) * COS(RADIANS(G3179-G3178))) * 6371392 * IFERROR(IF(AVERAGEIF('TT History'!$B:$B, D3178, 'TT History'!$E:$E) &gt; 9.8%, 1.1205, IF(AVERAGEIF('TT History'!$B:$B, D3178, 'TT History'!$E:$E) &gt;= 8.5%, 1.1055, 1.0525)), 1.0525)</f>
        <v>96.242518450278681</v>
      </c>
    </row>
    <row r="3179" spans="1:8" x14ac:dyDescent="0.25">
      <c r="A3179" t="s">
        <v>176</v>
      </c>
      <c r="B3179" t="str">
        <f>VLOOKUP(C3179, olt_db!$B$2:$E$70, 2, 0)</f>
        <v>OLT-SMGN-Karang_Sari</v>
      </c>
      <c r="C3179" t="s">
        <v>966</v>
      </c>
      <c r="D3179" s="20" t="s">
        <v>1129</v>
      </c>
      <c r="E3179" s="20" t="s">
        <v>1029</v>
      </c>
      <c r="F3179" s="127">
        <v>2.9908847427246998</v>
      </c>
      <c r="G3179" s="128">
        <v>99.134369675647505</v>
      </c>
      <c r="H3179" s="51">
        <f>ACOS(COS(RADIANS(90-F3180)) * COS(RADIANS(90-F3179)) + SIN(RADIANS(90-F3180)) * SIN(RADIANS(90-F3179)) * COS(RADIANS(G3180-G3179))) * 6371392 * IFERROR(IF(AVERAGEIF('TT History'!$B:$B, D3179, 'TT History'!$E:$E) &gt; 9.8%, 1.1205, IF(AVERAGEIF('TT History'!$B:$B, D3179, 'TT History'!$E:$E) &gt;= 8.5%, 1.1055, 1.0525)), 1.0525)</f>
        <v>116.33857526182722</v>
      </c>
    </row>
    <row r="3180" spans="1:8" x14ac:dyDescent="0.25">
      <c r="A3180" t="s">
        <v>176</v>
      </c>
      <c r="B3180" t="str">
        <f>VLOOKUP(C3180, olt_db!$B$2:$E$70, 2, 0)</f>
        <v>OLT-SMGN-Karang_Sari</v>
      </c>
      <c r="C3180" t="s">
        <v>966</v>
      </c>
      <c r="D3180" s="20" t="s">
        <v>1129</v>
      </c>
      <c r="E3180" s="20" t="s">
        <v>1030</v>
      </c>
      <c r="F3180" s="127">
        <v>2.9917259233808702</v>
      </c>
      <c r="G3180" s="128">
        <v>99.133839361408107</v>
      </c>
      <c r="H3180" s="51">
        <f>ACOS(COS(RADIANS(90-F3181)) * COS(RADIANS(90-F3180)) + SIN(RADIANS(90-F3181)) * SIN(RADIANS(90-F3180)) * COS(RADIANS(G3181-G3180))) * 6371392 * IFERROR(IF(AVERAGEIF('TT History'!$B:$B, D3180, 'TT History'!$E:$E) &gt; 9.8%, 1.1205, IF(AVERAGEIF('TT History'!$B:$B, D3180, 'TT History'!$E:$E) &gt;= 8.5%, 1.1055, 1.0525)), 1.0525)</f>
        <v>87.027638388038682</v>
      </c>
    </row>
    <row r="3181" spans="1:8" x14ac:dyDescent="0.25">
      <c r="A3181" t="s">
        <v>176</v>
      </c>
      <c r="B3181" t="str">
        <f>VLOOKUP(C3181, olt_db!$B$2:$E$70, 2, 0)</f>
        <v>OLT-SMGN-Karang_Sari</v>
      </c>
      <c r="C3181" t="s">
        <v>966</v>
      </c>
      <c r="D3181" s="20" t="s">
        <v>1129</v>
      </c>
      <c r="E3181" s="20" t="s">
        <v>1031</v>
      </c>
      <c r="F3181" s="127">
        <v>2.9923270558425101</v>
      </c>
      <c r="G3181" s="128">
        <v>99.133401111748398</v>
      </c>
      <c r="H3181" s="51">
        <f>ACOS(COS(RADIANS(90-F3182)) * COS(RADIANS(90-F3181)) + SIN(RADIANS(90-F3182)) * SIN(RADIANS(90-F3181)) * COS(RADIANS(G3182-G3181))) * 6371392 * IFERROR(IF(AVERAGEIF('TT History'!$B:$B, D3181, 'TT History'!$E:$E) &gt; 9.8%, 1.1205, IF(AVERAGEIF('TT History'!$B:$B, D3181, 'TT History'!$E:$E) &gt;= 8.5%, 1.1055, 1.0525)), 1.0525)</f>
        <v>71.253222841295312</v>
      </c>
    </row>
    <row r="3182" spans="1:8" x14ac:dyDescent="0.25">
      <c r="A3182" t="s">
        <v>176</v>
      </c>
      <c r="B3182" t="str">
        <f>VLOOKUP(C3182, olt_db!$B$2:$E$70, 2, 0)</f>
        <v>OLT-SMGN-Karang_Sari</v>
      </c>
      <c r="C3182" t="s">
        <v>966</v>
      </c>
      <c r="D3182" s="20" t="s">
        <v>1129</v>
      </c>
      <c r="E3182" s="20" t="s">
        <v>1032</v>
      </c>
      <c r="F3182" s="127">
        <v>2.9928474118686799</v>
      </c>
      <c r="G3182" s="128">
        <v>99.133084673797299</v>
      </c>
      <c r="H3182" s="51">
        <f>ACOS(COS(RADIANS(90-F3183)) * COS(RADIANS(90-F3182)) + SIN(RADIANS(90-F3183)) * SIN(RADIANS(90-F3182)) * COS(RADIANS(G3183-G3182))) * 6371392 * IFERROR(IF(AVERAGEIF('TT History'!$B:$B, D3182, 'TT History'!$E:$E) &gt; 9.8%, 1.1205, IF(AVERAGEIF('TT History'!$B:$B, D3182, 'TT History'!$E:$E) &gt;= 8.5%, 1.1055, 1.0525)), 1.0525)</f>
        <v>68.414565519883581</v>
      </c>
    </row>
    <row r="3183" spans="1:8" x14ac:dyDescent="0.25">
      <c r="A3183" t="s">
        <v>176</v>
      </c>
      <c r="B3183" t="str">
        <f>VLOOKUP(C3183, olt_db!$B$2:$E$70, 2, 0)</f>
        <v>OLT-SMGN-Karang_Sari</v>
      </c>
      <c r="C3183" t="s">
        <v>966</v>
      </c>
      <c r="D3183" s="20" t="s">
        <v>1129</v>
      </c>
      <c r="E3183" s="20" t="s">
        <v>1033</v>
      </c>
      <c r="F3183" s="127">
        <v>2.9933568973554401</v>
      </c>
      <c r="G3183" s="128">
        <v>99.132797727987693</v>
      </c>
      <c r="H3183" s="51">
        <f>ACOS(COS(RADIANS(90-F3184)) * COS(RADIANS(90-F3183)) + SIN(RADIANS(90-F3184)) * SIN(RADIANS(90-F3183)) * COS(RADIANS(G3184-G3183))) * 6371392 * IFERROR(IF(AVERAGEIF('TT History'!$B:$B, D3183, 'TT History'!$E:$E) &gt; 9.8%, 1.1205, IF(AVERAGEIF('TT History'!$B:$B, D3183, 'TT History'!$E:$E) &gt;= 8.5%, 1.1055, 1.0525)), 1.0525)</f>
        <v>92.411199608009142</v>
      </c>
    </row>
    <row r="3184" spans="1:8" x14ac:dyDescent="0.25">
      <c r="A3184" t="s">
        <v>176</v>
      </c>
      <c r="B3184" t="str">
        <f>VLOOKUP(C3184, olt_db!$B$2:$E$70, 2, 0)</f>
        <v>OLT-SMGN-Karang_Sari</v>
      </c>
      <c r="C3184" t="s">
        <v>966</v>
      </c>
      <c r="D3184" s="20" t="s">
        <v>1129</v>
      </c>
      <c r="E3184" s="20" t="s">
        <v>1034</v>
      </c>
      <c r="F3184" s="127">
        <v>2.9940670777763398</v>
      </c>
      <c r="G3184" s="128">
        <v>99.132452197197793</v>
      </c>
      <c r="H3184" s="51">
        <f>ACOS(COS(RADIANS(90-F3185)) * COS(RADIANS(90-F3184)) + SIN(RADIANS(90-F3185)) * SIN(RADIANS(90-F3184)) * COS(RADIANS(G3185-G3184))) * 6371392 * IFERROR(IF(AVERAGEIF('TT History'!$B:$B, D3184, 'TT History'!$E:$E) &gt; 9.8%, 1.1205, IF(AVERAGEIF('TT History'!$B:$B, D3184, 'TT History'!$E:$E) &gt;= 8.5%, 1.1055, 1.0525)), 1.0525)</f>
        <v>42.711714544684263</v>
      </c>
    </row>
    <row r="3185" spans="1:8" x14ac:dyDescent="0.25">
      <c r="A3185" t="s">
        <v>176</v>
      </c>
      <c r="B3185" t="str">
        <f>VLOOKUP(C3185, olt_db!$B$2:$E$70, 2, 0)</f>
        <v>OLT-SMGN-Karang_Sari</v>
      </c>
      <c r="C3185" t="s">
        <v>966</v>
      </c>
      <c r="D3185" s="20" t="s">
        <v>1129</v>
      </c>
      <c r="E3185" s="20" t="s">
        <v>1035</v>
      </c>
      <c r="F3185" s="127">
        <v>2.9943683666001499</v>
      </c>
      <c r="G3185" s="128">
        <v>99.132245998529001</v>
      </c>
      <c r="H3185" s="51">
        <f>ACOS(COS(RADIANS(90-F3186)) * COS(RADIANS(90-F3185)) + SIN(RADIANS(90-F3186)) * SIN(RADIANS(90-F3185)) * COS(RADIANS(G3186-G3185))) * 6371392 * IFERROR(IF(AVERAGEIF('TT History'!$B:$B, D3185, 'TT History'!$E:$E) &gt; 9.8%, 1.1205, IF(AVERAGEIF('TT History'!$B:$B, D3185, 'TT History'!$E:$E) &gt;= 8.5%, 1.1055, 1.0525)), 1.0525)</f>
        <v>157.92615788073408</v>
      </c>
    </row>
    <row r="3186" spans="1:8" x14ac:dyDescent="0.25">
      <c r="A3186" t="s">
        <v>176</v>
      </c>
      <c r="B3186" t="str">
        <f>VLOOKUP(C3186, olt_db!$B$2:$E$70, 2, 0)</f>
        <v>OLT-SMGN-Karang_Sari</v>
      </c>
      <c r="C3186" t="s">
        <v>966</v>
      </c>
      <c r="D3186" s="20" t="s">
        <v>1129</v>
      </c>
      <c r="E3186" s="20" t="s">
        <v>1036</v>
      </c>
      <c r="F3186" s="127">
        <v>2.99534198525844</v>
      </c>
      <c r="G3186" s="128">
        <v>99.131310495954395</v>
      </c>
      <c r="H3186" s="51">
        <f>ACOS(COS(RADIANS(90-F3187)) * COS(RADIANS(90-F3186)) + SIN(RADIANS(90-F3187)) * SIN(RADIANS(90-F3186)) * COS(RADIANS(G3187-G3186))) * 6371392 * IFERROR(IF(AVERAGEIF('TT History'!$B:$B, D3186, 'TT History'!$E:$E) &gt; 9.8%, 1.1205, IF(AVERAGEIF('TT History'!$B:$B, D3186, 'TT History'!$E:$E) &gt;= 8.5%, 1.1055, 1.0525)), 1.0525)</f>
        <v>81.285365154308451</v>
      </c>
    </row>
    <row r="3187" spans="1:8" x14ac:dyDescent="0.25">
      <c r="A3187" t="s">
        <v>176</v>
      </c>
      <c r="B3187" t="str">
        <f>VLOOKUP(C3187, olt_db!$B$2:$E$70, 2, 0)</f>
        <v>OLT-SMGN-Karang_Sari</v>
      </c>
      <c r="C3187" t="s">
        <v>966</v>
      </c>
      <c r="D3187" s="20" t="s">
        <v>1129</v>
      </c>
      <c r="E3187" s="20" t="s">
        <v>1037</v>
      </c>
      <c r="F3187" s="127">
        <v>2.9958064360712702</v>
      </c>
      <c r="G3187" s="128">
        <v>99.130793427222301</v>
      </c>
      <c r="H3187" s="51">
        <f>ACOS(COS(RADIANS(90-F3188)) * COS(RADIANS(90-F3187)) + SIN(RADIANS(90-F3188)) * SIN(RADIANS(90-F3187)) * COS(RADIANS(G3188-G3187))) * 6371392 * IFERROR(IF(AVERAGEIF('TT History'!$B:$B, D3187, 'TT History'!$E:$E) &gt; 9.8%, 1.1205, IF(AVERAGEIF('TT History'!$B:$B, D3187, 'TT History'!$E:$E) &gt;= 8.5%, 1.1055, 1.0525)), 1.0525)</f>
        <v>84.042911568819449</v>
      </c>
    </row>
    <row r="3188" spans="1:8" x14ac:dyDescent="0.25">
      <c r="A3188" t="s">
        <v>176</v>
      </c>
      <c r="B3188" t="str">
        <f>VLOOKUP(C3188, olt_db!$B$2:$E$70, 2, 0)</f>
        <v>OLT-SMGN-Karang_Sari</v>
      </c>
      <c r="C3188" t="s">
        <v>966</v>
      </c>
      <c r="D3188" s="20" t="s">
        <v>1129</v>
      </c>
      <c r="E3188" s="20" t="s">
        <v>1038</v>
      </c>
      <c r="F3188" s="127">
        <v>2.99632166344003</v>
      </c>
      <c r="G3188" s="128">
        <v>99.1302925763367</v>
      </c>
      <c r="H3188" s="51">
        <f>ACOS(COS(RADIANS(90-F3189)) * COS(RADIANS(90-F3188)) + SIN(RADIANS(90-F3189)) * SIN(RADIANS(90-F3188)) * COS(RADIANS(G3189-G3188))) * 6371392 * IFERROR(IF(AVERAGEIF('TT History'!$B:$B, D3188, 'TT History'!$E:$E) &gt; 9.8%, 1.1205, IF(AVERAGEIF('TT History'!$B:$B, D3188, 'TT History'!$E:$E) &gt;= 8.5%, 1.1055, 1.0525)), 1.0525)</f>
        <v>40.480578677794405</v>
      </c>
    </row>
    <row r="3189" spans="1:8" x14ac:dyDescent="0.25">
      <c r="A3189" t="s">
        <v>176</v>
      </c>
      <c r="B3189" t="str">
        <f>VLOOKUP(C3189, olt_db!$B$2:$E$70, 2, 0)</f>
        <v>OLT-SMGN-Karang_Sari</v>
      </c>
      <c r="C3189" t="s">
        <v>966</v>
      </c>
      <c r="D3189" s="20" t="s">
        <v>1129</v>
      </c>
      <c r="E3189" s="20" t="s">
        <v>1039</v>
      </c>
      <c r="F3189" s="127">
        <v>2.99658869372323</v>
      </c>
      <c r="G3189" s="128">
        <v>99.130072454649294</v>
      </c>
      <c r="H3189" s="51">
        <f>ACOS(COS(RADIANS(90-F3190)) * COS(RADIANS(90-F3189)) + SIN(RADIANS(90-F3190)) * SIN(RADIANS(90-F3189)) * COS(RADIANS(G3190-G3189))) * 6371392 * IFERROR(IF(AVERAGEIF('TT History'!$B:$B, D3189, 'TT History'!$E:$E) &gt; 9.8%, 1.1205, IF(AVERAGEIF('TT History'!$B:$B, D3189, 'TT History'!$E:$E) &gt;= 8.5%, 1.1055, 1.0525)), 1.0525)</f>
        <v>33.420876307099668</v>
      </c>
    </row>
    <row r="3190" spans="1:8" x14ac:dyDescent="0.25">
      <c r="A3190" t="s">
        <v>176</v>
      </c>
      <c r="B3190" t="str">
        <f>VLOOKUP(C3190, olt_db!$B$2:$E$70, 2, 0)</f>
        <v>OLT-SMGN-Karang_Sari</v>
      </c>
      <c r="C3190" t="s">
        <v>966</v>
      </c>
      <c r="D3190" s="20" t="s">
        <v>1129</v>
      </c>
      <c r="E3190" s="20" t="s">
        <v>1040</v>
      </c>
      <c r="F3190" s="127">
        <v>2.99686103518003</v>
      </c>
      <c r="G3190" s="128">
        <v>99.129986485587096</v>
      </c>
      <c r="H3190" s="51">
        <f>ACOS(COS(RADIANS(90-F3191)) * COS(RADIANS(90-F3190)) + SIN(RADIANS(90-F3191)) * SIN(RADIANS(90-F3190)) * COS(RADIANS(G3191-G3190))) * 6371392 * IFERROR(IF(AVERAGEIF('TT History'!$B:$B, D3190, 'TT History'!$E:$E) &gt; 9.8%, 1.1205, IF(AVERAGEIF('TT History'!$B:$B, D3190, 'TT History'!$E:$E) &gt;= 8.5%, 1.1055, 1.0525)), 1.0525)</f>
        <v>39.711071973923673</v>
      </c>
    </row>
    <row r="3191" spans="1:8" x14ac:dyDescent="0.25">
      <c r="A3191" t="s">
        <v>176</v>
      </c>
      <c r="B3191" t="str">
        <f>VLOOKUP(C3191, olt_db!$B$2:$E$70, 2, 0)</f>
        <v>OLT-SMGN-Karang_Sari</v>
      </c>
      <c r="C3191" t="s">
        <v>966</v>
      </c>
      <c r="D3191" s="20" t="s">
        <v>1129</v>
      </c>
      <c r="E3191" s="20" t="s">
        <v>1041</v>
      </c>
      <c r="F3191" s="127">
        <v>2.9971981006077799</v>
      </c>
      <c r="G3191" s="128">
        <v>99.129947591042395</v>
      </c>
      <c r="H3191" s="51">
        <f>ACOS(COS(RADIANS(90-F3192)) * COS(RADIANS(90-F3191)) + SIN(RADIANS(90-F3192)) * SIN(RADIANS(90-F3191)) * COS(RADIANS(G3192-G3191))) * 6371392 * IFERROR(IF(AVERAGEIF('TT History'!$B:$B, D3191, 'TT History'!$E:$E) &gt; 9.8%, 1.1205, IF(AVERAGEIF('TT History'!$B:$B, D3191, 'TT History'!$E:$E) &gt;= 8.5%, 1.1055, 1.0525)), 1.0525)</f>
        <v>22.820466493938952</v>
      </c>
    </row>
    <row r="3192" spans="1:8" x14ac:dyDescent="0.25">
      <c r="A3192" t="s">
        <v>176</v>
      </c>
      <c r="B3192" t="str">
        <f>VLOOKUP(C3192, olt_db!$B$2:$E$70, 2, 0)</f>
        <v>OLT-SMGN-Karang_Sari</v>
      </c>
      <c r="C3192" t="s">
        <v>966</v>
      </c>
      <c r="D3192" s="20" t="s">
        <v>1129</v>
      </c>
      <c r="E3192" s="20" t="s">
        <v>1042</v>
      </c>
      <c r="F3192" s="127">
        <v>2.99736864850192</v>
      </c>
      <c r="G3192" s="128">
        <v>99.129852957557603</v>
      </c>
      <c r="H3192" s="51">
        <f>ACOS(COS(RADIANS(90-F3193)) * COS(RADIANS(90-F3192)) + SIN(RADIANS(90-F3193)) * SIN(RADIANS(90-F3192)) * COS(RADIANS(G3193-G3192))) * 6371392 * IFERROR(IF(AVERAGEIF('TT History'!$B:$B, D3192, 'TT History'!$E:$E) &gt; 9.8%, 1.1205, IF(AVERAGEIF('TT History'!$B:$B, D3192, 'TT History'!$E:$E) &gt;= 8.5%, 1.1055, 1.0525)), 1.0525)</f>
        <v>147.58428518472761</v>
      </c>
    </row>
    <row r="3193" spans="1:8" x14ac:dyDescent="0.25">
      <c r="A3193" t="s">
        <v>176</v>
      </c>
      <c r="B3193" t="str">
        <f>VLOOKUP(C3193, olt_db!$B$2:$E$70, 2, 0)</f>
        <v>OLT-SMGN-Karang_Sari</v>
      </c>
      <c r="C3193" t="s">
        <v>966</v>
      </c>
      <c r="D3193" s="20" t="s">
        <v>1129</v>
      </c>
      <c r="E3193" s="20" t="s">
        <v>1043</v>
      </c>
      <c r="F3193" s="127">
        <v>2.9982210402049199</v>
      </c>
      <c r="G3193" s="128">
        <v>99.128922445097899</v>
      </c>
      <c r="H3193" s="51">
        <f>ACOS(COS(RADIANS(90-F3194)) * COS(RADIANS(90-F3193)) + SIN(RADIANS(90-F3194)) * SIN(RADIANS(90-F3193)) * COS(RADIANS(G3194-G3193))) * 6371392 * IFERROR(IF(AVERAGEIF('TT History'!$B:$B, D3193, 'TT History'!$E:$E) &gt; 9.8%, 1.1205, IF(AVERAGEIF('TT History'!$B:$B, D3193, 'TT History'!$E:$E) &gt;= 8.5%, 1.1055, 1.0525)), 1.0525)</f>
        <v>172.49908205489552</v>
      </c>
    </row>
    <row r="3194" spans="1:8" x14ac:dyDescent="0.25">
      <c r="A3194" t="s">
        <v>176</v>
      </c>
      <c r="B3194" t="str">
        <f>VLOOKUP(C3194, olt_db!$B$2:$E$70, 2, 0)</f>
        <v>OLT-SMGN-Karang_Sari</v>
      </c>
      <c r="C3194" t="s">
        <v>966</v>
      </c>
      <c r="D3194" s="20" t="s">
        <v>1129</v>
      </c>
      <c r="E3194" s="20" t="s">
        <v>1044</v>
      </c>
      <c r="F3194" s="127">
        <v>2.9992138995876401</v>
      </c>
      <c r="G3194" s="128">
        <v>99.1278317035067</v>
      </c>
      <c r="H3194" s="51">
        <f>ACOS(COS(RADIANS(90-F3195)) * COS(RADIANS(90-F3194)) + SIN(RADIANS(90-F3195)) * SIN(RADIANS(90-F3194)) * COS(RADIANS(G3195-G3194))) * 6371392 * IFERROR(IF(AVERAGEIF('TT History'!$B:$B, D3194, 'TT History'!$E:$E) &gt; 9.8%, 1.1205, IF(AVERAGEIF('TT History'!$B:$B, D3194, 'TT History'!$E:$E) &gt;= 8.5%, 1.1055, 1.0525)), 1.0525)</f>
        <v>158.79631768911744</v>
      </c>
    </row>
    <row r="3195" spans="1:8" x14ac:dyDescent="0.25">
      <c r="A3195" t="s">
        <v>176</v>
      </c>
      <c r="B3195" t="str">
        <f>VLOOKUP(C3195, olt_db!$B$2:$E$70, 2, 0)</f>
        <v>OLT-SMGN-Karang_Sari</v>
      </c>
      <c r="C3195" t="s">
        <v>966</v>
      </c>
      <c r="D3195" s="20" t="s">
        <v>1129</v>
      </c>
      <c r="E3195" s="20" t="s">
        <v>1045</v>
      </c>
      <c r="F3195" s="127">
        <v>3.0001208538109898</v>
      </c>
      <c r="G3195" s="128">
        <v>99.126821229221804</v>
      </c>
      <c r="H3195" s="51">
        <f>ACOS(COS(RADIANS(90-F3196)) * COS(RADIANS(90-F3195)) + SIN(RADIANS(90-F3196)) * SIN(RADIANS(90-F3195)) * COS(RADIANS(G3196-G3195))) * 6371392 * IFERROR(IF(AVERAGEIF('TT History'!$B:$B, D3195, 'TT History'!$E:$E) &gt; 9.8%, 1.1205, IF(AVERAGEIF('TT History'!$B:$B, D3195, 'TT History'!$E:$E) &gt;= 8.5%, 1.1055, 1.0525)), 1.0525)</f>
        <v>156.74732631803741</v>
      </c>
    </row>
    <row r="3196" spans="1:8" x14ac:dyDescent="0.25">
      <c r="A3196" t="s">
        <v>176</v>
      </c>
      <c r="B3196" t="str">
        <f>VLOOKUP(C3196, olt_db!$B$2:$E$70, 2, 0)</f>
        <v>OLT-SMGN-Karang_Sari</v>
      </c>
      <c r="C3196" t="s">
        <v>966</v>
      </c>
      <c r="D3196" s="20" t="s">
        <v>1129</v>
      </c>
      <c r="E3196" s="20" t="s">
        <v>1046</v>
      </c>
      <c r="F3196" s="127">
        <v>3.0010140005601298</v>
      </c>
      <c r="G3196" s="128">
        <v>99.125821901932397</v>
      </c>
      <c r="H3196" s="51">
        <f>ACOS(COS(RADIANS(90-F3197)) * COS(RADIANS(90-F3196)) + SIN(RADIANS(90-F3197)) * SIN(RADIANS(90-F3196)) * COS(RADIANS(G3197-G3196))) * 6371392 * IFERROR(IF(AVERAGEIF('TT History'!$B:$B, D3196, 'TT History'!$E:$E) &gt; 9.8%, 1.1205, IF(AVERAGEIF('TT History'!$B:$B, D3196, 'TT History'!$E:$E) &gt;= 8.5%, 1.1055, 1.0525)), 1.0525)</f>
        <v>168.33834174772852</v>
      </c>
    </row>
    <row r="3197" spans="1:8" x14ac:dyDescent="0.25">
      <c r="A3197" t="s">
        <v>176</v>
      </c>
      <c r="B3197" t="str">
        <f>VLOOKUP(C3197, olt_db!$B$2:$E$70, 2, 0)</f>
        <v>OLT-SMGN-Karang_Sari</v>
      </c>
      <c r="C3197" t="s">
        <v>966</v>
      </c>
      <c r="D3197" s="20" t="s">
        <v>1129</v>
      </c>
      <c r="E3197" s="20" t="s">
        <v>1047</v>
      </c>
      <c r="F3197" s="127">
        <v>3.0019885513647799</v>
      </c>
      <c r="G3197" s="128">
        <v>99.124762642336904</v>
      </c>
      <c r="H3197" s="51">
        <f>ACOS(COS(RADIANS(90-F3198)) * COS(RADIANS(90-F3197)) + SIN(RADIANS(90-F3198)) * SIN(RADIANS(90-F3197)) * COS(RADIANS(G3198-G3197))) * 6371392 * IFERROR(IF(AVERAGEIF('TT History'!$B:$B, D3197, 'TT History'!$E:$E) &gt; 9.8%, 1.1205, IF(AVERAGEIF('TT History'!$B:$B, D3197, 'TT History'!$E:$E) &gt;= 8.5%, 1.1055, 1.0525)), 1.0525)</f>
        <v>90.916161279734112</v>
      </c>
    </row>
    <row r="3198" spans="1:8" x14ac:dyDescent="0.25">
      <c r="A3198" t="s">
        <v>176</v>
      </c>
      <c r="B3198" t="str">
        <f>VLOOKUP(C3198, olt_db!$B$2:$E$70, 2, 0)</f>
        <v>OLT-SMGN-Karang_Sari</v>
      </c>
      <c r="C3198" t="s">
        <v>966</v>
      </c>
      <c r="D3198" s="20" t="s">
        <v>1129</v>
      </c>
      <c r="E3198" s="20" t="s">
        <v>1048</v>
      </c>
      <c r="F3198" s="127">
        <v>3.00250698660281</v>
      </c>
      <c r="G3198" s="128">
        <v>99.124183368379093</v>
      </c>
      <c r="H3198" s="51">
        <f>ACOS(COS(RADIANS(90-F3199)) * COS(RADIANS(90-F3198)) + SIN(RADIANS(90-F3199)) * SIN(RADIANS(90-F3198)) * COS(RADIANS(G3199-G3198))) * 6371392 * IFERROR(IF(AVERAGEIF('TT History'!$B:$B, D3198, 'TT History'!$E:$E) &gt; 9.8%, 1.1205, IF(AVERAGEIF('TT History'!$B:$B, D3198, 'TT History'!$E:$E) &gt;= 8.5%, 1.1055, 1.0525)), 1.0525)</f>
        <v>122.22810485083615</v>
      </c>
    </row>
    <row r="3199" spans="1:8" x14ac:dyDescent="0.25">
      <c r="A3199" t="s">
        <v>176</v>
      </c>
      <c r="B3199" t="str">
        <f>VLOOKUP(C3199, olt_db!$B$2:$E$70, 2, 0)</f>
        <v>OLT-SMGN-Karang_Sari</v>
      </c>
      <c r="C3199" t="s">
        <v>966</v>
      </c>
      <c r="D3199" s="20" t="s">
        <v>1129</v>
      </c>
      <c r="E3199" s="20" t="s">
        <v>1049</v>
      </c>
      <c r="F3199" s="127">
        <v>3.0032064772532601</v>
      </c>
      <c r="G3199" s="128">
        <v>99.1234068437643</v>
      </c>
      <c r="H3199" s="51">
        <f>ACOS(COS(RADIANS(90-F3200)) * COS(RADIANS(90-F3199)) + SIN(RADIANS(90-F3200)) * SIN(RADIANS(90-F3199)) * COS(RADIANS(G3200-G3199))) * 6371392 * IFERROR(IF(AVERAGEIF('TT History'!$B:$B, D3199, 'TT History'!$E:$E) &gt; 9.8%, 1.1205, IF(AVERAGEIF('TT History'!$B:$B, D3199, 'TT History'!$E:$E) &gt;= 8.5%, 1.1055, 1.0525)), 1.0525)</f>
        <v>126.74381114356325</v>
      </c>
    </row>
    <row r="3200" spans="1:8" x14ac:dyDescent="0.25">
      <c r="A3200" t="s">
        <v>176</v>
      </c>
      <c r="B3200" t="str">
        <f>VLOOKUP(C3200, olt_db!$B$2:$E$70, 2, 0)</f>
        <v>OLT-SMGN-Karang_Sari</v>
      </c>
      <c r="C3200" t="s">
        <v>966</v>
      </c>
      <c r="D3200" s="20" t="s">
        <v>1129</v>
      </c>
      <c r="E3200" s="20" t="s">
        <v>983</v>
      </c>
      <c r="F3200" s="127">
        <v>3.0039552462178301</v>
      </c>
      <c r="G3200" s="128">
        <v>99.122623436282097</v>
      </c>
      <c r="H3200" s="51">
        <f>ACOS(COS(RADIANS(90-F3201)) * COS(RADIANS(90-F3200)) + SIN(RADIANS(90-F3201)) * SIN(RADIANS(90-F3200)) * COS(RADIANS(G3201-G3200))) * 6371392 * IFERROR(IF(AVERAGEIF('TT History'!$B:$B, D3200, 'TT History'!$E:$E) &gt; 9.8%, 1.1205, IF(AVERAGEIF('TT History'!$B:$B, D3200, 'TT History'!$E:$E) &gt;= 8.5%, 1.1055, 1.0525)), 1.0525)</f>
        <v>45.725629886025793</v>
      </c>
    </row>
    <row r="3201" spans="1:8" x14ac:dyDescent="0.25">
      <c r="A3201" t="s">
        <v>176</v>
      </c>
      <c r="B3201" t="str">
        <f>VLOOKUP(C3201, olt_db!$B$2:$E$70, 2, 0)</f>
        <v>OLT-SMGN-Karang_Sari</v>
      </c>
      <c r="C3201" t="s">
        <v>966</v>
      </c>
      <c r="D3201" s="20" t="s">
        <v>1129</v>
      </c>
      <c r="E3201" s="20" t="s">
        <v>1050</v>
      </c>
      <c r="F3201" s="127">
        <v>3.0042796250516499</v>
      </c>
      <c r="G3201" s="128">
        <v>99.122841479284503</v>
      </c>
      <c r="H3201" s="51">
        <f>ACOS(COS(RADIANS(90-F3202)) * COS(RADIANS(90-F3201)) + SIN(RADIANS(90-F3202)) * SIN(RADIANS(90-F3201)) * COS(RADIANS(G3202-G3201))) * 6371392 * IFERROR(IF(AVERAGEIF('TT History'!$B:$B, D3201, 'TT History'!$E:$E) &gt; 9.8%, 1.1205, IF(AVERAGEIF('TT History'!$B:$B, D3201, 'TT History'!$E:$E) &gt;= 8.5%, 1.1055, 1.0525)), 1.0525)</f>
        <v>54.687765856400539</v>
      </c>
    </row>
    <row r="3202" spans="1:8" ht="15" customHeight="1" thickBot="1" x14ac:dyDescent="0.3">
      <c r="A3202" t="s">
        <v>176</v>
      </c>
      <c r="B3202" s="69" t="str">
        <f>VLOOKUP(C3202, olt_db!$B$2:$E$70, 2, 0)</f>
        <v>OLT-SMGN-Karang_Sari</v>
      </c>
      <c r="C3202" s="69" t="s">
        <v>966</v>
      </c>
      <c r="D3202" s="62" t="s">
        <v>1129</v>
      </c>
      <c r="E3202" s="62" t="s">
        <v>984</v>
      </c>
      <c r="F3202" s="184">
        <v>3.0045232331044902</v>
      </c>
      <c r="G3202" s="185">
        <v>99.123240756989603</v>
      </c>
      <c r="H3202" s="63">
        <f>(ACOS(COS(RADIANS(90-olt_db!F36)) * COS(RADIANS(90-F3202)) + SIN(RADIANS(90-olt_db!F36)) * SIN(RADIANS(90-F3202)) * COS(RADIANS(olt_db!G36-G3202))) * 6371392)*1.105</f>
        <v>20.025989419356801</v>
      </c>
    </row>
    <row r="3203" spans="1:8" x14ac:dyDescent="0.25">
      <c r="A3203" t="s">
        <v>176</v>
      </c>
      <c r="B3203" t="str">
        <f>VLOOKUP(C3203, olt_db!$B$2:$E$70, 2, 0)</f>
        <v>OLT-SMGN-Karang_Sari</v>
      </c>
      <c r="C3203" t="s">
        <v>1133</v>
      </c>
      <c r="D3203" s="88" t="s">
        <v>1134</v>
      </c>
      <c r="E3203" s="88" t="s">
        <v>1135</v>
      </c>
      <c r="F3203" s="186">
        <v>3.0232419868081402</v>
      </c>
      <c r="G3203" s="187">
        <v>99.150203330642697</v>
      </c>
      <c r="H3203" s="89">
        <f>ACOS(COS(RADIANS(90-F3204)) * COS(RADIANS(90-F3203)) + SIN(RADIANS(90-F3204)) * SIN(RADIANS(90-F3203)) * COS(RADIANS(G3204-G3203))) * 6371392 * IFERROR(IF(AVERAGEIF('TT History'!$B:$B, D3203, 'TT History'!$E:$E) &gt; 9.8%, 1.1205, IF(AVERAGEIF('TT History'!$B:$B, D3203, 'TT History'!$E:$E) &gt;= 8.5%, 1.1055, 1.0525)), 1.0525)</f>
        <v>77.562118466951816</v>
      </c>
    </row>
    <row r="3204" spans="1:8" x14ac:dyDescent="0.25">
      <c r="A3204" t="s">
        <v>176</v>
      </c>
      <c r="B3204" t="str">
        <f>VLOOKUP(C3204, olt_db!$B$2:$E$70, 2, 0)</f>
        <v>OLT-SMGN-Karang_Sari</v>
      </c>
      <c r="C3204" t="s">
        <v>1133</v>
      </c>
      <c r="D3204" s="88" t="s">
        <v>1134</v>
      </c>
      <c r="E3204" s="88" t="s">
        <v>1136</v>
      </c>
      <c r="F3204" s="186">
        <v>3.0228406360509701</v>
      </c>
      <c r="G3204" s="187">
        <v>99.149675256874303</v>
      </c>
      <c r="H3204" s="89">
        <f>ACOS(COS(RADIANS(90-F3205)) * COS(RADIANS(90-F3204)) + SIN(RADIANS(90-F3205)) * SIN(RADIANS(90-F3204)) * COS(RADIANS(G3205-G3204))) * 6371392 * IFERROR(IF(AVERAGEIF('TT History'!$B:$B, D3204, 'TT History'!$E:$E) &gt; 9.8%, 1.1205, IF(AVERAGEIF('TT History'!$B:$B, D3204, 'TT History'!$E:$E) &gt;= 8.5%, 1.1055, 1.0525)), 1.0525)</f>
        <v>103.89547226202508</v>
      </c>
    </row>
    <row r="3205" spans="1:8" x14ac:dyDescent="0.25">
      <c r="A3205" t="s">
        <v>176</v>
      </c>
      <c r="B3205" t="str">
        <f>VLOOKUP(C3205, olt_db!$B$2:$E$70, 2, 0)</f>
        <v>OLT-SMGN-Karang_Sari</v>
      </c>
      <c r="C3205" t="s">
        <v>1133</v>
      </c>
      <c r="D3205" s="88" t="s">
        <v>1134</v>
      </c>
      <c r="E3205" s="88" t="s">
        <v>1137</v>
      </c>
      <c r="F3205" s="186">
        <v>3.0222894772025701</v>
      </c>
      <c r="G3205" s="187">
        <v>99.1489784266371</v>
      </c>
      <c r="H3205" s="89">
        <f>ACOS(COS(RADIANS(90-F3206)) * COS(RADIANS(90-F3205)) + SIN(RADIANS(90-F3206)) * SIN(RADIANS(90-F3205)) * COS(RADIANS(G3206-G3205))) * 6371392 * IFERROR(IF(AVERAGEIF('TT History'!$B:$B, D3205, 'TT History'!$E:$E) &gt; 9.8%, 1.1205, IF(AVERAGEIF('TT History'!$B:$B, D3205, 'TT History'!$E:$E) &gt;= 8.5%, 1.1055, 1.0525)), 1.0525)</f>
        <v>90.23387736246174</v>
      </c>
    </row>
    <row r="3206" spans="1:8" x14ac:dyDescent="0.25">
      <c r="A3206" t="s">
        <v>176</v>
      </c>
      <c r="B3206" t="str">
        <f>VLOOKUP(C3206, olt_db!$B$2:$E$70, 2, 0)</f>
        <v>OLT-SMGN-Karang_Sari</v>
      </c>
      <c r="C3206" t="s">
        <v>1133</v>
      </c>
      <c r="D3206" s="88" t="s">
        <v>1134</v>
      </c>
      <c r="E3206" s="88" t="s">
        <v>1138</v>
      </c>
      <c r="F3206" s="186">
        <v>3.02180609946579</v>
      </c>
      <c r="G3206" s="187">
        <v>99.148376977209196</v>
      </c>
      <c r="H3206" s="89">
        <f>ACOS(COS(RADIANS(90-F3207)) * COS(RADIANS(90-F3206)) + SIN(RADIANS(90-F3207)) * SIN(RADIANS(90-F3206)) * COS(RADIANS(G3207-G3206))) * 6371392 * IFERROR(IF(AVERAGEIF('TT History'!$B:$B, D3206, 'TT History'!$E:$E) &gt; 9.8%, 1.1205, IF(AVERAGEIF('TT History'!$B:$B, D3206, 'TT History'!$E:$E) &gt;= 8.5%, 1.1055, 1.0525)), 1.0525)</f>
        <v>80.130820509116219</v>
      </c>
    </row>
    <row r="3207" spans="1:8" x14ac:dyDescent="0.25">
      <c r="A3207" t="s">
        <v>176</v>
      </c>
      <c r="B3207" t="str">
        <f>VLOOKUP(C3207, olt_db!$B$2:$E$70, 2, 0)</f>
        <v>OLT-SMGN-Karang_Sari</v>
      </c>
      <c r="C3207" t="s">
        <v>1133</v>
      </c>
      <c r="D3207" s="88" t="s">
        <v>1134</v>
      </c>
      <c r="E3207" s="88" t="s">
        <v>1139</v>
      </c>
      <c r="F3207" s="186">
        <v>3.0213850327309699</v>
      </c>
      <c r="G3207" s="187">
        <v>99.1478363729222</v>
      </c>
      <c r="H3207" s="89">
        <f>ACOS(COS(RADIANS(90-F3208)) * COS(RADIANS(90-F3207)) + SIN(RADIANS(90-F3208)) * SIN(RADIANS(90-F3207)) * COS(RADIANS(G3208-G3207))) * 6371392 * IFERROR(IF(AVERAGEIF('TT History'!$B:$B, D3207, 'TT History'!$E:$E) &gt; 9.8%, 1.1205, IF(AVERAGEIF('TT History'!$B:$B, D3207, 'TT History'!$E:$E) &gt;= 8.5%, 1.1055, 1.0525)), 1.0525)</f>
        <v>58.195974038811109</v>
      </c>
    </row>
    <row r="3208" spans="1:8" x14ac:dyDescent="0.25">
      <c r="A3208" t="s">
        <v>176</v>
      </c>
      <c r="B3208" t="str">
        <f>VLOOKUP(C3208, olt_db!$B$2:$E$70, 2, 0)</f>
        <v>OLT-SMGN-Karang_Sari</v>
      </c>
      <c r="C3208" t="s">
        <v>1133</v>
      </c>
      <c r="D3208" s="88" t="s">
        <v>1134</v>
      </c>
      <c r="E3208" s="88" t="s">
        <v>1140</v>
      </c>
      <c r="F3208" s="186">
        <v>3.0210972617910801</v>
      </c>
      <c r="G3208" s="187">
        <v>99.147430311935096</v>
      </c>
      <c r="H3208" s="89">
        <f>ACOS(COS(RADIANS(90-F3209)) * COS(RADIANS(90-F3208)) + SIN(RADIANS(90-F3209)) * SIN(RADIANS(90-F3208)) * COS(RADIANS(G3209-G3208))) * 6371392 * IFERROR(IF(AVERAGEIF('TT History'!$B:$B, D3208, 'TT History'!$E:$E) &gt; 9.8%, 1.1205, IF(AVERAGEIF('TT History'!$B:$B, D3208, 'TT History'!$E:$E) &gt;= 8.5%, 1.1055, 1.0525)), 1.0525)</f>
        <v>51.83150846521238</v>
      </c>
    </row>
    <row r="3209" spans="1:8" x14ac:dyDescent="0.25">
      <c r="A3209" t="s">
        <v>176</v>
      </c>
      <c r="B3209" t="str">
        <f>VLOOKUP(C3209, olt_db!$B$2:$E$70, 2, 0)</f>
        <v>OLT-SMGN-Karang_Sari</v>
      </c>
      <c r="C3209" t="s">
        <v>1133</v>
      </c>
      <c r="D3209" s="88" t="s">
        <v>1134</v>
      </c>
      <c r="E3209" s="88" t="s">
        <v>1141</v>
      </c>
      <c r="F3209" s="186">
        <v>3.0207300396293899</v>
      </c>
      <c r="G3209" s="187">
        <v>99.147182445223393</v>
      </c>
      <c r="H3209" s="89">
        <f>ACOS(COS(RADIANS(90-F3210)) * COS(RADIANS(90-F3209)) + SIN(RADIANS(90-F3210)) * SIN(RADIANS(90-F3209)) * COS(RADIANS(G3210-G3209))) * 6371392 * IFERROR(IF(AVERAGEIF('TT History'!$B:$B, D3209, 'TT History'!$E:$E) &gt; 9.8%, 1.1205, IF(AVERAGEIF('TT History'!$B:$B, D3209, 'TT History'!$E:$E) &gt;= 8.5%, 1.1055, 1.0525)), 1.0525)</f>
        <v>69.007689947173574</v>
      </c>
    </row>
    <row r="3210" spans="1:8" x14ac:dyDescent="0.25">
      <c r="A3210" t="s">
        <v>176</v>
      </c>
      <c r="B3210" t="str">
        <f>VLOOKUP(C3210, olt_db!$B$2:$E$70, 2, 0)</f>
        <v>OLT-SMGN-Karang_Sari</v>
      </c>
      <c r="C3210" t="s">
        <v>1133</v>
      </c>
      <c r="D3210" s="88" t="s">
        <v>1134</v>
      </c>
      <c r="E3210" s="88" t="s">
        <v>1142</v>
      </c>
      <c r="F3210" s="186">
        <v>3.0201775576264098</v>
      </c>
      <c r="G3210" s="187">
        <v>99.146976241724403</v>
      </c>
      <c r="H3210" s="89">
        <f>ACOS(COS(RADIANS(90-F3211)) * COS(RADIANS(90-F3210)) + SIN(RADIANS(90-F3211)) * SIN(RADIANS(90-F3210)) * COS(RADIANS(G3211-G3210))) * 6371392 * IFERROR(IF(AVERAGEIF('TT History'!$B:$B, D3210, 'TT History'!$E:$E) &gt; 9.8%, 1.1205, IF(AVERAGEIF('TT History'!$B:$B, D3210, 'TT History'!$E:$E) &gt;= 8.5%, 1.1055, 1.0525)), 1.0525)</f>
        <v>83.417426985970224</v>
      </c>
    </row>
    <row r="3211" spans="1:8" x14ac:dyDescent="0.25">
      <c r="A3211" t="s">
        <v>176</v>
      </c>
      <c r="B3211" t="str">
        <f>VLOOKUP(C3211, olt_db!$B$2:$E$70, 2, 0)</f>
        <v>OLT-SMGN-Karang_Sari</v>
      </c>
      <c r="C3211" t="s">
        <v>1133</v>
      </c>
      <c r="D3211" s="88" t="s">
        <v>1134</v>
      </c>
      <c r="E3211" s="88" t="s">
        <v>1143</v>
      </c>
      <c r="F3211" s="186">
        <v>3.0194648387808498</v>
      </c>
      <c r="G3211" s="187">
        <v>99.146972986972202</v>
      </c>
      <c r="H3211" s="89">
        <f>ACOS(COS(RADIANS(90-F3212)) * COS(RADIANS(90-F3211)) + SIN(RADIANS(90-F3212)) * SIN(RADIANS(90-F3211)) * COS(RADIANS(G3212-G3211))) * 6371392 * IFERROR(IF(AVERAGEIF('TT History'!$B:$B, D3211, 'TT History'!$E:$E) &gt; 9.8%, 1.1205, IF(AVERAGEIF('TT History'!$B:$B, D3211, 'TT History'!$E:$E) &gt;= 8.5%, 1.1055, 1.0525)), 1.0525)</f>
        <v>49.146205115581679</v>
      </c>
    </row>
    <row r="3212" spans="1:8" x14ac:dyDescent="0.25">
      <c r="A3212" t="s">
        <v>176</v>
      </c>
      <c r="B3212" t="str">
        <f>VLOOKUP(C3212, olt_db!$B$2:$E$70, 2, 0)</f>
        <v>OLT-SMGN-Karang_Sari</v>
      </c>
      <c r="C3212" t="s">
        <v>1133</v>
      </c>
      <c r="D3212" s="88" t="s">
        <v>1134</v>
      </c>
      <c r="E3212" s="88" t="s">
        <v>1144</v>
      </c>
      <c r="F3212" s="186">
        <v>3.0190500380629</v>
      </c>
      <c r="G3212" s="187">
        <v>99.146907599246305</v>
      </c>
      <c r="H3212" s="89">
        <f>ACOS(COS(RADIANS(90-F3213)) * COS(RADIANS(90-F3212)) + SIN(RADIANS(90-F3213)) * SIN(RADIANS(90-F3212)) * COS(RADIANS(G3213-G3212))) * 6371392 * IFERROR(IF(AVERAGEIF('TT History'!$B:$B, D3212, 'TT History'!$E:$E) &gt; 9.8%, 1.1205, IF(AVERAGEIF('TT History'!$B:$B, D3212, 'TT History'!$E:$E) &gt;= 8.5%, 1.1055, 1.0525)), 1.0525)</f>
        <v>62.265164352502701</v>
      </c>
    </row>
    <row r="3213" spans="1:8" x14ac:dyDescent="0.25">
      <c r="A3213" t="s">
        <v>176</v>
      </c>
      <c r="B3213" t="str">
        <f>VLOOKUP(C3213, olt_db!$B$2:$E$70, 2, 0)</f>
        <v>OLT-SMGN-Karang_Sari</v>
      </c>
      <c r="C3213" t="s">
        <v>1133</v>
      </c>
      <c r="D3213" s="88" t="s">
        <v>1134</v>
      </c>
      <c r="E3213" s="88" t="s">
        <v>1145</v>
      </c>
      <c r="F3213" s="186">
        <v>3.0185533134423501</v>
      </c>
      <c r="G3213" s="187">
        <v>99.146716842131397</v>
      </c>
      <c r="H3213" s="89">
        <f>ACOS(COS(RADIANS(90-F3214)) * COS(RADIANS(90-F3213)) + SIN(RADIANS(90-F3214)) * SIN(RADIANS(90-F3213)) * COS(RADIANS(G3214-G3213))) * 6371392 * IFERROR(IF(AVERAGEIF('TT History'!$B:$B, D3213, 'TT History'!$E:$E) &gt; 9.8%, 1.1205, IF(AVERAGEIF('TT History'!$B:$B, D3213, 'TT History'!$E:$E) &gt;= 8.5%, 1.1055, 1.0525)), 1.0525)</f>
        <v>95.901980671751062</v>
      </c>
    </row>
    <row r="3214" spans="1:8" x14ac:dyDescent="0.25">
      <c r="A3214" t="s">
        <v>176</v>
      </c>
      <c r="B3214" t="str">
        <f>VLOOKUP(C3214, olt_db!$B$2:$E$70, 2, 0)</f>
        <v>OLT-SMGN-Karang_Sari</v>
      </c>
      <c r="C3214" t="s">
        <v>1133</v>
      </c>
      <c r="D3214" s="88" t="s">
        <v>1134</v>
      </c>
      <c r="E3214" s="88" t="s">
        <v>1146</v>
      </c>
      <c r="F3214" s="186">
        <v>3.0178531988733401</v>
      </c>
      <c r="G3214" s="187">
        <v>99.146290517426806</v>
      </c>
      <c r="H3214" s="89">
        <f>ACOS(COS(RADIANS(90-F3215)) * COS(RADIANS(90-F3214)) + SIN(RADIANS(90-F3215)) * SIN(RADIANS(90-F3214)) * COS(RADIANS(G3215-G3214))) * 6371392 * IFERROR(IF(AVERAGEIF('TT History'!$B:$B, D3214, 'TT History'!$E:$E) &gt; 9.8%, 1.1205, IF(AVERAGEIF('TT History'!$B:$B, D3214, 'TT History'!$E:$E) &gt;= 8.5%, 1.1055, 1.0525)), 1.0525)</f>
        <v>92.194519581858941</v>
      </c>
    </row>
    <row r="3215" spans="1:8" x14ac:dyDescent="0.25">
      <c r="A3215" t="s">
        <v>176</v>
      </c>
      <c r="B3215" t="str">
        <f>VLOOKUP(C3215, olt_db!$B$2:$E$70, 2, 0)</f>
        <v>OLT-SMGN-Karang_Sari</v>
      </c>
      <c r="C3215" t="s">
        <v>1133</v>
      </c>
      <c r="D3215" s="88" t="s">
        <v>1134</v>
      </c>
      <c r="E3215" s="88" t="s">
        <v>1147</v>
      </c>
      <c r="F3215" s="186">
        <v>3.0171652531129598</v>
      </c>
      <c r="G3215" s="187">
        <v>99.145906277478204</v>
      </c>
      <c r="H3215" s="89">
        <f>ACOS(COS(RADIANS(90-F3216)) * COS(RADIANS(90-F3215)) + SIN(RADIANS(90-F3216)) * SIN(RADIANS(90-F3215)) * COS(RADIANS(G3216-G3215))) * 6371392 * IFERROR(IF(AVERAGEIF('TT History'!$B:$B, D3215, 'TT History'!$E:$E) &gt; 9.8%, 1.1205, IF(AVERAGEIF('TT History'!$B:$B, D3215, 'TT History'!$E:$E) &gt;= 8.5%, 1.1055, 1.0525)), 1.0525)</f>
        <v>136.95440837243103</v>
      </c>
    </row>
    <row r="3216" spans="1:8" x14ac:dyDescent="0.25">
      <c r="A3216" t="s">
        <v>176</v>
      </c>
      <c r="B3216" t="str">
        <f>VLOOKUP(C3216, olt_db!$B$2:$E$70, 2, 0)</f>
        <v>OLT-SMGN-Karang_Sari</v>
      </c>
      <c r="C3216" t="s">
        <v>1133</v>
      </c>
      <c r="D3216" s="88" t="s">
        <v>1134</v>
      </c>
      <c r="E3216" s="88" t="s">
        <v>1148</v>
      </c>
      <c r="F3216" s="186">
        <v>3.0159953043653198</v>
      </c>
      <c r="G3216" s="187">
        <v>99.145884451521098</v>
      </c>
      <c r="H3216" s="89">
        <f>ACOS(COS(RADIANS(90-F3217)) * COS(RADIANS(90-F3216)) + SIN(RADIANS(90-F3217)) * SIN(RADIANS(90-F3216)) * COS(RADIANS(G3217-G3216))) * 6371392 * IFERROR(IF(AVERAGEIF('TT History'!$B:$B, D3216, 'TT History'!$E:$E) &gt; 9.8%, 1.1205, IF(AVERAGEIF('TT History'!$B:$B, D3216, 'TT History'!$E:$E) &gt;= 8.5%, 1.1055, 1.0525)), 1.0525)</f>
        <v>99.292162059519242</v>
      </c>
    </row>
    <row r="3217" spans="1:8" x14ac:dyDescent="0.25">
      <c r="A3217" t="s">
        <v>176</v>
      </c>
      <c r="B3217" t="str">
        <f>VLOOKUP(C3217, olt_db!$B$2:$E$70, 2, 0)</f>
        <v>OLT-SMGN-Karang_Sari</v>
      </c>
      <c r="C3217" t="s">
        <v>1133</v>
      </c>
      <c r="D3217" s="88" t="s">
        <v>1134</v>
      </c>
      <c r="E3217" s="88" t="s">
        <v>1149</v>
      </c>
      <c r="F3217" s="186">
        <v>3.0151469613216801</v>
      </c>
      <c r="G3217" s="187">
        <v>99.145878766427103</v>
      </c>
      <c r="H3217" s="89">
        <f>ACOS(COS(RADIANS(90-F3218)) * COS(RADIANS(90-F3217)) + SIN(RADIANS(90-F3218)) * SIN(RADIANS(90-F3217)) * COS(RADIANS(G3218-G3217))) * 6371392 * IFERROR(IF(AVERAGEIF('TT History'!$B:$B, D3217, 'TT History'!$E:$E) &gt; 9.8%, 1.1205, IF(AVERAGEIF('TT History'!$B:$B, D3217, 'TT History'!$E:$E) &gt;= 8.5%, 1.1055, 1.0525)), 1.0525)</f>
        <v>140.64903506871974</v>
      </c>
    </row>
    <row r="3218" spans="1:8" x14ac:dyDescent="0.25">
      <c r="A3218" t="s">
        <v>176</v>
      </c>
      <c r="B3218" t="str">
        <f>VLOOKUP(C3218, olt_db!$B$2:$E$70, 2, 0)</f>
        <v>OLT-SMGN-Karang_Sari</v>
      </c>
      <c r="C3218" t="s">
        <v>1133</v>
      </c>
      <c r="D3218" s="88" t="s">
        <v>1134</v>
      </c>
      <c r="E3218" s="88" t="s">
        <v>1150</v>
      </c>
      <c r="F3218" s="186">
        <v>3.0151936029963502</v>
      </c>
      <c r="G3218" s="187">
        <v>99.144676288537497</v>
      </c>
      <c r="H3218" s="89">
        <f>ACOS(COS(RADIANS(90-F3219)) * COS(RADIANS(90-F3218)) + SIN(RADIANS(90-F3219)) * SIN(RADIANS(90-F3218)) * COS(RADIANS(G3219-G3218))) * 6371392 * IFERROR(IF(AVERAGEIF('TT History'!$B:$B, D3218, 'TT History'!$E:$E) &gt; 9.8%, 1.1205, IF(AVERAGEIF('TT History'!$B:$B, D3218, 'TT History'!$E:$E) &gt;= 8.5%, 1.1055, 1.0525)), 1.0525)</f>
        <v>188.61505234346072</v>
      </c>
    </row>
    <row r="3219" spans="1:8" x14ac:dyDescent="0.25">
      <c r="A3219" t="s">
        <v>176</v>
      </c>
      <c r="B3219" t="str">
        <f>VLOOKUP(C3219, olt_db!$B$2:$E$70, 2, 0)</f>
        <v>OLT-SMGN-Karang_Sari</v>
      </c>
      <c r="C3219" t="s">
        <v>1133</v>
      </c>
      <c r="D3219" s="88" t="s">
        <v>1134</v>
      </c>
      <c r="E3219" s="88" t="s">
        <v>1151</v>
      </c>
      <c r="F3219" s="186">
        <v>3.01527720939086</v>
      </c>
      <c r="G3219" s="187">
        <v>99.1430646823882</v>
      </c>
      <c r="H3219" s="89">
        <f>ACOS(COS(RADIANS(90-F3220)) * COS(RADIANS(90-F3219)) + SIN(RADIANS(90-F3220)) * SIN(RADIANS(90-F3219)) * COS(RADIANS(G3220-G3219))) * 6371392 * IFERROR(IF(AVERAGEIF('TT History'!$B:$B, D3219, 'TT History'!$E:$E) &gt; 9.8%, 1.1205, IF(AVERAGEIF('TT History'!$B:$B, D3219, 'TT History'!$E:$E) &gt;= 8.5%, 1.1055, 1.0525)), 1.0525)</f>
        <v>147.42605203723684</v>
      </c>
    </row>
    <row r="3220" spans="1:8" x14ac:dyDescent="0.25">
      <c r="A3220" t="s">
        <v>176</v>
      </c>
      <c r="B3220" t="str">
        <f>VLOOKUP(C3220, olt_db!$B$2:$E$70, 2, 0)</f>
        <v>OLT-SMGN-Karang_Sari</v>
      </c>
      <c r="C3220" t="s">
        <v>1133</v>
      </c>
      <c r="D3220" s="88" t="s">
        <v>1134</v>
      </c>
      <c r="E3220" s="88" t="s">
        <v>1152</v>
      </c>
      <c r="F3220" s="186">
        <v>3.0153145795763199</v>
      </c>
      <c r="G3220" s="187">
        <v>99.141803869030994</v>
      </c>
      <c r="H3220" s="89">
        <f>ACOS(COS(RADIANS(90-F3221)) * COS(RADIANS(90-F3220)) + SIN(RADIANS(90-F3221)) * SIN(RADIANS(90-F3220)) * COS(RADIANS(G3221-G3220))) * 6371392 * IFERROR(IF(AVERAGEIF('TT History'!$B:$B, D3220, 'TT History'!$E:$E) &gt; 9.8%, 1.1205, IF(AVERAGEIF('TT History'!$B:$B, D3220, 'TT History'!$E:$E) &gt;= 8.5%, 1.1055, 1.0525)), 1.0525)</f>
        <v>155.08461306112449</v>
      </c>
    </row>
    <row r="3221" spans="1:8" x14ac:dyDescent="0.25">
      <c r="A3221" t="s">
        <v>176</v>
      </c>
      <c r="B3221" t="str">
        <f>VLOOKUP(C3221, olt_db!$B$2:$E$70, 2, 0)</f>
        <v>OLT-SMGN-Karang_Sari</v>
      </c>
      <c r="C3221" t="s">
        <v>1133</v>
      </c>
      <c r="D3221" s="88" t="s">
        <v>1134</v>
      </c>
      <c r="E3221" s="88" t="s">
        <v>1153</v>
      </c>
      <c r="F3221" s="186">
        <v>3.01534570858164</v>
      </c>
      <c r="G3221" s="187">
        <v>99.140477340077993</v>
      </c>
      <c r="H3221" s="89">
        <f>ACOS(COS(RADIANS(90-F3222)) * COS(RADIANS(90-F3221)) + SIN(RADIANS(90-F3222)) * SIN(RADIANS(90-F3221)) * COS(RADIANS(G3222-G3221))) * 6371392 * IFERROR(IF(AVERAGEIF('TT History'!$B:$B, D3221, 'TT History'!$E:$E) &gt; 9.8%, 1.1205, IF(AVERAGEIF('TT History'!$B:$B, D3221, 'TT History'!$E:$E) &gt;= 8.5%, 1.1055, 1.0525)), 1.0525)</f>
        <v>123.58290004098596</v>
      </c>
    </row>
    <row r="3222" spans="1:8" x14ac:dyDescent="0.25">
      <c r="A3222" t="s">
        <v>176</v>
      </c>
      <c r="B3222" t="str">
        <f>VLOOKUP(C3222, olt_db!$B$2:$E$70, 2, 0)</f>
        <v>OLT-SMGN-Karang_Sari</v>
      </c>
      <c r="C3222" t="s">
        <v>1133</v>
      </c>
      <c r="D3222" s="88" t="s">
        <v>1134</v>
      </c>
      <c r="E3222" s="88" t="s">
        <v>1154</v>
      </c>
      <c r="F3222" s="186">
        <v>3.0154299578655501</v>
      </c>
      <c r="G3222" s="187">
        <v>99.139423342648101</v>
      </c>
      <c r="H3222" s="89">
        <f>ACOS(COS(RADIANS(90-F3223)) * COS(RADIANS(90-F3222)) + SIN(RADIANS(90-F3223)) * SIN(RADIANS(90-F3222)) * COS(RADIANS(G3223-G3222))) * 6371392 * IFERROR(IF(AVERAGEIF('TT History'!$B:$B, D3222, 'TT History'!$E:$E) &gt; 9.8%, 1.1205, IF(AVERAGEIF('TT History'!$B:$B, D3222, 'TT History'!$E:$E) &gt;= 8.5%, 1.1055, 1.0525)), 1.0525)</f>
        <v>85.820631804573338</v>
      </c>
    </row>
    <row r="3223" spans="1:8" x14ac:dyDescent="0.25">
      <c r="A3223" t="s">
        <v>176</v>
      </c>
      <c r="B3223" t="str">
        <f>VLOOKUP(C3223, olt_db!$B$2:$E$70, 2, 0)</f>
        <v>OLT-SMGN-Karang_Sari</v>
      </c>
      <c r="C3223" t="s">
        <v>1133</v>
      </c>
      <c r="D3223" s="88" t="s">
        <v>1134</v>
      </c>
      <c r="E3223" s="88" t="s">
        <v>1155</v>
      </c>
      <c r="F3223" s="186">
        <v>3.0154532118977602</v>
      </c>
      <c r="G3223" s="187">
        <v>99.138689435342499</v>
      </c>
      <c r="H3223" s="89">
        <f>ACOS(COS(RADIANS(90-F3224)) * COS(RADIANS(90-F3223)) + SIN(RADIANS(90-F3224)) * SIN(RADIANS(90-F3223)) * COS(RADIANS(G3224-G3223))) * 6371392 * IFERROR(IF(AVERAGEIF('TT History'!$B:$B, D3223, 'TT History'!$E:$E) &gt; 9.8%, 1.1205, IF(AVERAGEIF('TT History'!$B:$B, D3223, 'TT History'!$E:$E) &gt;= 8.5%, 1.1055, 1.0525)), 1.0525)</f>
        <v>23.416929338307863</v>
      </c>
    </row>
    <row r="3224" spans="1:8" x14ac:dyDescent="0.25">
      <c r="A3224" t="s">
        <v>176</v>
      </c>
      <c r="B3224" t="str">
        <f>VLOOKUP(C3224, olt_db!$B$2:$E$70, 2, 0)</f>
        <v>OLT-SMGN-Karang_Sari</v>
      </c>
      <c r="C3224" t="s">
        <v>1133</v>
      </c>
      <c r="D3224" s="88" t="s">
        <v>1134</v>
      </c>
      <c r="E3224" s="88" t="s">
        <v>1156</v>
      </c>
      <c r="F3224" s="186">
        <v>3.0153751895145202</v>
      </c>
      <c r="G3224" s="187">
        <v>99.1385049425419</v>
      </c>
      <c r="H3224" s="89">
        <f>ACOS(COS(RADIANS(90-F3225)) * COS(RADIANS(90-F3224)) + SIN(RADIANS(90-F3225)) * SIN(RADIANS(90-F3224)) * COS(RADIANS(G3225-G3224))) * 6371392 * IFERROR(IF(AVERAGEIF('TT History'!$B:$B, D3224, 'TT History'!$E:$E) &gt; 9.8%, 1.1205, IF(AVERAGEIF('TT History'!$B:$B, D3224, 'TT History'!$E:$E) &gt;= 8.5%, 1.1055, 1.0525)), 1.0525)</f>
        <v>96.486539221626089</v>
      </c>
    </row>
    <row r="3225" spans="1:8" x14ac:dyDescent="0.25">
      <c r="A3225" t="s">
        <v>176</v>
      </c>
      <c r="B3225" t="str">
        <f>VLOOKUP(C3225, olt_db!$B$2:$E$70, 2, 0)</f>
        <v>OLT-SMGN-Karang_Sari</v>
      </c>
      <c r="C3225" t="s">
        <v>1133</v>
      </c>
      <c r="D3225" s="88" t="s">
        <v>1134</v>
      </c>
      <c r="E3225" s="88" t="s">
        <v>1157</v>
      </c>
      <c r="F3225" s="186">
        <v>3.0145581760332099</v>
      </c>
      <c r="G3225" s="187">
        <v>99.1383947540196</v>
      </c>
      <c r="H3225" s="89">
        <f>ACOS(COS(RADIANS(90-F3226)) * COS(RADIANS(90-F3225)) + SIN(RADIANS(90-F3226)) * SIN(RADIANS(90-F3225)) * COS(RADIANS(G3226-G3225))) * 6371392 * IFERROR(IF(AVERAGEIF('TT History'!$B:$B, D3225, 'TT History'!$E:$E) &gt; 9.8%, 1.1205, IF(AVERAGEIF('TT History'!$B:$B, D3225, 'TT History'!$E:$E) &gt;= 8.5%, 1.1055, 1.0525)), 1.0525)</f>
        <v>81.146006258353026</v>
      </c>
    </row>
    <row r="3226" spans="1:8" x14ac:dyDescent="0.25">
      <c r="A3226" t="s">
        <v>176</v>
      </c>
      <c r="B3226" t="str">
        <f>VLOOKUP(C3226, olt_db!$B$2:$E$70, 2, 0)</f>
        <v>OLT-SMGN-Karang_Sari</v>
      </c>
      <c r="C3226" t="s">
        <v>1133</v>
      </c>
      <c r="D3226" s="88" t="s">
        <v>1134</v>
      </c>
      <c r="E3226" s="88" t="s">
        <v>1158</v>
      </c>
      <c r="F3226" s="186">
        <v>3.0138723894413402</v>
      </c>
      <c r="G3226" s="187">
        <v>99.138292686484405</v>
      </c>
      <c r="H3226" s="89">
        <f>ACOS(COS(RADIANS(90-F3227)) * COS(RADIANS(90-F3226)) + SIN(RADIANS(90-F3227)) * SIN(RADIANS(90-F3226)) * COS(RADIANS(G3227-G3226))) * 6371392 * IFERROR(IF(AVERAGEIF('TT History'!$B:$B, D3226, 'TT History'!$E:$E) &gt; 9.8%, 1.1205, IF(AVERAGEIF('TT History'!$B:$B, D3226, 'TT History'!$E:$E) &gt;= 8.5%, 1.1055, 1.0525)), 1.0525)</f>
        <v>94.506961957527452</v>
      </c>
    </row>
    <row r="3227" spans="1:8" x14ac:dyDescent="0.25">
      <c r="A3227" t="s">
        <v>176</v>
      </c>
      <c r="B3227" t="str">
        <f>VLOOKUP(C3227, olt_db!$B$2:$E$70, 2, 0)</f>
        <v>OLT-SMGN-Karang_Sari</v>
      </c>
      <c r="C3227" t="s">
        <v>1133</v>
      </c>
      <c r="D3227" s="88" t="s">
        <v>1134</v>
      </c>
      <c r="E3227" s="88" t="s">
        <v>1159</v>
      </c>
      <c r="F3227" s="186">
        <v>3.0130722290409899</v>
      </c>
      <c r="G3227" s="187">
        <v>99.1381840837076</v>
      </c>
      <c r="H3227" s="89">
        <f>ACOS(COS(RADIANS(90-F3228)) * COS(RADIANS(90-F3227)) + SIN(RADIANS(90-F3228)) * SIN(RADIANS(90-F3227)) * COS(RADIANS(G3228-G3227))) * 6371392 * IFERROR(IF(AVERAGEIF('TT History'!$B:$B, D3227, 'TT History'!$E:$E) &gt; 9.8%, 1.1205, IF(AVERAGEIF('TT History'!$B:$B, D3227, 'TT History'!$E:$E) &gt;= 8.5%, 1.1055, 1.0525)), 1.0525)</f>
        <v>143.63983990613494</v>
      </c>
    </row>
    <row r="3228" spans="1:8" x14ac:dyDescent="0.25">
      <c r="A3228" t="s">
        <v>176</v>
      </c>
      <c r="B3228" t="str">
        <f>VLOOKUP(C3228, olt_db!$B$2:$E$70, 2, 0)</f>
        <v>OLT-SMGN-Karang_Sari</v>
      </c>
      <c r="C3228" t="s">
        <v>1133</v>
      </c>
      <c r="D3228" s="88" t="s">
        <v>1134</v>
      </c>
      <c r="E3228" s="88" t="s">
        <v>1160</v>
      </c>
      <c r="F3228" s="186">
        <v>3.01191553742912</v>
      </c>
      <c r="G3228" s="187">
        <v>99.137773318272707</v>
      </c>
      <c r="H3228" s="89">
        <f>ACOS(COS(RADIANS(90-F3229)) * COS(RADIANS(90-F3228)) + SIN(RADIANS(90-F3229)) * SIN(RADIANS(90-F3228)) * COS(RADIANS(G3229-G3228))) * 6371392 * IFERROR(IF(AVERAGEIF('TT History'!$B:$B, D3228, 'TT History'!$E:$E) &gt; 9.8%, 1.1205, IF(AVERAGEIF('TT History'!$B:$B, D3228, 'TT History'!$E:$E) &gt;= 8.5%, 1.1055, 1.0525)), 1.0525)</f>
        <v>51.614713994006195</v>
      </c>
    </row>
    <row r="3229" spans="1:8" x14ac:dyDescent="0.25">
      <c r="A3229" t="s">
        <v>176</v>
      </c>
      <c r="B3229" t="str">
        <f>VLOOKUP(C3229, olt_db!$B$2:$E$70, 2, 0)</f>
        <v>OLT-SMGN-Karang_Sari</v>
      </c>
      <c r="C3229" t="s">
        <v>1133</v>
      </c>
      <c r="D3229" s="88" t="s">
        <v>1134</v>
      </c>
      <c r="E3229" s="88" t="s">
        <v>1161</v>
      </c>
      <c r="F3229" s="186">
        <v>3.0118896193491902</v>
      </c>
      <c r="G3229" s="187">
        <v>99.137332471080299</v>
      </c>
      <c r="H3229" s="89">
        <f>ACOS(COS(RADIANS(90-F3230)) * COS(RADIANS(90-F3229)) + SIN(RADIANS(90-F3230)) * SIN(RADIANS(90-F3229)) * COS(RADIANS(G3230-G3229))) * 6371392 * IFERROR(IF(AVERAGEIF('TT History'!$B:$B, D3229, 'TT History'!$E:$E) &gt; 9.8%, 1.1205, IF(AVERAGEIF('TT History'!$B:$B, D3229, 'TT History'!$E:$E) &gt;= 8.5%, 1.1055, 1.0525)), 1.0525)</f>
        <v>111.21376925680235</v>
      </c>
    </row>
    <row r="3230" spans="1:8" x14ac:dyDescent="0.25">
      <c r="A3230" t="s">
        <v>176</v>
      </c>
      <c r="B3230" t="str">
        <f>VLOOKUP(C3230, olt_db!$B$2:$E$70, 2, 0)</f>
        <v>OLT-SMGN-Karang_Sari</v>
      </c>
      <c r="C3230" t="s">
        <v>1133</v>
      </c>
      <c r="D3230" s="88" t="s">
        <v>1134</v>
      </c>
      <c r="E3230" s="88" t="s">
        <v>1162</v>
      </c>
      <c r="F3230" s="186">
        <v>3.0109805295477901</v>
      </c>
      <c r="G3230" s="187">
        <v>99.137055545363793</v>
      </c>
      <c r="H3230" s="89">
        <f>ACOS(COS(RADIANS(90-F3231)) * COS(RADIANS(90-F3230)) + SIN(RADIANS(90-F3231)) * SIN(RADIANS(90-F3230)) * COS(RADIANS(G3231-G3230))) * 6371392 * IFERROR(IF(AVERAGEIF('TT History'!$B:$B, D3230, 'TT History'!$E:$E) &gt; 9.8%, 1.1205, IF(AVERAGEIF('TT History'!$B:$B, D3230, 'TT History'!$E:$E) &gt;= 8.5%, 1.1055, 1.0525)), 1.0525)</f>
        <v>56.279910850426376</v>
      </c>
    </row>
    <row r="3231" spans="1:8" x14ac:dyDescent="0.25">
      <c r="A3231" t="s">
        <v>176</v>
      </c>
      <c r="B3231" t="str">
        <f>VLOOKUP(C3231, olt_db!$B$2:$E$70, 2, 0)</f>
        <v>OLT-SMGN-Karang_Sari</v>
      </c>
      <c r="C3231" t="s">
        <v>1133</v>
      </c>
      <c r="D3231" s="88" t="s">
        <v>1134</v>
      </c>
      <c r="E3231" s="88" t="s">
        <v>1163</v>
      </c>
      <c r="F3231" s="186">
        <v>3.01057649338851</v>
      </c>
      <c r="G3231" s="187">
        <v>99.137316640115202</v>
      </c>
      <c r="H3231" s="89">
        <f>ACOS(COS(RADIANS(90-F3232)) * COS(RADIANS(90-F3231)) + SIN(RADIANS(90-F3232)) * SIN(RADIANS(90-F3231)) * COS(RADIANS(G3232-G3231))) * 6371392 * IFERROR(IF(AVERAGEIF('TT History'!$B:$B, D3231, 'TT History'!$E:$E) &gt; 9.8%, 1.1205, IF(AVERAGEIF('TT History'!$B:$B, D3231, 'TT History'!$E:$E) &gt;= 8.5%, 1.1055, 1.0525)), 1.0525)</f>
        <v>64.60030246927748</v>
      </c>
    </row>
    <row r="3232" spans="1:8" x14ac:dyDescent="0.25">
      <c r="A3232" t="s">
        <v>176</v>
      </c>
      <c r="B3232" t="str">
        <f>VLOOKUP(C3232, olt_db!$B$2:$E$70, 2, 0)</f>
        <v>OLT-SMGN-Karang_Sari</v>
      </c>
      <c r="C3232" t="s">
        <v>1133</v>
      </c>
      <c r="D3232" s="88" t="s">
        <v>1134</v>
      </c>
      <c r="E3232" s="88" t="s">
        <v>1164</v>
      </c>
      <c r="F3232" s="186">
        <v>3.01002474736742</v>
      </c>
      <c r="G3232" s="187">
        <v>99.137331699576094</v>
      </c>
      <c r="H3232" s="89">
        <f>ACOS(COS(RADIANS(90-F3233)) * COS(RADIANS(90-F3232)) + SIN(RADIANS(90-F3233)) * SIN(RADIANS(90-F3232)) * COS(RADIANS(G3233-G3232))) * 6371392 * IFERROR(IF(AVERAGEIF('TT History'!$B:$B, D3232, 'TT History'!$E:$E) &gt; 9.8%, 1.1205, IF(AVERAGEIF('TT History'!$B:$B, D3232, 'TT History'!$E:$E) &gt;= 8.5%, 1.1055, 1.0525)), 1.0525)</f>
        <v>130.90311760129248</v>
      </c>
    </row>
    <row r="3233" spans="1:8" x14ac:dyDescent="0.25">
      <c r="A3233" t="s">
        <v>176</v>
      </c>
      <c r="B3233" t="str">
        <f>VLOOKUP(C3233, olt_db!$B$2:$E$70, 2, 0)</f>
        <v>OLT-SMGN-Karang_Sari</v>
      </c>
      <c r="C3233" t="s">
        <v>1133</v>
      </c>
      <c r="D3233" s="88" t="s">
        <v>1134</v>
      </c>
      <c r="E3233" s="88" t="s">
        <v>1165</v>
      </c>
      <c r="F3233" s="186">
        <v>3.0089063949504999</v>
      </c>
      <c r="G3233" s="187">
        <v>99.137346421208093</v>
      </c>
      <c r="H3233" s="89">
        <f>ACOS(COS(RADIANS(90-F3234)) * COS(RADIANS(90-F3233)) + SIN(RADIANS(90-F3234)) * SIN(RADIANS(90-F3233)) * COS(RADIANS(G3234-G3233))) * 6371392 * IFERROR(IF(AVERAGEIF('TT History'!$B:$B, D3233, 'TT History'!$E:$E) &gt; 9.8%, 1.1205, IF(AVERAGEIF('TT History'!$B:$B, D3233, 'TT History'!$E:$E) &gt;= 8.5%, 1.1055, 1.0525)), 1.0525)</f>
        <v>155.85531744754519</v>
      </c>
    </row>
    <row r="3234" spans="1:8" x14ac:dyDescent="0.25">
      <c r="A3234" t="s">
        <v>176</v>
      </c>
      <c r="B3234" t="str">
        <f>VLOOKUP(C3234, olt_db!$B$2:$E$70, 2, 0)</f>
        <v>OLT-SMGN-Karang_Sari</v>
      </c>
      <c r="C3234" t="s">
        <v>1133</v>
      </c>
      <c r="D3234" s="88" t="s">
        <v>1134</v>
      </c>
      <c r="E3234" s="88" t="s">
        <v>1166</v>
      </c>
      <c r="F3234" s="186">
        <v>3.0075748494529799</v>
      </c>
      <c r="G3234" s="187">
        <v>99.137362550419397</v>
      </c>
      <c r="H3234" s="89">
        <f>ACOS(COS(RADIANS(90-F3235)) * COS(RADIANS(90-F3234)) + SIN(RADIANS(90-F3235)) * SIN(RADIANS(90-F3234)) * COS(RADIANS(G3235-G3234))) * 6371392 * IFERROR(IF(AVERAGEIF('TT History'!$B:$B, D3234, 'TT History'!$E:$E) &gt; 9.8%, 1.1205, IF(AVERAGEIF('TT History'!$B:$B, D3234, 'TT History'!$E:$E) &gt;= 8.5%, 1.1055, 1.0525)), 1.0525)</f>
        <v>162.6335816661568</v>
      </c>
    </row>
    <row r="3235" spans="1:8" x14ac:dyDescent="0.25">
      <c r="A3235" t="s">
        <v>176</v>
      </c>
      <c r="B3235" t="str">
        <f>VLOOKUP(C3235, olt_db!$B$2:$E$70, 2, 0)</f>
        <v>OLT-SMGN-Karang_Sari</v>
      </c>
      <c r="C3235" t="s">
        <v>1133</v>
      </c>
      <c r="D3235" s="88" t="s">
        <v>1134</v>
      </c>
      <c r="E3235" s="88" t="s">
        <v>1167</v>
      </c>
      <c r="F3235" s="186">
        <v>3.0061853631823201</v>
      </c>
      <c r="G3235" s="187">
        <v>99.137348488067104</v>
      </c>
      <c r="H3235" s="89">
        <f>ACOS(COS(RADIANS(90-F3236)) * COS(RADIANS(90-F3235)) + SIN(RADIANS(90-F3236)) * SIN(RADIANS(90-F3235)) * COS(RADIANS(G3236-G3235))) * 6371392 * IFERROR(IF(AVERAGEIF('TT History'!$B:$B, D3235, 'TT History'!$E:$E) &gt; 9.8%, 1.1205, IF(AVERAGEIF('TT History'!$B:$B, D3235, 'TT History'!$E:$E) &gt;= 8.5%, 1.1055, 1.0525)), 1.0525)</f>
        <v>146.34464250297887</v>
      </c>
    </row>
    <row r="3236" spans="1:8" x14ac:dyDescent="0.25">
      <c r="A3236" t="s">
        <v>176</v>
      </c>
      <c r="B3236" t="str">
        <f>VLOOKUP(C3236, olt_db!$B$2:$E$70, 2, 0)</f>
        <v>OLT-SMGN-Karang_Sari</v>
      </c>
      <c r="C3236" t="s">
        <v>1133</v>
      </c>
      <c r="D3236" s="88" t="s">
        <v>1134</v>
      </c>
      <c r="E3236" s="88" t="s">
        <v>1168</v>
      </c>
      <c r="F3236" s="186">
        <v>3.0049350717932799</v>
      </c>
      <c r="G3236" s="187">
        <v>99.137333340453097</v>
      </c>
      <c r="H3236" s="89">
        <f>ACOS(COS(RADIANS(90-F3237)) * COS(RADIANS(90-F3236)) + SIN(RADIANS(90-F3237)) * SIN(RADIANS(90-F3236)) * COS(RADIANS(G3237-G3236))) * 6371392 * IFERROR(IF(AVERAGEIF('TT History'!$B:$B, D3236, 'TT History'!$E:$E) &gt; 9.8%, 1.1205, IF(AVERAGEIF('TT History'!$B:$B, D3236, 'TT History'!$E:$E) &gt;= 8.5%, 1.1055, 1.0525)), 1.0525)</f>
        <v>239.09079017022526</v>
      </c>
    </row>
    <row r="3237" spans="1:8" x14ac:dyDescent="0.25">
      <c r="A3237" t="s">
        <v>176</v>
      </c>
      <c r="B3237" t="str">
        <f>VLOOKUP(C3237, olt_db!$B$2:$E$70, 2, 0)</f>
        <v>OLT-SMGN-Karang_Sari</v>
      </c>
      <c r="C3237" t="s">
        <v>1133</v>
      </c>
      <c r="D3237" s="88" t="s">
        <v>1134</v>
      </c>
      <c r="E3237" s="88" t="s">
        <v>1169</v>
      </c>
      <c r="F3237" s="186">
        <v>3.0048394824403601</v>
      </c>
      <c r="G3237" s="187">
        <v>99.135289953561298</v>
      </c>
      <c r="H3237" s="89">
        <f>ACOS(COS(RADIANS(90-F3238)) * COS(RADIANS(90-F3237)) + SIN(RADIANS(90-F3238)) * SIN(RADIANS(90-F3237)) * COS(RADIANS(G3238-G3237))) * 6371392 * IFERROR(IF(AVERAGEIF('TT History'!$B:$B, D3237, 'TT History'!$E:$E) &gt; 9.8%, 1.1205, IF(AVERAGEIF('TT History'!$B:$B, D3237, 'TT History'!$E:$E) &gt;= 8.5%, 1.1055, 1.0525)), 1.0525)</f>
        <v>67.161120427865924</v>
      </c>
    </row>
    <row r="3238" spans="1:8" x14ac:dyDescent="0.25">
      <c r="A3238" t="s">
        <v>176</v>
      </c>
      <c r="B3238" t="str">
        <f>VLOOKUP(C3238, olt_db!$B$2:$E$70, 2, 0)</f>
        <v>OLT-SMGN-Karang_Sari</v>
      </c>
      <c r="C3238" t="s">
        <v>1133</v>
      </c>
      <c r="D3238" s="88" t="s">
        <v>1134</v>
      </c>
      <c r="E3238" s="88" t="s">
        <v>1170</v>
      </c>
      <c r="F3238" s="186">
        <v>3.00426913618172</v>
      </c>
      <c r="G3238" s="187">
        <v>99.135226716088596</v>
      </c>
      <c r="H3238" s="89">
        <f>ACOS(COS(RADIANS(90-F3239)) * COS(RADIANS(90-F3238)) + SIN(RADIANS(90-F3239)) * SIN(RADIANS(90-F3238)) * COS(RADIANS(G3239-G3238))) * 6371392 * IFERROR(IF(AVERAGEIF('TT History'!$B:$B, D3238, 'TT History'!$E:$E) &gt; 9.8%, 1.1205, IF(AVERAGEIF('TT History'!$B:$B, D3238, 'TT History'!$E:$E) &gt;= 8.5%, 1.1055, 1.0525)), 1.0525)</f>
        <v>133.67174069356389</v>
      </c>
    </row>
    <row r="3239" spans="1:8" x14ac:dyDescent="0.25">
      <c r="A3239" t="s">
        <v>176</v>
      </c>
      <c r="B3239" t="str">
        <f>VLOOKUP(C3239, olt_db!$B$2:$E$70, 2, 0)</f>
        <v>OLT-SMGN-Karang_Sari</v>
      </c>
      <c r="C3239" t="s">
        <v>1133</v>
      </c>
      <c r="D3239" s="88" t="s">
        <v>1134</v>
      </c>
      <c r="E3239" s="88" t="s">
        <v>1171</v>
      </c>
      <c r="F3239" s="186">
        <v>3.00345721548319</v>
      </c>
      <c r="G3239" s="187">
        <v>99.134422375004107</v>
      </c>
      <c r="H3239" s="89">
        <f>ACOS(COS(RADIANS(90-F3240)) * COS(RADIANS(90-F3239)) + SIN(RADIANS(90-F3240)) * SIN(RADIANS(90-F3239)) * COS(RADIANS(G3240-G3239))) * 6371392 * IFERROR(IF(AVERAGEIF('TT History'!$B:$B, D3239, 'TT History'!$E:$E) &gt; 9.8%, 1.1205, IF(AVERAGEIF('TT History'!$B:$B, D3239, 'TT History'!$E:$E) &gt;= 8.5%, 1.1055, 1.0525)), 1.0525)</f>
        <v>38.828373406774816</v>
      </c>
    </row>
    <row r="3240" spans="1:8" x14ac:dyDescent="0.25">
      <c r="A3240" t="s">
        <v>176</v>
      </c>
      <c r="B3240" t="str">
        <f>VLOOKUP(C3240, olt_db!$B$2:$E$70, 2, 0)</f>
        <v>OLT-SMGN-Karang_Sari</v>
      </c>
      <c r="C3240" t="s">
        <v>1133</v>
      </c>
      <c r="D3240" s="88" t="s">
        <v>1134</v>
      </c>
      <c r="E3240" s="88" t="s">
        <v>1172</v>
      </c>
      <c r="F3240" s="186">
        <v>3.0032203554875001</v>
      </c>
      <c r="G3240" s="187">
        <v>99.134189766510502</v>
      </c>
      <c r="H3240" s="89">
        <f>ACOS(COS(RADIANS(90-F3241)) * COS(RADIANS(90-F3240)) + SIN(RADIANS(90-F3241)) * SIN(RADIANS(90-F3240)) * COS(RADIANS(G3241-G3240))) * 6371392 * IFERROR(IF(AVERAGEIF('TT History'!$B:$B, D3240, 'TT History'!$E:$E) &gt; 9.8%, 1.1205, IF(AVERAGEIF('TT History'!$B:$B, D3240, 'TT History'!$E:$E) &gt;= 8.5%, 1.1055, 1.0525)), 1.0525)</f>
        <v>134.24022208059182</v>
      </c>
    </row>
    <row r="3241" spans="1:8" x14ac:dyDescent="0.25">
      <c r="A3241" t="s">
        <v>176</v>
      </c>
      <c r="B3241" t="str">
        <f>VLOOKUP(C3241, olt_db!$B$2:$E$70, 2, 0)</f>
        <v>OLT-SMGN-Karang_Sari</v>
      </c>
      <c r="C3241" t="s">
        <v>1133</v>
      </c>
      <c r="D3241" s="88" t="s">
        <v>1134</v>
      </c>
      <c r="E3241" s="88" t="s">
        <v>1173</v>
      </c>
      <c r="F3241" s="186">
        <v>3.00396896444837</v>
      </c>
      <c r="G3241" s="187">
        <v>99.133319603274401</v>
      </c>
      <c r="H3241" s="89">
        <f>ACOS(COS(RADIANS(90-F3242)) * COS(RADIANS(90-F3241)) + SIN(RADIANS(90-F3242)) * SIN(RADIANS(90-F3241)) * COS(RADIANS(G3242-G3241))) * 6371392 * IFERROR(IF(AVERAGEIF('TT History'!$B:$B, D3241, 'TT History'!$E:$E) &gt; 9.8%, 1.1205, IF(AVERAGEIF('TT History'!$B:$B, D3241, 'TT History'!$E:$E) &gt;= 8.5%, 1.1055, 1.0525)), 1.0525)</f>
        <v>90.662820137868948</v>
      </c>
    </row>
    <row r="3242" spans="1:8" x14ac:dyDescent="0.25">
      <c r="A3242" t="s">
        <v>176</v>
      </c>
      <c r="B3242" t="str">
        <f>VLOOKUP(C3242, olt_db!$B$2:$E$70, 2, 0)</f>
        <v>OLT-SMGN-Karang_Sari</v>
      </c>
      <c r="C3242" t="s">
        <v>1133</v>
      </c>
      <c r="D3242" s="88" t="s">
        <v>1134</v>
      </c>
      <c r="E3242" s="88" t="s">
        <v>1174</v>
      </c>
      <c r="F3242" s="186">
        <v>3.0044556546450401</v>
      </c>
      <c r="G3242" s="187">
        <v>99.132716124187795</v>
      </c>
      <c r="H3242" s="89">
        <f>ACOS(COS(RADIANS(90-F3243)) * COS(RADIANS(90-F3242)) + SIN(RADIANS(90-F3243)) * SIN(RADIANS(90-F3242)) * COS(RADIANS(G3243-G3242))) * 6371392 * IFERROR(IF(AVERAGEIF('TT History'!$B:$B, D3242, 'TT History'!$E:$E) &gt; 9.8%, 1.1205, IF(AVERAGEIF('TT History'!$B:$B, D3242, 'TT History'!$E:$E) &gt;= 8.5%, 1.1055, 1.0525)), 1.0525)</f>
        <v>95.360653499071333</v>
      </c>
    </row>
    <row r="3243" spans="1:8" x14ac:dyDescent="0.25">
      <c r="A3243" t="s">
        <v>176</v>
      </c>
      <c r="B3243" t="str">
        <f>VLOOKUP(C3243, olt_db!$B$2:$E$70, 2, 0)</f>
        <v>OLT-SMGN-Karang_Sari</v>
      </c>
      <c r="C3243" t="s">
        <v>1133</v>
      </c>
      <c r="D3243" s="88" t="s">
        <v>1134</v>
      </c>
      <c r="E3243" s="88" t="s">
        <v>1175</v>
      </c>
      <c r="F3243" s="186">
        <v>3.00498637655528</v>
      </c>
      <c r="G3243" s="187">
        <v>99.132097061132399</v>
      </c>
      <c r="H3243" s="89">
        <f>ACOS(COS(RADIANS(90-F3244)) * COS(RADIANS(90-F3243)) + SIN(RADIANS(90-F3244)) * SIN(RADIANS(90-F3243)) * COS(RADIANS(G3244-G3243))) * 6371392 * IFERROR(IF(AVERAGEIF('TT History'!$B:$B, D3243, 'TT History'!$E:$E) &gt; 9.8%, 1.1205, IF(AVERAGEIF('TT History'!$B:$B, D3243, 'TT History'!$E:$E) &gt;= 8.5%, 1.1055, 1.0525)), 1.0525)</f>
        <v>65.34137687286551</v>
      </c>
    </row>
    <row r="3244" spans="1:8" x14ac:dyDescent="0.25">
      <c r="A3244" t="s">
        <v>176</v>
      </c>
      <c r="B3244" t="str">
        <f>VLOOKUP(C3244, olt_db!$B$2:$E$70, 2, 0)</f>
        <v>OLT-SMGN-Karang_Sari</v>
      </c>
      <c r="C3244" t="s">
        <v>1133</v>
      </c>
      <c r="D3244" s="88" t="s">
        <v>1134</v>
      </c>
      <c r="E3244" s="88" t="s">
        <v>1176</v>
      </c>
      <c r="F3244" s="186">
        <v>3.0046272927075601</v>
      </c>
      <c r="G3244" s="187">
        <v>99.131668991946796</v>
      </c>
      <c r="H3244" s="89">
        <f>ACOS(COS(RADIANS(90-F3245)) * COS(RADIANS(90-F3244)) + SIN(RADIANS(90-F3245)) * SIN(RADIANS(90-F3244)) * COS(RADIANS(G3245-G3244))) * 6371392 * IFERROR(IF(AVERAGEIF('TT History'!$B:$B, D3244, 'TT History'!$E:$E) &gt; 9.8%, 1.1205, IF(AVERAGEIF('TT History'!$B:$B, D3244, 'TT History'!$E:$E) &gt;= 8.5%, 1.1055, 1.0525)), 1.0525)</f>
        <v>101.00105551656685</v>
      </c>
    </row>
    <row r="3245" spans="1:8" x14ac:dyDescent="0.25">
      <c r="A3245" t="s">
        <v>176</v>
      </c>
      <c r="B3245" t="str">
        <f>VLOOKUP(C3245, olt_db!$B$2:$E$70, 2, 0)</f>
        <v>OLT-SMGN-Karang_Sari</v>
      </c>
      <c r="C3245" t="s">
        <v>1133</v>
      </c>
      <c r="D3245" s="88" t="s">
        <v>1134</v>
      </c>
      <c r="E3245" s="88" t="s">
        <v>1177</v>
      </c>
      <c r="F3245" s="186">
        <v>3.0040464167870899</v>
      </c>
      <c r="G3245" s="187">
        <v>99.131029922492701</v>
      </c>
      <c r="H3245" s="89">
        <f>ACOS(COS(RADIANS(90-F3246)) * COS(RADIANS(90-F3245)) + SIN(RADIANS(90-F3246)) * SIN(RADIANS(90-F3245)) * COS(RADIANS(G3246-G3245))) * 6371392 * IFERROR(IF(AVERAGEIF('TT History'!$B:$B, D3245, 'TT History'!$E:$E) &gt; 9.8%, 1.1205, IF(AVERAGEIF('TT History'!$B:$B, D3245, 'TT History'!$E:$E) &gt;= 8.5%, 1.1055, 1.0525)), 1.0525)</f>
        <v>103.33978334263855</v>
      </c>
    </row>
    <row r="3246" spans="1:8" x14ac:dyDescent="0.25">
      <c r="A3246" t="s">
        <v>176</v>
      </c>
      <c r="B3246" t="str">
        <f>VLOOKUP(C3246, olt_db!$B$2:$E$70, 2, 0)</f>
        <v>OLT-SMGN-Karang_Sari</v>
      </c>
      <c r="C3246" t="s">
        <v>1133</v>
      </c>
      <c r="D3246" s="88" t="s">
        <v>1134</v>
      </c>
      <c r="E3246" s="88" t="s">
        <v>1178</v>
      </c>
      <c r="F3246" s="186">
        <v>3.0034255703861001</v>
      </c>
      <c r="G3246" s="187">
        <v>99.130401251227298</v>
      </c>
      <c r="H3246" s="89">
        <f>ACOS(COS(RADIANS(90-F3247)) * COS(RADIANS(90-F3246)) + SIN(RADIANS(90-F3247)) * SIN(RADIANS(90-F3246)) * COS(RADIANS(G3247-G3246))) * 6371392 * IFERROR(IF(AVERAGEIF('TT History'!$B:$B, D3246, 'TT History'!$E:$E) &gt; 9.8%, 1.1205, IF(AVERAGEIF('TT History'!$B:$B, D3246, 'TT History'!$E:$E) &gt;= 8.5%, 1.1055, 1.0525)), 1.0525)</f>
        <v>91.708737935922329</v>
      </c>
    </row>
    <row r="3247" spans="1:8" x14ac:dyDescent="0.25">
      <c r="A3247" t="s">
        <v>176</v>
      </c>
      <c r="B3247" t="str">
        <f>VLOOKUP(C3247, olt_db!$B$2:$E$70, 2, 0)</f>
        <v>OLT-SMGN-Karang_Sari</v>
      </c>
      <c r="C3247" t="s">
        <v>1133</v>
      </c>
      <c r="D3247" s="88" t="s">
        <v>1134</v>
      </c>
      <c r="E3247" s="88" t="s">
        <v>1179</v>
      </c>
      <c r="F3247" s="186">
        <v>3.0028920655644602</v>
      </c>
      <c r="G3247" s="187">
        <v>99.1298265697083</v>
      </c>
      <c r="H3247" s="89">
        <f>ACOS(COS(RADIANS(90-F3248)) * COS(RADIANS(90-F3247)) + SIN(RADIANS(90-F3248)) * SIN(RADIANS(90-F3247)) * COS(RADIANS(G3248-G3247))) * 6371392 * IFERROR(IF(AVERAGEIF('TT History'!$B:$B, D3247, 'TT History'!$E:$E) &gt; 9.8%, 1.1205, IF(AVERAGEIF('TT History'!$B:$B, D3247, 'TT History'!$E:$E) &gt;= 8.5%, 1.1055, 1.0525)), 1.0525)</f>
        <v>89.357748272086681</v>
      </c>
    </row>
    <row r="3248" spans="1:8" x14ac:dyDescent="0.25">
      <c r="A3248" t="s">
        <v>176</v>
      </c>
      <c r="B3248" t="str">
        <f>VLOOKUP(C3248, olt_db!$B$2:$E$70, 2, 0)</f>
        <v>OLT-SMGN-Karang_Sari</v>
      </c>
      <c r="C3248" t="s">
        <v>1133</v>
      </c>
      <c r="D3248" s="88" t="s">
        <v>1134</v>
      </c>
      <c r="E3248" s="88" t="s">
        <v>1180</v>
      </c>
      <c r="F3248" s="186">
        <v>3.0023616084641902</v>
      </c>
      <c r="G3248" s="187">
        <v>99.129276706703905</v>
      </c>
      <c r="H3248" s="89">
        <f>ACOS(COS(RADIANS(90-F3249)) * COS(RADIANS(90-F3248)) + SIN(RADIANS(90-F3249)) * SIN(RADIANS(90-F3248)) * COS(RADIANS(G3249-G3248))) * 6371392 * IFERROR(IF(AVERAGEIF('TT History'!$B:$B, D3248, 'TT History'!$E:$E) &gt; 9.8%, 1.1205, IF(AVERAGEIF('TT History'!$B:$B, D3248, 'TT History'!$E:$E) &gt;= 8.5%, 1.1055, 1.0525)), 1.0525)</f>
        <v>133.21863431125425</v>
      </c>
    </row>
    <row r="3249" spans="1:8" x14ac:dyDescent="0.25">
      <c r="A3249" t="s">
        <v>176</v>
      </c>
      <c r="B3249" t="str">
        <f>VLOOKUP(C3249, olt_db!$B$2:$E$70, 2, 0)</f>
        <v>OLT-SMGN-Karang_Sari</v>
      </c>
      <c r="C3249" t="s">
        <v>1133</v>
      </c>
      <c r="D3249" s="88" t="s">
        <v>1134</v>
      </c>
      <c r="E3249" s="88" t="s">
        <v>1181</v>
      </c>
      <c r="F3249" s="186">
        <v>3.0015773562093599</v>
      </c>
      <c r="G3249" s="187">
        <v>99.128450634462993</v>
      </c>
      <c r="H3249" s="89">
        <f>ACOS(COS(RADIANS(90-F3250)) * COS(RADIANS(90-F3249)) + SIN(RADIANS(90-F3250)) * SIN(RADIANS(90-F3249)) * COS(RADIANS(G3250-G3249))) * 6371392 * IFERROR(IF(AVERAGEIF('TT History'!$B:$B, D3249, 'TT History'!$E:$E) &gt; 9.8%, 1.1205, IF(AVERAGEIF('TT History'!$B:$B, D3249, 'TT History'!$E:$E) &gt;= 8.5%, 1.1055, 1.0525)), 1.0525)</f>
        <v>150.66582621984512</v>
      </c>
    </row>
    <row r="3250" spans="1:8" x14ac:dyDescent="0.25">
      <c r="A3250" t="s">
        <v>176</v>
      </c>
      <c r="B3250" t="str">
        <f>VLOOKUP(C3250, olt_db!$B$2:$E$70, 2, 0)</f>
        <v>OLT-SMGN-Karang_Sari</v>
      </c>
      <c r="C3250" t="s">
        <v>1133</v>
      </c>
      <c r="D3250" s="88" t="s">
        <v>1134</v>
      </c>
      <c r="E3250" s="88" t="s">
        <v>1182</v>
      </c>
      <c r="F3250" s="186">
        <v>3.00071399947208</v>
      </c>
      <c r="G3250" s="187">
        <v>99.127494458515301</v>
      </c>
      <c r="H3250" s="89">
        <f>ACOS(COS(RADIANS(90-F3251)) * COS(RADIANS(90-F3250)) + SIN(RADIANS(90-F3251)) * SIN(RADIANS(90-F3250)) * COS(RADIANS(G3251-G3250))) * 6371392 * IFERROR(IF(AVERAGEIF('TT History'!$B:$B, D3250, 'TT History'!$E:$E) &gt; 9.8%, 1.1205, IF(AVERAGEIF('TT History'!$B:$B, D3250, 'TT History'!$E:$E) &gt;= 8.5%, 1.1055, 1.0525)), 1.0525)</f>
        <v>198.6156218846867</v>
      </c>
    </row>
    <row r="3251" spans="1:8" x14ac:dyDescent="0.25">
      <c r="A3251" t="s">
        <v>176</v>
      </c>
      <c r="B3251" t="str">
        <f>VLOOKUP(C3251, olt_db!$B$2:$E$70, 2, 0)</f>
        <v>OLT-SMGN-Karang_Sari</v>
      </c>
      <c r="C3251" t="s">
        <v>1133</v>
      </c>
      <c r="D3251" s="88" t="s">
        <v>1134</v>
      </c>
      <c r="E3251" s="88" t="s">
        <v>1046</v>
      </c>
      <c r="F3251" s="186">
        <v>3.0010140005601298</v>
      </c>
      <c r="G3251" s="187">
        <v>99.125821901932397</v>
      </c>
      <c r="H3251" s="89">
        <f>ACOS(COS(RADIANS(90-F3252)) * COS(RADIANS(90-F3251)) + SIN(RADIANS(90-F3252)) * SIN(RADIANS(90-F3251)) * COS(RADIANS(G3252-G3251))) * 6371392 * IFERROR(IF(AVERAGEIF('TT History'!$B:$B, D3251, 'TT History'!$E:$E) &gt; 9.8%, 1.1205, IF(AVERAGEIF('TT History'!$B:$B, D3251, 'TT History'!$E:$E) &gt;= 8.5%, 1.1055, 1.0525)), 1.0525)</f>
        <v>168.33834174772852</v>
      </c>
    </row>
    <row r="3252" spans="1:8" x14ac:dyDescent="0.25">
      <c r="A3252" t="s">
        <v>176</v>
      </c>
      <c r="B3252" t="str">
        <f>VLOOKUP(C3252, olt_db!$B$2:$E$70, 2, 0)</f>
        <v>OLT-SMGN-Karang_Sari</v>
      </c>
      <c r="C3252" t="s">
        <v>1133</v>
      </c>
      <c r="D3252" s="88" t="s">
        <v>1134</v>
      </c>
      <c r="E3252" s="88" t="s">
        <v>1047</v>
      </c>
      <c r="F3252" s="186">
        <v>3.0019885513647799</v>
      </c>
      <c r="G3252" s="187">
        <v>99.124762642336904</v>
      </c>
      <c r="H3252" s="89">
        <f>ACOS(COS(RADIANS(90-F3253)) * COS(RADIANS(90-F3252)) + SIN(RADIANS(90-F3253)) * SIN(RADIANS(90-F3252)) * COS(RADIANS(G3253-G3252))) * 6371392 * IFERROR(IF(AVERAGEIF('TT History'!$B:$B, D3252, 'TT History'!$E:$E) &gt; 9.8%, 1.1205, IF(AVERAGEIF('TT History'!$B:$B, D3252, 'TT History'!$E:$E) &gt;= 8.5%, 1.1055, 1.0525)), 1.0525)</f>
        <v>90.916161279734112</v>
      </c>
    </row>
    <row r="3253" spans="1:8" x14ac:dyDescent="0.25">
      <c r="A3253" t="s">
        <v>176</v>
      </c>
      <c r="B3253" t="str">
        <f>VLOOKUP(C3253, olt_db!$B$2:$E$70, 2, 0)</f>
        <v>OLT-SMGN-Karang_Sari</v>
      </c>
      <c r="C3253" t="s">
        <v>1133</v>
      </c>
      <c r="D3253" s="88" t="s">
        <v>1134</v>
      </c>
      <c r="E3253" s="88" t="s">
        <v>1048</v>
      </c>
      <c r="F3253" s="186">
        <v>3.00250698660281</v>
      </c>
      <c r="G3253" s="187">
        <v>99.124183368379093</v>
      </c>
      <c r="H3253" s="89">
        <f>ACOS(COS(RADIANS(90-F3254)) * COS(RADIANS(90-F3253)) + SIN(RADIANS(90-F3254)) * SIN(RADIANS(90-F3253)) * COS(RADIANS(G3254-G3253))) * 6371392 * IFERROR(IF(AVERAGEIF('TT History'!$B:$B, D3253, 'TT History'!$E:$E) &gt; 9.8%, 1.1205, IF(AVERAGEIF('TT History'!$B:$B, D3253, 'TT History'!$E:$E) &gt;= 8.5%, 1.1055, 1.0525)), 1.0525)</f>
        <v>122.22810485083615</v>
      </c>
    </row>
    <row r="3254" spans="1:8" x14ac:dyDescent="0.25">
      <c r="A3254" t="s">
        <v>176</v>
      </c>
      <c r="B3254" t="str">
        <f>VLOOKUP(C3254, olt_db!$B$2:$E$70, 2, 0)</f>
        <v>OLT-SMGN-Karang_Sari</v>
      </c>
      <c r="C3254" t="s">
        <v>1133</v>
      </c>
      <c r="D3254" s="88" t="s">
        <v>1134</v>
      </c>
      <c r="E3254" s="88" t="s">
        <v>1049</v>
      </c>
      <c r="F3254" s="186">
        <v>3.0032064772532601</v>
      </c>
      <c r="G3254" s="187">
        <v>99.1234068437643</v>
      </c>
      <c r="H3254" s="89">
        <f>ACOS(COS(RADIANS(90-F3255)) * COS(RADIANS(90-F3254)) + SIN(RADIANS(90-F3255)) * SIN(RADIANS(90-F3254)) * COS(RADIANS(G3255-G3254))) * 6371392 * IFERROR(IF(AVERAGEIF('TT History'!$B:$B, D3254, 'TT History'!$E:$E) &gt; 9.8%, 1.1205, IF(AVERAGEIF('TT History'!$B:$B, D3254, 'TT History'!$E:$E) &gt;= 8.5%, 1.1055, 1.0525)), 1.0525)</f>
        <v>126.74381114356325</v>
      </c>
    </row>
    <row r="3255" spans="1:8" x14ac:dyDescent="0.25">
      <c r="A3255" t="s">
        <v>176</v>
      </c>
      <c r="B3255" t="str">
        <f>VLOOKUP(C3255, olt_db!$B$2:$E$70, 2, 0)</f>
        <v>OLT-SMGN-Karang_Sari</v>
      </c>
      <c r="C3255" t="s">
        <v>1133</v>
      </c>
      <c r="D3255" s="88" t="s">
        <v>1134</v>
      </c>
      <c r="E3255" s="88" t="s">
        <v>983</v>
      </c>
      <c r="F3255" s="186">
        <v>3.0039552462178301</v>
      </c>
      <c r="G3255" s="187">
        <v>99.122623436282097</v>
      </c>
      <c r="H3255" s="89">
        <f>ACOS(COS(RADIANS(90-F3256)) * COS(RADIANS(90-F3255)) + SIN(RADIANS(90-F3256)) * SIN(RADIANS(90-F3255)) * COS(RADIANS(G3256-G3255))) * 6371392 * IFERROR(IF(AVERAGEIF('TT History'!$B:$B, D3255, 'TT History'!$E:$E) &gt; 9.8%, 1.1205, IF(AVERAGEIF('TT History'!$B:$B, D3255, 'TT History'!$E:$E) &gt;= 8.5%, 1.1055, 1.0525)), 1.0525)</f>
        <v>45.725629886025793</v>
      </c>
    </row>
    <row r="3256" spans="1:8" x14ac:dyDescent="0.25">
      <c r="A3256" t="s">
        <v>176</v>
      </c>
      <c r="B3256" t="str">
        <f>VLOOKUP(C3256, olt_db!$B$2:$E$70, 2, 0)</f>
        <v>OLT-SMGN-Karang_Sari</v>
      </c>
      <c r="C3256" t="s">
        <v>1133</v>
      </c>
      <c r="D3256" s="88" t="s">
        <v>1134</v>
      </c>
      <c r="E3256" s="88" t="s">
        <v>1050</v>
      </c>
      <c r="F3256" s="186">
        <v>3.0042796250516499</v>
      </c>
      <c r="G3256" s="187">
        <v>99.122841479284503</v>
      </c>
      <c r="H3256" s="89">
        <f>ACOS(COS(RADIANS(90-F3257)) * COS(RADIANS(90-F3256)) + SIN(RADIANS(90-F3257)) * SIN(RADIANS(90-F3256)) * COS(RADIANS(G3257-G3256))) * 6371392 * IFERROR(IF(AVERAGEIF('TT History'!$B:$B, D3256, 'TT History'!$E:$E) &gt; 9.8%, 1.1205, IF(AVERAGEIF('TT History'!$B:$B, D3256, 'TT History'!$E:$E) &gt;= 8.5%, 1.1055, 1.0525)), 1.0525)</f>
        <v>54.687765856400539</v>
      </c>
    </row>
    <row r="3257" spans="1:8" x14ac:dyDescent="0.25">
      <c r="A3257" t="s">
        <v>176</v>
      </c>
      <c r="B3257" t="str">
        <f>VLOOKUP(C3257, olt_db!$B$2:$E$70, 2, 0)</f>
        <v>OLT-SMGN-Karang_Sari</v>
      </c>
      <c r="C3257" t="s">
        <v>1133</v>
      </c>
      <c r="D3257" s="88" t="s">
        <v>1134</v>
      </c>
      <c r="E3257" s="88" t="s">
        <v>984</v>
      </c>
      <c r="F3257" s="186">
        <v>3.0045232331044902</v>
      </c>
      <c r="G3257" s="187">
        <v>99.123240756989603</v>
      </c>
      <c r="H3257" s="89">
        <f>(ACOS(COS(RADIANS(90-olt_db!F36)) * COS(RADIANS(90-F3257)) + SIN(RADIANS(90-olt_db!F36)) * SIN(RADIANS(90-F3257)) * COS(RADIANS(olt_db!G36-G3257))) * 6371392)*1.105</f>
        <v>20.025989419356801</v>
      </c>
    </row>
    <row r="3258" spans="1:8" x14ac:dyDescent="0.25">
      <c r="A3258" t="s">
        <v>176</v>
      </c>
      <c r="B3258" t="str">
        <f>VLOOKUP(C3258, olt_db!$B$2:$E$70, 2, 0)</f>
        <v>OLT-SMGN-Karang_Sari</v>
      </c>
      <c r="C3258" t="s">
        <v>1133</v>
      </c>
      <c r="D3258" s="22" t="s">
        <v>1183</v>
      </c>
      <c r="E3258" s="22" t="s">
        <v>1184</v>
      </c>
      <c r="F3258" s="138">
        <v>3.0062772779030098</v>
      </c>
      <c r="G3258" s="139">
        <v>99.125193945619699</v>
      </c>
      <c r="H3258" s="100">
        <f>ACOS(COS(RADIANS(90-F3259)) * COS(RADIANS(90-F3258)) + SIN(RADIANS(90-F3259)) * SIN(RADIANS(90-F3258)) * COS(RADIANS(G3259-G3258))) * 6371392 * IFERROR(IF(AVERAGEIF('TT History'!$B:$B, D3258, 'TT History'!$E:$E) &gt; 9.8%, 1.1205, IF(AVERAGEIF('TT History'!$B:$B, D3258, 'TT History'!$E:$E) &gt;= 8.5%, 1.1055, 1.0525)), 1.0525)</f>
        <v>115.13448470890636</v>
      </c>
    </row>
    <row r="3259" spans="1:8" x14ac:dyDescent="0.25">
      <c r="A3259" t="s">
        <v>176</v>
      </c>
      <c r="B3259" t="str">
        <f>VLOOKUP(C3259, olt_db!$B$2:$E$70, 2, 0)</f>
        <v>OLT-SMGN-Karang_Sari</v>
      </c>
      <c r="C3259" t="s">
        <v>1133</v>
      </c>
      <c r="D3259" s="22" t="s">
        <v>1183</v>
      </c>
      <c r="E3259" s="22" t="s">
        <v>1185</v>
      </c>
      <c r="F3259" s="138">
        <v>3.0056149582840499</v>
      </c>
      <c r="G3259" s="139">
        <v>99.124465593311598</v>
      </c>
      <c r="H3259" s="100">
        <f>ACOS(COS(RADIANS(90-F3260)) * COS(RADIANS(90-F3259)) + SIN(RADIANS(90-F3260)) * SIN(RADIANS(90-F3259)) * COS(RADIANS(G3260-G3259))) * 6371392 * IFERROR(IF(AVERAGEIF('TT History'!$B:$B, D3259, 'TT History'!$E:$E) &gt; 9.8%, 1.1205, IF(AVERAGEIF('TT History'!$B:$B, D3259, 'TT History'!$E:$E) &gt;= 8.5%, 1.1055, 1.0525)), 1.0525)</f>
        <v>90.468499621708077</v>
      </c>
    </row>
    <row r="3260" spans="1:8" x14ac:dyDescent="0.25">
      <c r="A3260" t="s">
        <v>176</v>
      </c>
      <c r="B3260" t="str">
        <f>VLOOKUP(C3260, olt_db!$B$2:$E$70, 2, 0)</f>
        <v>OLT-SMGN-Karang_Sari</v>
      </c>
      <c r="C3260" t="s">
        <v>1133</v>
      </c>
      <c r="D3260" s="22" t="s">
        <v>1183</v>
      </c>
      <c r="E3260" s="22" t="s">
        <v>1186</v>
      </c>
      <c r="F3260" s="138">
        <v>3.0051121351662098</v>
      </c>
      <c r="G3260" s="139">
        <v>99.123877712303099</v>
      </c>
      <c r="H3260" s="100">
        <f>ACOS(COS(RADIANS(90-F3261)) * COS(RADIANS(90-F3260)) + SIN(RADIANS(90-F3261)) * SIN(RADIANS(90-F3260)) * COS(RADIANS(G3261-G3260))) * 6371392 * IFERROR(IF(AVERAGEIF('TT History'!$B:$B, D3260, 'TT History'!$E:$E) &gt; 9.8%, 1.1205, IF(AVERAGEIF('TT History'!$B:$B, D3260, 'TT History'!$E:$E) &gt;= 8.5%, 1.1055, 1.0525)), 1.0525)</f>
        <v>101.45425787280422</v>
      </c>
    </row>
    <row r="3261" spans="1:8" x14ac:dyDescent="0.25">
      <c r="A3261" t="s">
        <v>176</v>
      </c>
      <c r="B3261" t="str">
        <f>VLOOKUP(C3261, olt_db!$B$2:$E$70, 2, 0)</f>
        <v>OLT-SMGN-Karang_Sari</v>
      </c>
      <c r="C3261" t="s">
        <v>1133</v>
      </c>
      <c r="D3261" s="22" t="s">
        <v>1183</v>
      </c>
      <c r="E3261" s="22" t="s">
        <v>984</v>
      </c>
      <c r="F3261" s="138">
        <v>3.0045232331044902</v>
      </c>
      <c r="G3261" s="139">
        <v>99.123240756989603</v>
      </c>
      <c r="H3261" s="47">
        <f>(ACOS(COS(RADIANS(90-olt_db!F36)) * COS(RADIANS(90-F3261)) + SIN(RADIANS(90-olt_db!F36)) * SIN(RADIANS(90-F3261)) * COS(RADIANS(olt_db!G36-G3261))) * 6371392)*1.105</f>
        <v>20.025989419356801</v>
      </c>
    </row>
    <row r="3262" spans="1:8" x14ac:dyDescent="0.25">
      <c r="A3262" t="s">
        <v>176</v>
      </c>
      <c r="B3262" t="str">
        <f>VLOOKUP(C3262, olt_db!$B$2:$E$70, 2, 0)</f>
        <v>OLT-SMGN-Karang_Sari</v>
      </c>
      <c r="C3262" t="s">
        <v>1133</v>
      </c>
      <c r="D3262" s="35" t="s">
        <v>1187</v>
      </c>
      <c r="E3262" s="35" t="s">
        <v>1145</v>
      </c>
      <c r="F3262" s="125">
        <v>3.0185533134423501</v>
      </c>
      <c r="G3262" s="126">
        <v>99.146716842131397</v>
      </c>
      <c r="H3262" s="37">
        <f>ACOS(COS(RADIANS(90-F3263)) * COS(RADIANS(90-F3262)) + SIN(RADIANS(90-F3263)) * SIN(RADIANS(90-F3262)) * COS(RADIANS(G3263-G3262))) * 6371392 * IFERROR(IF(AVERAGEIF('TT History'!$B:$B, D3262, 'TT History'!$E:$E) &gt; 9.8%, 1.1205, IF(AVERAGEIF('TT History'!$B:$B, D3262, 'TT History'!$E:$E) &gt;= 8.5%, 1.1055, 1.0525)), 1.0525)</f>
        <v>95.901980671751062</v>
      </c>
    </row>
    <row r="3263" spans="1:8" x14ac:dyDescent="0.25">
      <c r="A3263" t="s">
        <v>176</v>
      </c>
      <c r="B3263" t="str">
        <f>VLOOKUP(C3263, olt_db!$B$2:$E$70, 2, 0)</f>
        <v>OLT-SMGN-Karang_Sari</v>
      </c>
      <c r="C3263" t="s">
        <v>1133</v>
      </c>
      <c r="D3263" s="35" t="s">
        <v>1187</v>
      </c>
      <c r="E3263" s="35" t="s">
        <v>1146</v>
      </c>
      <c r="F3263" s="125">
        <v>3.0178531988733401</v>
      </c>
      <c r="G3263" s="126">
        <v>99.146290517426806</v>
      </c>
      <c r="H3263" s="37">
        <f>ACOS(COS(RADIANS(90-F3264)) * COS(RADIANS(90-F3263)) + SIN(RADIANS(90-F3264)) * SIN(RADIANS(90-F3263)) * COS(RADIANS(G3264-G3263))) * 6371392 * IFERROR(IF(AVERAGEIF('TT History'!$B:$B, D3263, 'TT History'!$E:$E) &gt; 9.8%, 1.1205, IF(AVERAGEIF('TT History'!$B:$B, D3263, 'TT History'!$E:$E) &gt;= 8.5%, 1.1055, 1.0525)), 1.0525)</f>
        <v>92.194519581858941</v>
      </c>
    </row>
    <row r="3264" spans="1:8" x14ac:dyDescent="0.25">
      <c r="A3264" t="s">
        <v>176</v>
      </c>
      <c r="B3264" t="str">
        <f>VLOOKUP(C3264, olt_db!$B$2:$E$70, 2, 0)</f>
        <v>OLT-SMGN-Karang_Sari</v>
      </c>
      <c r="C3264" t="s">
        <v>1133</v>
      </c>
      <c r="D3264" s="35" t="s">
        <v>1187</v>
      </c>
      <c r="E3264" s="35" t="s">
        <v>1147</v>
      </c>
      <c r="F3264" s="125">
        <v>3.0171652531129598</v>
      </c>
      <c r="G3264" s="126">
        <v>99.145906277478204</v>
      </c>
      <c r="H3264" s="37">
        <f>ACOS(COS(RADIANS(90-F3265)) * COS(RADIANS(90-F3264)) + SIN(RADIANS(90-F3265)) * SIN(RADIANS(90-F3264)) * COS(RADIANS(G3265-G3264))) * 6371392 * IFERROR(IF(AVERAGEIF('TT History'!$B:$B, D3264, 'TT History'!$E:$E) &gt; 9.8%, 1.1205, IF(AVERAGEIF('TT History'!$B:$B, D3264, 'TT History'!$E:$E) &gt;= 8.5%, 1.1055, 1.0525)), 1.0525)</f>
        <v>136.95440837243103</v>
      </c>
    </row>
    <row r="3265" spans="1:8" x14ac:dyDescent="0.25">
      <c r="A3265" t="s">
        <v>176</v>
      </c>
      <c r="B3265" t="str">
        <f>VLOOKUP(C3265, olt_db!$B$2:$E$70, 2, 0)</f>
        <v>OLT-SMGN-Karang_Sari</v>
      </c>
      <c r="C3265" t="s">
        <v>1133</v>
      </c>
      <c r="D3265" s="35" t="s">
        <v>1187</v>
      </c>
      <c r="E3265" s="35" t="s">
        <v>1148</v>
      </c>
      <c r="F3265" s="125">
        <v>3.0159953043653198</v>
      </c>
      <c r="G3265" s="126">
        <v>99.145884451521098</v>
      </c>
      <c r="H3265" s="37">
        <f>ACOS(COS(RADIANS(90-F3266)) * COS(RADIANS(90-F3265)) + SIN(RADIANS(90-F3266)) * SIN(RADIANS(90-F3265)) * COS(RADIANS(G3266-G3265))) * 6371392 * IFERROR(IF(AVERAGEIF('TT History'!$B:$B, D3265, 'TT History'!$E:$E) &gt; 9.8%, 1.1205, IF(AVERAGEIF('TT History'!$B:$B, D3265, 'TT History'!$E:$E) &gt;= 8.5%, 1.1055, 1.0525)), 1.0525)</f>
        <v>99.292162059519242</v>
      </c>
    </row>
    <row r="3266" spans="1:8" x14ac:dyDescent="0.25">
      <c r="A3266" t="s">
        <v>176</v>
      </c>
      <c r="B3266" t="str">
        <f>VLOOKUP(C3266, olt_db!$B$2:$E$70, 2, 0)</f>
        <v>OLT-SMGN-Karang_Sari</v>
      </c>
      <c r="C3266" t="s">
        <v>1133</v>
      </c>
      <c r="D3266" s="35" t="s">
        <v>1187</v>
      </c>
      <c r="E3266" s="35" t="s">
        <v>1149</v>
      </c>
      <c r="F3266" s="125">
        <v>3.0151469613216801</v>
      </c>
      <c r="G3266" s="126">
        <v>99.145878766427103</v>
      </c>
      <c r="H3266" s="37">
        <f>ACOS(COS(RADIANS(90-F3267)) * COS(RADIANS(90-F3266)) + SIN(RADIANS(90-F3267)) * SIN(RADIANS(90-F3266)) * COS(RADIANS(G3267-G3266))) * 6371392 * IFERROR(IF(AVERAGEIF('TT History'!$B:$B, D3266, 'TT History'!$E:$E) &gt; 9.8%, 1.1205, IF(AVERAGEIF('TT History'!$B:$B, D3266, 'TT History'!$E:$E) &gt;= 8.5%, 1.1055, 1.0525)), 1.0525)</f>
        <v>140.64903506871974</v>
      </c>
    </row>
    <row r="3267" spans="1:8" x14ac:dyDescent="0.25">
      <c r="A3267" t="s">
        <v>176</v>
      </c>
      <c r="B3267" t="str">
        <f>VLOOKUP(C3267, olt_db!$B$2:$E$70, 2, 0)</f>
        <v>OLT-SMGN-Karang_Sari</v>
      </c>
      <c r="C3267" t="s">
        <v>1133</v>
      </c>
      <c r="D3267" s="35" t="s">
        <v>1187</v>
      </c>
      <c r="E3267" s="35" t="s">
        <v>1150</v>
      </c>
      <c r="F3267" s="125">
        <v>3.0151936029963502</v>
      </c>
      <c r="G3267" s="126">
        <v>99.144676288537497</v>
      </c>
      <c r="H3267" s="37">
        <f>ACOS(COS(RADIANS(90-F3268)) * COS(RADIANS(90-F3267)) + SIN(RADIANS(90-F3268)) * SIN(RADIANS(90-F3267)) * COS(RADIANS(G3268-G3267))) * 6371392 * IFERROR(IF(AVERAGEIF('TT History'!$B:$B, D3267, 'TT History'!$E:$E) &gt; 9.8%, 1.1205, IF(AVERAGEIF('TT History'!$B:$B, D3267, 'TT History'!$E:$E) &gt;= 8.5%, 1.1055, 1.0525)), 1.0525)</f>
        <v>188.61505234346072</v>
      </c>
    </row>
    <row r="3268" spans="1:8" x14ac:dyDescent="0.25">
      <c r="A3268" t="s">
        <v>176</v>
      </c>
      <c r="B3268" t="str">
        <f>VLOOKUP(C3268, olt_db!$B$2:$E$70, 2, 0)</f>
        <v>OLT-SMGN-Karang_Sari</v>
      </c>
      <c r="C3268" t="s">
        <v>1133</v>
      </c>
      <c r="D3268" s="35" t="s">
        <v>1187</v>
      </c>
      <c r="E3268" s="35" t="s">
        <v>1151</v>
      </c>
      <c r="F3268" s="125">
        <v>3.01527720939086</v>
      </c>
      <c r="G3268" s="126">
        <v>99.1430646823882</v>
      </c>
      <c r="H3268" s="37">
        <f>ACOS(COS(RADIANS(90-F3269)) * COS(RADIANS(90-F3268)) + SIN(RADIANS(90-F3269)) * SIN(RADIANS(90-F3268)) * COS(RADIANS(G3269-G3268))) * 6371392 * IFERROR(IF(AVERAGEIF('TT History'!$B:$B, D3268, 'TT History'!$E:$E) &gt; 9.8%, 1.1205, IF(AVERAGEIF('TT History'!$B:$B, D3268, 'TT History'!$E:$E) &gt;= 8.5%, 1.1055, 1.0525)), 1.0525)</f>
        <v>147.42605203723684</v>
      </c>
    </row>
    <row r="3269" spans="1:8" x14ac:dyDescent="0.25">
      <c r="A3269" t="s">
        <v>176</v>
      </c>
      <c r="B3269" t="str">
        <f>VLOOKUP(C3269, olt_db!$B$2:$E$70, 2, 0)</f>
        <v>OLT-SMGN-Karang_Sari</v>
      </c>
      <c r="C3269" t="s">
        <v>1133</v>
      </c>
      <c r="D3269" s="35" t="s">
        <v>1187</v>
      </c>
      <c r="E3269" s="35" t="s">
        <v>1152</v>
      </c>
      <c r="F3269" s="125">
        <v>3.0153145795763199</v>
      </c>
      <c r="G3269" s="126">
        <v>99.141803869030994</v>
      </c>
      <c r="H3269" s="37">
        <f>ACOS(COS(RADIANS(90-F3270)) * COS(RADIANS(90-F3269)) + SIN(RADIANS(90-F3270)) * SIN(RADIANS(90-F3269)) * COS(RADIANS(G3270-G3269))) * 6371392 * IFERROR(IF(AVERAGEIF('TT History'!$B:$B, D3269, 'TT History'!$E:$E) &gt; 9.8%, 1.1205, IF(AVERAGEIF('TT History'!$B:$B, D3269, 'TT History'!$E:$E) &gt;= 8.5%, 1.1055, 1.0525)), 1.0525)</f>
        <v>155.08461306112449</v>
      </c>
    </row>
    <row r="3270" spans="1:8" x14ac:dyDescent="0.25">
      <c r="A3270" t="s">
        <v>176</v>
      </c>
      <c r="B3270" t="str">
        <f>VLOOKUP(C3270, olt_db!$B$2:$E$70, 2, 0)</f>
        <v>OLT-SMGN-Karang_Sari</v>
      </c>
      <c r="C3270" t="s">
        <v>1133</v>
      </c>
      <c r="D3270" s="35" t="s">
        <v>1187</v>
      </c>
      <c r="E3270" s="35" t="s">
        <v>1153</v>
      </c>
      <c r="F3270" s="125">
        <v>3.01534570858164</v>
      </c>
      <c r="G3270" s="126">
        <v>99.140477340077993</v>
      </c>
      <c r="H3270" s="37">
        <f>ACOS(COS(RADIANS(90-F3271)) * COS(RADIANS(90-F3270)) + SIN(RADIANS(90-F3271)) * SIN(RADIANS(90-F3270)) * COS(RADIANS(G3271-G3270))) * 6371392 * IFERROR(IF(AVERAGEIF('TT History'!$B:$B, D3270, 'TT History'!$E:$E) &gt; 9.8%, 1.1205, IF(AVERAGEIF('TT History'!$B:$B, D3270, 'TT History'!$E:$E) &gt;= 8.5%, 1.1055, 1.0525)), 1.0525)</f>
        <v>123.58290004098596</v>
      </c>
    </row>
    <row r="3271" spans="1:8" x14ac:dyDescent="0.25">
      <c r="A3271" t="s">
        <v>176</v>
      </c>
      <c r="B3271" t="str">
        <f>VLOOKUP(C3271, olt_db!$B$2:$E$70, 2, 0)</f>
        <v>OLT-SMGN-Karang_Sari</v>
      </c>
      <c r="C3271" t="s">
        <v>1133</v>
      </c>
      <c r="D3271" s="35" t="s">
        <v>1187</v>
      </c>
      <c r="E3271" s="35" t="s">
        <v>1154</v>
      </c>
      <c r="F3271" s="125">
        <v>3.0154299578655501</v>
      </c>
      <c r="G3271" s="126">
        <v>99.139423342648101</v>
      </c>
      <c r="H3271" s="37">
        <f>ACOS(COS(RADIANS(90-F3272)) * COS(RADIANS(90-F3271)) + SIN(RADIANS(90-F3272)) * SIN(RADIANS(90-F3271)) * COS(RADIANS(G3272-G3271))) * 6371392 * IFERROR(IF(AVERAGEIF('TT History'!$B:$B, D3271, 'TT History'!$E:$E) &gt; 9.8%, 1.1205, IF(AVERAGEIF('TT History'!$B:$B, D3271, 'TT History'!$E:$E) &gt;= 8.5%, 1.1055, 1.0525)), 1.0525)</f>
        <v>85.820631804573338</v>
      </c>
    </row>
    <row r="3272" spans="1:8" x14ac:dyDescent="0.25">
      <c r="A3272" t="s">
        <v>176</v>
      </c>
      <c r="B3272" t="str">
        <f>VLOOKUP(C3272, olt_db!$B$2:$E$70, 2, 0)</f>
        <v>OLT-SMGN-Karang_Sari</v>
      </c>
      <c r="C3272" t="s">
        <v>1133</v>
      </c>
      <c r="D3272" s="35" t="s">
        <v>1187</v>
      </c>
      <c r="E3272" s="35" t="s">
        <v>1155</v>
      </c>
      <c r="F3272" s="125">
        <v>3.0154532118977602</v>
      </c>
      <c r="G3272" s="126">
        <v>99.138689435342499</v>
      </c>
      <c r="H3272" s="37">
        <f>ACOS(COS(RADIANS(90-F3273)) * COS(RADIANS(90-F3272)) + SIN(RADIANS(90-F3273)) * SIN(RADIANS(90-F3272)) * COS(RADIANS(G3273-G3272))) * 6371392 * IFERROR(IF(AVERAGEIF('TT History'!$B:$B, D3272, 'TT History'!$E:$E) &gt; 9.8%, 1.1205, IF(AVERAGEIF('TT History'!$B:$B, D3272, 'TT History'!$E:$E) &gt;= 8.5%, 1.1055, 1.0525)), 1.0525)</f>
        <v>23.416929338307863</v>
      </c>
    </row>
    <row r="3273" spans="1:8" x14ac:dyDescent="0.25">
      <c r="A3273" t="s">
        <v>176</v>
      </c>
      <c r="B3273" t="str">
        <f>VLOOKUP(C3273, olt_db!$B$2:$E$70, 2, 0)</f>
        <v>OLT-SMGN-Karang_Sari</v>
      </c>
      <c r="C3273" t="s">
        <v>1133</v>
      </c>
      <c r="D3273" s="35" t="s">
        <v>1187</v>
      </c>
      <c r="E3273" s="35" t="s">
        <v>1156</v>
      </c>
      <c r="F3273" s="125">
        <v>3.0153751895145202</v>
      </c>
      <c r="G3273" s="126">
        <v>99.1385049425419</v>
      </c>
      <c r="H3273" s="37">
        <f>ACOS(COS(RADIANS(90-F3274)) * COS(RADIANS(90-F3273)) + SIN(RADIANS(90-F3274)) * SIN(RADIANS(90-F3273)) * COS(RADIANS(G3274-G3273))) * 6371392 * IFERROR(IF(AVERAGEIF('TT History'!$B:$B, D3273, 'TT History'!$E:$E) &gt; 9.8%, 1.1205, IF(AVERAGEIF('TT History'!$B:$B, D3273, 'TT History'!$E:$E) &gt;= 8.5%, 1.1055, 1.0525)), 1.0525)</f>
        <v>96.486539221626089</v>
      </c>
    </row>
    <row r="3274" spans="1:8" x14ac:dyDescent="0.25">
      <c r="A3274" t="s">
        <v>176</v>
      </c>
      <c r="B3274" t="str">
        <f>VLOOKUP(C3274, olt_db!$B$2:$E$70, 2, 0)</f>
        <v>OLT-SMGN-Karang_Sari</v>
      </c>
      <c r="C3274" t="s">
        <v>1133</v>
      </c>
      <c r="D3274" s="35" t="s">
        <v>1187</v>
      </c>
      <c r="E3274" s="35" t="s">
        <v>1157</v>
      </c>
      <c r="F3274" s="125">
        <v>3.0145581760332099</v>
      </c>
      <c r="G3274" s="126">
        <v>99.1383947540196</v>
      </c>
      <c r="H3274" s="37">
        <f>ACOS(COS(RADIANS(90-F3275)) * COS(RADIANS(90-F3274)) + SIN(RADIANS(90-F3275)) * SIN(RADIANS(90-F3274)) * COS(RADIANS(G3275-G3274))) * 6371392 * IFERROR(IF(AVERAGEIF('TT History'!$B:$B, D3274, 'TT History'!$E:$E) &gt; 9.8%, 1.1205, IF(AVERAGEIF('TT History'!$B:$B, D3274, 'TT History'!$E:$E) &gt;= 8.5%, 1.1055, 1.0525)), 1.0525)</f>
        <v>81.146006258353026</v>
      </c>
    </row>
    <row r="3275" spans="1:8" x14ac:dyDescent="0.25">
      <c r="A3275" t="s">
        <v>176</v>
      </c>
      <c r="B3275" t="str">
        <f>VLOOKUP(C3275, olt_db!$B$2:$E$70, 2, 0)</f>
        <v>OLT-SMGN-Karang_Sari</v>
      </c>
      <c r="C3275" t="s">
        <v>1133</v>
      </c>
      <c r="D3275" s="35" t="s">
        <v>1187</v>
      </c>
      <c r="E3275" s="35" t="s">
        <v>1158</v>
      </c>
      <c r="F3275" s="125">
        <v>3.0138723894413402</v>
      </c>
      <c r="G3275" s="126">
        <v>99.138292686484405</v>
      </c>
      <c r="H3275" s="37">
        <f>ACOS(COS(RADIANS(90-F3276)) * COS(RADIANS(90-F3275)) + SIN(RADIANS(90-F3276)) * SIN(RADIANS(90-F3275)) * COS(RADIANS(G3276-G3275))) * 6371392 * IFERROR(IF(AVERAGEIF('TT History'!$B:$B, D3275, 'TT History'!$E:$E) &gt; 9.8%, 1.1205, IF(AVERAGEIF('TT History'!$B:$B, D3275, 'TT History'!$E:$E) &gt;= 8.5%, 1.1055, 1.0525)), 1.0525)</f>
        <v>94.506961957527452</v>
      </c>
    </row>
    <row r="3276" spans="1:8" x14ac:dyDescent="0.25">
      <c r="A3276" t="s">
        <v>176</v>
      </c>
      <c r="B3276" t="str">
        <f>VLOOKUP(C3276, olt_db!$B$2:$E$70, 2, 0)</f>
        <v>OLT-SMGN-Karang_Sari</v>
      </c>
      <c r="C3276" t="s">
        <v>1133</v>
      </c>
      <c r="D3276" s="35" t="s">
        <v>1187</v>
      </c>
      <c r="E3276" s="35" t="s">
        <v>1159</v>
      </c>
      <c r="F3276" s="125">
        <v>3.0130722290409899</v>
      </c>
      <c r="G3276" s="126">
        <v>99.1381840837076</v>
      </c>
      <c r="H3276" s="37">
        <f>ACOS(COS(RADIANS(90-F3277)) * COS(RADIANS(90-F3276)) + SIN(RADIANS(90-F3277)) * SIN(RADIANS(90-F3276)) * COS(RADIANS(G3277-G3276))) * 6371392 * IFERROR(IF(AVERAGEIF('TT History'!$B:$B, D3276, 'TT History'!$E:$E) &gt; 9.8%, 1.1205, IF(AVERAGEIF('TT History'!$B:$B, D3276, 'TT History'!$E:$E) &gt;= 8.5%, 1.1055, 1.0525)), 1.0525)</f>
        <v>143.63983990613494</v>
      </c>
    </row>
    <row r="3277" spans="1:8" x14ac:dyDescent="0.25">
      <c r="A3277" t="s">
        <v>176</v>
      </c>
      <c r="B3277" t="str">
        <f>VLOOKUP(C3277, olt_db!$B$2:$E$70, 2, 0)</f>
        <v>OLT-SMGN-Karang_Sari</v>
      </c>
      <c r="C3277" t="s">
        <v>1133</v>
      </c>
      <c r="D3277" s="35" t="s">
        <v>1187</v>
      </c>
      <c r="E3277" s="35" t="s">
        <v>1160</v>
      </c>
      <c r="F3277" s="125">
        <v>3.01191553742912</v>
      </c>
      <c r="G3277" s="126">
        <v>99.137773318272707</v>
      </c>
      <c r="H3277" s="37">
        <f>ACOS(COS(RADIANS(90-F3278)) * COS(RADIANS(90-F3277)) + SIN(RADIANS(90-F3278)) * SIN(RADIANS(90-F3277)) * COS(RADIANS(G3278-G3277))) * 6371392 * IFERROR(IF(AVERAGEIF('TT History'!$B:$B, D3277, 'TT History'!$E:$E) &gt; 9.8%, 1.1205, IF(AVERAGEIF('TT History'!$B:$B, D3277, 'TT History'!$E:$E) &gt;= 8.5%, 1.1055, 1.0525)), 1.0525)</f>
        <v>51.614713994006195</v>
      </c>
    </row>
    <row r="3278" spans="1:8" x14ac:dyDescent="0.25">
      <c r="A3278" t="s">
        <v>176</v>
      </c>
      <c r="B3278" t="str">
        <f>VLOOKUP(C3278, olt_db!$B$2:$E$70, 2, 0)</f>
        <v>OLT-SMGN-Karang_Sari</v>
      </c>
      <c r="C3278" t="s">
        <v>1133</v>
      </c>
      <c r="D3278" s="35" t="s">
        <v>1187</v>
      </c>
      <c r="E3278" s="35" t="s">
        <v>1161</v>
      </c>
      <c r="F3278" s="125">
        <v>3.0118896193491902</v>
      </c>
      <c r="G3278" s="126">
        <v>99.137332471080299</v>
      </c>
      <c r="H3278" s="37">
        <f>ACOS(COS(RADIANS(90-F3279)) * COS(RADIANS(90-F3278)) + SIN(RADIANS(90-F3279)) * SIN(RADIANS(90-F3278)) * COS(RADIANS(G3279-G3278))) * 6371392 * IFERROR(IF(AVERAGEIF('TT History'!$B:$B, D3278, 'TT History'!$E:$E) &gt; 9.8%, 1.1205, IF(AVERAGEIF('TT History'!$B:$B, D3278, 'TT History'!$E:$E) &gt;= 8.5%, 1.1055, 1.0525)), 1.0525)</f>
        <v>111.21376925680235</v>
      </c>
    </row>
    <row r="3279" spans="1:8" x14ac:dyDescent="0.25">
      <c r="A3279" t="s">
        <v>176</v>
      </c>
      <c r="B3279" t="str">
        <f>VLOOKUP(C3279, olt_db!$B$2:$E$70, 2, 0)</f>
        <v>OLT-SMGN-Karang_Sari</v>
      </c>
      <c r="C3279" t="s">
        <v>1133</v>
      </c>
      <c r="D3279" s="35" t="s">
        <v>1187</v>
      </c>
      <c r="E3279" s="35" t="s">
        <v>1162</v>
      </c>
      <c r="F3279" s="125">
        <v>3.0109805295477901</v>
      </c>
      <c r="G3279" s="126">
        <v>99.137055545363793</v>
      </c>
      <c r="H3279" s="37">
        <f>ACOS(COS(RADIANS(90-F3280)) * COS(RADIANS(90-F3279)) + SIN(RADIANS(90-F3280)) * SIN(RADIANS(90-F3279)) * COS(RADIANS(G3280-G3279))) * 6371392 * IFERROR(IF(AVERAGEIF('TT History'!$B:$B, D3279, 'TT History'!$E:$E) &gt; 9.8%, 1.1205, IF(AVERAGEIF('TT History'!$B:$B, D3279, 'TT History'!$E:$E) &gt;= 8.5%, 1.1055, 1.0525)), 1.0525)</f>
        <v>56.279910850426376</v>
      </c>
    </row>
    <row r="3280" spans="1:8" x14ac:dyDescent="0.25">
      <c r="A3280" t="s">
        <v>176</v>
      </c>
      <c r="B3280" t="str">
        <f>VLOOKUP(C3280, olt_db!$B$2:$E$70, 2, 0)</f>
        <v>OLT-SMGN-Karang_Sari</v>
      </c>
      <c r="C3280" t="s">
        <v>1133</v>
      </c>
      <c r="D3280" s="35" t="s">
        <v>1187</v>
      </c>
      <c r="E3280" s="35" t="s">
        <v>1163</v>
      </c>
      <c r="F3280" s="125">
        <v>3.01057649338851</v>
      </c>
      <c r="G3280" s="126">
        <v>99.137316640115202</v>
      </c>
      <c r="H3280" s="37">
        <f>ACOS(COS(RADIANS(90-F3281)) * COS(RADIANS(90-F3280)) + SIN(RADIANS(90-F3281)) * SIN(RADIANS(90-F3280)) * COS(RADIANS(G3281-G3280))) * 6371392 * IFERROR(IF(AVERAGEIF('TT History'!$B:$B, D3280, 'TT History'!$E:$E) &gt; 9.8%, 1.1205, IF(AVERAGEIF('TT History'!$B:$B, D3280, 'TT History'!$E:$E) &gt;= 8.5%, 1.1055, 1.0525)), 1.0525)</f>
        <v>64.60030246927748</v>
      </c>
    </row>
    <row r="3281" spans="1:8" x14ac:dyDescent="0.25">
      <c r="A3281" t="s">
        <v>176</v>
      </c>
      <c r="B3281" t="str">
        <f>VLOOKUP(C3281, olt_db!$B$2:$E$70, 2, 0)</f>
        <v>OLT-SMGN-Karang_Sari</v>
      </c>
      <c r="C3281" t="s">
        <v>1133</v>
      </c>
      <c r="D3281" s="35" t="s">
        <v>1187</v>
      </c>
      <c r="E3281" s="35" t="s">
        <v>1164</v>
      </c>
      <c r="F3281" s="125">
        <v>3.01002474736742</v>
      </c>
      <c r="G3281" s="126">
        <v>99.137331699576094</v>
      </c>
      <c r="H3281" s="37">
        <f>ACOS(COS(RADIANS(90-F3282)) * COS(RADIANS(90-F3281)) + SIN(RADIANS(90-F3282)) * SIN(RADIANS(90-F3281)) * COS(RADIANS(G3282-G3281))) * 6371392 * IFERROR(IF(AVERAGEIF('TT History'!$B:$B, D3281, 'TT History'!$E:$E) &gt; 9.8%, 1.1205, IF(AVERAGEIF('TT History'!$B:$B, D3281, 'TT History'!$E:$E) &gt;= 8.5%, 1.1055, 1.0525)), 1.0525)</f>
        <v>130.90311760129248</v>
      </c>
    </row>
    <row r="3282" spans="1:8" x14ac:dyDescent="0.25">
      <c r="A3282" t="s">
        <v>176</v>
      </c>
      <c r="B3282" t="str">
        <f>VLOOKUP(C3282, olt_db!$B$2:$E$70, 2, 0)</f>
        <v>OLT-SMGN-Karang_Sari</v>
      </c>
      <c r="C3282" t="s">
        <v>1133</v>
      </c>
      <c r="D3282" s="35" t="s">
        <v>1187</v>
      </c>
      <c r="E3282" s="35" t="s">
        <v>1165</v>
      </c>
      <c r="F3282" s="125">
        <v>3.0089063949504999</v>
      </c>
      <c r="G3282" s="126">
        <v>99.137346421208093</v>
      </c>
      <c r="H3282" s="37">
        <f>ACOS(COS(RADIANS(90-F3283)) * COS(RADIANS(90-F3282)) + SIN(RADIANS(90-F3283)) * SIN(RADIANS(90-F3282)) * COS(RADIANS(G3283-G3282))) * 6371392 * IFERROR(IF(AVERAGEIF('TT History'!$B:$B, D3282, 'TT History'!$E:$E) &gt; 9.8%, 1.1205, IF(AVERAGEIF('TT History'!$B:$B, D3282, 'TT History'!$E:$E) &gt;= 8.5%, 1.1055, 1.0525)), 1.0525)</f>
        <v>155.85531744754519</v>
      </c>
    </row>
    <row r="3283" spans="1:8" x14ac:dyDescent="0.25">
      <c r="A3283" t="s">
        <v>176</v>
      </c>
      <c r="B3283" t="str">
        <f>VLOOKUP(C3283, olt_db!$B$2:$E$70, 2, 0)</f>
        <v>OLT-SMGN-Karang_Sari</v>
      </c>
      <c r="C3283" t="s">
        <v>1133</v>
      </c>
      <c r="D3283" s="35" t="s">
        <v>1187</v>
      </c>
      <c r="E3283" s="35" t="s">
        <v>1166</v>
      </c>
      <c r="F3283" s="125">
        <v>3.0075748494529799</v>
      </c>
      <c r="G3283" s="126">
        <v>99.137362550419397</v>
      </c>
      <c r="H3283" s="37">
        <f>ACOS(COS(RADIANS(90-F3284)) * COS(RADIANS(90-F3283)) + SIN(RADIANS(90-F3284)) * SIN(RADIANS(90-F3283)) * COS(RADIANS(G3284-G3283))) * 6371392 * IFERROR(IF(AVERAGEIF('TT History'!$B:$B, D3283, 'TT History'!$E:$E) &gt; 9.8%, 1.1205, IF(AVERAGEIF('TT History'!$B:$B, D3283, 'TT History'!$E:$E) &gt;= 8.5%, 1.1055, 1.0525)), 1.0525)</f>
        <v>162.6335816661568</v>
      </c>
    </row>
    <row r="3284" spans="1:8" x14ac:dyDescent="0.25">
      <c r="A3284" t="s">
        <v>176</v>
      </c>
      <c r="B3284" t="str">
        <f>VLOOKUP(C3284, olt_db!$B$2:$E$70, 2, 0)</f>
        <v>OLT-SMGN-Karang_Sari</v>
      </c>
      <c r="C3284" t="s">
        <v>1133</v>
      </c>
      <c r="D3284" s="35" t="s">
        <v>1187</v>
      </c>
      <c r="E3284" s="35" t="s">
        <v>1167</v>
      </c>
      <c r="F3284" s="125">
        <v>3.0061853631823201</v>
      </c>
      <c r="G3284" s="126">
        <v>99.137348488067104</v>
      </c>
      <c r="H3284" s="37">
        <f>ACOS(COS(RADIANS(90-F3285)) * COS(RADIANS(90-F3284)) + SIN(RADIANS(90-F3285)) * SIN(RADIANS(90-F3284)) * COS(RADIANS(G3285-G3284))) * 6371392 * IFERROR(IF(AVERAGEIF('TT History'!$B:$B, D3284, 'TT History'!$E:$E) &gt; 9.8%, 1.1205, IF(AVERAGEIF('TT History'!$B:$B, D3284, 'TT History'!$E:$E) &gt;= 8.5%, 1.1055, 1.0525)), 1.0525)</f>
        <v>146.34464250297887</v>
      </c>
    </row>
    <row r="3285" spans="1:8" x14ac:dyDescent="0.25">
      <c r="A3285" t="s">
        <v>176</v>
      </c>
      <c r="B3285" t="str">
        <f>VLOOKUP(C3285, olt_db!$B$2:$E$70, 2, 0)</f>
        <v>OLT-SMGN-Karang_Sari</v>
      </c>
      <c r="C3285" t="s">
        <v>1133</v>
      </c>
      <c r="D3285" s="35" t="s">
        <v>1187</v>
      </c>
      <c r="E3285" s="35" t="s">
        <v>1168</v>
      </c>
      <c r="F3285" s="125">
        <v>3.0049350717932799</v>
      </c>
      <c r="G3285" s="126">
        <v>99.137333340453097</v>
      </c>
      <c r="H3285" s="37">
        <f>ACOS(COS(RADIANS(90-F3286)) * COS(RADIANS(90-F3285)) + SIN(RADIANS(90-F3286)) * SIN(RADIANS(90-F3285)) * COS(RADIANS(G3286-G3285))) * 6371392 * IFERROR(IF(AVERAGEIF('TT History'!$B:$B, D3285, 'TT History'!$E:$E) &gt; 9.8%, 1.1205, IF(AVERAGEIF('TT History'!$B:$B, D3285, 'TT History'!$E:$E) &gt;= 8.5%, 1.1055, 1.0525)), 1.0525)</f>
        <v>239.09079017022526</v>
      </c>
    </row>
    <row r="3286" spans="1:8" x14ac:dyDescent="0.25">
      <c r="A3286" t="s">
        <v>176</v>
      </c>
      <c r="B3286" t="str">
        <f>VLOOKUP(C3286, olt_db!$B$2:$E$70, 2, 0)</f>
        <v>OLT-SMGN-Karang_Sari</v>
      </c>
      <c r="C3286" t="s">
        <v>1133</v>
      </c>
      <c r="D3286" s="35" t="s">
        <v>1187</v>
      </c>
      <c r="E3286" s="35" t="s">
        <v>1169</v>
      </c>
      <c r="F3286" s="125">
        <v>3.0048394824403601</v>
      </c>
      <c r="G3286" s="126">
        <v>99.135289953561298</v>
      </c>
      <c r="H3286" s="37">
        <f>ACOS(COS(RADIANS(90-F3287)) * COS(RADIANS(90-F3286)) + SIN(RADIANS(90-F3287)) * SIN(RADIANS(90-F3286)) * COS(RADIANS(G3287-G3286))) * 6371392 * IFERROR(IF(AVERAGEIF('TT History'!$B:$B, D3286, 'TT History'!$E:$E) &gt; 9.8%, 1.1205, IF(AVERAGEIF('TT History'!$B:$B, D3286, 'TT History'!$E:$E) &gt;= 8.5%, 1.1055, 1.0525)), 1.0525)</f>
        <v>67.161120427865924</v>
      </c>
    </row>
    <row r="3287" spans="1:8" x14ac:dyDescent="0.25">
      <c r="A3287" t="s">
        <v>176</v>
      </c>
      <c r="B3287" t="str">
        <f>VLOOKUP(C3287, olt_db!$B$2:$E$70, 2, 0)</f>
        <v>OLT-SMGN-Karang_Sari</v>
      </c>
      <c r="C3287" t="s">
        <v>1133</v>
      </c>
      <c r="D3287" s="35" t="s">
        <v>1187</v>
      </c>
      <c r="E3287" s="35" t="s">
        <v>1170</v>
      </c>
      <c r="F3287" s="125">
        <v>3.00426913618172</v>
      </c>
      <c r="G3287" s="126">
        <v>99.135226716088596</v>
      </c>
      <c r="H3287" s="37">
        <f>ACOS(COS(RADIANS(90-F3288)) * COS(RADIANS(90-F3287)) + SIN(RADIANS(90-F3288)) * SIN(RADIANS(90-F3287)) * COS(RADIANS(G3288-G3287))) * 6371392 * IFERROR(IF(AVERAGEIF('TT History'!$B:$B, D3287, 'TT History'!$E:$E) &gt; 9.8%, 1.1205, IF(AVERAGEIF('TT History'!$B:$B, D3287, 'TT History'!$E:$E) &gt;= 8.5%, 1.1055, 1.0525)), 1.0525)</f>
        <v>133.67174069356389</v>
      </c>
    </row>
    <row r="3288" spans="1:8" x14ac:dyDescent="0.25">
      <c r="A3288" t="s">
        <v>176</v>
      </c>
      <c r="B3288" t="str">
        <f>VLOOKUP(C3288, olt_db!$B$2:$E$70, 2, 0)</f>
        <v>OLT-SMGN-Karang_Sari</v>
      </c>
      <c r="C3288" t="s">
        <v>1133</v>
      </c>
      <c r="D3288" s="35" t="s">
        <v>1187</v>
      </c>
      <c r="E3288" s="35" t="s">
        <v>1171</v>
      </c>
      <c r="F3288" s="125">
        <v>3.00345721548319</v>
      </c>
      <c r="G3288" s="126">
        <v>99.134422375004107</v>
      </c>
      <c r="H3288" s="37">
        <f>ACOS(COS(RADIANS(90-F3289)) * COS(RADIANS(90-F3288)) + SIN(RADIANS(90-F3289)) * SIN(RADIANS(90-F3288)) * COS(RADIANS(G3289-G3288))) * 6371392 * IFERROR(IF(AVERAGEIF('TT History'!$B:$B, D3288, 'TT History'!$E:$E) &gt; 9.8%, 1.1205, IF(AVERAGEIF('TT History'!$B:$B, D3288, 'TT History'!$E:$E) &gt;= 8.5%, 1.1055, 1.0525)), 1.0525)</f>
        <v>38.828373406774816</v>
      </c>
    </row>
    <row r="3289" spans="1:8" x14ac:dyDescent="0.25">
      <c r="A3289" t="s">
        <v>176</v>
      </c>
      <c r="B3289" t="str">
        <f>VLOOKUP(C3289, olt_db!$B$2:$E$70, 2, 0)</f>
        <v>OLT-SMGN-Karang_Sari</v>
      </c>
      <c r="C3289" t="s">
        <v>1133</v>
      </c>
      <c r="D3289" s="35" t="s">
        <v>1187</v>
      </c>
      <c r="E3289" s="35" t="s">
        <v>1172</v>
      </c>
      <c r="F3289" s="125">
        <v>3.0032203554875001</v>
      </c>
      <c r="G3289" s="126">
        <v>99.134189766510502</v>
      </c>
      <c r="H3289" s="37">
        <f>ACOS(COS(RADIANS(90-F3290)) * COS(RADIANS(90-F3289)) + SIN(RADIANS(90-F3290)) * SIN(RADIANS(90-F3289)) * COS(RADIANS(G3290-G3289))) * 6371392 * IFERROR(IF(AVERAGEIF('TT History'!$B:$B, D3289, 'TT History'!$E:$E) &gt; 9.8%, 1.1205, IF(AVERAGEIF('TT History'!$B:$B, D3289, 'TT History'!$E:$E) &gt;= 8.5%, 1.1055, 1.0525)), 1.0525)</f>
        <v>134.24022208059182</v>
      </c>
    </row>
    <row r="3290" spans="1:8" x14ac:dyDescent="0.25">
      <c r="A3290" t="s">
        <v>176</v>
      </c>
      <c r="B3290" t="str">
        <f>VLOOKUP(C3290, olt_db!$B$2:$E$70, 2, 0)</f>
        <v>OLT-SMGN-Karang_Sari</v>
      </c>
      <c r="C3290" t="s">
        <v>1133</v>
      </c>
      <c r="D3290" s="35" t="s">
        <v>1187</v>
      </c>
      <c r="E3290" s="35" t="s">
        <v>1173</v>
      </c>
      <c r="F3290" s="125">
        <v>3.00396896444837</v>
      </c>
      <c r="G3290" s="126">
        <v>99.133319603274401</v>
      </c>
      <c r="H3290" s="37">
        <f>ACOS(COS(RADIANS(90-F3291)) * COS(RADIANS(90-F3290)) + SIN(RADIANS(90-F3291)) * SIN(RADIANS(90-F3290)) * COS(RADIANS(G3291-G3290))) * 6371392 * IFERROR(IF(AVERAGEIF('TT History'!$B:$B, D3290, 'TT History'!$E:$E) &gt; 9.8%, 1.1205, IF(AVERAGEIF('TT History'!$B:$B, D3290, 'TT History'!$E:$E) &gt;= 8.5%, 1.1055, 1.0525)), 1.0525)</f>
        <v>90.662820137868948</v>
      </c>
    </row>
    <row r="3291" spans="1:8" x14ac:dyDescent="0.25">
      <c r="A3291" t="s">
        <v>176</v>
      </c>
      <c r="B3291" t="str">
        <f>VLOOKUP(C3291, olt_db!$B$2:$E$70, 2, 0)</f>
        <v>OLT-SMGN-Karang_Sari</v>
      </c>
      <c r="C3291" t="s">
        <v>1133</v>
      </c>
      <c r="D3291" s="35" t="s">
        <v>1187</v>
      </c>
      <c r="E3291" s="35" t="s">
        <v>1174</v>
      </c>
      <c r="F3291" s="125">
        <v>3.0044556546450401</v>
      </c>
      <c r="G3291" s="126">
        <v>99.132716124187795</v>
      </c>
      <c r="H3291" s="37">
        <f>ACOS(COS(RADIANS(90-F3292)) * COS(RADIANS(90-F3291)) + SIN(RADIANS(90-F3292)) * SIN(RADIANS(90-F3291)) * COS(RADIANS(G3292-G3291))) * 6371392 * IFERROR(IF(AVERAGEIF('TT History'!$B:$B, D3291, 'TT History'!$E:$E) &gt; 9.8%, 1.1205, IF(AVERAGEIF('TT History'!$B:$B, D3291, 'TT History'!$E:$E) &gt;= 8.5%, 1.1055, 1.0525)), 1.0525)</f>
        <v>95.360653499071333</v>
      </c>
    </row>
    <row r="3292" spans="1:8" x14ac:dyDescent="0.25">
      <c r="A3292" t="s">
        <v>176</v>
      </c>
      <c r="B3292" t="str">
        <f>VLOOKUP(C3292, olt_db!$B$2:$E$70, 2, 0)</f>
        <v>OLT-SMGN-Karang_Sari</v>
      </c>
      <c r="C3292" t="s">
        <v>1133</v>
      </c>
      <c r="D3292" s="35" t="s">
        <v>1187</v>
      </c>
      <c r="E3292" s="35" t="s">
        <v>1175</v>
      </c>
      <c r="F3292" s="125">
        <v>3.00498637655528</v>
      </c>
      <c r="G3292" s="126">
        <v>99.132097061132399</v>
      </c>
      <c r="H3292" s="37">
        <f>ACOS(COS(RADIANS(90-F3293)) * COS(RADIANS(90-F3292)) + SIN(RADIANS(90-F3293)) * SIN(RADIANS(90-F3292)) * COS(RADIANS(G3293-G3292))) * 6371392 * IFERROR(IF(AVERAGEIF('TT History'!$B:$B, D3292, 'TT History'!$E:$E) &gt; 9.8%, 1.1205, IF(AVERAGEIF('TT History'!$B:$B, D3292, 'TT History'!$E:$E) &gt;= 8.5%, 1.1055, 1.0525)), 1.0525)</f>
        <v>65.34137687286551</v>
      </c>
    </row>
    <row r="3293" spans="1:8" x14ac:dyDescent="0.25">
      <c r="A3293" t="s">
        <v>176</v>
      </c>
      <c r="B3293" t="str">
        <f>VLOOKUP(C3293, olt_db!$B$2:$E$70, 2, 0)</f>
        <v>OLT-SMGN-Karang_Sari</v>
      </c>
      <c r="C3293" t="s">
        <v>1133</v>
      </c>
      <c r="D3293" s="35" t="s">
        <v>1187</v>
      </c>
      <c r="E3293" s="35" t="s">
        <v>1176</v>
      </c>
      <c r="F3293" s="125">
        <v>3.0046272927075601</v>
      </c>
      <c r="G3293" s="126">
        <v>99.131668991946796</v>
      </c>
      <c r="H3293" s="37">
        <f>ACOS(COS(RADIANS(90-F3294)) * COS(RADIANS(90-F3293)) + SIN(RADIANS(90-F3294)) * SIN(RADIANS(90-F3293)) * COS(RADIANS(G3294-G3293))) * 6371392 * IFERROR(IF(AVERAGEIF('TT History'!$B:$B, D3293, 'TT History'!$E:$E) &gt; 9.8%, 1.1205, IF(AVERAGEIF('TT History'!$B:$B, D3293, 'TT History'!$E:$E) &gt;= 8.5%, 1.1055, 1.0525)), 1.0525)</f>
        <v>101.00105551656685</v>
      </c>
    </row>
    <row r="3294" spans="1:8" x14ac:dyDescent="0.25">
      <c r="A3294" t="s">
        <v>176</v>
      </c>
      <c r="B3294" t="str">
        <f>VLOOKUP(C3294, olt_db!$B$2:$E$70, 2, 0)</f>
        <v>OLT-SMGN-Karang_Sari</v>
      </c>
      <c r="C3294" t="s">
        <v>1133</v>
      </c>
      <c r="D3294" s="35" t="s">
        <v>1187</v>
      </c>
      <c r="E3294" s="35" t="s">
        <v>1177</v>
      </c>
      <c r="F3294" s="125">
        <v>3.0040464167870899</v>
      </c>
      <c r="G3294" s="126">
        <v>99.131029922492701</v>
      </c>
      <c r="H3294" s="37">
        <f>ACOS(COS(RADIANS(90-F3295)) * COS(RADIANS(90-F3294)) + SIN(RADIANS(90-F3295)) * SIN(RADIANS(90-F3294)) * COS(RADIANS(G3295-G3294))) * 6371392 * IFERROR(IF(AVERAGEIF('TT History'!$B:$B, D3294, 'TT History'!$E:$E) &gt; 9.8%, 1.1205, IF(AVERAGEIF('TT History'!$B:$B, D3294, 'TT History'!$E:$E) &gt;= 8.5%, 1.1055, 1.0525)), 1.0525)</f>
        <v>103.33978334263855</v>
      </c>
    </row>
    <row r="3295" spans="1:8" x14ac:dyDescent="0.25">
      <c r="A3295" t="s">
        <v>176</v>
      </c>
      <c r="B3295" t="str">
        <f>VLOOKUP(C3295, olt_db!$B$2:$E$70, 2, 0)</f>
        <v>OLT-SMGN-Karang_Sari</v>
      </c>
      <c r="C3295" t="s">
        <v>1133</v>
      </c>
      <c r="D3295" s="35" t="s">
        <v>1187</v>
      </c>
      <c r="E3295" s="35" t="s">
        <v>1178</v>
      </c>
      <c r="F3295" s="125">
        <v>3.0034255703861001</v>
      </c>
      <c r="G3295" s="126">
        <v>99.130401251227298</v>
      </c>
      <c r="H3295" s="37">
        <f>ACOS(COS(RADIANS(90-F3296)) * COS(RADIANS(90-F3295)) + SIN(RADIANS(90-F3296)) * SIN(RADIANS(90-F3295)) * COS(RADIANS(G3296-G3295))) * 6371392 * IFERROR(IF(AVERAGEIF('TT History'!$B:$B, D3295, 'TT History'!$E:$E) &gt; 9.8%, 1.1205, IF(AVERAGEIF('TT History'!$B:$B, D3295, 'TT History'!$E:$E) &gt;= 8.5%, 1.1055, 1.0525)), 1.0525)</f>
        <v>91.708737935922329</v>
      </c>
    </row>
    <row r="3296" spans="1:8" x14ac:dyDescent="0.25">
      <c r="A3296" t="s">
        <v>176</v>
      </c>
      <c r="B3296" t="str">
        <f>VLOOKUP(C3296, olt_db!$B$2:$E$70, 2, 0)</f>
        <v>OLT-SMGN-Karang_Sari</v>
      </c>
      <c r="C3296" t="s">
        <v>1133</v>
      </c>
      <c r="D3296" s="35" t="s">
        <v>1187</v>
      </c>
      <c r="E3296" s="35" t="s">
        <v>1179</v>
      </c>
      <c r="F3296" s="125">
        <v>3.0028920655644602</v>
      </c>
      <c r="G3296" s="126">
        <v>99.1298265697083</v>
      </c>
      <c r="H3296" s="37">
        <f>ACOS(COS(RADIANS(90-F3297)) * COS(RADIANS(90-F3296)) + SIN(RADIANS(90-F3297)) * SIN(RADIANS(90-F3296)) * COS(RADIANS(G3297-G3296))) * 6371392 * IFERROR(IF(AVERAGEIF('TT History'!$B:$B, D3296, 'TT History'!$E:$E) &gt; 9.8%, 1.1205, IF(AVERAGEIF('TT History'!$B:$B, D3296, 'TT History'!$E:$E) &gt;= 8.5%, 1.1055, 1.0525)), 1.0525)</f>
        <v>89.357748272086681</v>
      </c>
    </row>
    <row r="3297" spans="1:8" x14ac:dyDescent="0.25">
      <c r="A3297" t="s">
        <v>176</v>
      </c>
      <c r="B3297" t="str">
        <f>VLOOKUP(C3297, olt_db!$B$2:$E$70, 2, 0)</f>
        <v>OLT-SMGN-Karang_Sari</v>
      </c>
      <c r="C3297" t="s">
        <v>1133</v>
      </c>
      <c r="D3297" s="35" t="s">
        <v>1187</v>
      </c>
      <c r="E3297" s="35" t="s">
        <v>1180</v>
      </c>
      <c r="F3297" s="125">
        <v>3.0023616084641902</v>
      </c>
      <c r="G3297" s="126">
        <v>99.129276706703905</v>
      </c>
      <c r="H3297" s="37">
        <f>ACOS(COS(RADIANS(90-F3298)) * COS(RADIANS(90-F3297)) + SIN(RADIANS(90-F3298)) * SIN(RADIANS(90-F3297)) * COS(RADIANS(G3298-G3297))) * 6371392 * IFERROR(IF(AVERAGEIF('TT History'!$B:$B, D3297, 'TT History'!$E:$E) &gt; 9.8%, 1.1205, IF(AVERAGEIF('TT History'!$B:$B, D3297, 'TT History'!$E:$E) &gt;= 8.5%, 1.1055, 1.0525)), 1.0525)</f>
        <v>133.21863431125425</v>
      </c>
    </row>
    <row r="3298" spans="1:8" x14ac:dyDescent="0.25">
      <c r="A3298" t="s">
        <v>176</v>
      </c>
      <c r="B3298" t="str">
        <f>VLOOKUP(C3298, olt_db!$B$2:$E$70, 2, 0)</f>
        <v>OLT-SMGN-Karang_Sari</v>
      </c>
      <c r="C3298" t="s">
        <v>1133</v>
      </c>
      <c r="D3298" s="35" t="s">
        <v>1187</v>
      </c>
      <c r="E3298" s="35" t="s">
        <v>1181</v>
      </c>
      <c r="F3298" s="125">
        <v>3.0015773562093599</v>
      </c>
      <c r="G3298" s="126">
        <v>99.128450634462993</v>
      </c>
      <c r="H3298" s="37">
        <f>ACOS(COS(RADIANS(90-F3299)) * COS(RADIANS(90-F3298)) + SIN(RADIANS(90-F3299)) * SIN(RADIANS(90-F3298)) * COS(RADIANS(G3299-G3298))) * 6371392 * IFERROR(IF(AVERAGEIF('TT History'!$B:$B, D3298, 'TT History'!$E:$E) &gt; 9.8%, 1.1205, IF(AVERAGEIF('TT History'!$B:$B, D3298, 'TT History'!$E:$E) &gt;= 8.5%, 1.1055, 1.0525)), 1.0525)</f>
        <v>150.66582621984512</v>
      </c>
    </row>
    <row r="3299" spans="1:8" x14ac:dyDescent="0.25">
      <c r="A3299" t="s">
        <v>176</v>
      </c>
      <c r="B3299" t="str">
        <f>VLOOKUP(C3299, olt_db!$B$2:$E$70, 2, 0)</f>
        <v>OLT-SMGN-Karang_Sari</v>
      </c>
      <c r="C3299" t="s">
        <v>1133</v>
      </c>
      <c r="D3299" s="35" t="s">
        <v>1187</v>
      </c>
      <c r="E3299" s="35" t="s">
        <v>1182</v>
      </c>
      <c r="F3299" s="125">
        <v>3.00071399947208</v>
      </c>
      <c r="G3299" s="126">
        <v>99.127494458515301</v>
      </c>
      <c r="H3299" s="37">
        <f>ACOS(COS(RADIANS(90-F3300)) * COS(RADIANS(90-F3299)) + SIN(RADIANS(90-F3300)) * SIN(RADIANS(90-F3299)) * COS(RADIANS(G3300-G3299))) * 6371392 * IFERROR(IF(AVERAGEIF('TT History'!$B:$B, D3299, 'TT History'!$E:$E) &gt; 9.8%, 1.1205, IF(AVERAGEIF('TT History'!$B:$B, D3299, 'TT History'!$E:$E) &gt;= 8.5%, 1.1055, 1.0525)), 1.0525)</f>
        <v>198.6156218846867</v>
      </c>
    </row>
    <row r="3300" spans="1:8" x14ac:dyDescent="0.25">
      <c r="A3300" t="s">
        <v>176</v>
      </c>
      <c r="B3300" t="str">
        <f>VLOOKUP(C3300, olt_db!$B$2:$E$70, 2, 0)</f>
        <v>OLT-SMGN-Karang_Sari</v>
      </c>
      <c r="C3300" t="s">
        <v>1133</v>
      </c>
      <c r="D3300" s="35" t="s">
        <v>1187</v>
      </c>
      <c r="E3300" s="35" t="s">
        <v>1046</v>
      </c>
      <c r="F3300" s="125">
        <v>3.0010140005601298</v>
      </c>
      <c r="G3300" s="126">
        <v>99.125821901932397</v>
      </c>
      <c r="H3300" s="37">
        <f>ACOS(COS(RADIANS(90-F3301)) * COS(RADIANS(90-F3300)) + SIN(RADIANS(90-F3301)) * SIN(RADIANS(90-F3300)) * COS(RADIANS(G3301-G3300))) * 6371392 * IFERROR(IF(AVERAGEIF('TT History'!$B:$B, D3300, 'TT History'!$E:$E) &gt; 9.8%, 1.1205, IF(AVERAGEIF('TT History'!$B:$B, D3300, 'TT History'!$E:$E) &gt;= 8.5%, 1.1055, 1.0525)), 1.0525)</f>
        <v>168.33834174772852</v>
      </c>
    </row>
    <row r="3301" spans="1:8" x14ac:dyDescent="0.25">
      <c r="A3301" t="s">
        <v>176</v>
      </c>
      <c r="B3301" t="str">
        <f>VLOOKUP(C3301, olt_db!$B$2:$E$70, 2, 0)</f>
        <v>OLT-SMGN-Karang_Sari</v>
      </c>
      <c r="C3301" t="s">
        <v>1133</v>
      </c>
      <c r="D3301" s="35" t="s">
        <v>1187</v>
      </c>
      <c r="E3301" s="35" t="s">
        <v>1047</v>
      </c>
      <c r="F3301" s="125">
        <v>3.0019885513647799</v>
      </c>
      <c r="G3301" s="126">
        <v>99.124762642336904</v>
      </c>
      <c r="H3301" s="37">
        <f>ACOS(COS(RADIANS(90-F3302)) * COS(RADIANS(90-F3301)) + SIN(RADIANS(90-F3302)) * SIN(RADIANS(90-F3301)) * COS(RADIANS(G3302-G3301))) * 6371392 * IFERROR(IF(AVERAGEIF('TT History'!$B:$B, D3301, 'TT History'!$E:$E) &gt; 9.8%, 1.1205, IF(AVERAGEIF('TT History'!$B:$B, D3301, 'TT History'!$E:$E) &gt;= 8.5%, 1.1055, 1.0525)), 1.0525)</f>
        <v>90.916161279734112</v>
      </c>
    </row>
    <row r="3302" spans="1:8" x14ac:dyDescent="0.25">
      <c r="A3302" t="s">
        <v>176</v>
      </c>
      <c r="B3302" t="str">
        <f>VLOOKUP(C3302, olt_db!$B$2:$E$70, 2, 0)</f>
        <v>OLT-SMGN-Karang_Sari</v>
      </c>
      <c r="C3302" t="s">
        <v>1133</v>
      </c>
      <c r="D3302" s="35" t="s">
        <v>1187</v>
      </c>
      <c r="E3302" s="35" t="s">
        <v>1048</v>
      </c>
      <c r="F3302" s="125">
        <v>3.00250698660281</v>
      </c>
      <c r="G3302" s="126">
        <v>99.124183368379093</v>
      </c>
      <c r="H3302" s="37">
        <f>ACOS(COS(RADIANS(90-F3303)) * COS(RADIANS(90-F3302)) + SIN(RADIANS(90-F3303)) * SIN(RADIANS(90-F3302)) * COS(RADIANS(G3303-G3302))) * 6371392 * IFERROR(IF(AVERAGEIF('TT History'!$B:$B, D3302, 'TT History'!$E:$E) &gt; 9.8%, 1.1205, IF(AVERAGEIF('TT History'!$B:$B, D3302, 'TT History'!$E:$E) &gt;= 8.5%, 1.1055, 1.0525)), 1.0525)</f>
        <v>122.22810485083615</v>
      </c>
    </row>
    <row r="3303" spans="1:8" x14ac:dyDescent="0.25">
      <c r="A3303" t="s">
        <v>176</v>
      </c>
      <c r="B3303" t="str">
        <f>VLOOKUP(C3303, olt_db!$B$2:$E$70, 2, 0)</f>
        <v>OLT-SMGN-Karang_Sari</v>
      </c>
      <c r="C3303" t="s">
        <v>1133</v>
      </c>
      <c r="D3303" s="35" t="s">
        <v>1187</v>
      </c>
      <c r="E3303" s="35" t="s">
        <v>1049</v>
      </c>
      <c r="F3303" s="125">
        <v>3.0032064772532601</v>
      </c>
      <c r="G3303" s="126">
        <v>99.1234068437643</v>
      </c>
      <c r="H3303" s="37">
        <f>ACOS(COS(RADIANS(90-F3304)) * COS(RADIANS(90-F3303)) + SIN(RADIANS(90-F3304)) * SIN(RADIANS(90-F3303)) * COS(RADIANS(G3304-G3303))) * 6371392 * IFERROR(IF(AVERAGEIF('TT History'!$B:$B, D3303, 'TT History'!$E:$E) &gt; 9.8%, 1.1205, IF(AVERAGEIF('TT History'!$B:$B, D3303, 'TT History'!$E:$E) &gt;= 8.5%, 1.1055, 1.0525)), 1.0525)</f>
        <v>126.74381114356325</v>
      </c>
    </row>
    <row r="3304" spans="1:8" x14ac:dyDescent="0.25">
      <c r="A3304" t="s">
        <v>176</v>
      </c>
      <c r="B3304" t="str">
        <f>VLOOKUP(C3304, olt_db!$B$2:$E$70, 2, 0)</f>
        <v>OLT-SMGN-Karang_Sari</v>
      </c>
      <c r="C3304" t="s">
        <v>1133</v>
      </c>
      <c r="D3304" s="35" t="s">
        <v>1187</v>
      </c>
      <c r="E3304" s="35" t="s">
        <v>983</v>
      </c>
      <c r="F3304" s="125">
        <v>3.0039552462178301</v>
      </c>
      <c r="G3304" s="126">
        <v>99.122623436282097</v>
      </c>
      <c r="H3304" s="37">
        <f>ACOS(COS(RADIANS(90-F3305)) * COS(RADIANS(90-F3304)) + SIN(RADIANS(90-F3305)) * SIN(RADIANS(90-F3304)) * COS(RADIANS(G3305-G3304))) * 6371392 * IFERROR(IF(AVERAGEIF('TT History'!$B:$B, D3304, 'TT History'!$E:$E) &gt; 9.8%, 1.1205, IF(AVERAGEIF('TT History'!$B:$B, D3304, 'TT History'!$E:$E) &gt;= 8.5%, 1.1055, 1.0525)), 1.0525)</f>
        <v>45.725629886025793</v>
      </c>
    </row>
    <row r="3305" spans="1:8" x14ac:dyDescent="0.25">
      <c r="A3305" t="s">
        <v>176</v>
      </c>
      <c r="B3305" t="str">
        <f>VLOOKUP(C3305, olt_db!$B$2:$E$70, 2, 0)</f>
        <v>OLT-SMGN-Karang_Sari</v>
      </c>
      <c r="C3305" t="s">
        <v>1133</v>
      </c>
      <c r="D3305" s="35" t="s">
        <v>1187</v>
      </c>
      <c r="E3305" s="35" t="s">
        <v>1050</v>
      </c>
      <c r="F3305" s="125">
        <v>3.0042796250516499</v>
      </c>
      <c r="G3305" s="126">
        <v>99.122841479284503</v>
      </c>
      <c r="H3305" s="37">
        <f>ACOS(COS(RADIANS(90-F3306)) * COS(RADIANS(90-F3305)) + SIN(RADIANS(90-F3306)) * SIN(RADIANS(90-F3305)) * COS(RADIANS(G3306-G3305))) * 6371392 * IFERROR(IF(AVERAGEIF('TT History'!$B:$B, D3305, 'TT History'!$E:$E) &gt; 9.8%, 1.1205, IF(AVERAGEIF('TT History'!$B:$B, D3305, 'TT History'!$E:$E) &gt;= 8.5%, 1.1055, 1.0525)), 1.0525)</f>
        <v>54.687765856400539</v>
      </c>
    </row>
    <row r="3306" spans="1:8" ht="15" customHeight="1" thickBot="1" x14ac:dyDescent="0.3">
      <c r="A3306" t="s">
        <v>176</v>
      </c>
      <c r="B3306" s="69" t="str">
        <f>VLOOKUP(C3306, olt_db!$B$2:$E$70, 2, 0)</f>
        <v>OLT-SMGN-Karang_Sari</v>
      </c>
      <c r="C3306" s="69" t="s">
        <v>1133</v>
      </c>
      <c r="D3306" s="58" t="s">
        <v>1187</v>
      </c>
      <c r="E3306" s="58" t="s">
        <v>984</v>
      </c>
      <c r="F3306" s="157">
        <v>3.0045232331044902</v>
      </c>
      <c r="G3306" s="158">
        <v>99.123240756989603</v>
      </c>
      <c r="H3306" s="59">
        <f>(ACOS(COS(RADIANS(90-olt_db!F36)) * COS(RADIANS(90-F3306)) + SIN(RADIANS(90-olt_db!F36)) * SIN(RADIANS(90-F3306)) * COS(RADIANS(olt_db!G36-G3306))) * 6371392)*1.105</f>
        <v>20.025989419356801</v>
      </c>
    </row>
    <row r="3307" spans="1:8" x14ac:dyDescent="0.25">
      <c r="A3307" t="s">
        <v>176</v>
      </c>
      <c r="B3307" t="str">
        <f>VLOOKUP(C3307, olt_db!$B$2:$E$70, 2, 0)</f>
        <v>OLT-SMGN-Karang_Sari</v>
      </c>
      <c r="C3307" t="s">
        <v>1188</v>
      </c>
      <c r="D3307" s="11" t="s">
        <v>1189</v>
      </c>
      <c r="E3307" s="11" t="s">
        <v>1049</v>
      </c>
      <c r="F3307" s="109">
        <v>3.0032064772532601</v>
      </c>
      <c r="G3307" s="165">
        <v>99.1234068437643</v>
      </c>
      <c r="H3307" s="49">
        <f>ACOS(COS(RADIANS(90-F3308)) * COS(RADIANS(90-F3307)) + SIN(RADIANS(90-F3308)) * SIN(RADIANS(90-F3307)) * COS(RADIANS(G3308-G3307))) * 6371392 * IFERROR(IF(AVERAGEIF('TT History'!$B:$B, D3307, 'TT History'!$E:$E) &gt; 9.8%, 1.1205, IF(AVERAGEIF('TT History'!$B:$B, D3307, 'TT History'!$E:$E) &gt;= 8.5%, 1.1055, 1.0525)), 1.0525)</f>
        <v>126.74381114356325</v>
      </c>
    </row>
    <row r="3308" spans="1:8" x14ac:dyDescent="0.25">
      <c r="A3308" t="s">
        <v>176</v>
      </c>
      <c r="B3308" t="str">
        <f>VLOOKUP(C3308, olt_db!$B$2:$E$70, 2, 0)</f>
        <v>OLT-SMGN-Karang_Sari</v>
      </c>
      <c r="C3308" t="s">
        <v>1188</v>
      </c>
      <c r="D3308" s="11" t="s">
        <v>1189</v>
      </c>
      <c r="E3308" s="11" t="s">
        <v>983</v>
      </c>
      <c r="F3308" s="109">
        <v>3.0039552462178301</v>
      </c>
      <c r="G3308" s="165">
        <v>99.122623436282097</v>
      </c>
      <c r="H3308" s="49">
        <f>ACOS(COS(RADIANS(90-F3309)) * COS(RADIANS(90-F3308)) + SIN(RADIANS(90-F3309)) * SIN(RADIANS(90-F3308)) * COS(RADIANS(G3309-G3308))) * 6371392 * IFERROR(IF(AVERAGEIF('TT History'!$B:$B, D3308, 'TT History'!$E:$E) &gt; 9.8%, 1.1205, IF(AVERAGEIF('TT History'!$B:$B, D3308, 'TT History'!$E:$E) &gt;= 8.5%, 1.1055, 1.0525)), 1.0525)</f>
        <v>45.725629886025793</v>
      </c>
    </row>
    <row r="3309" spans="1:8" x14ac:dyDescent="0.25">
      <c r="A3309" t="s">
        <v>176</v>
      </c>
      <c r="B3309" t="str">
        <f>VLOOKUP(C3309, olt_db!$B$2:$E$70, 2, 0)</f>
        <v>OLT-SMGN-Karang_Sari</v>
      </c>
      <c r="C3309" t="s">
        <v>1188</v>
      </c>
      <c r="D3309" s="11" t="s">
        <v>1189</v>
      </c>
      <c r="E3309" s="11" t="s">
        <v>1050</v>
      </c>
      <c r="F3309" s="109">
        <v>3.0042796250516499</v>
      </c>
      <c r="G3309" s="165">
        <v>99.122841479284503</v>
      </c>
      <c r="H3309" s="49">
        <f>ACOS(COS(RADIANS(90-F3310)) * COS(RADIANS(90-F3309)) + SIN(RADIANS(90-F3310)) * SIN(RADIANS(90-F3309)) * COS(RADIANS(G3310-G3309))) * 6371392 * IFERROR(IF(AVERAGEIF('TT History'!$B:$B, D3309, 'TT History'!$E:$E) &gt; 9.8%, 1.1205, IF(AVERAGEIF('TT History'!$B:$B, D3309, 'TT History'!$E:$E) &gt;= 8.5%, 1.1055, 1.0525)), 1.0525)</f>
        <v>54.687765856400539</v>
      </c>
    </row>
    <row r="3310" spans="1:8" x14ac:dyDescent="0.25">
      <c r="A3310" t="s">
        <v>176</v>
      </c>
      <c r="B3310" t="str">
        <f>VLOOKUP(C3310, olt_db!$B$2:$E$70, 2, 0)</f>
        <v>OLT-SMGN-Karang_Sari</v>
      </c>
      <c r="C3310" t="s">
        <v>1188</v>
      </c>
      <c r="D3310" s="11" t="s">
        <v>1189</v>
      </c>
      <c r="E3310" s="11" t="s">
        <v>984</v>
      </c>
      <c r="F3310" s="109">
        <v>3.0045232331044902</v>
      </c>
      <c r="G3310" s="165">
        <v>99.123240756989603</v>
      </c>
      <c r="H3310" s="49">
        <f>(ACOS(COS(RADIANS(90-olt_db!F36)) * COS(RADIANS(90-F3310)) + SIN(RADIANS(90-olt_db!F36)) * SIN(RADIANS(90-F3310)) * COS(RADIANS(olt_db!G36-G3310))) * 6371392)*1.105</f>
        <v>20.025989419356801</v>
      </c>
    </row>
    <row r="3311" spans="1:8" x14ac:dyDescent="0.25">
      <c r="A3311" t="s">
        <v>176</v>
      </c>
      <c r="B3311" t="str">
        <f>VLOOKUP(C3311, olt_db!$B$2:$E$70, 2, 0)</f>
        <v>OLT-SMGN-Karang_Sari</v>
      </c>
      <c r="C3311" t="s">
        <v>1188</v>
      </c>
      <c r="D3311" s="7" t="s">
        <v>1190</v>
      </c>
      <c r="E3311" s="7" t="s">
        <v>1130</v>
      </c>
      <c r="F3311" s="177">
        <v>2.9668269215090999</v>
      </c>
      <c r="G3311" s="178">
        <v>99.129583593935095</v>
      </c>
      <c r="H3311" s="55">
        <f>ACOS(COS(RADIANS(90-F3312)) * COS(RADIANS(90-F3311)) + SIN(RADIANS(90-F3312)) * SIN(RADIANS(90-F3311)) * COS(RADIANS(G3312-G3311))) * 6371392 * IFERROR(IF(AVERAGEIF('TT History'!$B:$B, D3311, 'TT History'!$E:$E) &gt; 9.8%, 1.1205, IF(AVERAGEIF('TT History'!$B:$B, D3311, 'TT History'!$E:$E) &gt;= 8.5%, 1.1055, 1.0525)), 1.0525)</f>
        <v>64.119274629152358</v>
      </c>
    </row>
    <row r="3312" spans="1:8" x14ac:dyDescent="0.25">
      <c r="A3312" t="s">
        <v>176</v>
      </c>
      <c r="B3312" t="str">
        <f>VLOOKUP(C3312, olt_db!$B$2:$E$70, 2, 0)</f>
        <v>OLT-SMGN-Karang_Sari</v>
      </c>
      <c r="C3312" t="s">
        <v>1188</v>
      </c>
      <c r="D3312" s="7" t="s">
        <v>1190</v>
      </c>
      <c r="E3312" s="7" t="s">
        <v>1131</v>
      </c>
      <c r="F3312" s="177">
        <v>2.9662938128998699</v>
      </c>
      <c r="G3312" s="178">
        <v>99.129457228303906</v>
      </c>
      <c r="H3312" s="55">
        <f>ACOS(COS(RADIANS(90-F3313)) * COS(RADIANS(90-F3312)) + SIN(RADIANS(90-F3313)) * SIN(RADIANS(90-F3312)) * COS(RADIANS(G3313-G3312))) * 6371392 * IFERROR(IF(AVERAGEIF('TT History'!$B:$B, D3312, 'TT History'!$E:$E) &gt; 9.8%, 1.1205, IF(AVERAGEIF('TT History'!$B:$B, D3312, 'TT History'!$E:$E) &gt;= 8.5%, 1.1055, 1.0525)), 1.0525)</f>
        <v>80.475436562378562</v>
      </c>
    </row>
    <row r="3313" spans="1:8" x14ac:dyDescent="0.25">
      <c r="A3313" t="s">
        <v>176</v>
      </c>
      <c r="B3313" t="str">
        <f>VLOOKUP(C3313, olt_db!$B$2:$E$70, 2, 0)</f>
        <v>OLT-SMGN-Karang_Sari</v>
      </c>
      <c r="C3313" t="s">
        <v>1188</v>
      </c>
      <c r="D3313" s="7" t="s">
        <v>1190</v>
      </c>
      <c r="E3313" s="7" t="s">
        <v>1132</v>
      </c>
      <c r="F3313" s="177">
        <v>2.9656321466386002</v>
      </c>
      <c r="G3313" s="178">
        <v>99.129269954749802</v>
      </c>
      <c r="H3313" s="55">
        <f>ACOS(COS(RADIANS(90-F3314)) * COS(RADIANS(90-F3313)) + SIN(RADIANS(90-F3314)) * SIN(RADIANS(90-F3313)) * COS(RADIANS(G3314-G3313))) * 6371392 * IFERROR(IF(AVERAGEIF('TT History'!$B:$B, D3313, 'TT History'!$E:$E) &gt; 9.8%, 1.1205, IF(AVERAGEIF('TT History'!$B:$B, D3313, 'TT History'!$E:$E) &gt;= 8.5%, 1.1055, 1.0525)), 1.0525)</f>
        <v>38.880927118487719</v>
      </c>
    </row>
    <row r="3314" spans="1:8" x14ac:dyDescent="0.25">
      <c r="A3314" t="s">
        <v>176</v>
      </c>
      <c r="B3314" t="str">
        <f>VLOOKUP(C3314, olt_db!$B$2:$E$70, 2, 0)</f>
        <v>OLT-SMGN-Karang_Sari</v>
      </c>
      <c r="C3314" t="s">
        <v>1188</v>
      </c>
      <c r="D3314" s="7" t="s">
        <v>1190</v>
      </c>
      <c r="E3314" s="7" t="s">
        <v>986</v>
      </c>
      <c r="F3314" s="177">
        <v>2.9653358641708101</v>
      </c>
      <c r="G3314" s="178">
        <v>99.129119503460899</v>
      </c>
      <c r="H3314" s="55">
        <f>ACOS(COS(RADIANS(90-F3315)) * COS(RADIANS(90-F3314)) + SIN(RADIANS(90-F3315)) * SIN(RADIANS(90-F3314)) * COS(RADIANS(G3315-G3314))) * 6371392 * IFERROR(IF(AVERAGEIF('TT History'!$B:$B, D3314, 'TT History'!$E:$E) &gt; 9.8%, 1.1205, IF(AVERAGEIF('TT History'!$B:$B, D3314, 'TT History'!$E:$E) &gt;= 8.5%, 1.1055, 1.0525)), 1.0525)</f>
        <v>50.944099032227641</v>
      </c>
    </row>
    <row r="3315" spans="1:8" x14ac:dyDescent="0.25">
      <c r="A3315" t="s">
        <v>176</v>
      </c>
      <c r="B3315" t="str">
        <f>VLOOKUP(C3315, olt_db!$B$2:$E$70, 2, 0)</f>
        <v>OLT-SMGN-Karang_Sari</v>
      </c>
      <c r="C3315" t="s">
        <v>1188</v>
      </c>
      <c r="D3315" s="7" t="s">
        <v>1190</v>
      </c>
      <c r="E3315" s="7" t="s">
        <v>987</v>
      </c>
      <c r="F3315" s="177">
        <v>2.96535815401616</v>
      </c>
      <c r="G3315" s="178">
        <v>99.129554786296495</v>
      </c>
      <c r="H3315" s="55">
        <f>ACOS(COS(RADIANS(90-F3316)) * COS(RADIANS(90-F3315)) + SIN(RADIANS(90-F3316)) * SIN(RADIANS(90-F3315)) * COS(RADIANS(G3316-G3315))) * 6371392 * IFERROR(IF(AVERAGEIF('TT History'!$B:$B, D3315, 'TT History'!$E:$E) &gt; 9.8%, 1.1205, IF(AVERAGEIF('TT History'!$B:$B, D3315, 'TT History'!$E:$E) &gt;= 8.5%, 1.1055, 1.0525)), 1.0525)</f>
        <v>103.66894061605289</v>
      </c>
    </row>
    <row r="3316" spans="1:8" x14ac:dyDescent="0.25">
      <c r="A3316" t="s">
        <v>176</v>
      </c>
      <c r="B3316" t="str">
        <f>VLOOKUP(C3316, olt_db!$B$2:$E$70, 2, 0)</f>
        <v>OLT-SMGN-Karang_Sari</v>
      </c>
      <c r="C3316" t="s">
        <v>1188</v>
      </c>
      <c r="D3316" s="7" t="s">
        <v>1190</v>
      </c>
      <c r="E3316" s="7" t="s">
        <v>988</v>
      </c>
      <c r="F3316" s="177">
        <v>2.9651498766671698</v>
      </c>
      <c r="G3316" s="178">
        <v>99.130416862065005</v>
      </c>
      <c r="H3316" s="55">
        <f>ACOS(COS(RADIANS(90-F3317)) * COS(RADIANS(90-F3316)) + SIN(RADIANS(90-F3317)) * SIN(RADIANS(90-F3316)) * COS(RADIANS(G3317-G3316))) * 6371392 * IFERROR(IF(AVERAGEIF('TT History'!$B:$B, D3316, 'TT History'!$E:$E) &gt; 9.8%, 1.1205, IF(AVERAGEIF('TT History'!$B:$B, D3316, 'TT History'!$E:$E) &gt;= 8.5%, 1.1055, 1.0525)), 1.0525)</f>
        <v>173.33341624858798</v>
      </c>
    </row>
    <row r="3317" spans="1:8" x14ac:dyDescent="0.25">
      <c r="A3317" t="s">
        <v>176</v>
      </c>
      <c r="B3317" t="str">
        <f>VLOOKUP(C3317, olt_db!$B$2:$E$70, 2, 0)</f>
        <v>OLT-SMGN-Karang_Sari</v>
      </c>
      <c r="C3317" t="s">
        <v>1188</v>
      </c>
      <c r="D3317" s="7" t="s">
        <v>1190</v>
      </c>
      <c r="E3317" s="7" t="s">
        <v>989</v>
      </c>
      <c r="F3317" s="177">
        <v>2.9648227587906999</v>
      </c>
      <c r="G3317" s="178">
        <v>99.131863197529796</v>
      </c>
      <c r="H3317" s="55">
        <f>ACOS(COS(RADIANS(90-F3318)) * COS(RADIANS(90-F3317)) + SIN(RADIANS(90-F3318)) * SIN(RADIANS(90-F3317)) * COS(RADIANS(G3318-G3317))) * 6371392 * IFERROR(IF(AVERAGEIF('TT History'!$B:$B, D3317, 'TT History'!$E:$E) &gt; 9.8%, 1.1205, IF(AVERAGEIF('TT History'!$B:$B, D3317, 'TT History'!$E:$E) &gt;= 8.5%, 1.1055, 1.0525)), 1.0525)</f>
        <v>114.46317892097409</v>
      </c>
    </row>
    <row r="3318" spans="1:8" x14ac:dyDescent="0.25">
      <c r="A3318" t="s">
        <v>176</v>
      </c>
      <c r="B3318" t="str">
        <f>VLOOKUP(C3318, olt_db!$B$2:$E$70, 2, 0)</f>
        <v>OLT-SMGN-Karang_Sari</v>
      </c>
      <c r="C3318" t="s">
        <v>1188</v>
      </c>
      <c r="D3318" s="7" t="s">
        <v>1190</v>
      </c>
      <c r="E3318" s="7" t="s">
        <v>990</v>
      </c>
      <c r="F3318" s="177">
        <v>2.9645829056760502</v>
      </c>
      <c r="G3318" s="178">
        <v>99.132812584501707</v>
      </c>
      <c r="H3318" s="55">
        <f>ACOS(COS(RADIANS(90-F3319)) * COS(RADIANS(90-F3318)) + SIN(RADIANS(90-F3319)) * SIN(RADIANS(90-F3318)) * COS(RADIANS(G3319-G3318))) * 6371392 * IFERROR(IF(AVERAGEIF('TT History'!$B:$B, D3318, 'TT History'!$E:$E) &gt; 9.8%, 1.1205, IF(AVERAGEIF('TT History'!$B:$B, D3318, 'TT History'!$E:$E) &gt;= 8.5%, 1.1055, 1.0525)), 1.0525)</f>
        <v>68.372299899041579</v>
      </c>
    </row>
    <row r="3319" spans="1:8" x14ac:dyDescent="0.25">
      <c r="A3319" t="s">
        <v>176</v>
      </c>
      <c r="B3319" t="str">
        <f>VLOOKUP(C3319, olt_db!$B$2:$E$70, 2, 0)</f>
        <v>OLT-SMGN-Karang_Sari</v>
      </c>
      <c r="C3319" t="s">
        <v>1188</v>
      </c>
      <c r="D3319" s="7" t="s">
        <v>1190</v>
      </c>
      <c r="E3319" s="7" t="s">
        <v>991</v>
      </c>
      <c r="F3319" s="177">
        <v>2.9651446532924202</v>
      </c>
      <c r="G3319" s="178">
        <v>99.132973128893994</v>
      </c>
      <c r="H3319" s="55">
        <f>ACOS(COS(RADIANS(90-F3320)) * COS(RADIANS(90-F3319)) + SIN(RADIANS(90-F3320)) * SIN(RADIANS(90-F3319)) * COS(RADIANS(G3320-G3319))) * 6371392 * IFERROR(IF(AVERAGEIF('TT History'!$B:$B, D3319, 'TT History'!$E:$E) &gt; 9.8%, 1.1205, IF(AVERAGEIF('TT History'!$B:$B, D3319, 'TT History'!$E:$E) &gt;= 8.5%, 1.1055, 1.0525)), 1.0525)</f>
        <v>80.719559150516034</v>
      </c>
    </row>
    <row r="3320" spans="1:8" x14ac:dyDescent="0.25">
      <c r="A3320" t="s">
        <v>176</v>
      </c>
      <c r="B3320" t="str">
        <f>VLOOKUP(C3320, olt_db!$B$2:$E$70, 2, 0)</f>
        <v>OLT-SMGN-Karang_Sari</v>
      </c>
      <c r="C3320" t="s">
        <v>1188</v>
      </c>
      <c r="D3320" s="7" t="s">
        <v>1190</v>
      </c>
      <c r="E3320" s="7" t="s">
        <v>992</v>
      </c>
      <c r="F3320" s="177">
        <v>2.9658152718419202</v>
      </c>
      <c r="G3320" s="178">
        <v>99.133134351875199</v>
      </c>
      <c r="H3320" s="55">
        <f>ACOS(COS(RADIANS(90-F3321)) * COS(RADIANS(90-F3320)) + SIN(RADIANS(90-F3321)) * SIN(RADIANS(90-F3320)) * COS(RADIANS(G3321-G3320))) * 6371392 * IFERROR(IF(AVERAGEIF('TT History'!$B:$B, D3320, 'TT History'!$E:$E) &gt; 9.8%, 1.1205, IF(AVERAGEIF('TT History'!$B:$B, D3320, 'TT History'!$E:$E) &gt;= 8.5%, 1.1055, 1.0525)), 1.0525)</f>
        <v>114.08180949165181</v>
      </c>
    </row>
    <row r="3321" spans="1:8" x14ac:dyDescent="0.25">
      <c r="A3321" t="s">
        <v>176</v>
      </c>
      <c r="B3321" t="str">
        <f>VLOOKUP(C3321, olt_db!$B$2:$E$70, 2, 0)</f>
        <v>OLT-SMGN-Karang_Sari</v>
      </c>
      <c r="C3321" t="s">
        <v>1188</v>
      </c>
      <c r="D3321" s="7" t="s">
        <v>1190</v>
      </c>
      <c r="E3321" s="7" t="s">
        <v>993</v>
      </c>
      <c r="F3321" s="177">
        <v>2.9667544238793502</v>
      </c>
      <c r="G3321" s="178">
        <v>99.133395633706201</v>
      </c>
      <c r="H3321" s="55">
        <f>ACOS(COS(RADIANS(90-F3322)) * COS(RADIANS(90-F3321)) + SIN(RADIANS(90-F3322)) * SIN(RADIANS(90-F3321)) * COS(RADIANS(G3322-G3321))) * 6371392 * IFERROR(IF(AVERAGEIF('TT History'!$B:$B, D3321, 'TT History'!$E:$E) &gt; 9.8%, 1.1205, IF(AVERAGEIF('TT History'!$B:$B, D3321, 'TT History'!$E:$E) &gt;= 8.5%, 1.1055, 1.0525)), 1.0525)</f>
        <v>58.357033947915887</v>
      </c>
    </row>
    <row r="3322" spans="1:8" x14ac:dyDescent="0.25">
      <c r="A3322" t="s">
        <v>176</v>
      </c>
      <c r="B3322" t="str">
        <f>VLOOKUP(C3322, olt_db!$B$2:$E$70, 2, 0)</f>
        <v>OLT-SMGN-Karang_Sari</v>
      </c>
      <c r="C3322" t="s">
        <v>1188</v>
      </c>
      <c r="D3322" s="7" t="s">
        <v>1190</v>
      </c>
      <c r="E3322" s="7" t="s">
        <v>994</v>
      </c>
      <c r="F3322" s="177">
        <v>2.9672270611409899</v>
      </c>
      <c r="G3322" s="178">
        <v>99.133554668884898</v>
      </c>
      <c r="H3322" s="55">
        <f>ACOS(COS(RADIANS(90-F3323)) * COS(RADIANS(90-F3322)) + SIN(RADIANS(90-F3323)) * SIN(RADIANS(90-F3322)) * COS(RADIANS(G3323-G3322))) * 6371392 * IFERROR(IF(AVERAGEIF('TT History'!$B:$B, D3322, 'TT History'!$E:$E) &gt; 9.8%, 1.1205, IF(AVERAGEIF('TT History'!$B:$B, D3322, 'TT History'!$E:$E) &gt;= 8.5%, 1.1055, 1.0525)), 1.0525)</f>
        <v>70.226265398079477</v>
      </c>
    </row>
    <row r="3323" spans="1:8" x14ac:dyDescent="0.25">
      <c r="A3323" t="s">
        <v>176</v>
      </c>
      <c r="B3323" t="str">
        <f>VLOOKUP(C3323, olt_db!$B$2:$E$70, 2, 0)</f>
        <v>OLT-SMGN-Karang_Sari</v>
      </c>
      <c r="C3323" t="s">
        <v>1188</v>
      </c>
      <c r="D3323" s="7" t="s">
        <v>1190</v>
      </c>
      <c r="E3323" s="7" t="s">
        <v>995</v>
      </c>
      <c r="F3323" s="177">
        <v>2.9678054863372099</v>
      </c>
      <c r="G3323" s="178">
        <v>99.133714410057095</v>
      </c>
      <c r="H3323" s="55">
        <f>ACOS(COS(RADIANS(90-F3324)) * COS(RADIANS(90-F3323)) + SIN(RADIANS(90-F3324)) * SIN(RADIANS(90-F3323)) * COS(RADIANS(G3324-G3323))) * 6371392 * IFERROR(IF(AVERAGEIF('TT History'!$B:$B, D3323, 'TT History'!$E:$E) &gt; 9.8%, 1.1205, IF(AVERAGEIF('TT History'!$B:$B, D3323, 'TT History'!$E:$E) &gt;= 8.5%, 1.1055, 1.0525)), 1.0525)</f>
        <v>38.032404337657219</v>
      </c>
    </row>
    <row r="3324" spans="1:8" x14ac:dyDescent="0.25">
      <c r="A3324" t="s">
        <v>176</v>
      </c>
      <c r="B3324" t="str">
        <f>VLOOKUP(C3324, olt_db!$B$2:$E$70, 2, 0)</f>
        <v>OLT-SMGN-Karang_Sari</v>
      </c>
      <c r="C3324" t="s">
        <v>1188</v>
      </c>
      <c r="D3324" s="7" t="s">
        <v>1190</v>
      </c>
      <c r="E3324" s="7" t="s">
        <v>996</v>
      </c>
      <c r="F3324" s="177">
        <v>2.9681176564204801</v>
      </c>
      <c r="G3324" s="178">
        <v>99.133804775981602</v>
      </c>
      <c r="H3324" s="55">
        <f>ACOS(COS(RADIANS(90-F3325)) * COS(RADIANS(90-F3324)) + SIN(RADIANS(90-F3325)) * SIN(RADIANS(90-F3324)) * COS(RADIANS(G3325-G3324))) * 6371392 * IFERROR(IF(AVERAGEIF('TT History'!$B:$B, D3324, 'TT History'!$E:$E) &gt; 9.8%, 1.1205, IF(AVERAGEIF('TT History'!$B:$B, D3324, 'TT History'!$E:$E) &gt;= 8.5%, 1.1055, 1.0525)), 1.0525)</f>
        <v>115.06851093555743</v>
      </c>
    </row>
    <row r="3325" spans="1:8" x14ac:dyDescent="0.25">
      <c r="A3325" t="s">
        <v>176</v>
      </c>
      <c r="B3325" t="str">
        <f>VLOOKUP(C3325, olt_db!$B$2:$E$70, 2, 0)</f>
        <v>OLT-SMGN-Karang_Sari</v>
      </c>
      <c r="C3325" t="s">
        <v>1188</v>
      </c>
      <c r="D3325" s="7" t="s">
        <v>1190</v>
      </c>
      <c r="E3325" s="7" t="s">
        <v>997</v>
      </c>
      <c r="F3325" s="177">
        <v>2.9690701404074198</v>
      </c>
      <c r="G3325" s="178">
        <v>99.134048765047496</v>
      </c>
      <c r="H3325" s="55">
        <f>ACOS(COS(RADIANS(90-F3326)) * COS(RADIANS(90-F3325)) + SIN(RADIANS(90-F3326)) * SIN(RADIANS(90-F3325)) * COS(RADIANS(G3326-G3325))) * 6371392 * IFERROR(IF(AVERAGEIF('TT History'!$B:$B, D3325, 'TT History'!$E:$E) &gt; 9.8%, 1.1205, IF(AVERAGEIF('TT History'!$B:$B, D3325, 'TT History'!$E:$E) &gt;= 8.5%, 1.1055, 1.0525)), 1.0525)</f>
        <v>105.29967362257949</v>
      </c>
    </row>
    <row r="3326" spans="1:8" x14ac:dyDescent="0.25">
      <c r="A3326" t="s">
        <v>176</v>
      </c>
      <c r="B3326" t="str">
        <f>VLOOKUP(C3326, olt_db!$B$2:$E$70, 2, 0)</f>
        <v>OLT-SMGN-Karang_Sari</v>
      </c>
      <c r="C3326" t="s">
        <v>1188</v>
      </c>
      <c r="D3326" s="7" t="s">
        <v>1190</v>
      </c>
      <c r="E3326" s="7" t="s">
        <v>998</v>
      </c>
      <c r="F3326" s="177">
        <v>2.96995927917698</v>
      </c>
      <c r="G3326" s="178">
        <v>99.134186342470301</v>
      </c>
      <c r="H3326" s="55">
        <f>ACOS(COS(RADIANS(90-F3327)) * COS(RADIANS(90-F3326)) + SIN(RADIANS(90-F3327)) * SIN(RADIANS(90-F3326)) * COS(RADIANS(G3327-G3326))) * 6371392 * IFERROR(IF(AVERAGEIF('TT History'!$B:$B, D3326, 'TT History'!$E:$E) &gt; 9.8%, 1.1205, IF(AVERAGEIF('TT History'!$B:$B, D3326, 'TT History'!$E:$E) &gt;= 8.5%, 1.1055, 1.0525)), 1.0525)</f>
        <v>90.612364441082363</v>
      </c>
    </row>
    <row r="3327" spans="1:8" x14ac:dyDescent="0.25">
      <c r="A3327" t="s">
        <v>176</v>
      </c>
      <c r="B3327" t="str">
        <f>VLOOKUP(C3327, olt_db!$B$2:$E$70, 2, 0)</f>
        <v>OLT-SMGN-Karang_Sari</v>
      </c>
      <c r="C3327" t="s">
        <v>1188</v>
      </c>
      <c r="D3327" s="7" t="s">
        <v>1190</v>
      </c>
      <c r="E3327" s="7" t="s">
        <v>999</v>
      </c>
      <c r="F3327" s="177">
        <v>2.9707321842998899</v>
      </c>
      <c r="G3327" s="178">
        <v>99.134231160990296</v>
      </c>
      <c r="H3327" s="55">
        <f>ACOS(COS(RADIANS(90-F3328)) * COS(RADIANS(90-F3327)) + SIN(RADIANS(90-F3328)) * SIN(RADIANS(90-F3327)) * COS(RADIANS(G3328-G3327))) * 6371392 * IFERROR(IF(AVERAGEIF('TT History'!$B:$B, D3327, 'TT History'!$E:$E) &gt; 9.8%, 1.1205, IF(AVERAGEIF('TT History'!$B:$B, D3327, 'TT History'!$E:$E) &gt;= 8.5%, 1.1055, 1.0525)), 1.0525)</f>
        <v>88.766908590098922</v>
      </c>
    </row>
    <row r="3328" spans="1:8" x14ac:dyDescent="0.25">
      <c r="A3328" t="s">
        <v>176</v>
      </c>
      <c r="B3328" t="str">
        <f>VLOOKUP(C3328, olt_db!$B$2:$E$70, 2, 0)</f>
        <v>OLT-SMGN-Karang_Sari</v>
      </c>
      <c r="C3328" t="s">
        <v>1188</v>
      </c>
      <c r="D3328" s="7" t="s">
        <v>1190</v>
      </c>
      <c r="E3328" s="7" t="s">
        <v>1000</v>
      </c>
      <c r="F3328" s="177">
        <v>2.9714906158254402</v>
      </c>
      <c r="G3328" s="178">
        <v>99.134232917490493</v>
      </c>
      <c r="H3328" s="55">
        <f>ACOS(COS(RADIANS(90-F3329)) * COS(RADIANS(90-F3328)) + SIN(RADIANS(90-F3329)) * SIN(RADIANS(90-F3328)) * COS(RADIANS(G3329-G3328))) * 6371392 * IFERROR(IF(AVERAGEIF('TT History'!$B:$B, D3328, 'TT History'!$E:$E) &gt; 9.8%, 1.1205, IF(AVERAGEIF('TT History'!$B:$B, D3328, 'TT History'!$E:$E) &gt;= 8.5%, 1.1055, 1.0525)), 1.0525)</f>
        <v>154.92846532858525</v>
      </c>
    </row>
    <row r="3329" spans="1:8" x14ac:dyDescent="0.25">
      <c r="A3329" t="s">
        <v>176</v>
      </c>
      <c r="B3329" t="str">
        <f>VLOOKUP(C3329, olt_db!$B$2:$E$70, 2, 0)</f>
        <v>OLT-SMGN-Karang_Sari</v>
      </c>
      <c r="C3329" t="s">
        <v>1188</v>
      </c>
      <c r="D3329" s="7" t="s">
        <v>1190</v>
      </c>
      <c r="E3329" s="7" t="s">
        <v>1001</v>
      </c>
      <c r="F3329" s="177">
        <v>2.97204490516586</v>
      </c>
      <c r="G3329" s="178">
        <v>99.133029213624297</v>
      </c>
      <c r="H3329" s="55">
        <f>ACOS(COS(RADIANS(90-F3330)) * COS(RADIANS(90-F3329)) + SIN(RADIANS(90-F3330)) * SIN(RADIANS(90-F3329)) * COS(RADIANS(G3330-G3329))) * 6371392 * IFERROR(IF(AVERAGEIF('TT History'!$B:$B, D3329, 'TT History'!$E:$E) &gt; 9.8%, 1.1205, IF(AVERAGEIF('TT History'!$B:$B, D3329, 'TT History'!$E:$E) &gt;= 8.5%, 1.1055, 1.0525)), 1.0525)</f>
        <v>43.630634718925478</v>
      </c>
    </row>
    <row r="3330" spans="1:8" x14ac:dyDescent="0.25">
      <c r="A3330" t="s">
        <v>176</v>
      </c>
      <c r="B3330" t="str">
        <f>VLOOKUP(C3330, olt_db!$B$2:$E$70, 2, 0)</f>
        <v>OLT-SMGN-Karang_Sari</v>
      </c>
      <c r="C3330" t="s">
        <v>1188</v>
      </c>
      <c r="D3330" s="7" t="s">
        <v>1190</v>
      </c>
      <c r="E3330" s="7" t="s">
        <v>1002</v>
      </c>
      <c r="F3330" s="177">
        <v>2.9723473327846399</v>
      </c>
      <c r="G3330" s="178">
        <v>99.133247464361304</v>
      </c>
      <c r="H3330" s="55">
        <f>ACOS(COS(RADIANS(90-F3331)) * COS(RADIANS(90-F3330)) + SIN(RADIANS(90-F3331)) * SIN(RADIANS(90-F3330)) * COS(RADIANS(G3331-G3330))) * 6371392 * IFERROR(IF(AVERAGEIF('TT History'!$B:$B, D3330, 'TT History'!$E:$E) &gt; 9.8%, 1.1205, IF(AVERAGEIF('TT History'!$B:$B, D3330, 'TT History'!$E:$E) &gt;= 8.5%, 1.1055, 1.0525)), 1.0525)</f>
        <v>83.42407010454906</v>
      </c>
    </row>
    <row r="3331" spans="1:8" x14ac:dyDescent="0.25">
      <c r="A3331" t="s">
        <v>176</v>
      </c>
      <c r="B3331" t="str">
        <f>VLOOKUP(C3331, olt_db!$B$2:$E$70, 2, 0)</f>
        <v>OLT-SMGN-Karang_Sari</v>
      </c>
      <c r="C3331" t="s">
        <v>1188</v>
      </c>
      <c r="D3331" s="7" t="s">
        <v>1190</v>
      </c>
      <c r="E3331" s="7" t="s">
        <v>1003</v>
      </c>
      <c r="F3331" s="177">
        <v>2.97294842038393</v>
      </c>
      <c r="G3331" s="178">
        <v>99.133631064798095</v>
      </c>
      <c r="H3331" s="55">
        <f>ACOS(COS(RADIANS(90-F3332)) * COS(RADIANS(90-F3331)) + SIN(RADIANS(90-F3332)) * SIN(RADIANS(90-F3331)) * COS(RADIANS(G3332-G3331))) * 6371392 * IFERROR(IF(AVERAGEIF('TT History'!$B:$B, D3331, 'TT History'!$E:$E) &gt; 9.8%, 1.1205, IF(AVERAGEIF('TT History'!$B:$B, D3331, 'TT History'!$E:$E) &gt;= 8.5%, 1.1055, 1.0525)), 1.0525)</f>
        <v>97.996400562596619</v>
      </c>
    </row>
    <row r="3332" spans="1:8" x14ac:dyDescent="0.25">
      <c r="A3332" t="s">
        <v>176</v>
      </c>
      <c r="B3332" t="str">
        <f>VLOOKUP(C3332, olt_db!$B$2:$E$70, 2, 0)</f>
        <v>OLT-SMGN-Karang_Sari</v>
      </c>
      <c r="C3332" t="s">
        <v>1188</v>
      </c>
      <c r="D3332" s="7" t="s">
        <v>1190</v>
      </c>
      <c r="E3332" s="7" t="s">
        <v>1004</v>
      </c>
      <c r="F3332" s="177">
        <v>2.9737221770527902</v>
      </c>
      <c r="G3332" s="178">
        <v>99.133951427981799</v>
      </c>
      <c r="H3332" s="55">
        <f>ACOS(COS(RADIANS(90-F3333)) * COS(RADIANS(90-F3332)) + SIN(RADIANS(90-F3333)) * SIN(RADIANS(90-F3332)) * COS(RADIANS(G3333-G3332))) * 6371392 * IFERROR(IF(AVERAGEIF('TT History'!$B:$B, D3332, 'TT History'!$E:$E) &gt; 9.8%, 1.1205, IF(AVERAGEIF('TT History'!$B:$B, D3332, 'TT History'!$E:$E) &gt;= 8.5%, 1.1055, 1.0525)), 1.0525)</f>
        <v>41.194178816953219</v>
      </c>
    </row>
    <row r="3333" spans="1:8" x14ac:dyDescent="0.25">
      <c r="A3333" t="s">
        <v>176</v>
      </c>
      <c r="B3333" t="str">
        <f>VLOOKUP(C3333, olt_db!$B$2:$E$70, 2, 0)</f>
        <v>OLT-SMGN-Karang_Sari</v>
      </c>
      <c r="C3333" t="s">
        <v>1188</v>
      </c>
      <c r="D3333" s="7" t="s">
        <v>1190</v>
      </c>
      <c r="E3333" s="7" t="s">
        <v>1005</v>
      </c>
      <c r="F3333" s="177">
        <v>2.97406403529674</v>
      </c>
      <c r="G3333" s="178">
        <v>99.133867566827007</v>
      </c>
      <c r="H3333" s="55">
        <f>ACOS(COS(RADIANS(90-F3334)) * COS(RADIANS(90-F3333)) + SIN(RADIANS(90-F3334)) * SIN(RADIANS(90-F3333)) * COS(RADIANS(G3334-G3333))) * 6371392 * IFERROR(IF(AVERAGEIF('TT History'!$B:$B, D3333, 'TT History'!$E:$E) &gt; 9.8%, 1.1205, IF(AVERAGEIF('TT History'!$B:$B, D3333, 'TT History'!$E:$E) &gt;= 8.5%, 1.1055, 1.0525)), 1.0525)</f>
        <v>161.08909709979554</v>
      </c>
    </row>
    <row r="3334" spans="1:8" x14ac:dyDescent="0.25">
      <c r="A3334" t="s">
        <v>176</v>
      </c>
      <c r="B3334" t="str">
        <f>VLOOKUP(C3334, olt_db!$B$2:$E$70, 2, 0)</f>
        <v>OLT-SMGN-Karang_Sari</v>
      </c>
      <c r="C3334" t="s">
        <v>1188</v>
      </c>
      <c r="D3334" s="7" t="s">
        <v>1190</v>
      </c>
      <c r="E3334" s="7" t="s">
        <v>1006</v>
      </c>
      <c r="F3334" s="177">
        <v>2.9739893015865602</v>
      </c>
      <c r="G3334" s="178">
        <v>99.135243750791005</v>
      </c>
      <c r="H3334" s="55">
        <f>ACOS(COS(RADIANS(90-F3335)) * COS(RADIANS(90-F3334)) + SIN(RADIANS(90-F3335)) * SIN(RADIANS(90-F3334)) * COS(RADIANS(G3335-G3334))) * 6371392 * IFERROR(IF(AVERAGEIF('TT History'!$B:$B, D3334, 'TT History'!$E:$E) &gt; 9.8%, 1.1205, IF(AVERAGEIF('TT History'!$B:$B, D3334, 'TT History'!$E:$E) &gt;= 8.5%, 1.1055, 1.0525)), 1.0525)</f>
        <v>50.941942969863604</v>
      </c>
    </row>
    <row r="3335" spans="1:8" x14ac:dyDescent="0.25">
      <c r="A3335" t="s">
        <v>176</v>
      </c>
      <c r="B3335" t="str">
        <f>VLOOKUP(C3335, olt_db!$B$2:$E$70, 2, 0)</f>
        <v>OLT-SMGN-Karang_Sari</v>
      </c>
      <c r="C3335" t="s">
        <v>1188</v>
      </c>
      <c r="D3335" s="7" t="s">
        <v>1190</v>
      </c>
      <c r="E3335" s="7" t="s">
        <v>1007</v>
      </c>
      <c r="F3335" s="177">
        <v>2.9744241915331502</v>
      </c>
      <c r="G3335" s="178">
        <v>99.135261540549607</v>
      </c>
      <c r="H3335" s="55">
        <f>ACOS(COS(RADIANS(90-F3336)) * COS(RADIANS(90-F3335)) + SIN(RADIANS(90-F3336)) * SIN(RADIANS(90-F3335)) * COS(RADIANS(G3336-G3335))) * 6371392 * IFERROR(IF(AVERAGEIF('TT History'!$B:$B, D3335, 'TT History'!$E:$E) &gt; 9.8%, 1.1205, IF(AVERAGEIF('TT History'!$B:$B, D3335, 'TT History'!$E:$E) &gt;= 8.5%, 1.1055, 1.0525)), 1.0525)</f>
        <v>128.17772336086099</v>
      </c>
    </row>
    <row r="3336" spans="1:8" x14ac:dyDescent="0.25">
      <c r="A3336" t="s">
        <v>176</v>
      </c>
      <c r="B3336" t="str">
        <f>VLOOKUP(C3336, olt_db!$B$2:$E$70, 2, 0)</f>
        <v>OLT-SMGN-Karang_Sari</v>
      </c>
      <c r="C3336" t="s">
        <v>1188</v>
      </c>
      <c r="D3336" s="7" t="s">
        <v>1190</v>
      </c>
      <c r="E3336" s="7" t="s">
        <v>1008</v>
      </c>
      <c r="F3336" s="177">
        <v>2.9755193225164702</v>
      </c>
      <c r="G3336" s="178">
        <v>99.135269907876605</v>
      </c>
      <c r="H3336" s="55">
        <f>ACOS(COS(RADIANS(90-F3337)) * COS(RADIANS(90-F3336)) + SIN(RADIANS(90-F3337)) * SIN(RADIANS(90-F3336)) * COS(RADIANS(G3337-G3336))) * 6371392 * IFERROR(IF(AVERAGEIF('TT History'!$B:$B, D3336, 'TT History'!$E:$E) &gt; 9.8%, 1.1205, IF(AVERAGEIF('TT History'!$B:$B, D3336, 'TT History'!$E:$E) &gt;= 8.5%, 1.1055, 1.0525)), 1.0525)</f>
        <v>125.82642433652353</v>
      </c>
    </row>
    <row r="3337" spans="1:8" x14ac:dyDescent="0.25">
      <c r="A3337" t="s">
        <v>176</v>
      </c>
      <c r="B3337" t="str">
        <f>VLOOKUP(C3337, olt_db!$B$2:$E$70, 2, 0)</f>
        <v>OLT-SMGN-Karang_Sari</v>
      </c>
      <c r="C3337" t="s">
        <v>1188</v>
      </c>
      <c r="D3337" s="7" t="s">
        <v>1190</v>
      </c>
      <c r="E3337" s="7" t="s">
        <v>1009</v>
      </c>
      <c r="F3337" s="177">
        <v>2.97659340850511</v>
      </c>
      <c r="G3337" s="178">
        <v>99.135223781006204</v>
      </c>
      <c r="H3337" s="55">
        <f>ACOS(COS(RADIANS(90-F3338)) * COS(RADIANS(90-F3337)) + SIN(RADIANS(90-F3338)) * SIN(RADIANS(90-F3337)) * COS(RADIANS(G3338-G3337))) * 6371392 * IFERROR(IF(AVERAGEIF('TT History'!$B:$B, D3337, 'TT History'!$E:$E) &gt; 9.8%, 1.1205, IF(AVERAGEIF('TT History'!$B:$B, D3337, 'TT History'!$E:$E) &gt;= 8.5%, 1.1055, 1.0525)), 1.0525)</f>
        <v>110.16011155420406</v>
      </c>
    </row>
    <row r="3338" spans="1:8" x14ac:dyDescent="0.25">
      <c r="A3338" t="s">
        <v>176</v>
      </c>
      <c r="B3338" t="str">
        <f>VLOOKUP(C3338, olt_db!$B$2:$E$70, 2, 0)</f>
        <v>OLT-SMGN-Karang_Sari</v>
      </c>
      <c r="C3338" t="s">
        <v>1188</v>
      </c>
      <c r="D3338" s="7" t="s">
        <v>1190</v>
      </c>
      <c r="E3338" s="7" t="s">
        <v>1010</v>
      </c>
      <c r="F3338" s="177">
        <v>2.9775330031920002</v>
      </c>
      <c r="G3338" s="178">
        <v>99.135168432387403</v>
      </c>
      <c r="H3338" s="55">
        <f>ACOS(COS(RADIANS(90-F3339)) * COS(RADIANS(90-F3338)) + SIN(RADIANS(90-F3339)) * SIN(RADIANS(90-F3338)) * COS(RADIANS(G3339-G3338))) * 6371392 * IFERROR(IF(AVERAGEIF('TT History'!$B:$B, D3338, 'TT History'!$E:$E) &gt; 9.8%, 1.1205, IF(AVERAGEIF('TT History'!$B:$B, D3338, 'TT History'!$E:$E) &gt;= 8.5%, 1.1055, 1.0525)), 1.0525)</f>
        <v>103.68733559355232</v>
      </c>
    </row>
    <row r="3339" spans="1:8" x14ac:dyDescent="0.25">
      <c r="A3339" t="s">
        <v>176</v>
      </c>
      <c r="B3339" t="str">
        <f>VLOOKUP(C3339, olt_db!$B$2:$E$70, 2, 0)</f>
        <v>OLT-SMGN-Karang_Sari</v>
      </c>
      <c r="C3339" t="s">
        <v>1188</v>
      </c>
      <c r="D3339" s="7" t="s">
        <v>1190</v>
      </c>
      <c r="E3339" s="7" t="s">
        <v>1011</v>
      </c>
      <c r="F3339" s="177">
        <v>2.9784188178713098</v>
      </c>
      <c r="G3339" s="178">
        <v>99.135181802898302</v>
      </c>
      <c r="H3339" s="55">
        <f>ACOS(COS(RADIANS(90-F3340)) * COS(RADIANS(90-F3339)) + SIN(RADIANS(90-F3340)) * SIN(RADIANS(90-F3339)) * COS(RADIANS(G3340-G3339))) * 6371392 * IFERROR(IF(AVERAGEIF('TT History'!$B:$B, D3339, 'TT History'!$E:$E) &gt; 9.8%, 1.1205, IF(AVERAGEIF('TT History'!$B:$B, D3339, 'TT History'!$E:$E) &gt;= 8.5%, 1.1055, 1.0525)), 1.0525)</f>
        <v>55.935908945428046</v>
      </c>
    </row>
    <row r="3340" spans="1:8" x14ac:dyDescent="0.25">
      <c r="A3340" t="s">
        <v>176</v>
      </c>
      <c r="B3340" t="str">
        <f>VLOOKUP(C3340, olt_db!$B$2:$E$70, 2, 0)</f>
        <v>OLT-SMGN-Karang_Sari</v>
      </c>
      <c r="C3340" t="s">
        <v>1188</v>
      </c>
      <c r="D3340" s="7" t="s">
        <v>1190</v>
      </c>
      <c r="E3340" s="7" t="s">
        <v>1012</v>
      </c>
      <c r="F3340" s="177">
        <v>2.9788802012419402</v>
      </c>
      <c r="G3340" s="178">
        <v>99.135306608474707</v>
      </c>
      <c r="H3340" s="55">
        <f>ACOS(COS(RADIANS(90-F3341)) * COS(RADIANS(90-F3340)) + SIN(RADIANS(90-F3341)) * SIN(RADIANS(90-F3340)) * COS(RADIANS(G3341-G3340))) * 6371392 * IFERROR(IF(AVERAGEIF('TT History'!$B:$B, D3340, 'TT History'!$E:$E) &gt; 9.8%, 1.1205, IF(AVERAGEIF('TT History'!$B:$B, D3340, 'TT History'!$E:$E) &gt;= 8.5%, 1.1055, 1.0525)), 1.0525)</f>
        <v>28.716384454813142</v>
      </c>
    </row>
    <row r="3341" spans="1:8" x14ac:dyDescent="0.25">
      <c r="A3341" t="s">
        <v>176</v>
      </c>
      <c r="B3341" t="str">
        <f>VLOOKUP(C3341, olt_db!$B$2:$E$70, 2, 0)</f>
        <v>OLT-SMGN-Karang_Sari</v>
      </c>
      <c r="C3341" t="s">
        <v>1188</v>
      </c>
      <c r="D3341" s="7" t="s">
        <v>1190</v>
      </c>
      <c r="E3341" s="7" t="s">
        <v>1013</v>
      </c>
      <c r="F3341" s="177">
        <v>2.9791253897782402</v>
      </c>
      <c r="G3341" s="178">
        <v>99.135297566506793</v>
      </c>
      <c r="H3341" s="55">
        <f>ACOS(COS(RADIANS(90-F3342)) * COS(RADIANS(90-F3341)) + SIN(RADIANS(90-F3342)) * SIN(RADIANS(90-F3341)) * COS(RADIANS(G3342-G3341))) * 6371392 * IFERROR(IF(AVERAGEIF('TT History'!$B:$B, D3341, 'TT History'!$E:$E) &gt; 9.8%, 1.1205, IF(AVERAGEIF('TT History'!$B:$B, D3341, 'TT History'!$E:$E) &gt;= 8.5%, 1.1055, 1.0525)), 1.0525)</f>
        <v>105.49521231448975</v>
      </c>
    </row>
    <row r="3342" spans="1:8" x14ac:dyDescent="0.25">
      <c r="A3342" t="s">
        <v>176</v>
      </c>
      <c r="B3342" t="str">
        <f>VLOOKUP(C3342, olt_db!$B$2:$E$70, 2, 0)</f>
        <v>OLT-SMGN-Karang_Sari</v>
      </c>
      <c r="C3342" t="s">
        <v>1188</v>
      </c>
      <c r="D3342" s="7" t="s">
        <v>1190</v>
      </c>
      <c r="E3342" s="7" t="s">
        <v>1014</v>
      </c>
      <c r="F3342" s="177">
        <v>2.9800262005582701</v>
      </c>
      <c r="G3342" s="178">
        <v>99.135266008677206</v>
      </c>
      <c r="H3342" s="55">
        <f>ACOS(COS(RADIANS(90-F3343)) * COS(RADIANS(90-F3342)) + SIN(RADIANS(90-F3343)) * SIN(RADIANS(90-F3342)) * COS(RADIANS(G3343-G3342))) * 6371392 * IFERROR(IF(AVERAGEIF('TT History'!$B:$B, D3342, 'TT History'!$E:$E) &gt; 9.8%, 1.1205, IF(AVERAGEIF('TT History'!$B:$B, D3342, 'TT History'!$E:$E) &gt;= 8.5%, 1.1055, 1.0525)), 1.0525)</f>
        <v>22.544895799612416</v>
      </c>
    </row>
    <row r="3343" spans="1:8" x14ac:dyDescent="0.25">
      <c r="A3343" t="s">
        <v>176</v>
      </c>
      <c r="B3343" t="str">
        <f>VLOOKUP(C3343, olt_db!$B$2:$E$70, 2, 0)</f>
        <v>OLT-SMGN-Karang_Sari</v>
      </c>
      <c r="C3343" t="s">
        <v>1188</v>
      </c>
      <c r="D3343" s="7" t="s">
        <v>1190</v>
      </c>
      <c r="E3343" s="7" t="s">
        <v>1015</v>
      </c>
      <c r="F3343" s="177">
        <v>2.98020818913034</v>
      </c>
      <c r="G3343" s="178">
        <v>99.135329225185203</v>
      </c>
      <c r="H3343" s="55">
        <f>ACOS(COS(RADIANS(90-F3344)) * COS(RADIANS(90-F3343)) + SIN(RADIANS(90-F3344)) * SIN(RADIANS(90-F3343)) * COS(RADIANS(G3344-G3343))) * 6371392 * IFERROR(IF(AVERAGEIF('TT History'!$B:$B, D3343, 'TT History'!$E:$E) &gt; 9.8%, 1.1205, IF(AVERAGEIF('TT History'!$B:$B, D3343, 'TT History'!$E:$E) &gt;= 8.5%, 1.1055, 1.0525)), 1.0525)</f>
        <v>30.648324116231127</v>
      </c>
    </row>
    <row r="3344" spans="1:8" x14ac:dyDescent="0.25">
      <c r="A3344" t="s">
        <v>176</v>
      </c>
      <c r="B3344" t="str">
        <f>VLOOKUP(C3344, olt_db!$B$2:$E$70, 2, 0)</f>
        <v>OLT-SMGN-Karang_Sari</v>
      </c>
      <c r="C3344" t="s">
        <v>1188</v>
      </c>
      <c r="D3344" s="7" t="s">
        <v>1190</v>
      </c>
      <c r="E3344" s="7" t="s">
        <v>1016</v>
      </c>
      <c r="F3344" s="177">
        <v>2.9804149071650698</v>
      </c>
      <c r="G3344" s="178">
        <v>99.135490190273302</v>
      </c>
      <c r="H3344" s="55">
        <f>ACOS(COS(RADIANS(90-F3345)) * COS(RADIANS(90-F3344)) + SIN(RADIANS(90-F3345)) * SIN(RADIANS(90-F3344)) * COS(RADIANS(G3345-G3344))) * 6371392 * IFERROR(IF(AVERAGEIF('TT History'!$B:$B, D3344, 'TT History'!$E:$E) &gt; 9.8%, 1.1205, IF(AVERAGEIF('TT History'!$B:$B, D3344, 'TT History'!$E:$E) &gt;= 8.5%, 1.1055, 1.0525)), 1.0525)</f>
        <v>172.28358617920233</v>
      </c>
    </row>
    <row r="3345" spans="1:8" x14ac:dyDescent="0.25">
      <c r="A3345" t="s">
        <v>176</v>
      </c>
      <c r="B3345" t="str">
        <f>VLOOKUP(C3345, olt_db!$B$2:$E$70, 2, 0)</f>
        <v>OLT-SMGN-Karang_Sari</v>
      </c>
      <c r="C3345" t="s">
        <v>1188</v>
      </c>
      <c r="D3345" s="7" t="s">
        <v>1190</v>
      </c>
      <c r="E3345" s="7" t="s">
        <v>1017</v>
      </c>
      <c r="F3345" s="177">
        <v>2.9818858344625299</v>
      </c>
      <c r="G3345" s="178">
        <v>99.135433721838695</v>
      </c>
      <c r="H3345" s="55">
        <f>ACOS(COS(RADIANS(90-F3346)) * COS(RADIANS(90-F3345)) + SIN(RADIANS(90-F3346)) * SIN(RADIANS(90-F3345)) * COS(RADIANS(G3346-G3345))) * 6371392 * IFERROR(IF(AVERAGEIF('TT History'!$B:$B, D3345, 'TT History'!$E:$E) &gt; 9.8%, 1.1205, IF(AVERAGEIF('TT History'!$B:$B, D3345, 'TT History'!$E:$E) &gt;= 8.5%, 1.1055, 1.0525)), 1.0525)</f>
        <v>126.69921275397451</v>
      </c>
    </row>
    <row r="3346" spans="1:8" x14ac:dyDescent="0.25">
      <c r="A3346" t="s">
        <v>176</v>
      </c>
      <c r="B3346" t="str">
        <f>VLOOKUP(C3346, olt_db!$B$2:$E$70, 2, 0)</f>
        <v>OLT-SMGN-Karang_Sari</v>
      </c>
      <c r="C3346" t="s">
        <v>1188</v>
      </c>
      <c r="D3346" s="7" t="s">
        <v>1190</v>
      </c>
      <c r="E3346" s="7" t="s">
        <v>1018</v>
      </c>
      <c r="F3346" s="177">
        <v>2.9829663489009799</v>
      </c>
      <c r="G3346" s="178">
        <v>99.135367597553994</v>
      </c>
      <c r="H3346" s="55">
        <f>ACOS(COS(RADIANS(90-F3347)) * COS(RADIANS(90-F3346)) + SIN(RADIANS(90-F3347)) * SIN(RADIANS(90-F3346)) * COS(RADIANS(G3347-G3346))) * 6371392 * IFERROR(IF(AVERAGEIF('TT History'!$B:$B, D3346, 'TT History'!$E:$E) &gt; 9.8%, 1.1205, IF(AVERAGEIF('TT History'!$B:$B, D3346, 'TT History'!$E:$E) &gt;= 8.5%, 1.1055, 1.0525)), 1.0525)</f>
        <v>121.55210928438107</v>
      </c>
    </row>
    <row r="3347" spans="1:8" x14ac:dyDescent="0.25">
      <c r="A3347" t="s">
        <v>176</v>
      </c>
      <c r="B3347" t="str">
        <f>VLOOKUP(C3347, olt_db!$B$2:$E$70, 2, 0)</f>
        <v>OLT-SMGN-Karang_Sari</v>
      </c>
      <c r="C3347" t="s">
        <v>1188</v>
      </c>
      <c r="D3347" s="7" t="s">
        <v>1190</v>
      </c>
      <c r="E3347" s="7" t="s">
        <v>1019</v>
      </c>
      <c r="F3347" s="177">
        <v>2.9840043607207098</v>
      </c>
      <c r="G3347" s="178">
        <v>99.135334013010393</v>
      </c>
      <c r="H3347" s="55">
        <f>ACOS(COS(RADIANS(90-F3348)) * COS(RADIANS(90-F3347)) + SIN(RADIANS(90-F3348)) * SIN(RADIANS(90-F3347)) * COS(RADIANS(G3348-G3347))) * 6371392 * IFERROR(IF(AVERAGEIF('TT History'!$B:$B, D3347, 'TT History'!$E:$E) &gt; 9.8%, 1.1205, IF(AVERAGEIF('TT History'!$B:$B, D3347, 'TT History'!$E:$E) &gt;= 8.5%, 1.1055, 1.0525)), 1.0525)</f>
        <v>135.1530268253434</v>
      </c>
    </row>
    <row r="3348" spans="1:8" x14ac:dyDescent="0.25">
      <c r="A3348" t="s">
        <v>176</v>
      </c>
      <c r="B3348" t="str">
        <f>VLOOKUP(C3348, olt_db!$B$2:$E$70, 2, 0)</f>
        <v>OLT-SMGN-Karang_Sari</v>
      </c>
      <c r="C3348" t="s">
        <v>1188</v>
      </c>
      <c r="D3348" s="7" t="s">
        <v>1190</v>
      </c>
      <c r="E3348" s="7" t="s">
        <v>1020</v>
      </c>
      <c r="F3348" s="177">
        <v>2.9851568941663098</v>
      </c>
      <c r="G3348" s="178">
        <v>99.135262227176796</v>
      </c>
      <c r="H3348" s="55">
        <f>ACOS(COS(RADIANS(90-F3349)) * COS(RADIANS(90-F3348)) + SIN(RADIANS(90-F3349)) * SIN(RADIANS(90-F3348)) * COS(RADIANS(G3349-G3348))) * 6371392 * IFERROR(IF(AVERAGEIF('TT History'!$B:$B, D3348, 'TT History'!$E:$E) &gt; 9.8%, 1.1205, IF(AVERAGEIF('TT History'!$B:$B, D3348, 'TT History'!$E:$E) &gt;= 8.5%, 1.1055, 1.0525)), 1.0525)</f>
        <v>90.658194365788731</v>
      </c>
    </row>
    <row r="3349" spans="1:8" x14ac:dyDescent="0.25">
      <c r="A3349" t="s">
        <v>176</v>
      </c>
      <c r="B3349" t="str">
        <f>VLOOKUP(C3349, olt_db!$B$2:$E$70, 2, 0)</f>
        <v>OLT-SMGN-Karang_Sari</v>
      </c>
      <c r="C3349" t="s">
        <v>1188</v>
      </c>
      <c r="D3349" s="7" t="s">
        <v>1190</v>
      </c>
      <c r="E3349" s="7" t="s">
        <v>1021</v>
      </c>
      <c r="F3349" s="177">
        <v>2.98593148452666</v>
      </c>
      <c r="G3349" s="178">
        <v>99.135264030863297</v>
      </c>
      <c r="H3349" s="55">
        <f>ACOS(COS(RADIANS(90-F3350)) * COS(RADIANS(90-F3349)) + SIN(RADIANS(90-F3350)) * SIN(RADIANS(90-F3349)) * COS(RADIANS(G3350-G3349))) * 6371392 * IFERROR(IF(AVERAGEIF('TT History'!$B:$B, D3349, 'TT History'!$E:$E) &gt; 9.8%, 1.1205, IF(AVERAGEIF('TT History'!$B:$B, D3349, 'TT History'!$E:$E) &gt;= 8.5%, 1.1055, 1.0525)), 1.0525)</f>
        <v>138.70173743171924</v>
      </c>
    </row>
    <row r="3350" spans="1:8" x14ac:dyDescent="0.25">
      <c r="A3350" t="s">
        <v>176</v>
      </c>
      <c r="B3350" t="str">
        <f>VLOOKUP(C3350, olt_db!$B$2:$E$70, 2, 0)</f>
        <v>OLT-SMGN-Karang_Sari</v>
      </c>
      <c r="C3350" t="s">
        <v>1188</v>
      </c>
      <c r="D3350" s="7" t="s">
        <v>1190</v>
      </c>
      <c r="E3350" s="7" t="s">
        <v>1022</v>
      </c>
      <c r="F3350" s="177">
        <v>2.9869483192258701</v>
      </c>
      <c r="G3350" s="178">
        <v>99.135873516326001</v>
      </c>
      <c r="H3350" s="55">
        <f>ACOS(COS(RADIANS(90-F3351)) * COS(RADIANS(90-F3350)) + SIN(RADIANS(90-F3351)) * SIN(RADIANS(90-F3350)) * COS(RADIANS(G3351-G3350))) * 6371392 * IFERROR(IF(AVERAGEIF('TT History'!$B:$B, D3350, 'TT History'!$E:$E) &gt; 9.8%, 1.1205, IF(AVERAGEIF('TT History'!$B:$B, D3350, 'TT History'!$E:$E) &gt;= 8.5%, 1.1055, 1.0525)), 1.0525)</f>
        <v>108.04844774314184</v>
      </c>
    </row>
    <row r="3351" spans="1:8" x14ac:dyDescent="0.25">
      <c r="A3351" t="s">
        <v>176</v>
      </c>
      <c r="B3351" t="str">
        <f>VLOOKUP(C3351, olt_db!$B$2:$E$70, 2, 0)</f>
        <v>OLT-SMGN-Karang_Sari</v>
      </c>
      <c r="C3351" t="s">
        <v>1188</v>
      </c>
      <c r="D3351" s="7" t="s">
        <v>1190</v>
      </c>
      <c r="E3351" s="7" t="s">
        <v>1023</v>
      </c>
      <c r="F3351" s="177">
        <v>2.9877326532409199</v>
      </c>
      <c r="G3351" s="178">
        <v>99.136361082297</v>
      </c>
      <c r="H3351" s="55">
        <f>ACOS(COS(RADIANS(90-F3352)) * COS(RADIANS(90-F3351)) + SIN(RADIANS(90-F3352)) * SIN(RADIANS(90-F3351)) * COS(RADIANS(G3352-G3351))) * 6371392 * IFERROR(IF(AVERAGEIF('TT History'!$B:$B, D3351, 'TT History'!$E:$E) &gt; 9.8%, 1.1205, IF(AVERAGEIF('TT History'!$B:$B, D3351, 'TT History'!$E:$E) &gt;= 8.5%, 1.1055, 1.0525)), 1.0525)</f>
        <v>163.84142962328866</v>
      </c>
    </row>
    <row r="3352" spans="1:8" x14ac:dyDescent="0.25">
      <c r="A3352" t="s">
        <v>176</v>
      </c>
      <c r="B3352" t="str">
        <f>VLOOKUP(C3352, olt_db!$B$2:$E$70, 2, 0)</f>
        <v>OLT-SMGN-Karang_Sari</v>
      </c>
      <c r="C3352" t="s">
        <v>1188</v>
      </c>
      <c r="D3352" s="7" t="s">
        <v>1190</v>
      </c>
      <c r="E3352" s="7" t="s">
        <v>1024</v>
      </c>
      <c r="F3352" s="177">
        <v>2.98895523504155</v>
      </c>
      <c r="G3352" s="178">
        <v>99.137043883481098</v>
      </c>
      <c r="H3352" s="55">
        <f>ACOS(COS(RADIANS(90-F3353)) * COS(RADIANS(90-F3352)) + SIN(RADIANS(90-F3353)) * SIN(RADIANS(90-F3352)) * COS(RADIANS(G3353-G3352))) * 6371392 * IFERROR(IF(AVERAGEIF('TT History'!$B:$B, D3352, 'TT History'!$E:$E) &gt; 9.8%, 1.1205, IF(AVERAGEIF('TT History'!$B:$B, D3352, 'TT History'!$E:$E) &gt;= 8.5%, 1.1055, 1.0525)), 1.0525)</f>
        <v>18.233606353676507</v>
      </c>
    </row>
    <row r="3353" spans="1:8" x14ac:dyDescent="0.25">
      <c r="A3353" t="s">
        <v>176</v>
      </c>
      <c r="B3353" t="str">
        <f>VLOOKUP(C3353, olt_db!$B$2:$E$70, 2, 0)</f>
        <v>OLT-SMGN-Karang_Sari</v>
      </c>
      <c r="C3353" t="s">
        <v>1188</v>
      </c>
      <c r="D3353" s="7" t="s">
        <v>1190</v>
      </c>
      <c r="E3353" s="7" t="s">
        <v>1025</v>
      </c>
      <c r="F3353" s="177">
        <v>2.98911073401174</v>
      </c>
      <c r="G3353" s="178">
        <v>99.137034341377898</v>
      </c>
      <c r="H3353" s="55">
        <f>ACOS(COS(RADIANS(90-F3354)) * COS(RADIANS(90-F3353)) + SIN(RADIANS(90-F3354)) * SIN(RADIANS(90-F3353)) * COS(RADIANS(G3354-G3353))) * 6371392 * IFERROR(IF(AVERAGEIF('TT History'!$B:$B, D3353, 'TT History'!$E:$E) &gt; 9.8%, 1.1205, IF(AVERAGEIF('TT History'!$B:$B, D3353, 'TT History'!$E:$E) &gt;= 8.5%, 1.1055, 1.0525)), 1.0525)</f>
        <v>172.72679619257121</v>
      </c>
    </row>
    <row r="3354" spans="1:8" x14ac:dyDescent="0.25">
      <c r="A3354" t="s">
        <v>176</v>
      </c>
      <c r="B3354" t="str">
        <f>VLOOKUP(C3354, olt_db!$B$2:$E$70, 2, 0)</f>
        <v>OLT-SMGN-Karang_Sari</v>
      </c>
      <c r="C3354" t="s">
        <v>1188</v>
      </c>
      <c r="D3354" s="7" t="s">
        <v>1190</v>
      </c>
      <c r="E3354" s="7" t="s">
        <v>1026</v>
      </c>
      <c r="F3354" s="177">
        <v>2.98920447728662</v>
      </c>
      <c r="G3354" s="178">
        <v>99.135559520619296</v>
      </c>
      <c r="H3354" s="55">
        <f>ACOS(COS(RADIANS(90-F3355)) * COS(RADIANS(90-F3354)) + SIN(RADIANS(90-F3355)) * SIN(RADIANS(90-F3354)) * COS(RADIANS(G3355-G3354))) * 6371392 * IFERROR(IF(AVERAGEIF('TT History'!$B:$B, D3354, 'TT History'!$E:$E) &gt; 9.8%, 1.1205, IF(AVERAGEIF('TT History'!$B:$B, D3354, 'TT History'!$E:$E) &gt;= 8.5%, 1.1055, 1.0525)), 1.0525)</f>
        <v>29.308011921115789</v>
      </c>
    </row>
    <row r="3355" spans="1:8" x14ac:dyDescent="0.25">
      <c r="A3355" t="s">
        <v>176</v>
      </c>
      <c r="B3355" t="str">
        <f>VLOOKUP(C3355, olt_db!$B$2:$E$70, 2, 0)</f>
        <v>OLT-SMGN-Karang_Sari</v>
      </c>
      <c r="C3355" t="s">
        <v>1188</v>
      </c>
      <c r="D3355" s="7" t="s">
        <v>1190</v>
      </c>
      <c r="E3355" s="7" t="s">
        <v>1027</v>
      </c>
      <c r="F3355" s="177">
        <v>2.9893761895701001</v>
      </c>
      <c r="G3355" s="178">
        <v>99.1353770081503</v>
      </c>
      <c r="H3355" s="55">
        <f>ACOS(COS(RADIANS(90-F3356)) * COS(RADIANS(90-F3355)) + SIN(RADIANS(90-F3356)) * SIN(RADIANS(90-F3355)) * COS(RADIANS(G3356-G3355))) * 6371392 * IFERROR(IF(AVERAGEIF('TT History'!$B:$B, D3355, 'TT History'!$E:$E) &gt; 9.8%, 1.1205, IF(AVERAGEIF('TT History'!$B:$B, D3355, 'TT History'!$E:$E) &gt;= 8.5%, 1.1055, 1.0525)), 1.0525)</f>
        <v>115.98657680708685</v>
      </c>
    </row>
    <row r="3356" spans="1:8" x14ac:dyDescent="0.25">
      <c r="A3356" t="s">
        <v>176</v>
      </c>
      <c r="B3356" t="str">
        <f>VLOOKUP(C3356, olt_db!$B$2:$E$70, 2, 0)</f>
        <v>OLT-SMGN-Karang_Sari</v>
      </c>
      <c r="C3356" t="s">
        <v>1188</v>
      </c>
      <c r="D3356" s="7" t="s">
        <v>1190</v>
      </c>
      <c r="E3356" s="7" t="s">
        <v>1028</v>
      </c>
      <c r="F3356" s="177">
        <v>2.99020609934905</v>
      </c>
      <c r="G3356" s="178">
        <v>99.134834668142105</v>
      </c>
      <c r="H3356" s="55">
        <f>ACOS(COS(RADIANS(90-F3357)) * COS(RADIANS(90-F3356)) + SIN(RADIANS(90-F3357)) * SIN(RADIANS(90-F3356)) * COS(RADIANS(G3357-G3356))) * 6371392 * IFERROR(IF(AVERAGEIF('TT History'!$B:$B, D3356, 'TT History'!$E:$E) &gt; 9.8%, 1.1205, IF(AVERAGEIF('TT History'!$B:$B, D3356, 'TT History'!$E:$E) &gt;= 8.5%, 1.1055, 1.0525)), 1.0525)</f>
        <v>96.242518450278681</v>
      </c>
    </row>
    <row r="3357" spans="1:8" x14ac:dyDescent="0.25">
      <c r="A3357" t="s">
        <v>176</v>
      </c>
      <c r="B3357" t="str">
        <f>VLOOKUP(C3357, olt_db!$B$2:$E$70, 2, 0)</f>
        <v>OLT-SMGN-Karang_Sari</v>
      </c>
      <c r="C3357" t="s">
        <v>1188</v>
      </c>
      <c r="D3357" s="7" t="s">
        <v>1190</v>
      </c>
      <c r="E3357" s="7" t="s">
        <v>1029</v>
      </c>
      <c r="F3357" s="177">
        <v>2.9908847427246998</v>
      </c>
      <c r="G3357" s="178">
        <v>99.134369675647505</v>
      </c>
      <c r="H3357" s="55">
        <f>ACOS(COS(RADIANS(90-F3358)) * COS(RADIANS(90-F3357)) + SIN(RADIANS(90-F3358)) * SIN(RADIANS(90-F3357)) * COS(RADIANS(G3358-G3357))) * 6371392 * IFERROR(IF(AVERAGEIF('TT History'!$B:$B, D3357, 'TT History'!$E:$E) &gt; 9.8%, 1.1205, IF(AVERAGEIF('TT History'!$B:$B, D3357, 'TT History'!$E:$E) &gt;= 8.5%, 1.1055, 1.0525)), 1.0525)</f>
        <v>116.33857526182722</v>
      </c>
    </row>
    <row r="3358" spans="1:8" x14ac:dyDescent="0.25">
      <c r="A3358" t="s">
        <v>176</v>
      </c>
      <c r="B3358" t="str">
        <f>VLOOKUP(C3358, olt_db!$B$2:$E$70, 2, 0)</f>
        <v>OLT-SMGN-Karang_Sari</v>
      </c>
      <c r="C3358" t="s">
        <v>1188</v>
      </c>
      <c r="D3358" s="7" t="s">
        <v>1190</v>
      </c>
      <c r="E3358" s="7" t="s">
        <v>1030</v>
      </c>
      <c r="F3358" s="177">
        <v>2.9917259233808702</v>
      </c>
      <c r="G3358" s="178">
        <v>99.133839361408107</v>
      </c>
      <c r="H3358" s="55">
        <f>ACOS(COS(RADIANS(90-F3359)) * COS(RADIANS(90-F3358)) + SIN(RADIANS(90-F3359)) * SIN(RADIANS(90-F3358)) * COS(RADIANS(G3359-G3358))) * 6371392 * IFERROR(IF(AVERAGEIF('TT History'!$B:$B, D3358, 'TT History'!$E:$E) &gt; 9.8%, 1.1205, IF(AVERAGEIF('TT History'!$B:$B, D3358, 'TT History'!$E:$E) &gt;= 8.5%, 1.1055, 1.0525)), 1.0525)</f>
        <v>87.027638388038682</v>
      </c>
    </row>
    <row r="3359" spans="1:8" x14ac:dyDescent="0.25">
      <c r="A3359" t="s">
        <v>176</v>
      </c>
      <c r="B3359" t="str">
        <f>VLOOKUP(C3359, olt_db!$B$2:$E$70, 2, 0)</f>
        <v>OLT-SMGN-Karang_Sari</v>
      </c>
      <c r="C3359" t="s">
        <v>1188</v>
      </c>
      <c r="D3359" s="7" t="s">
        <v>1190</v>
      </c>
      <c r="E3359" s="7" t="s">
        <v>1031</v>
      </c>
      <c r="F3359" s="177">
        <v>2.9923270558425101</v>
      </c>
      <c r="G3359" s="178">
        <v>99.133401111748398</v>
      </c>
      <c r="H3359" s="55">
        <f>ACOS(COS(RADIANS(90-F3360)) * COS(RADIANS(90-F3359)) + SIN(RADIANS(90-F3360)) * SIN(RADIANS(90-F3359)) * COS(RADIANS(G3360-G3359))) * 6371392 * IFERROR(IF(AVERAGEIF('TT History'!$B:$B, D3359, 'TT History'!$E:$E) &gt; 9.8%, 1.1205, IF(AVERAGEIF('TT History'!$B:$B, D3359, 'TT History'!$E:$E) &gt;= 8.5%, 1.1055, 1.0525)), 1.0525)</f>
        <v>71.253222841295312</v>
      </c>
    </row>
    <row r="3360" spans="1:8" x14ac:dyDescent="0.25">
      <c r="A3360" t="s">
        <v>176</v>
      </c>
      <c r="B3360" t="str">
        <f>VLOOKUP(C3360, olt_db!$B$2:$E$70, 2, 0)</f>
        <v>OLT-SMGN-Karang_Sari</v>
      </c>
      <c r="C3360" t="s">
        <v>1188</v>
      </c>
      <c r="D3360" s="7" t="s">
        <v>1190</v>
      </c>
      <c r="E3360" s="7" t="s">
        <v>1032</v>
      </c>
      <c r="F3360" s="177">
        <v>2.9928474118686799</v>
      </c>
      <c r="G3360" s="178">
        <v>99.133084673797299</v>
      </c>
      <c r="H3360" s="55">
        <f>ACOS(COS(RADIANS(90-F3361)) * COS(RADIANS(90-F3360)) + SIN(RADIANS(90-F3361)) * SIN(RADIANS(90-F3360)) * COS(RADIANS(G3361-G3360))) * 6371392 * IFERROR(IF(AVERAGEIF('TT History'!$B:$B, D3360, 'TT History'!$E:$E) &gt; 9.8%, 1.1205, IF(AVERAGEIF('TT History'!$B:$B, D3360, 'TT History'!$E:$E) &gt;= 8.5%, 1.1055, 1.0525)), 1.0525)</f>
        <v>68.414565519883581</v>
      </c>
    </row>
    <row r="3361" spans="1:8" x14ac:dyDescent="0.25">
      <c r="A3361" t="s">
        <v>176</v>
      </c>
      <c r="B3361" t="str">
        <f>VLOOKUP(C3361, olt_db!$B$2:$E$70, 2, 0)</f>
        <v>OLT-SMGN-Karang_Sari</v>
      </c>
      <c r="C3361" t="s">
        <v>1188</v>
      </c>
      <c r="D3361" s="7" t="s">
        <v>1190</v>
      </c>
      <c r="E3361" s="7" t="s">
        <v>1033</v>
      </c>
      <c r="F3361" s="177">
        <v>2.9933568973554401</v>
      </c>
      <c r="G3361" s="178">
        <v>99.132797727987693</v>
      </c>
      <c r="H3361" s="55">
        <f>ACOS(COS(RADIANS(90-F3362)) * COS(RADIANS(90-F3361)) + SIN(RADIANS(90-F3362)) * SIN(RADIANS(90-F3361)) * COS(RADIANS(G3362-G3361))) * 6371392 * IFERROR(IF(AVERAGEIF('TT History'!$B:$B, D3361, 'TT History'!$E:$E) &gt; 9.8%, 1.1205, IF(AVERAGEIF('TT History'!$B:$B, D3361, 'TT History'!$E:$E) &gt;= 8.5%, 1.1055, 1.0525)), 1.0525)</f>
        <v>92.411199608009142</v>
      </c>
    </row>
    <row r="3362" spans="1:8" x14ac:dyDescent="0.25">
      <c r="A3362" t="s">
        <v>176</v>
      </c>
      <c r="B3362" t="str">
        <f>VLOOKUP(C3362, olt_db!$B$2:$E$70, 2, 0)</f>
        <v>OLT-SMGN-Karang_Sari</v>
      </c>
      <c r="C3362" t="s">
        <v>1188</v>
      </c>
      <c r="D3362" s="7" t="s">
        <v>1190</v>
      </c>
      <c r="E3362" s="7" t="s">
        <v>1034</v>
      </c>
      <c r="F3362" s="177">
        <v>2.9940670777763398</v>
      </c>
      <c r="G3362" s="178">
        <v>99.132452197197793</v>
      </c>
      <c r="H3362" s="55">
        <f>ACOS(COS(RADIANS(90-F3363)) * COS(RADIANS(90-F3362)) + SIN(RADIANS(90-F3363)) * SIN(RADIANS(90-F3362)) * COS(RADIANS(G3363-G3362))) * 6371392 * IFERROR(IF(AVERAGEIF('TT History'!$B:$B, D3362, 'TT History'!$E:$E) &gt; 9.8%, 1.1205, IF(AVERAGEIF('TT History'!$B:$B, D3362, 'TT History'!$E:$E) &gt;= 8.5%, 1.1055, 1.0525)), 1.0525)</f>
        <v>42.711714544684263</v>
      </c>
    </row>
    <row r="3363" spans="1:8" x14ac:dyDescent="0.25">
      <c r="A3363" t="s">
        <v>176</v>
      </c>
      <c r="B3363" t="str">
        <f>VLOOKUP(C3363, olt_db!$B$2:$E$70, 2, 0)</f>
        <v>OLT-SMGN-Karang_Sari</v>
      </c>
      <c r="C3363" t="s">
        <v>1188</v>
      </c>
      <c r="D3363" s="7" t="s">
        <v>1190</v>
      </c>
      <c r="E3363" s="7" t="s">
        <v>1035</v>
      </c>
      <c r="F3363" s="177">
        <v>2.9943683666001499</v>
      </c>
      <c r="G3363" s="178">
        <v>99.132245998529001</v>
      </c>
      <c r="H3363" s="55">
        <f>ACOS(COS(RADIANS(90-F3364)) * COS(RADIANS(90-F3363)) + SIN(RADIANS(90-F3364)) * SIN(RADIANS(90-F3363)) * COS(RADIANS(G3364-G3363))) * 6371392 * IFERROR(IF(AVERAGEIF('TT History'!$B:$B, D3363, 'TT History'!$E:$E) &gt; 9.8%, 1.1205, IF(AVERAGEIF('TT History'!$B:$B, D3363, 'TT History'!$E:$E) &gt;= 8.5%, 1.1055, 1.0525)), 1.0525)</f>
        <v>157.92615788073408</v>
      </c>
    </row>
    <row r="3364" spans="1:8" x14ac:dyDescent="0.25">
      <c r="A3364" t="s">
        <v>176</v>
      </c>
      <c r="B3364" t="str">
        <f>VLOOKUP(C3364, olt_db!$B$2:$E$70, 2, 0)</f>
        <v>OLT-SMGN-Karang_Sari</v>
      </c>
      <c r="C3364" t="s">
        <v>1188</v>
      </c>
      <c r="D3364" s="7" t="s">
        <v>1190</v>
      </c>
      <c r="E3364" s="7" t="s">
        <v>1036</v>
      </c>
      <c r="F3364" s="177">
        <v>2.99534198525844</v>
      </c>
      <c r="G3364" s="178">
        <v>99.131310495954395</v>
      </c>
      <c r="H3364" s="55">
        <f>ACOS(COS(RADIANS(90-F3365)) * COS(RADIANS(90-F3364)) + SIN(RADIANS(90-F3365)) * SIN(RADIANS(90-F3364)) * COS(RADIANS(G3365-G3364))) * 6371392 * IFERROR(IF(AVERAGEIF('TT History'!$B:$B, D3364, 'TT History'!$E:$E) &gt; 9.8%, 1.1205, IF(AVERAGEIF('TT History'!$B:$B, D3364, 'TT History'!$E:$E) &gt;= 8.5%, 1.1055, 1.0525)), 1.0525)</f>
        <v>81.285365154308451</v>
      </c>
    </row>
    <row r="3365" spans="1:8" x14ac:dyDescent="0.25">
      <c r="A3365" t="s">
        <v>176</v>
      </c>
      <c r="B3365" t="str">
        <f>VLOOKUP(C3365, olt_db!$B$2:$E$70, 2, 0)</f>
        <v>OLT-SMGN-Karang_Sari</v>
      </c>
      <c r="C3365" t="s">
        <v>1188</v>
      </c>
      <c r="D3365" s="7" t="s">
        <v>1190</v>
      </c>
      <c r="E3365" s="7" t="s">
        <v>1037</v>
      </c>
      <c r="F3365" s="177">
        <v>2.9958064360712702</v>
      </c>
      <c r="G3365" s="178">
        <v>99.130793427222301</v>
      </c>
      <c r="H3365" s="55">
        <f>ACOS(COS(RADIANS(90-F3366)) * COS(RADIANS(90-F3365)) + SIN(RADIANS(90-F3366)) * SIN(RADIANS(90-F3365)) * COS(RADIANS(G3366-G3365))) * 6371392 * IFERROR(IF(AVERAGEIF('TT History'!$B:$B, D3365, 'TT History'!$E:$E) &gt; 9.8%, 1.1205, IF(AVERAGEIF('TT History'!$B:$B, D3365, 'TT History'!$E:$E) &gt;= 8.5%, 1.1055, 1.0525)), 1.0525)</f>
        <v>84.042911568819449</v>
      </c>
    </row>
    <row r="3366" spans="1:8" x14ac:dyDescent="0.25">
      <c r="A3366" t="s">
        <v>176</v>
      </c>
      <c r="B3366" t="str">
        <f>VLOOKUP(C3366, olt_db!$B$2:$E$70, 2, 0)</f>
        <v>OLT-SMGN-Karang_Sari</v>
      </c>
      <c r="C3366" t="s">
        <v>1188</v>
      </c>
      <c r="D3366" s="7" t="s">
        <v>1190</v>
      </c>
      <c r="E3366" s="7" t="s">
        <v>1038</v>
      </c>
      <c r="F3366" s="177">
        <v>2.99632166344003</v>
      </c>
      <c r="G3366" s="178">
        <v>99.1302925763367</v>
      </c>
      <c r="H3366" s="55">
        <f>ACOS(COS(RADIANS(90-F3367)) * COS(RADIANS(90-F3366)) + SIN(RADIANS(90-F3367)) * SIN(RADIANS(90-F3366)) * COS(RADIANS(G3367-G3366))) * 6371392 * IFERROR(IF(AVERAGEIF('TT History'!$B:$B, D3366, 'TT History'!$E:$E) &gt; 9.8%, 1.1205, IF(AVERAGEIF('TT History'!$B:$B, D3366, 'TT History'!$E:$E) &gt;= 8.5%, 1.1055, 1.0525)), 1.0525)</f>
        <v>40.480578677794405</v>
      </c>
    </row>
    <row r="3367" spans="1:8" x14ac:dyDescent="0.25">
      <c r="A3367" t="s">
        <v>176</v>
      </c>
      <c r="B3367" t="str">
        <f>VLOOKUP(C3367, olt_db!$B$2:$E$70, 2, 0)</f>
        <v>OLT-SMGN-Karang_Sari</v>
      </c>
      <c r="C3367" t="s">
        <v>1188</v>
      </c>
      <c r="D3367" s="7" t="s">
        <v>1190</v>
      </c>
      <c r="E3367" s="7" t="s">
        <v>1039</v>
      </c>
      <c r="F3367" s="177">
        <v>2.99658869372323</v>
      </c>
      <c r="G3367" s="178">
        <v>99.130072454649294</v>
      </c>
      <c r="H3367" s="55">
        <f>ACOS(COS(RADIANS(90-F3368)) * COS(RADIANS(90-F3367)) + SIN(RADIANS(90-F3368)) * SIN(RADIANS(90-F3367)) * COS(RADIANS(G3368-G3367))) * 6371392 * IFERROR(IF(AVERAGEIF('TT History'!$B:$B, D3367, 'TT History'!$E:$E) &gt; 9.8%, 1.1205, IF(AVERAGEIF('TT History'!$B:$B, D3367, 'TT History'!$E:$E) &gt;= 8.5%, 1.1055, 1.0525)), 1.0525)</f>
        <v>33.420876307099668</v>
      </c>
    </row>
    <row r="3368" spans="1:8" x14ac:dyDescent="0.25">
      <c r="A3368" t="s">
        <v>176</v>
      </c>
      <c r="B3368" t="str">
        <f>VLOOKUP(C3368, olt_db!$B$2:$E$70, 2, 0)</f>
        <v>OLT-SMGN-Karang_Sari</v>
      </c>
      <c r="C3368" t="s">
        <v>1188</v>
      </c>
      <c r="D3368" s="7" t="s">
        <v>1190</v>
      </c>
      <c r="E3368" s="7" t="s">
        <v>1040</v>
      </c>
      <c r="F3368" s="177">
        <v>2.99686103518003</v>
      </c>
      <c r="G3368" s="178">
        <v>99.129986485587096</v>
      </c>
      <c r="H3368" s="55">
        <f>ACOS(COS(RADIANS(90-F3369)) * COS(RADIANS(90-F3368)) + SIN(RADIANS(90-F3369)) * SIN(RADIANS(90-F3368)) * COS(RADIANS(G3369-G3368))) * 6371392 * IFERROR(IF(AVERAGEIF('TT History'!$B:$B, D3368, 'TT History'!$E:$E) &gt; 9.8%, 1.1205, IF(AVERAGEIF('TT History'!$B:$B, D3368, 'TT History'!$E:$E) &gt;= 8.5%, 1.1055, 1.0525)), 1.0525)</f>
        <v>39.711071973923673</v>
      </c>
    </row>
    <row r="3369" spans="1:8" x14ac:dyDescent="0.25">
      <c r="A3369" t="s">
        <v>176</v>
      </c>
      <c r="B3369" t="str">
        <f>VLOOKUP(C3369, olt_db!$B$2:$E$70, 2, 0)</f>
        <v>OLT-SMGN-Karang_Sari</v>
      </c>
      <c r="C3369" t="s">
        <v>1188</v>
      </c>
      <c r="D3369" s="7" t="s">
        <v>1190</v>
      </c>
      <c r="E3369" s="7" t="s">
        <v>1041</v>
      </c>
      <c r="F3369" s="177">
        <v>2.9971981006077799</v>
      </c>
      <c r="G3369" s="178">
        <v>99.129947591042395</v>
      </c>
      <c r="H3369" s="55">
        <f>ACOS(COS(RADIANS(90-F3370)) * COS(RADIANS(90-F3369)) + SIN(RADIANS(90-F3370)) * SIN(RADIANS(90-F3369)) * COS(RADIANS(G3370-G3369))) * 6371392 * IFERROR(IF(AVERAGEIF('TT History'!$B:$B, D3369, 'TT History'!$E:$E) &gt; 9.8%, 1.1205, IF(AVERAGEIF('TT History'!$B:$B, D3369, 'TT History'!$E:$E) &gt;= 8.5%, 1.1055, 1.0525)), 1.0525)</f>
        <v>22.820466493938952</v>
      </c>
    </row>
    <row r="3370" spans="1:8" x14ac:dyDescent="0.25">
      <c r="A3370" t="s">
        <v>176</v>
      </c>
      <c r="B3370" t="str">
        <f>VLOOKUP(C3370, olt_db!$B$2:$E$70, 2, 0)</f>
        <v>OLT-SMGN-Karang_Sari</v>
      </c>
      <c r="C3370" t="s">
        <v>1188</v>
      </c>
      <c r="D3370" s="7" t="s">
        <v>1190</v>
      </c>
      <c r="E3370" s="7" t="s">
        <v>1042</v>
      </c>
      <c r="F3370" s="177">
        <v>2.99736864850192</v>
      </c>
      <c r="G3370" s="178">
        <v>99.129852957557603</v>
      </c>
      <c r="H3370" s="55">
        <f>ACOS(COS(RADIANS(90-F3371)) * COS(RADIANS(90-F3370)) + SIN(RADIANS(90-F3371)) * SIN(RADIANS(90-F3370)) * COS(RADIANS(G3371-G3370))) * 6371392 * IFERROR(IF(AVERAGEIF('TT History'!$B:$B, D3370, 'TT History'!$E:$E) &gt; 9.8%, 1.1205, IF(AVERAGEIF('TT History'!$B:$B, D3370, 'TT History'!$E:$E) &gt;= 8.5%, 1.1055, 1.0525)), 1.0525)</f>
        <v>147.58428518472761</v>
      </c>
    </row>
    <row r="3371" spans="1:8" x14ac:dyDescent="0.25">
      <c r="A3371" t="s">
        <v>176</v>
      </c>
      <c r="B3371" t="str">
        <f>VLOOKUP(C3371, olt_db!$B$2:$E$70, 2, 0)</f>
        <v>OLT-SMGN-Karang_Sari</v>
      </c>
      <c r="C3371" t="s">
        <v>1188</v>
      </c>
      <c r="D3371" s="7" t="s">
        <v>1190</v>
      </c>
      <c r="E3371" s="7" t="s">
        <v>1043</v>
      </c>
      <c r="F3371" s="177">
        <v>2.9982210402049199</v>
      </c>
      <c r="G3371" s="178">
        <v>99.128922445097899</v>
      </c>
      <c r="H3371" s="55">
        <f>ACOS(COS(RADIANS(90-F3372)) * COS(RADIANS(90-F3371)) + SIN(RADIANS(90-F3372)) * SIN(RADIANS(90-F3371)) * COS(RADIANS(G3372-G3371))) * 6371392 * IFERROR(IF(AVERAGEIF('TT History'!$B:$B, D3371, 'TT History'!$E:$E) &gt; 9.8%, 1.1205, IF(AVERAGEIF('TT History'!$B:$B, D3371, 'TT History'!$E:$E) &gt;= 8.5%, 1.1055, 1.0525)), 1.0525)</f>
        <v>172.49908205489552</v>
      </c>
    </row>
    <row r="3372" spans="1:8" x14ac:dyDescent="0.25">
      <c r="A3372" t="s">
        <v>176</v>
      </c>
      <c r="B3372" t="str">
        <f>VLOOKUP(C3372, olt_db!$B$2:$E$70, 2, 0)</f>
        <v>OLT-SMGN-Karang_Sari</v>
      </c>
      <c r="C3372" t="s">
        <v>1188</v>
      </c>
      <c r="D3372" s="7" t="s">
        <v>1190</v>
      </c>
      <c r="E3372" s="7" t="s">
        <v>1044</v>
      </c>
      <c r="F3372" s="177">
        <v>2.9992138995876401</v>
      </c>
      <c r="G3372" s="178">
        <v>99.1278317035067</v>
      </c>
      <c r="H3372" s="55">
        <f>ACOS(COS(RADIANS(90-F3373)) * COS(RADIANS(90-F3372)) + SIN(RADIANS(90-F3373)) * SIN(RADIANS(90-F3372)) * COS(RADIANS(G3373-G3372))) * 6371392 * IFERROR(IF(AVERAGEIF('TT History'!$B:$B, D3372, 'TT History'!$E:$E) &gt; 9.8%, 1.1205, IF(AVERAGEIF('TT History'!$B:$B, D3372, 'TT History'!$E:$E) &gt;= 8.5%, 1.1055, 1.0525)), 1.0525)</f>
        <v>158.79631768911744</v>
      </c>
    </row>
    <row r="3373" spans="1:8" x14ac:dyDescent="0.25">
      <c r="A3373" t="s">
        <v>176</v>
      </c>
      <c r="B3373" t="str">
        <f>VLOOKUP(C3373, olt_db!$B$2:$E$70, 2, 0)</f>
        <v>OLT-SMGN-Karang_Sari</v>
      </c>
      <c r="C3373" t="s">
        <v>1188</v>
      </c>
      <c r="D3373" s="7" t="s">
        <v>1190</v>
      </c>
      <c r="E3373" s="7" t="s">
        <v>1045</v>
      </c>
      <c r="F3373" s="177">
        <v>3.0001208538109898</v>
      </c>
      <c r="G3373" s="178">
        <v>99.126821229221804</v>
      </c>
      <c r="H3373" s="55">
        <f>ACOS(COS(RADIANS(90-F3374)) * COS(RADIANS(90-F3373)) + SIN(RADIANS(90-F3374)) * SIN(RADIANS(90-F3373)) * COS(RADIANS(G3374-G3373))) * 6371392 * IFERROR(IF(AVERAGEIF('TT History'!$B:$B, D3373, 'TT History'!$E:$E) &gt; 9.8%, 1.1205, IF(AVERAGEIF('TT History'!$B:$B, D3373, 'TT History'!$E:$E) &gt;= 8.5%, 1.1055, 1.0525)), 1.0525)</f>
        <v>156.74732631803741</v>
      </c>
    </row>
    <row r="3374" spans="1:8" x14ac:dyDescent="0.25">
      <c r="A3374" t="s">
        <v>176</v>
      </c>
      <c r="B3374" t="str">
        <f>VLOOKUP(C3374, olt_db!$B$2:$E$70, 2, 0)</f>
        <v>OLT-SMGN-Karang_Sari</v>
      </c>
      <c r="C3374" t="s">
        <v>1188</v>
      </c>
      <c r="D3374" s="7" t="s">
        <v>1190</v>
      </c>
      <c r="E3374" s="7" t="s">
        <v>1046</v>
      </c>
      <c r="F3374" s="177">
        <v>3.0010140005601298</v>
      </c>
      <c r="G3374" s="178">
        <v>99.125821901932397</v>
      </c>
      <c r="H3374" s="55">
        <f>ACOS(COS(RADIANS(90-F3375)) * COS(RADIANS(90-F3374)) + SIN(RADIANS(90-F3375)) * SIN(RADIANS(90-F3374)) * COS(RADIANS(G3375-G3374))) * 6371392 * IFERROR(IF(AVERAGEIF('TT History'!$B:$B, D3374, 'TT History'!$E:$E) &gt; 9.8%, 1.1205, IF(AVERAGEIF('TT History'!$B:$B, D3374, 'TT History'!$E:$E) &gt;= 8.5%, 1.1055, 1.0525)), 1.0525)</f>
        <v>168.33834174772852</v>
      </c>
    </row>
    <row r="3375" spans="1:8" x14ac:dyDescent="0.25">
      <c r="A3375" t="s">
        <v>176</v>
      </c>
      <c r="B3375" t="str">
        <f>VLOOKUP(C3375, olt_db!$B$2:$E$70, 2, 0)</f>
        <v>OLT-SMGN-Karang_Sari</v>
      </c>
      <c r="C3375" t="s">
        <v>1188</v>
      </c>
      <c r="D3375" s="7" t="s">
        <v>1190</v>
      </c>
      <c r="E3375" s="7" t="s">
        <v>1047</v>
      </c>
      <c r="F3375" s="177">
        <v>3.0019885513647799</v>
      </c>
      <c r="G3375" s="178">
        <v>99.124762642336904</v>
      </c>
      <c r="H3375" s="55">
        <f>ACOS(COS(RADIANS(90-F3376)) * COS(RADIANS(90-F3375)) + SIN(RADIANS(90-F3376)) * SIN(RADIANS(90-F3375)) * COS(RADIANS(G3376-G3375))) * 6371392 * IFERROR(IF(AVERAGEIF('TT History'!$B:$B, D3375, 'TT History'!$E:$E) &gt; 9.8%, 1.1205, IF(AVERAGEIF('TT History'!$B:$B, D3375, 'TT History'!$E:$E) &gt;= 8.5%, 1.1055, 1.0525)), 1.0525)</f>
        <v>90.916161279734112</v>
      </c>
    </row>
    <row r="3376" spans="1:8" x14ac:dyDescent="0.25">
      <c r="A3376" t="s">
        <v>176</v>
      </c>
      <c r="B3376" t="str">
        <f>VLOOKUP(C3376, olt_db!$B$2:$E$70, 2, 0)</f>
        <v>OLT-SMGN-Karang_Sari</v>
      </c>
      <c r="C3376" t="s">
        <v>1188</v>
      </c>
      <c r="D3376" s="7" t="s">
        <v>1190</v>
      </c>
      <c r="E3376" s="7" t="s">
        <v>1048</v>
      </c>
      <c r="F3376" s="177">
        <v>3.00250698660281</v>
      </c>
      <c r="G3376" s="178">
        <v>99.124183368379093</v>
      </c>
      <c r="H3376" s="55">
        <f>ACOS(COS(RADIANS(90-F3377)) * COS(RADIANS(90-F3376)) + SIN(RADIANS(90-F3377)) * SIN(RADIANS(90-F3376)) * COS(RADIANS(G3377-G3376))) * 6371392 * IFERROR(IF(AVERAGEIF('TT History'!$B:$B, D3376, 'TT History'!$E:$E) &gt; 9.8%, 1.1205, IF(AVERAGEIF('TT History'!$B:$B, D3376, 'TT History'!$E:$E) &gt;= 8.5%, 1.1055, 1.0525)), 1.0525)</f>
        <v>122.22810485083615</v>
      </c>
    </row>
    <row r="3377" spans="1:8" x14ac:dyDescent="0.25">
      <c r="A3377" t="s">
        <v>176</v>
      </c>
      <c r="B3377" t="str">
        <f>VLOOKUP(C3377, olt_db!$B$2:$E$70, 2, 0)</f>
        <v>OLT-SMGN-Karang_Sari</v>
      </c>
      <c r="C3377" t="s">
        <v>1188</v>
      </c>
      <c r="D3377" s="7" t="s">
        <v>1190</v>
      </c>
      <c r="E3377" s="7" t="s">
        <v>1049</v>
      </c>
      <c r="F3377" s="177">
        <v>3.0032064772532601</v>
      </c>
      <c r="G3377" s="178">
        <v>99.1234068437643</v>
      </c>
      <c r="H3377" s="55">
        <f>ACOS(COS(RADIANS(90-F3378)) * COS(RADIANS(90-F3377)) + SIN(RADIANS(90-F3378)) * SIN(RADIANS(90-F3377)) * COS(RADIANS(G3378-G3377))) * 6371392 * IFERROR(IF(AVERAGEIF('TT History'!$B:$B, D3377, 'TT History'!$E:$E) &gt; 9.8%, 1.1205, IF(AVERAGEIF('TT History'!$B:$B, D3377, 'TT History'!$E:$E) &gt;= 8.5%, 1.1055, 1.0525)), 1.0525)</f>
        <v>126.74381114356325</v>
      </c>
    </row>
    <row r="3378" spans="1:8" x14ac:dyDescent="0.25">
      <c r="A3378" t="s">
        <v>176</v>
      </c>
      <c r="B3378" t="str">
        <f>VLOOKUP(C3378, olt_db!$B$2:$E$70, 2, 0)</f>
        <v>OLT-SMGN-Karang_Sari</v>
      </c>
      <c r="C3378" t="s">
        <v>1188</v>
      </c>
      <c r="D3378" s="7" t="s">
        <v>1190</v>
      </c>
      <c r="E3378" s="7" t="s">
        <v>983</v>
      </c>
      <c r="F3378" s="177">
        <v>3.0039552462178301</v>
      </c>
      <c r="G3378" s="178">
        <v>99.122623436282097</v>
      </c>
      <c r="H3378" s="55">
        <f>ACOS(COS(RADIANS(90-F3379)) * COS(RADIANS(90-F3378)) + SIN(RADIANS(90-F3379)) * SIN(RADIANS(90-F3378)) * COS(RADIANS(G3379-G3378))) * 6371392 * IFERROR(IF(AVERAGEIF('TT History'!$B:$B, D3378, 'TT History'!$E:$E) &gt; 9.8%, 1.1205, IF(AVERAGEIF('TT History'!$B:$B, D3378, 'TT History'!$E:$E) &gt;= 8.5%, 1.1055, 1.0525)), 1.0525)</f>
        <v>45.725629886025793</v>
      </c>
    </row>
    <row r="3379" spans="1:8" x14ac:dyDescent="0.25">
      <c r="A3379" t="s">
        <v>176</v>
      </c>
      <c r="B3379" t="str">
        <f>VLOOKUP(C3379, olt_db!$B$2:$E$70, 2, 0)</f>
        <v>OLT-SMGN-Karang_Sari</v>
      </c>
      <c r="C3379" t="s">
        <v>1188</v>
      </c>
      <c r="D3379" s="7" t="s">
        <v>1190</v>
      </c>
      <c r="E3379" s="7" t="s">
        <v>1050</v>
      </c>
      <c r="F3379" s="177">
        <v>3.0042796250516499</v>
      </c>
      <c r="G3379" s="178">
        <v>99.122841479284503</v>
      </c>
      <c r="H3379" s="55">
        <f>ACOS(COS(RADIANS(90-F3380)) * COS(RADIANS(90-F3379)) + SIN(RADIANS(90-F3380)) * SIN(RADIANS(90-F3379)) * COS(RADIANS(G3380-G3379))) * 6371392 * IFERROR(IF(AVERAGEIF('TT History'!$B:$B, D3379, 'TT History'!$E:$E) &gt; 9.8%, 1.1205, IF(AVERAGEIF('TT History'!$B:$B, D3379, 'TT History'!$E:$E) &gt;= 8.5%, 1.1055, 1.0525)), 1.0525)</f>
        <v>54.687765856400539</v>
      </c>
    </row>
    <row r="3380" spans="1:8" ht="15" customHeight="1" thickBot="1" x14ac:dyDescent="0.3">
      <c r="A3380" t="s">
        <v>176</v>
      </c>
      <c r="B3380" s="69" t="str">
        <f>VLOOKUP(C3380, olt_db!$B$2:$E$70, 2, 0)</f>
        <v>OLT-SMGN-Karang_Sari</v>
      </c>
      <c r="C3380" s="69" t="s">
        <v>1188</v>
      </c>
      <c r="D3380" s="64" t="s">
        <v>1190</v>
      </c>
      <c r="E3380" s="64" t="s">
        <v>984</v>
      </c>
      <c r="F3380" s="188">
        <v>3.0045232331044902</v>
      </c>
      <c r="G3380" s="189">
        <v>99.123240756989603</v>
      </c>
      <c r="H3380" s="65">
        <f>(ACOS(COS(RADIANS(90-olt_db!F36)) * COS(RADIANS(90-F3380)) + SIN(RADIANS(90-olt_db!F36)) * SIN(RADIANS(90-F3380)) * COS(RADIANS(olt_db!G36-G3380))) * 6371392)*1.105</f>
        <v>20.025989419356801</v>
      </c>
    </row>
    <row r="3381" spans="1:8" x14ac:dyDescent="0.25">
      <c r="A3381" t="s">
        <v>176</v>
      </c>
      <c r="B3381" t="str">
        <f>VLOOKUP(C3381, olt_db!$B$2:$E$70, 2, 0)</f>
        <v>OLT-SMGN-Karang_Sari</v>
      </c>
      <c r="C3381" t="s">
        <v>1191</v>
      </c>
      <c r="D3381" s="44" t="s">
        <v>1192</v>
      </c>
      <c r="E3381" s="44" t="s">
        <v>1193</v>
      </c>
      <c r="F3381" s="143">
        <v>3.0131152788500701</v>
      </c>
      <c r="G3381" s="144">
        <v>99.163626642471399</v>
      </c>
      <c r="H3381" s="100">
        <f>ACOS(COS(RADIANS(90-F3382)) * COS(RADIANS(90-F3381)) + SIN(RADIANS(90-F3382)) * SIN(RADIANS(90-F3381)) * COS(RADIANS(G3382-G3381))) * 6371392 * IFERROR(IF(AVERAGEIF('TT History'!$B:$B, D3381, 'TT History'!$E:$E) &gt; 9.8%, 1.1205, IF(AVERAGEIF('TT History'!$B:$B, D3381, 'TT History'!$E:$E) &gt;= 8.5%, 1.1055, 1.0525)), 1.0525)</f>
        <v>124.22683007568419</v>
      </c>
    </row>
    <row r="3382" spans="1:8" x14ac:dyDescent="0.25">
      <c r="A3382" t="s">
        <v>176</v>
      </c>
      <c r="B3382" t="str">
        <f>VLOOKUP(C3382, olt_db!$B$2:$E$70, 2, 0)</f>
        <v>OLT-SMGN-Karang_Sari</v>
      </c>
      <c r="C3382" t="s">
        <v>1191</v>
      </c>
      <c r="D3382" s="44" t="s">
        <v>1192</v>
      </c>
      <c r="E3382" s="44" t="s">
        <v>1194</v>
      </c>
      <c r="F3382" s="143">
        <v>3.01205387275792</v>
      </c>
      <c r="G3382" s="144">
        <v>99.163627298704796</v>
      </c>
      <c r="H3382" s="100">
        <f>ACOS(COS(RADIANS(90-F3383)) * COS(RADIANS(90-F3382)) + SIN(RADIANS(90-F3383)) * SIN(RADIANS(90-F3382)) * COS(RADIANS(G3383-G3382))) * 6371392 * IFERROR(IF(AVERAGEIF('TT History'!$B:$B, D3382, 'TT History'!$E:$E) &gt; 9.8%, 1.1205, IF(AVERAGEIF('TT History'!$B:$B, D3382, 'TT History'!$E:$E) &gt;= 8.5%, 1.1055, 1.0525)), 1.0525)</f>
        <v>90.942022031175483</v>
      </c>
    </row>
    <row r="3383" spans="1:8" x14ac:dyDescent="0.25">
      <c r="A3383" t="s">
        <v>176</v>
      </c>
      <c r="B3383" t="str">
        <f>VLOOKUP(C3383, olt_db!$B$2:$E$70, 2, 0)</f>
        <v>OLT-SMGN-Karang_Sari</v>
      </c>
      <c r="C3383" t="s">
        <v>1191</v>
      </c>
      <c r="D3383" s="44" t="s">
        <v>1192</v>
      </c>
      <c r="E3383" s="44" t="s">
        <v>1195</v>
      </c>
      <c r="F3383" s="143">
        <v>3.0112769400825701</v>
      </c>
      <c r="G3383" s="144">
        <v>99.163615815722693</v>
      </c>
      <c r="H3383" s="100">
        <f>ACOS(COS(RADIANS(90-F3384)) * COS(RADIANS(90-F3383)) + SIN(RADIANS(90-F3384)) * SIN(RADIANS(90-F3383)) * COS(RADIANS(G3384-G3383))) * 6371392 * IFERROR(IF(AVERAGEIF('TT History'!$B:$B, D3383, 'TT History'!$E:$E) &gt; 9.8%, 1.1205, IF(AVERAGEIF('TT History'!$B:$B, D3383, 'TT History'!$E:$E) &gt;= 8.5%, 1.1055, 1.0525)), 1.0525)</f>
        <v>117.69426975991674</v>
      </c>
    </row>
    <row r="3384" spans="1:8" x14ac:dyDescent="0.25">
      <c r="A3384" t="s">
        <v>176</v>
      </c>
      <c r="B3384" t="str">
        <f>VLOOKUP(C3384, olt_db!$B$2:$E$70, 2, 0)</f>
        <v>OLT-SMGN-Karang_Sari</v>
      </c>
      <c r="C3384" t="s">
        <v>1191</v>
      </c>
      <c r="D3384" s="44" t="s">
        <v>1192</v>
      </c>
      <c r="E3384" s="44" t="s">
        <v>1196</v>
      </c>
      <c r="F3384" s="143">
        <v>3.0102715267139799</v>
      </c>
      <c r="G3384" s="144">
        <v>99.163596868917793</v>
      </c>
      <c r="H3384" s="100">
        <f>ACOS(COS(RADIANS(90-F3385)) * COS(RADIANS(90-F3384)) + SIN(RADIANS(90-F3385)) * SIN(RADIANS(90-F3384)) * COS(RADIANS(G3385-G3384))) * 6371392 * IFERROR(IF(AVERAGEIF('TT History'!$B:$B, D3384, 'TT History'!$E:$E) &gt; 9.8%, 1.1205, IF(AVERAGEIF('TT History'!$B:$B, D3384, 'TT History'!$E:$E) &gt;= 8.5%, 1.1055, 1.0525)), 1.0525)</f>
        <v>131.19296076892832</v>
      </c>
    </row>
    <row r="3385" spans="1:8" x14ac:dyDescent="0.25">
      <c r="A3385" t="s">
        <v>176</v>
      </c>
      <c r="B3385" t="str">
        <f>VLOOKUP(C3385, olt_db!$B$2:$E$70, 2, 0)</f>
        <v>OLT-SMGN-Karang_Sari</v>
      </c>
      <c r="C3385" t="s">
        <v>1191</v>
      </c>
      <c r="D3385" s="44" t="s">
        <v>1192</v>
      </c>
      <c r="E3385" s="44" t="s">
        <v>1197</v>
      </c>
      <c r="F3385" s="143">
        <v>3.0091507976262899</v>
      </c>
      <c r="G3385" s="144">
        <v>99.163617878964502</v>
      </c>
      <c r="H3385" s="100">
        <f>ACOS(COS(RADIANS(90-F3386)) * COS(RADIANS(90-F3385)) + SIN(RADIANS(90-F3386)) * SIN(RADIANS(90-F3385)) * COS(RADIANS(G3386-G3385))) * 6371392 * IFERROR(IF(AVERAGEIF('TT History'!$B:$B, D3385, 'TT History'!$E:$E) &gt; 9.8%, 1.1205, IF(AVERAGEIF('TT History'!$B:$B, D3385, 'TT History'!$E:$E) &gt;= 8.5%, 1.1055, 1.0525)), 1.0525)</f>
        <v>106.86601833223757</v>
      </c>
    </row>
    <row r="3386" spans="1:8" x14ac:dyDescent="0.25">
      <c r="A3386" t="s">
        <v>176</v>
      </c>
      <c r="B3386" t="str">
        <f>VLOOKUP(C3386, olt_db!$B$2:$E$70, 2, 0)</f>
        <v>OLT-SMGN-Karang_Sari</v>
      </c>
      <c r="C3386" t="s">
        <v>1191</v>
      </c>
      <c r="D3386" s="44" t="s">
        <v>1192</v>
      </c>
      <c r="E3386" s="44" t="s">
        <v>1198</v>
      </c>
      <c r="F3386" s="143">
        <v>3.0082378268134402</v>
      </c>
      <c r="G3386" s="144">
        <v>99.163604152232296</v>
      </c>
      <c r="H3386" s="100">
        <f>ACOS(COS(RADIANS(90-F3387)) * COS(RADIANS(90-F3386)) + SIN(RADIANS(90-F3387)) * SIN(RADIANS(90-F3386)) * COS(RADIANS(G3387-G3386))) * 6371392 * IFERROR(IF(AVERAGEIF('TT History'!$B:$B, D3386, 'TT History'!$E:$E) &gt; 9.8%, 1.1205, IF(AVERAGEIF('TT History'!$B:$B, D3386, 'TT History'!$E:$E) &gt;= 8.5%, 1.1055, 1.0525)), 1.0525)</f>
        <v>127.41275533557881</v>
      </c>
    </row>
    <row r="3387" spans="1:8" x14ac:dyDescent="0.25">
      <c r="A3387" t="s">
        <v>176</v>
      </c>
      <c r="B3387" t="str">
        <f>VLOOKUP(C3387, olt_db!$B$2:$E$70, 2, 0)</f>
        <v>OLT-SMGN-Karang_Sari</v>
      </c>
      <c r="C3387" t="s">
        <v>1191</v>
      </c>
      <c r="D3387" s="44" t="s">
        <v>1192</v>
      </c>
      <c r="E3387" s="44" t="s">
        <v>1199</v>
      </c>
      <c r="F3387" s="143">
        <v>3.0071492304371601</v>
      </c>
      <c r="G3387" s="144">
        <v>99.163596005405793</v>
      </c>
      <c r="H3387" s="100">
        <f>ACOS(COS(RADIANS(90-F3388)) * COS(RADIANS(90-F3387)) + SIN(RADIANS(90-F3388)) * SIN(RADIANS(90-F3387)) * COS(RADIANS(G3388-G3387))) * 6371392 * IFERROR(IF(AVERAGEIF('TT History'!$B:$B, D3387, 'TT History'!$E:$E) &gt; 9.8%, 1.1205, IF(AVERAGEIF('TT History'!$B:$B, D3387, 'TT History'!$E:$E) &gt;= 8.5%, 1.1055, 1.0525)), 1.0525)</f>
        <v>125.77860309911193</v>
      </c>
    </row>
    <row r="3388" spans="1:8" x14ac:dyDescent="0.25">
      <c r="A3388" t="s">
        <v>176</v>
      </c>
      <c r="B3388" t="str">
        <f>VLOOKUP(C3388, olt_db!$B$2:$E$70, 2, 0)</f>
        <v>OLT-SMGN-Karang_Sari</v>
      </c>
      <c r="C3388" t="s">
        <v>1191</v>
      </c>
      <c r="D3388" s="44" t="s">
        <v>1192</v>
      </c>
      <c r="E3388" s="44" t="s">
        <v>1200</v>
      </c>
      <c r="F3388" s="143">
        <v>3.0060745906247002</v>
      </c>
      <c r="G3388" s="144">
        <v>99.1635886877757</v>
      </c>
      <c r="H3388" s="100">
        <f>ACOS(COS(RADIANS(90-F3389)) * COS(RADIANS(90-F3388)) + SIN(RADIANS(90-F3389)) * SIN(RADIANS(90-F3388)) * COS(RADIANS(G3389-G3388))) * 6371392 * IFERROR(IF(AVERAGEIF('TT History'!$B:$B, D3388, 'TT History'!$E:$E) &gt; 9.8%, 1.1205, IF(AVERAGEIF('TT History'!$B:$B, D3388, 'TT History'!$E:$E) &gt;= 8.5%, 1.1055, 1.0525)), 1.0525)</f>
        <v>125.14684696888618</v>
      </c>
    </row>
    <row r="3389" spans="1:8" x14ac:dyDescent="0.25">
      <c r="A3389" t="s">
        <v>176</v>
      </c>
      <c r="B3389" t="str">
        <f>VLOOKUP(C3389, olt_db!$B$2:$E$70, 2, 0)</f>
        <v>OLT-SMGN-Karang_Sari</v>
      </c>
      <c r="C3389" t="s">
        <v>1191</v>
      </c>
      <c r="D3389" s="44" t="s">
        <v>1192</v>
      </c>
      <c r="E3389" s="44" t="s">
        <v>1201</v>
      </c>
      <c r="F3389" s="143">
        <v>3.00500564561258</v>
      </c>
      <c r="G3389" s="144">
        <v>99.163562406058304</v>
      </c>
      <c r="H3389" s="100">
        <f>ACOS(COS(RADIANS(90-F3390)) * COS(RADIANS(90-F3389)) + SIN(RADIANS(90-F3390)) * SIN(RADIANS(90-F3389)) * COS(RADIANS(G3390-G3389))) * 6371392 * IFERROR(IF(AVERAGEIF('TT History'!$B:$B, D3389, 'TT History'!$E:$E) &gt; 9.8%, 1.1205, IF(AVERAGEIF('TT History'!$B:$B, D3389, 'TT History'!$E:$E) &gt;= 8.5%, 1.1055, 1.0525)), 1.0525)</f>
        <v>75.363276710728414</v>
      </c>
    </row>
    <row r="3390" spans="1:8" x14ac:dyDescent="0.25">
      <c r="A3390" t="s">
        <v>176</v>
      </c>
      <c r="B3390" t="str">
        <f>VLOOKUP(C3390, olt_db!$B$2:$E$70, 2, 0)</f>
        <v>OLT-SMGN-Karang_Sari</v>
      </c>
      <c r="C3390" t="s">
        <v>1191</v>
      </c>
      <c r="D3390" s="44" t="s">
        <v>1192</v>
      </c>
      <c r="E3390" s="44" t="s">
        <v>1202</v>
      </c>
      <c r="F3390" s="143">
        <v>3.0049681733506501</v>
      </c>
      <c r="G3390" s="144">
        <v>99.162918700737706</v>
      </c>
      <c r="H3390" s="100">
        <f>ACOS(COS(RADIANS(90-F3391)) * COS(RADIANS(90-F3390)) + SIN(RADIANS(90-F3391)) * SIN(RADIANS(90-F3390)) * COS(RADIANS(G3391-G3390))) * 6371392 * IFERROR(IF(AVERAGEIF('TT History'!$B:$B, D3390, 'TT History'!$E:$E) &gt; 9.8%, 1.1205, IF(AVERAGEIF('TT History'!$B:$B, D3390, 'TT History'!$E:$E) &gt;= 8.5%, 1.1055, 1.0525)), 1.0525)</f>
        <v>132.49988387357629</v>
      </c>
    </row>
    <row r="3391" spans="1:8" x14ac:dyDescent="0.25">
      <c r="A3391" t="s">
        <v>176</v>
      </c>
      <c r="B3391" t="str">
        <f>VLOOKUP(C3391, olt_db!$B$2:$E$70, 2, 0)</f>
        <v>OLT-SMGN-Karang_Sari</v>
      </c>
      <c r="C3391" t="s">
        <v>1191</v>
      </c>
      <c r="D3391" s="44" t="s">
        <v>1192</v>
      </c>
      <c r="E3391" s="44" t="s">
        <v>1203</v>
      </c>
      <c r="F3391" s="143">
        <v>3.0048484962049802</v>
      </c>
      <c r="G3391" s="144">
        <v>99.161791402217503</v>
      </c>
      <c r="H3391" s="100">
        <f>ACOS(COS(RADIANS(90-F3392)) * COS(RADIANS(90-F3391)) + SIN(RADIANS(90-F3392)) * SIN(RADIANS(90-F3391)) * COS(RADIANS(G3392-G3391))) * 6371392 * IFERROR(IF(AVERAGEIF('TT History'!$B:$B, D3391, 'TT History'!$E:$E) &gt; 9.8%, 1.1205, IF(AVERAGEIF('TT History'!$B:$B, D3391, 'TT History'!$E:$E) &gt;= 8.5%, 1.1055, 1.0525)), 1.0525)</f>
        <v>112.06613570000277</v>
      </c>
    </row>
    <row r="3392" spans="1:8" x14ac:dyDescent="0.25">
      <c r="A3392" t="s">
        <v>176</v>
      </c>
      <c r="B3392" t="str">
        <f>VLOOKUP(C3392, olt_db!$B$2:$E$70, 2, 0)</f>
        <v>OLT-SMGN-Karang_Sari</v>
      </c>
      <c r="C3392" t="s">
        <v>1191</v>
      </c>
      <c r="D3392" s="44" t="s">
        <v>1192</v>
      </c>
      <c r="E3392" s="44" t="s">
        <v>1204</v>
      </c>
      <c r="F3392" s="143">
        <v>3.0047991623175601</v>
      </c>
      <c r="G3392" s="144">
        <v>99.160833853846597</v>
      </c>
      <c r="H3392" s="100">
        <f>ACOS(COS(RADIANS(90-F3393)) * COS(RADIANS(90-F3392)) + SIN(RADIANS(90-F3393)) * SIN(RADIANS(90-F3392)) * COS(RADIANS(G3393-G3392))) * 6371392 * IFERROR(IF(AVERAGEIF('TT History'!$B:$B, D3392, 'TT History'!$E:$E) &gt; 9.8%, 1.1205, IF(AVERAGEIF('TT History'!$B:$B, D3392, 'TT History'!$E:$E) &gt;= 8.5%, 1.1055, 1.0525)), 1.0525)</f>
        <v>91.987424685021224</v>
      </c>
    </row>
    <row r="3393" spans="1:8" x14ac:dyDescent="0.25">
      <c r="A3393" t="s">
        <v>176</v>
      </c>
      <c r="B3393" t="str">
        <f>VLOOKUP(C3393, olt_db!$B$2:$E$70, 2, 0)</f>
        <v>OLT-SMGN-Karang_Sari</v>
      </c>
      <c r="C3393" t="s">
        <v>1191</v>
      </c>
      <c r="D3393" s="44" t="s">
        <v>1192</v>
      </c>
      <c r="E3393" s="44" t="s">
        <v>1205</v>
      </c>
      <c r="F3393" s="143">
        <v>3.00477706677363</v>
      </c>
      <c r="G3393" s="144">
        <v>99.160047133600102</v>
      </c>
      <c r="H3393" s="100">
        <f>ACOS(COS(RADIANS(90-F3394)) * COS(RADIANS(90-F3393)) + SIN(RADIANS(90-F3394)) * SIN(RADIANS(90-F3393)) * COS(RADIANS(G3394-G3393))) * 6371392 * IFERROR(IF(AVERAGEIF('TT History'!$B:$B, D3393, 'TT History'!$E:$E) &gt; 9.8%, 1.1205, IF(AVERAGEIF('TT History'!$B:$B, D3393, 'TT History'!$E:$E) &gt;= 8.5%, 1.1055, 1.0525)), 1.0525)</f>
        <v>105.38142905199217</v>
      </c>
    </row>
    <row r="3394" spans="1:8" x14ac:dyDescent="0.25">
      <c r="A3394" t="s">
        <v>176</v>
      </c>
      <c r="B3394" t="str">
        <f>VLOOKUP(C3394, olt_db!$B$2:$E$70, 2, 0)</f>
        <v>OLT-SMGN-Karang_Sari</v>
      </c>
      <c r="C3394" t="s">
        <v>1191</v>
      </c>
      <c r="D3394" s="44" t="s">
        <v>1192</v>
      </c>
      <c r="E3394" s="44" t="s">
        <v>1206</v>
      </c>
      <c r="F3394" s="143">
        <v>3.0038788112041299</v>
      </c>
      <c r="G3394" s="144">
        <v>99.159985092431398</v>
      </c>
      <c r="H3394" s="100">
        <f>ACOS(COS(RADIANS(90-F3395)) * COS(RADIANS(90-F3394)) + SIN(RADIANS(90-F3395)) * SIN(RADIANS(90-F3394)) * COS(RADIANS(G3395-G3394))) * 6371392 * IFERROR(IF(AVERAGEIF('TT History'!$B:$B, D3394, 'TT History'!$E:$E) &gt; 9.8%, 1.1205, IF(AVERAGEIF('TT History'!$B:$B, D3394, 'TT History'!$E:$E) &gt;= 8.5%, 1.1055, 1.0525)), 1.0525)</f>
        <v>73.204927991771953</v>
      </c>
    </row>
    <row r="3395" spans="1:8" x14ac:dyDescent="0.25">
      <c r="A3395" t="s">
        <v>176</v>
      </c>
      <c r="B3395" t="str">
        <f>VLOOKUP(C3395, olt_db!$B$2:$E$70, 2, 0)</f>
        <v>OLT-SMGN-Karang_Sari</v>
      </c>
      <c r="C3395" t="s">
        <v>1191</v>
      </c>
      <c r="D3395" s="44" t="s">
        <v>1192</v>
      </c>
      <c r="E3395" s="44" t="s">
        <v>1207</v>
      </c>
      <c r="F3395" s="143">
        <v>3.00377518125992</v>
      </c>
      <c r="G3395" s="144">
        <v>99.159367418614195</v>
      </c>
      <c r="H3395" s="100">
        <f>ACOS(COS(RADIANS(90-F3396)) * COS(RADIANS(90-F3395)) + SIN(RADIANS(90-F3396)) * SIN(RADIANS(90-F3395)) * COS(RADIANS(G3396-G3395))) * 6371392 * IFERROR(IF(AVERAGEIF('TT History'!$B:$B, D3395, 'TT History'!$E:$E) &gt; 9.8%, 1.1205, IF(AVERAGEIF('TT History'!$B:$B, D3395, 'TT History'!$E:$E) &gt;= 8.5%, 1.1055, 1.0525)), 1.0525)</f>
        <v>75.389836899249318</v>
      </c>
    </row>
    <row r="3396" spans="1:8" x14ac:dyDescent="0.25">
      <c r="A3396" t="s">
        <v>176</v>
      </c>
      <c r="B3396" t="str">
        <f>VLOOKUP(C3396, olt_db!$B$2:$E$70, 2, 0)</f>
        <v>OLT-SMGN-Karang_Sari</v>
      </c>
      <c r="C3396" t="s">
        <v>1191</v>
      </c>
      <c r="D3396" s="44" t="s">
        <v>1192</v>
      </c>
      <c r="E3396" s="44" t="s">
        <v>1208</v>
      </c>
      <c r="F3396" s="143">
        <v>3.00344659100899</v>
      </c>
      <c r="G3396" s="144">
        <v>99.158812633014406</v>
      </c>
      <c r="H3396" s="100">
        <f>ACOS(COS(RADIANS(90-F3397)) * COS(RADIANS(90-F3396)) + SIN(RADIANS(90-F3397)) * SIN(RADIANS(90-F3396)) * COS(RADIANS(G3397-G3396))) * 6371392 * IFERROR(IF(AVERAGEIF('TT History'!$B:$B, D3396, 'TT History'!$E:$E) &gt; 9.8%, 1.1205, IF(AVERAGEIF('TT History'!$B:$B, D3396, 'TT History'!$E:$E) &gt;= 8.5%, 1.1055, 1.0525)), 1.0525)</f>
        <v>60.63389766363489</v>
      </c>
    </row>
    <row r="3397" spans="1:8" x14ac:dyDescent="0.25">
      <c r="A3397" t="s">
        <v>176</v>
      </c>
      <c r="B3397" t="str">
        <f>VLOOKUP(C3397, olt_db!$B$2:$E$70, 2, 0)</f>
        <v>OLT-SMGN-Karang_Sari</v>
      </c>
      <c r="C3397" t="s">
        <v>1191</v>
      </c>
      <c r="D3397" s="44" t="s">
        <v>1192</v>
      </c>
      <c r="E3397" s="44" t="s">
        <v>1209</v>
      </c>
      <c r="F3397" s="143">
        <v>3.0030245690502699</v>
      </c>
      <c r="G3397" s="144">
        <v>99.158511744622601</v>
      </c>
      <c r="H3397" s="100">
        <f>ACOS(COS(RADIANS(90-F3398)) * COS(RADIANS(90-F3397)) + SIN(RADIANS(90-F3398)) * SIN(RADIANS(90-F3397)) * COS(RADIANS(G3398-G3397))) * 6371392 * IFERROR(IF(AVERAGEIF('TT History'!$B:$B, D3397, 'TT History'!$E:$E) &gt; 9.8%, 1.1205, IF(AVERAGEIF('TT History'!$B:$B, D3397, 'TT History'!$E:$E) &gt;= 8.5%, 1.1055, 1.0525)), 1.0525)</f>
        <v>130.72251769234973</v>
      </c>
    </row>
    <row r="3398" spans="1:8" x14ac:dyDescent="0.25">
      <c r="A3398" t="s">
        <v>176</v>
      </c>
      <c r="B3398" t="str">
        <f>VLOOKUP(C3398, olt_db!$B$2:$E$70, 2, 0)</f>
        <v>OLT-SMGN-Karang_Sari</v>
      </c>
      <c r="C3398" t="s">
        <v>1191</v>
      </c>
      <c r="D3398" s="44" t="s">
        <v>1192</v>
      </c>
      <c r="E3398" s="44" t="s">
        <v>1210</v>
      </c>
      <c r="F3398" s="143">
        <v>3.0030404235911901</v>
      </c>
      <c r="G3398" s="144">
        <v>99.157393415793194</v>
      </c>
      <c r="H3398" s="100">
        <f>ACOS(COS(RADIANS(90-F3399)) * COS(RADIANS(90-F3398)) + SIN(RADIANS(90-F3399)) * SIN(RADIANS(90-F3398)) * COS(RADIANS(G3399-G3398))) * 6371392 * IFERROR(IF(AVERAGEIF('TT History'!$B:$B, D3398, 'TT History'!$E:$E) &gt; 9.8%, 1.1205, IF(AVERAGEIF('TT History'!$B:$B, D3398, 'TT History'!$E:$E) &gt;= 8.5%, 1.1055, 1.0525)), 1.0525)</f>
        <v>128.3189960592772</v>
      </c>
    </row>
    <row r="3399" spans="1:8" x14ac:dyDescent="0.25">
      <c r="A3399" t="s">
        <v>176</v>
      </c>
      <c r="B3399" t="str">
        <f>VLOOKUP(C3399, olt_db!$B$2:$E$70, 2, 0)</f>
        <v>OLT-SMGN-Karang_Sari</v>
      </c>
      <c r="C3399" t="s">
        <v>1191</v>
      </c>
      <c r="D3399" s="44" t="s">
        <v>1192</v>
      </c>
      <c r="E3399" s="44" t="s">
        <v>1211</v>
      </c>
      <c r="F3399" s="143">
        <v>3.0030419214303699</v>
      </c>
      <c r="G3399" s="144">
        <v>99.156295539550598</v>
      </c>
      <c r="H3399" s="100">
        <f>ACOS(COS(RADIANS(90-F3400)) * COS(RADIANS(90-F3399)) + SIN(RADIANS(90-F3400)) * SIN(RADIANS(90-F3399)) * COS(RADIANS(G3400-G3399))) * 6371392 * IFERROR(IF(AVERAGEIF('TT History'!$B:$B, D3399, 'TT History'!$E:$E) &gt; 9.8%, 1.1205, IF(AVERAGEIF('TT History'!$B:$B, D3399, 'TT History'!$E:$E) &gt;= 8.5%, 1.1055, 1.0525)), 1.0525)</f>
        <v>260.58498768743954</v>
      </c>
    </row>
    <row r="3400" spans="1:8" x14ac:dyDescent="0.25">
      <c r="A3400" t="s">
        <v>176</v>
      </c>
      <c r="B3400" t="str">
        <f>VLOOKUP(C3400, olt_db!$B$2:$E$70, 2, 0)</f>
        <v>OLT-SMGN-Karang_Sari</v>
      </c>
      <c r="C3400" t="s">
        <v>1191</v>
      </c>
      <c r="D3400" s="44" t="s">
        <v>1192</v>
      </c>
      <c r="E3400" s="44" t="s">
        <v>1212</v>
      </c>
      <c r="F3400" s="143">
        <v>3.00309996388191</v>
      </c>
      <c r="G3400" s="144">
        <v>99.154066771988894</v>
      </c>
      <c r="H3400" s="100">
        <f>ACOS(COS(RADIANS(90-F3401)) * COS(RADIANS(90-F3400)) + SIN(RADIANS(90-F3401)) * SIN(RADIANS(90-F3400)) * COS(RADIANS(G3401-G3400))) * 6371392 * IFERROR(IF(AVERAGEIF('TT History'!$B:$B, D3400, 'TT History'!$E:$E) &gt; 9.8%, 1.1205, IF(AVERAGEIF('TT History'!$B:$B, D3400, 'TT History'!$E:$E) &gt;= 8.5%, 1.1055, 1.0525)), 1.0525)</f>
        <v>182.80619292281037</v>
      </c>
    </row>
    <row r="3401" spans="1:8" x14ac:dyDescent="0.25">
      <c r="A3401" t="s">
        <v>176</v>
      </c>
      <c r="B3401" t="str">
        <f>VLOOKUP(C3401, olt_db!$B$2:$E$70, 2, 0)</f>
        <v>OLT-SMGN-Karang_Sari</v>
      </c>
      <c r="C3401" t="s">
        <v>1191</v>
      </c>
      <c r="D3401" s="44" t="s">
        <v>1192</v>
      </c>
      <c r="E3401" s="44" t="s">
        <v>1213</v>
      </c>
      <c r="F3401" s="143">
        <v>3.0030843126787299</v>
      </c>
      <c r="G3401" s="144">
        <v>99.152502788701199</v>
      </c>
      <c r="H3401" s="100">
        <f>ACOS(COS(RADIANS(90-F3402)) * COS(RADIANS(90-F3401)) + SIN(RADIANS(90-F3402)) * SIN(RADIANS(90-F3401)) * COS(RADIANS(G3402-G3401))) * 6371392 * IFERROR(IF(AVERAGEIF('TT History'!$B:$B, D3401, 'TT History'!$E:$E) &gt; 9.8%, 1.1205, IF(AVERAGEIF('TT History'!$B:$B, D3401, 'TT History'!$E:$E) &gt;= 8.5%, 1.1055, 1.0525)), 1.0525)</f>
        <v>125.83189979986176</v>
      </c>
    </row>
    <row r="3402" spans="1:8" x14ac:dyDescent="0.25">
      <c r="A3402" t="s">
        <v>176</v>
      </c>
      <c r="B3402" t="str">
        <f>VLOOKUP(C3402, olt_db!$B$2:$E$70, 2, 0)</f>
        <v>OLT-SMGN-Karang_Sari</v>
      </c>
      <c r="C3402" t="s">
        <v>1191</v>
      </c>
      <c r="D3402" s="44" t="s">
        <v>1192</v>
      </c>
      <c r="E3402" s="44" t="s">
        <v>1214</v>
      </c>
      <c r="F3402" s="143">
        <v>3.00311593914999</v>
      </c>
      <c r="G3402" s="144">
        <v>99.151426656059996</v>
      </c>
      <c r="H3402" s="100">
        <f>ACOS(COS(RADIANS(90-F3403)) * COS(RADIANS(90-F3402)) + SIN(RADIANS(90-F3403)) * SIN(RADIANS(90-F3402)) * COS(RADIANS(G3403-G3402))) * 6371392 * IFERROR(IF(AVERAGEIF('TT History'!$B:$B, D3402, 'TT History'!$E:$E) &gt; 9.8%, 1.1205, IF(AVERAGEIF('TT History'!$B:$B, D3402, 'TT History'!$E:$E) &gt;= 8.5%, 1.1055, 1.0525)), 1.0525)</f>
        <v>118.08282926614291</v>
      </c>
    </row>
    <row r="3403" spans="1:8" x14ac:dyDescent="0.25">
      <c r="A3403" t="s">
        <v>176</v>
      </c>
      <c r="B3403" t="str">
        <f>VLOOKUP(C3403, olt_db!$B$2:$E$70, 2, 0)</f>
        <v>OLT-SMGN-Karang_Sari</v>
      </c>
      <c r="C3403" t="s">
        <v>1191</v>
      </c>
      <c r="D3403" s="44" t="s">
        <v>1192</v>
      </c>
      <c r="E3403" s="44" t="s">
        <v>1215</v>
      </c>
      <c r="F3403" s="143">
        <v>3.0032290072809298</v>
      </c>
      <c r="G3403" s="144">
        <v>99.150422721634797</v>
      </c>
      <c r="H3403" s="100">
        <f>ACOS(COS(RADIANS(90-F3404)) * COS(RADIANS(90-F3403)) + SIN(RADIANS(90-F3404)) * SIN(RADIANS(90-F3403)) * COS(RADIANS(G3404-G3403))) * 6371392 * IFERROR(IF(AVERAGEIF('TT History'!$B:$B, D3403, 'TT History'!$E:$E) &gt; 9.8%, 1.1205, IF(AVERAGEIF('TT History'!$B:$B, D3403, 'TT History'!$E:$E) &gt;= 8.5%, 1.1055, 1.0525)), 1.0525)</f>
        <v>127.36168818265234</v>
      </c>
    </row>
    <row r="3404" spans="1:8" x14ac:dyDescent="0.25">
      <c r="A3404" t="s">
        <v>176</v>
      </c>
      <c r="B3404" t="str">
        <f>VLOOKUP(C3404, olt_db!$B$2:$E$70, 2, 0)</f>
        <v>OLT-SMGN-Karang_Sari</v>
      </c>
      <c r="C3404" t="s">
        <v>1191</v>
      </c>
      <c r="D3404" s="44" t="s">
        <v>1192</v>
      </c>
      <c r="E3404" s="44" t="s">
        <v>1216</v>
      </c>
      <c r="F3404" s="143">
        <v>3.0043143561493602</v>
      </c>
      <c r="G3404" s="144">
        <v>99.150344015058806</v>
      </c>
      <c r="H3404" s="100">
        <f>ACOS(COS(RADIANS(90-F3405)) * COS(RADIANS(90-F3404)) + SIN(RADIANS(90-F3405)) * SIN(RADIANS(90-F3404)) * COS(RADIANS(G3405-G3404))) * 6371392 * IFERROR(IF(AVERAGEIF('TT History'!$B:$B, D3404, 'TT History'!$E:$E) &gt; 9.8%, 1.1205, IF(AVERAGEIF('TT History'!$B:$B, D3404, 'TT History'!$E:$E) &gt;= 8.5%, 1.1055, 1.0525)), 1.0525)</f>
        <v>54.733484059444194</v>
      </c>
    </row>
    <row r="3405" spans="1:8" x14ac:dyDescent="0.25">
      <c r="A3405" t="s">
        <v>176</v>
      </c>
      <c r="B3405" t="str">
        <f>VLOOKUP(C3405, olt_db!$B$2:$E$70, 2, 0)</f>
        <v>OLT-SMGN-Karang_Sari</v>
      </c>
      <c r="C3405" t="s">
        <v>1191</v>
      </c>
      <c r="D3405" s="44" t="s">
        <v>1192</v>
      </c>
      <c r="E3405" s="44" t="s">
        <v>1217</v>
      </c>
      <c r="F3405" s="143">
        <v>3.0047725543818902</v>
      </c>
      <c r="G3405" s="144">
        <v>99.150250347923702</v>
      </c>
      <c r="H3405" s="100">
        <f>ACOS(COS(RADIANS(90-F3406)) * COS(RADIANS(90-F3405)) + SIN(RADIANS(90-F3406)) * SIN(RADIANS(90-F3405)) * COS(RADIANS(G3406-G3405))) * 6371392 * IFERROR(IF(AVERAGEIF('TT History'!$B:$B, D3405, 'TT History'!$E:$E) &gt; 9.8%, 1.1205, IF(AVERAGEIF('TT History'!$B:$B, D3405, 'TT History'!$E:$E) &gt;= 8.5%, 1.1055, 1.0525)), 1.0525)</f>
        <v>80.189428161786537</v>
      </c>
    </row>
    <row r="3406" spans="1:8" x14ac:dyDescent="0.25">
      <c r="A3406" t="s">
        <v>176</v>
      </c>
      <c r="B3406" t="str">
        <f>VLOOKUP(C3406, olt_db!$B$2:$E$70, 2, 0)</f>
        <v>OLT-SMGN-Karang_Sari</v>
      </c>
      <c r="C3406" t="s">
        <v>1191</v>
      </c>
      <c r="D3406" s="44" t="s">
        <v>1192</v>
      </c>
      <c r="E3406" s="44" t="s">
        <v>1218</v>
      </c>
      <c r="F3406" s="143">
        <v>3.00502719556592</v>
      </c>
      <c r="G3406" s="144">
        <v>99.149613403824205</v>
      </c>
      <c r="H3406" s="100">
        <f>ACOS(COS(RADIANS(90-F3407)) * COS(RADIANS(90-F3406)) + SIN(RADIANS(90-F3407)) * SIN(RADIANS(90-F3406)) * COS(RADIANS(G3407-G3406))) * 6371392 * IFERROR(IF(AVERAGEIF('TT History'!$B:$B, D3406, 'TT History'!$E:$E) &gt; 9.8%, 1.1205, IF(AVERAGEIF('TT History'!$B:$B, D3406, 'TT History'!$E:$E) &gt;= 8.5%, 1.1055, 1.0525)), 1.0525)</f>
        <v>156.34526522556865</v>
      </c>
    </row>
    <row r="3407" spans="1:8" x14ac:dyDescent="0.25">
      <c r="A3407" t="s">
        <v>176</v>
      </c>
      <c r="B3407" t="str">
        <f>VLOOKUP(C3407, olt_db!$B$2:$E$70, 2, 0)</f>
        <v>OLT-SMGN-Karang_Sari</v>
      </c>
      <c r="C3407" t="s">
        <v>1191</v>
      </c>
      <c r="D3407" s="44" t="s">
        <v>1192</v>
      </c>
      <c r="E3407" s="44" t="s">
        <v>1219</v>
      </c>
      <c r="F3407" s="143">
        <v>3.0053539076745799</v>
      </c>
      <c r="G3407" s="144">
        <v>99.148316359976704</v>
      </c>
      <c r="H3407" s="100">
        <f>ACOS(COS(RADIANS(90-F3408)) * COS(RADIANS(90-F3407)) + SIN(RADIANS(90-F3408)) * SIN(RADIANS(90-F3407)) * COS(RADIANS(G3408-G3407))) * 6371392 * IFERROR(IF(AVERAGEIF('TT History'!$B:$B, D3407, 'TT History'!$E:$E) &gt; 9.8%, 1.1205, IF(AVERAGEIF('TT History'!$B:$B, D3407, 'TT History'!$E:$E) &gt;= 8.5%, 1.1055, 1.0525)), 1.0525)</f>
        <v>122.63372928229295</v>
      </c>
    </row>
    <row r="3408" spans="1:8" x14ac:dyDescent="0.25">
      <c r="A3408" t="s">
        <v>176</v>
      </c>
      <c r="B3408" t="str">
        <f>VLOOKUP(C3408, olt_db!$B$2:$E$70, 2, 0)</f>
        <v>OLT-SMGN-Karang_Sari</v>
      </c>
      <c r="C3408" t="s">
        <v>1191</v>
      </c>
      <c r="D3408" s="44" t="s">
        <v>1192</v>
      </c>
      <c r="E3408" s="44" t="s">
        <v>1220</v>
      </c>
      <c r="F3408" s="143">
        <v>3.0053930169242702</v>
      </c>
      <c r="G3408" s="144">
        <v>99.147267853183706</v>
      </c>
      <c r="H3408" s="100">
        <f>ACOS(COS(RADIANS(90-F3409)) * COS(RADIANS(90-F3408)) + SIN(RADIANS(90-F3409)) * SIN(RADIANS(90-F3408)) * COS(RADIANS(G3409-G3408))) * 6371392 * IFERROR(IF(AVERAGEIF('TT History'!$B:$B, D3408, 'TT History'!$E:$E) &gt; 9.8%, 1.1205, IF(AVERAGEIF('TT History'!$B:$B, D3408, 'TT History'!$E:$E) &gt;= 8.5%, 1.1055, 1.0525)), 1.0525)</f>
        <v>155.624571054906</v>
      </c>
    </row>
    <row r="3409" spans="1:8" x14ac:dyDescent="0.25">
      <c r="A3409" t="s">
        <v>176</v>
      </c>
      <c r="B3409" t="str">
        <f>VLOOKUP(C3409, olt_db!$B$2:$E$70, 2, 0)</f>
        <v>OLT-SMGN-Karang_Sari</v>
      </c>
      <c r="C3409" t="s">
        <v>1191</v>
      </c>
      <c r="D3409" s="44" t="s">
        <v>1192</v>
      </c>
      <c r="E3409" s="44" t="s">
        <v>1221</v>
      </c>
      <c r="F3409" s="143">
        <v>3.0054736159861202</v>
      </c>
      <c r="G3409" s="144">
        <v>99.145938798447801</v>
      </c>
      <c r="H3409" s="100">
        <f>ACOS(COS(RADIANS(90-F3410)) * COS(RADIANS(90-F3409)) + SIN(RADIANS(90-F3410)) * SIN(RADIANS(90-F3409)) * COS(RADIANS(G3410-G3409))) * 6371392 * IFERROR(IF(AVERAGEIF('TT History'!$B:$B, D3409, 'TT History'!$E:$E) &gt; 9.8%, 1.1205, IF(AVERAGEIF('TT History'!$B:$B, D3409, 'TT History'!$E:$E) &gt;= 8.5%, 1.1055, 1.0525)), 1.0525)</f>
        <v>67.02122111776994</v>
      </c>
    </row>
    <row r="3410" spans="1:8" x14ac:dyDescent="0.25">
      <c r="A3410" t="s">
        <v>176</v>
      </c>
      <c r="B3410" t="str">
        <f>VLOOKUP(C3410, olt_db!$B$2:$E$70, 2, 0)</f>
        <v>OLT-SMGN-Karang_Sari</v>
      </c>
      <c r="C3410" t="s">
        <v>1191</v>
      </c>
      <c r="D3410" s="44" t="s">
        <v>1192</v>
      </c>
      <c r="E3410" s="44" t="s">
        <v>1222</v>
      </c>
      <c r="F3410" s="143">
        <v>3.0049048576985702</v>
      </c>
      <c r="G3410" s="144">
        <v>99.145872175125007</v>
      </c>
      <c r="H3410" s="100">
        <f>ACOS(COS(RADIANS(90-F3411)) * COS(RADIANS(90-F3410)) + SIN(RADIANS(90-F3411)) * SIN(RADIANS(90-F3410)) * COS(RADIANS(G3411-G3410))) * 6371392 * IFERROR(IF(AVERAGEIF('TT History'!$B:$B, D3410, 'TT History'!$E:$E) &gt; 9.8%, 1.1205, IF(AVERAGEIF('TT History'!$B:$B, D3410, 'TT History'!$E:$E) &gt;= 8.5%, 1.1055, 1.0525)), 1.0525)</f>
        <v>197.55000522615811</v>
      </c>
    </row>
    <row r="3411" spans="1:8" x14ac:dyDescent="0.25">
      <c r="A3411" t="s">
        <v>176</v>
      </c>
      <c r="B3411" t="str">
        <f>VLOOKUP(C3411, olt_db!$B$2:$E$70, 2, 0)</f>
        <v>OLT-SMGN-Karang_Sari</v>
      </c>
      <c r="C3411" t="s">
        <v>1191</v>
      </c>
      <c r="D3411" s="44" t="s">
        <v>1192</v>
      </c>
      <c r="E3411" s="44" t="s">
        <v>1223</v>
      </c>
      <c r="F3411" s="143">
        <v>3.00488627762445</v>
      </c>
      <c r="G3411" s="144">
        <v>99.144182067002006</v>
      </c>
      <c r="H3411" s="100">
        <f>ACOS(COS(RADIANS(90-F3412)) * COS(RADIANS(90-F3411)) + SIN(RADIANS(90-F3412)) * SIN(RADIANS(90-F3411)) * COS(RADIANS(G3412-G3411))) * 6371392 * IFERROR(IF(AVERAGEIF('TT History'!$B:$B, D3411, 'TT History'!$E:$E) &gt; 9.8%, 1.1205, IF(AVERAGEIF('TT History'!$B:$B, D3411, 'TT History'!$E:$E) &gt;= 8.5%, 1.1055, 1.0525)), 1.0525)</f>
        <v>156.43008793138279</v>
      </c>
    </row>
    <row r="3412" spans="1:8" x14ac:dyDescent="0.25">
      <c r="A3412" t="s">
        <v>176</v>
      </c>
      <c r="B3412" t="str">
        <f>VLOOKUP(C3412, olt_db!$B$2:$E$70, 2, 0)</f>
        <v>OLT-SMGN-Karang_Sari</v>
      </c>
      <c r="C3412" t="s">
        <v>1191</v>
      </c>
      <c r="D3412" s="44" t="s">
        <v>1192</v>
      </c>
      <c r="E3412" s="44" t="s">
        <v>1224</v>
      </c>
      <c r="F3412" s="143">
        <v>3.0048654578714999</v>
      </c>
      <c r="G3412" s="144">
        <v>99.142843835209206</v>
      </c>
      <c r="H3412" s="100">
        <f>ACOS(COS(RADIANS(90-F3413)) * COS(RADIANS(90-F3412)) + SIN(RADIANS(90-F3413)) * SIN(RADIANS(90-F3412)) * COS(RADIANS(G3413-G3412))) * 6371392 * IFERROR(IF(AVERAGEIF('TT History'!$B:$B, D3412, 'TT History'!$E:$E) &gt; 9.8%, 1.1205, IF(AVERAGEIF('TT History'!$B:$B, D3412, 'TT History'!$E:$E) &gt;= 8.5%, 1.1055, 1.0525)), 1.0525)</f>
        <v>138.17405602729121</v>
      </c>
    </row>
    <row r="3413" spans="1:8" x14ac:dyDescent="0.25">
      <c r="A3413" t="s">
        <v>176</v>
      </c>
      <c r="B3413" t="str">
        <f>VLOOKUP(C3413, olt_db!$B$2:$E$70, 2, 0)</f>
        <v>OLT-SMGN-Karang_Sari</v>
      </c>
      <c r="C3413" t="s">
        <v>1191</v>
      </c>
      <c r="D3413" s="44" t="s">
        <v>1192</v>
      </c>
      <c r="E3413" s="44" t="s">
        <v>1225</v>
      </c>
      <c r="F3413" s="143">
        <v>3.0048682160866602</v>
      </c>
      <c r="G3413" s="144">
        <v>99.141661640347394</v>
      </c>
      <c r="H3413" s="100">
        <f>ACOS(COS(RADIANS(90-F3414)) * COS(RADIANS(90-F3413)) + SIN(RADIANS(90-F3414)) * SIN(RADIANS(90-F3413)) * COS(RADIANS(G3414-G3413))) * 6371392 * IFERROR(IF(AVERAGEIF('TT History'!$B:$B, D3413, 'TT History'!$E:$E) &gt; 9.8%, 1.1205, IF(AVERAGEIF('TT History'!$B:$B, D3413, 'TT History'!$E:$E) &gt;= 8.5%, 1.1055, 1.0525)), 1.0525)</f>
        <v>113.33279831598526</v>
      </c>
    </row>
    <row r="3414" spans="1:8" x14ac:dyDescent="0.25">
      <c r="A3414" t="s">
        <v>176</v>
      </c>
      <c r="B3414" t="str">
        <f>VLOOKUP(C3414, olt_db!$B$2:$E$70, 2, 0)</f>
        <v>OLT-SMGN-Karang_Sari</v>
      </c>
      <c r="C3414" t="s">
        <v>1191</v>
      </c>
      <c r="D3414" s="44" t="s">
        <v>1192</v>
      </c>
      <c r="E3414" s="44" t="s">
        <v>1226</v>
      </c>
      <c r="F3414" s="143">
        <v>3.0048852721186501</v>
      </c>
      <c r="G3414" s="144">
        <v>99.140692131209306</v>
      </c>
      <c r="H3414" s="100">
        <f>ACOS(COS(RADIANS(90-F3415)) * COS(RADIANS(90-F3414)) + SIN(RADIANS(90-F3415)) * SIN(RADIANS(90-F3414)) * COS(RADIANS(G3415-G3414))) * 6371392 * IFERROR(IF(AVERAGEIF('TT History'!$B:$B, D3414, 'TT History'!$E:$E) &gt; 9.8%, 1.1205, IF(AVERAGEIF('TT History'!$B:$B, D3414, 'TT History'!$E:$E) &gt;= 8.5%, 1.1055, 1.0525)), 1.0525)</f>
        <v>38.694031918467367</v>
      </c>
    </row>
    <row r="3415" spans="1:8" x14ac:dyDescent="0.25">
      <c r="A3415" t="s">
        <v>176</v>
      </c>
      <c r="B3415" t="str">
        <f>VLOOKUP(C3415, olt_db!$B$2:$E$70, 2, 0)</f>
        <v>OLT-SMGN-Karang_Sari</v>
      </c>
      <c r="C3415" t="s">
        <v>1191</v>
      </c>
      <c r="D3415" s="44" t="s">
        <v>1192</v>
      </c>
      <c r="E3415" s="44" t="s">
        <v>1227</v>
      </c>
      <c r="F3415" s="143">
        <v>3.0051896239846299</v>
      </c>
      <c r="G3415" s="144">
        <v>99.140562841239102</v>
      </c>
      <c r="H3415" s="100">
        <f>ACOS(COS(RADIANS(90-F3416)) * COS(RADIANS(90-F3415)) + SIN(RADIANS(90-F3416)) * SIN(RADIANS(90-F3415)) * COS(RADIANS(G3416-G3415))) * 6371392 * IFERROR(IF(AVERAGEIF('TT History'!$B:$B, D3415, 'TT History'!$E:$E) &gt; 9.8%, 1.1205, IF(AVERAGEIF('TT History'!$B:$B, D3415, 'TT History'!$E:$E) &gt;= 8.5%, 1.1055, 1.0525)), 1.0525)</f>
        <v>34.69661989407853</v>
      </c>
    </row>
    <row r="3416" spans="1:8" x14ac:dyDescent="0.25">
      <c r="A3416" t="s">
        <v>176</v>
      </c>
      <c r="B3416" t="str">
        <f>VLOOKUP(C3416, olt_db!$B$2:$E$70, 2, 0)</f>
        <v>OLT-SMGN-Karang_Sari</v>
      </c>
      <c r="C3416" t="s">
        <v>1191</v>
      </c>
      <c r="D3416" s="44" t="s">
        <v>1192</v>
      </c>
      <c r="E3416" s="44" t="s">
        <v>1228</v>
      </c>
      <c r="F3416" s="143">
        <v>3.0051751656708201</v>
      </c>
      <c r="G3416" s="144">
        <v>99.140266333315495</v>
      </c>
      <c r="H3416" s="100">
        <f>ACOS(COS(RADIANS(90-F3417)) * COS(RADIANS(90-F3416)) + SIN(RADIANS(90-F3417)) * SIN(RADIANS(90-F3416)) * COS(RADIANS(G3417-G3416))) * 6371392 * IFERROR(IF(AVERAGEIF('TT History'!$B:$B, D3416, 'TT History'!$E:$E) &gt; 9.8%, 1.1205, IF(AVERAGEIF('TT History'!$B:$B, D3416, 'TT History'!$E:$E) &gt;= 8.5%, 1.1055, 1.0525)), 1.0525)</f>
        <v>48.223059514028279</v>
      </c>
    </row>
    <row r="3417" spans="1:8" x14ac:dyDescent="0.25">
      <c r="A3417" t="s">
        <v>176</v>
      </c>
      <c r="B3417" t="str">
        <f>VLOOKUP(C3417, olt_db!$B$2:$E$70, 2, 0)</f>
        <v>OLT-SMGN-Karang_Sari</v>
      </c>
      <c r="C3417" t="s">
        <v>1191</v>
      </c>
      <c r="D3417" s="44" t="s">
        <v>1192</v>
      </c>
      <c r="E3417" s="44" t="s">
        <v>1229</v>
      </c>
      <c r="F3417" s="143">
        <v>3.0048408252690901</v>
      </c>
      <c r="G3417" s="144">
        <v>99.140025213067204</v>
      </c>
      <c r="H3417" s="100">
        <f>ACOS(COS(RADIANS(90-F3418)) * COS(RADIANS(90-F3417)) + SIN(RADIANS(90-F3418)) * SIN(RADIANS(90-F3417)) * COS(RADIANS(G3418-G3417))) * 6371392 * IFERROR(IF(AVERAGEIF('TT History'!$B:$B, D3417, 'TT History'!$E:$E) &gt; 9.8%, 1.1205, IF(AVERAGEIF('TT History'!$B:$B, D3417, 'TT History'!$E:$E) &gt;= 8.5%, 1.1055, 1.0525)), 1.0525)</f>
        <v>191.57158555017341</v>
      </c>
    </row>
    <row r="3418" spans="1:8" x14ac:dyDescent="0.25">
      <c r="A3418" t="s">
        <v>176</v>
      </c>
      <c r="B3418" t="str">
        <f>VLOOKUP(C3418, olt_db!$B$2:$E$70, 2, 0)</f>
        <v>OLT-SMGN-Karang_Sari</v>
      </c>
      <c r="C3418" t="s">
        <v>1191</v>
      </c>
      <c r="D3418" s="44" t="s">
        <v>1192</v>
      </c>
      <c r="E3418" s="44" t="s">
        <v>1230</v>
      </c>
      <c r="F3418" s="143">
        <v>3.0048840959583001</v>
      </c>
      <c r="G3418" s="144">
        <v>99.138386725895103</v>
      </c>
      <c r="H3418" s="100">
        <f>ACOS(COS(RADIANS(90-F3419)) * COS(RADIANS(90-F3418)) + SIN(RADIANS(90-F3419)) * SIN(RADIANS(90-F3418)) * COS(RADIANS(G3419-G3418))) * 6371392 * IFERROR(IF(AVERAGEIF('TT History'!$B:$B, D3418, 'TT History'!$E:$E) &gt; 9.8%, 1.1205, IF(AVERAGEIF('TT History'!$B:$B, D3418, 'TT History'!$E:$E) &gt;= 8.5%, 1.1055, 1.0525)), 1.0525)</f>
        <v>123.26301509528777</v>
      </c>
    </row>
    <row r="3419" spans="1:8" x14ac:dyDescent="0.25">
      <c r="A3419" t="s">
        <v>176</v>
      </c>
      <c r="B3419" t="str">
        <f>VLOOKUP(C3419, olt_db!$B$2:$E$70, 2, 0)</f>
        <v>OLT-SMGN-Karang_Sari</v>
      </c>
      <c r="C3419" t="s">
        <v>1191</v>
      </c>
      <c r="D3419" s="44" t="s">
        <v>1192</v>
      </c>
      <c r="E3419" s="44" t="s">
        <v>1168</v>
      </c>
      <c r="F3419" s="143">
        <v>3.0049350717932799</v>
      </c>
      <c r="G3419" s="144">
        <v>99.137333340453097</v>
      </c>
      <c r="H3419" s="100">
        <f>ACOS(COS(RADIANS(90-F3420)) * COS(RADIANS(90-F3419)) + SIN(RADIANS(90-F3420)) * SIN(RADIANS(90-F3419)) * COS(RADIANS(G3420-G3419))) * 6371392 * IFERROR(IF(AVERAGEIF('TT History'!$B:$B, D3419, 'TT History'!$E:$E) &gt; 9.8%, 1.1205, IF(AVERAGEIF('TT History'!$B:$B, D3419, 'TT History'!$E:$E) &gt;= 8.5%, 1.1055, 1.0525)), 1.0525)</f>
        <v>239.09079017022526</v>
      </c>
    </row>
    <row r="3420" spans="1:8" x14ac:dyDescent="0.25">
      <c r="A3420" t="s">
        <v>176</v>
      </c>
      <c r="B3420" t="str">
        <f>VLOOKUP(C3420, olt_db!$B$2:$E$70, 2, 0)</f>
        <v>OLT-SMGN-Karang_Sari</v>
      </c>
      <c r="C3420" t="s">
        <v>1191</v>
      </c>
      <c r="D3420" s="44" t="s">
        <v>1192</v>
      </c>
      <c r="E3420" s="44" t="s">
        <v>1169</v>
      </c>
      <c r="F3420" s="143">
        <v>3.0048394824403601</v>
      </c>
      <c r="G3420" s="144">
        <v>99.135289953561298</v>
      </c>
      <c r="H3420" s="100">
        <f>ACOS(COS(RADIANS(90-F3421)) * COS(RADIANS(90-F3420)) + SIN(RADIANS(90-F3421)) * SIN(RADIANS(90-F3420)) * COS(RADIANS(G3421-G3420))) * 6371392 * IFERROR(IF(AVERAGEIF('TT History'!$B:$B, D3420, 'TT History'!$E:$E) &gt; 9.8%, 1.1205, IF(AVERAGEIF('TT History'!$B:$B, D3420, 'TT History'!$E:$E) &gt;= 8.5%, 1.1055, 1.0525)), 1.0525)</f>
        <v>67.161120427865924</v>
      </c>
    </row>
    <row r="3421" spans="1:8" x14ac:dyDescent="0.25">
      <c r="A3421" t="s">
        <v>176</v>
      </c>
      <c r="B3421" t="str">
        <f>VLOOKUP(C3421, olt_db!$B$2:$E$70, 2, 0)</f>
        <v>OLT-SMGN-Karang_Sari</v>
      </c>
      <c r="C3421" t="s">
        <v>1191</v>
      </c>
      <c r="D3421" s="44" t="s">
        <v>1192</v>
      </c>
      <c r="E3421" s="44" t="s">
        <v>1170</v>
      </c>
      <c r="F3421" s="143">
        <v>3.00426913618172</v>
      </c>
      <c r="G3421" s="144">
        <v>99.135226716088596</v>
      </c>
      <c r="H3421" s="100">
        <f>ACOS(COS(RADIANS(90-F3422)) * COS(RADIANS(90-F3421)) + SIN(RADIANS(90-F3422)) * SIN(RADIANS(90-F3421)) * COS(RADIANS(G3422-G3421))) * 6371392 * IFERROR(IF(AVERAGEIF('TT History'!$B:$B, D3421, 'TT History'!$E:$E) &gt; 9.8%, 1.1205, IF(AVERAGEIF('TT History'!$B:$B, D3421, 'TT History'!$E:$E) &gt;= 8.5%, 1.1055, 1.0525)), 1.0525)</f>
        <v>133.67174069356389</v>
      </c>
    </row>
    <row r="3422" spans="1:8" x14ac:dyDescent="0.25">
      <c r="A3422" t="s">
        <v>176</v>
      </c>
      <c r="B3422" t="str">
        <f>VLOOKUP(C3422, olt_db!$B$2:$E$70, 2, 0)</f>
        <v>OLT-SMGN-Karang_Sari</v>
      </c>
      <c r="C3422" t="s">
        <v>1191</v>
      </c>
      <c r="D3422" s="44" t="s">
        <v>1192</v>
      </c>
      <c r="E3422" s="44" t="s">
        <v>1171</v>
      </c>
      <c r="F3422" s="143">
        <v>3.00345721548319</v>
      </c>
      <c r="G3422" s="144">
        <v>99.134422375004107</v>
      </c>
      <c r="H3422" s="100">
        <f>ACOS(COS(RADIANS(90-F3423)) * COS(RADIANS(90-F3422)) + SIN(RADIANS(90-F3423)) * SIN(RADIANS(90-F3422)) * COS(RADIANS(G3423-G3422))) * 6371392 * IFERROR(IF(AVERAGEIF('TT History'!$B:$B, D3422, 'TT History'!$E:$E) &gt; 9.8%, 1.1205, IF(AVERAGEIF('TT History'!$B:$B, D3422, 'TT History'!$E:$E) &gt;= 8.5%, 1.1055, 1.0525)), 1.0525)</f>
        <v>38.828373406774816</v>
      </c>
    </row>
    <row r="3423" spans="1:8" x14ac:dyDescent="0.25">
      <c r="A3423" t="s">
        <v>176</v>
      </c>
      <c r="B3423" t="str">
        <f>VLOOKUP(C3423, olt_db!$B$2:$E$70, 2, 0)</f>
        <v>OLT-SMGN-Karang_Sari</v>
      </c>
      <c r="C3423" t="s">
        <v>1191</v>
      </c>
      <c r="D3423" s="44" t="s">
        <v>1192</v>
      </c>
      <c r="E3423" s="44" t="s">
        <v>1172</v>
      </c>
      <c r="F3423" s="143">
        <v>3.0032203554875001</v>
      </c>
      <c r="G3423" s="144">
        <v>99.134189766510502</v>
      </c>
      <c r="H3423" s="100">
        <f>ACOS(COS(RADIANS(90-F3424)) * COS(RADIANS(90-F3423)) + SIN(RADIANS(90-F3424)) * SIN(RADIANS(90-F3423)) * COS(RADIANS(G3424-G3423))) * 6371392 * IFERROR(IF(AVERAGEIF('TT History'!$B:$B, D3423, 'TT History'!$E:$E) &gt; 9.8%, 1.1205, IF(AVERAGEIF('TT History'!$B:$B, D3423, 'TT History'!$E:$E) &gt;= 8.5%, 1.1055, 1.0525)), 1.0525)</f>
        <v>134.24022208059182</v>
      </c>
    </row>
    <row r="3424" spans="1:8" x14ac:dyDescent="0.25">
      <c r="A3424" t="s">
        <v>176</v>
      </c>
      <c r="B3424" t="str">
        <f>VLOOKUP(C3424, olt_db!$B$2:$E$70, 2, 0)</f>
        <v>OLT-SMGN-Karang_Sari</v>
      </c>
      <c r="C3424" t="s">
        <v>1191</v>
      </c>
      <c r="D3424" s="44" t="s">
        <v>1192</v>
      </c>
      <c r="E3424" s="44" t="s">
        <v>1173</v>
      </c>
      <c r="F3424" s="143">
        <v>3.00396896444837</v>
      </c>
      <c r="G3424" s="144">
        <v>99.133319603274401</v>
      </c>
      <c r="H3424" s="100">
        <f>ACOS(COS(RADIANS(90-F3425)) * COS(RADIANS(90-F3424)) + SIN(RADIANS(90-F3425)) * SIN(RADIANS(90-F3424)) * COS(RADIANS(G3425-G3424))) * 6371392 * IFERROR(IF(AVERAGEIF('TT History'!$B:$B, D3424, 'TT History'!$E:$E) &gt; 9.8%, 1.1205, IF(AVERAGEIF('TT History'!$B:$B, D3424, 'TT History'!$E:$E) &gt;= 8.5%, 1.1055, 1.0525)), 1.0525)</f>
        <v>90.662820137868948</v>
      </c>
    </row>
    <row r="3425" spans="1:8" x14ac:dyDescent="0.25">
      <c r="A3425" t="s">
        <v>176</v>
      </c>
      <c r="B3425" t="str">
        <f>VLOOKUP(C3425, olt_db!$B$2:$E$70, 2, 0)</f>
        <v>OLT-SMGN-Karang_Sari</v>
      </c>
      <c r="C3425" t="s">
        <v>1191</v>
      </c>
      <c r="D3425" s="44" t="s">
        <v>1192</v>
      </c>
      <c r="E3425" s="44" t="s">
        <v>1174</v>
      </c>
      <c r="F3425" s="143">
        <v>3.0044556546450401</v>
      </c>
      <c r="G3425" s="144">
        <v>99.132716124187795</v>
      </c>
      <c r="H3425" s="100">
        <f>ACOS(COS(RADIANS(90-F3426)) * COS(RADIANS(90-F3425)) + SIN(RADIANS(90-F3426)) * SIN(RADIANS(90-F3425)) * COS(RADIANS(G3426-G3425))) * 6371392 * IFERROR(IF(AVERAGEIF('TT History'!$B:$B, D3425, 'TT History'!$E:$E) &gt; 9.8%, 1.1205, IF(AVERAGEIF('TT History'!$B:$B, D3425, 'TT History'!$E:$E) &gt;= 8.5%, 1.1055, 1.0525)), 1.0525)</f>
        <v>95.360653499071333</v>
      </c>
    </row>
    <row r="3426" spans="1:8" x14ac:dyDescent="0.25">
      <c r="A3426" t="s">
        <v>176</v>
      </c>
      <c r="B3426" t="str">
        <f>VLOOKUP(C3426, olt_db!$B$2:$E$70, 2, 0)</f>
        <v>OLT-SMGN-Karang_Sari</v>
      </c>
      <c r="C3426" t="s">
        <v>1191</v>
      </c>
      <c r="D3426" s="44" t="s">
        <v>1192</v>
      </c>
      <c r="E3426" s="44" t="s">
        <v>1175</v>
      </c>
      <c r="F3426" s="143">
        <v>3.00498637655528</v>
      </c>
      <c r="G3426" s="144">
        <v>99.132097061132399</v>
      </c>
      <c r="H3426" s="100">
        <f>ACOS(COS(RADIANS(90-F3427)) * COS(RADIANS(90-F3426)) + SIN(RADIANS(90-F3427)) * SIN(RADIANS(90-F3426)) * COS(RADIANS(G3427-G3426))) * 6371392 * IFERROR(IF(AVERAGEIF('TT History'!$B:$B, D3426, 'TT History'!$E:$E) &gt; 9.8%, 1.1205, IF(AVERAGEIF('TT History'!$B:$B, D3426, 'TT History'!$E:$E) &gt;= 8.5%, 1.1055, 1.0525)), 1.0525)</f>
        <v>65.34137687286551</v>
      </c>
    </row>
    <row r="3427" spans="1:8" x14ac:dyDescent="0.25">
      <c r="A3427" t="s">
        <v>176</v>
      </c>
      <c r="B3427" t="str">
        <f>VLOOKUP(C3427, olt_db!$B$2:$E$70, 2, 0)</f>
        <v>OLT-SMGN-Karang_Sari</v>
      </c>
      <c r="C3427" t="s">
        <v>1191</v>
      </c>
      <c r="D3427" s="44" t="s">
        <v>1192</v>
      </c>
      <c r="E3427" s="44" t="s">
        <v>1176</v>
      </c>
      <c r="F3427" s="143">
        <v>3.0046272927075601</v>
      </c>
      <c r="G3427" s="144">
        <v>99.131668991946796</v>
      </c>
      <c r="H3427" s="100">
        <f>ACOS(COS(RADIANS(90-F3428)) * COS(RADIANS(90-F3427)) + SIN(RADIANS(90-F3428)) * SIN(RADIANS(90-F3427)) * COS(RADIANS(G3428-G3427))) * 6371392 * IFERROR(IF(AVERAGEIF('TT History'!$B:$B, D3427, 'TT History'!$E:$E) &gt; 9.8%, 1.1205, IF(AVERAGEIF('TT History'!$B:$B, D3427, 'TT History'!$E:$E) &gt;= 8.5%, 1.1055, 1.0525)), 1.0525)</f>
        <v>101.00105551656685</v>
      </c>
    </row>
    <row r="3428" spans="1:8" x14ac:dyDescent="0.25">
      <c r="A3428" t="s">
        <v>176</v>
      </c>
      <c r="B3428" t="str">
        <f>VLOOKUP(C3428, olt_db!$B$2:$E$70, 2, 0)</f>
        <v>OLT-SMGN-Karang_Sari</v>
      </c>
      <c r="C3428" t="s">
        <v>1191</v>
      </c>
      <c r="D3428" s="44" t="s">
        <v>1192</v>
      </c>
      <c r="E3428" s="44" t="s">
        <v>1177</v>
      </c>
      <c r="F3428" s="143">
        <v>3.0040464167870899</v>
      </c>
      <c r="G3428" s="144">
        <v>99.131029922492701</v>
      </c>
      <c r="H3428" s="100">
        <f>ACOS(COS(RADIANS(90-F3429)) * COS(RADIANS(90-F3428)) + SIN(RADIANS(90-F3429)) * SIN(RADIANS(90-F3428)) * COS(RADIANS(G3429-G3428))) * 6371392 * IFERROR(IF(AVERAGEIF('TT History'!$B:$B, D3428, 'TT History'!$E:$E) &gt; 9.8%, 1.1205, IF(AVERAGEIF('TT History'!$B:$B, D3428, 'TT History'!$E:$E) &gt;= 8.5%, 1.1055, 1.0525)), 1.0525)</f>
        <v>103.33978334263855</v>
      </c>
    </row>
    <row r="3429" spans="1:8" x14ac:dyDescent="0.25">
      <c r="A3429" t="s">
        <v>176</v>
      </c>
      <c r="B3429" t="str">
        <f>VLOOKUP(C3429, olt_db!$B$2:$E$70, 2, 0)</f>
        <v>OLT-SMGN-Karang_Sari</v>
      </c>
      <c r="C3429" t="s">
        <v>1191</v>
      </c>
      <c r="D3429" s="44" t="s">
        <v>1192</v>
      </c>
      <c r="E3429" s="44" t="s">
        <v>1178</v>
      </c>
      <c r="F3429" s="143">
        <v>3.0034255703861001</v>
      </c>
      <c r="G3429" s="144">
        <v>99.130401251227298</v>
      </c>
      <c r="H3429" s="100">
        <f>ACOS(COS(RADIANS(90-F3430)) * COS(RADIANS(90-F3429)) + SIN(RADIANS(90-F3430)) * SIN(RADIANS(90-F3429)) * COS(RADIANS(G3430-G3429))) * 6371392 * IFERROR(IF(AVERAGEIF('TT History'!$B:$B, D3429, 'TT History'!$E:$E) &gt; 9.8%, 1.1205, IF(AVERAGEIF('TT History'!$B:$B, D3429, 'TT History'!$E:$E) &gt;= 8.5%, 1.1055, 1.0525)), 1.0525)</f>
        <v>91.708737935922329</v>
      </c>
    </row>
    <row r="3430" spans="1:8" x14ac:dyDescent="0.25">
      <c r="A3430" t="s">
        <v>176</v>
      </c>
      <c r="B3430" t="str">
        <f>VLOOKUP(C3430, olt_db!$B$2:$E$70, 2, 0)</f>
        <v>OLT-SMGN-Karang_Sari</v>
      </c>
      <c r="C3430" t="s">
        <v>1191</v>
      </c>
      <c r="D3430" s="44" t="s">
        <v>1192</v>
      </c>
      <c r="E3430" s="44" t="s">
        <v>1179</v>
      </c>
      <c r="F3430" s="143">
        <v>3.0028920655644602</v>
      </c>
      <c r="G3430" s="144">
        <v>99.1298265697083</v>
      </c>
      <c r="H3430" s="100">
        <f>ACOS(COS(RADIANS(90-F3431)) * COS(RADIANS(90-F3430)) + SIN(RADIANS(90-F3431)) * SIN(RADIANS(90-F3430)) * COS(RADIANS(G3431-G3430))) * 6371392 * IFERROR(IF(AVERAGEIF('TT History'!$B:$B, D3430, 'TT History'!$E:$E) &gt; 9.8%, 1.1205, IF(AVERAGEIF('TT History'!$B:$B, D3430, 'TT History'!$E:$E) &gt;= 8.5%, 1.1055, 1.0525)), 1.0525)</f>
        <v>89.357748272086681</v>
      </c>
    </row>
    <row r="3431" spans="1:8" x14ac:dyDescent="0.25">
      <c r="A3431" t="s">
        <v>176</v>
      </c>
      <c r="B3431" t="str">
        <f>VLOOKUP(C3431, olt_db!$B$2:$E$70, 2, 0)</f>
        <v>OLT-SMGN-Karang_Sari</v>
      </c>
      <c r="C3431" t="s">
        <v>1191</v>
      </c>
      <c r="D3431" s="44" t="s">
        <v>1192</v>
      </c>
      <c r="E3431" s="44" t="s">
        <v>1180</v>
      </c>
      <c r="F3431" s="143">
        <v>3.0023616084641902</v>
      </c>
      <c r="G3431" s="144">
        <v>99.129276706703905</v>
      </c>
      <c r="H3431" s="100">
        <f>ACOS(COS(RADIANS(90-F3432)) * COS(RADIANS(90-F3431)) + SIN(RADIANS(90-F3432)) * SIN(RADIANS(90-F3431)) * COS(RADIANS(G3432-G3431))) * 6371392 * IFERROR(IF(AVERAGEIF('TT History'!$B:$B, D3431, 'TT History'!$E:$E) &gt; 9.8%, 1.1205, IF(AVERAGEIF('TT History'!$B:$B, D3431, 'TT History'!$E:$E) &gt;= 8.5%, 1.1055, 1.0525)), 1.0525)</f>
        <v>133.21863431125425</v>
      </c>
    </row>
    <row r="3432" spans="1:8" x14ac:dyDescent="0.25">
      <c r="A3432" t="s">
        <v>176</v>
      </c>
      <c r="B3432" t="str">
        <f>VLOOKUP(C3432, olt_db!$B$2:$E$70, 2, 0)</f>
        <v>OLT-SMGN-Karang_Sari</v>
      </c>
      <c r="C3432" t="s">
        <v>1191</v>
      </c>
      <c r="D3432" s="44" t="s">
        <v>1192</v>
      </c>
      <c r="E3432" s="44" t="s">
        <v>1181</v>
      </c>
      <c r="F3432" s="143">
        <v>3.0015773562093599</v>
      </c>
      <c r="G3432" s="144">
        <v>99.128450634462993</v>
      </c>
      <c r="H3432" s="100">
        <f>ACOS(COS(RADIANS(90-F3433)) * COS(RADIANS(90-F3432)) + SIN(RADIANS(90-F3433)) * SIN(RADIANS(90-F3432)) * COS(RADIANS(G3433-G3432))) * 6371392 * IFERROR(IF(AVERAGEIF('TT History'!$B:$B, D3432, 'TT History'!$E:$E) &gt; 9.8%, 1.1205, IF(AVERAGEIF('TT History'!$B:$B, D3432, 'TT History'!$E:$E) &gt;= 8.5%, 1.1055, 1.0525)), 1.0525)</f>
        <v>150.66582621984512</v>
      </c>
    </row>
    <row r="3433" spans="1:8" x14ac:dyDescent="0.25">
      <c r="A3433" t="s">
        <v>176</v>
      </c>
      <c r="B3433" t="str">
        <f>VLOOKUP(C3433, olt_db!$B$2:$E$70, 2, 0)</f>
        <v>OLT-SMGN-Karang_Sari</v>
      </c>
      <c r="C3433" t="s">
        <v>1191</v>
      </c>
      <c r="D3433" s="44" t="s">
        <v>1192</v>
      </c>
      <c r="E3433" s="44" t="s">
        <v>1182</v>
      </c>
      <c r="F3433" s="143">
        <v>3.00071399947208</v>
      </c>
      <c r="G3433" s="144">
        <v>99.127494458515301</v>
      </c>
      <c r="H3433" s="100">
        <f>ACOS(COS(RADIANS(90-F3434)) * COS(RADIANS(90-F3433)) + SIN(RADIANS(90-F3434)) * SIN(RADIANS(90-F3433)) * COS(RADIANS(G3434-G3433))) * 6371392 * IFERROR(IF(AVERAGEIF('TT History'!$B:$B, D3433, 'TT History'!$E:$E) &gt; 9.8%, 1.1205, IF(AVERAGEIF('TT History'!$B:$B, D3433, 'TT History'!$E:$E) &gt;= 8.5%, 1.1055, 1.0525)), 1.0525)</f>
        <v>198.6156218846867</v>
      </c>
    </row>
    <row r="3434" spans="1:8" x14ac:dyDescent="0.25">
      <c r="A3434" t="s">
        <v>176</v>
      </c>
      <c r="B3434" t="str">
        <f>VLOOKUP(C3434, olt_db!$B$2:$E$70, 2, 0)</f>
        <v>OLT-SMGN-Karang_Sari</v>
      </c>
      <c r="C3434" t="s">
        <v>1191</v>
      </c>
      <c r="D3434" s="44" t="s">
        <v>1192</v>
      </c>
      <c r="E3434" s="44" t="s">
        <v>1046</v>
      </c>
      <c r="F3434" s="143">
        <v>3.0010140005601298</v>
      </c>
      <c r="G3434" s="144">
        <v>99.125821901932397</v>
      </c>
      <c r="H3434" s="100">
        <f>ACOS(COS(RADIANS(90-F3435)) * COS(RADIANS(90-F3434)) + SIN(RADIANS(90-F3435)) * SIN(RADIANS(90-F3434)) * COS(RADIANS(G3435-G3434))) * 6371392 * IFERROR(IF(AVERAGEIF('TT History'!$B:$B, D3434, 'TT History'!$E:$E) &gt; 9.8%, 1.1205, IF(AVERAGEIF('TT History'!$B:$B, D3434, 'TT History'!$E:$E) &gt;= 8.5%, 1.1055, 1.0525)), 1.0525)</f>
        <v>168.33834174772852</v>
      </c>
    </row>
    <row r="3435" spans="1:8" x14ac:dyDescent="0.25">
      <c r="A3435" t="s">
        <v>176</v>
      </c>
      <c r="B3435" t="str">
        <f>VLOOKUP(C3435, olt_db!$B$2:$E$70, 2, 0)</f>
        <v>OLT-SMGN-Karang_Sari</v>
      </c>
      <c r="C3435" t="s">
        <v>1191</v>
      </c>
      <c r="D3435" s="44" t="s">
        <v>1192</v>
      </c>
      <c r="E3435" s="44" t="s">
        <v>1047</v>
      </c>
      <c r="F3435" s="143">
        <v>3.0019885513647799</v>
      </c>
      <c r="G3435" s="144">
        <v>99.124762642336904</v>
      </c>
      <c r="H3435" s="100">
        <f>ACOS(COS(RADIANS(90-F3436)) * COS(RADIANS(90-F3435)) + SIN(RADIANS(90-F3436)) * SIN(RADIANS(90-F3435)) * COS(RADIANS(G3436-G3435))) * 6371392 * IFERROR(IF(AVERAGEIF('TT History'!$B:$B, D3435, 'TT History'!$E:$E) &gt; 9.8%, 1.1205, IF(AVERAGEIF('TT History'!$B:$B, D3435, 'TT History'!$E:$E) &gt;= 8.5%, 1.1055, 1.0525)), 1.0525)</f>
        <v>90.916161279734112</v>
      </c>
    </row>
    <row r="3436" spans="1:8" x14ac:dyDescent="0.25">
      <c r="A3436" t="s">
        <v>176</v>
      </c>
      <c r="B3436" t="str">
        <f>VLOOKUP(C3436, olt_db!$B$2:$E$70, 2, 0)</f>
        <v>OLT-SMGN-Karang_Sari</v>
      </c>
      <c r="C3436" t="s">
        <v>1191</v>
      </c>
      <c r="D3436" s="44" t="s">
        <v>1192</v>
      </c>
      <c r="E3436" s="44" t="s">
        <v>1048</v>
      </c>
      <c r="F3436" s="143">
        <v>3.00250698660281</v>
      </c>
      <c r="G3436" s="144">
        <v>99.124183368379093</v>
      </c>
      <c r="H3436" s="100">
        <f>ACOS(COS(RADIANS(90-F3437)) * COS(RADIANS(90-F3436)) + SIN(RADIANS(90-F3437)) * SIN(RADIANS(90-F3436)) * COS(RADIANS(G3437-G3436))) * 6371392 * IFERROR(IF(AVERAGEIF('TT History'!$B:$B, D3436, 'TT History'!$E:$E) &gt; 9.8%, 1.1205, IF(AVERAGEIF('TT History'!$B:$B, D3436, 'TT History'!$E:$E) &gt;= 8.5%, 1.1055, 1.0525)), 1.0525)</f>
        <v>122.22810485083615</v>
      </c>
    </row>
    <row r="3437" spans="1:8" x14ac:dyDescent="0.25">
      <c r="A3437" t="s">
        <v>176</v>
      </c>
      <c r="B3437" t="str">
        <f>VLOOKUP(C3437, olt_db!$B$2:$E$70, 2, 0)</f>
        <v>OLT-SMGN-Karang_Sari</v>
      </c>
      <c r="C3437" t="s">
        <v>1191</v>
      </c>
      <c r="D3437" s="44" t="s">
        <v>1192</v>
      </c>
      <c r="E3437" s="44" t="s">
        <v>1049</v>
      </c>
      <c r="F3437" s="143">
        <v>3.0032064772532601</v>
      </c>
      <c r="G3437" s="144">
        <v>99.1234068437643</v>
      </c>
      <c r="H3437" s="100">
        <f>ACOS(COS(RADIANS(90-F3438)) * COS(RADIANS(90-F3437)) + SIN(RADIANS(90-F3438)) * SIN(RADIANS(90-F3437)) * COS(RADIANS(G3438-G3437))) * 6371392 * IFERROR(IF(AVERAGEIF('TT History'!$B:$B, D3437, 'TT History'!$E:$E) &gt; 9.8%, 1.1205, IF(AVERAGEIF('TT History'!$B:$B, D3437, 'TT History'!$E:$E) &gt;= 8.5%, 1.1055, 1.0525)), 1.0525)</f>
        <v>126.74381114356325</v>
      </c>
    </row>
    <row r="3438" spans="1:8" x14ac:dyDescent="0.25">
      <c r="A3438" t="s">
        <v>176</v>
      </c>
      <c r="B3438" t="str">
        <f>VLOOKUP(C3438, olt_db!$B$2:$E$70, 2, 0)</f>
        <v>OLT-SMGN-Karang_Sari</v>
      </c>
      <c r="C3438" t="s">
        <v>1191</v>
      </c>
      <c r="D3438" s="44" t="s">
        <v>1192</v>
      </c>
      <c r="E3438" s="44" t="s">
        <v>983</v>
      </c>
      <c r="F3438" s="143">
        <v>3.0039552462178301</v>
      </c>
      <c r="G3438" s="144">
        <v>99.122623436282097</v>
      </c>
      <c r="H3438" s="100">
        <f>ACOS(COS(RADIANS(90-F3439)) * COS(RADIANS(90-F3438)) + SIN(RADIANS(90-F3439)) * SIN(RADIANS(90-F3438)) * COS(RADIANS(G3439-G3438))) * 6371392 * IFERROR(IF(AVERAGEIF('TT History'!$B:$B, D3438, 'TT History'!$E:$E) &gt; 9.8%, 1.1205, IF(AVERAGEIF('TT History'!$B:$B, D3438, 'TT History'!$E:$E) &gt;= 8.5%, 1.1055, 1.0525)), 1.0525)</f>
        <v>45.725629886025793</v>
      </c>
    </row>
    <row r="3439" spans="1:8" x14ac:dyDescent="0.25">
      <c r="A3439" t="s">
        <v>176</v>
      </c>
      <c r="B3439" t="str">
        <f>VLOOKUP(C3439, olt_db!$B$2:$E$70, 2, 0)</f>
        <v>OLT-SMGN-Karang_Sari</v>
      </c>
      <c r="C3439" t="s">
        <v>1191</v>
      </c>
      <c r="D3439" s="44" t="s">
        <v>1192</v>
      </c>
      <c r="E3439" s="44" t="s">
        <v>1050</v>
      </c>
      <c r="F3439" s="143">
        <v>3.0042796250516499</v>
      </c>
      <c r="G3439" s="144">
        <v>99.122841479284503</v>
      </c>
      <c r="H3439" s="100">
        <f>ACOS(COS(RADIANS(90-F3440)) * COS(RADIANS(90-F3439)) + SIN(RADIANS(90-F3440)) * SIN(RADIANS(90-F3439)) * COS(RADIANS(G3440-G3439))) * 6371392 * IFERROR(IF(AVERAGEIF('TT History'!$B:$B, D3439, 'TT History'!$E:$E) &gt; 9.8%, 1.1205, IF(AVERAGEIF('TT History'!$B:$B, D3439, 'TT History'!$E:$E) &gt;= 8.5%, 1.1055, 1.0525)), 1.0525)</f>
        <v>54.687765856400539</v>
      </c>
    </row>
    <row r="3440" spans="1:8" ht="15" customHeight="1" thickBot="1" x14ac:dyDescent="0.3">
      <c r="A3440" s="69" t="s">
        <v>176</v>
      </c>
      <c r="B3440" s="69" t="str">
        <f>VLOOKUP(C3440, olt_db!$B$2:$E$70, 2, 0)</f>
        <v>OLT-SMGN-Karang_Sari</v>
      </c>
      <c r="C3440" s="69" t="s">
        <v>1191</v>
      </c>
      <c r="D3440" s="56" t="s">
        <v>1192</v>
      </c>
      <c r="E3440" s="56" t="s">
        <v>984</v>
      </c>
      <c r="F3440" s="190">
        <v>3.0045232331044902</v>
      </c>
      <c r="G3440" s="191">
        <v>99.123240756989603</v>
      </c>
      <c r="H3440" s="57">
        <f>(ACOS(COS(RADIANS(90-olt_db!F36)) * COS(RADIANS(90-F3440)) + SIN(RADIANS(90-olt_db!F36)) * SIN(RADIANS(90-F3440)) * COS(RADIANS(olt_db!G36-G3440))) * 6371392)*1.105</f>
        <v>20.025989419356801</v>
      </c>
    </row>
    <row r="3441" spans="1:8" x14ac:dyDescent="0.25">
      <c r="A3441" t="s">
        <v>176</v>
      </c>
      <c r="B3441" t="str">
        <f>VLOOKUP(C3441, olt_db!$B$2:$E$70, 2, 0)</f>
        <v>OLT-SMGN-IBS-Sinaksak_Pematang Siantar</v>
      </c>
      <c r="C3441" t="s">
        <v>1231</v>
      </c>
      <c r="D3441" s="90" t="s">
        <v>1232</v>
      </c>
      <c r="E3441" s="90" t="s">
        <v>1233</v>
      </c>
      <c r="F3441" s="192">
        <v>3.0324230163967698</v>
      </c>
      <c r="G3441" s="193">
        <v>99.090827664054302</v>
      </c>
      <c r="H3441" s="91">
        <f>ACOS(COS(RADIANS(90-F3442)) * COS(RADIANS(90-F3441)) + SIN(RADIANS(90-F3442)) * SIN(RADIANS(90-F3441)) * COS(RADIANS(G3442-G3441))) * 6371392 * IFERROR(IF(AVERAGEIF('TT History'!$B:$B, D3441, 'TT History'!$E:$E) &gt; 9.8%, 1.1205, IF(AVERAGEIF('TT History'!$B:$B, D3441, 'TT History'!$E:$E) &gt;= 8.5%, 1.1055, 1.0525)), 1.0525)</f>
        <v>46.880846348712041</v>
      </c>
    </row>
    <row r="3442" spans="1:8" x14ac:dyDescent="0.25">
      <c r="A3442" t="s">
        <v>176</v>
      </c>
      <c r="B3442" t="str">
        <f>VLOOKUP(C3442, olt_db!$B$2:$E$70, 2, 0)</f>
        <v>OLT-SMGN-IBS-Sinaksak_Pematang Siantar</v>
      </c>
      <c r="C3442" t="s">
        <v>1231</v>
      </c>
      <c r="D3442" s="90" t="s">
        <v>1232</v>
      </c>
      <c r="E3442" s="90" t="s">
        <v>1234</v>
      </c>
      <c r="F3442" s="192">
        <v>3.0326174663476202</v>
      </c>
      <c r="G3442" s="193">
        <v>99.090476983056703</v>
      </c>
      <c r="H3442" s="91">
        <f>ACOS(COS(RADIANS(90-F3443)) * COS(RADIANS(90-F3442)) + SIN(RADIANS(90-F3443)) * SIN(RADIANS(90-F3442)) * COS(RADIANS(G3443-G3442))) * 6371392 * IFERROR(IF(AVERAGEIF('TT History'!$B:$B, D3442, 'TT History'!$E:$E) &gt; 9.8%, 1.1205, IF(AVERAGEIF('TT History'!$B:$B, D3442, 'TT History'!$E:$E) &gt;= 8.5%, 1.1055, 1.0525)), 1.0525)</f>
        <v>31.255619180683269</v>
      </c>
    </row>
    <row r="3443" spans="1:8" x14ac:dyDescent="0.25">
      <c r="A3443" t="s">
        <v>176</v>
      </c>
      <c r="B3443" t="str">
        <f>VLOOKUP(C3443, olt_db!$B$2:$E$70, 2, 0)</f>
        <v>OLT-SMGN-IBS-Sinaksak_Pematang Siantar</v>
      </c>
      <c r="C3443" t="s">
        <v>1231</v>
      </c>
      <c r="D3443" s="90" t="s">
        <v>1232</v>
      </c>
      <c r="E3443" s="90" t="s">
        <v>1235</v>
      </c>
      <c r="F3443" s="192">
        <v>3.0327452992422499</v>
      </c>
      <c r="G3443" s="193">
        <v>99.090242186472693</v>
      </c>
      <c r="H3443" s="91">
        <f>ACOS(COS(RADIANS(90-F3444)) * COS(RADIANS(90-F3443)) + SIN(RADIANS(90-F3444)) * SIN(RADIANS(90-F3443)) * COS(RADIANS(G3444-G3443))) * 6371392 * IFERROR(IF(AVERAGEIF('TT History'!$B:$B, D3443, 'TT History'!$E:$E) &gt; 9.8%, 1.1205, IF(AVERAGEIF('TT History'!$B:$B, D3443, 'TT History'!$E:$E) &gt;= 8.5%, 1.1055, 1.0525)), 1.0525)</f>
        <v>44.875695191804397</v>
      </c>
    </row>
    <row r="3444" spans="1:8" x14ac:dyDescent="0.25">
      <c r="A3444" t="s">
        <v>176</v>
      </c>
      <c r="B3444" t="str">
        <f>VLOOKUP(C3444, olt_db!$B$2:$E$70, 2, 0)</f>
        <v>OLT-SMGN-IBS-Sinaksak_Pematang Siantar</v>
      </c>
      <c r="C3444" t="s">
        <v>1231</v>
      </c>
      <c r="D3444" s="90" t="s">
        <v>1232</v>
      </c>
      <c r="E3444" s="90" t="s">
        <v>1236</v>
      </c>
      <c r="F3444" s="192">
        <v>3.0329382515789001</v>
      </c>
      <c r="G3444" s="193">
        <v>99.089910388294399</v>
      </c>
      <c r="H3444" s="91">
        <f>ACOS(COS(RADIANS(90-F3445)) * COS(RADIANS(90-F3444)) + SIN(RADIANS(90-F3445)) * SIN(RADIANS(90-F3444)) * COS(RADIANS(G3445-G3444))) * 6371392 * IFERROR(IF(AVERAGEIF('TT History'!$B:$B, D3444, 'TT History'!$E:$E) &gt; 9.8%, 1.1205, IF(AVERAGEIF('TT History'!$B:$B, D3444, 'TT History'!$E:$E) &gt;= 8.5%, 1.1055, 1.0525)), 1.0525)</f>
        <v>38.432904240834056</v>
      </c>
    </row>
    <row r="3445" spans="1:8" x14ac:dyDescent="0.25">
      <c r="A3445" t="s">
        <v>176</v>
      </c>
      <c r="B3445" t="str">
        <f>VLOOKUP(C3445, olt_db!$B$2:$E$70, 2, 0)</f>
        <v>OLT-SMGN-IBS-Sinaksak_Pematang Siantar</v>
      </c>
      <c r="C3445" t="s">
        <v>1231</v>
      </c>
      <c r="D3445" s="90" t="s">
        <v>1232</v>
      </c>
      <c r="E3445" s="90" t="s">
        <v>1237</v>
      </c>
      <c r="F3445" s="192">
        <v>3.0331033282325599</v>
      </c>
      <c r="G3445" s="193">
        <v>99.089626125703106</v>
      </c>
      <c r="H3445" s="91">
        <f>ACOS(COS(RADIANS(90-F3446)) * COS(RADIANS(90-F3445)) + SIN(RADIANS(90-F3446)) * SIN(RADIANS(90-F3445)) * COS(RADIANS(G3446-G3445))) * 6371392 * IFERROR(IF(AVERAGEIF('TT History'!$B:$B, D3445, 'TT History'!$E:$E) &gt; 9.8%, 1.1205, IF(AVERAGEIF('TT History'!$B:$B, D3445, 'TT History'!$E:$E) &gt;= 8.5%, 1.1055, 1.0525)), 1.0525)</f>
        <v>22.941783172975438</v>
      </c>
    </row>
    <row r="3446" spans="1:8" x14ac:dyDescent="0.25">
      <c r="A3446" t="s">
        <v>176</v>
      </c>
      <c r="B3446" t="str">
        <f>VLOOKUP(C3446, olt_db!$B$2:$E$70, 2, 0)</f>
        <v>OLT-SMGN-IBS-Sinaksak_Pematang Siantar</v>
      </c>
      <c r="C3446" t="s">
        <v>1231</v>
      </c>
      <c r="D3446" s="90" t="s">
        <v>1232</v>
      </c>
      <c r="E3446" s="90" t="s">
        <v>1238</v>
      </c>
      <c r="F3446" s="192">
        <v>3.0332078915723102</v>
      </c>
      <c r="G3446" s="193">
        <v>99.089460095619202</v>
      </c>
      <c r="H3446" s="91">
        <f>ACOS(COS(RADIANS(90-F3447)) * COS(RADIANS(90-F3446)) + SIN(RADIANS(90-F3447)) * SIN(RADIANS(90-F3446)) * COS(RADIANS(G3447-G3446))) * 6371392 * IFERROR(IF(AVERAGEIF('TT History'!$B:$B, D3446, 'TT History'!$E:$E) &gt; 9.8%, 1.1205, IF(AVERAGEIF('TT History'!$B:$B, D3446, 'TT History'!$E:$E) &gt;= 8.5%, 1.1055, 1.0525)), 1.0525)</f>
        <v>22.862432791673392</v>
      </c>
    </row>
    <row r="3447" spans="1:8" x14ac:dyDescent="0.25">
      <c r="A3447" t="s">
        <v>176</v>
      </c>
      <c r="B3447" t="str">
        <f>VLOOKUP(C3447, olt_db!$B$2:$E$70, 2, 0)</f>
        <v>OLT-SMGN-IBS-Sinaksak_Pematang Siantar</v>
      </c>
      <c r="C3447" t="s">
        <v>1231</v>
      </c>
      <c r="D3447" s="90" t="s">
        <v>1232</v>
      </c>
      <c r="E3447" s="90" t="s">
        <v>1239</v>
      </c>
      <c r="F3447" s="192">
        <v>3.0332834700144602</v>
      </c>
      <c r="G3447" s="193">
        <v>99.089279719473396</v>
      </c>
      <c r="H3447" s="91">
        <f>ACOS(COS(RADIANS(90-F3448)) * COS(RADIANS(90-F3447)) + SIN(RADIANS(90-F3448)) * SIN(RADIANS(90-F3447)) * COS(RADIANS(G3448-G3447))) * 6371392 * IFERROR(IF(AVERAGEIF('TT History'!$B:$B, D3447, 'TT History'!$E:$E) &gt; 9.8%, 1.1205, IF(AVERAGEIF('TT History'!$B:$B, D3447, 'TT History'!$E:$E) &gt;= 8.5%, 1.1055, 1.0525)), 1.0525)</f>
        <v>27.619971264543199</v>
      </c>
    </row>
    <row r="3448" spans="1:8" x14ac:dyDescent="0.25">
      <c r="A3448" t="s">
        <v>176</v>
      </c>
      <c r="B3448" t="str">
        <f>VLOOKUP(C3448, olt_db!$B$2:$E$70, 2, 0)</f>
        <v>OLT-SMGN-IBS-Sinaksak_Pematang Siantar</v>
      </c>
      <c r="C3448" t="s">
        <v>1231</v>
      </c>
      <c r="D3448" s="90" t="s">
        <v>1232</v>
      </c>
      <c r="E3448" s="90" t="s">
        <v>1240</v>
      </c>
      <c r="F3448" s="192">
        <v>3.0333212907189502</v>
      </c>
      <c r="G3448" s="193">
        <v>99.089046454191006</v>
      </c>
      <c r="H3448" s="91">
        <f>ACOS(COS(RADIANS(90-F3449)) * COS(RADIANS(90-F3448)) + SIN(RADIANS(90-F3449)) * SIN(RADIANS(90-F3448)) * COS(RADIANS(G3449-G3448))) * 6371392 * IFERROR(IF(AVERAGEIF('TT History'!$B:$B, D3448, 'TT History'!$E:$E) &gt; 9.8%, 1.1205, IF(AVERAGEIF('TT History'!$B:$B, D3448, 'TT History'!$E:$E) &gt;= 8.5%, 1.1055, 1.0525)), 1.0525)</f>
        <v>38.477175738355953</v>
      </c>
    </row>
    <row r="3449" spans="1:8" x14ac:dyDescent="0.25">
      <c r="A3449" t="s">
        <v>176</v>
      </c>
      <c r="B3449" t="str">
        <f>VLOOKUP(C3449, olt_db!$B$2:$E$70, 2, 0)</f>
        <v>OLT-SMGN-IBS-Sinaksak_Pematang Siantar</v>
      </c>
      <c r="C3449" t="s">
        <v>1231</v>
      </c>
      <c r="D3449" s="90" t="s">
        <v>1232</v>
      </c>
      <c r="E3449" s="90" t="s">
        <v>1241</v>
      </c>
      <c r="F3449" s="192">
        <v>3.0332731153002199</v>
      </c>
      <c r="G3449" s="193">
        <v>99.088720794668205</v>
      </c>
      <c r="H3449" s="91">
        <f>ACOS(COS(RADIANS(90-F3450)) * COS(RADIANS(90-F3449)) + SIN(RADIANS(90-F3450)) * SIN(RADIANS(90-F3449)) * COS(RADIANS(G3450-G3449))) * 6371392 * IFERROR(IF(AVERAGEIF('TT History'!$B:$B, D3449, 'TT History'!$E:$E) &gt; 9.8%, 1.1205, IF(AVERAGEIF('TT History'!$B:$B, D3449, 'TT History'!$E:$E) &gt;= 8.5%, 1.1055, 1.0525)), 1.0525)</f>
        <v>33.667348041568729</v>
      </c>
    </row>
    <row r="3450" spans="1:8" x14ac:dyDescent="0.25">
      <c r="A3450" t="s">
        <v>176</v>
      </c>
      <c r="B3450" t="str">
        <f>VLOOKUP(C3450, olt_db!$B$2:$E$70, 2, 0)</f>
        <v>OLT-SMGN-IBS-Sinaksak_Pematang Siantar</v>
      </c>
      <c r="C3450" t="s">
        <v>1231</v>
      </c>
      <c r="D3450" s="90" t="s">
        <v>1232</v>
      </c>
      <c r="E3450" s="90" t="s">
        <v>1242</v>
      </c>
      <c r="F3450" s="192">
        <v>3.0332096209630199</v>
      </c>
      <c r="G3450" s="193">
        <v>99.088439837961801</v>
      </c>
      <c r="H3450" s="91">
        <f>ACOS(COS(RADIANS(90-F3451)) * COS(RADIANS(90-F3450)) + SIN(RADIANS(90-F3451)) * SIN(RADIANS(90-F3450)) * COS(RADIANS(G3451-G3450))) * 6371392 * IFERROR(IF(AVERAGEIF('TT History'!$B:$B, D3450, 'TT History'!$E:$E) &gt; 9.8%, 1.1205, IF(AVERAGEIF('TT History'!$B:$B, D3450, 'TT History'!$E:$E) &gt;= 8.5%, 1.1055, 1.0525)), 1.0525)</f>
        <v>32.832500404114342</v>
      </c>
    </row>
    <row r="3451" spans="1:8" x14ac:dyDescent="0.25">
      <c r="A3451" t="s">
        <v>176</v>
      </c>
      <c r="B3451" t="str">
        <f>VLOOKUP(C3451, olt_db!$B$2:$E$70, 2, 0)</f>
        <v>OLT-SMGN-IBS-Sinaksak_Pematang Siantar</v>
      </c>
      <c r="C3451" t="s">
        <v>1231</v>
      </c>
      <c r="D3451" s="90" t="s">
        <v>1232</v>
      </c>
      <c r="E3451" s="90" t="s">
        <v>1243</v>
      </c>
      <c r="F3451" s="192">
        <v>3.0332188785664398</v>
      </c>
      <c r="G3451" s="193">
        <v>99.088159071687599</v>
      </c>
      <c r="H3451" s="91">
        <f>ACOS(COS(RADIANS(90-F3452)) * COS(RADIANS(90-F3451)) + SIN(RADIANS(90-F3452)) * SIN(RADIANS(90-F3451)) * COS(RADIANS(G3452-G3451))) * 6371392 * IFERROR(IF(AVERAGEIF('TT History'!$B:$B, D3451, 'TT History'!$E:$E) &gt; 9.8%, 1.1205, IF(AVERAGEIF('TT History'!$B:$B, D3451, 'TT History'!$E:$E) &gt;= 8.5%, 1.1055, 1.0525)), 1.0525)</f>
        <v>46.372345654247056</v>
      </c>
    </row>
    <row r="3452" spans="1:8" x14ac:dyDescent="0.25">
      <c r="A3452" t="s">
        <v>176</v>
      </c>
      <c r="B3452" t="str">
        <f>VLOOKUP(C3452, olt_db!$B$2:$E$70, 2, 0)</f>
        <v>OLT-SMGN-IBS-Sinaksak_Pematang Siantar</v>
      </c>
      <c r="C3452" t="s">
        <v>1231</v>
      </c>
      <c r="D3452" s="90" t="s">
        <v>1232</v>
      </c>
      <c r="E3452" s="90" t="s">
        <v>1244</v>
      </c>
      <c r="F3452" s="192">
        <v>3.0331302892062202</v>
      </c>
      <c r="G3452" s="193">
        <v>99.0877723511433</v>
      </c>
      <c r="H3452" s="91">
        <f>ACOS(COS(RADIANS(90-F3453)) * COS(RADIANS(90-F3452)) + SIN(RADIANS(90-F3453)) * SIN(RADIANS(90-F3452)) * COS(RADIANS(G3453-G3452))) * 6371392 * IFERROR(IF(AVERAGEIF('TT History'!$B:$B, D3452, 'TT History'!$E:$E) &gt; 9.8%, 1.1205, IF(AVERAGEIF('TT History'!$B:$B, D3452, 'TT History'!$E:$E) &gt;= 8.5%, 1.1055, 1.0525)), 1.0525)</f>
        <v>40.301102498394187</v>
      </c>
    </row>
    <row r="3453" spans="1:8" x14ac:dyDescent="0.25">
      <c r="A3453" t="s">
        <v>176</v>
      </c>
      <c r="B3453" t="str">
        <f>VLOOKUP(C3453, olt_db!$B$2:$E$70, 2, 0)</f>
        <v>OLT-SMGN-IBS-Sinaksak_Pematang Siantar</v>
      </c>
      <c r="C3453" t="s">
        <v>1231</v>
      </c>
      <c r="D3453" s="90" t="s">
        <v>1232</v>
      </c>
      <c r="E3453" s="90" t="s">
        <v>1245</v>
      </c>
      <c r="F3453" s="192">
        <v>3.0330565795476598</v>
      </c>
      <c r="G3453" s="193">
        <v>99.087435524527706</v>
      </c>
      <c r="H3453" s="91">
        <f>ACOS(COS(RADIANS(90-F3454)) * COS(RADIANS(90-F3453)) + SIN(RADIANS(90-F3454)) * SIN(RADIANS(90-F3453)) * COS(RADIANS(G3454-G3453))) * 6371392 * IFERROR(IF(AVERAGEIF('TT History'!$B:$B, D3453, 'TT History'!$E:$E) &gt; 9.8%, 1.1205, IF(AVERAGEIF('TT History'!$B:$B, D3453, 'TT History'!$E:$E) &gt;= 8.5%, 1.1055, 1.0525)), 1.0525)</f>
        <v>41.23851259069189</v>
      </c>
    </row>
    <row r="3454" spans="1:8" x14ac:dyDescent="0.25">
      <c r="A3454" t="s">
        <v>176</v>
      </c>
      <c r="B3454" t="str">
        <f>VLOOKUP(C3454, olt_db!$B$2:$E$70, 2, 0)</f>
        <v>OLT-SMGN-IBS-Sinaksak_Pematang Siantar</v>
      </c>
      <c r="C3454" t="s">
        <v>1231</v>
      </c>
      <c r="D3454" s="90" t="s">
        <v>1232</v>
      </c>
      <c r="E3454" s="90" t="s">
        <v>1246</v>
      </c>
      <c r="F3454" s="192">
        <v>3.0329783389065401</v>
      </c>
      <c r="G3454" s="193">
        <v>99.087091492510893</v>
      </c>
      <c r="H3454" s="91">
        <f>ACOS(COS(RADIANS(90-F3455)) * COS(RADIANS(90-F3454)) + SIN(RADIANS(90-F3455)) * SIN(RADIANS(90-F3454)) * COS(RADIANS(G3455-G3454))) * 6371392 * IFERROR(IF(AVERAGEIF('TT History'!$B:$B, D3454, 'TT History'!$E:$E) &gt; 9.8%, 1.1205, IF(AVERAGEIF('TT History'!$B:$B, D3454, 'TT History'!$E:$E) &gt;= 8.5%, 1.1055, 1.0525)), 1.0525)</f>
        <v>35.745702829032567</v>
      </c>
    </row>
    <row r="3455" spans="1:8" x14ac:dyDescent="0.25">
      <c r="A3455" t="s">
        <v>176</v>
      </c>
      <c r="B3455" t="str">
        <f>VLOOKUP(C3455, olt_db!$B$2:$E$70, 2, 0)</f>
        <v>OLT-SMGN-IBS-Sinaksak_Pematang Siantar</v>
      </c>
      <c r="C3455" t="s">
        <v>1231</v>
      </c>
      <c r="D3455" s="90" t="s">
        <v>1232</v>
      </c>
      <c r="E3455" s="90" t="s">
        <v>1247</v>
      </c>
      <c r="F3455" s="192">
        <v>3.0329127065007202</v>
      </c>
      <c r="G3455" s="193">
        <v>99.086792793647106</v>
      </c>
      <c r="H3455" s="91">
        <f>ACOS(COS(RADIANS(90-F3456)) * COS(RADIANS(90-F3455)) + SIN(RADIANS(90-F3456)) * SIN(RADIANS(90-F3455)) * COS(RADIANS(G3456-G3455))) * 6371392 * IFERROR(IF(AVERAGEIF('TT History'!$B:$B, D3455, 'TT History'!$E:$E) &gt; 9.8%, 1.1205, IF(AVERAGEIF('TT History'!$B:$B, D3455, 'TT History'!$E:$E) &gt;= 8.5%, 1.1055, 1.0525)), 1.0525)</f>
        <v>30.735675981843467</v>
      </c>
    </row>
    <row r="3456" spans="1:8" x14ac:dyDescent="0.25">
      <c r="A3456" t="s">
        <v>176</v>
      </c>
      <c r="B3456" t="str">
        <f>VLOOKUP(C3456, olt_db!$B$2:$E$70, 2, 0)</f>
        <v>OLT-SMGN-IBS-Sinaksak_Pematang Siantar</v>
      </c>
      <c r="C3456" t="s">
        <v>1231</v>
      </c>
      <c r="D3456" s="90" t="s">
        <v>1232</v>
      </c>
      <c r="E3456" s="90" t="s">
        <v>1248</v>
      </c>
      <c r="F3456" s="192">
        <v>3.0328539883542498</v>
      </c>
      <c r="G3456" s="193">
        <v>99.086536477152606</v>
      </c>
      <c r="H3456" s="91">
        <f>ACOS(COS(RADIANS(90-F3457)) * COS(RADIANS(90-F3456)) + SIN(RADIANS(90-F3457)) * SIN(RADIANS(90-F3456)) * COS(RADIANS(G3457-G3456))) * 6371392 * IFERROR(IF(AVERAGEIF('TT History'!$B:$B, D3456, 'TT History'!$E:$E) &gt; 9.8%, 1.1205, IF(AVERAGEIF('TT History'!$B:$B, D3456, 'TT History'!$E:$E) &gt;= 8.5%, 1.1055, 1.0525)), 1.0525)</f>
        <v>37.140056202941359</v>
      </c>
    </row>
    <row r="3457" spans="1:9" x14ac:dyDescent="0.25">
      <c r="A3457" t="s">
        <v>176</v>
      </c>
      <c r="B3457" t="str">
        <f>VLOOKUP(C3457, olt_db!$B$2:$E$70, 2, 0)</f>
        <v>OLT-SMGN-IBS-Sinaksak_Pematang Siantar</v>
      </c>
      <c r="C3457" t="s">
        <v>1231</v>
      </c>
      <c r="D3457" s="90" t="s">
        <v>1232</v>
      </c>
      <c r="E3457" s="90" t="s">
        <v>1249</v>
      </c>
      <c r="F3457" s="192">
        <v>3.03278735310445</v>
      </c>
      <c r="G3457" s="193">
        <v>99.086225787683105</v>
      </c>
      <c r="H3457" s="91">
        <f>ACOS(COS(RADIANS(90-F3458)) * COS(RADIANS(90-F3457)) + SIN(RADIANS(90-F3458)) * SIN(RADIANS(90-F3457)) * COS(RADIANS(G3458-G3457))) * 6371392 * IFERROR(IF(AVERAGEIF('TT History'!$B:$B, D3457, 'TT History'!$E:$E) &gt; 9.8%, 1.1205, IF(AVERAGEIF('TT History'!$B:$B, D3457, 'TT History'!$E:$E) &gt;= 8.5%, 1.1055, 1.0525)), 1.0525)</f>
        <v>19.47830659711726</v>
      </c>
    </row>
    <row r="3458" spans="1:9" x14ac:dyDescent="0.25">
      <c r="A3458" t="s">
        <v>176</v>
      </c>
      <c r="B3458" t="str">
        <f>VLOOKUP(C3458, olt_db!$B$2:$E$70, 2, 0)</f>
        <v>OLT-SMGN-IBS-Sinaksak_Pematang Siantar</v>
      </c>
      <c r="C3458" t="s">
        <v>1231</v>
      </c>
      <c r="D3458" s="90" t="s">
        <v>1232</v>
      </c>
      <c r="E3458" s="90" t="s">
        <v>1250</v>
      </c>
      <c r="F3458" s="192">
        <v>3.03264755678526</v>
      </c>
      <c r="G3458" s="193">
        <v>99.086135363382397</v>
      </c>
      <c r="H3458" s="91">
        <f>ACOS(COS(RADIANS(90-F3459)) * COS(RADIANS(90-F3458)) + SIN(RADIANS(90-F3459)) * SIN(RADIANS(90-F3458)) * COS(RADIANS(G3459-G3458))) * 6371392 * IFERROR(IF(AVERAGEIF('TT History'!$B:$B, D3458, 'TT History'!$E:$E) &gt; 9.8%, 1.1205, IF(AVERAGEIF('TT History'!$B:$B, D3458, 'TT History'!$E:$E) &gt;= 8.5%, 1.1055, 1.0525)), 1.0525)</f>
        <v>36.092632469657168</v>
      </c>
    </row>
    <row r="3459" spans="1:9" x14ac:dyDescent="0.25">
      <c r="A3459" t="s">
        <v>176</v>
      </c>
      <c r="B3459" t="str">
        <f>VLOOKUP(C3459, olt_db!$B$2:$E$70, 2, 0)</f>
        <v>OLT-SMGN-IBS-Sinaksak_Pematang Siantar</v>
      </c>
      <c r="C3459" t="s">
        <v>1231</v>
      </c>
      <c r="D3459" s="90" t="s">
        <v>1232</v>
      </c>
      <c r="E3459" s="90" t="s">
        <v>1251</v>
      </c>
      <c r="F3459" s="192">
        <v>3.03235452976846</v>
      </c>
      <c r="G3459" s="193">
        <v>99.086039141855593</v>
      </c>
      <c r="H3459" s="91">
        <f>ACOS(COS(RADIANS(90-F3460)) * COS(RADIANS(90-F3459)) + SIN(RADIANS(90-F3460)) * SIN(RADIANS(90-F3459)) * COS(RADIANS(G3460-G3459))) * 6371392 * IFERROR(IF(AVERAGEIF('TT History'!$B:$B, D3459, 'TT History'!$E:$E) &gt; 9.8%, 1.1205, IF(AVERAGEIF('TT History'!$B:$B, D3459, 'TT History'!$E:$E) &gt;= 8.5%, 1.1055, 1.0525)), 1.0525)</f>
        <v>36.081979779113382</v>
      </c>
    </row>
    <row r="3460" spans="1:9" x14ac:dyDescent="0.25">
      <c r="A3460" t="s">
        <v>176</v>
      </c>
      <c r="B3460" t="str">
        <f>VLOOKUP(C3460, olt_db!$B$2:$E$70, 2, 0)</f>
        <v>OLT-SMGN-IBS-Sinaksak_Pematang Siantar</v>
      </c>
      <c r="C3460" t="s">
        <v>1231</v>
      </c>
      <c r="D3460" s="90" t="s">
        <v>1232</v>
      </c>
      <c r="E3460" s="90" t="s">
        <v>1252</v>
      </c>
      <c r="F3460" s="192">
        <v>3.0320657196411802</v>
      </c>
      <c r="G3460" s="193">
        <v>99.085931146627303</v>
      </c>
      <c r="H3460" s="91">
        <f>ACOS(COS(RADIANS(90-F3461)) * COS(RADIANS(90-F3460)) + SIN(RADIANS(90-F3461)) * SIN(RADIANS(90-F3460)) * COS(RADIANS(G3461-G3460))) * 6371392 * IFERROR(IF(AVERAGEIF('TT History'!$B:$B, D3460, 'TT History'!$E:$E) &gt; 9.8%, 1.1205, IF(AVERAGEIF('TT History'!$B:$B, D3460, 'TT History'!$E:$E) &gt;= 8.5%, 1.1055, 1.0525)), 1.0525)</f>
        <v>36.506893679072604</v>
      </c>
    </row>
    <row r="3461" spans="1:9" x14ac:dyDescent="0.25">
      <c r="A3461" t="s">
        <v>176</v>
      </c>
      <c r="B3461" t="str">
        <f>VLOOKUP(C3461, olt_db!$B$2:$E$70, 2, 0)</f>
        <v>OLT-SMGN-IBS-Sinaksak_Pematang Siantar</v>
      </c>
      <c r="C3461" t="s">
        <v>1231</v>
      </c>
      <c r="D3461" s="90" t="s">
        <v>1232</v>
      </c>
      <c r="E3461" s="90" t="s">
        <v>1253</v>
      </c>
      <c r="F3461" s="192">
        <v>3.0317661535291198</v>
      </c>
      <c r="G3461" s="193">
        <v>99.085844115283706</v>
      </c>
      <c r="H3461" s="91">
        <f>ACOS(COS(RADIANS(90-F3462)) * COS(RADIANS(90-F3461)) + SIN(RADIANS(90-F3462)) * SIN(RADIANS(90-F3461)) * COS(RADIANS(G3462-G3461))) * 6371392 * IFERROR(IF(AVERAGEIF('TT History'!$B:$B, D3461, 'TT History'!$E:$E) &gt; 9.8%, 1.1205, IF(AVERAGEIF('TT History'!$B:$B, D3461, 'TT History'!$E:$E) &gt;= 8.5%, 1.1055, 1.0525)), 1.0525)</f>
        <v>23.752242047844213</v>
      </c>
    </row>
    <row r="3462" spans="1:9" x14ac:dyDescent="0.25">
      <c r="A3462" t="s">
        <v>176</v>
      </c>
      <c r="B3462" t="str">
        <f>VLOOKUP(C3462, olt_db!$B$2:$E$70, 2, 0)</f>
        <v>OLT-SMGN-IBS-Sinaksak_Pematang Siantar</v>
      </c>
      <c r="C3462" t="s">
        <v>1231</v>
      </c>
      <c r="D3462" s="90" t="s">
        <v>1232</v>
      </c>
      <c r="E3462" s="90" t="s">
        <v>1254</v>
      </c>
      <c r="F3462" s="192">
        <v>3.03178498779504</v>
      </c>
      <c r="G3462" s="193">
        <v>99.085641767919796</v>
      </c>
      <c r="H3462" s="91">
        <f>ACOS(COS(RADIANS(90-F3463)) * COS(RADIANS(90-F3462)) + SIN(RADIANS(90-F3463)) * SIN(RADIANS(90-F3462)) * COS(RADIANS(G3463-G3462))) * 6371392 * IFERROR(IF(AVERAGEIF('TT History'!$B:$B, D3462, 'TT History'!$E:$E) &gt; 9.8%, 1.1205, IF(AVERAGEIF('TT History'!$B:$B, D3462, 'TT History'!$E:$E) &gt;= 8.5%, 1.1055, 1.0525)), 1.0525)</f>
        <v>24.735963663223675</v>
      </c>
    </row>
    <row r="3463" spans="1:9" x14ac:dyDescent="0.25">
      <c r="A3463" t="s">
        <v>176</v>
      </c>
      <c r="B3463" t="str">
        <f>VLOOKUP(C3463, olt_db!$B$2:$E$70, 2, 0)</f>
        <v>OLT-SMGN-IBS-Sinaksak_Pematang Siantar</v>
      </c>
      <c r="C3463" t="s">
        <v>1231</v>
      </c>
      <c r="D3463" s="90" t="s">
        <v>1232</v>
      </c>
      <c r="E3463" s="90" t="s">
        <v>1255</v>
      </c>
      <c r="F3463" s="194">
        <v>3.0317843428761901</v>
      </c>
      <c r="G3463" s="195">
        <v>99.085430126511696</v>
      </c>
      <c r="H3463" s="91">
        <f>ACOS(COS(RADIANS(90-F3464)) * COS(RADIANS(90-F3463)) + SIN(RADIANS(90-F3464)) * SIN(RADIANS(90-F3463)) * COS(RADIANS(G3464-G3463))) * 6371392 * IFERROR(IF(AVERAGEIF('TT History'!$B:$B, D3463, 'TT History'!$E:$E) &gt; 9.8%, 1.1205, IF(AVERAGEIF('TT History'!$B:$B, D3463, 'TT History'!$E:$E) &gt;= 8.5%, 1.1055, 1.0525)), 1.0525)</f>
        <v>20.049458190104339</v>
      </c>
    </row>
    <row r="3464" spans="1:9" x14ac:dyDescent="0.25">
      <c r="A3464" t="s">
        <v>176</v>
      </c>
      <c r="B3464" t="str">
        <f>VLOOKUP(C3464, olt_db!$B$2:$E$70, 2, 0)</f>
        <v>OLT-SMGN-IBS-Sinaksak_Pematang Siantar</v>
      </c>
      <c r="C3464" t="s">
        <v>1231</v>
      </c>
      <c r="D3464" s="90" t="s">
        <v>1232</v>
      </c>
      <c r="E3464" s="90" t="s">
        <v>1256</v>
      </c>
      <c r="F3464" s="194">
        <v>3.0319539958122101</v>
      </c>
      <c r="G3464" s="195">
        <v>99.085453883680202</v>
      </c>
      <c r="H3464" s="91">
        <f>(ACOS(COS(RADIANS(90-olt_db!F49)) * COS(RADIANS(90-F3464)) + SIN(RADIANS(90-olt_db!F49)) * SIN(RADIANS(90-F3464)) * COS(RADIANS(olt_db!G49-G3464))) * 6371392)*1.105</f>
        <v>9.6414478196895566</v>
      </c>
    </row>
    <row r="3465" spans="1:9" x14ac:dyDescent="0.25">
      <c r="A3465" t="s">
        <v>176</v>
      </c>
      <c r="B3465" t="str">
        <f>VLOOKUP(C3465, olt_db!$B$2:$E$70, 2, 0)</f>
        <v>OLT-SMGN-IBS-Sinaksak_Pematang Siantar</v>
      </c>
      <c r="C3465" t="s">
        <v>1231</v>
      </c>
      <c r="D3465" s="67" t="s">
        <v>1257</v>
      </c>
      <c r="E3465" s="67" t="s">
        <v>1258</v>
      </c>
      <c r="F3465" s="121">
        <v>3.0209341985062701</v>
      </c>
      <c r="G3465" s="122">
        <v>99.071645197893503</v>
      </c>
      <c r="H3465" s="95">
        <f>ACOS(COS(RADIANS(90-F3466)) * COS(RADIANS(90-F3465)) + SIN(RADIANS(90-F3466)) * SIN(RADIANS(90-F3465)) * COS(RADIANS(G3466-G3465))) * 6371392 * IFERROR(IF(AVERAGEIF('TT History'!$B:$B, D3465, 'TT History'!$E:$E) &gt; 9.8%, 1.1205, IF(AVERAGEIF('TT History'!$B:$B, D3465, 'TT History'!$E:$E) &gt;= 8.5%, 1.1055, 1.0525)), 1.0525)</f>
        <v>43.915317759108845</v>
      </c>
    </row>
    <row r="3466" spans="1:9" x14ac:dyDescent="0.25">
      <c r="A3466" t="s">
        <v>176</v>
      </c>
      <c r="B3466" t="str">
        <f>VLOOKUP(C3466, olt_db!$B$2:$E$70, 2, 0)</f>
        <v>OLT-SMGN-IBS-Sinaksak_Pematang Siantar</v>
      </c>
      <c r="C3466" t="s">
        <v>1231</v>
      </c>
      <c r="D3466" s="67" t="s">
        <v>1257</v>
      </c>
      <c r="E3466" s="67" t="s">
        <v>1259</v>
      </c>
      <c r="F3466" s="121">
        <v>3.0210341294355798</v>
      </c>
      <c r="G3466" s="122">
        <v>99.072007366304803</v>
      </c>
      <c r="H3466" s="95">
        <f>ACOS(COS(RADIANS(90-F3467)) * COS(RADIANS(90-F3466)) + SIN(RADIANS(90-F3467)) * SIN(RADIANS(90-F3466)) * COS(RADIANS(G3467-G3466))) * 6371392 * IFERROR(IF(AVERAGEIF('TT History'!$B:$B, D3466, 'TT History'!$E:$E) &gt; 9.8%, 1.1205, IF(AVERAGEIF('TT History'!$B:$B, D3466, 'TT History'!$E:$E) &gt;= 8.5%, 1.1055, 1.0525)), 1.0525)</f>
        <v>35.465406033353453</v>
      </c>
    </row>
    <row r="3467" spans="1:9" x14ac:dyDescent="0.25">
      <c r="A3467" t="s">
        <v>176</v>
      </c>
      <c r="B3467" t="str">
        <f>VLOOKUP(C3467, olt_db!$B$2:$E$70, 2, 0)</f>
        <v>OLT-SMGN-IBS-Sinaksak_Pematang Siantar</v>
      </c>
      <c r="C3467" t="s">
        <v>1231</v>
      </c>
      <c r="D3467" s="67" t="s">
        <v>1257</v>
      </c>
      <c r="E3467" s="67" t="s">
        <v>1260</v>
      </c>
      <c r="F3467" s="121">
        <v>3.02110813113877</v>
      </c>
      <c r="G3467" s="122">
        <v>99.0723016196618</v>
      </c>
      <c r="H3467" s="95">
        <f>ACOS(COS(RADIANS(90-F3468)) * COS(RADIANS(90-F3467)) + SIN(RADIANS(90-F3468)) * SIN(RADIANS(90-F3467)) * COS(RADIANS(G3468-G3467))) * 6371392 * IFERROR(IF(AVERAGEIF('TT History'!$B:$B, D3467, 'TT History'!$E:$E) &gt; 9.8%, 1.1205, IF(AVERAGEIF('TT History'!$B:$B, D3467, 'TT History'!$E:$E) &gt;= 8.5%, 1.1055, 1.0525)), 1.0525)</f>
        <v>44.058782547895511</v>
      </c>
    </row>
    <row r="3468" spans="1:9" x14ac:dyDescent="0.25">
      <c r="A3468" t="s">
        <v>176</v>
      </c>
      <c r="B3468" t="str">
        <f>VLOOKUP(C3468, olt_db!$B$2:$E$70, 2, 0)</f>
        <v>OLT-SMGN-IBS-Sinaksak_Pematang Siantar</v>
      </c>
      <c r="C3468" t="s">
        <v>1231</v>
      </c>
      <c r="D3468" s="67" t="s">
        <v>1257</v>
      </c>
      <c r="E3468" s="67" t="s">
        <v>1261</v>
      </c>
      <c r="F3468" s="196">
        <v>3.0211906373570399</v>
      </c>
      <c r="G3468" s="120">
        <v>99.072669421193297</v>
      </c>
      <c r="H3468" s="95">
        <f>ACOS(COS(RADIANS(90-F3469)) * COS(RADIANS(90-F3468)) + SIN(RADIANS(90-F3469)) * SIN(RADIANS(90-F3468)) * COS(RADIANS(G3469-G3468))) * 6371392 * IFERROR(IF(AVERAGEIF('TT History'!$B:$B, D3468, 'TT History'!$E:$E) &gt; 9.8%, 1.1205, IF(AVERAGEIF('TT History'!$B:$B, D3468, 'TT History'!$E:$E) &gt;= 8.5%, 1.1055, 1.0525)), 1.0525)</f>
        <v>35.48946998550359</v>
      </c>
      <c r="I3468" s="197"/>
    </row>
    <row r="3469" spans="1:9" x14ac:dyDescent="0.25">
      <c r="A3469" t="s">
        <v>176</v>
      </c>
      <c r="B3469" t="str">
        <f>VLOOKUP(C3469, olt_db!$B$2:$E$70, 2, 0)</f>
        <v>OLT-SMGN-IBS-Sinaksak_Pematang Siantar</v>
      </c>
      <c r="C3469" t="s">
        <v>1231</v>
      </c>
      <c r="D3469" s="67" t="s">
        <v>1257</v>
      </c>
      <c r="E3469" s="67" t="s">
        <v>1262</v>
      </c>
      <c r="F3469" s="196">
        <v>3.0212582485257702</v>
      </c>
      <c r="G3469" s="120">
        <v>99.072965424556301</v>
      </c>
      <c r="H3469" s="95">
        <f>ACOS(COS(RADIANS(90-F3470)) * COS(RADIANS(90-F3469)) + SIN(RADIANS(90-F3470)) * SIN(RADIANS(90-F3469)) * COS(RADIANS(G3470-G3469))) * 6371392 * IFERROR(IF(AVERAGEIF('TT History'!$B:$B, D3469, 'TT History'!$E:$E) &gt; 9.8%, 1.1205, IF(AVERAGEIF('TT History'!$B:$B, D3469, 'TT History'!$E:$E) &gt;= 8.5%, 1.1055, 1.0525)), 1.0525)</f>
        <v>45.447124003594375</v>
      </c>
      <c r="I3469" s="197"/>
    </row>
    <row r="3470" spans="1:9" x14ac:dyDescent="0.25">
      <c r="A3470" t="s">
        <v>176</v>
      </c>
      <c r="B3470" t="str">
        <f>VLOOKUP(C3470, olt_db!$B$2:$E$70, 2, 0)</f>
        <v>OLT-SMGN-IBS-Sinaksak_Pematang Siantar</v>
      </c>
      <c r="C3470" t="s">
        <v>1231</v>
      </c>
      <c r="D3470" s="67" t="s">
        <v>1257</v>
      </c>
      <c r="E3470" s="67" t="s">
        <v>1263</v>
      </c>
      <c r="F3470" s="121">
        <v>3.0213465759295399</v>
      </c>
      <c r="G3470" s="122">
        <v>99.073344075633003</v>
      </c>
      <c r="H3470" s="95">
        <f>ACOS(COS(RADIANS(90-F3471)) * COS(RADIANS(90-F3470)) + SIN(RADIANS(90-F3471)) * SIN(RADIANS(90-F3470)) * COS(RADIANS(G3471-G3470))) * 6371392 * IFERROR(IF(AVERAGEIF('TT History'!$B:$B, D3470, 'TT History'!$E:$E) &gt; 9.8%, 1.1205, IF(AVERAGEIF('TT History'!$B:$B, D3470, 'TT History'!$E:$E) &gt;= 8.5%, 1.1055, 1.0525)), 1.0525)</f>
        <v>38.578380317351019</v>
      </c>
    </row>
    <row r="3471" spans="1:9" x14ac:dyDescent="0.25">
      <c r="A3471" t="s">
        <v>176</v>
      </c>
      <c r="B3471" t="str">
        <f>VLOOKUP(C3471, olt_db!$B$2:$E$70, 2, 0)</f>
        <v>OLT-SMGN-IBS-Sinaksak_Pematang Siantar</v>
      </c>
      <c r="C3471" t="s">
        <v>1231</v>
      </c>
      <c r="D3471" s="67" t="s">
        <v>1257</v>
      </c>
      <c r="E3471" s="67" t="s">
        <v>1264</v>
      </c>
      <c r="F3471" s="121">
        <v>3.0214350838167801</v>
      </c>
      <c r="G3471" s="122">
        <v>99.073662029068998</v>
      </c>
      <c r="H3471" s="95">
        <f>ACOS(COS(RADIANS(90-F3472)) * COS(RADIANS(90-F3471)) + SIN(RADIANS(90-F3472)) * SIN(RADIANS(90-F3471)) * COS(RADIANS(G3472-G3471))) * 6371392 * IFERROR(IF(AVERAGEIF('TT History'!$B:$B, D3471, 'TT History'!$E:$E) &gt; 9.8%, 1.1205, IF(AVERAGEIF('TT History'!$B:$B, D3471, 'TT History'!$E:$E) &gt;= 8.5%, 1.1055, 1.0525)), 1.0525)</f>
        <v>31.75086165514092</v>
      </c>
    </row>
    <row r="3472" spans="1:9" x14ac:dyDescent="0.25">
      <c r="A3472" t="s">
        <v>176</v>
      </c>
      <c r="B3472" t="str">
        <f>VLOOKUP(C3472, olt_db!$B$2:$E$70, 2, 0)</f>
        <v>OLT-SMGN-IBS-Sinaksak_Pematang Siantar</v>
      </c>
      <c r="C3472" t="s">
        <v>1231</v>
      </c>
      <c r="D3472" s="67" t="s">
        <v>1257</v>
      </c>
      <c r="E3472" s="67" t="s">
        <v>1265</v>
      </c>
      <c r="F3472" s="121">
        <v>3.0214825545547601</v>
      </c>
      <c r="G3472" s="122">
        <v>99.073929497914804</v>
      </c>
      <c r="H3472" s="95">
        <f>ACOS(COS(RADIANS(90-F3473)) * COS(RADIANS(90-F3472)) + SIN(RADIANS(90-F3473)) * SIN(RADIANS(90-F3472)) * COS(RADIANS(G3473-G3472))) * 6371392 * IFERROR(IF(AVERAGEIF('TT History'!$B:$B, D3472, 'TT History'!$E:$E) &gt; 9.8%, 1.1205, IF(AVERAGEIF('TT History'!$B:$B, D3472, 'TT History'!$E:$E) &gt;= 8.5%, 1.1055, 1.0525)), 1.0525)</f>
        <v>39.318767200380215</v>
      </c>
    </row>
    <row r="3473" spans="1:8" x14ac:dyDescent="0.25">
      <c r="A3473" t="s">
        <v>176</v>
      </c>
      <c r="B3473" t="str">
        <f>VLOOKUP(C3473, olt_db!$B$2:$E$70, 2, 0)</f>
        <v>OLT-SMGN-IBS-Sinaksak_Pematang Siantar</v>
      </c>
      <c r="C3473" t="s">
        <v>1231</v>
      </c>
      <c r="D3473" s="67" t="s">
        <v>1257</v>
      </c>
      <c r="E3473" s="67" t="s">
        <v>1266</v>
      </c>
      <c r="F3473" s="121">
        <v>3.0215512419624599</v>
      </c>
      <c r="G3473" s="122">
        <v>99.0742588019599</v>
      </c>
      <c r="H3473" s="95">
        <f>ACOS(COS(RADIANS(90-F3474)) * COS(RADIANS(90-F3473)) + SIN(RADIANS(90-F3474)) * SIN(RADIANS(90-F3473)) * COS(RADIANS(G3474-G3473))) * 6371392 * IFERROR(IF(AVERAGEIF('TT History'!$B:$B, D3473, 'TT History'!$E:$E) &gt; 9.8%, 1.1205, IF(AVERAGEIF('TT History'!$B:$B, D3473, 'TT History'!$E:$E) &gt;= 8.5%, 1.1055, 1.0525)), 1.0525)</f>
        <v>53.232845082569526</v>
      </c>
    </row>
    <row r="3474" spans="1:8" x14ac:dyDescent="0.25">
      <c r="A3474" t="s">
        <v>176</v>
      </c>
      <c r="B3474" t="str">
        <f>VLOOKUP(C3474, olt_db!$B$2:$E$70, 2, 0)</f>
        <v>OLT-SMGN-IBS-Sinaksak_Pematang Siantar</v>
      </c>
      <c r="C3474" t="s">
        <v>1231</v>
      </c>
      <c r="D3474" s="67" t="s">
        <v>1257</v>
      </c>
      <c r="E3474" s="67" t="s">
        <v>1267</v>
      </c>
      <c r="F3474" s="121">
        <v>3.0216613581274001</v>
      </c>
      <c r="G3474" s="122">
        <v>99.074700711878606</v>
      </c>
      <c r="H3474" s="95">
        <f>ACOS(COS(RADIANS(90-F3475)) * COS(RADIANS(90-F3474)) + SIN(RADIANS(90-F3475)) * SIN(RADIANS(90-F3474)) * COS(RADIANS(G3475-G3474))) * 6371392 * IFERROR(IF(AVERAGEIF('TT History'!$B:$B, D3474, 'TT History'!$E:$E) &gt; 9.8%, 1.1205, IF(AVERAGEIF('TT History'!$B:$B, D3474, 'TT History'!$E:$E) &gt;= 8.5%, 1.1055, 1.0525)), 1.0525)</f>
        <v>43.951682228950325</v>
      </c>
    </row>
    <row r="3475" spans="1:8" x14ac:dyDescent="0.25">
      <c r="A3475" t="s">
        <v>176</v>
      </c>
      <c r="B3475" t="str">
        <f>VLOOKUP(C3475, olt_db!$B$2:$E$70, 2, 0)</f>
        <v>OLT-SMGN-IBS-Sinaksak_Pematang Siantar</v>
      </c>
      <c r="C3475" t="s">
        <v>1231</v>
      </c>
      <c r="D3475" s="67" t="s">
        <v>1257</v>
      </c>
      <c r="E3475" s="67" t="s">
        <v>1268</v>
      </c>
      <c r="F3475" s="121">
        <v>3.02175984984139</v>
      </c>
      <c r="G3475" s="122">
        <v>99.075063598076497</v>
      </c>
      <c r="H3475" s="95">
        <f>ACOS(COS(RADIANS(90-F3476)) * COS(RADIANS(90-F3475)) + SIN(RADIANS(90-F3476)) * SIN(RADIANS(90-F3475)) * COS(RADIANS(G3476-G3475))) * 6371392 * IFERROR(IF(AVERAGEIF('TT History'!$B:$B, D3475, 'TT History'!$E:$E) &gt; 9.8%, 1.1205, IF(AVERAGEIF('TT History'!$B:$B, D3475, 'TT History'!$E:$E) &gt;= 8.5%, 1.1055, 1.0525)), 1.0525)</f>
        <v>51.021754405715406</v>
      </c>
    </row>
    <row r="3476" spans="1:8" x14ac:dyDescent="0.25">
      <c r="A3476" t="s">
        <v>176</v>
      </c>
      <c r="B3476" t="str">
        <f>VLOOKUP(C3476, olt_db!$B$2:$E$70, 2, 0)</f>
        <v>OLT-SMGN-IBS-Sinaksak_Pematang Siantar</v>
      </c>
      <c r="C3476" t="s">
        <v>1231</v>
      </c>
      <c r="D3476" s="67" t="s">
        <v>1257</v>
      </c>
      <c r="E3476" s="67" t="s">
        <v>1269</v>
      </c>
      <c r="F3476" s="121">
        <v>3.0218678400428498</v>
      </c>
      <c r="G3476" s="122">
        <v>99.075486534388205</v>
      </c>
      <c r="H3476" s="95">
        <f>ACOS(COS(RADIANS(90-F3477)) * COS(RADIANS(90-F3476)) + SIN(RADIANS(90-F3477)) * SIN(RADIANS(90-F3476)) * COS(RADIANS(G3477-G3476))) * 6371392 * IFERROR(IF(AVERAGEIF('TT History'!$B:$B, D3476, 'TT History'!$E:$E) &gt; 9.8%, 1.1205, IF(AVERAGEIF('TT History'!$B:$B, D3476, 'TT History'!$E:$E) &gt;= 8.5%, 1.1055, 1.0525)), 1.0525)</f>
        <v>48.658715062259368</v>
      </c>
    </row>
    <row r="3477" spans="1:8" x14ac:dyDescent="0.25">
      <c r="A3477" t="s">
        <v>176</v>
      </c>
      <c r="B3477" t="str">
        <f>VLOOKUP(C3477, olt_db!$B$2:$E$70, 2, 0)</f>
        <v>OLT-SMGN-IBS-Sinaksak_Pematang Siantar</v>
      </c>
      <c r="C3477" t="s">
        <v>1231</v>
      </c>
      <c r="D3477" s="67" t="s">
        <v>1257</v>
      </c>
      <c r="E3477" s="67" t="s">
        <v>1270</v>
      </c>
      <c r="F3477" s="121">
        <v>3.0219901866527898</v>
      </c>
      <c r="G3477" s="122">
        <v>99.075884422797898</v>
      </c>
      <c r="H3477" s="95">
        <f>ACOS(COS(RADIANS(90-F3478)) * COS(RADIANS(90-F3477)) + SIN(RADIANS(90-F3478)) * SIN(RADIANS(90-F3477)) * COS(RADIANS(G3478-G3477))) * 6371392 * IFERROR(IF(AVERAGEIF('TT History'!$B:$B, D3477, 'TT History'!$E:$E) &gt; 9.8%, 1.1205, IF(AVERAGEIF('TT History'!$B:$B, D3477, 'TT History'!$E:$E) &gt;= 8.5%, 1.1055, 1.0525)), 1.0525)</f>
        <v>36.823344418400993</v>
      </c>
    </row>
    <row r="3478" spans="1:8" x14ac:dyDescent="0.25">
      <c r="A3478" t="s">
        <v>176</v>
      </c>
      <c r="B3478" t="str">
        <f>VLOOKUP(C3478, olt_db!$B$2:$E$70, 2, 0)</f>
        <v>OLT-SMGN-IBS-Sinaksak_Pematang Siantar</v>
      </c>
      <c r="C3478" t="s">
        <v>1231</v>
      </c>
      <c r="D3478" s="67" t="s">
        <v>1257</v>
      </c>
      <c r="E3478" s="67" t="s">
        <v>1271</v>
      </c>
      <c r="F3478" s="121">
        <v>3.0220436711873999</v>
      </c>
      <c r="G3478" s="122">
        <v>99.076194898392501</v>
      </c>
      <c r="H3478" s="95">
        <f>ACOS(COS(RADIANS(90-F3479)) * COS(RADIANS(90-F3478)) + SIN(RADIANS(90-F3479)) * SIN(RADIANS(90-F3478)) * COS(RADIANS(G3479-G3478))) * 6371392 * IFERROR(IF(AVERAGEIF('TT History'!$B:$B, D3478, 'TT History'!$E:$E) &gt; 9.8%, 1.1205, IF(AVERAGEIF('TT History'!$B:$B, D3478, 'TT History'!$E:$E) &gt;= 8.5%, 1.1055, 1.0525)), 1.0525)</f>
        <v>51.681123004017486</v>
      </c>
    </row>
    <row r="3479" spans="1:8" x14ac:dyDescent="0.25">
      <c r="A3479" t="s">
        <v>176</v>
      </c>
      <c r="B3479" t="str">
        <f>VLOOKUP(C3479, olt_db!$B$2:$E$70, 2, 0)</f>
        <v>OLT-SMGN-IBS-Sinaksak_Pematang Siantar</v>
      </c>
      <c r="C3479" t="s">
        <v>1231</v>
      </c>
      <c r="D3479" s="67" t="s">
        <v>1257</v>
      </c>
      <c r="E3479" s="67" t="s">
        <v>1272</v>
      </c>
      <c r="F3479" s="121">
        <v>3.0221271762380102</v>
      </c>
      <c r="G3479" s="122">
        <v>99.076629103017694</v>
      </c>
      <c r="H3479" s="95">
        <f>ACOS(COS(RADIANS(90-F3480)) * COS(RADIANS(90-F3479)) + SIN(RADIANS(90-F3480)) * SIN(RADIANS(90-F3479)) * COS(RADIANS(G3480-G3479))) * 6371392 * IFERROR(IF(AVERAGEIF('TT History'!$B:$B, D3479, 'TT History'!$E:$E) &gt; 9.8%, 1.1205, IF(AVERAGEIF('TT History'!$B:$B, D3479, 'TT History'!$E:$E) &gt;= 8.5%, 1.1055, 1.0525)), 1.0525)</f>
        <v>37.658809500780251</v>
      </c>
    </row>
    <row r="3480" spans="1:8" x14ac:dyDescent="0.25">
      <c r="A3480" t="s">
        <v>176</v>
      </c>
      <c r="B3480" t="str">
        <f>VLOOKUP(C3480, olt_db!$B$2:$E$70, 2, 0)</f>
        <v>OLT-SMGN-IBS-Sinaksak_Pematang Siantar</v>
      </c>
      <c r="C3480" t="s">
        <v>1231</v>
      </c>
      <c r="D3480" s="67" t="s">
        <v>1257</v>
      </c>
      <c r="E3480" s="67" t="s">
        <v>1273</v>
      </c>
      <c r="F3480" s="121">
        <v>3.02219082805088</v>
      </c>
      <c r="G3480" s="122">
        <v>99.076944943469599</v>
      </c>
      <c r="H3480" s="95">
        <f>ACOS(COS(RADIANS(90-F3481)) * COS(RADIANS(90-F3480)) + SIN(RADIANS(90-F3481)) * SIN(RADIANS(90-F3480)) * COS(RADIANS(G3481-G3480))) * 6371392 * IFERROR(IF(AVERAGEIF('TT History'!$B:$B, D3480, 'TT History'!$E:$E) &gt; 9.8%, 1.1205, IF(AVERAGEIF('TT History'!$B:$B, D3480, 'TT History'!$E:$E) &gt;= 8.5%, 1.1055, 1.0525)), 1.0525)</f>
        <v>48.955769082909775</v>
      </c>
    </row>
    <row r="3481" spans="1:8" x14ac:dyDescent="0.25">
      <c r="A3481" t="s">
        <v>176</v>
      </c>
      <c r="B3481" t="str">
        <f>VLOOKUP(C3481, olt_db!$B$2:$E$70, 2, 0)</f>
        <v>OLT-SMGN-IBS-Sinaksak_Pematang Siantar</v>
      </c>
      <c r="C3481" t="s">
        <v>1231</v>
      </c>
      <c r="D3481" s="67" t="s">
        <v>1257</v>
      </c>
      <c r="E3481" s="67" t="s">
        <v>1274</v>
      </c>
      <c r="F3481" s="121">
        <v>3.0222932516055399</v>
      </c>
      <c r="G3481" s="122">
        <v>99.077351058198701</v>
      </c>
      <c r="H3481" s="95">
        <f>ACOS(COS(RADIANS(90-F3482)) * COS(RADIANS(90-F3481)) + SIN(RADIANS(90-F3482)) * SIN(RADIANS(90-F3481)) * COS(RADIANS(G3482-G3481))) * 6371392 * IFERROR(IF(AVERAGEIF('TT History'!$B:$B, D3481, 'TT History'!$E:$E) &gt; 9.8%, 1.1205, IF(AVERAGEIF('TT History'!$B:$B, D3481, 'TT History'!$E:$E) &gt;= 8.5%, 1.1055, 1.0525)), 1.0525)</f>
        <v>54.567218797286039</v>
      </c>
    </row>
    <row r="3482" spans="1:8" x14ac:dyDescent="0.25">
      <c r="A3482" t="s">
        <v>176</v>
      </c>
      <c r="B3482" t="str">
        <f>VLOOKUP(C3482, olt_db!$B$2:$E$70, 2, 0)</f>
        <v>OLT-SMGN-IBS-Sinaksak_Pematang Siantar</v>
      </c>
      <c r="C3482" t="s">
        <v>1231</v>
      </c>
      <c r="D3482" s="67" t="s">
        <v>1257</v>
      </c>
      <c r="E3482" s="67" t="s">
        <v>1275</v>
      </c>
      <c r="F3482" s="121">
        <v>3.0223974375968701</v>
      </c>
      <c r="G3482" s="122">
        <v>99.077806129519402</v>
      </c>
      <c r="H3482" s="95">
        <f>ACOS(COS(RADIANS(90-F3483)) * COS(RADIANS(90-F3482)) + SIN(RADIANS(90-F3483)) * SIN(RADIANS(90-F3482)) * COS(RADIANS(G3483-G3482))) * 6371392 * IFERROR(IF(AVERAGEIF('TT History'!$B:$B, D3482, 'TT History'!$E:$E) &gt; 9.8%, 1.1205, IF(AVERAGEIF('TT History'!$B:$B, D3482, 'TT History'!$E:$E) &gt;= 8.5%, 1.1055, 1.0525)), 1.0525)</f>
        <v>32.805878858093784</v>
      </c>
    </row>
    <row r="3483" spans="1:8" x14ac:dyDescent="0.25">
      <c r="A3483" t="s">
        <v>176</v>
      </c>
      <c r="B3483" t="str">
        <f>VLOOKUP(C3483, olt_db!$B$2:$E$70, 2, 0)</f>
        <v>OLT-SMGN-IBS-Sinaksak_Pematang Siantar</v>
      </c>
      <c r="C3483" t="s">
        <v>1231</v>
      </c>
      <c r="D3483" s="67" t="s">
        <v>1257</v>
      </c>
      <c r="E3483" s="67" t="s">
        <v>1276</v>
      </c>
      <c r="F3483" s="121">
        <v>3.0224751078613599</v>
      </c>
      <c r="G3483" s="122">
        <v>99.078075823608899</v>
      </c>
      <c r="H3483" s="95">
        <f>ACOS(COS(RADIANS(90-F3484)) * COS(RADIANS(90-F3483)) + SIN(RADIANS(90-F3484)) * SIN(RADIANS(90-F3483)) * COS(RADIANS(G3484-G3483))) * 6371392 * IFERROR(IF(AVERAGEIF('TT History'!$B:$B, D3483, 'TT History'!$E:$E) &gt; 9.8%, 1.1205, IF(AVERAGEIF('TT History'!$B:$B, D3483, 'TT History'!$E:$E) &gt;= 8.5%, 1.1055, 1.0525)), 1.0525)</f>
        <v>45.742659591780622</v>
      </c>
    </row>
    <row r="3484" spans="1:8" x14ac:dyDescent="0.25">
      <c r="A3484" t="s">
        <v>176</v>
      </c>
      <c r="B3484" t="str">
        <f>VLOOKUP(C3484, olt_db!$B$2:$E$70, 2, 0)</f>
        <v>OLT-SMGN-IBS-Sinaksak_Pematang Siantar</v>
      </c>
      <c r="C3484" t="s">
        <v>1231</v>
      </c>
      <c r="D3484" s="67" t="s">
        <v>1257</v>
      </c>
      <c r="E3484" s="67" t="s">
        <v>1277</v>
      </c>
      <c r="F3484" s="121">
        <v>3.0225663202836301</v>
      </c>
      <c r="G3484" s="122">
        <v>99.078456389001204</v>
      </c>
      <c r="H3484" s="95">
        <f>ACOS(COS(RADIANS(90-F3485)) * COS(RADIANS(90-F3484)) + SIN(RADIANS(90-F3485)) * SIN(RADIANS(90-F3484)) * COS(RADIANS(G3485-G3484))) * 6371392 * IFERROR(IF(AVERAGEIF('TT History'!$B:$B, D3484, 'TT History'!$E:$E) &gt; 9.8%, 1.1205, IF(AVERAGEIF('TT History'!$B:$B, D3484, 'TT History'!$E:$E) &gt;= 8.5%, 1.1055, 1.0525)), 1.0525)</f>
        <v>14.227026156102131</v>
      </c>
    </row>
    <row r="3485" spans="1:8" x14ac:dyDescent="0.25">
      <c r="A3485" t="s">
        <v>176</v>
      </c>
      <c r="B3485" t="str">
        <f>VLOOKUP(C3485, olt_db!$B$2:$E$70, 2, 0)</f>
        <v>OLT-SMGN-IBS-Sinaksak_Pematang Siantar</v>
      </c>
      <c r="C3485" t="s">
        <v>1231</v>
      </c>
      <c r="D3485" s="67" t="s">
        <v>1257</v>
      </c>
      <c r="E3485" s="67" t="s">
        <v>1278</v>
      </c>
      <c r="F3485" s="121">
        <v>3.0226771929559</v>
      </c>
      <c r="G3485" s="122">
        <v>99.078506299666998</v>
      </c>
      <c r="H3485" s="95">
        <f>ACOS(COS(RADIANS(90-F3486)) * COS(RADIANS(90-F3485)) + SIN(RADIANS(90-F3486)) * SIN(RADIANS(90-F3485)) * COS(RADIANS(G3486-G3485))) * 6371392 * IFERROR(IF(AVERAGEIF('TT History'!$B:$B, D3485, 'TT History'!$E:$E) &gt; 9.8%, 1.1205, IF(AVERAGEIF('TT History'!$B:$B, D3485, 'TT History'!$E:$E) &gt;= 8.5%, 1.1055, 1.0525)), 1.0525)</f>
        <v>58.759281694821226</v>
      </c>
    </row>
    <row r="3486" spans="1:8" x14ac:dyDescent="0.25">
      <c r="A3486" t="s">
        <v>176</v>
      </c>
      <c r="B3486" t="str">
        <f>VLOOKUP(C3486, olt_db!$B$2:$E$70, 2, 0)</f>
        <v>OLT-SMGN-IBS-Sinaksak_Pematang Siantar</v>
      </c>
      <c r="C3486" t="s">
        <v>1231</v>
      </c>
      <c r="D3486" s="67" t="s">
        <v>1257</v>
      </c>
      <c r="E3486" s="67" t="s">
        <v>1279</v>
      </c>
      <c r="F3486" s="121">
        <v>3.0227752557507901</v>
      </c>
      <c r="G3486" s="122">
        <v>99.078999359455906</v>
      </c>
      <c r="H3486" s="95">
        <f>ACOS(COS(RADIANS(90-F3487)) * COS(RADIANS(90-F3486)) + SIN(RADIANS(90-F3487)) * SIN(RADIANS(90-F3486)) * COS(RADIANS(G3487-G3486))) * 6371392 * IFERROR(IF(AVERAGEIF('TT History'!$B:$B, D3486, 'TT History'!$E:$E) &gt; 9.8%, 1.1205, IF(AVERAGEIF('TT History'!$B:$B, D3486, 'TT History'!$E:$E) &gt;= 8.5%, 1.1055, 1.0525)), 1.0525)</f>
        <v>52.761257643282327</v>
      </c>
    </row>
    <row r="3487" spans="1:8" x14ac:dyDescent="0.25">
      <c r="A3487" t="s">
        <v>176</v>
      </c>
      <c r="B3487" t="str">
        <f>VLOOKUP(C3487, olt_db!$B$2:$E$70, 2, 0)</f>
        <v>OLT-SMGN-IBS-Sinaksak_Pematang Siantar</v>
      </c>
      <c r="C3487" t="s">
        <v>1231</v>
      </c>
      <c r="D3487" s="67" t="s">
        <v>1257</v>
      </c>
      <c r="E3487" s="67" t="s">
        <v>1280</v>
      </c>
      <c r="F3487" s="121">
        <v>3.02287437167886</v>
      </c>
      <c r="G3487" s="122">
        <v>99.079439737900898</v>
      </c>
      <c r="H3487" s="95">
        <f>ACOS(COS(RADIANS(90-F3488)) * COS(RADIANS(90-F3487)) + SIN(RADIANS(90-F3488)) * SIN(RADIANS(90-F3487)) * COS(RADIANS(G3488-G3487))) * 6371392 * IFERROR(IF(AVERAGEIF('TT History'!$B:$B, D3487, 'TT History'!$E:$E) &gt; 9.8%, 1.1205, IF(AVERAGEIF('TT History'!$B:$B, D3487, 'TT History'!$E:$E) &gt;= 8.5%, 1.1055, 1.0525)), 1.0525)</f>
        <v>43.177435443442995</v>
      </c>
    </row>
    <row r="3488" spans="1:8" x14ac:dyDescent="0.25">
      <c r="A3488" t="s">
        <v>176</v>
      </c>
      <c r="B3488" t="str">
        <f>VLOOKUP(C3488, olt_db!$B$2:$E$70, 2, 0)</f>
        <v>OLT-SMGN-IBS-Sinaksak_Pematang Siantar</v>
      </c>
      <c r="C3488" t="s">
        <v>1231</v>
      </c>
      <c r="D3488" s="67" t="s">
        <v>1257</v>
      </c>
      <c r="E3488" s="67" t="s">
        <v>1281</v>
      </c>
      <c r="F3488" s="121">
        <v>3.0229571349223798</v>
      </c>
      <c r="G3488" s="122">
        <v>99.079799745706694</v>
      </c>
      <c r="H3488" s="95">
        <f>ACOS(COS(RADIANS(90-F3489)) * COS(RADIANS(90-F3488)) + SIN(RADIANS(90-F3489)) * SIN(RADIANS(90-F3488)) * COS(RADIANS(G3489-G3488))) * 6371392 * IFERROR(IF(AVERAGEIF('TT History'!$B:$B, D3488, 'TT History'!$E:$E) &gt; 9.8%, 1.1205, IF(AVERAGEIF('TT History'!$B:$B, D3488, 'TT History'!$E:$E) &gt;= 8.5%, 1.1055, 1.0525)), 1.0525)</f>
        <v>43.652828067677625</v>
      </c>
    </row>
    <row r="3489" spans="1:8" x14ac:dyDescent="0.25">
      <c r="A3489" t="s">
        <v>176</v>
      </c>
      <c r="B3489" t="str">
        <f>VLOOKUP(C3489, olt_db!$B$2:$E$70, 2, 0)</f>
        <v>OLT-SMGN-IBS-Sinaksak_Pematang Siantar</v>
      </c>
      <c r="C3489" t="s">
        <v>1231</v>
      </c>
      <c r="D3489" s="67" t="s">
        <v>1257</v>
      </c>
      <c r="E3489" s="67" t="s">
        <v>1282</v>
      </c>
      <c r="F3489" s="121">
        <v>3.0230571985541901</v>
      </c>
      <c r="G3489" s="122">
        <v>99.0801595461826</v>
      </c>
      <c r="H3489" s="95">
        <f>ACOS(COS(RADIANS(90-F3490)) * COS(RADIANS(90-F3489)) + SIN(RADIANS(90-F3490)) * SIN(RADIANS(90-F3489)) * COS(RADIANS(G3490-G3489))) * 6371392 * IFERROR(IF(AVERAGEIF('TT History'!$B:$B, D3489, 'TT History'!$E:$E) &gt; 9.8%, 1.1205, IF(AVERAGEIF('TT History'!$B:$B, D3489, 'TT History'!$E:$E) &gt;= 8.5%, 1.1055, 1.0525)), 1.0525)</f>
        <v>24.776902081755715</v>
      </c>
    </row>
    <row r="3490" spans="1:8" x14ac:dyDescent="0.25">
      <c r="A3490" t="s">
        <v>176</v>
      </c>
      <c r="B3490" t="str">
        <f>VLOOKUP(C3490, olt_db!$B$2:$E$70, 2, 0)</f>
        <v>OLT-SMGN-IBS-Sinaksak_Pematang Siantar</v>
      </c>
      <c r="C3490" t="s">
        <v>1231</v>
      </c>
      <c r="D3490" s="67" t="s">
        <v>1257</v>
      </c>
      <c r="E3490" s="67" t="s">
        <v>1283</v>
      </c>
      <c r="F3490" s="121">
        <v>3.02316041520467</v>
      </c>
      <c r="G3490" s="122">
        <v>99.080344631220399</v>
      </c>
      <c r="H3490" s="95">
        <f>ACOS(COS(RADIANS(90-F3491)) * COS(RADIANS(90-F3490)) + SIN(RADIANS(90-F3491)) * SIN(RADIANS(90-F3490)) * COS(RADIANS(G3491-G3490))) * 6371392 * IFERROR(IF(AVERAGEIF('TT History'!$B:$B, D3490, 'TT History'!$E:$E) &gt; 9.8%, 1.1205, IF(AVERAGEIF('TT History'!$B:$B, D3490, 'TT History'!$E:$E) &gt;= 8.5%, 1.1055, 1.0525)), 1.0525)</f>
        <v>29.546888248718442</v>
      </c>
    </row>
    <row r="3491" spans="1:8" x14ac:dyDescent="0.25">
      <c r="A3491" t="s">
        <v>176</v>
      </c>
      <c r="B3491" t="str">
        <f>VLOOKUP(C3491, olt_db!$B$2:$E$70, 2, 0)</f>
        <v>OLT-SMGN-IBS-Sinaksak_Pematang Siantar</v>
      </c>
      <c r="C3491" t="s">
        <v>1231</v>
      </c>
      <c r="D3491" s="67" t="s">
        <v>1257</v>
      </c>
      <c r="E3491" s="67" t="s">
        <v>1284</v>
      </c>
      <c r="F3491" s="121">
        <v>3.023368903518</v>
      </c>
      <c r="G3491" s="122">
        <v>99.080487180475401</v>
      </c>
      <c r="H3491" s="95">
        <f>ACOS(COS(RADIANS(90-F3492)) * COS(RADIANS(90-F3491)) + SIN(RADIANS(90-F3492)) * SIN(RADIANS(90-F3491)) * COS(RADIANS(G3492-G3491))) * 6371392 * IFERROR(IF(AVERAGEIF('TT History'!$B:$B, D3491, 'TT History'!$E:$E) &gt; 9.8%, 1.1205, IF(AVERAGEIF('TT History'!$B:$B, D3491, 'TT History'!$E:$E) &gt;= 8.5%, 1.1055, 1.0525)), 1.0525)</f>
        <v>15.604711084086905</v>
      </c>
    </row>
    <row r="3492" spans="1:8" x14ac:dyDescent="0.25">
      <c r="A3492" t="s">
        <v>176</v>
      </c>
      <c r="B3492" t="str">
        <f>VLOOKUP(C3492, olt_db!$B$2:$E$70, 2, 0)</f>
        <v>OLT-SMGN-IBS-Sinaksak_Pematang Siantar</v>
      </c>
      <c r="C3492" t="s">
        <v>1231</v>
      </c>
      <c r="D3492" s="67" t="s">
        <v>1257</v>
      </c>
      <c r="E3492" s="67" t="s">
        <v>1285</v>
      </c>
      <c r="F3492" s="121">
        <v>3.02349115007789</v>
      </c>
      <c r="G3492" s="122">
        <v>99.080540469040102</v>
      </c>
      <c r="H3492" s="95">
        <f>ACOS(COS(RADIANS(90-F3493)) * COS(RADIANS(90-F3492)) + SIN(RADIANS(90-F3493)) * SIN(RADIANS(90-F3492)) * COS(RADIANS(G3493-G3492))) * 6371392 * IFERROR(IF(AVERAGEIF('TT History'!$B:$B, D3492, 'TT History'!$E:$E) &gt; 9.8%, 1.1205, IF(AVERAGEIF('TT History'!$B:$B, D3492, 'TT History'!$E:$E) &gt;= 8.5%, 1.1055, 1.0525)), 1.0525)</f>
        <v>15.615265506143626</v>
      </c>
    </row>
    <row r="3493" spans="1:8" x14ac:dyDescent="0.25">
      <c r="A3493" t="s">
        <v>176</v>
      </c>
      <c r="B3493" t="str">
        <f>VLOOKUP(C3493, olt_db!$B$2:$E$70, 2, 0)</f>
        <v>OLT-SMGN-IBS-Sinaksak_Pematang Siantar</v>
      </c>
      <c r="C3493" t="s">
        <v>1231</v>
      </c>
      <c r="D3493" s="67" t="s">
        <v>1257</v>
      </c>
      <c r="E3493" s="67" t="s">
        <v>1286</v>
      </c>
      <c r="F3493" s="121">
        <v>3.0236074672681199</v>
      </c>
      <c r="G3493" s="122">
        <v>99.080605902605299</v>
      </c>
      <c r="H3493" s="95">
        <f>ACOS(COS(RADIANS(90-F3494)) * COS(RADIANS(90-F3493)) + SIN(RADIANS(90-F3494)) * SIN(RADIANS(90-F3493)) * COS(RADIANS(G3494-G3493))) * 6371392 * IFERROR(IF(AVERAGEIF('TT History'!$B:$B, D3493, 'TT History'!$E:$E) &gt; 9.8%, 1.1205, IF(AVERAGEIF('TT History'!$B:$B, D3493, 'TT History'!$E:$E) &gt;= 8.5%, 1.1055, 1.0525)), 1.0525)</f>
        <v>15.31308097140627</v>
      </c>
    </row>
    <row r="3494" spans="1:8" x14ac:dyDescent="0.25">
      <c r="A3494" t="s">
        <v>176</v>
      </c>
      <c r="B3494" t="str">
        <f>VLOOKUP(C3494, olt_db!$B$2:$E$70, 2, 0)</f>
        <v>OLT-SMGN-IBS-Sinaksak_Pematang Siantar</v>
      </c>
      <c r="C3494" t="s">
        <v>1231</v>
      </c>
      <c r="D3494" s="67" t="s">
        <v>1257</v>
      </c>
      <c r="E3494" s="67" t="s">
        <v>1287</v>
      </c>
      <c r="F3494" s="121">
        <v>3.0237333333334</v>
      </c>
      <c r="G3494" s="122">
        <v>99.080641666665699</v>
      </c>
      <c r="H3494" s="95">
        <f>ACOS(COS(RADIANS(90-F3495)) * COS(RADIANS(90-F3494)) + SIN(RADIANS(90-F3495)) * SIN(RADIANS(90-F3494)) * COS(RADIANS(G3495-G3494))) * 6371392 * IFERROR(IF(AVERAGEIF('TT History'!$B:$B, D3494, 'TT History'!$E:$E) &gt; 9.8%, 1.1205, IF(AVERAGEIF('TT History'!$B:$B, D3494, 'TT History'!$E:$E) &gt;= 8.5%, 1.1055, 1.0525)), 1.0525)</f>
        <v>20.250400051098868</v>
      </c>
    </row>
    <row r="3495" spans="1:8" x14ac:dyDescent="0.25">
      <c r="A3495" t="s">
        <v>176</v>
      </c>
      <c r="B3495" t="str">
        <f>VLOOKUP(C3495, olt_db!$B$2:$E$70, 2, 0)</f>
        <v>OLT-SMGN-IBS-Sinaksak_Pematang Siantar</v>
      </c>
      <c r="C3495" t="s">
        <v>1231</v>
      </c>
      <c r="D3495" s="67" t="s">
        <v>1257</v>
      </c>
      <c r="E3495" s="67" t="s">
        <v>1288</v>
      </c>
      <c r="F3495" s="121">
        <v>3.02385396954833</v>
      </c>
      <c r="G3495" s="122">
        <v>99.080765869259295</v>
      </c>
      <c r="H3495" s="95">
        <f>ACOS(COS(RADIANS(90-F3496)) * COS(RADIANS(90-F3495)) + SIN(RADIANS(90-F3496)) * SIN(RADIANS(90-F3495)) * COS(RADIANS(G3496-G3495))) * 6371392 * IFERROR(IF(AVERAGEIF('TT History'!$B:$B, D3495, 'TT History'!$E:$E) &gt; 9.8%, 1.1205, IF(AVERAGEIF('TT History'!$B:$B, D3495, 'TT History'!$E:$E) &gt;= 8.5%, 1.1055, 1.0525)), 1.0525)</f>
        <v>26.307191884579058</v>
      </c>
    </row>
    <row r="3496" spans="1:8" x14ac:dyDescent="0.25">
      <c r="A3496" t="s">
        <v>176</v>
      </c>
      <c r="B3496" t="str">
        <f>VLOOKUP(C3496, olt_db!$B$2:$E$70, 2, 0)</f>
        <v>OLT-SMGN-IBS-Sinaksak_Pematang Siantar</v>
      </c>
      <c r="C3496" t="s">
        <v>1231</v>
      </c>
      <c r="D3496" s="67" t="s">
        <v>1257</v>
      </c>
      <c r="E3496" s="67" t="s">
        <v>1289</v>
      </c>
      <c r="F3496" s="121">
        <v>3.0240697998863402</v>
      </c>
      <c r="G3496" s="122">
        <v>99.080828720429494</v>
      </c>
      <c r="H3496" s="95">
        <f>ACOS(COS(RADIANS(90-F3497)) * COS(RADIANS(90-F3496)) + SIN(RADIANS(90-F3497)) * SIN(RADIANS(90-F3496)) * COS(RADIANS(G3497-G3496))) * 6371392 * IFERROR(IF(AVERAGEIF('TT History'!$B:$B, D3496, 'TT History'!$E:$E) &gt; 9.8%, 1.1205, IF(AVERAGEIF('TT History'!$B:$B, D3496, 'TT History'!$E:$E) &gt;= 8.5%, 1.1055, 1.0525)), 1.0525)</f>
        <v>21.642591364924581</v>
      </c>
    </row>
    <row r="3497" spans="1:8" x14ac:dyDescent="0.25">
      <c r="A3497" t="s">
        <v>176</v>
      </c>
      <c r="B3497" t="str">
        <f>VLOOKUP(C3497, olt_db!$B$2:$E$70, 2, 0)</f>
        <v>OLT-SMGN-IBS-Sinaksak_Pematang Siantar</v>
      </c>
      <c r="C3497" t="s">
        <v>1231</v>
      </c>
      <c r="D3497" s="67" t="s">
        <v>1257</v>
      </c>
      <c r="E3497" s="67" t="s">
        <v>1290</v>
      </c>
      <c r="F3497" s="121">
        <v>3.0242516120196301</v>
      </c>
      <c r="G3497" s="122">
        <v>99.080862501407907</v>
      </c>
      <c r="H3497" s="95">
        <f>ACOS(COS(RADIANS(90-F3498)) * COS(RADIANS(90-F3497)) + SIN(RADIANS(90-F3498)) * SIN(RADIANS(90-F3497)) * COS(RADIANS(G3498-G3497))) * 6371392 * IFERROR(IF(AVERAGEIF('TT History'!$B:$B, D3497, 'TT History'!$E:$E) &gt; 9.8%, 1.1205, IF(AVERAGEIF('TT History'!$B:$B, D3497, 'TT History'!$E:$E) &gt;= 8.5%, 1.1055, 1.0525)), 1.0525)</f>
        <v>29.544860531288073</v>
      </c>
    </row>
    <row r="3498" spans="1:8" x14ac:dyDescent="0.25">
      <c r="A3498" t="s">
        <v>176</v>
      </c>
      <c r="B3498" t="str">
        <f>VLOOKUP(C3498, olt_db!$B$2:$E$70, 2, 0)</f>
        <v>OLT-SMGN-IBS-Sinaksak_Pematang Siantar</v>
      </c>
      <c r="C3498" t="s">
        <v>1231</v>
      </c>
      <c r="D3498" s="67" t="s">
        <v>1257</v>
      </c>
      <c r="E3498" s="67" t="s">
        <v>1291</v>
      </c>
      <c r="F3498" s="121">
        <v>3.0245009065823099</v>
      </c>
      <c r="G3498" s="122">
        <v>99.080902240916004</v>
      </c>
      <c r="H3498" s="95">
        <f>ACOS(COS(RADIANS(90-F3499)) * COS(RADIANS(90-F3498)) + SIN(RADIANS(90-F3499)) * SIN(RADIANS(90-F3498)) * COS(RADIANS(G3499-G3498))) * 6371392 * IFERROR(IF(AVERAGEIF('TT History'!$B:$B, D3498, 'TT History'!$E:$E) &gt; 9.8%, 1.1205, IF(AVERAGEIF('TT History'!$B:$B, D3498, 'TT History'!$E:$E) &gt;= 8.5%, 1.1055, 1.0525)), 1.0525)</f>
        <v>29.211094077795327</v>
      </c>
    </row>
    <row r="3499" spans="1:8" x14ac:dyDescent="0.25">
      <c r="A3499" t="s">
        <v>176</v>
      </c>
      <c r="B3499" t="str">
        <f>VLOOKUP(C3499, olt_db!$B$2:$E$70, 2, 0)</f>
        <v>OLT-SMGN-IBS-Sinaksak_Pematang Siantar</v>
      </c>
      <c r="C3499" t="s">
        <v>1231</v>
      </c>
      <c r="D3499" s="67" t="s">
        <v>1257</v>
      </c>
      <c r="E3499" s="67" t="s">
        <v>1292</v>
      </c>
      <c r="F3499" s="121">
        <v>3.0247409837967698</v>
      </c>
      <c r="G3499" s="122">
        <v>99.080970558836597</v>
      </c>
      <c r="H3499" s="95">
        <f>ACOS(COS(RADIANS(90-F3500)) * COS(RADIANS(90-F3499)) + SIN(RADIANS(90-F3500)) * SIN(RADIANS(90-F3499)) * COS(RADIANS(G3500-G3499))) * 6371392 * IFERROR(IF(AVERAGEIF('TT History'!$B:$B, D3499, 'TT History'!$E:$E) &gt; 9.8%, 1.1205, IF(AVERAGEIF('TT History'!$B:$B, D3499, 'TT History'!$E:$E) &gt;= 8.5%, 1.1055, 1.0525)), 1.0525)</f>
        <v>30.729177883584494</v>
      </c>
    </row>
    <row r="3500" spans="1:8" x14ac:dyDescent="0.25">
      <c r="A3500" t="s">
        <v>176</v>
      </c>
      <c r="B3500" t="str">
        <f>VLOOKUP(C3500, olt_db!$B$2:$E$70, 2, 0)</f>
        <v>OLT-SMGN-IBS-Sinaksak_Pematang Siantar</v>
      </c>
      <c r="C3500" t="s">
        <v>1231</v>
      </c>
      <c r="D3500" s="67" t="s">
        <v>1257</v>
      </c>
      <c r="E3500" s="67" t="s">
        <v>1293</v>
      </c>
      <c r="F3500" s="121">
        <v>3.0249992625881901</v>
      </c>
      <c r="G3500" s="122">
        <v>99.081017799606201</v>
      </c>
      <c r="H3500" s="95">
        <f>ACOS(COS(RADIANS(90-F3501)) * COS(RADIANS(90-F3500)) + SIN(RADIANS(90-F3501)) * SIN(RADIANS(90-F3500)) * COS(RADIANS(G3501-G3500))) * 6371392 * IFERROR(IF(AVERAGEIF('TT History'!$B:$B, D3500, 'TT History'!$E:$E) &gt; 9.8%, 1.1205, IF(AVERAGEIF('TT History'!$B:$B, D3500, 'TT History'!$E:$E) &gt;= 8.5%, 1.1055, 1.0525)), 1.0525)</f>
        <v>9.5767053031483833</v>
      </c>
    </row>
    <row r="3501" spans="1:8" x14ac:dyDescent="0.25">
      <c r="A3501" t="s">
        <v>176</v>
      </c>
      <c r="B3501" t="str">
        <f>VLOOKUP(C3501, olt_db!$B$2:$E$70, 2, 0)</f>
        <v>OLT-SMGN-IBS-Sinaksak_Pematang Siantar</v>
      </c>
      <c r="C3501" t="s">
        <v>1231</v>
      </c>
      <c r="D3501" s="67" t="s">
        <v>1257</v>
      </c>
      <c r="E3501" s="67" t="s">
        <v>1294</v>
      </c>
      <c r="F3501" s="121">
        <v>3.0250555555555598</v>
      </c>
      <c r="G3501" s="122">
        <v>99.080958333333996</v>
      </c>
      <c r="H3501" s="95">
        <f>ACOS(COS(RADIANS(90-F3502)) * COS(RADIANS(90-F3501)) + SIN(RADIANS(90-F3502)) * SIN(RADIANS(90-F3501)) * COS(RADIANS(G3502-G3501))) * 6371392 * IFERROR(IF(AVERAGEIF('TT History'!$B:$B, D3501, 'TT History'!$E:$E) &gt; 9.8%, 1.1205, IF(AVERAGEIF('TT History'!$B:$B, D3501, 'TT History'!$E:$E) &gt;= 8.5%, 1.1055, 1.0525)), 1.0525)</f>
        <v>27.886748442108409</v>
      </c>
    </row>
    <row r="3502" spans="1:8" x14ac:dyDescent="0.25">
      <c r="A3502" t="s">
        <v>176</v>
      </c>
      <c r="B3502" t="str">
        <f>VLOOKUP(C3502, olt_db!$B$2:$E$70, 2, 0)</f>
        <v>OLT-SMGN-IBS-Sinaksak_Pematang Siantar</v>
      </c>
      <c r="C3502" t="s">
        <v>1231</v>
      </c>
      <c r="D3502" s="67" t="s">
        <v>1257</v>
      </c>
      <c r="E3502" s="67" t="s">
        <v>1295</v>
      </c>
      <c r="F3502" s="121">
        <v>3.0252610827963999</v>
      </c>
      <c r="G3502" s="122">
        <v>99.081079042791998</v>
      </c>
      <c r="H3502" s="95">
        <f>ACOS(COS(RADIANS(90-F3503)) * COS(RADIANS(90-F3502)) + SIN(RADIANS(90-F3503)) * SIN(RADIANS(90-F3502)) * COS(RADIANS(G3503-G3502))) * 6371392 * IFERROR(IF(AVERAGEIF('TT History'!$B:$B, D3502, 'TT History'!$E:$E) &gt; 9.8%, 1.1205, IF(AVERAGEIF('TT History'!$B:$B, D3502, 'TT History'!$E:$E) &gt;= 8.5%, 1.1055, 1.0525)), 1.0525)</f>
        <v>22.385107296758022</v>
      </c>
    </row>
    <row r="3503" spans="1:8" x14ac:dyDescent="0.25">
      <c r="A3503" t="s">
        <v>176</v>
      </c>
      <c r="B3503" t="str">
        <f>VLOOKUP(C3503, olt_db!$B$2:$E$70, 2, 0)</f>
        <v>OLT-SMGN-IBS-Sinaksak_Pematang Siantar</v>
      </c>
      <c r="C3503" t="s">
        <v>1231</v>
      </c>
      <c r="D3503" s="67" t="s">
        <v>1257</v>
      </c>
      <c r="E3503" s="67" t="s">
        <v>1296</v>
      </c>
      <c r="F3503" s="121">
        <v>3.0254438592018</v>
      </c>
      <c r="G3503" s="122">
        <v>99.081135458832904</v>
      </c>
      <c r="H3503" s="95">
        <f>ACOS(COS(RADIANS(90-F3504)) * COS(RADIANS(90-F3503)) + SIN(RADIANS(90-F3504)) * SIN(RADIANS(90-F3503)) * COS(RADIANS(G3504-G3503))) * 6371392 * IFERROR(IF(AVERAGEIF('TT History'!$B:$B, D3503, 'TT History'!$E:$E) &gt; 9.8%, 1.1205, IF(AVERAGEIF('TT History'!$B:$B, D3503, 'TT History'!$E:$E) &gt;= 8.5%, 1.1055, 1.0525)), 1.0525)</f>
        <v>15.938986474118291</v>
      </c>
    </row>
    <row r="3504" spans="1:8" x14ac:dyDescent="0.25">
      <c r="A3504" t="s">
        <v>176</v>
      </c>
      <c r="B3504" t="str">
        <f>VLOOKUP(C3504, olt_db!$B$2:$E$70, 2, 0)</f>
        <v>OLT-SMGN-IBS-Sinaksak_Pematang Siantar</v>
      </c>
      <c r="C3504" t="s">
        <v>1231</v>
      </c>
      <c r="D3504" s="67" t="s">
        <v>1257</v>
      </c>
      <c r="E3504" s="67" t="s">
        <v>1297</v>
      </c>
      <c r="F3504" s="121">
        <v>3.02555501633916</v>
      </c>
      <c r="G3504" s="122">
        <v>99.081214248243995</v>
      </c>
      <c r="H3504" s="95">
        <f>ACOS(COS(RADIANS(90-F3505)) * COS(RADIANS(90-F3504)) + SIN(RADIANS(90-F3505)) * SIN(RADIANS(90-F3504)) * COS(RADIANS(G3505-G3504))) * 6371392 * IFERROR(IF(AVERAGEIF('TT History'!$B:$B, D3504, 'TT History'!$E:$E) &gt; 9.8%, 1.1205, IF(AVERAGEIF('TT History'!$B:$B, D3504, 'TT History'!$E:$E) &gt;= 8.5%, 1.1055, 1.0525)), 1.0525)</f>
        <v>34.017128518067892</v>
      </c>
    </row>
    <row r="3505" spans="1:8" x14ac:dyDescent="0.25">
      <c r="A3505" t="s">
        <v>176</v>
      </c>
      <c r="B3505" t="str">
        <f>VLOOKUP(C3505, olt_db!$B$2:$E$70, 2, 0)</f>
        <v>OLT-SMGN-IBS-Sinaksak_Pematang Siantar</v>
      </c>
      <c r="C3505" t="s">
        <v>1231</v>
      </c>
      <c r="D3505" s="67" t="s">
        <v>1257</v>
      </c>
      <c r="E3505" s="67" t="s">
        <v>1298</v>
      </c>
      <c r="F3505" s="121">
        <v>3.0258391746653999</v>
      </c>
      <c r="G3505" s="122">
        <v>99.081275400983202</v>
      </c>
      <c r="H3505" s="95">
        <f>ACOS(COS(RADIANS(90-F3506)) * COS(RADIANS(90-F3505)) + SIN(RADIANS(90-F3506)) * SIN(RADIANS(90-F3505)) * COS(RADIANS(G3506-G3505))) * 6371392 * IFERROR(IF(AVERAGEIF('TT History'!$B:$B, D3505, 'TT History'!$E:$E) &gt; 9.8%, 1.1205, IF(AVERAGEIF('TT History'!$B:$B, D3505, 'TT History'!$E:$E) &gt;= 8.5%, 1.1055, 1.0525)), 1.0525)</f>
        <v>30.537842883955417</v>
      </c>
    </row>
    <row r="3506" spans="1:8" x14ac:dyDescent="0.25">
      <c r="A3506" t="s">
        <v>176</v>
      </c>
      <c r="B3506" t="str">
        <f>VLOOKUP(C3506, olt_db!$B$2:$E$70, 2, 0)</f>
        <v>OLT-SMGN-IBS-Sinaksak_Pematang Siantar</v>
      </c>
      <c r="C3506" t="s">
        <v>1231</v>
      </c>
      <c r="D3506" s="67" t="s">
        <v>1257</v>
      </c>
      <c r="E3506" s="67" t="s">
        <v>1299</v>
      </c>
      <c r="F3506" s="121">
        <v>3.02608627291881</v>
      </c>
      <c r="G3506" s="122">
        <v>99.081359309785796</v>
      </c>
      <c r="H3506" s="95">
        <f>ACOS(COS(RADIANS(90-F3507)) * COS(RADIANS(90-F3506)) + SIN(RADIANS(90-F3507)) * SIN(RADIANS(90-F3506)) * COS(RADIANS(G3507-G3506))) * 6371392 * IFERROR(IF(AVERAGEIF('TT History'!$B:$B, D3506, 'TT History'!$E:$E) &gt; 9.8%, 1.1205, IF(AVERAGEIF('TT History'!$B:$B, D3506, 'TT History'!$E:$E) &gt;= 8.5%, 1.1055, 1.0525)), 1.0525)</f>
        <v>30.597131317940168</v>
      </c>
    </row>
    <row r="3507" spans="1:8" x14ac:dyDescent="0.25">
      <c r="A3507" t="s">
        <v>176</v>
      </c>
      <c r="B3507" t="str">
        <f>VLOOKUP(C3507, olt_db!$B$2:$E$70, 2, 0)</f>
        <v>OLT-SMGN-IBS-Sinaksak_Pematang Siantar</v>
      </c>
      <c r="C3507" t="s">
        <v>1231</v>
      </c>
      <c r="D3507" s="67" t="s">
        <v>1257</v>
      </c>
      <c r="E3507" s="67" t="s">
        <v>1300</v>
      </c>
      <c r="F3507" s="121">
        <v>3.02633105031176</v>
      </c>
      <c r="G3507" s="122">
        <v>99.081451237801303</v>
      </c>
      <c r="H3507" s="95">
        <f>ACOS(COS(RADIANS(90-F3508)) * COS(RADIANS(90-F3507)) + SIN(RADIANS(90-F3508)) * SIN(RADIANS(90-F3507)) * COS(RADIANS(G3508-G3507))) * 6371392 * IFERROR(IF(AVERAGEIF('TT History'!$B:$B, D3507, 'TT History'!$E:$E) &gt; 9.8%, 1.1205, IF(AVERAGEIF('TT History'!$B:$B, D3507, 'TT History'!$E:$E) &gt;= 8.5%, 1.1055, 1.0525)), 1.0525)</f>
        <v>26.558774792426867</v>
      </c>
    </row>
    <row r="3508" spans="1:8" x14ac:dyDescent="0.25">
      <c r="A3508" t="s">
        <v>176</v>
      </c>
      <c r="B3508" t="str">
        <f>VLOOKUP(C3508, olt_db!$B$2:$E$70, 2, 0)</f>
        <v>OLT-SMGN-IBS-Sinaksak_Pematang Siantar</v>
      </c>
      <c r="C3508" t="s">
        <v>1231</v>
      </c>
      <c r="D3508" s="67" t="s">
        <v>1257</v>
      </c>
      <c r="E3508" s="67" t="s">
        <v>1301</v>
      </c>
      <c r="F3508" s="121">
        <v>3.0265394628862898</v>
      </c>
      <c r="G3508" s="122">
        <v>99.081541123417594</v>
      </c>
      <c r="H3508" s="95">
        <f>ACOS(COS(RADIANS(90-F3509)) * COS(RADIANS(90-F3508)) + SIN(RADIANS(90-F3509)) * SIN(RADIANS(90-F3508)) * COS(RADIANS(G3509-G3508))) * 6371392 * IFERROR(IF(AVERAGEIF('TT History'!$B:$B, D3508, 'TT History'!$E:$E) &gt; 9.8%, 1.1205, IF(AVERAGEIF('TT History'!$B:$B, D3508, 'TT History'!$E:$E) &gt;= 8.5%, 1.1055, 1.0525)), 1.0525)</f>
        <v>40.607903902440619</v>
      </c>
    </row>
    <row r="3509" spans="1:8" x14ac:dyDescent="0.25">
      <c r="A3509" t="s">
        <v>176</v>
      </c>
      <c r="B3509" t="str">
        <f>VLOOKUP(C3509, olt_db!$B$2:$E$70, 2, 0)</f>
        <v>OLT-SMGN-IBS-Sinaksak_Pematang Siantar</v>
      </c>
      <c r="C3509" t="s">
        <v>1231</v>
      </c>
      <c r="D3509" s="67" t="s">
        <v>1257</v>
      </c>
      <c r="E3509" s="67" t="s">
        <v>1302</v>
      </c>
      <c r="F3509" s="121">
        <v>3.0268570170945099</v>
      </c>
      <c r="G3509" s="122">
        <v>99.081681100188206</v>
      </c>
      <c r="H3509" s="95">
        <f>ACOS(COS(RADIANS(90-F3510)) * COS(RADIANS(90-F3509)) + SIN(RADIANS(90-F3510)) * SIN(RADIANS(90-F3509)) * COS(RADIANS(G3510-G3509))) * 6371392 * IFERROR(IF(AVERAGEIF('TT History'!$B:$B, D3509, 'TT History'!$E:$E) &gt; 9.8%, 1.1205, IF(AVERAGEIF('TT History'!$B:$B, D3509, 'TT History'!$E:$E) &gt;= 8.5%, 1.1055, 1.0525)), 1.0525)</f>
        <v>33.515005309340083</v>
      </c>
    </row>
    <row r="3510" spans="1:8" x14ac:dyDescent="0.25">
      <c r="A3510" t="s">
        <v>176</v>
      </c>
      <c r="B3510" t="str">
        <f>VLOOKUP(C3510, olt_db!$B$2:$E$70, 2, 0)</f>
        <v>OLT-SMGN-IBS-Sinaksak_Pematang Siantar</v>
      </c>
      <c r="C3510" t="s">
        <v>1231</v>
      </c>
      <c r="D3510" s="67" t="s">
        <v>1257</v>
      </c>
      <c r="E3510" s="67" t="s">
        <v>1303</v>
      </c>
      <c r="F3510" s="121">
        <v>3.0271033937389702</v>
      </c>
      <c r="G3510" s="122">
        <v>99.081827243298406</v>
      </c>
      <c r="H3510" s="95">
        <f>ACOS(COS(RADIANS(90-F3511)) * COS(RADIANS(90-F3510)) + SIN(RADIANS(90-F3511)) * SIN(RADIANS(90-F3510)) * COS(RADIANS(G3511-G3510))) * 6371392 * IFERROR(IF(AVERAGEIF('TT History'!$B:$B, D3510, 'TT History'!$E:$E) &gt; 9.8%, 1.1205, IF(AVERAGEIF('TT History'!$B:$B, D3510, 'TT History'!$E:$E) &gt;= 8.5%, 1.1055, 1.0525)), 1.0525)</f>
        <v>38.41133425580847</v>
      </c>
    </row>
    <row r="3511" spans="1:8" x14ac:dyDescent="0.25">
      <c r="A3511" t="s">
        <v>176</v>
      </c>
      <c r="B3511" t="str">
        <f>VLOOKUP(C3511, olt_db!$B$2:$E$70, 2, 0)</f>
        <v>OLT-SMGN-IBS-Sinaksak_Pematang Siantar</v>
      </c>
      <c r="C3511" t="s">
        <v>1231</v>
      </c>
      <c r="D3511" s="67" t="s">
        <v>1257</v>
      </c>
      <c r="E3511" s="67" t="s">
        <v>1304</v>
      </c>
      <c r="F3511" s="121">
        <v>3.0273547520121702</v>
      </c>
      <c r="G3511" s="122">
        <v>99.082038555564495</v>
      </c>
      <c r="H3511" s="95">
        <f>ACOS(COS(RADIANS(90-F3512)) * COS(RADIANS(90-F3511)) + SIN(RADIANS(90-F3512)) * SIN(RADIANS(90-F3511)) * COS(RADIANS(G3512-G3511))) * 6371392 * IFERROR(IF(AVERAGEIF('TT History'!$B:$B, D3511, 'TT History'!$E:$E) &gt; 9.8%, 1.1205, IF(AVERAGEIF('TT History'!$B:$B, D3511, 'TT History'!$E:$E) &gt;= 8.5%, 1.1055, 1.0525)), 1.0525)</f>
        <v>21.912649929122576</v>
      </c>
    </row>
    <row r="3512" spans="1:8" x14ac:dyDescent="0.25">
      <c r="A3512" t="s">
        <v>176</v>
      </c>
      <c r="B3512" t="str">
        <f>VLOOKUP(C3512, olt_db!$B$2:$E$70, 2, 0)</f>
        <v>OLT-SMGN-IBS-Sinaksak_Pematang Siantar</v>
      </c>
      <c r="C3512" t="s">
        <v>1231</v>
      </c>
      <c r="D3512" s="67" t="s">
        <v>1257</v>
      </c>
      <c r="E3512" s="67" t="s">
        <v>1305</v>
      </c>
      <c r="F3512" s="121">
        <v>3.0273553980139298</v>
      </c>
      <c r="G3512" s="122">
        <v>99.082226039302597</v>
      </c>
      <c r="H3512" s="95">
        <f>ACOS(COS(RADIANS(90-F3513)) * COS(RADIANS(90-F3512)) + SIN(RADIANS(90-F3513)) * SIN(RADIANS(90-F3512)) * COS(RADIANS(G3513-G3512))) * 6371392 * IFERROR(IF(AVERAGEIF('TT History'!$B:$B, D3512, 'TT History'!$E:$E) &gt; 9.8%, 1.1205, IF(AVERAGEIF('TT History'!$B:$B, D3512, 'TT History'!$E:$E) &gt;= 8.5%, 1.1055, 1.0525)), 1.0525)</f>
        <v>58.638420309367525</v>
      </c>
    </row>
    <row r="3513" spans="1:8" x14ac:dyDescent="0.25">
      <c r="A3513" t="s">
        <v>176</v>
      </c>
      <c r="B3513" t="str">
        <f>VLOOKUP(C3513, olt_db!$B$2:$E$70, 2, 0)</f>
        <v>OLT-SMGN-IBS-Sinaksak_Pematang Siantar</v>
      </c>
      <c r="C3513" t="s">
        <v>1231</v>
      </c>
      <c r="D3513" s="67" t="s">
        <v>1257</v>
      </c>
      <c r="E3513" s="67" t="s">
        <v>1306</v>
      </c>
      <c r="F3513" s="121">
        <v>3.0272672842011001</v>
      </c>
      <c r="G3513" s="122">
        <v>99.082719930664197</v>
      </c>
      <c r="H3513" s="95">
        <f>ACOS(COS(RADIANS(90-F3514)) * COS(RADIANS(90-F3513)) + SIN(RADIANS(90-F3514)) * SIN(RADIANS(90-F3513)) * COS(RADIANS(G3514-G3513))) * 6371392 * IFERROR(IF(AVERAGEIF('TT History'!$B:$B, D3513, 'TT History'!$E:$E) &gt; 9.8%, 1.1205, IF(AVERAGEIF('TT History'!$B:$B, D3513, 'TT History'!$E:$E) &gt;= 8.5%, 1.1055, 1.0525)), 1.0525)</f>
        <v>45.597375891953035</v>
      </c>
    </row>
    <row r="3514" spans="1:8" x14ac:dyDescent="0.25">
      <c r="A3514" t="s">
        <v>176</v>
      </c>
      <c r="B3514" t="str">
        <f>VLOOKUP(C3514, olt_db!$B$2:$E$70, 2, 0)</f>
        <v>OLT-SMGN-IBS-Sinaksak_Pematang Siantar</v>
      </c>
      <c r="C3514" t="s">
        <v>1231</v>
      </c>
      <c r="D3514" s="67" t="s">
        <v>1257</v>
      </c>
      <c r="E3514" s="67" t="s">
        <v>1307</v>
      </c>
      <c r="F3514" s="121">
        <v>3.0271979644205</v>
      </c>
      <c r="G3514" s="122">
        <v>99.083103838203897</v>
      </c>
      <c r="H3514" s="95">
        <f>ACOS(COS(RADIANS(90-F3515)) * COS(RADIANS(90-F3514)) + SIN(RADIANS(90-F3515)) * SIN(RADIANS(90-F3514)) * COS(RADIANS(G3515-G3514))) * 6371392 * IFERROR(IF(AVERAGEIF('TT History'!$B:$B, D3514, 'TT History'!$E:$E) &gt; 9.8%, 1.1205, IF(AVERAGEIF('TT History'!$B:$B, D3514, 'TT History'!$E:$E) &gt;= 8.5%, 1.1055, 1.0525)), 1.0525)</f>
        <v>61.18169719560354</v>
      </c>
    </row>
    <row r="3515" spans="1:8" x14ac:dyDescent="0.25">
      <c r="A3515" t="s">
        <v>176</v>
      </c>
      <c r="B3515" t="str">
        <f>VLOOKUP(C3515, olt_db!$B$2:$E$70, 2, 0)</f>
        <v>OLT-SMGN-IBS-Sinaksak_Pematang Siantar</v>
      </c>
      <c r="C3515" t="s">
        <v>1231</v>
      </c>
      <c r="D3515" s="67" t="s">
        <v>1257</v>
      </c>
      <c r="E3515" s="67" t="s">
        <v>1308</v>
      </c>
      <c r="F3515" s="121">
        <v>3.0271049400950898</v>
      </c>
      <c r="G3515" s="122">
        <v>99.083618955992307</v>
      </c>
      <c r="H3515" s="95">
        <f>ACOS(COS(RADIANS(90-F3516)) * COS(RADIANS(90-F3515)) + SIN(RADIANS(90-F3516)) * SIN(RADIANS(90-F3515)) * COS(RADIANS(G3516-G3515))) * 6371392 * IFERROR(IF(AVERAGEIF('TT History'!$B:$B, D3515, 'TT History'!$E:$E) &gt; 9.8%, 1.1205, IF(AVERAGEIF('TT History'!$B:$B, D3515, 'TT History'!$E:$E) &gt;= 8.5%, 1.1055, 1.0525)), 1.0525)</f>
        <v>44.181333157861424</v>
      </c>
    </row>
    <row r="3516" spans="1:8" x14ac:dyDescent="0.25">
      <c r="A3516" t="s">
        <v>176</v>
      </c>
      <c r="B3516" t="str">
        <f>VLOOKUP(C3516, olt_db!$B$2:$E$70, 2, 0)</f>
        <v>OLT-SMGN-IBS-Sinaksak_Pematang Siantar</v>
      </c>
      <c r="C3516" t="s">
        <v>1231</v>
      </c>
      <c r="D3516" s="67" t="s">
        <v>1257</v>
      </c>
      <c r="E3516" s="67" t="s">
        <v>1309</v>
      </c>
      <c r="F3516" s="121">
        <v>3.0274757739314002</v>
      </c>
      <c r="G3516" s="122">
        <v>99.083548276510001</v>
      </c>
      <c r="H3516" s="95">
        <f>ACOS(COS(RADIANS(90-F3517)) * COS(RADIANS(90-F3516)) + SIN(RADIANS(90-F3517)) * SIN(RADIANS(90-F3516)) * COS(RADIANS(G3517-G3516))) * 6371392 * IFERROR(IF(AVERAGEIF('TT History'!$B:$B, D3516, 'TT History'!$E:$E) &gt; 9.8%, 1.1205, IF(AVERAGEIF('TT History'!$B:$B, D3516, 'TT History'!$E:$E) &gt;= 8.5%, 1.1055, 1.0525)), 1.0525)</f>
        <v>67.090760749506259</v>
      </c>
    </row>
    <row r="3517" spans="1:8" x14ac:dyDescent="0.25">
      <c r="A3517" t="s">
        <v>176</v>
      </c>
      <c r="B3517" t="str">
        <f>VLOOKUP(C3517, olt_db!$B$2:$E$70, 2, 0)</f>
        <v>OLT-SMGN-IBS-Sinaksak_Pematang Siantar</v>
      </c>
      <c r="C3517" t="s">
        <v>1231</v>
      </c>
      <c r="D3517" s="67" t="s">
        <v>1257</v>
      </c>
      <c r="E3517" s="67" t="s">
        <v>1310</v>
      </c>
      <c r="F3517" s="121">
        <v>3.02803715081768</v>
      </c>
      <c r="G3517" s="122">
        <v>99.083432143820701</v>
      </c>
      <c r="H3517" s="95">
        <f>ACOS(COS(RADIANS(90-F3518)) * COS(RADIANS(90-F3517)) + SIN(RADIANS(90-F3518)) * SIN(RADIANS(90-F3517)) * COS(RADIANS(G3518-G3517))) * 6371392 * IFERROR(IF(AVERAGEIF('TT History'!$B:$B, D3517, 'TT History'!$E:$E) &gt; 9.8%, 1.1205, IF(AVERAGEIF('TT History'!$B:$B, D3517, 'TT History'!$E:$E) &gt;= 8.5%, 1.1055, 1.0525)), 1.0525)</f>
        <v>76.034150682246761</v>
      </c>
    </row>
    <row r="3518" spans="1:8" x14ac:dyDescent="0.25">
      <c r="A3518" t="s">
        <v>176</v>
      </c>
      <c r="B3518" t="str">
        <f>VLOOKUP(C3518, olt_db!$B$2:$E$70, 2, 0)</f>
        <v>OLT-SMGN-IBS-Sinaksak_Pematang Siantar</v>
      </c>
      <c r="C3518" t="s">
        <v>1231</v>
      </c>
      <c r="D3518" s="67" t="s">
        <v>1257</v>
      </c>
      <c r="E3518" s="67" t="s">
        <v>1311</v>
      </c>
      <c r="F3518" s="121">
        <v>3.02868591294872</v>
      </c>
      <c r="G3518" s="122">
        <v>99.083398271706898</v>
      </c>
      <c r="H3518" s="95">
        <f>ACOS(COS(RADIANS(90-F3519)) * COS(RADIANS(90-F3518)) + SIN(RADIANS(90-F3519)) * SIN(RADIANS(90-F3518)) * COS(RADIANS(G3519-G3518))) * 6371392 * IFERROR(IF(AVERAGEIF('TT History'!$B:$B, D3518, 'TT History'!$E:$E) &gt; 9.8%, 1.1205, IF(AVERAGEIF('TT History'!$B:$B, D3518, 'TT History'!$E:$E) &gt;= 8.5%, 1.1055, 1.0525)), 1.0525)</f>
        <v>72.148183987733461</v>
      </c>
    </row>
    <row r="3519" spans="1:8" x14ac:dyDescent="0.25">
      <c r="A3519" t="s">
        <v>176</v>
      </c>
      <c r="B3519" t="str">
        <f>VLOOKUP(C3519, olt_db!$B$2:$E$70, 2, 0)</f>
        <v>OLT-SMGN-IBS-Sinaksak_Pematang Siantar</v>
      </c>
      <c r="C3519" t="s">
        <v>1231</v>
      </c>
      <c r="D3519" s="67" t="s">
        <v>1257</v>
      </c>
      <c r="E3519" s="67" t="s">
        <v>1312</v>
      </c>
      <c r="F3519" s="121">
        <v>3.0292967240927999</v>
      </c>
      <c r="G3519" s="122">
        <v>99.083481509717402</v>
      </c>
      <c r="H3519" s="95">
        <f>ACOS(COS(RADIANS(90-F3520)) * COS(RADIANS(90-F3519)) + SIN(RADIANS(90-F3520)) * SIN(RADIANS(90-F3519)) * COS(RADIANS(G3520-G3519))) * 6371392 * IFERROR(IF(AVERAGEIF('TT History'!$B:$B, D3519, 'TT History'!$E:$E) &gt; 9.8%, 1.1205, IF(AVERAGEIF('TT History'!$B:$B, D3519, 'TT History'!$E:$E) &gt;= 8.5%, 1.1055, 1.0525)), 1.0525)</f>
        <v>76.805639746914352</v>
      </c>
    </row>
    <row r="3520" spans="1:8" x14ac:dyDescent="0.25">
      <c r="A3520" t="s">
        <v>176</v>
      </c>
      <c r="B3520" t="str">
        <f>VLOOKUP(C3520, olt_db!$B$2:$E$70, 2, 0)</f>
        <v>OLT-SMGN-IBS-Sinaksak_Pematang Siantar</v>
      </c>
      <c r="C3520" t="s">
        <v>1231</v>
      </c>
      <c r="D3520" s="67" t="s">
        <v>1257</v>
      </c>
      <c r="E3520" s="67" t="s">
        <v>1313</v>
      </c>
      <c r="F3520" s="121">
        <v>3.02992896536629</v>
      </c>
      <c r="G3520" s="122">
        <v>99.083657584632505</v>
      </c>
      <c r="H3520" s="95">
        <f>ACOS(COS(RADIANS(90-F3521)) * COS(RADIANS(90-F3520)) + SIN(RADIANS(90-F3521)) * SIN(RADIANS(90-F3520)) * COS(RADIANS(G3521-G3520))) * 6371392 * IFERROR(IF(AVERAGEIF('TT History'!$B:$B, D3520, 'TT History'!$E:$E) &gt; 9.8%, 1.1205, IF(AVERAGEIF('TT History'!$B:$B, D3520, 'TT History'!$E:$E) &gt;= 8.5%, 1.1055, 1.0525)), 1.0525)</f>
        <v>72.035787012821231</v>
      </c>
    </row>
    <row r="3521" spans="1:8" x14ac:dyDescent="0.25">
      <c r="A3521" t="s">
        <v>176</v>
      </c>
      <c r="B3521" t="str">
        <f>VLOOKUP(C3521, olt_db!$B$2:$E$70, 2, 0)</f>
        <v>OLT-SMGN-IBS-Sinaksak_Pematang Siantar</v>
      </c>
      <c r="C3521" t="s">
        <v>1231</v>
      </c>
      <c r="D3521" s="67" t="s">
        <v>1257</v>
      </c>
      <c r="E3521" s="67" t="s">
        <v>1314</v>
      </c>
      <c r="F3521" s="121">
        <v>3.0305370234169899</v>
      </c>
      <c r="G3521" s="122">
        <v>99.083753014984794</v>
      </c>
      <c r="H3521" s="95">
        <f>ACOS(COS(RADIANS(90-F3522)) * COS(RADIANS(90-F3521)) + SIN(RADIANS(90-F3522)) * SIN(RADIANS(90-F3521)) * COS(RADIANS(G3522-G3521))) * 6371392 * IFERROR(IF(AVERAGEIF('TT History'!$B:$B, D3521, 'TT History'!$E:$E) &gt; 9.8%, 1.1205, IF(AVERAGEIF('TT History'!$B:$B, D3521, 'TT History'!$E:$E) &gt;= 8.5%, 1.1055, 1.0525)), 1.0525)</f>
        <v>50.517380829872366</v>
      </c>
    </row>
    <row r="3522" spans="1:8" x14ac:dyDescent="0.25">
      <c r="A3522" t="s">
        <v>176</v>
      </c>
      <c r="B3522" t="str">
        <f>VLOOKUP(C3522, olt_db!$B$2:$E$70, 2, 0)</f>
        <v>OLT-SMGN-IBS-Sinaksak_Pematang Siantar</v>
      </c>
      <c r="C3522" t="s">
        <v>1231</v>
      </c>
      <c r="D3522" s="67" t="s">
        <v>1257</v>
      </c>
      <c r="E3522" s="67" t="s">
        <v>1315</v>
      </c>
      <c r="F3522" s="121">
        <v>3.0309531448297502</v>
      </c>
      <c r="G3522" s="122">
        <v>99.083867824234801</v>
      </c>
      <c r="H3522" s="95">
        <f>ACOS(COS(RADIANS(90-F3523)) * COS(RADIANS(90-F3522)) + SIN(RADIANS(90-F3523)) * SIN(RADIANS(90-F3522)) * COS(RADIANS(G3523-G3522))) * 6371392 * IFERROR(IF(AVERAGEIF('TT History'!$B:$B, D3522, 'TT History'!$E:$E) &gt; 9.8%, 1.1205, IF(AVERAGEIF('TT History'!$B:$B, D3522, 'TT History'!$E:$E) &gt;= 8.5%, 1.1055, 1.0525)), 1.0525)</f>
        <v>55.136904195142485</v>
      </c>
    </row>
    <row r="3523" spans="1:8" x14ac:dyDescent="0.25">
      <c r="A3523" t="s">
        <v>176</v>
      </c>
      <c r="B3523" t="str">
        <f>VLOOKUP(C3523, olt_db!$B$2:$E$70, 2, 0)</f>
        <v>OLT-SMGN-IBS-Sinaksak_Pematang Siantar</v>
      </c>
      <c r="C3523" t="s">
        <v>1231</v>
      </c>
      <c r="D3523" s="67" t="s">
        <v>1257</v>
      </c>
      <c r="E3523" s="67" t="s">
        <v>1316</v>
      </c>
      <c r="F3523" s="121">
        <v>3.0314017121784</v>
      </c>
      <c r="G3523" s="122">
        <v>99.084011964588896</v>
      </c>
      <c r="H3523" s="95">
        <f>ACOS(COS(RADIANS(90-F3524)) * COS(RADIANS(90-F3523)) + SIN(RADIANS(90-F3524)) * SIN(RADIANS(90-F3523)) * COS(RADIANS(G3524-G3523))) * 6371392 * IFERROR(IF(AVERAGEIF('TT History'!$B:$B, D3523, 'TT History'!$E:$E) &gt; 9.8%, 1.1205, IF(AVERAGEIF('TT History'!$B:$B, D3523, 'TT History'!$E:$E) &gt;= 8.5%, 1.1055, 1.0525)), 1.0525)</f>
        <v>54.518430835666763</v>
      </c>
    </row>
    <row r="3524" spans="1:8" x14ac:dyDescent="0.25">
      <c r="A3524" t="s">
        <v>176</v>
      </c>
      <c r="B3524" t="str">
        <f>VLOOKUP(C3524, olt_db!$B$2:$E$70, 2, 0)</f>
        <v>OLT-SMGN-IBS-Sinaksak_Pematang Siantar</v>
      </c>
      <c r="C3524" t="s">
        <v>1231</v>
      </c>
      <c r="D3524" s="67" t="s">
        <v>1257</v>
      </c>
      <c r="E3524" s="67" t="s">
        <v>1317</v>
      </c>
      <c r="F3524" s="121">
        <v>3.0318511189496702</v>
      </c>
      <c r="G3524" s="122">
        <v>99.084134660927205</v>
      </c>
      <c r="H3524" s="95">
        <f>ACOS(COS(RADIANS(90-F3525)) * COS(RADIANS(90-F3524)) + SIN(RADIANS(90-F3525)) * SIN(RADIANS(90-F3524)) * COS(RADIANS(G3525-G3524))) * 6371392 * IFERROR(IF(AVERAGEIF('TT History'!$B:$B, D3524, 'TT History'!$E:$E) &gt; 9.8%, 1.1205, IF(AVERAGEIF('TT History'!$B:$B, D3524, 'TT History'!$E:$E) &gt;= 8.5%, 1.1055, 1.0525)), 1.0525)</f>
        <v>31.75117613633682</v>
      </c>
    </row>
    <row r="3525" spans="1:8" x14ac:dyDescent="0.25">
      <c r="A3525" t="s">
        <v>176</v>
      </c>
      <c r="B3525" t="str">
        <f>VLOOKUP(C3525, olt_db!$B$2:$E$70, 2, 0)</f>
        <v>OLT-SMGN-IBS-Sinaksak_Pematang Siantar</v>
      </c>
      <c r="C3525" t="s">
        <v>1231</v>
      </c>
      <c r="D3525" s="67" t="s">
        <v>1257</v>
      </c>
      <c r="E3525" s="67" t="s">
        <v>1318</v>
      </c>
      <c r="F3525" s="121">
        <v>3.0317977746811402</v>
      </c>
      <c r="G3525" s="122">
        <v>99.084401020581794</v>
      </c>
      <c r="H3525" s="95">
        <f>ACOS(COS(RADIANS(90-F3526)) * COS(RADIANS(90-F3525)) + SIN(RADIANS(90-F3526)) * SIN(RADIANS(90-F3525)) * COS(RADIANS(G3526-G3525))) * 6371392 * IFERROR(IF(AVERAGEIF('TT History'!$B:$B, D3525, 'TT History'!$E:$E) &gt; 9.8%, 1.1205, IF(AVERAGEIF('TT History'!$B:$B, D3525, 'TT History'!$E:$E) &gt;= 8.5%, 1.1055, 1.0525)), 1.0525)</f>
        <v>27.891939822322787</v>
      </c>
    </row>
    <row r="3526" spans="1:8" x14ac:dyDescent="0.25">
      <c r="A3526" t="s">
        <v>176</v>
      </c>
      <c r="B3526" t="str">
        <f>VLOOKUP(C3526, olt_db!$B$2:$E$70, 2, 0)</f>
        <v>OLT-SMGN-IBS-Sinaksak_Pematang Siantar</v>
      </c>
      <c r="C3526" t="s">
        <v>1231</v>
      </c>
      <c r="D3526" s="67" t="s">
        <v>1257</v>
      </c>
      <c r="E3526" s="67" t="s">
        <v>1319</v>
      </c>
      <c r="F3526" s="121">
        <v>3.0318177853208099</v>
      </c>
      <c r="G3526" s="122">
        <v>99.084638822479704</v>
      </c>
      <c r="H3526" s="95">
        <f>ACOS(COS(RADIANS(90-F3527)) * COS(RADIANS(90-F3526)) + SIN(RADIANS(90-F3527)) * SIN(RADIANS(90-F3526)) * COS(RADIANS(G3527-G3526))) * 6371392 * IFERROR(IF(AVERAGEIF('TT History'!$B:$B, D3526, 'TT History'!$E:$E) &gt; 9.8%, 1.1205, IF(AVERAGEIF('TT History'!$B:$B, D3526, 'TT History'!$E:$E) &gt;= 8.5%, 1.1055, 1.0525)), 1.0525)</f>
        <v>24.857974137493276</v>
      </c>
    </row>
    <row r="3527" spans="1:8" x14ac:dyDescent="0.25">
      <c r="A3527" t="s">
        <v>176</v>
      </c>
      <c r="B3527" t="str">
        <f>VLOOKUP(C3527, olt_db!$B$2:$E$70, 2, 0)</f>
        <v>OLT-SMGN-IBS-Sinaksak_Pematang Siantar</v>
      </c>
      <c r="C3527" t="s">
        <v>1231</v>
      </c>
      <c r="D3527" s="67" t="s">
        <v>1257</v>
      </c>
      <c r="E3527" s="67" t="s">
        <v>1320</v>
      </c>
      <c r="F3527" s="121">
        <v>3.03175076205294</v>
      </c>
      <c r="G3527" s="122">
        <v>99.084840639178594</v>
      </c>
      <c r="H3527" s="95">
        <f>ACOS(COS(RADIANS(90-F3528)) * COS(RADIANS(90-F3527)) + SIN(RADIANS(90-F3528)) * SIN(RADIANS(90-F3527)) * COS(RADIANS(G3528-G3527))) * 6371392 * IFERROR(IF(AVERAGEIF('TT History'!$B:$B, D3527, 'TT History'!$E:$E) &gt; 9.8%, 1.1205, IF(AVERAGEIF('TT History'!$B:$B, D3527, 'TT History'!$E:$E) &gt;= 8.5%, 1.1055, 1.0525)), 1.0525)</f>
        <v>11.57671016398692</v>
      </c>
    </row>
    <row r="3528" spans="1:8" x14ac:dyDescent="0.25">
      <c r="A3528" t="s">
        <v>176</v>
      </c>
      <c r="B3528" t="str">
        <f>VLOOKUP(C3528, olt_db!$B$2:$E$70, 2, 0)</f>
        <v>OLT-SMGN-IBS-Sinaksak_Pematang Siantar</v>
      </c>
      <c r="C3528" t="s">
        <v>1231</v>
      </c>
      <c r="D3528" s="67" t="s">
        <v>1257</v>
      </c>
      <c r="E3528" s="67" t="s">
        <v>1321</v>
      </c>
      <c r="F3528" s="121">
        <v>3.0318190127628299</v>
      </c>
      <c r="G3528" s="122">
        <v>99.084912336505099</v>
      </c>
      <c r="H3528" s="95">
        <f>ACOS(COS(RADIANS(90-F3529)) * COS(RADIANS(90-F3528)) + SIN(RADIANS(90-F3529)) * SIN(RADIANS(90-F3528)) * COS(RADIANS(G3529-G3528))) * 6371392 * IFERROR(IF(AVERAGEIF('TT History'!$B:$B, D3528, 'TT History'!$E:$E) &gt; 9.8%, 1.1205, IF(AVERAGEIF('TT History'!$B:$B, D3528, 'TT History'!$E:$E) &gt;= 8.5%, 1.1055, 1.0525)), 1.0525)</f>
        <v>31.697511917460968</v>
      </c>
    </row>
    <row r="3529" spans="1:8" x14ac:dyDescent="0.25">
      <c r="A3529" t="s">
        <v>176</v>
      </c>
      <c r="B3529" t="str">
        <f>VLOOKUP(C3529, olt_db!$B$2:$E$70, 2, 0)</f>
        <v>OLT-SMGN-IBS-Sinaksak_Pematang Siantar</v>
      </c>
      <c r="C3529" t="s">
        <v>1231</v>
      </c>
      <c r="D3529" s="67" t="s">
        <v>1257</v>
      </c>
      <c r="E3529" s="67" t="s">
        <v>1322</v>
      </c>
      <c r="F3529" s="121">
        <v>3.0317895417561598</v>
      </c>
      <c r="G3529" s="122">
        <v>99.085181932651807</v>
      </c>
      <c r="H3529" s="95">
        <f>ACOS(COS(RADIANS(90-F3530)) * COS(RADIANS(90-F3529)) + SIN(RADIANS(90-F3530)) * SIN(RADIANS(90-F3529)) * COS(RADIANS(G3530-G3529))) * 6371392 * IFERROR(IF(AVERAGEIF('TT History'!$B:$B, D3529, 'TT History'!$E:$E) &gt; 9.8%, 1.1205, IF(AVERAGEIF('TT History'!$B:$B, D3529, 'TT History'!$E:$E) &gt;= 8.5%, 1.1055, 1.0525)), 1.0525)</f>
        <v>29.01439452944911</v>
      </c>
    </row>
    <row r="3530" spans="1:8" x14ac:dyDescent="0.25">
      <c r="A3530" t="s">
        <v>176</v>
      </c>
      <c r="B3530" t="str">
        <f>VLOOKUP(C3530, olt_db!$B$2:$E$70, 2, 0)</f>
        <v>OLT-SMGN-IBS-Sinaksak_Pematang Siantar</v>
      </c>
      <c r="C3530" t="s">
        <v>1231</v>
      </c>
      <c r="D3530" s="67" t="s">
        <v>1257</v>
      </c>
      <c r="E3530" s="67" t="s">
        <v>1255</v>
      </c>
      <c r="F3530" s="121">
        <v>3.0317843428761901</v>
      </c>
      <c r="G3530" s="122">
        <v>99.085430126511696</v>
      </c>
      <c r="H3530" s="95">
        <f>ACOS(COS(RADIANS(90-F3531)) * COS(RADIANS(90-F3530)) + SIN(RADIANS(90-F3531)) * SIN(RADIANS(90-F3530)) * COS(RADIANS(G3531-G3530))) * 6371392 * IFERROR(IF(AVERAGEIF('TT History'!$B:$B, D3530, 'TT History'!$E:$E) &gt; 9.8%, 1.1205, IF(AVERAGEIF('TT History'!$B:$B, D3530, 'TT History'!$E:$E) &gt;= 8.5%, 1.1055, 1.0525)), 1.0525)</f>
        <v>20.049458190104339</v>
      </c>
    </row>
    <row r="3531" spans="1:8" x14ac:dyDescent="0.25">
      <c r="A3531" t="s">
        <v>176</v>
      </c>
      <c r="B3531" t="str">
        <f>VLOOKUP(C3531, olt_db!$B$2:$E$70, 2, 0)</f>
        <v>OLT-SMGN-IBS-Sinaksak_Pematang Siantar</v>
      </c>
      <c r="C3531" t="s">
        <v>1231</v>
      </c>
      <c r="D3531" s="67" t="s">
        <v>1257</v>
      </c>
      <c r="E3531" s="67" t="s">
        <v>1256</v>
      </c>
      <c r="F3531" s="121">
        <v>3.0319539958122101</v>
      </c>
      <c r="G3531" s="122">
        <v>99.085453883680202</v>
      </c>
      <c r="H3531" s="19">
        <f>(ACOS(COS(RADIANS(90-olt_db!F49)) * COS(RADIANS(90-F3531)) + SIN(RADIANS(90-olt_db!F49)) * SIN(RADIANS(90-F3531)) * COS(RADIANS(olt_db!G49-G3531))) * 6371392)*1.105</f>
        <v>9.6414478196895566</v>
      </c>
    </row>
    <row r="3532" spans="1:8" x14ac:dyDescent="0.25">
      <c r="A3532" t="s">
        <v>176</v>
      </c>
      <c r="B3532" t="str">
        <f>VLOOKUP(C3532, olt_db!$B$2:$E$70, 2, 0)</f>
        <v>OLT-SMGN-IBS-Sinaksak_Pematang Siantar</v>
      </c>
      <c r="C3532" t="s">
        <v>1323</v>
      </c>
      <c r="D3532" s="35" t="s">
        <v>1324</v>
      </c>
      <c r="E3532" s="35" t="s">
        <v>1255</v>
      </c>
      <c r="F3532" s="125">
        <v>3.0317843428761901</v>
      </c>
      <c r="G3532" s="126">
        <v>99.085430126511696</v>
      </c>
      <c r="H3532" s="37">
        <f>ACOS(COS(RADIANS(90-F3533)) * COS(RADIANS(90-F3532)) + SIN(RADIANS(90-F3533)) * SIN(RADIANS(90-F3532)) * COS(RADIANS(G3533-G3532))) * 6371392 * IFERROR(IF(AVERAGEIF('TT History'!$B:$B, D3532, 'TT History'!$E:$E) &gt; 9.8%, 1.1205, IF(AVERAGEIF('TT History'!$B:$B, D3532, 'TT History'!$E:$E) &gt;= 8.5%, 1.1055, 1.0525)), 1.0525)</f>
        <v>20.049458190104339</v>
      </c>
    </row>
    <row r="3533" spans="1:8" x14ac:dyDescent="0.25">
      <c r="A3533" t="s">
        <v>176</v>
      </c>
      <c r="B3533" t="str">
        <f>VLOOKUP(C3533, olt_db!$B$2:$E$70, 2, 0)</f>
        <v>OLT-SMGN-IBS-Sinaksak_Pematang Siantar</v>
      </c>
      <c r="C3533" t="s">
        <v>1323</v>
      </c>
      <c r="D3533" s="35" t="s">
        <v>1324</v>
      </c>
      <c r="E3533" s="35" t="s">
        <v>1256</v>
      </c>
      <c r="F3533" s="125">
        <v>3.0319539958122101</v>
      </c>
      <c r="G3533" s="126">
        <v>99.085453883680202</v>
      </c>
      <c r="H3533" s="37">
        <f>(ACOS(COS(RADIANS(90-olt_db!F49)) * COS(RADIANS(90-F3533)) + SIN(RADIANS(90-olt_db!F49)) * SIN(RADIANS(90-F3533)) * COS(RADIANS(olt_db!G49-G3533))) * 6371392)*1.105</f>
        <v>9.6414478196895566</v>
      </c>
    </row>
    <row r="3534" spans="1:8" x14ac:dyDescent="0.25">
      <c r="A3534" t="s">
        <v>176</v>
      </c>
      <c r="B3534" t="str">
        <f>VLOOKUP(C3534, olt_db!$B$2:$E$70, 2, 0)</f>
        <v>OLT-SMGN-IBS-Sinaksak_Pematang Siantar</v>
      </c>
      <c r="C3534" t="s">
        <v>1323</v>
      </c>
      <c r="D3534" s="92" t="s">
        <v>1325</v>
      </c>
      <c r="E3534" s="92" t="s">
        <v>1326</v>
      </c>
      <c r="F3534" s="173">
        <v>3.02331312542008</v>
      </c>
      <c r="G3534" s="174">
        <v>99.102240291746298</v>
      </c>
      <c r="H3534" s="100">
        <f>ACOS(COS(RADIANS(90-F3535)) * COS(RADIANS(90-F3534)) + SIN(RADIANS(90-F3535)) * SIN(RADIANS(90-F3534)) * COS(RADIANS(G3535-G3534))) * 6371392 * IFERROR(IF(AVERAGEIF('TT History'!$B:$B, D3534, 'TT History'!$E:$E) &gt; 9.8%, 1.1205, IF(AVERAGEIF('TT History'!$B:$B, D3534, 'TT History'!$E:$E) &gt;= 8.5%, 1.1055, 1.0525)), 1.0525)</f>
        <v>60.104283267916564</v>
      </c>
    </row>
    <row r="3535" spans="1:8" x14ac:dyDescent="0.25">
      <c r="A3535" t="s">
        <v>176</v>
      </c>
      <c r="B3535" t="str">
        <f>VLOOKUP(C3535, olt_db!$B$2:$E$70, 2, 0)</f>
        <v>OLT-SMGN-IBS-Sinaksak_Pematang Siantar</v>
      </c>
      <c r="C3535" t="s">
        <v>1323</v>
      </c>
      <c r="D3535" s="92" t="s">
        <v>1325</v>
      </c>
      <c r="E3535" s="92" t="s">
        <v>1327</v>
      </c>
      <c r="F3535" s="173">
        <v>3.0230578636181802</v>
      </c>
      <c r="G3535" s="174">
        <v>99.101794068439801</v>
      </c>
      <c r="H3535" s="100">
        <f>ACOS(COS(RADIANS(90-F3536)) * COS(RADIANS(90-F3535)) + SIN(RADIANS(90-F3536)) * SIN(RADIANS(90-F3535)) * COS(RADIANS(G3536-G3535))) * 6371392 * IFERROR(IF(AVERAGEIF('TT History'!$B:$B, D3535, 'TT History'!$E:$E) &gt; 9.8%, 1.1205, IF(AVERAGEIF('TT History'!$B:$B, D3535, 'TT History'!$E:$E) &gt;= 8.5%, 1.1055, 1.0525)), 1.0525)</f>
        <v>38.052352320867691</v>
      </c>
    </row>
    <row r="3536" spans="1:8" x14ac:dyDescent="0.25">
      <c r="A3536" t="s">
        <v>176</v>
      </c>
      <c r="B3536" t="str">
        <f>VLOOKUP(C3536, olt_db!$B$2:$E$70, 2, 0)</f>
        <v>OLT-SMGN-IBS-Sinaksak_Pematang Siantar</v>
      </c>
      <c r="C3536" t="s">
        <v>1323</v>
      </c>
      <c r="D3536" s="92" t="s">
        <v>1325</v>
      </c>
      <c r="E3536" s="92" t="s">
        <v>1328</v>
      </c>
      <c r="F3536" s="173">
        <v>3.02278646801311</v>
      </c>
      <c r="G3536" s="174">
        <v>99.101614794647702</v>
      </c>
      <c r="H3536" s="100">
        <f>ACOS(COS(RADIANS(90-F3537)) * COS(RADIANS(90-F3536)) + SIN(RADIANS(90-F3537)) * SIN(RADIANS(90-F3536)) * COS(RADIANS(G3537-G3536))) * 6371392 * IFERROR(IF(AVERAGEIF('TT History'!$B:$B, D3536, 'TT History'!$E:$E) &gt; 9.8%, 1.1205, IF(AVERAGEIF('TT History'!$B:$B, D3536, 'TT History'!$E:$E) &gt;= 8.5%, 1.1055, 1.0525)), 1.0525)</f>
        <v>34.277813426153891</v>
      </c>
    </row>
    <row r="3537" spans="1:8" x14ac:dyDescent="0.25">
      <c r="A3537" t="s">
        <v>176</v>
      </c>
      <c r="B3537" t="str">
        <f>VLOOKUP(C3537, olt_db!$B$2:$E$70, 2, 0)</f>
        <v>OLT-SMGN-IBS-Sinaksak_Pematang Siantar</v>
      </c>
      <c r="C3537" t="s">
        <v>1323</v>
      </c>
      <c r="D3537" s="92" t="s">
        <v>1325</v>
      </c>
      <c r="E3537" s="92" t="s">
        <v>1329</v>
      </c>
      <c r="F3537" s="173">
        <v>3.0225360280631701</v>
      </c>
      <c r="G3537" s="174">
        <v>99.101462746191601</v>
      </c>
      <c r="H3537" s="100">
        <f>ACOS(COS(RADIANS(90-F3538)) * COS(RADIANS(90-F3537)) + SIN(RADIANS(90-F3538)) * SIN(RADIANS(90-F3537)) * COS(RADIANS(G3538-G3537))) * 6371392 * IFERROR(IF(AVERAGEIF('TT History'!$B:$B, D3537, 'TT History'!$E:$E) &gt; 9.8%, 1.1205, IF(AVERAGEIF('TT History'!$B:$B, D3537, 'TT History'!$E:$E) &gt;= 8.5%, 1.1055, 1.0525)), 1.0525)</f>
        <v>29.502246265480139</v>
      </c>
    </row>
    <row r="3538" spans="1:8" x14ac:dyDescent="0.25">
      <c r="A3538" t="s">
        <v>176</v>
      </c>
      <c r="B3538" t="str">
        <f>VLOOKUP(C3538, olt_db!$B$2:$E$70, 2, 0)</f>
        <v>OLT-SMGN-IBS-Sinaksak_Pematang Siantar</v>
      </c>
      <c r="C3538" t="s">
        <v>1323</v>
      </c>
      <c r="D3538" s="92" t="s">
        <v>1325</v>
      </c>
      <c r="E3538" s="92" t="s">
        <v>1330</v>
      </c>
      <c r="F3538" s="173">
        <v>3.0223602834914201</v>
      </c>
      <c r="G3538" s="174">
        <v>99.101281793091403</v>
      </c>
      <c r="H3538" s="100">
        <f>ACOS(COS(RADIANS(90-F3539)) * COS(RADIANS(90-F3538)) + SIN(RADIANS(90-F3539)) * SIN(RADIANS(90-F3538)) * COS(RADIANS(G3539-G3538))) * 6371392 * IFERROR(IF(AVERAGEIF('TT History'!$B:$B, D3538, 'TT History'!$E:$E) &gt; 9.8%, 1.1205, IF(AVERAGEIF('TT History'!$B:$B, D3538, 'TT History'!$E:$E) &gt;= 8.5%, 1.1055, 1.0525)), 1.0525)</f>
        <v>36.093739063710466</v>
      </c>
    </row>
    <row r="3539" spans="1:8" x14ac:dyDescent="0.25">
      <c r="A3539" t="s">
        <v>176</v>
      </c>
      <c r="B3539" t="str">
        <f>VLOOKUP(C3539, olt_db!$B$2:$E$70, 2, 0)</f>
        <v>OLT-SMGN-IBS-Sinaksak_Pematang Siantar</v>
      </c>
      <c r="C3539" t="s">
        <v>1323</v>
      </c>
      <c r="D3539" s="92" t="s">
        <v>1325</v>
      </c>
      <c r="E3539" s="92" t="s">
        <v>1331</v>
      </c>
      <c r="F3539" s="173">
        <v>3.0221813820919201</v>
      </c>
      <c r="G3539" s="174">
        <v>99.101030251854297</v>
      </c>
      <c r="H3539" s="100">
        <f>ACOS(COS(RADIANS(90-F3540)) * COS(RADIANS(90-F3539)) + SIN(RADIANS(90-F3540)) * SIN(RADIANS(90-F3539)) * COS(RADIANS(G3540-G3539))) * 6371392 * IFERROR(IF(AVERAGEIF('TT History'!$B:$B, D3539, 'TT History'!$E:$E) &gt; 9.8%, 1.1205, IF(AVERAGEIF('TT History'!$B:$B, D3539, 'TT History'!$E:$E) &gt;= 8.5%, 1.1055, 1.0525)), 1.0525)</f>
        <v>26.242587631110872</v>
      </c>
    </row>
    <row r="3540" spans="1:8" x14ac:dyDescent="0.25">
      <c r="A3540" t="s">
        <v>176</v>
      </c>
      <c r="B3540" t="str">
        <f>VLOOKUP(C3540, olt_db!$B$2:$E$70, 2, 0)</f>
        <v>OLT-SMGN-IBS-Sinaksak_Pematang Siantar</v>
      </c>
      <c r="C3540" t="s">
        <v>1323</v>
      </c>
      <c r="D3540" s="92" t="s">
        <v>1325</v>
      </c>
      <c r="E3540" s="92" t="s">
        <v>1332</v>
      </c>
      <c r="F3540" s="173">
        <v>3.0220726645791598</v>
      </c>
      <c r="G3540" s="174">
        <v>99.1008338785213</v>
      </c>
      <c r="H3540" s="100">
        <f>ACOS(COS(RADIANS(90-F3541)) * COS(RADIANS(90-F3540)) + SIN(RADIANS(90-F3541)) * SIN(RADIANS(90-F3540)) * COS(RADIANS(G3541-G3540))) * 6371392 * IFERROR(IF(AVERAGEIF('TT History'!$B:$B, D3540, 'TT History'!$E:$E) &gt; 9.8%, 1.1205, IF(AVERAGEIF('TT History'!$B:$B, D3540, 'TT History'!$E:$E) &gt;= 8.5%, 1.1055, 1.0525)), 1.0525)</f>
        <v>26.099895389633392</v>
      </c>
    </row>
    <row r="3541" spans="1:8" x14ac:dyDescent="0.25">
      <c r="A3541" t="s">
        <v>176</v>
      </c>
      <c r="B3541" t="str">
        <f>VLOOKUP(C3541, olt_db!$B$2:$E$70, 2, 0)</f>
        <v>OLT-SMGN-IBS-Sinaksak_Pematang Siantar</v>
      </c>
      <c r="C3541" t="s">
        <v>1323</v>
      </c>
      <c r="D3541" s="92" t="s">
        <v>1325</v>
      </c>
      <c r="E3541" s="92" t="s">
        <v>1333</v>
      </c>
      <c r="F3541" s="173">
        <v>3.0219872944698301</v>
      </c>
      <c r="G3541" s="174">
        <v>99.1006275817914</v>
      </c>
      <c r="H3541" s="100">
        <f>ACOS(COS(RADIANS(90-F3542)) * COS(RADIANS(90-F3541)) + SIN(RADIANS(90-F3542)) * SIN(RADIANS(90-F3541)) * COS(RADIANS(G3542-G3541))) * 6371392 * IFERROR(IF(AVERAGEIF('TT History'!$B:$B, D3541, 'TT History'!$E:$E) &gt; 9.8%, 1.1205, IF(AVERAGEIF('TT History'!$B:$B, D3541, 'TT History'!$E:$E) &gt;= 8.5%, 1.1055, 1.0525)), 1.0525)</f>
        <v>33.452680052119206</v>
      </c>
    </row>
    <row r="3542" spans="1:8" x14ac:dyDescent="0.25">
      <c r="A3542" t="s">
        <v>176</v>
      </c>
      <c r="B3542" t="str">
        <f>VLOOKUP(C3542, olt_db!$B$2:$E$70, 2, 0)</f>
        <v>OLT-SMGN-IBS-Sinaksak_Pematang Siantar</v>
      </c>
      <c r="C3542" t="s">
        <v>1323</v>
      </c>
      <c r="D3542" s="92" t="s">
        <v>1325</v>
      </c>
      <c r="E3542" s="92" t="s">
        <v>1334</v>
      </c>
      <c r="F3542" s="173">
        <v>3.0219322463738401</v>
      </c>
      <c r="G3542" s="174">
        <v>99.100346719102504</v>
      </c>
      <c r="H3542" s="100">
        <f>ACOS(COS(RADIANS(90-F3543)) * COS(RADIANS(90-F3542)) + SIN(RADIANS(90-F3543)) * SIN(RADIANS(90-F3542)) * COS(RADIANS(G3543-G3542))) * 6371392 * IFERROR(IF(AVERAGEIF('TT History'!$B:$B, D3542, 'TT History'!$E:$E) &gt; 9.8%, 1.1205, IF(AVERAGEIF('TT History'!$B:$B, D3542, 'TT History'!$E:$E) &gt;= 8.5%, 1.1055, 1.0525)), 1.0525)</f>
        <v>36.762689612295681</v>
      </c>
    </row>
    <row r="3543" spans="1:8" x14ac:dyDescent="0.25">
      <c r="A3543" t="s">
        <v>176</v>
      </c>
      <c r="B3543" t="str">
        <f>VLOOKUP(C3543, olt_db!$B$2:$E$70, 2, 0)</f>
        <v>OLT-SMGN-IBS-Sinaksak_Pematang Siantar</v>
      </c>
      <c r="C3543" t="s">
        <v>1323</v>
      </c>
      <c r="D3543" s="92" t="s">
        <v>1325</v>
      </c>
      <c r="E3543" s="92" t="s">
        <v>1335</v>
      </c>
      <c r="F3543" s="173">
        <v>3.0218836769859401</v>
      </c>
      <c r="G3543" s="174">
        <v>99.100035960838696</v>
      </c>
      <c r="H3543" s="100">
        <f>ACOS(COS(RADIANS(90-F3544)) * COS(RADIANS(90-F3543)) + SIN(RADIANS(90-F3544)) * SIN(RADIANS(90-F3543)) * COS(RADIANS(G3544-G3543))) * 6371392 * IFERROR(IF(AVERAGEIF('TT History'!$B:$B, D3543, 'TT History'!$E:$E) &gt; 9.8%, 1.1205, IF(AVERAGEIF('TT History'!$B:$B, D3543, 'TT History'!$E:$E) &gt;= 8.5%, 1.1055, 1.0525)), 1.0525)</f>
        <v>40.078616756150765</v>
      </c>
    </row>
    <row r="3544" spans="1:8" x14ac:dyDescent="0.25">
      <c r="A3544" t="s">
        <v>176</v>
      </c>
      <c r="B3544" t="str">
        <f>VLOOKUP(C3544, olt_db!$B$2:$E$70, 2, 0)</f>
        <v>OLT-SMGN-IBS-Sinaksak_Pematang Siantar</v>
      </c>
      <c r="C3544" t="s">
        <v>1323</v>
      </c>
      <c r="D3544" s="92" t="s">
        <v>1325</v>
      </c>
      <c r="E3544" s="92" t="s">
        <v>1336</v>
      </c>
      <c r="F3544" s="173">
        <v>3.0218387142348302</v>
      </c>
      <c r="G3544" s="174">
        <v>99.099696016626297</v>
      </c>
      <c r="H3544" s="100">
        <f>ACOS(COS(RADIANS(90-F3545)) * COS(RADIANS(90-F3544)) + SIN(RADIANS(90-F3545)) * SIN(RADIANS(90-F3544)) * COS(RADIANS(G3545-G3544))) * 6371392 * IFERROR(IF(AVERAGEIF('TT History'!$B:$B, D3544, 'TT History'!$E:$E) &gt; 9.8%, 1.1205, IF(AVERAGEIF('TT History'!$B:$B, D3544, 'TT History'!$E:$E) &gt;= 8.5%, 1.1055, 1.0525)), 1.0525)</f>
        <v>38.409384563818897</v>
      </c>
    </row>
    <row r="3545" spans="1:8" x14ac:dyDescent="0.25">
      <c r="A3545" t="s">
        <v>176</v>
      </c>
      <c r="B3545" t="str">
        <f>VLOOKUP(C3545, olt_db!$B$2:$E$70, 2, 0)</f>
        <v>OLT-SMGN-IBS-Sinaksak_Pematang Siantar</v>
      </c>
      <c r="C3545" t="s">
        <v>1323</v>
      </c>
      <c r="D3545" s="92" t="s">
        <v>1325</v>
      </c>
      <c r="E3545" s="92" t="s">
        <v>1337</v>
      </c>
      <c r="F3545" s="173">
        <v>3.0217870448661199</v>
      </c>
      <c r="G3545" s="174">
        <v>99.099371484234894</v>
      </c>
      <c r="H3545" s="100">
        <f>ACOS(COS(RADIANS(90-F3546)) * COS(RADIANS(90-F3545)) + SIN(RADIANS(90-F3546)) * SIN(RADIANS(90-F3545)) * COS(RADIANS(G3546-G3545))) * 6371392 * IFERROR(IF(AVERAGEIF('TT History'!$B:$B, D3545, 'TT History'!$E:$E) &gt; 9.8%, 1.1205, IF(AVERAGEIF('TT History'!$B:$B, D3545, 'TT History'!$E:$E) &gt;= 8.5%, 1.1055, 1.0525)), 1.0525)</f>
        <v>36.155101864216917</v>
      </c>
    </row>
    <row r="3546" spans="1:8" x14ac:dyDescent="0.25">
      <c r="A3546" t="s">
        <v>176</v>
      </c>
      <c r="B3546" t="str">
        <f>VLOOKUP(C3546, olt_db!$B$2:$E$70, 2, 0)</f>
        <v>OLT-SMGN-IBS-Sinaksak_Pematang Siantar</v>
      </c>
      <c r="C3546" t="s">
        <v>1323</v>
      </c>
      <c r="D3546" s="92" t="s">
        <v>1325</v>
      </c>
      <c r="E3546" s="92" t="s">
        <v>1338</v>
      </c>
      <c r="F3546" s="173">
        <v>3.0217439672270698</v>
      </c>
      <c r="G3546" s="174">
        <v>99.099065163550605</v>
      </c>
      <c r="H3546" s="100">
        <f>ACOS(COS(RADIANS(90-F3547)) * COS(RADIANS(90-F3546)) + SIN(RADIANS(90-F3547)) * SIN(RADIANS(90-F3546)) * COS(RADIANS(G3547-G3546))) * 6371392 * IFERROR(IF(AVERAGEIF('TT History'!$B:$B, D3546, 'TT History'!$E:$E) &gt; 9.8%, 1.1205, IF(AVERAGEIF('TT History'!$B:$B, D3546, 'TT History'!$E:$E) &gt;= 8.5%, 1.1055, 1.0525)), 1.0525)</f>
        <v>41.876197449811499</v>
      </c>
    </row>
    <row r="3547" spans="1:8" x14ac:dyDescent="0.25">
      <c r="A3547" t="s">
        <v>176</v>
      </c>
      <c r="B3547" t="str">
        <f>VLOOKUP(C3547, olt_db!$B$2:$E$70, 2, 0)</f>
        <v>OLT-SMGN-IBS-Sinaksak_Pematang Siantar</v>
      </c>
      <c r="C3547" t="s">
        <v>1323</v>
      </c>
      <c r="D3547" s="92" t="s">
        <v>1325</v>
      </c>
      <c r="E3547" s="92" t="s">
        <v>1339</v>
      </c>
      <c r="F3547" s="173">
        <v>3.02168348668854</v>
      </c>
      <c r="G3547" s="174">
        <v>99.098712027316907</v>
      </c>
      <c r="H3547" s="100">
        <f>ACOS(COS(RADIANS(90-F3548)) * COS(RADIANS(90-F3547)) + SIN(RADIANS(90-F3548)) * SIN(RADIANS(90-F3547)) * COS(RADIANS(G3548-G3547))) * 6371392 * IFERROR(IF(AVERAGEIF('TT History'!$B:$B, D3547, 'TT History'!$E:$E) &gt; 9.8%, 1.1205, IF(AVERAGEIF('TT History'!$B:$B, D3547, 'TT History'!$E:$E) &gt;= 8.5%, 1.1055, 1.0525)), 1.0525)</f>
        <v>24.072311566347594</v>
      </c>
    </row>
    <row r="3548" spans="1:8" x14ac:dyDescent="0.25">
      <c r="A3548" t="s">
        <v>176</v>
      </c>
      <c r="B3548" t="str">
        <f>VLOOKUP(C3548, olt_db!$B$2:$E$70, 2, 0)</f>
        <v>OLT-SMGN-IBS-Sinaksak_Pematang Siantar</v>
      </c>
      <c r="C3548" t="s">
        <v>1323</v>
      </c>
      <c r="D3548" s="92" t="s">
        <v>1325</v>
      </c>
      <c r="E3548" s="92" t="s">
        <v>1340</v>
      </c>
      <c r="F3548" s="173">
        <v>3.0216909147364399</v>
      </c>
      <c r="G3548" s="174">
        <v>99.098506200283097</v>
      </c>
      <c r="H3548" s="100">
        <f>ACOS(COS(RADIANS(90-F3549)) * COS(RADIANS(90-F3548)) + SIN(RADIANS(90-F3549)) * SIN(RADIANS(90-F3548)) * COS(RADIANS(G3549-G3548))) * 6371392 * IFERROR(IF(AVERAGEIF('TT History'!$B:$B, D3548, 'TT History'!$E:$E) &gt; 9.8%, 1.1205, IF(AVERAGEIF('TT History'!$B:$B, D3548, 'TT History'!$E:$E) &gt;= 8.5%, 1.1055, 1.0525)), 1.0525)</f>
        <v>32.12369399550402</v>
      </c>
    </row>
    <row r="3549" spans="1:8" x14ac:dyDescent="0.25">
      <c r="A3549" t="s">
        <v>176</v>
      </c>
      <c r="B3549" t="str">
        <f>VLOOKUP(C3549, olt_db!$B$2:$E$70, 2, 0)</f>
        <v>OLT-SMGN-IBS-Sinaksak_Pematang Siantar</v>
      </c>
      <c r="C3549" t="s">
        <v>1323</v>
      </c>
      <c r="D3549" s="92" t="s">
        <v>1325</v>
      </c>
      <c r="E3549" s="92" t="s">
        <v>1341</v>
      </c>
      <c r="F3549" s="173">
        <v>3.0217810366009901</v>
      </c>
      <c r="G3549" s="174">
        <v>99.098246589985393</v>
      </c>
      <c r="H3549" s="100">
        <f>ACOS(COS(RADIANS(90-F3550)) * COS(RADIANS(90-F3549)) + SIN(RADIANS(90-F3550)) * SIN(RADIANS(90-F3549)) * COS(RADIANS(G3550-G3549))) * 6371392 * IFERROR(IF(AVERAGEIF('TT History'!$B:$B, D3549, 'TT History'!$E:$E) &gt; 9.8%, 1.1205, IF(AVERAGEIF('TT History'!$B:$B, D3549, 'TT History'!$E:$E) &gt;= 8.5%, 1.1055, 1.0525)), 1.0525)</f>
        <v>32.88522339653349</v>
      </c>
    </row>
    <row r="3550" spans="1:8" x14ac:dyDescent="0.25">
      <c r="A3550" t="s">
        <v>176</v>
      </c>
      <c r="B3550" t="str">
        <f>VLOOKUP(C3550, olt_db!$B$2:$E$70, 2, 0)</f>
        <v>OLT-SMGN-IBS-Sinaksak_Pematang Siantar</v>
      </c>
      <c r="C3550" t="s">
        <v>1323</v>
      </c>
      <c r="D3550" s="92" t="s">
        <v>1325</v>
      </c>
      <c r="E3550" s="92" t="s">
        <v>1342</v>
      </c>
      <c r="F3550" s="173">
        <v>3.0218866680127401</v>
      </c>
      <c r="G3550" s="174">
        <v>99.097985864141904</v>
      </c>
      <c r="H3550" s="100">
        <f>ACOS(COS(RADIANS(90-F3551)) * COS(RADIANS(90-F3550)) + SIN(RADIANS(90-F3551)) * SIN(RADIANS(90-F3550)) * COS(RADIANS(G3551-G3550))) * 6371392 * IFERROR(IF(AVERAGEIF('TT History'!$B:$B, D3550, 'TT History'!$E:$E) &gt; 9.8%, 1.1205, IF(AVERAGEIF('TT History'!$B:$B, D3550, 'TT History'!$E:$E) &gt;= 8.5%, 1.1055, 1.0525)), 1.0525)</f>
        <v>32.671528904783173</v>
      </c>
    </row>
    <row r="3551" spans="1:8" x14ac:dyDescent="0.25">
      <c r="A3551" t="s">
        <v>176</v>
      </c>
      <c r="B3551" t="str">
        <f>VLOOKUP(C3551, olt_db!$B$2:$E$70, 2, 0)</f>
        <v>OLT-SMGN-IBS-Sinaksak_Pematang Siantar</v>
      </c>
      <c r="C3551" t="s">
        <v>1323</v>
      </c>
      <c r="D3551" s="92" t="s">
        <v>1325</v>
      </c>
      <c r="E3551" s="92" t="s">
        <v>1343</v>
      </c>
      <c r="F3551" s="173">
        <v>3.02198301609097</v>
      </c>
      <c r="G3551" s="174">
        <v>99.097723503824497</v>
      </c>
      <c r="H3551" s="100">
        <f>ACOS(COS(RADIANS(90-F3552)) * COS(RADIANS(90-F3551)) + SIN(RADIANS(90-F3552)) * SIN(RADIANS(90-F3551)) * COS(RADIANS(G3552-G3551))) * 6371392 * IFERROR(IF(AVERAGEIF('TT History'!$B:$B, D3551, 'TT History'!$E:$E) &gt; 9.8%, 1.1205, IF(AVERAGEIF('TT History'!$B:$B, D3551, 'TT History'!$E:$E) &gt;= 8.5%, 1.1055, 1.0525)), 1.0525)</f>
        <v>23.509914397739585</v>
      </c>
    </row>
    <row r="3552" spans="1:8" x14ac:dyDescent="0.25">
      <c r="A3552" t="s">
        <v>176</v>
      </c>
      <c r="B3552" t="str">
        <f>VLOOKUP(C3552, olt_db!$B$2:$E$70, 2, 0)</f>
        <v>OLT-SMGN-IBS-Sinaksak_Pematang Siantar</v>
      </c>
      <c r="C3552" t="s">
        <v>1323</v>
      </c>
      <c r="D3552" s="92" t="s">
        <v>1325</v>
      </c>
      <c r="E3552" s="92" t="s">
        <v>1344</v>
      </c>
      <c r="F3552" s="173">
        <v>3.0220728384103901</v>
      </c>
      <c r="G3552" s="174">
        <v>99.097543585570506</v>
      </c>
      <c r="H3552" s="100">
        <f>ACOS(COS(RADIANS(90-F3553)) * COS(RADIANS(90-F3552)) + SIN(RADIANS(90-F3553)) * SIN(RADIANS(90-F3552)) * COS(RADIANS(G3553-G3552))) * 6371392 * IFERROR(IF(AVERAGEIF('TT History'!$B:$B, D3552, 'TT History'!$E:$E) &gt; 9.8%, 1.1205, IF(AVERAGEIF('TT History'!$B:$B, D3552, 'TT History'!$E:$E) &gt;= 8.5%, 1.1055, 1.0525)), 1.0525)</f>
        <v>30.678770960701812</v>
      </c>
    </row>
    <row r="3553" spans="1:8" x14ac:dyDescent="0.25">
      <c r="A3553" t="s">
        <v>176</v>
      </c>
      <c r="B3553" t="str">
        <f>VLOOKUP(C3553, olt_db!$B$2:$E$70, 2, 0)</f>
        <v>OLT-SMGN-IBS-Sinaksak_Pematang Siantar</v>
      </c>
      <c r="C3553" t="s">
        <v>1323</v>
      </c>
      <c r="D3553" s="92" t="s">
        <v>1325</v>
      </c>
      <c r="E3553" s="92" t="s">
        <v>1345</v>
      </c>
      <c r="F3553" s="173">
        <v>3.02222369322639</v>
      </c>
      <c r="G3553" s="174">
        <v>99.097328926390404</v>
      </c>
      <c r="H3553" s="100">
        <f>ACOS(COS(RADIANS(90-F3554)) * COS(RADIANS(90-F3553)) + SIN(RADIANS(90-F3554)) * SIN(RADIANS(90-F3553)) * COS(RADIANS(G3554-G3553))) * 6371392 * IFERROR(IF(AVERAGEIF('TT History'!$B:$B, D3553, 'TT History'!$E:$E) &gt; 9.8%, 1.1205, IF(AVERAGEIF('TT History'!$B:$B, D3553, 'TT History'!$E:$E) &gt;= 8.5%, 1.1055, 1.0525)), 1.0525)</f>
        <v>35.7842306409919</v>
      </c>
    </row>
    <row r="3554" spans="1:8" x14ac:dyDescent="0.25">
      <c r="A3554" t="s">
        <v>176</v>
      </c>
      <c r="B3554" t="str">
        <f>VLOOKUP(C3554, olt_db!$B$2:$E$70, 2, 0)</f>
        <v>OLT-SMGN-IBS-Sinaksak_Pematang Siantar</v>
      </c>
      <c r="C3554" t="s">
        <v>1323</v>
      </c>
      <c r="D3554" s="92" t="s">
        <v>1325</v>
      </c>
      <c r="E3554" s="92" t="s">
        <v>1346</v>
      </c>
      <c r="F3554" s="173">
        <v>3.0224503282580102</v>
      </c>
      <c r="G3554" s="174">
        <v>99.097123418547895</v>
      </c>
      <c r="H3554" s="100">
        <f>ACOS(COS(RADIANS(90-F3555)) * COS(RADIANS(90-F3554)) + SIN(RADIANS(90-F3555)) * SIN(RADIANS(90-F3554)) * COS(RADIANS(G3555-G3554))) * 6371392 * IFERROR(IF(AVERAGEIF('TT History'!$B:$B, D3554, 'TT History'!$E:$E) &gt; 9.8%, 1.1205, IF(AVERAGEIF('TT History'!$B:$B, D3554, 'TT History'!$E:$E) &gt;= 8.5%, 1.1055, 1.0525)), 1.0525)</f>
        <v>34.698346552219519</v>
      </c>
    </row>
    <row r="3555" spans="1:8" x14ac:dyDescent="0.25">
      <c r="A3555" t="s">
        <v>176</v>
      </c>
      <c r="B3555" t="str">
        <f>VLOOKUP(C3555, olt_db!$B$2:$E$70, 2, 0)</f>
        <v>OLT-SMGN-IBS-Sinaksak_Pematang Siantar</v>
      </c>
      <c r="C3555" t="s">
        <v>1323</v>
      </c>
      <c r="D3555" s="92" t="s">
        <v>1325</v>
      </c>
      <c r="E3555" s="92" t="s">
        <v>1347</v>
      </c>
      <c r="F3555" s="173">
        <v>3.0226791993608901</v>
      </c>
      <c r="G3555" s="174">
        <v>99.096934714950393</v>
      </c>
      <c r="H3555" s="100">
        <f>ACOS(COS(RADIANS(90-F3556)) * COS(RADIANS(90-F3555)) + SIN(RADIANS(90-F3556)) * SIN(RADIANS(90-F3555)) * COS(RADIANS(G3556-G3555))) * 6371392 * IFERROR(IF(AVERAGEIF('TT History'!$B:$B, D3555, 'TT History'!$E:$E) &gt; 9.8%, 1.1205, IF(AVERAGEIF('TT History'!$B:$B, D3555, 'TT History'!$E:$E) &gt;= 8.5%, 1.1055, 1.0525)), 1.0525)</f>
        <v>47.97633635184161</v>
      </c>
    </row>
    <row r="3556" spans="1:8" x14ac:dyDescent="0.25">
      <c r="A3556" t="s">
        <v>176</v>
      </c>
      <c r="B3556" t="str">
        <f>VLOOKUP(C3556, olt_db!$B$2:$E$70, 2, 0)</f>
        <v>OLT-SMGN-IBS-Sinaksak_Pematang Siantar</v>
      </c>
      <c r="C3556" t="s">
        <v>1323</v>
      </c>
      <c r="D3556" s="92" t="s">
        <v>1325</v>
      </c>
      <c r="E3556" s="92" t="s">
        <v>1348</v>
      </c>
      <c r="F3556" s="173">
        <v>3.0230102560698802</v>
      </c>
      <c r="G3556" s="174">
        <v>99.096692650839202</v>
      </c>
      <c r="H3556" s="100">
        <f>ACOS(COS(RADIANS(90-F3557)) * COS(RADIANS(90-F3556)) + SIN(RADIANS(90-F3557)) * SIN(RADIANS(90-F3556)) * COS(RADIANS(G3557-G3556))) * 6371392 * IFERROR(IF(AVERAGEIF('TT History'!$B:$B, D3556, 'TT History'!$E:$E) &gt; 9.8%, 1.1205, IF(AVERAGEIF('TT History'!$B:$B, D3556, 'TT History'!$E:$E) &gt;= 8.5%, 1.1055, 1.0525)), 1.0525)</f>
        <v>38.597270042644119</v>
      </c>
    </row>
    <row r="3557" spans="1:8" x14ac:dyDescent="0.25">
      <c r="A3557" t="s">
        <v>176</v>
      </c>
      <c r="B3557" t="str">
        <f>VLOOKUP(C3557, olt_db!$B$2:$E$70, 2, 0)</f>
        <v>OLT-SMGN-IBS-Sinaksak_Pematang Siantar</v>
      </c>
      <c r="C3557" t="s">
        <v>1323</v>
      </c>
      <c r="D3557" s="92" t="s">
        <v>1325</v>
      </c>
      <c r="E3557" s="92" t="s">
        <v>1349</v>
      </c>
      <c r="F3557" s="173">
        <v>3.02327638208601</v>
      </c>
      <c r="G3557" s="174">
        <v>99.096497620290293</v>
      </c>
      <c r="H3557" s="100">
        <f>ACOS(COS(RADIANS(90-F3558)) * COS(RADIANS(90-F3557)) + SIN(RADIANS(90-F3558)) * SIN(RADIANS(90-F3557)) * COS(RADIANS(G3558-G3557))) * 6371392 * IFERROR(IF(AVERAGEIF('TT History'!$B:$B, D3557, 'TT History'!$E:$E) &gt; 9.8%, 1.1205, IF(AVERAGEIF('TT History'!$B:$B, D3557, 'TT History'!$E:$E) &gt;= 8.5%, 1.1055, 1.0525)), 1.0525)</f>
        <v>35.25177365254018</v>
      </c>
    </row>
    <row r="3558" spans="1:8" x14ac:dyDescent="0.25">
      <c r="A3558" t="s">
        <v>176</v>
      </c>
      <c r="B3558" t="str">
        <f>VLOOKUP(C3558, olt_db!$B$2:$E$70, 2, 0)</f>
        <v>OLT-SMGN-IBS-Sinaksak_Pematang Siantar</v>
      </c>
      <c r="C3558" t="s">
        <v>1323</v>
      </c>
      <c r="D3558" s="92" t="s">
        <v>1325</v>
      </c>
      <c r="E3558" s="92" t="s">
        <v>1350</v>
      </c>
      <c r="F3558" s="173">
        <v>3.0235180407362301</v>
      </c>
      <c r="G3558" s="174">
        <v>99.096317593098902</v>
      </c>
      <c r="H3558" s="100">
        <f>ACOS(COS(RADIANS(90-F3559)) * COS(RADIANS(90-F3558)) + SIN(RADIANS(90-F3559)) * SIN(RADIANS(90-F3558)) * COS(RADIANS(G3559-G3558))) * 6371392 * IFERROR(IF(AVERAGEIF('TT History'!$B:$B, D3558, 'TT History'!$E:$E) &gt; 9.8%, 1.1205, IF(AVERAGEIF('TT History'!$B:$B, D3558, 'TT History'!$E:$E) &gt;= 8.5%, 1.1055, 1.0525)), 1.0525)</f>
        <v>37.504842144595663</v>
      </c>
    </row>
    <row r="3559" spans="1:8" x14ac:dyDescent="0.25">
      <c r="A3559" t="s">
        <v>176</v>
      </c>
      <c r="B3559" t="str">
        <f>VLOOKUP(C3559, olt_db!$B$2:$E$70, 2, 0)</f>
        <v>OLT-SMGN-IBS-Sinaksak_Pematang Siantar</v>
      </c>
      <c r="C3559" t="s">
        <v>1323</v>
      </c>
      <c r="D3559" s="92" t="s">
        <v>1325</v>
      </c>
      <c r="E3559" s="92" t="s">
        <v>1351</v>
      </c>
      <c r="F3559" s="173">
        <v>3.0237275938831401</v>
      </c>
      <c r="G3559" s="174">
        <v>99.096074824989898</v>
      </c>
      <c r="H3559" s="100">
        <f>ACOS(COS(RADIANS(90-F3560)) * COS(RADIANS(90-F3559)) + SIN(RADIANS(90-F3560)) * SIN(RADIANS(90-F3559)) * COS(RADIANS(G3560-G3559))) * 6371392 * IFERROR(IF(AVERAGEIF('TT History'!$B:$B, D3559, 'TT History'!$E:$E) &gt; 9.8%, 1.1205, IF(AVERAGEIF('TT History'!$B:$B, D3559, 'TT History'!$E:$E) &gt;= 8.5%, 1.1055, 1.0525)), 1.0525)</f>
        <v>24.241163821324722</v>
      </c>
    </row>
    <row r="3560" spans="1:8" x14ac:dyDescent="0.25">
      <c r="A3560" t="s">
        <v>176</v>
      </c>
      <c r="B3560" t="str">
        <f>VLOOKUP(C3560, olt_db!$B$2:$E$70, 2, 0)</f>
        <v>OLT-SMGN-IBS-Sinaksak_Pematang Siantar</v>
      </c>
      <c r="C3560" t="s">
        <v>1323</v>
      </c>
      <c r="D3560" s="92" t="s">
        <v>1325</v>
      </c>
      <c r="E3560" s="92" t="s">
        <v>1352</v>
      </c>
      <c r="F3560" s="173">
        <v>3.0238165460281499</v>
      </c>
      <c r="G3560" s="174">
        <v>99.095887519518698</v>
      </c>
      <c r="H3560" s="100">
        <f>ACOS(COS(RADIANS(90-F3561)) * COS(RADIANS(90-F3560)) + SIN(RADIANS(90-F3561)) * SIN(RADIANS(90-F3560)) * COS(RADIANS(G3561-G3560))) * 6371392 * IFERROR(IF(AVERAGEIF('TT History'!$B:$B, D3560, 'TT History'!$E:$E) &gt; 9.8%, 1.1205, IF(AVERAGEIF('TT History'!$B:$B, D3560, 'TT History'!$E:$E) &gt;= 8.5%, 1.1055, 1.0525)), 1.0525)</f>
        <v>35.785346770644196</v>
      </c>
    </row>
    <row r="3561" spans="1:8" x14ac:dyDescent="0.25">
      <c r="A3561" t="s">
        <v>176</v>
      </c>
      <c r="B3561" t="str">
        <f>VLOOKUP(C3561, olt_db!$B$2:$E$70, 2, 0)</f>
        <v>OLT-SMGN-IBS-Sinaksak_Pematang Siantar</v>
      </c>
      <c r="C3561" t="s">
        <v>1323</v>
      </c>
      <c r="D3561" s="92" t="s">
        <v>1325</v>
      </c>
      <c r="E3561" s="92" t="s">
        <v>1353</v>
      </c>
      <c r="F3561" s="173">
        <v>3.02370425272969</v>
      </c>
      <c r="G3561" s="174">
        <v>99.095602735780602</v>
      </c>
      <c r="H3561" s="100">
        <f>ACOS(COS(RADIANS(90-F3562)) * COS(RADIANS(90-F3561)) + SIN(RADIANS(90-F3562)) * SIN(RADIANS(90-F3561)) * COS(RADIANS(G3562-G3561))) * 6371392 * IFERROR(IF(AVERAGEIF('TT History'!$B:$B, D3561, 'TT History'!$E:$E) &gt; 9.8%, 1.1205, IF(AVERAGEIF('TT History'!$B:$B, D3561, 'TT History'!$E:$E) &gt;= 8.5%, 1.1055, 1.0525)), 1.0525)</f>
        <v>37.761810771858066</v>
      </c>
    </row>
    <row r="3562" spans="1:8" x14ac:dyDescent="0.25">
      <c r="A3562" t="s">
        <v>176</v>
      </c>
      <c r="B3562" t="str">
        <f>VLOOKUP(C3562, olt_db!$B$2:$E$70, 2, 0)</f>
        <v>OLT-SMGN-IBS-Sinaksak_Pematang Siantar</v>
      </c>
      <c r="C3562" t="s">
        <v>1323</v>
      </c>
      <c r="D3562" s="92" t="s">
        <v>1325</v>
      </c>
      <c r="E3562" s="92" t="s">
        <v>1354</v>
      </c>
      <c r="F3562" s="173">
        <v>3.0234232396366298</v>
      </c>
      <c r="G3562" s="174">
        <v>99.095443998078494</v>
      </c>
      <c r="H3562" s="100">
        <f>ACOS(COS(RADIANS(90-F3563)) * COS(RADIANS(90-F3562)) + SIN(RADIANS(90-F3563)) * SIN(RADIANS(90-F3562)) * COS(RADIANS(G3563-G3562))) * 6371392 * IFERROR(IF(AVERAGEIF('TT History'!$B:$B, D3562, 'TT History'!$E:$E) &gt; 9.8%, 1.1205, IF(AVERAGEIF('TT History'!$B:$B, D3562, 'TT History'!$E:$E) &gt;= 8.5%, 1.1055, 1.0525)), 1.0525)</f>
        <v>33.527962747013277</v>
      </c>
    </row>
    <row r="3563" spans="1:8" x14ac:dyDescent="0.25">
      <c r="A3563" t="s">
        <v>176</v>
      </c>
      <c r="B3563" t="str">
        <f>VLOOKUP(C3563, olt_db!$B$2:$E$70, 2, 0)</f>
        <v>OLT-SMGN-IBS-Sinaksak_Pematang Siantar</v>
      </c>
      <c r="C3563" t="s">
        <v>1323</v>
      </c>
      <c r="D3563" s="92" t="s">
        <v>1325</v>
      </c>
      <c r="E3563" s="92" t="s">
        <v>1355</v>
      </c>
      <c r="F3563" s="173">
        <v>3.0231739750355202</v>
      </c>
      <c r="G3563" s="174">
        <v>99.095302628514204</v>
      </c>
      <c r="H3563" s="100">
        <f>ACOS(COS(RADIANS(90-F3564)) * COS(RADIANS(90-F3563)) + SIN(RADIANS(90-F3564)) * SIN(RADIANS(90-F3563)) * COS(RADIANS(G3564-G3563))) * 6371392 * IFERROR(IF(AVERAGEIF('TT History'!$B:$B, D3563, 'TT History'!$E:$E) &gt; 9.8%, 1.1205, IF(AVERAGEIF('TT History'!$B:$B, D3563, 'TT History'!$E:$E) &gt;= 8.5%, 1.1055, 1.0525)), 1.0525)</f>
        <v>35.14127403400957</v>
      </c>
    </row>
    <row r="3564" spans="1:8" x14ac:dyDescent="0.25">
      <c r="A3564" t="s">
        <v>176</v>
      </c>
      <c r="B3564" t="str">
        <f>VLOOKUP(C3564, olt_db!$B$2:$E$70, 2, 0)</f>
        <v>OLT-SMGN-IBS-Sinaksak_Pematang Siantar</v>
      </c>
      <c r="C3564" t="s">
        <v>1323</v>
      </c>
      <c r="D3564" s="92" t="s">
        <v>1325</v>
      </c>
      <c r="E3564" s="92" t="s">
        <v>1356</v>
      </c>
      <c r="F3564" s="173">
        <v>3.0229022831886101</v>
      </c>
      <c r="G3564" s="174">
        <v>99.095174648835098</v>
      </c>
      <c r="H3564" s="100">
        <f>ACOS(COS(RADIANS(90-F3565)) * COS(RADIANS(90-F3564)) + SIN(RADIANS(90-F3565)) * SIN(RADIANS(90-F3564)) * COS(RADIANS(G3565-G3564))) * 6371392 * IFERROR(IF(AVERAGEIF('TT History'!$B:$B, D3564, 'TT History'!$E:$E) &gt; 9.8%, 1.1205, IF(AVERAGEIF('TT History'!$B:$B, D3564, 'TT History'!$E:$E) &gt;= 8.5%, 1.1055, 1.0525)), 1.0525)</f>
        <v>41.151738456706369</v>
      </c>
    </row>
    <row r="3565" spans="1:8" x14ac:dyDescent="0.25">
      <c r="A3565" t="s">
        <v>176</v>
      </c>
      <c r="B3565" t="str">
        <f>VLOOKUP(C3565, olt_db!$B$2:$E$70, 2, 0)</f>
        <v>OLT-SMGN-IBS-Sinaksak_Pematang Siantar</v>
      </c>
      <c r="C3565" t="s">
        <v>1323</v>
      </c>
      <c r="D3565" s="92" t="s">
        <v>1325</v>
      </c>
      <c r="E3565" s="92" t="s">
        <v>1357</v>
      </c>
      <c r="F3565" s="173">
        <v>3.0225860340666202</v>
      </c>
      <c r="G3565" s="174">
        <v>99.095020773325402</v>
      </c>
      <c r="H3565" s="100">
        <f>ACOS(COS(RADIANS(90-F3566)) * COS(RADIANS(90-F3565)) + SIN(RADIANS(90-F3566)) * SIN(RADIANS(90-F3565)) * COS(RADIANS(G3566-G3565))) * 6371392 * IFERROR(IF(AVERAGEIF('TT History'!$B:$B, D3565, 'TT History'!$E:$E) &gt; 9.8%, 1.1205, IF(AVERAGEIF('TT History'!$B:$B, D3565, 'TT History'!$E:$E) &gt;= 8.5%, 1.1055, 1.0525)), 1.0525)</f>
        <v>38.573203435595012</v>
      </c>
    </row>
    <row r="3566" spans="1:8" x14ac:dyDescent="0.25">
      <c r="A3566" t="s">
        <v>176</v>
      </c>
      <c r="B3566" t="str">
        <f>VLOOKUP(C3566, olt_db!$B$2:$E$70, 2, 0)</f>
        <v>OLT-SMGN-IBS-Sinaksak_Pematang Siantar</v>
      </c>
      <c r="C3566" t="s">
        <v>1323</v>
      </c>
      <c r="D3566" s="92" t="s">
        <v>1325</v>
      </c>
      <c r="E3566" s="92" t="s">
        <v>1358</v>
      </c>
      <c r="F3566" s="173">
        <v>3.0223001665235998</v>
      </c>
      <c r="G3566" s="174">
        <v>99.094856536563597</v>
      </c>
      <c r="H3566" s="100">
        <f>ACOS(COS(RADIANS(90-F3567)) * COS(RADIANS(90-F3566)) + SIN(RADIANS(90-F3567)) * SIN(RADIANS(90-F3566)) * COS(RADIANS(G3567-G3566))) * 6371392 * IFERROR(IF(AVERAGEIF('TT History'!$B:$B, D3566, 'TT History'!$E:$E) &gt; 9.8%, 1.1205, IF(AVERAGEIF('TT History'!$B:$B, D3566, 'TT History'!$E:$E) &gt;= 8.5%, 1.1055, 1.0525)), 1.0525)</f>
        <v>28.888681881205517</v>
      </c>
    </row>
    <row r="3567" spans="1:8" x14ac:dyDescent="0.25">
      <c r="A3567" t="s">
        <v>176</v>
      </c>
      <c r="B3567" t="str">
        <f>VLOOKUP(C3567, olt_db!$B$2:$E$70, 2, 0)</f>
        <v>OLT-SMGN-IBS-Sinaksak_Pematang Siantar</v>
      </c>
      <c r="C3567" t="s">
        <v>1323</v>
      </c>
      <c r="D3567" s="92" t="s">
        <v>1325</v>
      </c>
      <c r="E3567" s="92" t="s">
        <v>1359</v>
      </c>
      <c r="F3567" s="173">
        <v>3.02209374862157</v>
      </c>
      <c r="G3567" s="174">
        <v>99.094721015126396</v>
      </c>
      <c r="H3567" s="100">
        <f>ACOS(COS(RADIANS(90-F3568)) * COS(RADIANS(90-F3567)) + SIN(RADIANS(90-F3568)) * SIN(RADIANS(90-F3567)) * COS(RADIANS(G3568-G3567))) * 6371392 * IFERROR(IF(AVERAGEIF('TT History'!$B:$B, D3567, 'TT History'!$E:$E) &gt; 9.8%, 1.1205, IF(AVERAGEIF('TT History'!$B:$B, D3567, 'TT History'!$E:$E) &gt;= 8.5%, 1.1055, 1.0525)), 1.0525)</f>
        <v>30.841078174994315</v>
      </c>
    </row>
    <row r="3568" spans="1:8" x14ac:dyDescent="0.25">
      <c r="A3568" t="s">
        <v>176</v>
      </c>
      <c r="B3568" t="str">
        <f>VLOOKUP(C3568, olt_db!$B$2:$E$70, 2, 0)</f>
        <v>OLT-SMGN-IBS-Sinaksak_Pematang Siantar</v>
      </c>
      <c r="C3568" t="s">
        <v>1323</v>
      </c>
      <c r="D3568" s="92" t="s">
        <v>1325</v>
      </c>
      <c r="E3568" s="92" t="s">
        <v>1360</v>
      </c>
      <c r="F3568" s="173">
        <v>3.0218864040081099</v>
      </c>
      <c r="G3568" s="174">
        <v>99.094558168881406</v>
      </c>
      <c r="H3568" s="100">
        <f>ACOS(COS(RADIANS(90-F3569)) * COS(RADIANS(90-F3568)) + SIN(RADIANS(90-F3569)) * SIN(RADIANS(90-F3568)) * COS(RADIANS(G3569-G3568))) * 6371392 * IFERROR(IF(AVERAGEIF('TT History'!$B:$B, D3568, 'TT History'!$E:$E) &gt; 9.8%, 1.1205, IF(AVERAGEIF('TT History'!$B:$B, D3568, 'TT History'!$E:$E) &gt;= 8.5%, 1.1055, 1.0525)), 1.0525)</f>
        <v>32.405780059078403</v>
      </c>
    </row>
    <row r="3569" spans="1:8" x14ac:dyDescent="0.25">
      <c r="A3569" t="s">
        <v>176</v>
      </c>
      <c r="B3569" t="str">
        <f>VLOOKUP(C3569, olt_db!$B$2:$E$70, 2, 0)</f>
        <v>OLT-SMGN-IBS-Sinaksak_Pematang Siantar</v>
      </c>
      <c r="C3569" t="s">
        <v>1323</v>
      </c>
      <c r="D3569" s="92" t="s">
        <v>1325</v>
      </c>
      <c r="E3569" s="92" t="s">
        <v>1361</v>
      </c>
      <c r="F3569" s="173">
        <v>3.0216887559979799</v>
      </c>
      <c r="G3569" s="174">
        <v>99.094364000057098</v>
      </c>
      <c r="H3569" s="100">
        <f>ACOS(COS(RADIANS(90-F3570)) * COS(RADIANS(90-F3569)) + SIN(RADIANS(90-F3570)) * SIN(RADIANS(90-F3569)) * COS(RADIANS(G3570-G3569))) * 6371392 * IFERROR(IF(AVERAGEIF('TT History'!$B:$B, D3569, 'TT History'!$E:$E) &gt; 9.8%, 1.1205, IF(AVERAGEIF('TT History'!$B:$B, D3569, 'TT History'!$E:$E) &gt;= 8.5%, 1.1055, 1.0525)), 1.0525)</f>
        <v>34.137995735960899</v>
      </c>
    </row>
    <row r="3570" spans="1:8" x14ac:dyDescent="0.25">
      <c r="A3570" t="s">
        <v>176</v>
      </c>
      <c r="B3570" t="str">
        <f>VLOOKUP(C3570, olt_db!$B$2:$E$70, 2, 0)</f>
        <v>OLT-SMGN-IBS-Sinaksak_Pematang Siantar</v>
      </c>
      <c r="C3570" t="s">
        <v>1323</v>
      </c>
      <c r="D3570" s="92" t="s">
        <v>1325</v>
      </c>
      <c r="E3570" s="92" t="s">
        <v>1362</v>
      </c>
      <c r="F3570" s="173">
        <v>3.0214885339906798</v>
      </c>
      <c r="G3570" s="174">
        <v>99.094151603322999</v>
      </c>
      <c r="H3570" s="100">
        <f>ACOS(COS(RADIANS(90-F3571)) * COS(RADIANS(90-F3570)) + SIN(RADIANS(90-F3571)) * SIN(RADIANS(90-F3570)) * COS(RADIANS(G3571-G3570))) * 6371392 * IFERROR(IF(AVERAGEIF('TT History'!$B:$B, D3570, 'TT History'!$E:$E) &gt; 9.8%, 1.1205, IF(AVERAGEIF('TT History'!$B:$B, D3570, 'TT History'!$E:$E) &gt;= 8.5%, 1.1055, 1.0525)), 1.0525)</f>
        <v>20.844718621569893</v>
      </c>
    </row>
    <row r="3571" spans="1:8" x14ac:dyDescent="0.25">
      <c r="A3571" t="s">
        <v>176</v>
      </c>
      <c r="B3571" t="str">
        <f>VLOOKUP(C3571, olt_db!$B$2:$E$70, 2, 0)</f>
        <v>OLT-SMGN-IBS-Sinaksak_Pematang Siantar</v>
      </c>
      <c r="C3571" t="s">
        <v>1323</v>
      </c>
      <c r="D3571" s="92" t="s">
        <v>1325</v>
      </c>
      <c r="E3571" s="92" t="s">
        <v>1363</v>
      </c>
      <c r="F3571" s="173">
        <v>3.0214513086066099</v>
      </c>
      <c r="G3571" s="174">
        <v>99.093977193558999</v>
      </c>
      <c r="H3571" s="100">
        <f>ACOS(COS(RADIANS(90-F3572)) * COS(RADIANS(90-F3571)) + SIN(RADIANS(90-F3572)) * SIN(RADIANS(90-F3571)) * COS(RADIANS(G3572-G3571))) * 6371392 * IFERROR(IF(AVERAGEIF('TT History'!$B:$B, D3571, 'TT History'!$E:$E) &gt; 9.8%, 1.1205, IF(AVERAGEIF('TT History'!$B:$B, D3571, 'TT History'!$E:$E) &gt;= 8.5%, 1.1055, 1.0525)), 1.0525)</f>
        <v>28.186622233486315</v>
      </c>
    </row>
    <row r="3572" spans="1:8" x14ac:dyDescent="0.25">
      <c r="A3572" t="s">
        <v>176</v>
      </c>
      <c r="B3572" t="str">
        <f>VLOOKUP(C3572, olt_db!$B$2:$E$70, 2, 0)</f>
        <v>OLT-SMGN-IBS-Sinaksak_Pematang Siantar</v>
      </c>
      <c r="C3572" t="s">
        <v>1323</v>
      </c>
      <c r="D3572" s="92" t="s">
        <v>1325</v>
      </c>
      <c r="E3572" s="92" t="s">
        <v>1364</v>
      </c>
      <c r="F3572" s="173">
        <v>3.02133450834179</v>
      </c>
      <c r="G3572" s="174">
        <v>99.093766289707702</v>
      </c>
      <c r="H3572" s="100">
        <f>ACOS(COS(RADIANS(90-F3573)) * COS(RADIANS(90-F3572)) + SIN(RADIANS(90-F3573)) * SIN(RADIANS(90-F3572)) * COS(RADIANS(G3573-G3572))) * 6371392 * IFERROR(IF(AVERAGEIF('TT History'!$B:$B, D3572, 'TT History'!$E:$E) &gt; 9.8%, 1.1205, IF(AVERAGEIF('TT History'!$B:$B, D3572, 'TT History'!$E:$E) &gt;= 8.5%, 1.1055, 1.0525)), 1.0525)</f>
        <v>45.61182657405282</v>
      </c>
    </row>
    <row r="3573" spans="1:8" x14ac:dyDescent="0.25">
      <c r="A3573" t="s">
        <v>176</v>
      </c>
      <c r="B3573" t="str">
        <f>VLOOKUP(C3573, olt_db!$B$2:$E$70, 2, 0)</f>
        <v>OLT-SMGN-IBS-Sinaksak_Pematang Siantar</v>
      </c>
      <c r="C3573" t="s">
        <v>1323</v>
      </c>
      <c r="D3573" s="92" t="s">
        <v>1325</v>
      </c>
      <c r="E3573" s="92" t="s">
        <v>1365</v>
      </c>
      <c r="F3573" s="173">
        <v>3.0214724724738198</v>
      </c>
      <c r="G3573" s="174">
        <v>99.0934013087289</v>
      </c>
      <c r="H3573" s="100">
        <f>ACOS(COS(RADIANS(90-F3574)) * COS(RADIANS(90-F3573)) + SIN(RADIANS(90-F3574)) * SIN(RADIANS(90-F3573)) * COS(RADIANS(G3574-G3573))) * 6371392 * IFERROR(IF(AVERAGEIF('TT History'!$B:$B, D3573, 'TT History'!$E:$E) &gt; 9.8%, 1.1205, IF(AVERAGEIF('TT History'!$B:$B, D3573, 'TT History'!$E:$E) &gt;= 8.5%, 1.1055, 1.0525)), 1.0525)</f>
        <v>46.713671217089555</v>
      </c>
    </row>
    <row r="3574" spans="1:8" x14ac:dyDescent="0.25">
      <c r="A3574" t="s">
        <v>176</v>
      </c>
      <c r="B3574" t="str">
        <f>VLOOKUP(C3574, olt_db!$B$2:$E$70, 2, 0)</f>
        <v>OLT-SMGN-IBS-Sinaksak_Pematang Siantar</v>
      </c>
      <c r="C3574" t="s">
        <v>1323</v>
      </c>
      <c r="D3574" s="92" t="s">
        <v>1325</v>
      </c>
      <c r="E3574" s="92" t="s">
        <v>1366</v>
      </c>
      <c r="F3574" s="173">
        <v>3.02162025148793</v>
      </c>
      <c r="G3574" s="174">
        <v>99.093030032850706</v>
      </c>
      <c r="H3574" s="100">
        <f>ACOS(COS(RADIANS(90-F3575)) * COS(RADIANS(90-F3574)) + SIN(RADIANS(90-F3575)) * SIN(RADIANS(90-F3574)) * COS(RADIANS(G3575-G3574))) * 6371392 * IFERROR(IF(AVERAGEIF('TT History'!$B:$B, D3574, 'TT History'!$E:$E) &gt; 9.8%, 1.1205, IF(AVERAGEIF('TT History'!$B:$B, D3574, 'TT History'!$E:$E) &gt;= 8.5%, 1.1055, 1.0525)), 1.0525)</f>
        <v>42.532732137778318</v>
      </c>
    </row>
    <row r="3575" spans="1:8" x14ac:dyDescent="0.25">
      <c r="A3575" t="s">
        <v>176</v>
      </c>
      <c r="B3575" t="str">
        <f>VLOOKUP(C3575, olt_db!$B$2:$E$70, 2, 0)</f>
        <v>OLT-SMGN-IBS-Sinaksak_Pematang Siantar</v>
      </c>
      <c r="C3575" t="s">
        <v>1323</v>
      </c>
      <c r="D3575" s="92" t="s">
        <v>1325</v>
      </c>
      <c r="E3575" s="92" t="s">
        <v>1367</v>
      </c>
      <c r="F3575" s="173">
        <v>3.0217878767214699</v>
      </c>
      <c r="G3575" s="174">
        <v>99.092707149600798</v>
      </c>
      <c r="H3575" s="100">
        <f>ACOS(COS(RADIANS(90-F3576)) * COS(RADIANS(90-F3575)) + SIN(RADIANS(90-F3576)) * SIN(RADIANS(90-F3575)) * COS(RADIANS(G3576-G3575))) * 6371392 * IFERROR(IF(AVERAGEIF('TT History'!$B:$B, D3575, 'TT History'!$E:$E) &gt; 9.8%, 1.1205, IF(AVERAGEIF('TT History'!$B:$B, D3575, 'TT History'!$E:$E) &gt;= 8.5%, 1.1055, 1.0525)), 1.0525)</f>
        <v>49.019771307139592</v>
      </c>
    </row>
    <row r="3576" spans="1:8" x14ac:dyDescent="0.25">
      <c r="A3576" t="s">
        <v>176</v>
      </c>
      <c r="B3576" t="str">
        <f>VLOOKUP(C3576, olt_db!$B$2:$E$70, 2, 0)</f>
        <v>OLT-SMGN-IBS-Sinaksak_Pematang Siantar</v>
      </c>
      <c r="C3576" t="s">
        <v>1323</v>
      </c>
      <c r="D3576" s="92" t="s">
        <v>1325</v>
      </c>
      <c r="E3576" s="92" t="s">
        <v>1368</v>
      </c>
      <c r="F3576" s="173">
        <v>3.0219563570312098</v>
      </c>
      <c r="G3576" s="174">
        <v>99.092323168046406</v>
      </c>
      <c r="H3576" s="100">
        <f>ACOS(COS(RADIANS(90-F3577)) * COS(RADIANS(90-F3576)) + SIN(RADIANS(90-F3577)) * SIN(RADIANS(90-F3576)) * COS(RADIANS(G3577-G3576))) * 6371392 * IFERROR(IF(AVERAGEIF('TT History'!$B:$B, D3576, 'TT History'!$E:$E) &gt; 9.8%, 1.1205, IF(AVERAGEIF('TT History'!$B:$B, D3576, 'TT History'!$E:$E) &gt;= 8.5%, 1.1055, 1.0525)), 1.0525)</f>
        <v>58.163451029098617</v>
      </c>
    </row>
    <row r="3577" spans="1:8" x14ac:dyDescent="0.25">
      <c r="A3577" t="s">
        <v>176</v>
      </c>
      <c r="B3577" t="str">
        <f>VLOOKUP(C3577, olt_db!$B$2:$E$70, 2, 0)</f>
        <v>OLT-SMGN-IBS-Sinaksak_Pematang Siantar</v>
      </c>
      <c r="C3577" t="s">
        <v>1323</v>
      </c>
      <c r="D3577" s="92" t="s">
        <v>1325</v>
      </c>
      <c r="E3577" s="92" t="s">
        <v>1369</v>
      </c>
      <c r="F3577" s="173">
        <v>3.0224061218241598</v>
      </c>
      <c r="G3577" s="174">
        <v>99.092534828787805</v>
      </c>
      <c r="H3577" s="100">
        <f>ACOS(COS(RADIANS(90-F3578)) * COS(RADIANS(90-F3577)) + SIN(RADIANS(90-F3578)) * SIN(RADIANS(90-F3577)) * COS(RADIANS(G3578-G3577))) * 6371392 * IFERROR(IF(AVERAGEIF('TT History'!$B:$B, D3577, 'TT History'!$E:$E) &gt; 9.8%, 1.1205, IF(AVERAGEIF('TT History'!$B:$B, D3577, 'TT History'!$E:$E) &gt;= 8.5%, 1.1055, 1.0525)), 1.0525)</f>
        <v>48.399257128463432</v>
      </c>
    </row>
    <row r="3578" spans="1:8" x14ac:dyDescent="0.25">
      <c r="A3578" t="s">
        <v>176</v>
      </c>
      <c r="B3578" t="str">
        <f>VLOOKUP(C3578, olt_db!$B$2:$E$70, 2, 0)</f>
        <v>OLT-SMGN-IBS-Sinaksak_Pematang Siantar</v>
      </c>
      <c r="C3578" t="s">
        <v>1323</v>
      </c>
      <c r="D3578" s="92" t="s">
        <v>1325</v>
      </c>
      <c r="E3578" s="92" t="s">
        <v>1370</v>
      </c>
      <c r="F3578" s="173">
        <v>3.0226414013652998</v>
      </c>
      <c r="G3578" s="174">
        <v>99.092194284677802</v>
      </c>
      <c r="H3578" s="100">
        <f>ACOS(COS(RADIANS(90-F3579)) * COS(RADIANS(90-F3578)) + SIN(RADIANS(90-F3579)) * SIN(RADIANS(90-F3578)) * COS(RADIANS(G3579-G3578))) * 6371392 * IFERROR(IF(AVERAGEIF('TT History'!$B:$B, D3578, 'TT History'!$E:$E) &gt; 9.8%, 1.1205, IF(AVERAGEIF('TT History'!$B:$B, D3578, 'TT History'!$E:$E) &gt;= 8.5%, 1.1055, 1.0525)), 1.0525)</f>
        <v>52.844840335574595</v>
      </c>
    </row>
    <row r="3579" spans="1:8" x14ac:dyDescent="0.25">
      <c r="A3579" t="s">
        <v>176</v>
      </c>
      <c r="B3579" t="str">
        <f>VLOOKUP(C3579, olt_db!$B$2:$E$70, 2, 0)</f>
        <v>OLT-SMGN-IBS-Sinaksak_Pematang Siantar</v>
      </c>
      <c r="C3579" t="s">
        <v>1323</v>
      </c>
      <c r="D3579" s="92" t="s">
        <v>1325</v>
      </c>
      <c r="E3579" s="92" t="s">
        <v>1371</v>
      </c>
      <c r="F3579" s="173">
        <v>3.0228911697281302</v>
      </c>
      <c r="G3579" s="174">
        <v>99.091817625409902</v>
      </c>
      <c r="H3579" s="100">
        <f>ACOS(COS(RADIANS(90-F3580)) * COS(RADIANS(90-F3579)) + SIN(RADIANS(90-F3580)) * SIN(RADIANS(90-F3579)) * COS(RADIANS(G3580-G3579))) * 6371392 * IFERROR(IF(AVERAGEIF('TT History'!$B:$B, D3579, 'TT History'!$E:$E) &gt; 9.8%, 1.1205, IF(AVERAGEIF('TT History'!$B:$B, D3579, 'TT History'!$E:$E) &gt;= 8.5%, 1.1055, 1.0525)), 1.0525)</f>
        <v>40.693015916303139</v>
      </c>
    </row>
    <row r="3580" spans="1:8" x14ac:dyDescent="0.25">
      <c r="A3580" t="s">
        <v>176</v>
      </c>
      <c r="B3580" t="str">
        <f>VLOOKUP(C3580, olt_db!$B$2:$E$70, 2, 0)</f>
        <v>OLT-SMGN-IBS-Sinaksak_Pematang Siantar</v>
      </c>
      <c r="C3580" t="s">
        <v>1323</v>
      </c>
      <c r="D3580" s="92" t="s">
        <v>1325</v>
      </c>
      <c r="E3580" s="92" t="s">
        <v>1372</v>
      </c>
      <c r="F3580" s="173">
        <v>3.02309412321436</v>
      </c>
      <c r="G3580" s="174">
        <v>99.091534929797206</v>
      </c>
      <c r="H3580" s="100">
        <f>ACOS(COS(RADIANS(90-F3581)) * COS(RADIANS(90-F3580)) + SIN(RADIANS(90-F3581)) * SIN(RADIANS(90-F3580)) * COS(RADIANS(G3581-G3580))) * 6371392 * IFERROR(IF(AVERAGEIF('TT History'!$B:$B, D3580, 'TT History'!$E:$E) &gt; 9.8%, 1.1205, IF(AVERAGEIF('TT History'!$B:$B, D3580, 'TT History'!$E:$E) &gt;= 8.5%, 1.1055, 1.0525)), 1.0525)</f>
        <v>8.3979086502141378</v>
      </c>
    </row>
    <row r="3581" spans="1:8" x14ac:dyDescent="0.25">
      <c r="A3581" t="s">
        <v>176</v>
      </c>
      <c r="B3581" t="str">
        <f>VLOOKUP(C3581, olt_db!$B$2:$E$70, 2, 0)</f>
        <v>OLT-SMGN-IBS-Sinaksak_Pematang Siantar</v>
      </c>
      <c r="C3581" t="s">
        <v>1323</v>
      </c>
      <c r="D3581" s="92" t="s">
        <v>1325</v>
      </c>
      <c r="E3581" s="92" t="s">
        <v>1373</v>
      </c>
      <c r="F3581" s="173">
        <v>3.0231614645104301</v>
      </c>
      <c r="G3581" s="174">
        <v>99.091559741474697</v>
      </c>
      <c r="H3581" s="100">
        <f>ACOS(COS(RADIANS(90-F3582)) * COS(RADIANS(90-F3581)) + SIN(RADIANS(90-F3582)) * SIN(RADIANS(90-F3581)) * COS(RADIANS(G3582-G3581))) * 6371392 * IFERROR(IF(AVERAGEIF('TT History'!$B:$B, D3581, 'TT History'!$E:$E) &gt; 9.8%, 1.1205, IF(AVERAGEIF('TT History'!$B:$B, D3581, 'TT History'!$E:$E) &gt;= 8.5%, 1.1055, 1.0525)), 1.0525)</f>
        <v>22.020834265801277</v>
      </c>
    </row>
    <row r="3582" spans="1:8" x14ac:dyDescent="0.25">
      <c r="A3582" t="s">
        <v>176</v>
      </c>
      <c r="B3582" t="str">
        <f>VLOOKUP(C3582, olt_db!$B$2:$E$70, 2, 0)</f>
        <v>OLT-SMGN-IBS-Sinaksak_Pematang Siantar</v>
      </c>
      <c r="C3582" t="s">
        <v>1323</v>
      </c>
      <c r="D3582" s="92" t="s">
        <v>1325</v>
      </c>
      <c r="E3582" s="92" t="s">
        <v>1374</v>
      </c>
      <c r="F3582" s="173">
        <v>3.0232846921327101</v>
      </c>
      <c r="G3582" s="174">
        <v>99.091702119000999</v>
      </c>
      <c r="H3582" s="100">
        <f>ACOS(COS(RADIANS(90-F3583)) * COS(RADIANS(90-F3582)) + SIN(RADIANS(90-F3583)) * SIN(RADIANS(90-F3582)) * COS(RADIANS(G3583-G3582))) * 6371392 * IFERROR(IF(AVERAGEIF('TT History'!$B:$B, D3582, 'TT History'!$E:$E) &gt; 9.8%, 1.1205, IF(AVERAGEIF('TT History'!$B:$B, D3582, 'TT History'!$E:$E) &gt;= 8.5%, 1.1055, 1.0525)), 1.0525)</f>
        <v>42.801391659559457</v>
      </c>
    </row>
    <row r="3583" spans="1:8" x14ac:dyDescent="0.25">
      <c r="A3583" t="s">
        <v>176</v>
      </c>
      <c r="B3583" t="str">
        <f>VLOOKUP(C3583, olt_db!$B$2:$E$70, 2, 0)</f>
        <v>OLT-SMGN-IBS-Sinaksak_Pematang Siantar</v>
      </c>
      <c r="C3583" t="s">
        <v>1323</v>
      </c>
      <c r="D3583" s="92" t="s">
        <v>1325</v>
      </c>
      <c r="E3583" s="92" t="s">
        <v>1375</v>
      </c>
      <c r="F3583" s="173">
        <v>3.0236129074510001</v>
      </c>
      <c r="G3583" s="174">
        <v>99.091863623564095</v>
      </c>
      <c r="H3583" s="100">
        <f>ACOS(COS(RADIANS(90-F3584)) * COS(RADIANS(90-F3583)) + SIN(RADIANS(90-F3584)) * SIN(RADIANS(90-F3583)) * COS(RADIANS(G3584-G3583))) * 6371392 * IFERROR(IF(AVERAGEIF('TT History'!$B:$B, D3583, 'TT History'!$E:$E) &gt; 9.8%, 1.1205, IF(AVERAGEIF('TT History'!$B:$B, D3583, 'TT History'!$E:$E) &gt;= 8.5%, 1.1055, 1.0525)), 1.0525)</f>
        <v>41.654933254428663</v>
      </c>
    </row>
    <row r="3584" spans="1:8" x14ac:dyDescent="0.25">
      <c r="A3584" t="s">
        <v>176</v>
      </c>
      <c r="B3584" t="str">
        <f>VLOOKUP(C3584, olt_db!$B$2:$E$70, 2, 0)</f>
        <v>OLT-SMGN-IBS-Sinaksak_Pematang Siantar</v>
      </c>
      <c r="C3584" t="s">
        <v>1323</v>
      </c>
      <c r="D3584" s="92" t="s">
        <v>1325</v>
      </c>
      <c r="E3584" s="92" t="s">
        <v>1376</v>
      </c>
      <c r="F3584" s="173">
        <v>3.0239554698360598</v>
      </c>
      <c r="G3584" s="174">
        <v>99.091960293299294</v>
      </c>
      <c r="H3584" s="100">
        <f>ACOS(COS(RADIANS(90-F3585)) * COS(RADIANS(90-F3584)) + SIN(RADIANS(90-F3585)) * SIN(RADIANS(90-F3584)) * COS(RADIANS(G3585-G3584))) * 6371392 * IFERROR(IF(AVERAGEIF('TT History'!$B:$B, D3584, 'TT History'!$E:$E) &gt; 9.8%, 1.1205, IF(AVERAGEIF('TT History'!$B:$B, D3584, 'TT History'!$E:$E) &gt;= 8.5%, 1.1055, 1.0525)), 1.0525)</f>
        <v>46.456998690724184</v>
      </c>
    </row>
    <row r="3585" spans="1:8" x14ac:dyDescent="0.25">
      <c r="A3585" t="s">
        <v>176</v>
      </c>
      <c r="B3585" t="str">
        <f>VLOOKUP(C3585, olt_db!$B$2:$E$70, 2, 0)</f>
        <v>OLT-SMGN-IBS-Sinaksak_Pematang Siantar</v>
      </c>
      <c r="C3585" t="s">
        <v>1323</v>
      </c>
      <c r="D3585" s="92" t="s">
        <v>1325</v>
      </c>
      <c r="E3585" s="92" t="s">
        <v>1377</v>
      </c>
      <c r="F3585" s="173">
        <v>3.0241004446045601</v>
      </c>
      <c r="G3585" s="174">
        <v>99.091590267513396</v>
      </c>
      <c r="H3585" s="100">
        <f>ACOS(COS(RADIANS(90-F3586)) * COS(RADIANS(90-F3585)) + SIN(RADIANS(90-F3586)) * SIN(RADIANS(90-F3585)) * COS(RADIANS(G3586-G3585))) * 6371392 * IFERROR(IF(AVERAGEIF('TT History'!$B:$B, D3585, 'TT History'!$E:$E) &gt; 9.8%, 1.1205, IF(AVERAGEIF('TT History'!$B:$B, D3585, 'TT History'!$E:$E) &gt;= 8.5%, 1.1055, 1.0525)), 1.0525)</f>
        <v>55.815821362516189</v>
      </c>
    </row>
    <row r="3586" spans="1:8" x14ac:dyDescent="0.25">
      <c r="A3586" t="s">
        <v>176</v>
      </c>
      <c r="B3586" t="str">
        <f>VLOOKUP(C3586, olt_db!$B$2:$E$70, 2, 0)</f>
        <v>OLT-SMGN-IBS-Sinaksak_Pematang Siantar</v>
      </c>
      <c r="C3586" t="s">
        <v>1323</v>
      </c>
      <c r="D3586" s="92" t="s">
        <v>1325</v>
      </c>
      <c r="E3586" s="92" t="s">
        <v>1378</v>
      </c>
      <c r="F3586" s="173">
        <v>3.0242393587546501</v>
      </c>
      <c r="G3586" s="174">
        <v>99.091133415659399</v>
      </c>
      <c r="H3586" s="100">
        <f>ACOS(COS(RADIANS(90-F3587)) * COS(RADIANS(90-F3586)) + SIN(RADIANS(90-F3587)) * SIN(RADIANS(90-F3586)) * COS(RADIANS(G3587-G3586))) * 6371392 * IFERROR(IF(AVERAGEIF('TT History'!$B:$B, D3586, 'TT History'!$E:$E) &gt; 9.8%, 1.1205, IF(AVERAGEIF('TT History'!$B:$B, D3586, 'TT History'!$E:$E) &gt;= 8.5%, 1.1055, 1.0525)), 1.0525)</f>
        <v>53.295364409480399</v>
      </c>
    </row>
    <row r="3587" spans="1:8" x14ac:dyDescent="0.25">
      <c r="A3587" t="s">
        <v>176</v>
      </c>
      <c r="B3587" t="str">
        <f>VLOOKUP(C3587, olt_db!$B$2:$E$70, 2, 0)</f>
        <v>OLT-SMGN-IBS-Sinaksak_Pematang Siantar</v>
      </c>
      <c r="C3587" t="s">
        <v>1323</v>
      </c>
      <c r="D3587" s="92" t="s">
        <v>1325</v>
      </c>
      <c r="E3587" s="92" t="s">
        <v>1379</v>
      </c>
      <c r="F3587" s="173">
        <v>3.0243584205348801</v>
      </c>
      <c r="G3587" s="174">
        <v>99.090693282658293</v>
      </c>
      <c r="H3587" s="100">
        <f>ACOS(COS(RADIANS(90-F3588)) * COS(RADIANS(90-F3587)) + SIN(RADIANS(90-F3588)) * SIN(RADIANS(90-F3587)) * COS(RADIANS(G3588-G3587))) * 6371392 * IFERROR(IF(AVERAGEIF('TT History'!$B:$B, D3587, 'TT History'!$E:$E) &gt; 9.8%, 1.1205, IF(AVERAGEIF('TT History'!$B:$B, D3587, 'TT History'!$E:$E) &gt;= 8.5%, 1.1055, 1.0525)), 1.0525)</f>
        <v>67.406652815004762</v>
      </c>
    </row>
    <row r="3588" spans="1:8" x14ac:dyDescent="0.25">
      <c r="A3588" t="s">
        <v>176</v>
      </c>
      <c r="B3588" t="str">
        <f>VLOOKUP(C3588, olt_db!$B$2:$E$70, 2, 0)</f>
        <v>OLT-SMGN-IBS-Sinaksak_Pematang Siantar</v>
      </c>
      <c r="C3588" t="s">
        <v>1323</v>
      </c>
      <c r="D3588" s="92" t="s">
        <v>1325</v>
      </c>
      <c r="E3588" s="92" t="s">
        <v>1380</v>
      </c>
      <c r="F3588" s="173">
        <v>3.0244996780890601</v>
      </c>
      <c r="G3588" s="174">
        <v>99.090134166729797</v>
      </c>
      <c r="H3588" s="100">
        <f>ACOS(COS(RADIANS(90-F3589)) * COS(RADIANS(90-F3588)) + SIN(RADIANS(90-F3589)) * SIN(RADIANS(90-F3588)) * COS(RADIANS(G3589-G3588))) * 6371392 * IFERROR(IF(AVERAGEIF('TT History'!$B:$B, D3588, 'TT History'!$E:$E) &gt; 9.8%, 1.1205, IF(AVERAGEIF('TT History'!$B:$B, D3588, 'TT History'!$E:$E) &gt;= 8.5%, 1.1055, 1.0525)), 1.0525)</f>
        <v>52.137011054861851</v>
      </c>
    </row>
    <row r="3589" spans="1:8" x14ac:dyDescent="0.25">
      <c r="A3589" t="s">
        <v>176</v>
      </c>
      <c r="B3589" t="str">
        <f>VLOOKUP(C3589, olt_db!$B$2:$E$70, 2, 0)</f>
        <v>OLT-SMGN-IBS-Sinaksak_Pematang Siantar</v>
      </c>
      <c r="C3589" t="s">
        <v>1323</v>
      </c>
      <c r="D3589" s="92" t="s">
        <v>1325</v>
      </c>
      <c r="E3589" s="92" t="s">
        <v>1381</v>
      </c>
      <c r="F3589" s="173">
        <v>3.0246082735749402</v>
      </c>
      <c r="G3589" s="174">
        <v>99.089701539910706</v>
      </c>
      <c r="H3589" s="100">
        <f>ACOS(COS(RADIANS(90-F3590)) * COS(RADIANS(90-F3589)) + SIN(RADIANS(90-F3590)) * SIN(RADIANS(90-F3589)) * COS(RADIANS(G3590-G3589))) * 6371392 * IFERROR(IF(AVERAGEIF('TT History'!$B:$B, D3589, 'TT History'!$E:$E) &gt; 9.8%, 1.1205, IF(AVERAGEIF('TT History'!$B:$B, D3589, 'TT History'!$E:$E) &gt;= 8.5%, 1.1055, 1.0525)), 1.0525)</f>
        <v>50.182129199391397</v>
      </c>
    </row>
    <row r="3590" spans="1:8" x14ac:dyDescent="0.25">
      <c r="A3590" t="s">
        <v>176</v>
      </c>
      <c r="B3590" t="str">
        <f>VLOOKUP(C3590, olt_db!$B$2:$E$70, 2, 0)</f>
        <v>OLT-SMGN-IBS-Sinaksak_Pematang Siantar</v>
      </c>
      <c r="C3590" t="s">
        <v>1323</v>
      </c>
      <c r="D3590" s="92" t="s">
        <v>1325</v>
      </c>
      <c r="E3590" s="92" t="s">
        <v>1382</v>
      </c>
      <c r="F3590" s="173">
        <v>3.0247112229451498</v>
      </c>
      <c r="G3590" s="174">
        <v>99.089284741818105</v>
      </c>
      <c r="H3590" s="100">
        <f>ACOS(COS(RADIANS(90-F3591)) * COS(RADIANS(90-F3590)) + SIN(RADIANS(90-F3591)) * SIN(RADIANS(90-F3590)) * COS(RADIANS(G3591-G3590))) * 6371392 * IFERROR(IF(AVERAGEIF('TT History'!$B:$B, D3590, 'TT History'!$E:$E) &gt; 9.8%, 1.1205, IF(AVERAGEIF('TT History'!$B:$B, D3590, 'TT History'!$E:$E) &gt;= 8.5%, 1.1055, 1.0525)), 1.0525)</f>
        <v>55.420857147043101</v>
      </c>
    </row>
    <row r="3591" spans="1:8" x14ac:dyDescent="0.25">
      <c r="A3591" t="s">
        <v>176</v>
      </c>
      <c r="B3591" t="str">
        <f>VLOOKUP(C3591, olt_db!$B$2:$E$70, 2, 0)</f>
        <v>OLT-SMGN-IBS-Sinaksak_Pematang Siantar</v>
      </c>
      <c r="C3591" t="s">
        <v>1323</v>
      </c>
      <c r="D3591" s="92" t="s">
        <v>1325</v>
      </c>
      <c r="E3591" s="92" t="s">
        <v>1383</v>
      </c>
      <c r="F3591" s="173">
        <v>3.0247989926646199</v>
      </c>
      <c r="G3591" s="174">
        <v>99.088818776647898</v>
      </c>
      <c r="H3591" s="100">
        <f>ACOS(COS(RADIANS(90-F3592)) * COS(RADIANS(90-F3591)) + SIN(RADIANS(90-F3592)) * SIN(RADIANS(90-F3591)) * COS(RADIANS(G3592-G3591))) * 6371392 * IFERROR(IF(AVERAGEIF('TT History'!$B:$B, D3591, 'TT History'!$E:$E) &gt; 9.8%, 1.1205, IF(AVERAGEIF('TT History'!$B:$B, D3591, 'TT History'!$E:$E) &gt;= 8.5%, 1.1055, 1.0525)), 1.0525)</f>
        <v>39.172217210529304</v>
      </c>
    </row>
    <row r="3592" spans="1:8" x14ac:dyDescent="0.25">
      <c r="A3592" t="s">
        <v>176</v>
      </c>
      <c r="B3592" t="str">
        <f>VLOOKUP(C3592, olt_db!$B$2:$E$70, 2, 0)</f>
        <v>OLT-SMGN-IBS-Sinaksak_Pematang Siantar</v>
      </c>
      <c r="C3592" t="s">
        <v>1323</v>
      </c>
      <c r="D3592" s="92" t="s">
        <v>1325</v>
      </c>
      <c r="E3592" s="92" t="s">
        <v>1384</v>
      </c>
      <c r="F3592" s="173">
        <v>3.0248238112876602</v>
      </c>
      <c r="G3592" s="174">
        <v>99.088484541200103</v>
      </c>
      <c r="H3592" s="100">
        <f>ACOS(COS(RADIANS(90-F3593)) * COS(RADIANS(90-F3592)) + SIN(RADIANS(90-F3593)) * SIN(RADIANS(90-F3592)) * COS(RADIANS(G3593-G3592))) * 6371392 * IFERROR(IF(AVERAGEIF('TT History'!$B:$B, D3592, 'TT History'!$E:$E) &gt; 9.8%, 1.1205, IF(AVERAGEIF('TT History'!$B:$B, D3592, 'TT History'!$E:$E) &gt;= 8.5%, 1.1055, 1.0525)), 1.0525)</f>
        <v>55.536135440775325</v>
      </c>
    </row>
    <row r="3593" spans="1:8" x14ac:dyDescent="0.25">
      <c r="A3593" t="s">
        <v>176</v>
      </c>
      <c r="B3593" t="str">
        <f>VLOOKUP(C3593, olt_db!$B$2:$E$70, 2, 0)</f>
        <v>OLT-SMGN-IBS-Sinaksak_Pematang Siantar</v>
      </c>
      <c r="C3593" t="s">
        <v>1323</v>
      </c>
      <c r="D3593" s="92" t="s">
        <v>1325</v>
      </c>
      <c r="E3593" s="92" t="s">
        <v>1385</v>
      </c>
      <c r="F3593" s="173">
        <v>3.02483804663495</v>
      </c>
      <c r="G3593" s="174">
        <v>99.088009587832303</v>
      </c>
      <c r="H3593" s="100">
        <f>ACOS(COS(RADIANS(90-F3594)) * COS(RADIANS(90-F3593)) + SIN(RADIANS(90-F3594)) * SIN(RADIANS(90-F3593)) * COS(RADIANS(G3594-G3593))) * 6371392 * IFERROR(IF(AVERAGEIF('TT History'!$B:$B, D3593, 'TT History'!$E:$E) &gt; 9.8%, 1.1205, IF(AVERAGEIF('TT History'!$B:$B, D3593, 'TT History'!$E:$E) &gt;= 8.5%, 1.1055, 1.0525)), 1.0525)</f>
        <v>45.093445368568581</v>
      </c>
    </row>
    <row r="3594" spans="1:8" x14ac:dyDescent="0.25">
      <c r="A3594" t="s">
        <v>176</v>
      </c>
      <c r="B3594" t="str">
        <f>VLOOKUP(C3594, olt_db!$B$2:$E$70, 2, 0)</f>
        <v>OLT-SMGN-IBS-Sinaksak_Pematang Siantar</v>
      </c>
      <c r="C3594" t="s">
        <v>1323</v>
      </c>
      <c r="D3594" s="92" t="s">
        <v>1325</v>
      </c>
      <c r="E3594" s="92" t="s">
        <v>1386</v>
      </c>
      <c r="F3594" s="173">
        <v>3.0248381076262199</v>
      </c>
      <c r="G3594" s="174">
        <v>99.087623767582102</v>
      </c>
      <c r="H3594" s="100">
        <f>ACOS(COS(RADIANS(90-F3595)) * COS(RADIANS(90-F3594)) + SIN(RADIANS(90-F3595)) * SIN(RADIANS(90-F3594)) * COS(RADIANS(G3595-G3594))) * 6371392 * IFERROR(IF(AVERAGEIF('TT History'!$B:$B, D3594, 'TT History'!$E:$E) &gt; 9.8%, 1.1205, IF(AVERAGEIF('TT History'!$B:$B, D3594, 'TT History'!$E:$E) &gt;= 8.5%, 1.1055, 1.0525)), 1.0525)</f>
        <v>33.888759596500961</v>
      </c>
    </row>
    <row r="3595" spans="1:8" x14ac:dyDescent="0.25">
      <c r="A3595" t="s">
        <v>176</v>
      </c>
      <c r="B3595" t="str">
        <f>VLOOKUP(C3595, olt_db!$B$2:$E$70, 2, 0)</f>
        <v>OLT-SMGN-IBS-Sinaksak_Pematang Siantar</v>
      </c>
      <c r="C3595" t="s">
        <v>1323</v>
      </c>
      <c r="D3595" s="92" t="s">
        <v>1325</v>
      </c>
      <c r="E3595" s="92" t="s">
        <v>1387</v>
      </c>
      <c r="F3595" s="173">
        <v>3.0246623773937098</v>
      </c>
      <c r="G3595" s="174">
        <v>99.087393320941004</v>
      </c>
      <c r="H3595" s="100">
        <f>ACOS(COS(RADIANS(90-F3596)) * COS(RADIANS(90-F3595)) + SIN(RADIANS(90-F3596)) * SIN(RADIANS(90-F3595)) * COS(RADIANS(G3596-G3595))) * 6371392 * IFERROR(IF(AVERAGEIF('TT History'!$B:$B, D3595, 'TT History'!$E:$E) &gt; 9.8%, 1.1205, IF(AVERAGEIF('TT History'!$B:$B, D3595, 'TT History'!$E:$E) &gt;= 8.5%, 1.1055, 1.0525)), 1.0525)</f>
        <v>22.695861858772055</v>
      </c>
    </row>
    <row r="3596" spans="1:8" x14ac:dyDescent="0.25">
      <c r="A3596" t="s">
        <v>176</v>
      </c>
      <c r="B3596" t="str">
        <f>VLOOKUP(C3596, olt_db!$B$2:$E$70, 2, 0)</f>
        <v>OLT-SMGN-IBS-Sinaksak_Pematang Siantar</v>
      </c>
      <c r="C3596" t="s">
        <v>1323</v>
      </c>
      <c r="D3596" s="92" t="s">
        <v>1325</v>
      </c>
      <c r="E3596" s="92" t="s">
        <v>1388</v>
      </c>
      <c r="F3596" s="173">
        <v>3.02464024887191</v>
      </c>
      <c r="G3596" s="174">
        <v>99.087200401342201</v>
      </c>
      <c r="H3596" s="100">
        <f>ACOS(COS(RADIANS(90-F3597)) * COS(RADIANS(90-F3596)) + SIN(RADIANS(90-F3597)) * SIN(RADIANS(90-F3596)) * COS(RADIANS(G3597-G3596))) * 6371392 * IFERROR(IF(AVERAGEIF('TT History'!$B:$B, D3596, 'TT History'!$E:$E) &gt; 9.8%, 1.1205, IF(AVERAGEIF('TT History'!$B:$B, D3596, 'TT History'!$E:$E) &gt;= 8.5%, 1.1055, 1.0525)), 1.0525)</f>
        <v>27.510394724455473</v>
      </c>
    </row>
    <row r="3597" spans="1:8" x14ac:dyDescent="0.25">
      <c r="A3597" t="s">
        <v>176</v>
      </c>
      <c r="B3597" t="str">
        <f>VLOOKUP(C3597, olt_db!$B$2:$E$70, 2, 0)</f>
        <v>OLT-SMGN-IBS-Sinaksak_Pematang Siantar</v>
      </c>
      <c r="C3597" t="s">
        <v>1323</v>
      </c>
      <c r="D3597" s="92" t="s">
        <v>1325</v>
      </c>
      <c r="E3597" s="92" t="s">
        <v>1389</v>
      </c>
      <c r="F3597" s="173">
        <v>3.0248252957284101</v>
      </c>
      <c r="G3597" s="174">
        <v>99.087055263086995</v>
      </c>
      <c r="H3597" s="100">
        <f>ACOS(COS(RADIANS(90-F3598)) * COS(RADIANS(90-F3597)) + SIN(RADIANS(90-F3598)) * SIN(RADIANS(90-F3597)) * COS(RADIANS(G3598-G3597))) * 6371392 * IFERROR(IF(AVERAGEIF('TT History'!$B:$B, D3597, 'TT History'!$E:$E) &gt; 9.8%, 1.1205, IF(AVERAGEIF('TT History'!$B:$B, D3597, 'TT History'!$E:$E) &gt;= 8.5%, 1.1055, 1.0525)), 1.0525)</f>
        <v>42.109105356068326</v>
      </c>
    </row>
    <row r="3598" spans="1:8" x14ac:dyDescent="0.25">
      <c r="A3598" t="s">
        <v>176</v>
      </c>
      <c r="B3598" t="str">
        <f>VLOOKUP(C3598, olt_db!$B$2:$E$70, 2, 0)</f>
        <v>OLT-SMGN-IBS-Sinaksak_Pematang Siantar</v>
      </c>
      <c r="C3598" t="s">
        <v>1323</v>
      </c>
      <c r="D3598" s="92" t="s">
        <v>1325</v>
      </c>
      <c r="E3598" s="92" t="s">
        <v>1390</v>
      </c>
      <c r="F3598" s="173">
        <v>3.0248670228150698</v>
      </c>
      <c r="G3598" s="174">
        <v>99.086697407178306</v>
      </c>
      <c r="H3598" s="100">
        <f>ACOS(COS(RADIANS(90-F3599)) * COS(RADIANS(90-F3598)) + SIN(RADIANS(90-F3599)) * SIN(RADIANS(90-F3598)) * COS(RADIANS(G3599-G3598))) * 6371392 * IFERROR(IF(AVERAGEIF('TT History'!$B:$B, D3598, 'TT History'!$E:$E) &gt; 9.8%, 1.1205, IF(AVERAGEIF('TT History'!$B:$B, D3598, 'TT History'!$E:$E) &gt;= 8.5%, 1.1055, 1.0525)), 1.0525)</f>
        <v>53.609754390319445</v>
      </c>
    </row>
    <row r="3599" spans="1:8" x14ac:dyDescent="0.25">
      <c r="A3599" t="s">
        <v>176</v>
      </c>
      <c r="B3599" t="str">
        <f>VLOOKUP(C3599, olt_db!$B$2:$E$70, 2, 0)</f>
        <v>OLT-SMGN-IBS-Sinaksak_Pematang Siantar</v>
      </c>
      <c r="C3599" t="s">
        <v>1323</v>
      </c>
      <c r="D3599" s="92" t="s">
        <v>1325</v>
      </c>
      <c r="E3599" s="92" t="s">
        <v>1391</v>
      </c>
      <c r="F3599" s="173">
        <v>3.0248869308895898</v>
      </c>
      <c r="G3599" s="174">
        <v>99.086239154777999</v>
      </c>
      <c r="H3599" s="100">
        <f>ACOS(COS(RADIANS(90-F3600)) * COS(RADIANS(90-F3599)) + SIN(RADIANS(90-F3600)) * SIN(RADIANS(90-F3599)) * COS(RADIANS(G3600-G3599))) * 6371392 * IFERROR(IF(AVERAGEIF('TT History'!$B:$B, D3599, 'TT History'!$E:$E) &gt; 9.8%, 1.1205, IF(AVERAGEIF('TT History'!$B:$B, D3599, 'TT History'!$E:$E) &gt;= 8.5%, 1.1055, 1.0525)), 1.0525)</f>
        <v>63.284673385083885</v>
      </c>
    </row>
    <row r="3600" spans="1:8" x14ac:dyDescent="0.25">
      <c r="A3600" t="s">
        <v>176</v>
      </c>
      <c r="B3600" t="str">
        <f>VLOOKUP(C3600, olt_db!$B$2:$E$70, 2, 0)</f>
        <v>OLT-SMGN-IBS-Sinaksak_Pematang Siantar</v>
      </c>
      <c r="C3600" t="s">
        <v>1323</v>
      </c>
      <c r="D3600" s="92" t="s">
        <v>1325</v>
      </c>
      <c r="E3600" s="92" t="s">
        <v>1392</v>
      </c>
      <c r="F3600" s="173">
        <v>3.0248805016351401</v>
      </c>
      <c r="G3600" s="174">
        <v>99.0856977280948</v>
      </c>
      <c r="H3600" s="100">
        <f>ACOS(COS(RADIANS(90-F3601)) * COS(RADIANS(90-F3600)) + SIN(RADIANS(90-F3601)) * SIN(RADIANS(90-F3600)) * COS(RADIANS(G3601-G3600))) * 6371392 * IFERROR(IF(AVERAGEIF('TT History'!$B:$B, D3600, 'TT History'!$E:$E) &gt; 9.8%, 1.1205, IF(AVERAGEIF('TT History'!$B:$B, D3600, 'TT History'!$E:$E) &gt;= 8.5%, 1.1055, 1.0525)), 1.0525)</f>
        <v>64.446091769192734</v>
      </c>
    </row>
    <row r="3601" spans="1:8" x14ac:dyDescent="0.25">
      <c r="A3601" t="s">
        <v>176</v>
      </c>
      <c r="B3601" t="str">
        <f>VLOOKUP(C3601, olt_db!$B$2:$E$70, 2, 0)</f>
        <v>OLT-SMGN-IBS-Sinaksak_Pematang Siantar</v>
      </c>
      <c r="C3601" t="s">
        <v>1323</v>
      </c>
      <c r="D3601" s="92" t="s">
        <v>1325</v>
      </c>
      <c r="E3601" s="92" t="s">
        <v>1393</v>
      </c>
      <c r="F3601" s="173">
        <v>3.0248799328425102</v>
      </c>
      <c r="G3601" s="174">
        <v>99.085146326138201</v>
      </c>
      <c r="H3601" s="100">
        <f>ACOS(COS(RADIANS(90-F3602)) * COS(RADIANS(90-F3601)) + SIN(RADIANS(90-F3602)) * SIN(RADIANS(90-F3601)) * COS(RADIANS(G3602-G3601))) * 6371392 * IFERROR(IF(AVERAGEIF('TT History'!$B:$B, D3601, 'TT History'!$E:$E) &gt; 9.8%, 1.1205, IF(AVERAGEIF('TT History'!$B:$B, D3601, 'TT History'!$E:$E) &gt;= 8.5%, 1.1055, 1.0525)), 1.0525)</f>
        <v>66.517774305661391</v>
      </c>
    </row>
    <row r="3602" spans="1:8" x14ac:dyDescent="0.25">
      <c r="A3602" t="s">
        <v>176</v>
      </c>
      <c r="B3602" t="str">
        <f>VLOOKUP(C3602, olt_db!$B$2:$E$70, 2, 0)</f>
        <v>OLT-SMGN-IBS-Sinaksak_Pematang Siantar</v>
      </c>
      <c r="C3602" t="s">
        <v>1323</v>
      </c>
      <c r="D3602" s="92" t="s">
        <v>1325</v>
      </c>
      <c r="E3602" s="92" t="s">
        <v>1394</v>
      </c>
      <c r="F3602" s="173">
        <v>3.0248935055008901</v>
      </c>
      <c r="G3602" s="174">
        <v>99.0845773613635</v>
      </c>
      <c r="H3602" s="100">
        <f>ACOS(COS(RADIANS(90-F3603)) * COS(RADIANS(90-F3602)) + SIN(RADIANS(90-F3603)) * SIN(RADIANS(90-F3602)) * COS(RADIANS(G3603-G3602))) * 6371392 * IFERROR(IF(AVERAGEIF('TT History'!$B:$B, D3602, 'TT History'!$E:$E) &gt; 9.8%, 1.1205, IF(AVERAGEIF('TT History'!$B:$B, D3602, 'TT History'!$E:$E) &gt;= 8.5%, 1.1055, 1.0525)), 1.0525)</f>
        <v>60.426294032763444</v>
      </c>
    </row>
    <row r="3603" spans="1:8" x14ac:dyDescent="0.25">
      <c r="A3603" t="s">
        <v>176</v>
      </c>
      <c r="B3603" t="str">
        <f>VLOOKUP(C3603, olt_db!$B$2:$E$70, 2, 0)</f>
        <v>OLT-SMGN-IBS-Sinaksak_Pematang Siantar</v>
      </c>
      <c r="C3603" t="s">
        <v>1323</v>
      </c>
      <c r="D3603" s="92" t="s">
        <v>1325</v>
      </c>
      <c r="E3603" s="92" t="s">
        <v>1395</v>
      </c>
      <c r="F3603" s="173">
        <v>3.02487556023235</v>
      </c>
      <c r="G3603" s="174">
        <v>99.084060665175798</v>
      </c>
      <c r="H3603" s="100">
        <f>ACOS(COS(RADIANS(90-F3604)) * COS(RADIANS(90-F3603)) + SIN(RADIANS(90-F3604)) * SIN(RADIANS(90-F3603)) * COS(RADIANS(G3604-G3603))) * 6371392 * IFERROR(IF(AVERAGEIF('TT History'!$B:$B, D3603, 'TT History'!$E:$E) &gt; 9.8%, 1.1205, IF(AVERAGEIF('TT History'!$B:$B, D3603, 'TT History'!$E:$E) &gt;= 8.5%, 1.1055, 1.0525)), 1.0525)</f>
        <v>70.000896149665195</v>
      </c>
    </row>
    <row r="3604" spans="1:8" x14ac:dyDescent="0.25">
      <c r="A3604" t="s">
        <v>176</v>
      </c>
      <c r="B3604" t="str">
        <f>VLOOKUP(C3604, olt_db!$B$2:$E$70, 2, 0)</f>
        <v>OLT-SMGN-IBS-Sinaksak_Pematang Siantar</v>
      </c>
      <c r="C3604" t="s">
        <v>1323</v>
      </c>
      <c r="D3604" s="92" t="s">
        <v>1325</v>
      </c>
      <c r="E3604" s="92" t="s">
        <v>1396</v>
      </c>
      <c r="F3604" s="173">
        <v>3.0254628554612801</v>
      </c>
      <c r="G3604" s="174">
        <v>99.083947362318298</v>
      </c>
      <c r="H3604" s="100">
        <f>ACOS(COS(RADIANS(90-F3605)) * COS(RADIANS(90-F3604)) + SIN(RADIANS(90-F3605)) * SIN(RADIANS(90-F3604)) * COS(RADIANS(G3605-G3604))) * 6371392 * IFERROR(IF(AVERAGEIF('TT History'!$B:$B, D3604, 'TT History'!$E:$E) &gt; 9.8%, 1.1205, IF(AVERAGEIF('TT History'!$B:$B, D3604, 'TT History'!$E:$E) &gt;= 8.5%, 1.1055, 1.0525)), 1.0525)</f>
        <v>50.83696961958028</v>
      </c>
    </row>
    <row r="3605" spans="1:8" x14ac:dyDescent="0.25">
      <c r="A3605" t="s">
        <v>176</v>
      </c>
      <c r="B3605" t="str">
        <f>VLOOKUP(C3605, olt_db!$B$2:$E$70, 2, 0)</f>
        <v>OLT-SMGN-IBS-Sinaksak_Pematang Siantar</v>
      </c>
      <c r="C3605" t="s">
        <v>1323</v>
      </c>
      <c r="D3605" s="92" t="s">
        <v>1325</v>
      </c>
      <c r="E3605" s="92" t="s">
        <v>1397</v>
      </c>
      <c r="F3605" s="173">
        <v>3.0258942452547499</v>
      </c>
      <c r="G3605" s="174">
        <v>99.0838966166002</v>
      </c>
      <c r="H3605" s="100">
        <f>ACOS(COS(RADIANS(90-F3606)) * COS(RADIANS(90-F3605)) + SIN(RADIANS(90-F3606)) * SIN(RADIANS(90-F3605)) * COS(RADIANS(G3606-G3605))) * 6371392 * IFERROR(IF(AVERAGEIF('TT History'!$B:$B, D3605, 'TT History'!$E:$E) &gt; 9.8%, 1.1205, IF(AVERAGEIF('TT History'!$B:$B, D3605, 'TT History'!$E:$E) &gt;= 8.5%, 1.1055, 1.0525)), 1.0525)</f>
        <v>42.175448053165638</v>
      </c>
    </row>
    <row r="3606" spans="1:8" x14ac:dyDescent="0.25">
      <c r="A3606" t="s">
        <v>176</v>
      </c>
      <c r="B3606" t="str">
        <f>VLOOKUP(C3606, olt_db!$B$2:$E$70, 2, 0)</f>
        <v>OLT-SMGN-IBS-Sinaksak_Pematang Siantar</v>
      </c>
      <c r="C3606" t="s">
        <v>1323</v>
      </c>
      <c r="D3606" s="92" t="s">
        <v>1325</v>
      </c>
      <c r="E3606" s="92" t="s">
        <v>1398</v>
      </c>
      <c r="F3606" s="173">
        <v>3.0262468057425802</v>
      </c>
      <c r="G3606" s="174">
        <v>99.083821986538297</v>
      </c>
      <c r="H3606" s="100">
        <f>ACOS(COS(RADIANS(90-F3607)) * COS(RADIANS(90-F3606)) + SIN(RADIANS(90-F3607)) * SIN(RADIANS(90-F3606)) * COS(RADIANS(G3607-G3606))) * 6371392 * IFERROR(IF(AVERAGEIF('TT History'!$B:$B, D3606, 'TT History'!$E:$E) &gt; 9.8%, 1.1205, IF(AVERAGEIF('TT History'!$B:$B, D3606, 'TT History'!$E:$E) &gt;= 8.5%, 1.1055, 1.0525)), 1.0525)</f>
        <v>52.928479690528341</v>
      </c>
    </row>
    <row r="3607" spans="1:8" x14ac:dyDescent="0.25">
      <c r="A3607" t="s">
        <v>176</v>
      </c>
      <c r="B3607" t="str">
        <f>VLOOKUP(C3607, olt_db!$B$2:$E$70, 2, 0)</f>
        <v>OLT-SMGN-IBS-Sinaksak_Pematang Siantar</v>
      </c>
      <c r="C3607" t="s">
        <v>1323</v>
      </c>
      <c r="D3607" s="92" t="s">
        <v>1325</v>
      </c>
      <c r="E3607" s="92" t="s">
        <v>1399</v>
      </c>
      <c r="F3607" s="173">
        <v>3.0266938420273299</v>
      </c>
      <c r="G3607" s="174">
        <v>99.083753576481598</v>
      </c>
      <c r="H3607" s="100">
        <f>ACOS(COS(RADIANS(90-F3608)) * COS(RADIANS(90-F3607)) + SIN(RADIANS(90-F3608)) * SIN(RADIANS(90-F3607)) * COS(RADIANS(G3608-G3607))) * 6371392 * IFERROR(IF(AVERAGEIF('TT History'!$B:$B, D3607, 'TT History'!$E:$E) &gt; 9.8%, 1.1205, IF(AVERAGEIF('TT History'!$B:$B, D3607, 'TT History'!$E:$E) &gt;= 8.5%, 1.1055, 1.0525)), 1.0525)</f>
        <v>50.6221292850487</v>
      </c>
    </row>
    <row r="3608" spans="1:8" x14ac:dyDescent="0.25">
      <c r="A3608" t="s">
        <v>176</v>
      </c>
      <c r="B3608" t="str">
        <f>VLOOKUP(C3608, olt_db!$B$2:$E$70, 2, 0)</f>
        <v>OLT-SMGN-IBS-Sinaksak_Pematang Siantar</v>
      </c>
      <c r="C3608" t="s">
        <v>1323</v>
      </c>
      <c r="D3608" s="92" t="s">
        <v>1325</v>
      </c>
      <c r="E3608" s="92" t="s">
        <v>1308</v>
      </c>
      <c r="F3608" s="173">
        <v>3.0271049400950898</v>
      </c>
      <c r="G3608" s="174">
        <v>99.083618955992307</v>
      </c>
      <c r="H3608" s="100">
        <f>ACOS(COS(RADIANS(90-F3609)) * COS(RADIANS(90-F3608)) + SIN(RADIANS(90-F3609)) * SIN(RADIANS(90-F3608)) * COS(RADIANS(G3609-G3608))) * 6371392 * IFERROR(IF(AVERAGEIF('TT History'!$B:$B, D3608, 'TT History'!$E:$E) &gt; 9.8%, 1.1205, IF(AVERAGEIF('TT History'!$B:$B, D3608, 'TT History'!$E:$E) &gt;= 8.5%, 1.1055, 1.0525)), 1.0525)</f>
        <v>44.181333157861424</v>
      </c>
    </row>
    <row r="3609" spans="1:8" x14ac:dyDescent="0.25">
      <c r="A3609" t="s">
        <v>176</v>
      </c>
      <c r="B3609" t="str">
        <f>VLOOKUP(C3609, olt_db!$B$2:$E$70, 2, 0)</f>
        <v>OLT-SMGN-IBS-Sinaksak_Pematang Siantar</v>
      </c>
      <c r="C3609" t="s">
        <v>1323</v>
      </c>
      <c r="D3609" s="92" t="s">
        <v>1325</v>
      </c>
      <c r="E3609" s="92" t="s">
        <v>1309</v>
      </c>
      <c r="F3609" s="173">
        <v>3.0274757739314002</v>
      </c>
      <c r="G3609" s="174">
        <v>99.083548276510001</v>
      </c>
      <c r="H3609" s="100">
        <f>ACOS(COS(RADIANS(90-F3610)) * COS(RADIANS(90-F3609)) + SIN(RADIANS(90-F3610)) * SIN(RADIANS(90-F3609)) * COS(RADIANS(G3610-G3609))) * 6371392 * IFERROR(IF(AVERAGEIF('TT History'!$B:$B, D3609, 'TT History'!$E:$E) &gt; 9.8%, 1.1205, IF(AVERAGEIF('TT History'!$B:$B, D3609, 'TT History'!$E:$E) &gt;= 8.5%, 1.1055, 1.0525)), 1.0525)</f>
        <v>67.090760749506259</v>
      </c>
    </row>
    <row r="3610" spans="1:8" x14ac:dyDescent="0.25">
      <c r="A3610" t="s">
        <v>176</v>
      </c>
      <c r="B3610" t="str">
        <f>VLOOKUP(C3610, olt_db!$B$2:$E$70, 2, 0)</f>
        <v>OLT-SMGN-IBS-Sinaksak_Pematang Siantar</v>
      </c>
      <c r="C3610" t="s">
        <v>1323</v>
      </c>
      <c r="D3610" s="92" t="s">
        <v>1325</v>
      </c>
      <c r="E3610" s="92" t="s">
        <v>1310</v>
      </c>
      <c r="F3610" s="173">
        <v>3.02803715081768</v>
      </c>
      <c r="G3610" s="174">
        <v>99.083432143820701</v>
      </c>
      <c r="H3610" s="100">
        <f>ACOS(COS(RADIANS(90-F3611)) * COS(RADIANS(90-F3610)) + SIN(RADIANS(90-F3611)) * SIN(RADIANS(90-F3610)) * COS(RADIANS(G3611-G3610))) * 6371392 * IFERROR(IF(AVERAGEIF('TT History'!$B:$B, D3610, 'TT History'!$E:$E) &gt; 9.8%, 1.1205, IF(AVERAGEIF('TT History'!$B:$B, D3610, 'TT History'!$E:$E) &gt;= 8.5%, 1.1055, 1.0525)), 1.0525)</f>
        <v>76.034150682246761</v>
      </c>
    </row>
    <row r="3611" spans="1:8" x14ac:dyDescent="0.25">
      <c r="A3611" t="s">
        <v>176</v>
      </c>
      <c r="B3611" t="str">
        <f>VLOOKUP(C3611, olt_db!$B$2:$E$70, 2, 0)</f>
        <v>OLT-SMGN-IBS-Sinaksak_Pematang Siantar</v>
      </c>
      <c r="C3611" t="s">
        <v>1323</v>
      </c>
      <c r="D3611" s="92" t="s">
        <v>1325</v>
      </c>
      <c r="E3611" s="92" t="s">
        <v>1311</v>
      </c>
      <c r="F3611" s="173">
        <v>3.02868591294872</v>
      </c>
      <c r="G3611" s="174">
        <v>99.083398271706898</v>
      </c>
      <c r="H3611" s="100">
        <f>ACOS(COS(RADIANS(90-F3612)) * COS(RADIANS(90-F3611)) + SIN(RADIANS(90-F3612)) * SIN(RADIANS(90-F3611)) * COS(RADIANS(G3612-G3611))) * 6371392 * IFERROR(IF(AVERAGEIF('TT History'!$B:$B, D3611, 'TT History'!$E:$E) &gt; 9.8%, 1.1205, IF(AVERAGEIF('TT History'!$B:$B, D3611, 'TT History'!$E:$E) &gt;= 8.5%, 1.1055, 1.0525)), 1.0525)</f>
        <v>72.148183987733461</v>
      </c>
    </row>
    <row r="3612" spans="1:8" x14ac:dyDescent="0.25">
      <c r="A3612" t="s">
        <v>176</v>
      </c>
      <c r="B3612" t="str">
        <f>VLOOKUP(C3612, olt_db!$B$2:$E$70, 2, 0)</f>
        <v>OLT-SMGN-IBS-Sinaksak_Pematang Siantar</v>
      </c>
      <c r="C3612" t="s">
        <v>1323</v>
      </c>
      <c r="D3612" s="92" t="s">
        <v>1325</v>
      </c>
      <c r="E3612" s="92" t="s">
        <v>1312</v>
      </c>
      <c r="F3612" s="173">
        <v>3.0292967240927999</v>
      </c>
      <c r="G3612" s="174">
        <v>99.083481509717402</v>
      </c>
      <c r="H3612" s="100">
        <f>ACOS(COS(RADIANS(90-F3613)) * COS(RADIANS(90-F3612)) + SIN(RADIANS(90-F3613)) * SIN(RADIANS(90-F3612)) * COS(RADIANS(G3613-G3612))) * 6371392 * IFERROR(IF(AVERAGEIF('TT History'!$B:$B, D3612, 'TT History'!$E:$E) &gt; 9.8%, 1.1205, IF(AVERAGEIF('TT History'!$B:$B, D3612, 'TT History'!$E:$E) &gt;= 8.5%, 1.1055, 1.0525)), 1.0525)</f>
        <v>76.805639746914352</v>
      </c>
    </row>
    <row r="3613" spans="1:8" x14ac:dyDescent="0.25">
      <c r="A3613" t="s">
        <v>176</v>
      </c>
      <c r="B3613" t="str">
        <f>VLOOKUP(C3613, olt_db!$B$2:$E$70, 2, 0)</f>
        <v>OLT-SMGN-IBS-Sinaksak_Pematang Siantar</v>
      </c>
      <c r="C3613" t="s">
        <v>1323</v>
      </c>
      <c r="D3613" s="92" t="s">
        <v>1325</v>
      </c>
      <c r="E3613" s="92" t="s">
        <v>1313</v>
      </c>
      <c r="F3613" s="173">
        <v>3.02992896536629</v>
      </c>
      <c r="G3613" s="174">
        <v>99.083657584632505</v>
      </c>
      <c r="H3613" s="100">
        <f>ACOS(COS(RADIANS(90-F3614)) * COS(RADIANS(90-F3613)) + SIN(RADIANS(90-F3614)) * SIN(RADIANS(90-F3613)) * COS(RADIANS(G3614-G3613))) * 6371392 * IFERROR(IF(AVERAGEIF('TT History'!$B:$B, D3613, 'TT History'!$E:$E) &gt; 9.8%, 1.1205, IF(AVERAGEIF('TT History'!$B:$B, D3613, 'TT History'!$E:$E) &gt;= 8.5%, 1.1055, 1.0525)), 1.0525)</f>
        <v>72.035787012821231</v>
      </c>
    </row>
    <row r="3614" spans="1:8" x14ac:dyDescent="0.25">
      <c r="A3614" t="s">
        <v>176</v>
      </c>
      <c r="B3614" t="str">
        <f>VLOOKUP(C3614, olt_db!$B$2:$E$70, 2, 0)</f>
        <v>OLT-SMGN-IBS-Sinaksak_Pematang Siantar</v>
      </c>
      <c r="C3614" t="s">
        <v>1323</v>
      </c>
      <c r="D3614" s="92" t="s">
        <v>1325</v>
      </c>
      <c r="E3614" s="92" t="s">
        <v>1314</v>
      </c>
      <c r="F3614" s="173">
        <v>3.0305370234169899</v>
      </c>
      <c r="G3614" s="174">
        <v>99.083753014984794</v>
      </c>
      <c r="H3614" s="100">
        <f>ACOS(COS(RADIANS(90-F3615)) * COS(RADIANS(90-F3614)) + SIN(RADIANS(90-F3615)) * SIN(RADIANS(90-F3614)) * COS(RADIANS(G3615-G3614))) * 6371392 * IFERROR(IF(AVERAGEIF('TT History'!$B:$B, D3614, 'TT History'!$E:$E) &gt; 9.8%, 1.1205, IF(AVERAGEIF('TT History'!$B:$B, D3614, 'TT History'!$E:$E) &gt;= 8.5%, 1.1055, 1.0525)), 1.0525)</f>
        <v>50.517380829872366</v>
      </c>
    </row>
    <row r="3615" spans="1:8" x14ac:dyDescent="0.25">
      <c r="A3615" t="s">
        <v>176</v>
      </c>
      <c r="B3615" t="str">
        <f>VLOOKUP(C3615, olt_db!$B$2:$E$70, 2, 0)</f>
        <v>OLT-SMGN-IBS-Sinaksak_Pematang Siantar</v>
      </c>
      <c r="C3615" t="s">
        <v>1323</v>
      </c>
      <c r="D3615" s="92" t="s">
        <v>1325</v>
      </c>
      <c r="E3615" s="92" t="s">
        <v>1315</v>
      </c>
      <c r="F3615" s="173">
        <v>3.0309531448297502</v>
      </c>
      <c r="G3615" s="174">
        <v>99.083867824234801</v>
      </c>
      <c r="H3615" s="100">
        <f>ACOS(COS(RADIANS(90-F3616)) * COS(RADIANS(90-F3615)) + SIN(RADIANS(90-F3616)) * SIN(RADIANS(90-F3615)) * COS(RADIANS(G3616-G3615))) * 6371392 * IFERROR(IF(AVERAGEIF('TT History'!$B:$B, D3615, 'TT History'!$E:$E) &gt; 9.8%, 1.1205, IF(AVERAGEIF('TT History'!$B:$B, D3615, 'TT History'!$E:$E) &gt;= 8.5%, 1.1055, 1.0525)), 1.0525)</f>
        <v>55.136904195142485</v>
      </c>
    </row>
    <row r="3616" spans="1:8" x14ac:dyDescent="0.25">
      <c r="A3616" t="s">
        <v>176</v>
      </c>
      <c r="B3616" t="str">
        <f>VLOOKUP(C3616, olt_db!$B$2:$E$70, 2, 0)</f>
        <v>OLT-SMGN-IBS-Sinaksak_Pematang Siantar</v>
      </c>
      <c r="C3616" t="s">
        <v>1323</v>
      </c>
      <c r="D3616" s="92" t="s">
        <v>1325</v>
      </c>
      <c r="E3616" s="92" t="s">
        <v>1316</v>
      </c>
      <c r="F3616" s="173">
        <v>3.0314017121784</v>
      </c>
      <c r="G3616" s="174">
        <v>99.084011964588896</v>
      </c>
      <c r="H3616" s="100">
        <f>ACOS(COS(RADIANS(90-F3617)) * COS(RADIANS(90-F3616)) + SIN(RADIANS(90-F3617)) * SIN(RADIANS(90-F3616)) * COS(RADIANS(G3617-G3616))) * 6371392 * IFERROR(IF(AVERAGEIF('TT History'!$B:$B, D3616, 'TT History'!$E:$E) &gt; 9.8%, 1.1205, IF(AVERAGEIF('TT History'!$B:$B, D3616, 'TT History'!$E:$E) &gt;= 8.5%, 1.1055, 1.0525)), 1.0525)</f>
        <v>54.518430835666763</v>
      </c>
    </row>
    <row r="3617" spans="1:8" x14ac:dyDescent="0.25">
      <c r="A3617" t="s">
        <v>176</v>
      </c>
      <c r="B3617" t="str">
        <f>VLOOKUP(C3617, olt_db!$B$2:$E$70, 2, 0)</f>
        <v>OLT-SMGN-IBS-Sinaksak_Pematang Siantar</v>
      </c>
      <c r="C3617" t="s">
        <v>1323</v>
      </c>
      <c r="D3617" s="92" t="s">
        <v>1325</v>
      </c>
      <c r="E3617" s="92" t="s">
        <v>1317</v>
      </c>
      <c r="F3617" s="173">
        <v>3.0318511189496702</v>
      </c>
      <c r="G3617" s="174">
        <v>99.084134660927205</v>
      </c>
      <c r="H3617" s="100">
        <f>ACOS(COS(RADIANS(90-F3618)) * COS(RADIANS(90-F3617)) + SIN(RADIANS(90-F3618)) * SIN(RADIANS(90-F3617)) * COS(RADIANS(G3618-G3617))) * 6371392 * IFERROR(IF(AVERAGEIF('TT History'!$B:$B, D3617, 'TT History'!$E:$E) &gt; 9.8%, 1.1205, IF(AVERAGEIF('TT History'!$B:$B, D3617, 'TT History'!$E:$E) &gt;= 8.5%, 1.1055, 1.0525)), 1.0525)</f>
        <v>31.75117613633682</v>
      </c>
    </row>
    <row r="3618" spans="1:8" x14ac:dyDescent="0.25">
      <c r="A3618" t="s">
        <v>176</v>
      </c>
      <c r="B3618" t="str">
        <f>VLOOKUP(C3618, olt_db!$B$2:$E$70, 2, 0)</f>
        <v>OLT-SMGN-IBS-Sinaksak_Pematang Siantar</v>
      </c>
      <c r="C3618" t="s">
        <v>1323</v>
      </c>
      <c r="D3618" s="92" t="s">
        <v>1325</v>
      </c>
      <c r="E3618" s="92" t="s">
        <v>1318</v>
      </c>
      <c r="F3618" s="173">
        <v>3.0317977746811402</v>
      </c>
      <c r="G3618" s="174">
        <v>99.084401020581794</v>
      </c>
      <c r="H3618" s="100">
        <f>ACOS(COS(RADIANS(90-F3619)) * COS(RADIANS(90-F3618)) + SIN(RADIANS(90-F3619)) * SIN(RADIANS(90-F3618)) * COS(RADIANS(G3619-G3618))) * 6371392 * IFERROR(IF(AVERAGEIF('TT History'!$B:$B, D3618, 'TT History'!$E:$E) &gt; 9.8%, 1.1205, IF(AVERAGEIF('TT History'!$B:$B, D3618, 'TT History'!$E:$E) &gt;= 8.5%, 1.1055, 1.0525)), 1.0525)</f>
        <v>27.891939822322787</v>
      </c>
    </row>
    <row r="3619" spans="1:8" x14ac:dyDescent="0.25">
      <c r="A3619" t="s">
        <v>176</v>
      </c>
      <c r="B3619" t="str">
        <f>VLOOKUP(C3619, olt_db!$B$2:$E$70, 2, 0)</f>
        <v>OLT-SMGN-IBS-Sinaksak_Pematang Siantar</v>
      </c>
      <c r="C3619" t="s">
        <v>1323</v>
      </c>
      <c r="D3619" s="92" t="s">
        <v>1325</v>
      </c>
      <c r="E3619" s="92" t="s">
        <v>1319</v>
      </c>
      <c r="F3619" s="173">
        <v>3.0318177853208099</v>
      </c>
      <c r="G3619" s="174">
        <v>99.084638822479704</v>
      </c>
      <c r="H3619" s="100">
        <f>ACOS(COS(RADIANS(90-F3620)) * COS(RADIANS(90-F3619)) + SIN(RADIANS(90-F3620)) * SIN(RADIANS(90-F3619)) * COS(RADIANS(G3620-G3619))) * 6371392 * IFERROR(IF(AVERAGEIF('TT History'!$B:$B, D3619, 'TT History'!$E:$E) &gt; 9.8%, 1.1205, IF(AVERAGEIF('TT History'!$B:$B, D3619, 'TT History'!$E:$E) &gt;= 8.5%, 1.1055, 1.0525)), 1.0525)</f>
        <v>24.857974137493276</v>
      </c>
    </row>
    <row r="3620" spans="1:8" x14ac:dyDescent="0.25">
      <c r="A3620" t="s">
        <v>176</v>
      </c>
      <c r="B3620" t="str">
        <f>VLOOKUP(C3620, olt_db!$B$2:$E$70, 2, 0)</f>
        <v>OLT-SMGN-IBS-Sinaksak_Pematang Siantar</v>
      </c>
      <c r="C3620" t="s">
        <v>1323</v>
      </c>
      <c r="D3620" s="92" t="s">
        <v>1325</v>
      </c>
      <c r="E3620" s="92" t="s">
        <v>1320</v>
      </c>
      <c r="F3620" s="173">
        <v>3.03175076205294</v>
      </c>
      <c r="G3620" s="174">
        <v>99.084840639178594</v>
      </c>
      <c r="H3620" s="100">
        <f>ACOS(COS(RADIANS(90-F3621)) * COS(RADIANS(90-F3620)) + SIN(RADIANS(90-F3621)) * SIN(RADIANS(90-F3620)) * COS(RADIANS(G3621-G3620))) * 6371392 * IFERROR(IF(AVERAGEIF('TT History'!$B:$B, D3620, 'TT History'!$E:$E) &gt; 9.8%, 1.1205, IF(AVERAGEIF('TT History'!$B:$B, D3620, 'TT History'!$E:$E) &gt;= 8.5%, 1.1055, 1.0525)), 1.0525)</f>
        <v>11.57671016398692</v>
      </c>
    </row>
    <row r="3621" spans="1:8" x14ac:dyDescent="0.25">
      <c r="A3621" t="s">
        <v>176</v>
      </c>
      <c r="B3621" t="str">
        <f>VLOOKUP(C3621, olt_db!$B$2:$E$70, 2, 0)</f>
        <v>OLT-SMGN-IBS-Sinaksak_Pematang Siantar</v>
      </c>
      <c r="C3621" t="s">
        <v>1323</v>
      </c>
      <c r="D3621" s="92" t="s">
        <v>1325</v>
      </c>
      <c r="E3621" s="92" t="s">
        <v>1321</v>
      </c>
      <c r="F3621" s="173">
        <v>3.0318190127628299</v>
      </c>
      <c r="G3621" s="174">
        <v>99.084912336505099</v>
      </c>
      <c r="H3621" s="100">
        <f>ACOS(COS(RADIANS(90-F3622)) * COS(RADIANS(90-F3621)) + SIN(RADIANS(90-F3622)) * SIN(RADIANS(90-F3621)) * COS(RADIANS(G3622-G3621))) * 6371392 * IFERROR(IF(AVERAGEIF('TT History'!$B:$B, D3621, 'TT History'!$E:$E) &gt; 9.8%, 1.1205, IF(AVERAGEIF('TT History'!$B:$B, D3621, 'TT History'!$E:$E) &gt;= 8.5%, 1.1055, 1.0525)), 1.0525)</f>
        <v>31.697511917460968</v>
      </c>
    </row>
    <row r="3622" spans="1:8" x14ac:dyDescent="0.25">
      <c r="A3622" t="s">
        <v>176</v>
      </c>
      <c r="B3622" t="str">
        <f>VLOOKUP(C3622, olt_db!$B$2:$E$70, 2, 0)</f>
        <v>OLT-SMGN-IBS-Sinaksak_Pematang Siantar</v>
      </c>
      <c r="C3622" t="s">
        <v>1323</v>
      </c>
      <c r="D3622" s="92" t="s">
        <v>1325</v>
      </c>
      <c r="E3622" s="92" t="s">
        <v>1322</v>
      </c>
      <c r="F3622" s="173">
        <v>3.0317895417561598</v>
      </c>
      <c r="G3622" s="174">
        <v>99.085181932651807</v>
      </c>
      <c r="H3622" s="100">
        <f>ACOS(COS(RADIANS(90-F3623)) * COS(RADIANS(90-F3622)) + SIN(RADIANS(90-F3623)) * SIN(RADIANS(90-F3622)) * COS(RADIANS(G3623-G3622))) * 6371392 * IFERROR(IF(AVERAGEIF('TT History'!$B:$B, D3622, 'TT History'!$E:$E) &gt; 9.8%, 1.1205, IF(AVERAGEIF('TT History'!$B:$B, D3622, 'TT History'!$E:$E) &gt;= 8.5%, 1.1055, 1.0525)), 1.0525)</f>
        <v>29.01439452944911</v>
      </c>
    </row>
    <row r="3623" spans="1:8" x14ac:dyDescent="0.25">
      <c r="A3623" t="s">
        <v>176</v>
      </c>
      <c r="B3623" t="str">
        <f>VLOOKUP(C3623, olt_db!$B$2:$E$70, 2, 0)</f>
        <v>OLT-SMGN-IBS-Sinaksak_Pematang Siantar</v>
      </c>
      <c r="C3623" t="s">
        <v>1323</v>
      </c>
      <c r="D3623" s="92" t="s">
        <v>1325</v>
      </c>
      <c r="E3623" s="92" t="s">
        <v>1255</v>
      </c>
      <c r="F3623" s="173">
        <v>3.0317843428761901</v>
      </c>
      <c r="G3623" s="174">
        <v>99.085430126511696</v>
      </c>
      <c r="H3623" s="100">
        <f>ACOS(COS(RADIANS(90-F3624)) * COS(RADIANS(90-F3623)) + SIN(RADIANS(90-F3624)) * SIN(RADIANS(90-F3623)) * COS(RADIANS(G3624-G3623))) * 6371392 * IFERROR(IF(AVERAGEIF('TT History'!$B:$B, D3623, 'TT History'!$E:$E) &gt; 9.8%, 1.1205, IF(AVERAGEIF('TT History'!$B:$B, D3623, 'TT History'!$E:$E) &gt;= 8.5%, 1.1055, 1.0525)), 1.0525)</f>
        <v>20.049458190104339</v>
      </c>
    </row>
    <row r="3624" spans="1:8" x14ac:dyDescent="0.25">
      <c r="A3624" t="s">
        <v>176</v>
      </c>
      <c r="B3624" t="str">
        <f>VLOOKUP(C3624, olt_db!$B$2:$E$70, 2, 0)</f>
        <v>OLT-SMGN-IBS-Sinaksak_Pematang Siantar</v>
      </c>
      <c r="C3624" t="s">
        <v>1323</v>
      </c>
      <c r="D3624" s="92" t="s">
        <v>1325</v>
      </c>
      <c r="E3624" s="92" t="s">
        <v>1256</v>
      </c>
      <c r="F3624" s="173">
        <v>3.0319539958122101</v>
      </c>
      <c r="G3624" s="174">
        <v>99.085453883680202</v>
      </c>
      <c r="H3624" s="100">
        <f>(ACOS(COS(RADIANS(90-olt_db!F49)) * COS(RADIANS(90-F3624)) + SIN(RADIANS(90-olt_db!F49)) * SIN(RADIANS(90-F3624)) * COS(RADIANS(olt_db!G49-G3624))) * 6371392)*1.105</f>
        <v>9.6414478196895566</v>
      </c>
    </row>
    <row r="3625" spans="1:8" x14ac:dyDescent="0.25">
      <c r="A3625" t="s">
        <v>176</v>
      </c>
      <c r="B3625" t="str">
        <f>VLOOKUP(C3625, olt_db!$B$2:$E$70, 2, 0)</f>
        <v>OLT-SMGN-IBS-Sinaksak_Pematang Siantar</v>
      </c>
      <c r="C3625" t="s">
        <v>1323</v>
      </c>
      <c r="D3625" s="42" t="s">
        <v>1400</v>
      </c>
      <c r="E3625" s="42" t="s">
        <v>1401</v>
      </c>
      <c r="F3625" s="105">
        <v>3.0187700712407501</v>
      </c>
      <c r="G3625" s="131">
        <v>99.081947592378796</v>
      </c>
      <c r="H3625" s="41">
        <f>ACOS(COS(RADIANS(90-F3626)) * COS(RADIANS(90-F3625)) + SIN(RADIANS(90-F3626)) * SIN(RADIANS(90-F3625)) * COS(RADIANS(G3626-G3625))) * 6371392 * IFERROR(IF(AVERAGEIF('TT History'!$B:$B, D3625, 'TT History'!$E:$E) &gt; 9.8%, 1.1205, IF(AVERAGEIF('TT History'!$B:$B, D3625, 'TT History'!$E:$E) &gt;= 8.5%, 1.1055, 1.0525)), 1.0525)</f>
        <v>56.935995981953283</v>
      </c>
    </row>
    <row r="3626" spans="1:8" x14ac:dyDescent="0.25">
      <c r="A3626" t="s">
        <v>176</v>
      </c>
      <c r="B3626" t="str">
        <f>VLOOKUP(C3626, olt_db!$B$2:$E$70, 2, 0)</f>
        <v>OLT-SMGN-IBS-Sinaksak_Pematang Siantar</v>
      </c>
      <c r="C3626" t="s">
        <v>1323</v>
      </c>
      <c r="D3626" s="42" t="s">
        <v>1400</v>
      </c>
      <c r="E3626" s="42" t="s">
        <v>1402</v>
      </c>
      <c r="F3626" s="105">
        <v>3.0187632579956301</v>
      </c>
      <c r="G3626" s="131">
        <v>99.082434687263998</v>
      </c>
      <c r="H3626" s="41">
        <f>ACOS(COS(RADIANS(90-F3627)) * COS(RADIANS(90-F3626)) + SIN(RADIANS(90-F3627)) * SIN(RADIANS(90-F3626)) * COS(RADIANS(G3627-G3626))) * 6371392 * IFERROR(IF(AVERAGEIF('TT History'!$B:$B, D3626, 'TT History'!$E:$E) &gt; 9.8%, 1.1205, IF(AVERAGEIF('TT History'!$B:$B, D3626, 'TT History'!$E:$E) &gt;= 8.5%, 1.1055, 1.0525)), 1.0525)</f>
        <v>60.220959302673783</v>
      </c>
    </row>
    <row r="3627" spans="1:8" x14ac:dyDescent="0.25">
      <c r="A3627" t="s">
        <v>176</v>
      </c>
      <c r="B3627" t="str">
        <f>VLOOKUP(C3627, olt_db!$B$2:$E$70, 2, 0)</f>
        <v>OLT-SMGN-IBS-Sinaksak_Pematang Siantar</v>
      </c>
      <c r="C3627" t="s">
        <v>1323</v>
      </c>
      <c r="D3627" s="42" t="s">
        <v>1400</v>
      </c>
      <c r="E3627" s="42" t="s">
        <v>1403</v>
      </c>
      <c r="F3627" s="105">
        <v>3.0187560659882502</v>
      </c>
      <c r="G3627" s="131">
        <v>99.082949885355205</v>
      </c>
      <c r="H3627" s="41">
        <f>ACOS(COS(RADIANS(90-F3628)) * COS(RADIANS(90-F3627)) + SIN(RADIANS(90-F3628)) * SIN(RADIANS(90-F3627)) * COS(RADIANS(G3628-G3627))) * 6371392 * IFERROR(IF(AVERAGEIF('TT History'!$B:$B, D3627, 'TT History'!$E:$E) &gt; 9.8%, 1.1205, IF(AVERAGEIF('TT History'!$B:$B, D3627, 'TT History'!$E:$E) &gt;= 8.5%, 1.1055, 1.0525)), 1.0525)</f>
        <v>28.658257233136951</v>
      </c>
    </row>
    <row r="3628" spans="1:8" x14ac:dyDescent="0.25">
      <c r="A3628" t="s">
        <v>176</v>
      </c>
      <c r="B3628" t="str">
        <f>VLOOKUP(C3628, olt_db!$B$2:$E$70, 2, 0)</f>
        <v>OLT-SMGN-IBS-Sinaksak_Pematang Siantar</v>
      </c>
      <c r="C3628" t="s">
        <v>1323</v>
      </c>
      <c r="D3628" s="42" t="s">
        <v>1400</v>
      </c>
      <c r="E3628" s="42" t="s">
        <v>1404</v>
      </c>
      <c r="F3628" s="105">
        <v>3.0185152921499099</v>
      </c>
      <c r="G3628" s="131">
        <v>99.082994493709606</v>
      </c>
      <c r="H3628" s="41">
        <f>ACOS(COS(RADIANS(90-F3629)) * COS(RADIANS(90-F3628)) + SIN(RADIANS(90-F3629)) * SIN(RADIANS(90-F3628)) * COS(RADIANS(G3629-G3628))) * 6371392 * IFERROR(IF(AVERAGEIF('TT History'!$B:$B, D3628, 'TT History'!$E:$E) &gt; 9.8%, 1.1205, IF(AVERAGEIF('TT History'!$B:$B, D3628, 'TT History'!$E:$E) &gt;= 8.5%, 1.1055, 1.0525)), 1.0525)</f>
        <v>33.335917981065073</v>
      </c>
    </row>
    <row r="3629" spans="1:8" x14ac:dyDescent="0.25">
      <c r="A3629" t="s">
        <v>176</v>
      </c>
      <c r="B3629" t="str">
        <f>VLOOKUP(C3629, olt_db!$B$2:$E$70, 2, 0)</f>
        <v>OLT-SMGN-IBS-Sinaksak_Pematang Siantar</v>
      </c>
      <c r="C3629" t="s">
        <v>1323</v>
      </c>
      <c r="D3629" s="42" t="s">
        <v>1400</v>
      </c>
      <c r="E3629" s="42" t="s">
        <v>1405</v>
      </c>
      <c r="F3629" s="105">
        <v>3.0182328527787701</v>
      </c>
      <c r="G3629" s="131">
        <v>99.083031338552104</v>
      </c>
      <c r="H3629" s="41">
        <f>ACOS(COS(RADIANS(90-F3630)) * COS(RADIANS(90-F3629)) + SIN(RADIANS(90-F3630)) * SIN(RADIANS(90-F3629)) * COS(RADIANS(G3630-G3629))) * 6371392 * IFERROR(IF(AVERAGEIF('TT History'!$B:$B, D3629, 'TT History'!$E:$E) &gt; 9.8%, 1.1205, IF(AVERAGEIF('TT History'!$B:$B, D3629, 'TT History'!$E:$E) &gt;= 8.5%, 1.1055, 1.0525)), 1.0525)</f>
        <v>24.051355211411678</v>
      </c>
    </row>
    <row r="3630" spans="1:8" x14ac:dyDescent="0.25">
      <c r="A3630" t="s">
        <v>176</v>
      </c>
      <c r="B3630" t="str">
        <f>VLOOKUP(C3630, olt_db!$B$2:$E$70, 2, 0)</f>
        <v>OLT-SMGN-IBS-Sinaksak_Pematang Siantar</v>
      </c>
      <c r="C3630" t="s">
        <v>1323</v>
      </c>
      <c r="D3630" s="42" t="s">
        <v>1400</v>
      </c>
      <c r="E3630" s="42" t="s">
        <v>1406</v>
      </c>
      <c r="F3630" s="105">
        <v>3.0182497192271698</v>
      </c>
      <c r="G3630" s="131">
        <v>99.083236426563403</v>
      </c>
      <c r="H3630" s="41">
        <f>ACOS(COS(RADIANS(90-F3631)) * COS(RADIANS(90-F3630)) + SIN(RADIANS(90-F3631)) * SIN(RADIANS(90-F3630)) * COS(RADIANS(G3631-G3630))) * 6371392 * IFERROR(IF(AVERAGEIF('TT History'!$B:$B, D3630, 'TT History'!$E:$E) &gt; 9.8%, 1.1205, IF(AVERAGEIF('TT History'!$B:$B, D3630, 'TT History'!$E:$E) &gt;= 8.5%, 1.1055, 1.0525)), 1.0525)</f>
        <v>31.475754874257031</v>
      </c>
    </row>
    <row r="3631" spans="1:8" x14ac:dyDescent="0.25">
      <c r="A3631" t="s">
        <v>176</v>
      </c>
      <c r="B3631" t="str">
        <f>VLOOKUP(C3631, olt_db!$B$2:$E$70, 2, 0)</f>
        <v>OLT-SMGN-IBS-Sinaksak_Pematang Siantar</v>
      </c>
      <c r="C3631" t="s">
        <v>1323</v>
      </c>
      <c r="D3631" s="42" t="s">
        <v>1400</v>
      </c>
      <c r="E3631" s="42" t="s">
        <v>1407</v>
      </c>
      <c r="F3631" s="105">
        <v>3.0183102752215398</v>
      </c>
      <c r="G3631" s="131">
        <v>99.083498816650305</v>
      </c>
      <c r="H3631" s="41">
        <f>ACOS(COS(RADIANS(90-F3632)) * COS(RADIANS(90-F3631)) + SIN(RADIANS(90-F3632)) * SIN(RADIANS(90-F3631)) * COS(RADIANS(G3632-G3631))) * 6371392 * IFERROR(IF(AVERAGEIF('TT History'!$B:$B, D3631, 'TT History'!$E:$E) &gt; 9.8%, 1.1205, IF(AVERAGEIF('TT History'!$B:$B, D3631, 'TT History'!$E:$E) &gt;= 8.5%, 1.1055, 1.0525)), 1.0525)</f>
        <v>26.764196045718634</v>
      </c>
    </row>
    <row r="3632" spans="1:8" x14ac:dyDescent="0.25">
      <c r="A3632" t="s">
        <v>176</v>
      </c>
      <c r="B3632" t="str">
        <f>VLOOKUP(C3632, olt_db!$B$2:$E$70, 2, 0)</f>
        <v>OLT-SMGN-IBS-Sinaksak_Pematang Siantar</v>
      </c>
      <c r="C3632" t="s">
        <v>1323</v>
      </c>
      <c r="D3632" s="42" t="s">
        <v>1400</v>
      </c>
      <c r="E3632" s="42" t="s">
        <v>1408</v>
      </c>
      <c r="F3632" s="105">
        <v>3.0183847246636599</v>
      </c>
      <c r="G3632" s="131">
        <v>99.083715335274505</v>
      </c>
      <c r="H3632" s="41">
        <f>ACOS(COS(RADIANS(90-F3633)) * COS(RADIANS(90-F3632)) + SIN(RADIANS(90-F3633)) * SIN(RADIANS(90-F3632)) * COS(RADIANS(G3633-G3632))) * 6371392 * IFERROR(IF(AVERAGEIF('TT History'!$B:$B, D3632, 'TT History'!$E:$E) &gt; 9.8%, 1.1205, IF(AVERAGEIF('TT History'!$B:$B, D3632, 'TT History'!$E:$E) &gt;= 8.5%, 1.1055, 1.0525)), 1.0525)</f>
        <v>25.047849262825221</v>
      </c>
    </row>
    <row r="3633" spans="1:8" x14ac:dyDescent="0.25">
      <c r="A3633" t="s">
        <v>176</v>
      </c>
      <c r="B3633" t="str">
        <f>VLOOKUP(C3633, olt_db!$B$2:$E$70, 2, 0)</f>
        <v>OLT-SMGN-IBS-Sinaksak_Pematang Siantar</v>
      </c>
      <c r="C3633" t="s">
        <v>1323</v>
      </c>
      <c r="D3633" s="42" t="s">
        <v>1400</v>
      </c>
      <c r="E3633" s="42" t="s">
        <v>1409</v>
      </c>
      <c r="F3633" s="105">
        <v>3.0184877225645002</v>
      </c>
      <c r="G3633" s="131">
        <v>99.083903192290194</v>
      </c>
      <c r="H3633" s="41">
        <f>ACOS(COS(RADIANS(90-F3634)) * COS(RADIANS(90-F3633)) + SIN(RADIANS(90-F3634)) * SIN(RADIANS(90-F3633)) * COS(RADIANS(G3634-G3633))) * 6371392 * IFERROR(IF(AVERAGEIF('TT History'!$B:$B, D3633, 'TT History'!$E:$E) &gt; 9.8%, 1.1205, IF(AVERAGEIF('TT History'!$B:$B, D3633, 'TT History'!$E:$E) &gt;= 8.5%, 1.1055, 1.0525)), 1.0525)</f>
        <v>27.066915196404409</v>
      </c>
    </row>
    <row r="3634" spans="1:8" x14ac:dyDescent="0.25">
      <c r="A3634" t="s">
        <v>176</v>
      </c>
      <c r="B3634" t="str">
        <f>VLOOKUP(C3634, olt_db!$B$2:$E$70, 2, 0)</f>
        <v>OLT-SMGN-IBS-Sinaksak_Pematang Siantar</v>
      </c>
      <c r="C3634" t="s">
        <v>1323</v>
      </c>
      <c r="D3634" s="42" t="s">
        <v>1400</v>
      </c>
      <c r="E3634" s="42" t="s">
        <v>1410</v>
      </c>
      <c r="F3634" s="105">
        <v>3.0186275526341002</v>
      </c>
      <c r="G3634" s="131">
        <v>99.084087649817207</v>
      </c>
      <c r="H3634" s="41">
        <f>ACOS(COS(RADIANS(90-F3635)) * COS(RADIANS(90-F3634)) + SIN(RADIANS(90-F3635)) * SIN(RADIANS(90-F3634)) * COS(RADIANS(G3635-G3634))) * 6371392 * IFERROR(IF(AVERAGEIF('TT History'!$B:$B, D3634, 'TT History'!$E:$E) &gt; 9.8%, 1.1205, IF(AVERAGEIF('TT History'!$B:$B, D3634, 'TT History'!$E:$E) &gt;= 8.5%, 1.1055, 1.0525)), 1.0525)</f>
        <v>19.132546319623962</v>
      </c>
    </row>
    <row r="3635" spans="1:8" x14ac:dyDescent="0.25">
      <c r="A3635" t="s">
        <v>176</v>
      </c>
      <c r="B3635" t="str">
        <f>VLOOKUP(C3635, olt_db!$B$2:$E$70, 2, 0)</f>
        <v>OLT-SMGN-IBS-Sinaksak_Pematang Siantar</v>
      </c>
      <c r="C3635" t="s">
        <v>1323</v>
      </c>
      <c r="D3635" s="42" t="s">
        <v>1400</v>
      </c>
      <c r="E3635" s="42" t="s">
        <v>1411</v>
      </c>
      <c r="F3635" s="105">
        <v>3.0187769794335702</v>
      </c>
      <c r="G3635" s="131">
        <v>99.084154031904703</v>
      </c>
      <c r="H3635" s="41">
        <f>ACOS(COS(RADIANS(90-F3636)) * COS(RADIANS(90-F3635)) + SIN(RADIANS(90-F3636)) * SIN(RADIANS(90-F3635)) * COS(RADIANS(G3636-G3635))) * 6371392 * IFERROR(IF(AVERAGEIF('TT History'!$B:$B, D3635, 'TT History'!$E:$E) &gt; 9.8%, 1.1205, IF(AVERAGEIF('TT History'!$B:$B, D3635, 'TT History'!$E:$E) &gt;= 8.5%, 1.1055, 1.0525)), 1.0525)</f>
        <v>33.61392096488008</v>
      </c>
    </row>
    <row r="3636" spans="1:8" x14ac:dyDescent="0.25">
      <c r="A3636" t="s">
        <v>176</v>
      </c>
      <c r="B3636" t="str">
        <f>VLOOKUP(C3636, olt_db!$B$2:$E$70, 2, 0)</f>
        <v>OLT-SMGN-IBS-Sinaksak_Pematang Siantar</v>
      </c>
      <c r="C3636" t="s">
        <v>1323</v>
      </c>
      <c r="D3636" s="42" t="s">
        <v>1400</v>
      </c>
      <c r="E3636" s="42" t="s">
        <v>1412</v>
      </c>
      <c r="F3636" s="105">
        <v>3.0189587456401599</v>
      </c>
      <c r="G3636" s="131">
        <v>99.084376704300595</v>
      </c>
      <c r="H3636" s="41">
        <f>ACOS(COS(RADIANS(90-F3637)) * COS(RADIANS(90-F3636)) + SIN(RADIANS(90-F3637)) * SIN(RADIANS(90-F3636)) * COS(RADIANS(G3637-G3636))) * 6371392 * IFERROR(IF(AVERAGEIF('TT History'!$B:$B, D3636, 'TT History'!$E:$E) &gt; 9.8%, 1.1205, IF(AVERAGEIF('TT History'!$B:$B, D3636, 'TT History'!$E:$E) &gt;= 8.5%, 1.1055, 1.0525)), 1.0525)</f>
        <v>33.026716694272295</v>
      </c>
    </row>
    <row r="3637" spans="1:8" x14ac:dyDescent="0.25">
      <c r="A3637" t="s">
        <v>176</v>
      </c>
      <c r="B3637" t="str">
        <f>VLOOKUP(C3637, olt_db!$B$2:$E$70, 2, 0)</f>
        <v>OLT-SMGN-IBS-Sinaksak_Pematang Siantar</v>
      </c>
      <c r="C3637" t="s">
        <v>1323</v>
      </c>
      <c r="D3637" s="42" t="s">
        <v>1400</v>
      </c>
      <c r="E3637" s="42" t="s">
        <v>1413</v>
      </c>
      <c r="F3637" s="105">
        <v>3.0190880264480202</v>
      </c>
      <c r="G3637" s="131">
        <v>99.084627879425696</v>
      </c>
      <c r="H3637" s="41">
        <f>ACOS(COS(RADIANS(90-F3638)) * COS(RADIANS(90-F3637)) + SIN(RADIANS(90-F3638)) * SIN(RADIANS(90-F3637)) * COS(RADIANS(G3638-G3637))) * 6371392 * IFERROR(IF(AVERAGEIF('TT History'!$B:$B, D3637, 'TT History'!$E:$E) &gt; 9.8%, 1.1205, IF(AVERAGEIF('TT History'!$B:$B, D3637, 'TT History'!$E:$E) &gt;= 8.5%, 1.1055, 1.0525)), 1.0525)</f>
        <v>34.821150570281972</v>
      </c>
    </row>
    <row r="3638" spans="1:8" x14ac:dyDescent="0.25">
      <c r="A3638" t="s">
        <v>176</v>
      </c>
      <c r="B3638" t="str">
        <f>VLOOKUP(C3638, olt_db!$B$2:$E$70, 2, 0)</f>
        <v>OLT-SMGN-IBS-Sinaksak_Pematang Siantar</v>
      </c>
      <c r="C3638" t="s">
        <v>1323</v>
      </c>
      <c r="D3638" s="42" t="s">
        <v>1400</v>
      </c>
      <c r="E3638" s="42" t="s">
        <v>1414</v>
      </c>
      <c r="F3638" s="105">
        <v>3.0192109434296501</v>
      </c>
      <c r="G3638" s="131">
        <v>99.0848991916084</v>
      </c>
      <c r="H3638" s="41">
        <f>ACOS(COS(RADIANS(90-F3639)) * COS(RADIANS(90-F3638)) + SIN(RADIANS(90-F3639)) * SIN(RADIANS(90-F3638)) * COS(RADIANS(G3639-G3638))) * 6371392 * IFERROR(IF(AVERAGEIF('TT History'!$B:$B, D3638, 'TT History'!$E:$E) &gt; 9.8%, 1.1205, IF(AVERAGEIF('TT History'!$B:$B, D3638, 'TT History'!$E:$E) &gt;= 8.5%, 1.1055, 1.0525)), 1.0525)</f>
        <v>16.141301520928106</v>
      </c>
    </row>
    <row r="3639" spans="1:8" x14ac:dyDescent="0.25">
      <c r="A3639" t="s">
        <v>176</v>
      </c>
      <c r="B3639" t="str">
        <f>VLOOKUP(C3639, olt_db!$B$2:$E$70, 2, 0)</f>
        <v>OLT-SMGN-IBS-Sinaksak_Pematang Siantar</v>
      </c>
      <c r="C3639" t="s">
        <v>1323</v>
      </c>
      <c r="D3639" s="42" t="s">
        <v>1400</v>
      </c>
      <c r="E3639" s="42" t="s">
        <v>1415</v>
      </c>
      <c r="F3639" s="105">
        <v>3.0192073618970401</v>
      </c>
      <c r="G3639" s="131">
        <v>99.085037248366007</v>
      </c>
      <c r="H3639" s="41">
        <f>ACOS(COS(RADIANS(90-F3640)) * COS(RADIANS(90-F3639)) + SIN(RADIANS(90-F3640)) * SIN(RADIANS(90-F3639)) * COS(RADIANS(G3640-G3639))) * 6371392 * IFERROR(IF(AVERAGEIF('TT History'!$B:$B, D3639, 'TT History'!$E:$E) &gt; 9.8%, 1.1205, IF(AVERAGEIF('TT History'!$B:$B, D3639, 'TT History'!$E:$E) &gt;= 8.5%, 1.1055, 1.0525)), 1.0525)</f>
        <v>39.773130179279491</v>
      </c>
    </row>
    <row r="3640" spans="1:8" x14ac:dyDescent="0.25">
      <c r="A3640" t="s">
        <v>176</v>
      </c>
      <c r="B3640" t="str">
        <f>VLOOKUP(C3640, olt_db!$B$2:$E$70, 2, 0)</f>
        <v>OLT-SMGN-IBS-Sinaksak_Pematang Siantar</v>
      </c>
      <c r="C3640" t="s">
        <v>1323</v>
      </c>
      <c r="D3640" s="42" t="s">
        <v>1400</v>
      </c>
      <c r="E3640" s="42" t="s">
        <v>1416</v>
      </c>
      <c r="F3640" s="105">
        <v>3.01954339196147</v>
      </c>
      <c r="G3640" s="131">
        <v>99.084986537408</v>
      </c>
      <c r="H3640" s="41">
        <f>ACOS(COS(RADIANS(90-F3641)) * COS(RADIANS(90-F3640)) + SIN(RADIANS(90-F3641)) * SIN(RADIANS(90-F3640)) * COS(RADIANS(G3641-G3640))) * 6371392 * IFERROR(IF(AVERAGEIF('TT History'!$B:$B, D3640, 'TT History'!$E:$E) &gt; 9.8%, 1.1205, IF(AVERAGEIF('TT History'!$B:$B, D3640, 'TT History'!$E:$E) &gt;= 8.5%, 1.1055, 1.0525)), 1.0525)</f>
        <v>48.239000577194751</v>
      </c>
    </row>
    <row r="3641" spans="1:8" x14ac:dyDescent="0.25">
      <c r="A3641" t="s">
        <v>176</v>
      </c>
      <c r="B3641" t="str">
        <f>VLOOKUP(C3641, olt_db!$B$2:$E$70, 2, 0)</f>
        <v>OLT-SMGN-IBS-Sinaksak_Pematang Siantar</v>
      </c>
      <c r="C3641" t="s">
        <v>1323</v>
      </c>
      <c r="D3641" s="42" t="s">
        <v>1400</v>
      </c>
      <c r="E3641" s="42" t="s">
        <v>1417</v>
      </c>
      <c r="F3641" s="105">
        <v>3.0199518300614701</v>
      </c>
      <c r="G3641" s="131">
        <v>99.084931203293806</v>
      </c>
      <c r="H3641" s="41">
        <f>ACOS(COS(RADIANS(90-F3642)) * COS(RADIANS(90-F3641)) + SIN(RADIANS(90-F3642)) * SIN(RADIANS(90-F3641)) * COS(RADIANS(G3642-G3641))) * 6371392 * IFERROR(IF(AVERAGEIF('TT History'!$B:$B, D3641, 'TT History'!$E:$E) &gt; 9.8%, 1.1205, IF(AVERAGEIF('TT History'!$B:$B, D3641, 'TT History'!$E:$E) &gt;= 8.5%, 1.1055, 1.0525)), 1.0525)</f>
        <v>49.722174029450613</v>
      </c>
    </row>
    <row r="3642" spans="1:8" x14ac:dyDescent="0.25">
      <c r="A3642" t="s">
        <v>176</v>
      </c>
      <c r="B3642" t="str">
        <f>VLOOKUP(C3642, olt_db!$B$2:$E$70, 2, 0)</f>
        <v>OLT-SMGN-IBS-Sinaksak_Pematang Siantar</v>
      </c>
      <c r="C3642" t="s">
        <v>1323</v>
      </c>
      <c r="D3642" s="42" t="s">
        <v>1400</v>
      </c>
      <c r="E3642" s="42" t="s">
        <v>1418</v>
      </c>
      <c r="F3642" s="105">
        <v>3.0203709938049199</v>
      </c>
      <c r="G3642" s="131">
        <v>99.084861948395996</v>
      </c>
      <c r="H3642" s="41">
        <f>ACOS(COS(RADIANS(90-F3643)) * COS(RADIANS(90-F3642)) + SIN(RADIANS(90-F3643)) * SIN(RADIANS(90-F3642)) * COS(RADIANS(G3643-G3642))) * 6371392 * IFERROR(IF(AVERAGEIF('TT History'!$B:$B, D3642, 'TT History'!$E:$E) &gt; 9.8%, 1.1205, IF(AVERAGEIF('TT History'!$B:$B, D3642, 'TT History'!$E:$E) &gt;= 8.5%, 1.1055, 1.0525)), 1.0525)</f>
        <v>51.339175956574898</v>
      </c>
    </row>
    <row r="3643" spans="1:8" x14ac:dyDescent="0.25">
      <c r="A3643" t="s">
        <v>176</v>
      </c>
      <c r="B3643" t="str">
        <f>VLOOKUP(C3643, olt_db!$B$2:$E$70, 2, 0)</f>
        <v>OLT-SMGN-IBS-Sinaksak_Pematang Siantar</v>
      </c>
      <c r="C3643" t="s">
        <v>1323</v>
      </c>
      <c r="D3643" s="42" t="s">
        <v>1400</v>
      </c>
      <c r="E3643" s="42" t="s">
        <v>1419</v>
      </c>
      <c r="F3643" s="105">
        <v>3.0208049868670601</v>
      </c>
      <c r="G3643" s="131">
        <v>99.0847981268046</v>
      </c>
      <c r="H3643" s="41">
        <f>ACOS(COS(RADIANS(90-F3644)) * COS(RADIANS(90-F3643)) + SIN(RADIANS(90-F3644)) * SIN(RADIANS(90-F3643)) * COS(RADIANS(G3644-G3643))) * 6371392 * IFERROR(IF(AVERAGEIF('TT History'!$B:$B, D3643, 'TT History'!$E:$E) &gt; 9.8%, 1.1205, IF(AVERAGEIF('TT History'!$B:$B, D3643, 'TT History'!$E:$E) &gt;= 8.5%, 1.1055, 1.0525)), 1.0525)</f>
        <v>43.984725067285567</v>
      </c>
    </row>
    <row r="3644" spans="1:8" x14ac:dyDescent="0.25">
      <c r="A3644" t="s">
        <v>176</v>
      </c>
      <c r="B3644" t="str">
        <f>VLOOKUP(C3644, olt_db!$B$2:$E$70, 2, 0)</f>
        <v>OLT-SMGN-IBS-Sinaksak_Pematang Siantar</v>
      </c>
      <c r="C3644" t="s">
        <v>1323</v>
      </c>
      <c r="D3644" s="42" t="s">
        <v>1400</v>
      </c>
      <c r="E3644" s="42" t="s">
        <v>1420</v>
      </c>
      <c r="F3644" s="105">
        <v>3.0211768661828899</v>
      </c>
      <c r="G3644" s="131">
        <v>99.084743833371903</v>
      </c>
      <c r="H3644" s="41">
        <f>ACOS(COS(RADIANS(90-F3645)) * COS(RADIANS(90-F3644)) + SIN(RADIANS(90-F3645)) * SIN(RADIANS(90-F3644)) * COS(RADIANS(G3645-G3644))) * 6371392 * IFERROR(IF(AVERAGEIF('TT History'!$B:$B, D3644, 'TT History'!$E:$E) &gt; 9.8%, 1.1205, IF(AVERAGEIF('TT History'!$B:$B, D3644, 'TT History'!$E:$E) &gt;= 8.5%, 1.1055, 1.0525)), 1.0525)</f>
        <v>65.93859762909662</v>
      </c>
    </row>
    <row r="3645" spans="1:8" x14ac:dyDescent="0.25">
      <c r="A3645" t="s">
        <v>176</v>
      </c>
      <c r="B3645" t="str">
        <f>VLOOKUP(C3645, olt_db!$B$2:$E$70, 2, 0)</f>
        <v>OLT-SMGN-IBS-Sinaksak_Pematang Siantar</v>
      </c>
      <c r="C3645" t="s">
        <v>1323</v>
      </c>
      <c r="D3645" s="42" t="s">
        <v>1400</v>
      </c>
      <c r="E3645" s="42" t="s">
        <v>1421</v>
      </c>
      <c r="F3645" s="105">
        <v>3.0217367531106598</v>
      </c>
      <c r="G3645" s="131">
        <v>99.084681046571006</v>
      </c>
      <c r="H3645" s="41">
        <f>ACOS(COS(RADIANS(90-F3646)) * COS(RADIANS(90-F3645)) + SIN(RADIANS(90-F3646)) * SIN(RADIANS(90-F3645)) * COS(RADIANS(G3646-G3645))) * 6371392 * IFERROR(IF(AVERAGEIF('TT History'!$B:$B, D3645, 'TT History'!$E:$E) &gt; 9.8%, 1.1205, IF(AVERAGEIF('TT History'!$B:$B, D3645, 'TT History'!$E:$E) &gt;= 8.5%, 1.1055, 1.0525)), 1.0525)</f>
        <v>43.502286798309235</v>
      </c>
    </row>
    <row r="3646" spans="1:8" x14ac:dyDescent="0.25">
      <c r="A3646" t="s">
        <v>176</v>
      </c>
      <c r="B3646" t="str">
        <f>VLOOKUP(C3646, olt_db!$B$2:$E$70, 2, 0)</f>
        <v>OLT-SMGN-IBS-Sinaksak_Pematang Siantar</v>
      </c>
      <c r="C3646" t="s">
        <v>1323</v>
      </c>
      <c r="D3646" s="42" t="s">
        <v>1400</v>
      </c>
      <c r="E3646" s="42" t="s">
        <v>1422</v>
      </c>
      <c r="F3646" s="105">
        <v>3.0221035834547898</v>
      </c>
      <c r="G3646" s="131">
        <v>99.084621067705697</v>
      </c>
      <c r="H3646" s="41">
        <f>ACOS(COS(RADIANS(90-F3647)) * COS(RADIANS(90-F3646)) + SIN(RADIANS(90-F3647)) * SIN(RADIANS(90-F3646)) * COS(RADIANS(G3647-G3646))) * 6371392 * IFERROR(IF(AVERAGEIF('TT History'!$B:$B, D3646, 'TT History'!$E:$E) &gt; 9.8%, 1.1205, IF(AVERAGEIF('TT History'!$B:$B, D3646, 'TT History'!$E:$E) &gt;= 8.5%, 1.1055, 1.0525)), 1.0525)</f>
        <v>57.156103817700441</v>
      </c>
    </row>
    <row r="3647" spans="1:8" x14ac:dyDescent="0.25">
      <c r="A3647" t="s">
        <v>176</v>
      </c>
      <c r="B3647" t="str">
        <f>VLOOKUP(C3647, olt_db!$B$2:$E$70, 2, 0)</f>
        <v>OLT-SMGN-IBS-Sinaksak_Pematang Siantar</v>
      </c>
      <c r="C3647" t="s">
        <v>1323</v>
      </c>
      <c r="D3647" s="42" t="s">
        <v>1400</v>
      </c>
      <c r="E3647" s="42" t="s">
        <v>1423</v>
      </c>
      <c r="F3647" s="105">
        <v>3.0225864031928298</v>
      </c>
      <c r="G3647" s="131">
        <v>99.084547694805394</v>
      </c>
      <c r="H3647" s="41">
        <f>ACOS(COS(RADIANS(90-F3648)) * COS(RADIANS(90-F3647)) + SIN(RADIANS(90-F3648)) * SIN(RADIANS(90-F3647)) * COS(RADIANS(G3648-G3647))) * 6371392 * IFERROR(IF(AVERAGEIF('TT History'!$B:$B, D3647, 'TT History'!$E:$E) &gt; 9.8%, 1.1205, IF(AVERAGEIF('TT History'!$B:$B, D3647, 'TT History'!$E:$E) &gt;= 8.5%, 1.1055, 1.0525)), 1.0525)</f>
        <v>51.584816564721656</v>
      </c>
    </row>
    <row r="3648" spans="1:8" x14ac:dyDescent="0.25">
      <c r="A3648" t="s">
        <v>176</v>
      </c>
      <c r="B3648" t="str">
        <f>VLOOKUP(C3648, olt_db!$B$2:$E$70, 2, 0)</f>
        <v>OLT-SMGN-IBS-Sinaksak_Pematang Siantar</v>
      </c>
      <c r="C3648" t="s">
        <v>1323</v>
      </c>
      <c r="D3648" s="42" t="s">
        <v>1400</v>
      </c>
      <c r="E3648" s="42" t="s">
        <v>1424</v>
      </c>
      <c r="F3648" s="105">
        <v>3.0230176381577398</v>
      </c>
      <c r="G3648" s="131">
        <v>99.084456498624306</v>
      </c>
      <c r="H3648" s="41">
        <f>ACOS(COS(RADIANS(90-F3649)) * COS(RADIANS(90-F3648)) + SIN(RADIANS(90-F3649)) * SIN(RADIANS(90-F3648)) * COS(RADIANS(G3649-G3648))) * 6371392 * IFERROR(IF(AVERAGEIF('TT History'!$B:$B, D3648, 'TT History'!$E:$E) &gt; 9.8%, 1.1205, IF(AVERAGEIF('TT History'!$B:$B, D3648, 'TT History'!$E:$E) &gt;= 8.5%, 1.1055, 1.0525)), 1.0525)</f>
        <v>34.031508546799131</v>
      </c>
    </row>
    <row r="3649" spans="1:8" x14ac:dyDescent="0.25">
      <c r="A3649" t="s">
        <v>176</v>
      </c>
      <c r="B3649" t="str">
        <f>VLOOKUP(C3649, olt_db!$B$2:$E$70, 2, 0)</f>
        <v>OLT-SMGN-IBS-Sinaksak_Pematang Siantar</v>
      </c>
      <c r="C3649" t="s">
        <v>1323</v>
      </c>
      <c r="D3649" s="42" t="s">
        <v>1400</v>
      </c>
      <c r="E3649" s="42" t="s">
        <v>1425</v>
      </c>
      <c r="F3649" s="105">
        <v>3.0233048054274199</v>
      </c>
      <c r="G3649" s="131">
        <v>99.084410806187805</v>
      </c>
      <c r="H3649" s="41">
        <f>ACOS(COS(RADIANS(90-F3650)) * COS(RADIANS(90-F3649)) + SIN(RADIANS(90-F3650)) * SIN(RADIANS(90-F3649)) * COS(RADIANS(G3650-G3649))) * 6371392 * IFERROR(IF(AVERAGEIF('TT History'!$B:$B, D3649, 'TT History'!$E:$E) &gt; 9.8%, 1.1205, IF(AVERAGEIF('TT History'!$B:$B, D3649, 'TT History'!$E:$E) &gt;= 8.5%, 1.1055, 1.0525)), 1.0525)</f>
        <v>45.072958288988488</v>
      </c>
    </row>
    <row r="3650" spans="1:8" x14ac:dyDescent="0.25">
      <c r="A3650" t="s">
        <v>176</v>
      </c>
      <c r="B3650" t="str">
        <f>VLOOKUP(C3650, olt_db!$B$2:$E$70, 2, 0)</f>
        <v>OLT-SMGN-IBS-Sinaksak_Pematang Siantar</v>
      </c>
      <c r="C3650" t="s">
        <v>1323</v>
      </c>
      <c r="D3650" s="42" t="s">
        <v>1400</v>
      </c>
      <c r="E3650" s="42" t="s">
        <v>1426</v>
      </c>
      <c r="F3650" s="105">
        <v>3.0236845144238602</v>
      </c>
      <c r="G3650" s="131">
        <v>99.084346447198897</v>
      </c>
      <c r="H3650" s="41">
        <f>ACOS(COS(RADIANS(90-F3651)) * COS(RADIANS(90-F3650)) + SIN(RADIANS(90-F3651)) * SIN(RADIANS(90-F3650)) * COS(RADIANS(G3651-G3650))) * 6371392 * IFERROR(IF(AVERAGEIF('TT History'!$B:$B, D3650, 'TT History'!$E:$E) &gt; 9.8%, 1.1205, IF(AVERAGEIF('TT History'!$B:$B, D3650, 'TT History'!$E:$E) &gt;= 8.5%, 1.1055, 1.0525)), 1.0525)</f>
        <v>42.905428980019501</v>
      </c>
    </row>
    <row r="3651" spans="1:8" x14ac:dyDescent="0.25">
      <c r="A3651" t="s">
        <v>176</v>
      </c>
      <c r="B3651" t="str">
        <f>VLOOKUP(C3651, olt_db!$B$2:$E$70, 2, 0)</f>
        <v>OLT-SMGN-IBS-Sinaksak_Pematang Siantar</v>
      </c>
      <c r="C3651" t="s">
        <v>1323</v>
      </c>
      <c r="D3651" s="42" t="s">
        <v>1400</v>
      </c>
      <c r="E3651" s="42" t="s">
        <v>1427</v>
      </c>
      <c r="F3651" s="105">
        <v>3.0240430073292699</v>
      </c>
      <c r="G3651" s="131">
        <v>99.084269725238499</v>
      </c>
      <c r="H3651" s="41">
        <f>ACOS(COS(RADIANS(90-F3652)) * COS(RADIANS(90-F3651)) + SIN(RADIANS(90-F3652)) * SIN(RADIANS(90-F3651)) * COS(RADIANS(G3652-G3651))) * 6371392 * IFERROR(IF(AVERAGEIF('TT History'!$B:$B, D3651, 'TT History'!$E:$E) &gt; 9.8%, 1.1205, IF(AVERAGEIF('TT History'!$B:$B, D3651, 'TT History'!$E:$E) &gt;= 8.5%, 1.1055, 1.0525)), 1.0525)</f>
        <v>47.392424093418519</v>
      </c>
    </row>
    <row r="3652" spans="1:8" x14ac:dyDescent="0.25">
      <c r="A3652" t="s">
        <v>176</v>
      </c>
      <c r="B3652" t="str">
        <f>VLOOKUP(C3652, olt_db!$B$2:$E$70, 2, 0)</f>
        <v>OLT-SMGN-IBS-Sinaksak_Pematang Siantar</v>
      </c>
      <c r="C3652" t="s">
        <v>1323</v>
      </c>
      <c r="D3652" s="42" t="s">
        <v>1400</v>
      </c>
      <c r="E3652" s="42" t="s">
        <v>1428</v>
      </c>
      <c r="F3652" s="105">
        <v>3.0244311312902101</v>
      </c>
      <c r="G3652" s="131">
        <v>99.084154132682499</v>
      </c>
      <c r="H3652" s="41">
        <f>ACOS(COS(RADIANS(90-F3653)) * COS(RADIANS(90-F3652)) + SIN(RADIANS(90-F3653)) * SIN(RADIANS(90-F3652)) * COS(RADIANS(G3653-G3652))) * 6371392 * IFERROR(IF(AVERAGEIF('TT History'!$B:$B, D3652, 'TT History'!$E:$E) &gt; 9.8%, 1.1205, IF(AVERAGEIF('TT History'!$B:$B, D3652, 'TT History'!$E:$E) &gt;= 8.5%, 1.1055, 1.0525)), 1.0525)</f>
        <v>53.150717959855982</v>
      </c>
    </row>
    <row r="3653" spans="1:8" x14ac:dyDescent="0.25">
      <c r="A3653" t="s">
        <v>176</v>
      </c>
      <c r="B3653" t="str">
        <f>VLOOKUP(C3653, olt_db!$B$2:$E$70, 2, 0)</f>
        <v>OLT-SMGN-IBS-Sinaksak_Pematang Siantar</v>
      </c>
      <c r="C3653" t="s">
        <v>1323</v>
      </c>
      <c r="D3653" s="42" t="s">
        <v>1400</v>
      </c>
      <c r="E3653" s="42" t="s">
        <v>1395</v>
      </c>
      <c r="F3653" s="105">
        <v>3.02487556023235</v>
      </c>
      <c r="G3653" s="131">
        <v>99.084060665175798</v>
      </c>
      <c r="H3653" s="41">
        <f>ACOS(COS(RADIANS(90-F3654)) * COS(RADIANS(90-F3653)) + SIN(RADIANS(90-F3654)) * SIN(RADIANS(90-F3653)) * COS(RADIANS(G3654-G3653))) * 6371392 * IFERROR(IF(AVERAGEIF('TT History'!$B:$B, D3653, 'TT History'!$E:$E) &gt; 9.8%, 1.1205, IF(AVERAGEIF('TT History'!$B:$B, D3653, 'TT History'!$E:$E) &gt;= 8.5%, 1.1055, 1.0525)), 1.0525)</f>
        <v>70.000896149665195</v>
      </c>
    </row>
    <row r="3654" spans="1:8" x14ac:dyDescent="0.25">
      <c r="A3654" t="s">
        <v>176</v>
      </c>
      <c r="B3654" t="str">
        <f>VLOOKUP(C3654, olt_db!$B$2:$E$70, 2, 0)</f>
        <v>OLT-SMGN-IBS-Sinaksak_Pematang Siantar</v>
      </c>
      <c r="C3654" t="s">
        <v>1323</v>
      </c>
      <c r="D3654" s="42" t="s">
        <v>1400</v>
      </c>
      <c r="E3654" s="42" t="s">
        <v>1396</v>
      </c>
      <c r="F3654" s="105">
        <v>3.0254628554612801</v>
      </c>
      <c r="G3654" s="131">
        <v>99.083947362318298</v>
      </c>
      <c r="H3654" s="41">
        <f>ACOS(COS(RADIANS(90-F3655)) * COS(RADIANS(90-F3654)) + SIN(RADIANS(90-F3655)) * SIN(RADIANS(90-F3654)) * COS(RADIANS(G3655-G3654))) * 6371392 * IFERROR(IF(AVERAGEIF('TT History'!$B:$B, D3654, 'TT History'!$E:$E) &gt; 9.8%, 1.1205, IF(AVERAGEIF('TT History'!$B:$B, D3654, 'TT History'!$E:$E) &gt;= 8.5%, 1.1055, 1.0525)), 1.0525)</f>
        <v>50.83696961958028</v>
      </c>
    </row>
    <row r="3655" spans="1:8" x14ac:dyDescent="0.25">
      <c r="A3655" t="s">
        <v>176</v>
      </c>
      <c r="B3655" t="str">
        <f>VLOOKUP(C3655, olt_db!$B$2:$E$70, 2, 0)</f>
        <v>OLT-SMGN-IBS-Sinaksak_Pematang Siantar</v>
      </c>
      <c r="C3655" t="s">
        <v>1323</v>
      </c>
      <c r="D3655" s="42" t="s">
        <v>1400</v>
      </c>
      <c r="E3655" s="42" t="s">
        <v>1397</v>
      </c>
      <c r="F3655" s="105">
        <v>3.0258942452547499</v>
      </c>
      <c r="G3655" s="131">
        <v>99.0838966166002</v>
      </c>
      <c r="H3655" s="41">
        <f>ACOS(COS(RADIANS(90-F3656)) * COS(RADIANS(90-F3655)) + SIN(RADIANS(90-F3656)) * SIN(RADIANS(90-F3655)) * COS(RADIANS(G3656-G3655))) * 6371392 * IFERROR(IF(AVERAGEIF('TT History'!$B:$B, D3655, 'TT History'!$E:$E) &gt; 9.8%, 1.1205, IF(AVERAGEIF('TT History'!$B:$B, D3655, 'TT History'!$E:$E) &gt;= 8.5%, 1.1055, 1.0525)), 1.0525)</f>
        <v>42.175448053165638</v>
      </c>
    </row>
    <row r="3656" spans="1:8" x14ac:dyDescent="0.25">
      <c r="A3656" t="s">
        <v>176</v>
      </c>
      <c r="B3656" t="str">
        <f>VLOOKUP(C3656, olt_db!$B$2:$E$70, 2, 0)</f>
        <v>OLT-SMGN-IBS-Sinaksak_Pematang Siantar</v>
      </c>
      <c r="C3656" t="s">
        <v>1323</v>
      </c>
      <c r="D3656" s="42" t="s">
        <v>1400</v>
      </c>
      <c r="E3656" s="42" t="s">
        <v>1398</v>
      </c>
      <c r="F3656" s="105">
        <v>3.0262468057425802</v>
      </c>
      <c r="G3656" s="131">
        <v>99.083821986538297</v>
      </c>
      <c r="H3656" s="41">
        <f>ACOS(COS(RADIANS(90-F3657)) * COS(RADIANS(90-F3656)) + SIN(RADIANS(90-F3657)) * SIN(RADIANS(90-F3656)) * COS(RADIANS(G3657-G3656))) * 6371392 * IFERROR(IF(AVERAGEIF('TT History'!$B:$B, D3656, 'TT History'!$E:$E) &gt; 9.8%, 1.1205, IF(AVERAGEIF('TT History'!$B:$B, D3656, 'TT History'!$E:$E) &gt;= 8.5%, 1.1055, 1.0525)), 1.0525)</f>
        <v>52.928479690528341</v>
      </c>
    </row>
    <row r="3657" spans="1:8" x14ac:dyDescent="0.25">
      <c r="A3657" t="s">
        <v>176</v>
      </c>
      <c r="B3657" t="str">
        <f>VLOOKUP(C3657, olt_db!$B$2:$E$70, 2, 0)</f>
        <v>OLT-SMGN-IBS-Sinaksak_Pematang Siantar</v>
      </c>
      <c r="C3657" t="s">
        <v>1323</v>
      </c>
      <c r="D3657" s="42" t="s">
        <v>1400</v>
      </c>
      <c r="E3657" s="42" t="s">
        <v>1399</v>
      </c>
      <c r="F3657" s="105">
        <v>3.0266938420273299</v>
      </c>
      <c r="G3657" s="131">
        <v>99.083753576481598</v>
      </c>
      <c r="H3657" s="41">
        <f>ACOS(COS(RADIANS(90-F3658)) * COS(RADIANS(90-F3657)) + SIN(RADIANS(90-F3658)) * SIN(RADIANS(90-F3657)) * COS(RADIANS(G3658-G3657))) * 6371392 * IFERROR(IF(AVERAGEIF('TT History'!$B:$B, D3657, 'TT History'!$E:$E) &gt; 9.8%, 1.1205, IF(AVERAGEIF('TT History'!$B:$B, D3657, 'TT History'!$E:$E) &gt;= 8.5%, 1.1055, 1.0525)), 1.0525)</f>
        <v>50.6221292850487</v>
      </c>
    </row>
    <row r="3658" spans="1:8" x14ac:dyDescent="0.25">
      <c r="A3658" t="s">
        <v>176</v>
      </c>
      <c r="B3658" t="str">
        <f>VLOOKUP(C3658, olt_db!$B$2:$E$70, 2, 0)</f>
        <v>OLT-SMGN-IBS-Sinaksak_Pematang Siantar</v>
      </c>
      <c r="C3658" t="s">
        <v>1323</v>
      </c>
      <c r="D3658" s="42" t="s">
        <v>1400</v>
      </c>
      <c r="E3658" s="42" t="s">
        <v>1308</v>
      </c>
      <c r="F3658" s="105">
        <v>3.0271049400950898</v>
      </c>
      <c r="G3658" s="131">
        <v>99.083618955992307</v>
      </c>
      <c r="H3658" s="41">
        <f>ACOS(COS(RADIANS(90-F3659)) * COS(RADIANS(90-F3658)) + SIN(RADIANS(90-F3659)) * SIN(RADIANS(90-F3658)) * COS(RADIANS(G3659-G3658))) * 6371392 * IFERROR(IF(AVERAGEIF('TT History'!$B:$B, D3658, 'TT History'!$E:$E) &gt; 9.8%, 1.1205, IF(AVERAGEIF('TT History'!$B:$B, D3658, 'TT History'!$E:$E) &gt;= 8.5%, 1.1055, 1.0525)), 1.0525)</f>
        <v>44.181333157861424</v>
      </c>
    </row>
    <row r="3659" spans="1:8" x14ac:dyDescent="0.25">
      <c r="A3659" t="s">
        <v>176</v>
      </c>
      <c r="B3659" t="str">
        <f>VLOOKUP(C3659, olt_db!$B$2:$E$70, 2, 0)</f>
        <v>OLT-SMGN-IBS-Sinaksak_Pematang Siantar</v>
      </c>
      <c r="C3659" t="s">
        <v>1323</v>
      </c>
      <c r="D3659" s="42" t="s">
        <v>1400</v>
      </c>
      <c r="E3659" s="42" t="s">
        <v>1309</v>
      </c>
      <c r="F3659" s="105">
        <v>3.0274757739314002</v>
      </c>
      <c r="G3659" s="131">
        <v>99.083548276510001</v>
      </c>
      <c r="H3659" s="41">
        <f>ACOS(COS(RADIANS(90-F3660)) * COS(RADIANS(90-F3659)) + SIN(RADIANS(90-F3660)) * SIN(RADIANS(90-F3659)) * COS(RADIANS(G3660-G3659))) * 6371392 * IFERROR(IF(AVERAGEIF('TT History'!$B:$B, D3659, 'TT History'!$E:$E) &gt; 9.8%, 1.1205, IF(AVERAGEIF('TT History'!$B:$B, D3659, 'TT History'!$E:$E) &gt;= 8.5%, 1.1055, 1.0525)), 1.0525)</f>
        <v>67.090760749506259</v>
      </c>
    </row>
    <row r="3660" spans="1:8" x14ac:dyDescent="0.25">
      <c r="A3660" t="s">
        <v>176</v>
      </c>
      <c r="B3660" t="str">
        <f>VLOOKUP(C3660, olt_db!$B$2:$E$70, 2, 0)</f>
        <v>OLT-SMGN-IBS-Sinaksak_Pematang Siantar</v>
      </c>
      <c r="C3660" t="s">
        <v>1323</v>
      </c>
      <c r="D3660" s="42" t="s">
        <v>1400</v>
      </c>
      <c r="E3660" s="42" t="s">
        <v>1310</v>
      </c>
      <c r="F3660" s="105">
        <v>3.02803715081768</v>
      </c>
      <c r="G3660" s="131">
        <v>99.083432143820701</v>
      </c>
      <c r="H3660" s="41">
        <f>ACOS(COS(RADIANS(90-F3661)) * COS(RADIANS(90-F3660)) + SIN(RADIANS(90-F3661)) * SIN(RADIANS(90-F3660)) * COS(RADIANS(G3661-G3660))) * 6371392 * IFERROR(IF(AVERAGEIF('TT History'!$B:$B, D3660, 'TT History'!$E:$E) &gt; 9.8%, 1.1205, IF(AVERAGEIF('TT History'!$B:$B, D3660, 'TT History'!$E:$E) &gt;= 8.5%, 1.1055, 1.0525)), 1.0525)</f>
        <v>76.034150682246761</v>
      </c>
    </row>
    <row r="3661" spans="1:8" x14ac:dyDescent="0.25">
      <c r="A3661" t="s">
        <v>176</v>
      </c>
      <c r="B3661" t="str">
        <f>VLOOKUP(C3661, olt_db!$B$2:$E$70, 2, 0)</f>
        <v>OLT-SMGN-IBS-Sinaksak_Pematang Siantar</v>
      </c>
      <c r="C3661" t="s">
        <v>1323</v>
      </c>
      <c r="D3661" s="42" t="s">
        <v>1400</v>
      </c>
      <c r="E3661" s="42" t="s">
        <v>1311</v>
      </c>
      <c r="F3661" s="105">
        <v>3.02868591294872</v>
      </c>
      <c r="G3661" s="131">
        <v>99.083398271706898</v>
      </c>
      <c r="H3661" s="41">
        <f>ACOS(COS(RADIANS(90-F3662)) * COS(RADIANS(90-F3661)) + SIN(RADIANS(90-F3662)) * SIN(RADIANS(90-F3661)) * COS(RADIANS(G3662-G3661))) * 6371392 * IFERROR(IF(AVERAGEIF('TT History'!$B:$B, D3661, 'TT History'!$E:$E) &gt; 9.8%, 1.1205, IF(AVERAGEIF('TT History'!$B:$B, D3661, 'TT History'!$E:$E) &gt;= 8.5%, 1.1055, 1.0525)), 1.0525)</f>
        <v>72.148183987733461</v>
      </c>
    </row>
    <row r="3662" spans="1:8" x14ac:dyDescent="0.25">
      <c r="A3662" t="s">
        <v>176</v>
      </c>
      <c r="B3662" t="str">
        <f>VLOOKUP(C3662, olt_db!$B$2:$E$70, 2, 0)</f>
        <v>OLT-SMGN-IBS-Sinaksak_Pematang Siantar</v>
      </c>
      <c r="C3662" t="s">
        <v>1323</v>
      </c>
      <c r="D3662" s="42" t="s">
        <v>1400</v>
      </c>
      <c r="E3662" s="42" t="s">
        <v>1312</v>
      </c>
      <c r="F3662" s="105">
        <v>3.0292967240927999</v>
      </c>
      <c r="G3662" s="131">
        <v>99.083481509717402</v>
      </c>
      <c r="H3662" s="41">
        <f>ACOS(COS(RADIANS(90-F3663)) * COS(RADIANS(90-F3662)) + SIN(RADIANS(90-F3663)) * SIN(RADIANS(90-F3662)) * COS(RADIANS(G3663-G3662))) * 6371392 * IFERROR(IF(AVERAGEIF('TT History'!$B:$B, D3662, 'TT History'!$E:$E) &gt; 9.8%, 1.1205, IF(AVERAGEIF('TT History'!$B:$B, D3662, 'TT History'!$E:$E) &gt;= 8.5%, 1.1055, 1.0525)), 1.0525)</f>
        <v>76.805639746914352</v>
      </c>
    </row>
    <row r="3663" spans="1:8" x14ac:dyDescent="0.25">
      <c r="A3663" t="s">
        <v>176</v>
      </c>
      <c r="B3663" t="str">
        <f>VLOOKUP(C3663, olt_db!$B$2:$E$70, 2, 0)</f>
        <v>OLT-SMGN-IBS-Sinaksak_Pematang Siantar</v>
      </c>
      <c r="C3663" t="s">
        <v>1323</v>
      </c>
      <c r="D3663" s="42" t="s">
        <v>1400</v>
      </c>
      <c r="E3663" s="42" t="s">
        <v>1313</v>
      </c>
      <c r="F3663" s="105">
        <v>3.02992896536629</v>
      </c>
      <c r="G3663" s="131">
        <v>99.083657584632505</v>
      </c>
      <c r="H3663" s="41">
        <f>ACOS(COS(RADIANS(90-F3664)) * COS(RADIANS(90-F3663)) + SIN(RADIANS(90-F3664)) * SIN(RADIANS(90-F3663)) * COS(RADIANS(G3664-G3663))) * 6371392 * IFERROR(IF(AVERAGEIF('TT History'!$B:$B, D3663, 'TT History'!$E:$E) &gt; 9.8%, 1.1205, IF(AVERAGEIF('TT History'!$B:$B, D3663, 'TT History'!$E:$E) &gt;= 8.5%, 1.1055, 1.0525)), 1.0525)</f>
        <v>72.035787012821231</v>
      </c>
    </row>
    <row r="3664" spans="1:8" x14ac:dyDescent="0.25">
      <c r="A3664" t="s">
        <v>176</v>
      </c>
      <c r="B3664" t="str">
        <f>VLOOKUP(C3664, olt_db!$B$2:$E$70, 2, 0)</f>
        <v>OLT-SMGN-IBS-Sinaksak_Pematang Siantar</v>
      </c>
      <c r="C3664" t="s">
        <v>1323</v>
      </c>
      <c r="D3664" s="42" t="s">
        <v>1400</v>
      </c>
      <c r="E3664" s="42" t="s">
        <v>1314</v>
      </c>
      <c r="F3664" s="105">
        <v>3.0305370234169899</v>
      </c>
      <c r="G3664" s="131">
        <v>99.083753014984794</v>
      </c>
      <c r="H3664" s="41">
        <f>ACOS(COS(RADIANS(90-F3665)) * COS(RADIANS(90-F3664)) + SIN(RADIANS(90-F3665)) * SIN(RADIANS(90-F3664)) * COS(RADIANS(G3665-G3664))) * 6371392 * IFERROR(IF(AVERAGEIF('TT History'!$B:$B, D3664, 'TT History'!$E:$E) &gt; 9.8%, 1.1205, IF(AVERAGEIF('TT History'!$B:$B, D3664, 'TT History'!$E:$E) &gt;= 8.5%, 1.1055, 1.0525)), 1.0525)</f>
        <v>50.517380829872366</v>
      </c>
    </row>
    <row r="3665" spans="1:8" x14ac:dyDescent="0.25">
      <c r="A3665" t="s">
        <v>176</v>
      </c>
      <c r="B3665" t="str">
        <f>VLOOKUP(C3665, olt_db!$B$2:$E$70, 2, 0)</f>
        <v>OLT-SMGN-IBS-Sinaksak_Pematang Siantar</v>
      </c>
      <c r="C3665" t="s">
        <v>1323</v>
      </c>
      <c r="D3665" s="42" t="s">
        <v>1400</v>
      </c>
      <c r="E3665" s="42" t="s">
        <v>1315</v>
      </c>
      <c r="F3665" s="105">
        <v>3.0309531448297502</v>
      </c>
      <c r="G3665" s="131">
        <v>99.083867824234801</v>
      </c>
      <c r="H3665" s="41">
        <f>ACOS(COS(RADIANS(90-F3666)) * COS(RADIANS(90-F3665)) + SIN(RADIANS(90-F3666)) * SIN(RADIANS(90-F3665)) * COS(RADIANS(G3666-G3665))) * 6371392 * IFERROR(IF(AVERAGEIF('TT History'!$B:$B, D3665, 'TT History'!$E:$E) &gt; 9.8%, 1.1205, IF(AVERAGEIF('TT History'!$B:$B, D3665, 'TT History'!$E:$E) &gt;= 8.5%, 1.1055, 1.0525)), 1.0525)</f>
        <v>55.136904195142485</v>
      </c>
    </row>
    <row r="3666" spans="1:8" x14ac:dyDescent="0.25">
      <c r="A3666" t="s">
        <v>176</v>
      </c>
      <c r="B3666" t="str">
        <f>VLOOKUP(C3666, olt_db!$B$2:$E$70, 2, 0)</f>
        <v>OLT-SMGN-IBS-Sinaksak_Pematang Siantar</v>
      </c>
      <c r="C3666" t="s">
        <v>1323</v>
      </c>
      <c r="D3666" s="42" t="s">
        <v>1400</v>
      </c>
      <c r="E3666" s="42" t="s">
        <v>1316</v>
      </c>
      <c r="F3666" s="105">
        <v>3.0314017121784</v>
      </c>
      <c r="G3666" s="131">
        <v>99.084011964588896</v>
      </c>
      <c r="H3666" s="41">
        <f>ACOS(COS(RADIANS(90-F3667)) * COS(RADIANS(90-F3666)) + SIN(RADIANS(90-F3667)) * SIN(RADIANS(90-F3666)) * COS(RADIANS(G3667-G3666))) * 6371392 * IFERROR(IF(AVERAGEIF('TT History'!$B:$B, D3666, 'TT History'!$E:$E) &gt; 9.8%, 1.1205, IF(AVERAGEIF('TT History'!$B:$B, D3666, 'TT History'!$E:$E) &gt;= 8.5%, 1.1055, 1.0525)), 1.0525)</f>
        <v>54.518430835666763</v>
      </c>
    </row>
    <row r="3667" spans="1:8" x14ac:dyDescent="0.25">
      <c r="A3667" t="s">
        <v>176</v>
      </c>
      <c r="B3667" t="str">
        <f>VLOOKUP(C3667, olt_db!$B$2:$E$70, 2, 0)</f>
        <v>OLT-SMGN-IBS-Sinaksak_Pematang Siantar</v>
      </c>
      <c r="C3667" t="s">
        <v>1323</v>
      </c>
      <c r="D3667" s="42" t="s">
        <v>1400</v>
      </c>
      <c r="E3667" s="42" t="s">
        <v>1317</v>
      </c>
      <c r="F3667" s="105">
        <v>3.0318511189496702</v>
      </c>
      <c r="G3667" s="131">
        <v>99.084134660927205</v>
      </c>
      <c r="H3667" s="41">
        <f>ACOS(COS(RADIANS(90-F3668)) * COS(RADIANS(90-F3667)) + SIN(RADIANS(90-F3668)) * SIN(RADIANS(90-F3667)) * COS(RADIANS(G3668-G3667))) * 6371392 * IFERROR(IF(AVERAGEIF('TT History'!$B:$B, D3667, 'TT History'!$E:$E) &gt; 9.8%, 1.1205, IF(AVERAGEIF('TT History'!$B:$B, D3667, 'TT History'!$E:$E) &gt;= 8.5%, 1.1055, 1.0525)), 1.0525)</f>
        <v>31.75117613633682</v>
      </c>
    </row>
    <row r="3668" spans="1:8" x14ac:dyDescent="0.25">
      <c r="A3668" t="s">
        <v>176</v>
      </c>
      <c r="B3668" t="str">
        <f>VLOOKUP(C3668, olt_db!$B$2:$E$70, 2, 0)</f>
        <v>OLT-SMGN-IBS-Sinaksak_Pematang Siantar</v>
      </c>
      <c r="C3668" t="s">
        <v>1323</v>
      </c>
      <c r="D3668" s="42" t="s">
        <v>1400</v>
      </c>
      <c r="E3668" s="42" t="s">
        <v>1318</v>
      </c>
      <c r="F3668" s="105">
        <v>3.0317977746811402</v>
      </c>
      <c r="G3668" s="131">
        <v>99.084401020581794</v>
      </c>
      <c r="H3668" s="41">
        <f>ACOS(COS(RADIANS(90-F3669)) * COS(RADIANS(90-F3668)) + SIN(RADIANS(90-F3669)) * SIN(RADIANS(90-F3668)) * COS(RADIANS(G3669-G3668))) * 6371392 * IFERROR(IF(AVERAGEIF('TT History'!$B:$B, D3668, 'TT History'!$E:$E) &gt; 9.8%, 1.1205, IF(AVERAGEIF('TT History'!$B:$B, D3668, 'TT History'!$E:$E) &gt;= 8.5%, 1.1055, 1.0525)), 1.0525)</f>
        <v>27.891939822322787</v>
      </c>
    </row>
    <row r="3669" spans="1:8" x14ac:dyDescent="0.25">
      <c r="A3669" t="s">
        <v>176</v>
      </c>
      <c r="B3669" t="str">
        <f>VLOOKUP(C3669, olt_db!$B$2:$E$70, 2, 0)</f>
        <v>OLT-SMGN-IBS-Sinaksak_Pematang Siantar</v>
      </c>
      <c r="C3669" t="s">
        <v>1323</v>
      </c>
      <c r="D3669" s="42" t="s">
        <v>1400</v>
      </c>
      <c r="E3669" s="42" t="s">
        <v>1319</v>
      </c>
      <c r="F3669" s="105">
        <v>3.0318177853208099</v>
      </c>
      <c r="G3669" s="131">
        <v>99.084638822479704</v>
      </c>
      <c r="H3669" s="41">
        <f>ACOS(COS(RADIANS(90-F3670)) * COS(RADIANS(90-F3669)) + SIN(RADIANS(90-F3670)) * SIN(RADIANS(90-F3669)) * COS(RADIANS(G3670-G3669))) * 6371392 * IFERROR(IF(AVERAGEIF('TT History'!$B:$B, D3669, 'TT History'!$E:$E) &gt; 9.8%, 1.1205, IF(AVERAGEIF('TT History'!$B:$B, D3669, 'TT History'!$E:$E) &gt;= 8.5%, 1.1055, 1.0525)), 1.0525)</f>
        <v>24.857974137493276</v>
      </c>
    </row>
    <row r="3670" spans="1:8" x14ac:dyDescent="0.25">
      <c r="A3670" t="s">
        <v>176</v>
      </c>
      <c r="B3670" t="str">
        <f>VLOOKUP(C3670, olt_db!$B$2:$E$70, 2, 0)</f>
        <v>OLT-SMGN-IBS-Sinaksak_Pematang Siantar</v>
      </c>
      <c r="C3670" t="s">
        <v>1323</v>
      </c>
      <c r="D3670" s="42" t="s">
        <v>1400</v>
      </c>
      <c r="E3670" s="42" t="s">
        <v>1320</v>
      </c>
      <c r="F3670" s="105">
        <v>3.03175076205294</v>
      </c>
      <c r="G3670" s="131">
        <v>99.084840639178594</v>
      </c>
      <c r="H3670" s="41">
        <f>ACOS(COS(RADIANS(90-F3671)) * COS(RADIANS(90-F3670)) + SIN(RADIANS(90-F3671)) * SIN(RADIANS(90-F3670)) * COS(RADIANS(G3671-G3670))) * 6371392 * IFERROR(IF(AVERAGEIF('TT History'!$B:$B, D3670, 'TT History'!$E:$E) &gt; 9.8%, 1.1205, IF(AVERAGEIF('TT History'!$B:$B, D3670, 'TT History'!$E:$E) &gt;= 8.5%, 1.1055, 1.0525)), 1.0525)</f>
        <v>11.57671016398692</v>
      </c>
    </row>
    <row r="3671" spans="1:8" x14ac:dyDescent="0.25">
      <c r="A3671" t="s">
        <v>176</v>
      </c>
      <c r="B3671" t="str">
        <f>VLOOKUP(C3671, olt_db!$B$2:$E$70, 2, 0)</f>
        <v>OLT-SMGN-IBS-Sinaksak_Pematang Siantar</v>
      </c>
      <c r="C3671" t="s">
        <v>1323</v>
      </c>
      <c r="D3671" s="42" t="s">
        <v>1400</v>
      </c>
      <c r="E3671" s="42" t="s">
        <v>1321</v>
      </c>
      <c r="F3671" s="105">
        <v>3.0318190127628299</v>
      </c>
      <c r="G3671" s="131">
        <v>99.084912336505099</v>
      </c>
      <c r="H3671" s="41">
        <f>ACOS(COS(RADIANS(90-F3672)) * COS(RADIANS(90-F3671)) + SIN(RADIANS(90-F3672)) * SIN(RADIANS(90-F3671)) * COS(RADIANS(G3672-G3671))) * 6371392 * IFERROR(IF(AVERAGEIF('TT History'!$B:$B, D3671, 'TT History'!$E:$E) &gt; 9.8%, 1.1205, IF(AVERAGEIF('TT History'!$B:$B, D3671, 'TT History'!$E:$E) &gt;= 8.5%, 1.1055, 1.0525)), 1.0525)</f>
        <v>31.697511917460968</v>
      </c>
    </row>
    <row r="3672" spans="1:8" x14ac:dyDescent="0.25">
      <c r="A3672" t="s">
        <v>176</v>
      </c>
      <c r="B3672" t="str">
        <f>VLOOKUP(C3672, olt_db!$B$2:$E$70, 2, 0)</f>
        <v>OLT-SMGN-IBS-Sinaksak_Pematang Siantar</v>
      </c>
      <c r="C3672" t="s">
        <v>1323</v>
      </c>
      <c r="D3672" s="42" t="s">
        <v>1400</v>
      </c>
      <c r="E3672" s="42" t="s">
        <v>1322</v>
      </c>
      <c r="F3672" s="105">
        <v>3.0317895417561598</v>
      </c>
      <c r="G3672" s="131">
        <v>99.085181932651807</v>
      </c>
      <c r="H3672" s="41">
        <f>ACOS(COS(RADIANS(90-F3673)) * COS(RADIANS(90-F3672)) + SIN(RADIANS(90-F3673)) * SIN(RADIANS(90-F3672)) * COS(RADIANS(G3673-G3672))) * 6371392 * IFERROR(IF(AVERAGEIF('TT History'!$B:$B, D3672, 'TT History'!$E:$E) &gt; 9.8%, 1.1205, IF(AVERAGEIF('TT History'!$B:$B, D3672, 'TT History'!$E:$E) &gt;= 8.5%, 1.1055, 1.0525)), 1.0525)</f>
        <v>29.01439452944911</v>
      </c>
    </row>
    <row r="3673" spans="1:8" x14ac:dyDescent="0.25">
      <c r="A3673" t="s">
        <v>176</v>
      </c>
      <c r="B3673" t="str">
        <f>VLOOKUP(C3673, olt_db!$B$2:$E$70, 2, 0)</f>
        <v>OLT-SMGN-IBS-Sinaksak_Pematang Siantar</v>
      </c>
      <c r="C3673" t="s">
        <v>1323</v>
      </c>
      <c r="D3673" s="42" t="s">
        <v>1400</v>
      </c>
      <c r="E3673" s="42" t="s">
        <v>1255</v>
      </c>
      <c r="F3673" s="105">
        <v>3.0317843428761901</v>
      </c>
      <c r="G3673" s="131">
        <v>99.085430126511696</v>
      </c>
      <c r="H3673" s="41">
        <f>ACOS(COS(RADIANS(90-F3674)) * COS(RADIANS(90-F3673)) + SIN(RADIANS(90-F3674)) * SIN(RADIANS(90-F3673)) * COS(RADIANS(G3674-G3673))) * 6371392 * IFERROR(IF(AVERAGEIF('TT History'!$B:$B, D3673, 'TT History'!$E:$E) &gt; 9.8%, 1.1205, IF(AVERAGEIF('TT History'!$B:$B, D3673, 'TT History'!$E:$E) &gt;= 8.5%, 1.1055, 1.0525)), 1.0525)</f>
        <v>20.049458190104339</v>
      </c>
    </row>
    <row r="3674" spans="1:8" x14ac:dyDescent="0.25">
      <c r="A3674" t="s">
        <v>176</v>
      </c>
      <c r="B3674" t="str">
        <f>VLOOKUP(C3674, olt_db!$B$2:$E$70, 2, 0)</f>
        <v>OLT-SMGN-IBS-Sinaksak_Pematang Siantar</v>
      </c>
      <c r="C3674" t="s">
        <v>1323</v>
      </c>
      <c r="D3674" s="42" t="s">
        <v>1400</v>
      </c>
      <c r="E3674" s="42" t="s">
        <v>1256</v>
      </c>
      <c r="F3674" s="105">
        <v>3.0319539958122101</v>
      </c>
      <c r="G3674" s="131">
        <v>99.085453883680202</v>
      </c>
      <c r="H3674" s="41">
        <f>(ACOS(COS(RADIANS(90-olt_db!F49)) * COS(RADIANS(90-F3674)) + SIN(RADIANS(90-olt_db!F49)) * SIN(RADIANS(90-F3674)) * COS(RADIANS(olt_db!G49-G3674))) * 6371392)*1.105</f>
        <v>9.6414478196895566</v>
      </c>
    </row>
    <row r="3675" spans="1:8" x14ac:dyDescent="0.25">
      <c r="A3675" t="s">
        <v>176</v>
      </c>
      <c r="B3675" t="str">
        <f>VLOOKUP(C3675, olt_db!$B$2:$E$70, 2, 0)</f>
        <v>OLT-SMGN-IBS-Sinaksak_Pematang Siantar</v>
      </c>
      <c r="C3675" t="s">
        <v>1323</v>
      </c>
      <c r="D3675" s="38" t="s">
        <v>1429</v>
      </c>
      <c r="E3675" s="38" t="s">
        <v>1430</v>
      </c>
      <c r="F3675" s="106">
        <v>3.03562695585225</v>
      </c>
      <c r="G3675" s="198">
        <v>99.086416750621794</v>
      </c>
      <c r="H3675" s="10">
        <f>ACOS(COS(RADIANS(90-F3676)) * COS(RADIANS(90-F3675)) + SIN(RADIANS(90-F3676)) * SIN(RADIANS(90-F3675)) * COS(RADIANS(G3676-G3675))) * 6371392 * IFERROR(IF(AVERAGEIF('TT History'!$B:$B, D3675, 'TT History'!$E:$E) &gt; 9.8%, 1.1205, IF(AVERAGEIF('TT History'!$B:$B, D3675, 'TT History'!$E:$E) &gt;= 8.5%, 1.1055, 1.0525)), 1.0525)</f>
        <v>42.885293644028316</v>
      </c>
    </row>
    <row r="3676" spans="1:8" x14ac:dyDescent="0.25">
      <c r="A3676" t="s">
        <v>176</v>
      </c>
      <c r="B3676" t="str">
        <f>VLOOKUP(C3676, olt_db!$B$2:$E$70, 2, 0)</f>
        <v>OLT-SMGN-IBS-Sinaksak_Pematang Siantar</v>
      </c>
      <c r="C3676" t="s">
        <v>1323</v>
      </c>
      <c r="D3676" s="38" t="s">
        <v>1429</v>
      </c>
      <c r="E3676" s="38" t="s">
        <v>1431</v>
      </c>
      <c r="F3676" s="106">
        <v>3.0356341737523</v>
      </c>
      <c r="G3676" s="198">
        <v>99.0860498906912</v>
      </c>
      <c r="H3676" s="10">
        <f>ACOS(COS(RADIANS(90-F3677)) * COS(RADIANS(90-F3676)) + SIN(RADIANS(90-F3677)) * SIN(RADIANS(90-F3676)) * COS(RADIANS(G3677-G3676))) * 6371392 * IFERROR(IF(AVERAGEIF('TT History'!$B:$B, D3676, 'TT History'!$E:$E) &gt; 9.8%, 1.1205, IF(AVERAGEIF('TT History'!$B:$B, D3676, 'TT History'!$E:$E) &gt;= 8.5%, 1.1055, 1.0525)), 1.0525)</f>
        <v>46.004945761307226</v>
      </c>
    </row>
    <row r="3677" spans="1:8" x14ac:dyDescent="0.25">
      <c r="A3677" t="s">
        <v>176</v>
      </c>
      <c r="B3677" t="str">
        <f>VLOOKUP(C3677, olt_db!$B$2:$E$70, 2, 0)</f>
        <v>OLT-SMGN-IBS-Sinaksak_Pematang Siantar</v>
      </c>
      <c r="C3677" t="s">
        <v>1323</v>
      </c>
      <c r="D3677" s="38" t="s">
        <v>1429</v>
      </c>
      <c r="E3677" s="38" t="s">
        <v>1432</v>
      </c>
      <c r="F3677" s="106">
        <v>3.0357778848442898</v>
      </c>
      <c r="G3677" s="198">
        <v>99.085683519483794</v>
      </c>
      <c r="H3677" s="10">
        <f>ACOS(COS(RADIANS(90-F3678)) * COS(RADIANS(90-F3677)) + SIN(RADIANS(90-F3678)) * SIN(RADIANS(90-F3677)) * COS(RADIANS(G3678-G3677))) * 6371392 * IFERROR(IF(AVERAGEIF('TT History'!$B:$B, D3677, 'TT History'!$E:$E) &gt; 9.8%, 1.1205, IF(AVERAGEIF('TT History'!$B:$B, D3677, 'TT History'!$E:$E) &gt;= 8.5%, 1.1055, 1.0525)), 1.0525)</f>
        <v>36.888907410533839</v>
      </c>
    </row>
    <row r="3678" spans="1:8" x14ac:dyDescent="0.25">
      <c r="A3678" t="s">
        <v>176</v>
      </c>
      <c r="B3678" t="str">
        <f>VLOOKUP(C3678, olt_db!$B$2:$E$70, 2, 0)</f>
        <v>OLT-SMGN-IBS-Sinaksak_Pematang Siantar</v>
      </c>
      <c r="C3678" t="s">
        <v>1323</v>
      </c>
      <c r="D3678" s="38" t="s">
        <v>1429</v>
      </c>
      <c r="E3678" s="38" t="s">
        <v>1433</v>
      </c>
      <c r="F3678" s="106">
        <v>3.0354874491311898</v>
      </c>
      <c r="G3678" s="198">
        <v>99.085560925312507</v>
      </c>
      <c r="H3678" s="10">
        <f>ACOS(COS(RADIANS(90-F3679)) * COS(RADIANS(90-F3678)) + SIN(RADIANS(90-F3679)) * SIN(RADIANS(90-F3678)) * COS(RADIANS(G3679-G3678))) * 6371392 * IFERROR(IF(AVERAGEIF('TT History'!$B:$B, D3678, 'TT History'!$E:$E) &gt; 9.8%, 1.1205, IF(AVERAGEIF('TT History'!$B:$B, D3678, 'TT History'!$E:$E) &gt;= 8.5%, 1.1055, 1.0525)), 1.0525)</f>
        <v>49.231361844315806</v>
      </c>
    </row>
    <row r="3679" spans="1:8" x14ac:dyDescent="0.25">
      <c r="A3679" t="s">
        <v>176</v>
      </c>
      <c r="B3679" t="str">
        <f>VLOOKUP(C3679, olt_db!$B$2:$E$70, 2, 0)</f>
        <v>OLT-SMGN-IBS-Sinaksak_Pematang Siantar</v>
      </c>
      <c r="C3679" t="s">
        <v>1323</v>
      </c>
      <c r="D3679" s="38" t="s">
        <v>1429</v>
      </c>
      <c r="E3679" s="38" t="s">
        <v>1434</v>
      </c>
      <c r="F3679" s="106">
        <v>3.0351015623113802</v>
      </c>
      <c r="G3679" s="198">
        <v>99.085393275603906</v>
      </c>
      <c r="H3679" s="10">
        <f>ACOS(COS(RADIANS(90-F3680)) * COS(RADIANS(90-F3679)) + SIN(RADIANS(90-F3680)) * SIN(RADIANS(90-F3679)) * COS(RADIANS(G3680-G3679))) * 6371392 * IFERROR(IF(AVERAGEIF('TT History'!$B:$B, D3679, 'TT History'!$E:$E) &gt; 9.8%, 1.1205, IF(AVERAGEIF('TT History'!$B:$B, D3679, 'TT History'!$E:$E) &gt;= 8.5%, 1.1055, 1.0525)), 1.0525)</f>
        <v>55.662567152695964</v>
      </c>
    </row>
    <row r="3680" spans="1:8" x14ac:dyDescent="0.25">
      <c r="A3680" t="s">
        <v>176</v>
      </c>
      <c r="B3680" t="str">
        <f>VLOOKUP(C3680, olt_db!$B$2:$E$70, 2, 0)</f>
        <v>OLT-SMGN-IBS-Sinaksak_Pematang Siantar</v>
      </c>
      <c r="C3680" t="s">
        <v>1323</v>
      </c>
      <c r="D3680" s="38" t="s">
        <v>1429</v>
      </c>
      <c r="E3680" s="38" t="s">
        <v>1435</v>
      </c>
      <c r="F3680" s="106">
        <v>3.0346587385042199</v>
      </c>
      <c r="G3680" s="198">
        <v>99.0852195690358</v>
      </c>
      <c r="H3680" s="10">
        <f>ACOS(COS(RADIANS(90-F3681)) * COS(RADIANS(90-F3680)) + SIN(RADIANS(90-F3681)) * SIN(RADIANS(90-F3680)) * COS(RADIANS(G3681-G3680))) * 6371392 * IFERROR(IF(AVERAGEIF('TT History'!$B:$B, D3680, 'TT History'!$E:$E) &gt; 9.8%, 1.1205, IF(AVERAGEIF('TT History'!$B:$B, D3680, 'TT History'!$E:$E) &gt;= 8.5%, 1.1055, 1.0525)), 1.0525)</f>
        <v>37.93250706188639</v>
      </c>
    </row>
    <row r="3681" spans="1:8" x14ac:dyDescent="0.25">
      <c r="A3681" t="s">
        <v>176</v>
      </c>
      <c r="B3681" t="str">
        <f>VLOOKUP(C3681, olt_db!$B$2:$E$70, 2, 0)</f>
        <v>OLT-SMGN-IBS-Sinaksak_Pematang Siantar</v>
      </c>
      <c r="C3681" t="s">
        <v>1323</v>
      </c>
      <c r="D3681" s="38" t="s">
        <v>1429</v>
      </c>
      <c r="E3681" s="38" t="s">
        <v>1436</v>
      </c>
      <c r="F3681" s="106">
        <v>3.03436458676221</v>
      </c>
      <c r="G3681" s="198">
        <v>99.085083310737701</v>
      </c>
      <c r="H3681" s="10">
        <f>ACOS(COS(RADIANS(90-F3682)) * COS(RADIANS(90-F3681)) + SIN(RADIANS(90-F3682)) * SIN(RADIANS(90-F3681)) * COS(RADIANS(G3682-G3681))) * 6371392 * IFERROR(IF(AVERAGEIF('TT History'!$B:$B, D3681, 'TT History'!$E:$E) &gt; 9.8%, 1.1205, IF(AVERAGEIF('TT History'!$B:$B, D3681, 'TT History'!$E:$E) &gt;= 8.5%, 1.1055, 1.0525)), 1.0525)</f>
        <v>38.752565701514627</v>
      </c>
    </row>
    <row r="3682" spans="1:8" x14ac:dyDescent="0.25">
      <c r="A3682" t="s">
        <v>176</v>
      </c>
      <c r="B3682" t="str">
        <f>VLOOKUP(C3682, olt_db!$B$2:$E$70, 2, 0)</f>
        <v>OLT-SMGN-IBS-Sinaksak_Pematang Siantar</v>
      </c>
      <c r="C3682" t="s">
        <v>1323</v>
      </c>
      <c r="D3682" s="38" t="s">
        <v>1429</v>
      </c>
      <c r="E3682" s="38" t="s">
        <v>1437</v>
      </c>
      <c r="F3682" s="106">
        <v>3.03405638202352</v>
      </c>
      <c r="G3682" s="198">
        <v>99.084962139549802</v>
      </c>
      <c r="H3682" s="10">
        <f>ACOS(COS(RADIANS(90-F3683)) * COS(RADIANS(90-F3682)) + SIN(RADIANS(90-F3683)) * SIN(RADIANS(90-F3682)) * COS(RADIANS(G3683-G3682))) * 6371392 * IFERROR(IF(AVERAGEIF('TT History'!$B:$B, D3682, 'TT History'!$E:$E) &gt; 9.8%, 1.1205, IF(AVERAGEIF('TT History'!$B:$B, D3682, 'TT History'!$E:$E) &gt;= 8.5%, 1.1055, 1.0525)), 1.0525)</f>
        <v>40.670312243258095</v>
      </c>
    </row>
    <row r="3683" spans="1:8" x14ac:dyDescent="0.25">
      <c r="A3683" t="s">
        <v>176</v>
      </c>
      <c r="B3683" t="str">
        <f>VLOOKUP(C3683, olt_db!$B$2:$E$70, 2, 0)</f>
        <v>OLT-SMGN-IBS-Sinaksak_Pematang Siantar</v>
      </c>
      <c r="C3683" t="s">
        <v>1323</v>
      </c>
      <c r="D3683" s="38" t="s">
        <v>1429</v>
      </c>
      <c r="E3683" s="38" t="s">
        <v>1438</v>
      </c>
      <c r="F3683" s="106">
        <v>3.0337271496970599</v>
      </c>
      <c r="G3683" s="198">
        <v>99.084850822104599</v>
      </c>
      <c r="H3683" s="10">
        <f>ACOS(COS(RADIANS(90-F3684)) * COS(RADIANS(90-F3683)) + SIN(RADIANS(90-F3684)) * SIN(RADIANS(90-F3683)) * COS(RADIANS(G3684-G3683))) * 6371392 * IFERROR(IF(AVERAGEIF('TT History'!$B:$B, D3683, 'TT History'!$E:$E) &gt; 9.8%, 1.1205, IF(AVERAGEIF('TT History'!$B:$B, D3683, 'TT History'!$E:$E) &gt;= 8.5%, 1.1055, 1.0525)), 1.0525)</f>
        <v>51.289556238783483</v>
      </c>
    </row>
    <row r="3684" spans="1:8" x14ac:dyDescent="0.25">
      <c r="A3684" t="s">
        <v>176</v>
      </c>
      <c r="B3684" t="str">
        <f>VLOOKUP(C3684, olt_db!$B$2:$E$70, 2, 0)</f>
        <v>OLT-SMGN-IBS-Sinaksak_Pematang Siantar</v>
      </c>
      <c r="C3684" t="s">
        <v>1323</v>
      </c>
      <c r="D3684" s="38" t="s">
        <v>1429</v>
      </c>
      <c r="E3684" s="38" t="s">
        <v>1439</v>
      </c>
      <c r="F3684" s="106">
        <v>3.03331043510053</v>
      </c>
      <c r="G3684" s="198">
        <v>99.0847150260593</v>
      </c>
      <c r="H3684" s="10">
        <f>ACOS(COS(RADIANS(90-F3685)) * COS(RADIANS(90-F3684)) + SIN(RADIANS(90-F3685)) * SIN(RADIANS(90-F3684)) * COS(RADIANS(G3685-G3684))) * 6371392 * IFERROR(IF(AVERAGEIF('TT History'!$B:$B, D3684, 'TT History'!$E:$E) &gt; 9.8%, 1.1205, IF(AVERAGEIF('TT History'!$B:$B, D3684, 'TT History'!$E:$E) &gt;= 8.5%, 1.1055, 1.0525)), 1.0525)</f>
        <v>44.725028149016929</v>
      </c>
    </row>
    <row r="3685" spans="1:8" x14ac:dyDescent="0.25">
      <c r="A3685" t="s">
        <v>176</v>
      </c>
      <c r="B3685" t="str">
        <f>VLOOKUP(C3685, olt_db!$B$2:$E$70, 2, 0)</f>
        <v>OLT-SMGN-IBS-Sinaksak_Pematang Siantar</v>
      </c>
      <c r="C3685" t="s">
        <v>1323</v>
      </c>
      <c r="D3685" s="38" t="s">
        <v>1429</v>
      </c>
      <c r="E3685" s="38" t="s">
        <v>1440</v>
      </c>
      <c r="F3685" s="106">
        <v>3.0329486094885798</v>
      </c>
      <c r="G3685" s="198">
        <v>99.084591935078393</v>
      </c>
      <c r="H3685" s="10">
        <f>ACOS(COS(RADIANS(90-F3686)) * COS(RADIANS(90-F3685)) + SIN(RADIANS(90-F3686)) * SIN(RADIANS(90-F3685)) * COS(RADIANS(G3686-G3685))) * 6371392 * IFERROR(IF(AVERAGEIF('TT History'!$B:$B, D3685, 'TT History'!$E:$E) &gt; 9.8%, 1.1205, IF(AVERAGEIF('TT History'!$B:$B, D3685, 'TT History'!$E:$E) &gt;= 8.5%, 1.1055, 1.0525)), 1.0525)</f>
        <v>38.317637142943319</v>
      </c>
    </row>
    <row r="3686" spans="1:8" x14ac:dyDescent="0.25">
      <c r="A3686" t="s">
        <v>176</v>
      </c>
      <c r="B3686" t="str">
        <f>VLOOKUP(C3686, olt_db!$B$2:$E$70, 2, 0)</f>
        <v>OLT-SMGN-IBS-Sinaksak_Pematang Siantar</v>
      </c>
      <c r="C3686" t="s">
        <v>1323</v>
      </c>
      <c r="D3686" s="38" t="s">
        <v>1429</v>
      </c>
      <c r="E3686" s="38" t="s">
        <v>1441</v>
      </c>
      <c r="F3686" s="106">
        <v>3.0326356609977498</v>
      </c>
      <c r="G3686" s="198">
        <v>99.084495637399797</v>
      </c>
      <c r="H3686" s="10">
        <f>ACOS(COS(RADIANS(90-F3687)) * COS(RADIANS(90-F3686)) + SIN(RADIANS(90-F3687)) * SIN(RADIANS(90-F3686)) * COS(RADIANS(G3687-G3686))) * 6371392 * IFERROR(IF(AVERAGEIF('TT History'!$B:$B, D3686, 'TT History'!$E:$E) &gt; 9.8%, 1.1205, IF(AVERAGEIF('TT History'!$B:$B, D3686, 'TT History'!$E:$E) &gt;= 8.5%, 1.1055, 1.0525)), 1.0525)</f>
        <v>50.090117232649064</v>
      </c>
    </row>
    <row r="3687" spans="1:8" x14ac:dyDescent="0.25">
      <c r="A3687" t="s">
        <v>176</v>
      </c>
      <c r="B3687" t="str">
        <f>VLOOKUP(C3687, olt_db!$B$2:$E$70, 2, 0)</f>
        <v>OLT-SMGN-IBS-Sinaksak_Pematang Siantar</v>
      </c>
      <c r="C3687" t="s">
        <v>1323</v>
      </c>
      <c r="D3687" s="38" t="s">
        <v>1429</v>
      </c>
      <c r="E3687" s="38" t="s">
        <v>1442</v>
      </c>
      <c r="F3687" s="106">
        <v>3.0322268501215501</v>
      </c>
      <c r="G3687" s="198">
        <v>99.084368824646205</v>
      </c>
      <c r="H3687" s="10">
        <f>ACOS(COS(RADIANS(90-F3688)) * COS(RADIANS(90-F3687)) + SIN(RADIANS(90-F3688)) * SIN(RADIANS(90-F3687)) * COS(RADIANS(G3688-G3687))) * 6371392 * IFERROR(IF(AVERAGEIF('TT History'!$B:$B, D3687, 'TT History'!$E:$E) &gt; 9.8%, 1.1205, IF(AVERAGEIF('TT History'!$B:$B, D3687, 'TT History'!$E:$E) &gt;= 8.5%, 1.1055, 1.0525)), 1.0525)</f>
        <v>51.796435087779052</v>
      </c>
    </row>
    <row r="3688" spans="1:8" x14ac:dyDescent="0.25">
      <c r="A3688" t="s">
        <v>176</v>
      </c>
      <c r="B3688" t="str">
        <f>VLOOKUP(C3688, olt_db!$B$2:$E$70, 2, 0)</f>
        <v>OLT-SMGN-IBS-Sinaksak_Pematang Siantar</v>
      </c>
      <c r="C3688" t="s">
        <v>1323</v>
      </c>
      <c r="D3688" s="38" t="s">
        <v>1429</v>
      </c>
      <c r="E3688" s="38" t="s">
        <v>1317</v>
      </c>
      <c r="F3688" s="106">
        <v>3.0318511189496702</v>
      </c>
      <c r="G3688" s="198">
        <v>99.084134660927205</v>
      </c>
      <c r="H3688" s="10">
        <f>ACOS(COS(RADIANS(90-F3689)) * COS(RADIANS(90-F3688)) + SIN(RADIANS(90-F3689)) * SIN(RADIANS(90-F3688)) * COS(RADIANS(G3689-G3688))) * 6371392 * IFERROR(IF(AVERAGEIF('TT History'!$B:$B, D3688, 'TT History'!$E:$E) &gt; 9.8%, 1.1205, IF(AVERAGEIF('TT History'!$B:$B, D3688, 'TT History'!$E:$E) &gt;= 8.5%, 1.1055, 1.0525)), 1.0525)</f>
        <v>31.75117613633682</v>
      </c>
    </row>
    <row r="3689" spans="1:8" x14ac:dyDescent="0.25">
      <c r="A3689" t="s">
        <v>176</v>
      </c>
      <c r="B3689" t="str">
        <f>VLOOKUP(C3689, olt_db!$B$2:$E$70, 2, 0)</f>
        <v>OLT-SMGN-IBS-Sinaksak_Pematang Siantar</v>
      </c>
      <c r="C3689" t="s">
        <v>1323</v>
      </c>
      <c r="D3689" s="38" t="s">
        <v>1429</v>
      </c>
      <c r="E3689" s="38" t="s">
        <v>1318</v>
      </c>
      <c r="F3689" s="106">
        <v>3.0317977746811402</v>
      </c>
      <c r="G3689" s="198">
        <v>99.084401020581794</v>
      </c>
      <c r="H3689" s="10">
        <f>ACOS(COS(RADIANS(90-F3690)) * COS(RADIANS(90-F3689)) + SIN(RADIANS(90-F3690)) * SIN(RADIANS(90-F3689)) * COS(RADIANS(G3690-G3689))) * 6371392 * IFERROR(IF(AVERAGEIF('TT History'!$B:$B, D3689, 'TT History'!$E:$E) &gt; 9.8%, 1.1205, IF(AVERAGEIF('TT History'!$B:$B, D3689, 'TT History'!$E:$E) &gt;= 8.5%, 1.1055, 1.0525)), 1.0525)</f>
        <v>27.891939822322787</v>
      </c>
    </row>
    <row r="3690" spans="1:8" x14ac:dyDescent="0.25">
      <c r="A3690" t="s">
        <v>176</v>
      </c>
      <c r="B3690" t="str">
        <f>VLOOKUP(C3690, olt_db!$B$2:$E$70, 2, 0)</f>
        <v>OLT-SMGN-IBS-Sinaksak_Pematang Siantar</v>
      </c>
      <c r="C3690" t="s">
        <v>1323</v>
      </c>
      <c r="D3690" s="38" t="s">
        <v>1429</v>
      </c>
      <c r="E3690" s="38" t="s">
        <v>1319</v>
      </c>
      <c r="F3690" s="106">
        <v>3.0318177853208099</v>
      </c>
      <c r="G3690" s="198">
        <v>99.084638822479704</v>
      </c>
      <c r="H3690" s="10">
        <f>ACOS(COS(RADIANS(90-F3691)) * COS(RADIANS(90-F3690)) + SIN(RADIANS(90-F3691)) * SIN(RADIANS(90-F3690)) * COS(RADIANS(G3691-G3690))) * 6371392 * IFERROR(IF(AVERAGEIF('TT History'!$B:$B, D3690, 'TT History'!$E:$E) &gt; 9.8%, 1.1205, IF(AVERAGEIF('TT History'!$B:$B, D3690, 'TT History'!$E:$E) &gt;= 8.5%, 1.1055, 1.0525)), 1.0525)</f>
        <v>24.857974137493276</v>
      </c>
    </row>
    <row r="3691" spans="1:8" x14ac:dyDescent="0.25">
      <c r="A3691" t="s">
        <v>176</v>
      </c>
      <c r="B3691" t="str">
        <f>VLOOKUP(C3691, olt_db!$B$2:$E$70, 2, 0)</f>
        <v>OLT-SMGN-IBS-Sinaksak_Pematang Siantar</v>
      </c>
      <c r="C3691" t="s">
        <v>1323</v>
      </c>
      <c r="D3691" s="38" t="s">
        <v>1429</v>
      </c>
      <c r="E3691" s="38" t="s">
        <v>1320</v>
      </c>
      <c r="F3691" s="106">
        <v>3.03175076205294</v>
      </c>
      <c r="G3691" s="198">
        <v>99.084840639178594</v>
      </c>
      <c r="H3691" s="10">
        <f>ACOS(COS(RADIANS(90-F3692)) * COS(RADIANS(90-F3691)) + SIN(RADIANS(90-F3692)) * SIN(RADIANS(90-F3691)) * COS(RADIANS(G3692-G3691))) * 6371392 * IFERROR(IF(AVERAGEIF('TT History'!$B:$B, D3691, 'TT History'!$E:$E) &gt; 9.8%, 1.1205, IF(AVERAGEIF('TT History'!$B:$B, D3691, 'TT History'!$E:$E) &gt;= 8.5%, 1.1055, 1.0525)), 1.0525)</f>
        <v>11.57671016398692</v>
      </c>
    </row>
    <row r="3692" spans="1:8" x14ac:dyDescent="0.25">
      <c r="A3692" t="s">
        <v>176</v>
      </c>
      <c r="B3692" t="str">
        <f>VLOOKUP(C3692, olt_db!$B$2:$E$70, 2, 0)</f>
        <v>OLT-SMGN-IBS-Sinaksak_Pematang Siantar</v>
      </c>
      <c r="C3692" t="s">
        <v>1323</v>
      </c>
      <c r="D3692" s="38" t="s">
        <v>1429</v>
      </c>
      <c r="E3692" s="38" t="s">
        <v>1321</v>
      </c>
      <c r="F3692" s="106">
        <v>3.0318190127628299</v>
      </c>
      <c r="G3692" s="198">
        <v>99.084912336505099</v>
      </c>
      <c r="H3692" s="10">
        <f>ACOS(COS(RADIANS(90-F3693)) * COS(RADIANS(90-F3692)) + SIN(RADIANS(90-F3693)) * SIN(RADIANS(90-F3692)) * COS(RADIANS(G3693-G3692))) * 6371392 * IFERROR(IF(AVERAGEIF('TT History'!$B:$B, D3692, 'TT History'!$E:$E) &gt; 9.8%, 1.1205, IF(AVERAGEIF('TT History'!$B:$B, D3692, 'TT History'!$E:$E) &gt;= 8.5%, 1.1055, 1.0525)), 1.0525)</f>
        <v>31.697511917460968</v>
      </c>
    </row>
    <row r="3693" spans="1:8" x14ac:dyDescent="0.25">
      <c r="A3693" t="s">
        <v>176</v>
      </c>
      <c r="B3693" t="str">
        <f>VLOOKUP(C3693, olt_db!$B$2:$E$70, 2, 0)</f>
        <v>OLT-SMGN-IBS-Sinaksak_Pematang Siantar</v>
      </c>
      <c r="C3693" t="s">
        <v>1323</v>
      </c>
      <c r="D3693" s="38" t="s">
        <v>1429</v>
      </c>
      <c r="E3693" s="38" t="s">
        <v>1322</v>
      </c>
      <c r="F3693" s="106">
        <v>3.0317895417561598</v>
      </c>
      <c r="G3693" s="198">
        <v>99.085181932651807</v>
      </c>
      <c r="H3693" s="10">
        <f>ACOS(COS(RADIANS(90-F3694)) * COS(RADIANS(90-F3693)) + SIN(RADIANS(90-F3694)) * SIN(RADIANS(90-F3693)) * COS(RADIANS(G3694-G3693))) * 6371392 * IFERROR(IF(AVERAGEIF('TT History'!$B:$B, D3693, 'TT History'!$E:$E) &gt; 9.8%, 1.1205, IF(AVERAGEIF('TT History'!$B:$B, D3693, 'TT History'!$E:$E) &gt;= 8.5%, 1.1055, 1.0525)), 1.0525)</f>
        <v>29.01439452944911</v>
      </c>
    </row>
    <row r="3694" spans="1:8" x14ac:dyDescent="0.25">
      <c r="A3694" t="s">
        <v>176</v>
      </c>
      <c r="B3694" t="str">
        <f>VLOOKUP(C3694, olt_db!$B$2:$E$70, 2, 0)</f>
        <v>OLT-SMGN-IBS-Sinaksak_Pematang Siantar</v>
      </c>
      <c r="C3694" t="s">
        <v>1323</v>
      </c>
      <c r="D3694" s="38" t="s">
        <v>1429</v>
      </c>
      <c r="E3694" s="38" t="s">
        <v>1255</v>
      </c>
      <c r="F3694" s="106">
        <v>3.0317843428761901</v>
      </c>
      <c r="G3694" s="198">
        <v>99.085430126511696</v>
      </c>
      <c r="H3694" s="10">
        <f>ACOS(COS(RADIANS(90-F3695)) * COS(RADIANS(90-F3694)) + SIN(RADIANS(90-F3695)) * SIN(RADIANS(90-F3694)) * COS(RADIANS(G3695-G3694))) * 6371392 * IFERROR(IF(AVERAGEIF('TT History'!$B:$B, D3694, 'TT History'!$E:$E) &gt; 9.8%, 1.1205, IF(AVERAGEIF('TT History'!$B:$B, D3694, 'TT History'!$E:$E) &gt;= 8.5%, 1.1055, 1.0525)), 1.0525)</f>
        <v>20.049458190104339</v>
      </c>
    </row>
    <row r="3695" spans="1:8" x14ac:dyDescent="0.25">
      <c r="A3695" t="s">
        <v>176</v>
      </c>
      <c r="B3695" t="str">
        <f>VLOOKUP(C3695, olt_db!$B$2:$E$70, 2, 0)</f>
        <v>OLT-SMGN-IBS-Sinaksak_Pematang Siantar</v>
      </c>
      <c r="C3695" t="s">
        <v>1323</v>
      </c>
      <c r="D3695" s="38" t="s">
        <v>1429</v>
      </c>
      <c r="E3695" s="38" t="s">
        <v>1256</v>
      </c>
      <c r="F3695" s="106">
        <v>3.0319539958122101</v>
      </c>
      <c r="G3695" s="198">
        <v>99.085453883680202</v>
      </c>
      <c r="H3695" s="10">
        <f>(ACOS(COS(RADIANS(90-olt_db!F49)) * COS(RADIANS(90-F3695)) + SIN(RADIANS(90-olt_db!F49)) * SIN(RADIANS(90-F3695)) * COS(RADIANS(olt_db!G49-G3695))) * 6371392)*1.105</f>
        <v>9.6414478196895566</v>
      </c>
    </row>
    <row r="3696" spans="1:8" x14ac:dyDescent="0.25">
      <c r="A3696" t="s">
        <v>176</v>
      </c>
      <c r="B3696" t="str">
        <f>VLOOKUP(C3696, olt_db!$B$2:$E$70, 2, 0)</f>
        <v>OLT-SMGN-IBS-Sinaksak_Pematang Siantar</v>
      </c>
      <c r="C3696" t="s">
        <v>1323</v>
      </c>
      <c r="D3696" s="35" t="s">
        <v>1443</v>
      </c>
      <c r="E3696" s="35" t="s">
        <v>1389</v>
      </c>
      <c r="F3696" s="125">
        <v>3.0248252957284101</v>
      </c>
      <c r="G3696" s="126">
        <v>99.087055263086995</v>
      </c>
      <c r="H3696" s="37">
        <f>ACOS(COS(RADIANS(90-F3697)) * COS(RADIANS(90-F3696)) + SIN(RADIANS(90-F3697)) * SIN(RADIANS(90-F3696)) * COS(RADIANS(G3697-G3696))) * 6371392 * IFERROR(IF(AVERAGEIF('TT History'!$B:$B, D3696, 'TT History'!$E:$E) &gt; 9.8%, 1.1205, IF(AVERAGEIF('TT History'!$B:$B, D3696, 'TT History'!$E:$E) &gt;= 8.5%, 1.1055, 1.0525)), 1.0525)</f>
        <v>42.109105356068326</v>
      </c>
    </row>
    <row r="3697" spans="1:8" x14ac:dyDescent="0.25">
      <c r="A3697" t="s">
        <v>176</v>
      </c>
      <c r="B3697" t="str">
        <f>VLOOKUP(C3697, olt_db!$B$2:$E$70, 2, 0)</f>
        <v>OLT-SMGN-IBS-Sinaksak_Pematang Siantar</v>
      </c>
      <c r="C3697" t="s">
        <v>1323</v>
      </c>
      <c r="D3697" s="35" t="s">
        <v>1443</v>
      </c>
      <c r="E3697" s="35" t="s">
        <v>1390</v>
      </c>
      <c r="F3697" s="125">
        <v>3.0248670228150698</v>
      </c>
      <c r="G3697" s="126">
        <v>99.086697407178306</v>
      </c>
      <c r="H3697" s="37">
        <f>ACOS(COS(RADIANS(90-F3698)) * COS(RADIANS(90-F3697)) + SIN(RADIANS(90-F3698)) * SIN(RADIANS(90-F3697)) * COS(RADIANS(G3698-G3697))) * 6371392 * IFERROR(IF(AVERAGEIF('TT History'!$B:$B, D3697, 'TT History'!$E:$E) &gt; 9.8%, 1.1205, IF(AVERAGEIF('TT History'!$B:$B, D3697, 'TT History'!$E:$E) &gt;= 8.5%, 1.1055, 1.0525)), 1.0525)</f>
        <v>53.609754390319445</v>
      </c>
    </row>
    <row r="3698" spans="1:8" x14ac:dyDescent="0.25">
      <c r="A3698" t="s">
        <v>176</v>
      </c>
      <c r="B3698" t="str">
        <f>VLOOKUP(C3698, olt_db!$B$2:$E$70, 2, 0)</f>
        <v>OLT-SMGN-IBS-Sinaksak_Pematang Siantar</v>
      </c>
      <c r="C3698" t="s">
        <v>1323</v>
      </c>
      <c r="D3698" s="35" t="s">
        <v>1443</v>
      </c>
      <c r="E3698" s="35" t="s">
        <v>1391</v>
      </c>
      <c r="F3698" s="125">
        <v>3.0248869308895898</v>
      </c>
      <c r="G3698" s="126">
        <v>99.086239154777999</v>
      </c>
      <c r="H3698" s="37">
        <f>ACOS(COS(RADIANS(90-F3699)) * COS(RADIANS(90-F3698)) + SIN(RADIANS(90-F3699)) * SIN(RADIANS(90-F3698)) * COS(RADIANS(G3699-G3698))) * 6371392 * IFERROR(IF(AVERAGEIF('TT History'!$B:$B, D3698, 'TT History'!$E:$E) &gt; 9.8%, 1.1205, IF(AVERAGEIF('TT History'!$B:$B, D3698, 'TT History'!$E:$E) &gt;= 8.5%, 1.1055, 1.0525)), 1.0525)</f>
        <v>63.284673385083885</v>
      </c>
    </row>
    <row r="3699" spans="1:8" x14ac:dyDescent="0.25">
      <c r="A3699" t="s">
        <v>176</v>
      </c>
      <c r="B3699" t="str">
        <f>VLOOKUP(C3699, olt_db!$B$2:$E$70, 2, 0)</f>
        <v>OLT-SMGN-IBS-Sinaksak_Pematang Siantar</v>
      </c>
      <c r="C3699" t="s">
        <v>1323</v>
      </c>
      <c r="D3699" s="35" t="s">
        <v>1443</v>
      </c>
      <c r="E3699" s="35" t="s">
        <v>1392</v>
      </c>
      <c r="F3699" s="125">
        <v>3.0248805016351401</v>
      </c>
      <c r="G3699" s="126">
        <v>99.0856977280948</v>
      </c>
      <c r="H3699" s="37">
        <f>ACOS(COS(RADIANS(90-F3700)) * COS(RADIANS(90-F3699)) + SIN(RADIANS(90-F3700)) * SIN(RADIANS(90-F3699)) * COS(RADIANS(G3700-G3699))) * 6371392 * IFERROR(IF(AVERAGEIF('TT History'!$B:$B, D3699, 'TT History'!$E:$E) &gt; 9.8%, 1.1205, IF(AVERAGEIF('TT History'!$B:$B, D3699, 'TT History'!$E:$E) &gt;= 8.5%, 1.1055, 1.0525)), 1.0525)</f>
        <v>64.446091769192734</v>
      </c>
    </row>
    <row r="3700" spans="1:8" x14ac:dyDescent="0.25">
      <c r="A3700" t="s">
        <v>176</v>
      </c>
      <c r="B3700" t="str">
        <f>VLOOKUP(C3700, olt_db!$B$2:$E$70, 2, 0)</f>
        <v>OLT-SMGN-IBS-Sinaksak_Pematang Siantar</v>
      </c>
      <c r="C3700" t="s">
        <v>1323</v>
      </c>
      <c r="D3700" s="35" t="s">
        <v>1443</v>
      </c>
      <c r="E3700" s="35" t="s">
        <v>1393</v>
      </c>
      <c r="F3700" s="125">
        <v>3.0248799328425102</v>
      </c>
      <c r="G3700" s="126">
        <v>99.085146326138201</v>
      </c>
      <c r="H3700" s="37">
        <f>ACOS(COS(RADIANS(90-F3701)) * COS(RADIANS(90-F3700)) + SIN(RADIANS(90-F3701)) * SIN(RADIANS(90-F3700)) * COS(RADIANS(G3701-G3700))) * 6371392 * IFERROR(IF(AVERAGEIF('TT History'!$B:$B, D3700, 'TT History'!$E:$E) &gt; 9.8%, 1.1205, IF(AVERAGEIF('TT History'!$B:$B, D3700, 'TT History'!$E:$E) &gt;= 8.5%, 1.1055, 1.0525)), 1.0525)</f>
        <v>66.517774305661391</v>
      </c>
    </row>
    <row r="3701" spans="1:8" x14ac:dyDescent="0.25">
      <c r="A3701" t="s">
        <v>176</v>
      </c>
      <c r="B3701" t="str">
        <f>VLOOKUP(C3701, olt_db!$B$2:$E$70, 2, 0)</f>
        <v>OLT-SMGN-IBS-Sinaksak_Pematang Siantar</v>
      </c>
      <c r="C3701" t="s">
        <v>1323</v>
      </c>
      <c r="D3701" s="35" t="s">
        <v>1443</v>
      </c>
      <c r="E3701" s="35" t="s">
        <v>1394</v>
      </c>
      <c r="F3701" s="125">
        <v>3.0248935055008901</v>
      </c>
      <c r="G3701" s="126">
        <v>99.0845773613635</v>
      </c>
      <c r="H3701" s="37">
        <f>ACOS(COS(RADIANS(90-F3702)) * COS(RADIANS(90-F3701)) + SIN(RADIANS(90-F3702)) * SIN(RADIANS(90-F3701)) * COS(RADIANS(G3702-G3701))) * 6371392 * IFERROR(IF(AVERAGEIF('TT History'!$B:$B, D3701, 'TT History'!$E:$E) &gt; 9.8%, 1.1205, IF(AVERAGEIF('TT History'!$B:$B, D3701, 'TT History'!$E:$E) &gt;= 8.5%, 1.1055, 1.0525)), 1.0525)</f>
        <v>60.426294032763444</v>
      </c>
    </row>
    <row r="3702" spans="1:8" x14ac:dyDescent="0.25">
      <c r="A3702" t="s">
        <v>176</v>
      </c>
      <c r="B3702" t="str">
        <f>VLOOKUP(C3702, olt_db!$B$2:$E$70, 2, 0)</f>
        <v>OLT-SMGN-IBS-Sinaksak_Pematang Siantar</v>
      </c>
      <c r="C3702" t="s">
        <v>1323</v>
      </c>
      <c r="D3702" s="35" t="s">
        <v>1443</v>
      </c>
      <c r="E3702" s="35" t="s">
        <v>1395</v>
      </c>
      <c r="F3702" s="125">
        <v>3.02487556023235</v>
      </c>
      <c r="G3702" s="126">
        <v>99.084060665175798</v>
      </c>
      <c r="H3702" s="37">
        <f>ACOS(COS(RADIANS(90-F3703)) * COS(RADIANS(90-F3702)) + SIN(RADIANS(90-F3703)) * SIN(RADIANS(90-F3702)) * COS(RADIANS(G3703-G3702))) * 6371392 * IFERROR(IF(AVERAGEIF('TT History'!$B:$B, D3702, 'TT History'!$E:$E) &gt; 9.8%, 1.1205, IF(AVERAGEIF('TT History'!$B:$B, D3702, 'TT History'!$E:$E) &gt;= 8.5%, 1.1055, 1.0525)), 1.0525)</f>
        <v>70.000896149665195</v>
      </c>
    </row>
    <row r="3703" spans="1:8" x14ac:dyDescent="0.25">
      <c r="A3703" t="s">
        <v>176</v>
      </c>
      <c r="B3703" t="str">
        <f>VLOOKUP(C3703, olt_db!$B$2:$E$70, 2, 0)</f>
        <v>OLT-SMGN-IBS-Sinaksak_Pematang Siantar</v>
      </c>
      <c r="C3703" t="s">
        <v>1323</v>
      </c>
      <c r="D3703" s="35" t="s">
        <v>1443</v>
      </c>
      <c r="E3703" s="35" t="s">
        <v>1396</v>
      </c>
      <c r="F3703" s="125">
        <v>3.0254628554612801</v>
      </c>
      <c r="G3703" s="126">
        <v>99.083947362318298</v>
      </c>
      <c r="H3703" s="37">
        <f>ACOS(COS(RADIANS(90-F3704)) * COS(RADIANS(90-F3703)) + SIN(RADIANS(90-F3704)) * SIN(RADIANS(90-F3703)) * COS(RADIANS(G3704-G3703))) * 6371392 * IFERROR(IF(AVERAGEIF('TT History'!$B:$B, D3703, 'TT History'!$E:$E) &gt; 9.8%, 1.1205, IF(AVERAGEIF('TT History'!$B:$B, D3703, 'TT History'!$E:$E) &gt;= 8.5%, 1.1055, 1.0525)), 1.0525)</f>
        <v>50.83696961958028</v>
      </c>
    </row>
    <row r="3704" spans="1:8" x14ac:dyDescent="0.25">
      <c r="A3704" t="s">
        <v>176</v>
      </c>
      <c r="B3704" t="str">
        <f>VLOOKUP(C3704, olt_db!$B$2:$E$70, 2, 0)</f>
        <v>OLT-SMGN-IBS-Sinaksak_Pematang Siantar</v>
      </c>
      <c r="C3704" t="s">
        <v>1323</v>
      </c>
      <c r="D3704" s="35" t="s">
        <v>1443</v>
      </c>
      <c r="E3704" s="35" t="s">
        <v>1397</v>
      </c>
      <c r="F3704" s="125">
        <v>3.0258942452547499</v>
      </c>
      <c r="G3704" s="126">
        <v>99.0838966166002</v>
      </c>
      <c r="H3704" s="37">
        <f>ACOS(COS(RADIANS(90-F3705)) * COS(RADIANS(90-F3704)) + SIN(RADIANS(90-F3705)) * SIN(RADIANS(90-F3704)) * COS(RADIANS(G3705-G3704))) * 6371392 * IFERROR(IF(AVERAGEIF('TT History'!$B:$B, D3704, 'TT History'!$E:$E) &gt; 9.8%, 1.1205, IF(AVERAGEIF('TT History'!$B:$B, D3704, 'TT History'!$E:$E) &gt;= 8.5%, 1.1055, 1.0525)), 1.0525)</f>
        <v>42.175448053165638</v>
      </c>
    </row>
    <row r="3705" spans="1:8" x14ac:dyDescent="0.25">
      <c r="A3705" t="s">
        <v>176</v>
      </c>
      <c r="B3705" t="str">
        <f>VLOOKUP(C3705, olt_db!$B$2:$E$70, 2, 0)</f>
        <v>OLT-SMGN-IBS-Sinaksak_Pematang Siantar</v>
      </c>
      <c r="C3705" t="s">
        <v>1323</v>
      </c>
      <c r="D3705" s="35" t="s">
        <v>1443</v>
      </c>
      <c r="E3705" s="35" t="s">
        <v>1398</v>
      </c>
      <c r="F3705" s="125">
        <v>3.0262468057425802</v>
      </c>
      <c r="G3705" s="126">
        <v>99.083821986538297</v>
      </c>
      <c r="H3705" s="37">
        <f>ACOS(COS(RADIANS(90-F3706)) * COS(RADIANS(90-F3705)) + SIN(RADIANS(90-F3706)) * SIN(RADIANS(90-F3705)) * COS(RADIANS(G3706-G3705))) * 6371392 * IFERROR(IF(AVERAGEIF('TT History'!$B:$B, D3705, 'TT History'!$E:$E) &gt; 9.8%, 1.1205, IF(AVERAGEIF('TT History'!$B:$B, D3705, 'TT History'!$E:$E) &gt;= 8.5%, 1.1055, 1.0525)), 1.0525)</f>
        <v>52.928479690528341</v>
      </c>
    </row>
    <row r="3706" spans="1:8" x14ac:dyDescent="0.25">
      <c r="A3706" t="s">
        <v>176</v>
      </c>
      <c r="B3706" t="str">
        <f>VLOOKUP(C3706, olt_db!$B$2:$E$70, 2, 0)</f>
        <v>OLT-SMGN-IBS-Sinaksak_Pematang Siantar</v>
      </c>
      <c r="C3706" t="s">
        <v>1323</v>
      </c>
      <c r="D3706" s="35" t="s">
        <v>1443</v>
      </c>
      <c r="E3706" s="35" t="s">
        <v>1399</v>
      </c>
      <c r="F3706" s="125">
        <v>3.0266938420273299</v>
      </c>
      <c r="G3706" s="126">
        <v>99.083753576481598</v>
      </c>
      <c r="H3706" s="37">
        <f>ACOS(COS(RADIANS(90-F3707)) * COS(RADIANS(90-F3706)) + SIN(RADIANS(90-F3707)) * SIN(RADIANS(90-F3706)) * COS(RADIANS(G3707-G3706))) * 6371392 * IFERROR(IF(AVERAGEIF('TT History'!$B:$B, D3706, 'TT History'!$E:$E) &gt; 9.8%, 1.1205, IF(AVERAGEIF('TT History'!$B:$B, D3706, 'TT History'!$E:$E) &gt;= 8.5%, 1.1055, 1.0525)), 1.0525)</f>
        <v>50.6221292850487</v>
      </c>
    </row>
    <row r="3707" spans="1:8" x14ac:dyDescent="0.25">
      <c r="A3707" t="s">
        <v>176</v>
      </c>
      <c r="B3707" t="str">
        <f>VLOOKUP(C3707, olt_db!$B$2:$E$70, 2, 0)</f>
        <v>OLT-SMGN-IBS-Sinaksak_Pematang Siantar</v>
      </c>
      <c r="C3707" t="s">
        <v>1323</v>
      </c>
      <c r="D3707" s="35" t="s">
        <v>1443</v>
      </c>
      <c r="E3707" s="35" t="s">
        <v>1308</v>
      </c>
      <c r="F3707" s="125">
        <v>3.0271049400950898</v>
      </c>
      <c r="G3707" s="126">
        <v>99.083618955992307</v>
      </c>
      <c r="H3707" s="37">
        <f>ACOS(COS(RADIANS(90-F3708)) * COS(RADIANS(90-F3707)) + SIN(RADIANS(90-F3708)) * SIN(RADIANS(90-F3707)) * COS(RADIANS(G3708-G3707))) * 6371392 * IFERROR(IF(AVERAGEIF('TT History'!$B:$B, D3707, 'TT History'!$E:$E) &gt; 9.8%, 1.1205, IF(AVERAGEIF('TT History'!$B:$B, D3707, 'TT History'!$E:$E) &gt;= 8.5%, 1.1055, 1.0525)), 1.0525)</f>
        <v>44.181333157861424</v>
      </c>
    </row>
    <row r="3708" spans="1:8" x14ac:dyDescent="0.25">
      <c r="A3708" t="s">
        <v>176</v>
      </c>
      <c r="B3708" t="str">
        <f>VLOOKUP(C3708, olt_db!$B$2:$E$70, 2, 0)</f>
        <v>OLT-SMGN-IBS-Sinaksak_Pematang Siantar</v>
      </c>
      <c r="C3708" t="s">
        <v>1323</v>
      </c>
      <c r="D3708" s="35" t="s">
        <v>1443</v>
      </c>
      <c r="E3708" s="35" t="s">
        <v>1309</v>
      </c>
      <c r="F3708" s="125">
        <v>3.0274757739314002</v>
      </c>
      <c r="G3708" s="126">
        <v>99.083548276510001</v>
      </c>
      <c r="H3708" s="37">
        <f>ACOS(COS(RADIANS(90-F3709)) * COS(RADIANS(90-F3708)) + SIN(RADIANS(90-F3709)) * SIN(RADIANS(90-F3708)) * COS(RADIANS(G3709-G3708))) * 6371392 * IFERROR(IF(AVERAGEIF('TT History'!$B:$B, D3708, 'TT History'!$E:$E) &gt; 9.8%, 1.1205, IF(AVERAGEIF('TT History'!$B:$B, D3708, 'TT History'!$E:$E) &gt;= 8.5%, 1.1055, 1.0525)), 1.0525)</f>
        <v>67.090760749506259</v>
      </c>
    </row>
    <row r="3709" spans="1:8" x14ac:dyDescent="0.25">
      <c r="A3709" t="s">
        <v>176</v>
      </c>
      <c r="B3709" t="str">
        <f>VLOOKUP(C3709, olt_db!$B$2:$E$70, 2, 0)</f>
        <v>OLT-SMGN-IBS-Sinaksak_Pematang Siantar</v>
      </c>
      <c r="C3709" t="s">
        <v>1323</v>
      </c>
      <c r="D3709" s="35" t="s">
        <v>1443</v>
      </c>
      <c r="E3709" s="35" t="s">
        <v>1310</v>
      </c>
      <c r="F3709" s="125">
        <v>3.02803715081768</v>
      </c>
      <c r="G3709" s="126">
        <v>99.083432143820701</v>
      </c>
      <c r="H3709" s="37">
        <f>ACOS(COS(RADIANS(90-F3710)) * COS(RADIANS(90-F3709)) + SIN(RADIANS(90-F3710)) * SIN(RADIANS(90-F3709)) * COS(RADIANS(G3710-G3709))) * 6371392 * IFERROR(IF(AVERAGEIF('TT History'!$B:$B, D3709, 'TT History'!$E:$E) &gt; 9.8%, 1.1205, IF(AVERAGEIF('TT History'!$B:$B, D3709, 'TT History'!$E:$E) &gt;= 8.5%, 1.1055, 1.0525)), 1.0525)</f>
        <v>76.034150682246761</v>
      </c>
    </row>
    <row r="3710" spans="1:8" x14ac:dyDescent="0.25">
      <c r="A3710" t="s">
        <v>176</v>
      </c>
      <c r="B3710" t="str">
        <f>VLOOKUP(C3710, olt_db!$B$2:$E$70, 2, 0)</f>
        <v>OLT-SMGN-IBS-Sinaksak_Pematang Siantar</v>
      </c>
      <c r="C3710" t="s">
        <v>1323</v>
      </c>
      <c r="D3710" s="35" t="s">
        <v>1443</v>
      </c>
      <c r="E3710" s="35" t="s">
        <v>1311</v>
      </c>
      <c r="F3710" s="125">
        <v>3.02868591294872</v>
      </c>
      <c r="G3710" s="126">
        <v>99.083398271706898</v>
      </c>
      <c r="H3710" s="37">
        <f>ACOS(COS(RADIANS(90-F3711)) * COS(RADIANS(90-F3710)) + SIN(RADIANS(90-F3711)) * SIN(RADIANS(90-F3710)) * COS(RADIANS(G3711-G3710))) * 6371392 * IFERROR(IF(AVERAGEIF('TT History'!$B:$B, D3710, 'TT History'!$E:$E) &gt; 9.8%, 1.1205, IF(AVERAGEIF('TT History'!$B:$B, D3710, 'TT History'!$E:$E) &gt;= 8.5%, 1.1055, 1.0525)), 1.0525)</f>
        <v>72.148183987733461</v>
      </c>
    </row>
    <row r="3711" spans="1:8" x14ac:dyDescent="0.25">
      <c r="A3711" t="s">
        <v>176</v>
      </c>
      <c r="B3711" t="str">
        <f>VLOOKUP(C3711, olt_db!$B$2:$E$70, 2, 0)</f>
        <v>OLT-SMGN-IBS-Sinaksak_Pematang Siantar</v>
      </c>
      <c r="C3711" t="s">
        <v>1323</v>
      </c>
      <c r="D3711" s="35" t="s">
        <v>1443</v>
      </c>
      <c r="E3711" s="35" t="s">
        <v>1312</v>
      </c>
      <c r="F3711" s="125">
        <v>3.0292967240927999</v>
      </c>
      <c r="G3711" s="126">
        <v>99.083481509717402</v>
      </c>
      <c r="H3711" s="37">
        <f>ACOS(COS(RADIANS(90-F3712)) * COS(RADIANS(90-F3711)) + SIN(RADIANS(90-F3712)) * SIN(RADIANS(90-F3711)) * COS(RADIANS(G3712-G3711))) * 6371392 * IFERROR(IF(AVERAGEIF('TT History'!$B:$B, D3711, 'TT History'!$E:$E) &gt; 9.8%, 1.1205, IF(AVERAGEIF('TT History'!$B:$B, D3711, 'TT History'!$E:$E) &gt;= 8.5%, 1.1055, 1.0525)), 1.0525)</f>
        <v>76.805639746914352</v>
      </c>
    </row>
    <row r="3712" spans="1:8" x14ac:dyDescent="0.25">
      <c r="A3712" t="s">
        <v>176</v>
      </c>
      <c r="B3712" t="str">
        <f>VLOOKUP(C3712, olt_db!$B$2:$E$70, 2, 0)</f>
        <v>OLT-SMGN-IBS-Sinaksak_Pematang Siantar</v>
      </c>
      <c r="C3712" t="s">
        <v>1323</v>
      </c>
      <c r="D3712" s="35" t="s">
        <v>1443</v>
      </c>
      <c r="E3712" s="35" t="s">
        <v>1313</v>
      </c>
      <c r="F3712" s="125">
        <v>3.02992896536629</v>
      </c>
      <c r="G3712" s="126">
        <v>99.083657584632505</v>
      </c>
      <c r="H3712" s="37">
        <f>ACOS(COS(RADIANS(90-F3713)) * COS(RADIANS(90-F3712)) + SIN(RADIANS(90-F3713)) * SIN(RADIANS(90-F3712)) * COS(RADIANS(G3713-G3712))) * 6371392 * IFERROR(IF(AVERAGEIF('TT History'!$B:$B, D3712, 'TT History'!$E:$E) &gt; 9.8%, 1.1205, IF(AVERAGEIF('TT History'!$B:$B, D3712, 'TT History'!$E:$E) &gt;= 8.5%, 1.1055, 1.0525)), 1.0525)</f>
        <v>72.035787012821231</v>
      </c>
    </row>
    <row r="3713" spans="1:8" x14ac:dyDescent="0.25">
      <c r="A3713" t="s">
        <v>176</v>
      </c>
      <c r="B3713" t="str">
        <f>VLOOKUP(C3713, olt_db!$B$2:$E$70, 2, 0)</f>
        <v>OLT-SMGN-IBS-Sinaksak_Pematang Siantar</v>
      </c>
      <c r="C3713" t="s">
        <v>1323</v>
      </c>
      <c r="D3713" s="35" t="s">
        <v>1443</v>
      </c>
      <c r="E3713" s="35" t="s">
        <v>1314</v>
      </c>
      <c r="F3713" s="125">
        <v>3.0305370234169899</v>
      </c>
      <c r="G3713" s="126">
        <v>99.083753014984794</v>
      </c>
      <c r="H3713" s="37">
        <f>ACOS(COS(RADIANS(90-F3714)) * COS(RADIANS(90-F3713)) + SIN(RADIANS(90-F3714)) * SIN(RADIANS(90-F3713)) * COS(RADIANS(G3714-G3713))) * 6371392 * IFERROR(IF(AVERAGEIF('TT History'!$B:$B, D3713, 'TT History'!$E:$E) &gt; 9.8%, 1.1205, IF(AVERAGEIF('TT History'!$B:$B, D3713, 'TT History'!$E:$E) &gt;= 8.5%, 1.1055, 1.0525)), 1.0525)</f>
        <v>50.517380829872366</v>
      </c>
    </row>
    <row r="3714" spans="1:8" x14ac:dyDescent="0.25">
      <c r="A3714" t="s">
        <v>176</v>
      </c>
      <c r="B3714" t="str">
        <f>VLOOKUP(C3714, olt_db!$B$2:$E$70, 2, 0)</f>
        <v>OLT-SMGN-IBS-Sinaksak_Pematang Siantar</v>
      </c>
      <c r="C3714" t="s">
        <v>1323</v>
      </c>
      <c r="D3714" s="35" t="s">
        <v>1443</v>
      </c>
      <c r="E3714" s="35" t="s">
        <v>1315</v>
      </c>
      <c r="F3714" s="125">
        <v>3.0309531448297502</v>
      </c>
      <c r="G3714" s="126">
        <v>99.083867824234801</v>
      </c>
      <c r="H3714" s="37">
        <f>ACOS(COS(RADIANS(90-F3715)) * COS(RADIANS(90-F3714)) + SIN(RADIANS(90-F3715)) * SIN(RADIANS(90-F3714)) * COS(RADIANS(G3715-G3714))) * 6371392 * IFERROR(IF(AVERAGEIF('TT History'!$B:$B, D3714, 'TT History'!$E:$E) &gt; 9.8%, 1.1205, IF(AVERAGEIF('TT History'!$B:$B, D3714, 'TT History'!$E:$E) &gt;= 8.5%, 1.1055, 1.0525)), 1.0525)</f>
        <v>55.136904195142485</v>
      </c>
    </row>
    <row r="3715" spans="1:8" x14ac:dyDescent="0.25">
      <c r="A3715" t="s">
        <v>176</v>
      </c>
      <c r="B3715" t="str">
        <f>VLOOKUP(C3715, olt_db!$B$2:$E$70, 2, 0)</f>
        <v>OLT-SMGN-IBS-Sinaksak_Pematang Siantar</v>
      </c>
      <c r="C3715" t="s">
        <v>1323</v>
      </c>
      <c r="D3715" s="35" t="s">
        <v>1443</v>
      </c>
      <c r="E3715" s="35" t="s">
        <v>1316</v>
      </c>
      <c r="F3715" s="125">
        <v>3.0314017121784</v>
      </c>
      <c r="G3715" s="126">
        <v>99.084011964588896</v>
      </c>
      <c r="H3715" s="37">
        <f>ACOS(COS(RADIANS(90-F3716)) * COS(RADIANS(90-F3715)) + SIN(RADIANS(90-F3716)) * SIN(RADIANS(90-F3715)) * COS(RADIANS(G3716-G3715))) * 6371392 * IFERROR(IF(AVERAGEIF('TT History'!$B:$B, D3715, 'TT History'!$E:$E) &gt; 9.8%, 1.1205, IF(AVERAGEIF('TT History'!$B:$B, D3715, 'TT History'!$E:$E) &gt;= 8.5%, 1.1055, 1.0525)), 1.0525)</f>
        <v>54.518430835666763</v>
      </c>
    </row>
    <row r="3716" spans="1:8" x14ac:dyDescent="0.25">
      <c r="A3716" t="s">
        <v>176</v>
      </c>
      <c r="B3716" t="str">
        <f>VLOOKUP(C3716, olt_db!$B$2:$E$70, 2, 0)</f>
        <v>OLT-SMGN-IBS-Sinaksak_Pematang Siantar</v>
      </c>
      <c r="C3716" t="s">
        <v>1323</v>
      </c>
      <c r="D3716" s="35" t="s">
        <v>1443</v>
      </c>
      <c r="E3716" s="35" t="s">
        <v>1317</v>
      </c>
      <c r="F3716" s="125">
        <v>3.0318511189496702</v>
      </c>
      <c r="G3716" s="126">
        <v>99.084134660927205</v>
      </c>
      <c r="H3716" s="37">
        <f>ACOS(COS(RADIANS(90-F3717)) * COS(RADIANS(90-F3716)) + SIN(RADIANS(90-F3717)) * SIN(RADIANS(90-F3716)) * COS(RADIANS(G3717-G3716))) * 6371392 * IFERROR(IF(AVERAGEIF('TT History'!$B:$B, D3716, 'TT History'!$E:$E) &gt; 9.8%, 1.1205, IF(AVERAGEIF('TT History'!$B:$B, D3716, 'TT History'!$E:$E) &gt;= 8.5%, 1.1055, 1.0525)), 1.0525)</f>
        <v>31.75117613633682</v>
      </c>
    </row>
    <row r="3717" spans="1:8" x14ac:dyDescent="0.25">
      <c r="A3717" t="s">
        <v>176</v>
      </c>
      <c r="B3717" t="str">
        <f>VLOOKUP(C3717, olt_db!$B$2:$E$70, 2, 0)</f>
        <v>OLT-SMGN-IBS-Sinaksak_Pematang Siantar</v>
      </c>
      <c r="C3717" t="s">
        <v>1323</v>
      </c>
      <c r="D3717" s="35" t="s">
        <v>1443</v>
      </c>
      <c r="E3717" s="35" t="s">
        <v>1318</v>
      </c>
      <c r="F3717" s="125">
        <v>3.0317977746811402</v>
      </c>
      <c r="G3717" s="126">
        <v>99.084401020581794</v>
      </c>
      <c r="H3717" s="37">
        <f>ACOS(COS(RADIANS(90-F3718)) * COS(RADIANS(90-F3717)) + SIN(RADIANS(90-F3718)) * SIN(RADIANS(90-F3717)) * COS(RADIANS(G3718-G3717))) * 6371392 * IFERROR(IF(AVERAGEIF('TT History'!$B:$B, D3717, 'TT History'!$E:$E) &gt; 9.8%, 1.1205, IF(AVERAGEIF('TT History'!$B:$B, D3717, 'TT History'!$E:$E) &gt;= 8.5%, 1.1055, 1.0525)), 1.0525)</f>
        <v>27.891939822322787</v>
      </c>
    </row>
    <row r="3718" spans="1:8" x14ac:dyDescent="0.25">
      <c r="A3718" t="s">
        <v>176</v>
      </c>
      <c r="B3718" t="str">
        <f>VLOOKUP(C3718, olt_db!$B$2:$E$70, 2, 0)</f>
        <v>OLT-SMGN-IBS-Sinaksak_Pematang Siantar</v>
      </c>
      <c r="C3718" t="s">
        <v>1323</v>
      </c>
      <c r="D3718" s="35" t="s">
        <v>1443</v>
      </c>
      <c r="E3718" s="35" t="s">
        <v>1319</v>
      </c>
      <c r="F3718" s="125">
        <v>3.0318177853208099</v>
      </c>
      <c r="G3718" s="126">
        <v>99.084638822479704</v>
      </c>
      <c r="H3718" s="37">
        <f>ACOS(COS(RADIANS(90-F3719)) * COS(RADIANS(90-F3718)) + SIN(RADIANS(90-F3719)) * SIN(RADIANS(90-F3718)) * COS(RADIANS(G3719-G3718))) * 6371392 * IFERROR(IF(AVERAGEIF('TT History'!$B:$B, D3718, 'TT History'!$E:$E) &gt; 9.8%, 1.1205, IF(AVERAGEIF('TT History'!$B:$B, D3718, 'TT History'!$E:$E) &gt;= 8.5%, 1.1055, 1.0525)), 1.0525)</f>
        <v>24.857974137493276</v>
      </c>
    </row>
    <row r="3719" spans="1:8" x14ac:dyDescent="0.25">
      <c r="A3719" t="s">
        <v>176</v>
      </c>
      <c r="B3719" t="str">
        <f>VLOOKUP(C3719, olt_db!$B$2:$E$70, 2, 0)</f>
        <v>OLT-SMGN-IBS-Sinaksak_Pematang Siantar</v>
      </c>
      <c r="C3719" t="s">
        <v>1323</v>
      </c>
      <c r="D3719" s="35" t="s">
        <v>1443</v>
      </c>
      <c r="E3719" s="35" t="s">
        <v>1320</v>
      </c>
      <c r="F3719" s="125">
        <v>3.03175076205294</v>
      </c>
      <c r="G3719" s="126">
        <v>99.084840639178594</v>
      </c>
      <c r="H3719" s="37">
        <f>ACOS(COS(RADIANS(90-F3720)) * COS(RADIANS(90-F3719)) + SIN(RADIANS(90-F3720)) * SIN(RADIANS(90-F3719)) * COS(RADIANS(G3720-G3719))) * 6371392 * IFERROR(IF(AVERAGEIF('TT History'!$B:$B, D3719, 'TT History'!$E:$E) &gt; 9.8%, 1.1205, IF(AVERAGEIF('TT History'!$B:$B, D3719, 'TT History'!$E:$E) &gt;= 8.5%, 1.1055, 1.0525)), 1.0525)</f>
        <v>11.57671016398692</v>
      </c>
    </row>
    <row r="3720" spans="1:8" x14ac:dyDescent="0.25">
      <c r="A3720" t="s">
        <v>176</v>
      </c>
      <c r="B3720" t="str">
        <f>VLOOKUP(C3720, olt_db!$B$2:$E$70, 2, 0)</f>
        <v>OLT-SMGN-IBS-Sinaksak_Pematang Siantar</v>
      </c>
      <c r="C3720" t="s">
        <v>1323</v>
      </c>
      <c r="D3720" s="35" t="s">
        <v>1443</v>
      </c>
      <c r="E3720" s="35" t="s">
        <v>1321</v>
      </c>
      <c r="F3720" s="125">
        <v>3.0318190127628299</v>
      </c>
      <c r="G3720" s="126">
        <v>99.084912336505099</v>
      </c>
      <c r="H3720" s="37">
        <f>ACOS(COS(RADIANS(90-F3721)) * COS(RADIANS(90-F3720)) + SIN(RADIANS(90-F3721)) * SIN(RADIANS(90-F3720)) * COS(RADIANS(G3721-G3720))) * 6371392 * IFERROR(IF(AVERAGEIF('TT History'!$B:$B, D3720, 'TT History'!$E:$E) &gt; 9.8%, 1.1205, IF(AVERAGEIF('TT History'!$B:$B, D3720, 'TT History'!$E:$E) &gt;= 8.5%, 1.1055, 1.0525)), 1.0525)</f>
        <v>31.697511917460968</v>
      </c>
    </row>
    <row r="3721" spans="1:8" x14ac:dyDescent="0.25">
      <c r="A3721" t="s">
        <v>176</v>
      </c>
      <c r="B3721" t="str">
        <f>VLOOKUP(C3721, olt_db!$B$2:$E$70, 2, 0)</f>
        <v>OLT-SMGN-IBS-Sinaksak_Pematang Siantar</v>
      </c>
      <c r="C3721" t="s">
        <v>1323</v>
      </c>
      <c r="D3721" s="35" t="s">
        <v>1443</v>
      </c>
      <c r="E3721" s="35" t="s">
        <v>1322</v>
      </c>
      <c r="F3721" s="125">
        <v>3.0317895417561598</v>
      </c>
      <c r="G3721" s="126">
        <v>99.085181932651807</v>
      </c>
      <c r="H3721" s="37">
        <f>ACOS(COS(RADIANS(90-F3722)) * COS(RADIANS(90-F3721)) + SIN(RADIANS(90-F3722)) * SIN(RADIANS(90-F3721)) * COS(RADIANS(G3722-G3721))) * 6371392 * IFERROR(IF(AVERAGEIF('TT History'!$B:$B, D3721, 'TT History'!$E:$E) &gt; 9.8%, 1.1205, IF(AVERAGEIF('TT History'!$B:$B, D3721, 'TT History'!$E:$E) &gt;= 8.5%, 1.1055, 1.0525)), 1.0525)</f>
        <v>29.01439452944911</v>
      </c>
    </row>
    <row r="3722" spans="1:8" x14ac:dyDescent="0.25">
      <c r="A3722" t="s">
        <v>176</v>
      </c>
      <c r="B3722" t="str">
        <f>VLOOKUP(C3722, olt_db!$B$2:$E$70, 2, 0)</f>
        <v>OLT-SMGN-IBS-Sinaksak_Pematang Siantar</v>
      </c>
      <c r="C3722" t="s">
        <v>1323</v>
      </c>
      <c r="D3722" s="35" t="s">
        <v>1443</v>
      </c>
      <c r="E3722" s="35" t="s">
        <v>1255</v>
      </c>
      <c r="F3722" s="125">
        <v>3.0317843428761901</v>
      </c>
      <c r="G3722" s="126">
        <v>99.085430126511696</v>
      </c>
      <c r="H3722" s="37">
        <f>ACOS(COS(RADIANS(90-F3723)) * COS(RADIANS(90-F3722)) + SIN(RADIANS(90-F3723)) * SIN(RADIANS(90-F3722)) * COS(RADIANS(G3723-G3722))) * 6371392 * IFERROR(IF(AVERAGEIF('TT History'!$B:$B, D3722, 'TT History'!$E:$E) &gt; 9.8%, 1.1205, IF(AVERAGEIF('TT History'!$B:$B, D3722, 'TT History'!$E:$E) &gt;= 8.5%, 1.1055, 1.0525)), 1.0525)</f>
        <v>20.049458190104339</v>
      </c>
    </row>
    <row r="3723" spans="1:8" x14ac:dyDescent="0.25">
      <c r="A3723" t="s">
        <v>176</v>
      </c>
      <c r="B3723" t="str">
        <f>VLOOKUP(C3723, olt_db!$B$2:$E$70, 2, 0)</f>
        <v>OLT-SMGN-IBS-Sinaksak_Pematang Siantar</v>
      </c>
      <c r="C3723" t="s">
        <v>1323</v>
      </c>
      <c r="D3723" s="35" t="s">
        <v>1443</v>
      </c>
      <c r="E3723" s="35" t="s">
        <v>1256</v>
      </c>
      <c r="F3723" s="125">
        <v>3.0319539958122101</v>
      </c>
      <c r="G3723" s="126">
        <v>99.085453883680202</v>
      </c>
      <c r="H3723" s="37">
        <f>(ACOS(COS(RADIANS(90-olt_db!F49)) * COS(RADIANS(90-F3723)) + SIN(RADIANS(90-olt_db!F49)) * SIN(RADIANS(90-F3723)) * COS(RADIANS(olt_db!G49-G3723))) * 6371392)*1.105</f>
        <v>9.6414478196895566</v>
      </c>
    </row>
    <row r="3724" spans="1:8" x14ac:dyDescent="0.25">
      <c r="A3724" t="s">
        <v>176</v>
      </c>
      <c r="B3724" t="str">
        <f>VLOOKUP(C3724, olt_db!$B$2:$E$70, 2, 0)</f>
        <v>OLT-SMGN-IBS-Sinaksak_Pematang Siantar</v>
      </c>
      <c r="C3724" t="s">
        <v>1323</v>
      </c>
      <c r="D3724" s="30" t="s">
        <v>1444</v>
      </c>
      <c r="E3724" s="30" t="s">
        <v>1445</v>
      </c>
      <c r="F3724" s="134">
        <v>3.0201641220365398</v>
      </c>
      <c r="G3724" s="135">
        <v>99.068000089221101</v>
      </c>
      <c r="H3724" s="32">
        <f>ACOS(COS(RADIANS(90-F3725)) * COS(RADIANS(90-F3724)) + SIN(RADIANS(90-F3725)) * SIN(RADIANS(90-F3724)) * COS(RADIANS(G3725-G3724))) * 6371392 * IFERROR(IF(AVERAGEIF('TT History'!$B:$B, D3724, 'TT History'!$E:$E) &gt; 9.8%, 1.1205, IF(AVERAGEIF('TT History'!$B:$B, D3724, 'TT History'!$E:$E) &gt;= 8.5%, 1.1055, 1.0525)), 1.0525)</f>
        <v>18.40855357472401</v>
      </c>
    </row>
    <row r="3725" spans="1:8" x14ac:dyDescent="0.25">
      <c r="A3725" t="s">
        <v>176</v>
      </c>
      <c r="B3725" t="str">
        <f>VLOOKUP(C3725, olt_db!$B$2:$E$70, 2, 0)</f>
        <v>OLT-SMGN-IBS-Sinaksak_Pematang Siantar</v>
      </c>
      <c r="C3725" t="s">
        <v>1323</v>
      </c>
      <c r="D3725" s="30" t="s">
        <v>1444</v>
      </c>
      <c r="E3725" s="30" t="s">
        <v>1446</v>
      </c>
      <c r="F3725" s="134">
        <v>3.02013100594856</v>
      </c>
      <c r="G3725" s="135">
        <v>99.068154058727302</v>
      </c>
      <c r="H3725" s="32">
        <f>ACOS(COS(RADIANS(90-F3726)) * COS(RADIANS(90-F3725)) + SIN(RADIANS(90-F3726)) * SIN(RADIANS(90-F3725)) * COS(RADIANS(G3726-G3725))) * 6371392 * IFERROR(IF(AVERAGEIF('TT History'!$B:$B, D3725, 'TT History'!$E:$E) &gt; 9.8%, 1.1205, IF(AVERAGEIF('TT History'!$B:$B, D3725, 'TT History'!$E:$E) &gt;= 8.5%, 1.1055, 1.0525)), 1.0525)</f>
        <v>27.060458592295522</v>
      </c>
    </row>
    <row r="3726" spans="1:8" x14ac:dyDescent="0.25">
      <c r="A3726" t="s">
        <v>176</v>
      </c>
      <c r="B3726" t="str">
        <f>VLOOKUP(C3726, olt_db!$B$2:$E$70, 2, 0)</f>
        <v>OLT-SMGN-IBS-Sinaksak_Pematang Siantar</v>
      </c>
      <c r="C3726" t="s">
        <v>1323</v>
      </c>
      <c r="D3726" s="30" t="s">
        <v>1444</v>
      </c>
      <c r="E3726" s="30" t="s">
        <v>1447</v>
      </c>
      <c r="F3726" s="134">
        <v>3.0201769851767701</v>
      </c>
      <c r="G3726" s="135">
        <v>99.068380962518603</v>
      </c>
      <c r="H3726" s="32">
        <f>ACOS(COS(RADIANS(90-F3727)) * COS(RADIANS(90-F3726)) + SIN(RADIANS(90-F3727)) * SIN(RADIANS(90-F3726)) * COS(RADIANS(G3727-G3726))) * 6371392 * IFERROR(IF(AVERAGEIF('TT History'!$B:$B, D3726, 'TT History'!$E:$E) &gt; 9.8%, 1.1205, IF(AVERAGEIF('TT History'!$B:$B, D3726, 'TT History'!$E:$E) &gt;= 8.5%, 1.1055, 1.0525)), 1.0525)</f>
        <v>29.22920524912616</v>
      </c>
    </row>
    <row r="3727" spans="1:8" x14ac:dyDescent="0.25">
      <c r="A3727" t="s">
        <v>176</v>
      </c>
      <c r="B3727" t="str">
        <f>VLOOKUP(C3727, olt_db!$B$2:$E$70, 2, 0)</f>
        <v>OLT-SMGN-IBS-Sinaksak_Pematang Siantar</v>
      </c>
      <c r="C3727" t="s">
        <v>1323</v>
      </c>
      <c r="D3727" s="30" t="s">
        <v>1444</v>
      </c>
      <c r="E3727" s="30" t="s">
        <v>1448</v>
      </c>
      <c r="F3727" s="134">
        <v>3.02023927088015</v>
      </c>
      <c r="G3727" s="135">
        <v>99.068623143389999</v>
      </c>
      <c r="H3727" s="32">
        <f>ACOS(COS(RADIANS(90-F3728)) * COS(RADIANS(90-F3727)) + SIN(RADIANS(90-F3728)) * SIN(RADIANS(90-F3727)) * COS(RADIANS(G3728-G3727))) * 6371392 * IFERROR(IF(AVERAGEIF('TT History'!$B:$B, D3727, 'TT History'!$E:$E) &gt; 9.8%, 1.1205, IF(AVERAGEIF('TT History'!$B:$B, D3727, 'TT History'!$E:$E) &gt;= 8.5%, 1.1055, 1.0525)), 1.0525)</f>
        <v>32.855757569245917</v>
      </c>
    </row>
    <row r="3728" spans="1:8" x14ac:dyDescent="0.25">
      <c r="A3728" t="s">
        <v>176</v>
      </c>
      <c r="B3728" t="str">
        <f>VLOOKUP(C3728, olt_db!$B$2:$E$70, 2, 0)</f>
        <v>OLT-SMGN-IBS-Sinaksak_Pematang Siantar</v>
      </c>
      <c r="C3728" t="s">
        <v>1323</v>
      </c>
      <c r="D3728" s="30" t="s">
        <v>1444</v>
      </c>
      <c r="E3728" s="30" t="s">
        <v>1449</v>
      </c>
      <c r="F3728" s="134">
        <v>3.0202976026439701</v>
      </c>
      <c r="G3728" s="135">
        <v>99.068898120587306</v>
      </c>
      <c r="H3728" s="32">
        <f>ACOS(COS(RADIANS(90-F3729)) * COS(RADIANS(90-F3728)) + SIN(RADIANS(90-F3729)) * SIN(RADIANS(90-F3728)) * COS(RADIANS(G3729-G3728))) * 6371392 * IFERROR(IF(AVERAGEIF('TT History'!$B:$B, D3728, 'TT History'!$E:$E) &gt; 9.8%, 1.1205, IF(AVERAGEIF('TT History'!$B:$B, D3728, 'TT History'!$E:$E) &gt;= 8.5%, 1.1055, 1.0525)), 1.0525)</f>
        <v>37.246770885526821</v>
      </c>
    </row>
    <row r="3729" spans="1:8" x14ac:dyDescent="0.25">
      <c r="A3729" t="s">
        <v>176</v>
      </c>
      <c r="B3729" t="str">
        <f>VLOOKUP(C3729, olt_db!$B$2:$E$70, 2, 0)</f>
        <v>OLT-SMGN-IBS-Sinaksak_Pematang Siantar</v>
      </c>
      <c r="C3729" t="s">
        <v>1323</v>
      </c>
      <c r="D3729" s="30" t="s">
        <v>1444</v>
      </c>
      <c r="E3729" s="30" t="s">
        <v>1450</v>
      </c>
      <c r="F3729" s="134">
        <v>3.0203742914724501</v>
      </c>
      <c r="G3729" s="135">
        <v>99.069207410460905</v>
      </c>
      <c r="H3729" s="32">
        <f>ACOS(COS(RADIANS(90-F3730)) * COS(RADIANS(90-F3729)) + SIN(RADIANS(90-F3730)) * SIN(RADIANS(90-F3729)) * COS(RADIANS(G3730-G3729))) * 6371392 * IFERROR(IF(AVERAGEIF('TT History'!$B:$B, D3729, 'TT History'!$E:$E) &gt; 9.8%, 1.1205, IF(AVERAGEIF('TT History'!$B:$B, D3729, 'TT History'!$E:$E) &gt;= 8.5%, 1.1055, 1.0525)), 1.0525)</f>
        <v>55.616266168803726</v>
      </c>
    </row>
    <row r="3730" spans="1:8" x14ac:dyDescent="0.25">
      <c r="A3730" t="s">
        <v>176</v>
      </c>
      <c r="B3730" t="str">
        <f>VLOOKUP(C3730, olt_db!$B$2:$E$70, 2, 0)</f>
        <v>OLT-SMGN-IBS-Sinaksak_Pematang Siantar</v>
      </c>
      <c r="C3730" t="s">
        <v>1323</v>
      </c>
      <c r="D3730" s="30" t="s">
        <v>1444</v>
      </c>
      <c r="E3730" s="30" t="s">
        <v>1451</v>
      </c>
      <c r="F3730" s="134">
        <v>3.0204877943481998</v>
      </c>
      <c r="G3730" s="135">
        <v>99.069669488225401</v>
      </c>
      <c r="H3730" s="32">
        <f>ACOS(COS(RADIANS(90-F3731)) * COS(RADIANS(90-F3730)) + SIN(RADIANS(90-F3731)) * SIN(RADIANS(90-F3730)) * COS(RADIANS(G3731-G3730))) * 6371392 * IFERROR(IF(AVERAGEIF('TT History'!$B:$B, D3730, 'TT History'!$E:$E) &gt; 9.8%, 1.1205, IF(AVERAGEIF('TT History'!$B:$B, D3730, 'TT History'!$E:$E) &gt;= 8.5%, 1.1055, 1.0525)), 1.0525)</f>
        <v>39.130390790085528</v>
      </c>
    </row>
    <row r="3731" spans="1:8" x14ac:dyDescent="0.25">
      <c r="A3731" t="s">
        <v>176</v>
      </c>
      <c r="B3731" t="str">
        <f>VLOOKUP(C3731, olt_db!$B$2:$E$70, 2, 0)</f>
        <v>OLT-SMGN-IBS-Sinaksak_Pematang Siantar</v>
      </c>
      <c r="C3731" t="s">
        <v>1323</v>
      </c>
      <c r="D3731" s="30" t="s">
        <v>1444</v>
      </c>
      <c r="E3731" s="30" t="s">
        <v>1452</v>
      </c>
      <c r="F3731" s="134">
        <v>3.0205611272684898</v>
      </c>
      <c r="G3731" s="135">
        <v>99.069996134007198</v>
      </c>
      <c r="H3731" s="32">
        <f>ACOS(COS(RADIANS(90-F3732)) * COS(RADIANS(90-F3731)) + SIN(RADIANS(90-F3732)) * SIN(RADIANS(90-F3731)) * COS(RADIANS(G3732-G3731))) * 6371392 * IFERROR(IF(AVERAGEIF('TT History'!$B:$B, D3731, 'TT History'!$E:$E) &gt; 9.8%, 1.1205, IF(AVERAGEIF('TT History'!$B:$B, D3731, 'TT History'!$E:$E) &gt;= 8.5%, 1.1055, 1.0525)), 1.0525)</f>
        <v>38.167243329909759</v>
      </c>
    </row>
    <row r="3732" spans="1:8" x14ac:dyDescent="0.25">
      <c r="A3732" t="s">
        <v>176</v>
      </c>
      <c r="B3732" t="str">
        <f>VLOOKUP(C3732, olt_db!$B$2:$E$70, 2, 0)</f>
        <v>OLT-SMGN-IBS-Sinaksak_Pematang Siantar</v>
      </c>
      <c r="C3732" t="s">
        <v>1323</v>
      </c>
      <c r="D3732" s="30" t="s">
        <v>1444</v>
      </c>
      <c r="E3732" s="30" t="s">
        <v>1453</v>
      </c>
      <c r="F3732" s="134">
        <v>3.0206417697023702</v>
      </c>
      <c r="G3732" s="135">
        <v>99.070312549008094</v>
      </c>
      <c r="H3732" s="32">
        <f>ACOS(COS(RADIANS(90-F3733)) * COS(RADIANS(90-F3732)) + SIN(RADIANS(90-F3733)) * SIN(RADIANS(90-F3732)) * COS(RADIANS(G3733-G3732))) * 6371392 * IFERROR(IF(AVERAGEIF('TT History'!$B:$B, D3732, 'TT History'!$E:$E) &gt; 9.8%, 1.1205, IF(AVERAGEIF('TT History'!$B:$B, D3732, 'TT History'!$E:$E) &gt;= 8.5%, 1.1055, 1.0525)), 1.0525)</f>
        <v>39.391330773955588</v>
      </c>
    </row>
    <row r="3733" spans="1:8" x14ac:dyDescent="0.25">
      <c r="A3733" t="s">
        <v>176</v>
      </c>
      <c r="B3733" t="str">
        <f>VLOOKUP(C3733, olt_db!$B$2:$E$70, 2, 0)</f>
        <v>OLT-SMGN-IBS-Sinaksak_Pematang Siantar</v>
      </c>
      <c r="C3733" t="s">
        <v>1323</v>
      </c>
      <c r="D3733" s="30" t="s">
        <v>1444</v>
      </c>
      <c r="E3733" s="30" t="s">
        <v>1454</v>
      </c>
      <c r="F3733" s="134">
        <v>3.0207253871711601</v>
      </c>
      <c r="G3733" s="135">
        <v>99.070639012104806</v>
      </c>
      <c r="H3733" s="32">
        <f>ACOS(COS(RADIANS(90-F3734)) * COS(RADIANS(90-F3733)) + SIN(RADIANS(90-F3734)) * SIN(RADIANS(90-F3733)) * COS(RADIANS(G3734-G3733))) * 6371392 * IFERROR(IF(AVERAGEIF('TT History'!$B:$B, D3733, 'TT History'!$E:$E) &gt; 9.8%, 1.1205, IF(AVERAGEIF('TT History'!$B:$B, D3733, 'TT History'!$E:$E) &gt;= 8.5%, 1.1055, 1.0525)), 1.0525)</f>
        <v>36.274213023531374</v>
      </c>
    </row>
    <row r="3734" spans="1:8" x14ac:dyDescent="0.25">
      <c r="A3734" t="s">
        <v>176</v>
      </c>
      <c r="B3734" t="str">
        <f>VLOOKUP(C3734, olt_db!$B$2:$E$70, 2, 0)</f>
        <v>OLT-SMGN-IBS-Sinaksak_Pematang Siantar</v>
      </c>
      <c r="C3734" t="s">
        <v>1323</v>
      </c>
      <c r="D3734" s="30" t="s">
        <v>1444</v>
      </c>
      <c r="E3734" s="30" t="s">
        <v>1455</v>
      </c>
      <c r="F3734" s="134">
        <v>3.02077841501655</v>
      </c>
      <c r="G3734" s="135">
        <v>99.070944796942101</v>
      </c>
      <c r="H3734" s="32">
        <f>ACOS(COS(RADIANS(90-F3735)) * COS(RADIANS(90-F3734)) + SIN(RADIANS(90-F3735)) * SIN(RADIANS(90-F3734)) * COS(RADIANS(G3735-G3734))) * 6371392 * IFERROR(IF(AVERAGEIF('TT History'!$B:$B, D3734, 'TT History'!$E:$E) &gt; 9.8%, 1.1205, IF(AVERAGEIF('TT History'!$B:$B, D3734, 'TT History'!$E:$E) &gt;= 8.5%, 1.1055, 1.0525)), 1.0525)</f>
        <v>41.438270975749489</v>
      </c>
    </row>
    <row r="3735" spans="1:8" x14ac:dyDescent="0.25">
      <c r="A3735" t="s">
        <v>176</v>
      </c>
      <c r="B3735" t="str">
        <f>VLOOKUP(C3735, olt_db!$B$2:$E$70, 2, 0)</f>
        <v>OLT-SMGN-IBS-Sinaksak_Pematang Siantar</v>
      </c>
      <c r="C3735" t="s">
        <v>1323</v>
      </c>
      <c r="D3735" s="30" t="s">
        <v>1444</v>
      </c>
      <c r="E3735" s="30" t="s">
        <v>1456</v>
      </c>
      <c r="F3735" s="134">
        <v>3.0208504285217601</v>
      </c>
      <c r="G3735" s="135">
        <v>99.071291931071002</v>
      </c>
      <c r="H3735" s="32">
        <f>ACOS(COS(RADIANS(90-F3736)) * COS(RADIANS(90-F3735)) + SIN(RADIANS(90-F3736)) * SIN(RADIANS(90-F3735)) * COS(RADIANS(G3736-G3735))) * 6371392 * IFERROR(IF(AVERAGEIF('TT History'!$B:$B, D3735, 'TT History'!$E:$E) &gt; 9.8%, 1.1205, IF(AVERAGEIF('TT History'!$B:$B, D3735, 'TT History'!$E:$E) &gt;= 8.5%, 1.1055, 1.0525)), 1.0525)</f>
        <v>42.436958350431063</v>
      </c>
    </row>
    <row r="3736" spans="1:8" x14ac:dyDescent="0.25">
      <c r="A3736" t="s">
        <v>176</v>
      </c>
      <c r="B3736" t="str">
        <f>VLOOKUP(C3736, olt_db!$B$2:$E$70, 2, 0)</f>
        <v>OLT-SMGN-IBS-Sinaksak_Pematang Siantar</v>
      </c>
      <c r="C3736" t="s">
        <v>1323</v>
      </c>
      <c r="D3736" s="30" t="s">
        <v>1444</v>
      </c>
      <c r="E3736" s="30" t="s">
        <v>1258</v>
      </c>
      <c r="F3736" s="134">
        <v>3.0209341985062701</v>
      </c>
      <c r="G3736" s="135">
        <v>99.071645197893503</v>
      </c>
      <c r="H3736" s="32">
        <f>ACOS(COS(RADIANS(90-F3737)) * COS(RADIANS(90-F3736)) + SIN(RADIANS(90-F3737)) * SIN(RADIANS(90-F3736)) * COS(RADIANS(G3737-G3736))) * 6371392 * IFERROR(IF(AVERAGEIF('TT History'!$B:$B, D3736, 'TT History'!$E:$E) &gt; 9.8%, 1.1205, IF(AVERAGEIF('TT History'!$B:$B, D3736, 'TT History'!$E:$E) &gt;= 8.5%, 1.1055, 1.0525)), 1.0525)</f>
        <v>43.915317759108845</v>
      </c>
    </row>
    <row r="3737" spans="1:8" x14ac:dyDescent="0.25">
      <c r="A3737" t="s">
        <v>176</v>
      </c>
      <c r="B3737" t="str">
        <f>VLOOKUP(C3737, olt_db!$B$2:$E$70, 2, 0)</f>
        <v>OLT-SMGN-IBS-Sinaksak_Pematang Siantar</v>
      </c>
      <c r="C3737" t="s">
        <v>1323</v>
      </c>
      <c r="D3737" s="30" t="s">
        <v>1444</v>
      </c>
      <c r="E3737" s="30" t="s">
        <v>1259</v>
      </c>
      <c r="F3737" s="134">
        <v>3.0210341294355798</v>
      </c>
      <c r="G3737" s="135">
        <v>99.072007366304803</v>
      </c>
      <c r="H3737" s="32">
        <f>ACOS(COS(RADIANS(90-F3738)) * COS(RADIANS(90-F3737)) + SIN(RADIANS(90-F3738)) * SIN(RADIANS(90-F3737)) * COS(RADIANS(G3738-G3737))) * 6371392 * IFERROR(IF(AVERAGEIF('TT History'!$B:$B, D3737, 'TT History'!$E:$E) &gt; 9.8%, 1.1205, IF(AVERAGEIF('TT History'!$B:$B, D3737, 'TT History'!$E:$E) &gt;= 8.5%, 1.1055, 1.0525)), 1.0525)</f>
        <v>35.465406033353453</v>
      </c>
    </row>
    <row r="3738" spans="1:8" x14ac:dyDescent="0.25">
      <c r="A3738" t="s">
        <v>176</v>
      </c>
      <c r="B3738" t="str">
        <f>VLOOKUP(C3738, olt_db!$B$2:$E$70, 2, 0)</f>
        <v>OLT-SMGN-IBS-Sinaksak_Pematang Siantar</v>
      </c>
      <c r="C3738" t="s">
        <v>1323</v>
      </c>
      <c r="D3738" s="30" t="s">
        <v>1444</v>
      </c>
      <c r="E3738" s="30" t="s">
        <v>1260</v>
      </c>
      <c r="F3738" s="134">
        <v>3.02110813113877</v>
      </c>
      <c r="G3738" s="135">
        <v>99.0723016196618</v>
      </c>
      <c r="H3738" s="32">
        <f>ACOS(COS(RADIANS(90-F3739)) * COS(RADIANS(90-F3738)) + SIN(RADIANS(90-F3739)) * SIN(RADIANS(90-F3738)) * COS(RADIANS(G3739-G3738))) * 6371392 * IFERROR(IF(AVERAGEIF('TT History'!$B:$B, D3738, 'TT History'!$E:$E) &gt; 9.8%, 1.1205, IF(AVERAGEIF('TT History'!$B:$B, D3738, 'TT History'!$E:$E) &gt;= 8.5%, 1.1055, 1.0525)), 1.0525)</f>
        <v>44.058782547895511</v>
      </c>
    </row>
    <row r="3739" spans="1:8" x14ac:dyDescent="0.25">
      <c r="A3739" t="s">
        <v>176</v>
      </c>
      <c r="B3739" t="str">
        <f>VLOOKUP(C3739, olt_db!$B$2:$E$70, 2, 0)</f>
        <v>OLT-SMGN-IBS-Sinaksak_Pematang Siantar</v>
      </c>
      <c r="C3739" t="s">
        <v>1323</v>
      </c>
      <c r="D3739" s="30" t="s">
        <v>1444</v>
      </c>
      <c r="E3739" s="30" t="s">
        <v>1261</v>
      </c>
      <c r="F3739" s="199">
        <v>3.0211906373570399</v>
      </c>
      <c r="G3739" s="133">
        <v>99.072669421193297</v>
      </c>
      <c r="H3739" s="32">
        <f>ACOS(COS(RADIANS(90-F3740)) * COS(RADIANS(90-F3739)) + SIN(RADIANS(90-F3740)) * SIN(RADIANS(90-F3739)) * COS(RADIANS(G3740-G3739))) * 6371392 * IFERROR(IF(AVERAGEIF('TT History'!$B:$B, D3739, 'TT History'!$E:$E) &gt; 9.8%, 1.1205, IF(AVERAGEIF('TT History'!$B:$B, D3739, 'TT History'!$E:$E) &gt;= 8.5%, 1.1055, 1.0525)), 1.0525)</f>
        <v>35.48946998550359</v>
      </c>
    </row>
    <row r="3740" spans="1:8" x14ac:dyDescent="0.25">
      <c r="A3740" t="s">
        <v>176</v>
      </c>
      <c r="B3740" t="str">
        <f>VLOOKUP(C3740, olt_db!$B$2:$E$70, 2, 0)</f>
        <v>OLT-SMGN-IBS-Sinaksak_Pematang Siantar</v>
      </c>
      <c r="C3740" t="s">
        <v>1323</v>
      </c>
      <c r="D3740" s="30" t="s">
        <v>1444</v>
      </c>
      <c r="E3740" s="30" t="s">
        <v>1262</v>
      </c>
      <c r="F3740" s="199">
        <v>3.0212582485257702</v>
      </c>
      <c r="G3740" s="133">
        <v>99.072965424556301</v>
      </c>
      <c r="H3740" s="32">
        <f>ACOS(COS(RADIANS(90-F3741)) * COS(RADIANS(90-F3740)) + SIN(RADIANS(90-F3741)) * SIN(RADIANS(90-F3740)) * COS(RADIANS(G3741-G3740))) * 6371392 * IFERROR(IF(AVERAGEIF('TT History'!$B:$B, D3740, 'TT History'!$E:$E) &gt; 9.8%, 1.1205, IF(AVERAGEIF('TT History'!$B:$B, D3740, 'TT History'!$E:$E) &gt;= 8.5%, 1.1055, 1.0525)), 1.0525)</f>
        <v>45.447124003594375</v>
      </c>
    </row>
    <row r="3741" spans="1:8" x14ac:dyDescent="0.25">
      <c r="A3741" t="s">
        <v>176</v>
      </c>
      <c r="B3741" t="str">
        <f>VLOOKUP(C3741, olt_db!$B$2:$E$70, 2, 0)</f>
        <v>OLT-SMGN-IBS-Sinaksak_Pematang Siantar</v>
      </c>
      <c r="C3741" t="s">
        <v>1323</v>
      </c>
      <c r="D3741" s="30" t="s">
        <v>1444</v>
      </c>
      <c r="E3741" s="30" t="s">
        <v>1263</v>
      </c>
      <c r="F3741" s="134">
        <v>3.0213465759295399</v>
      </c>
      <c r="G3741" s="135">
        <v>99.073344075633003</v>
      </c>
      <c r="H3741" s="32">
        <f>ACOS(COS(RADIANS(90-F3742)) * COS(RADIANS(90-F3741)) + SIN(RADIANS(90-F3742)) * SIN(RADIANS(90-F3741)) * COS(RADIANS(G3742-G3741))) * 6371392 * IFERROR(IF(AVERAGEIF('TT History'!$B:$B, D3741, 'TT History'!$E:$E) &gt; 9.8%, 1.1205, IF(AVERAGEIF('TT History'!$B:$B, D3741, 'TT History'!$E:$E) &gt;= 8.5%, 1.1055, 1.0525)), 1.0525)</f>
        <v>38.578380317351019</v>
      </c>
    </row>
    <row r="3742" spans="1:8" x14ac:dyDescent="0.25">
      <c r="A3742" t="s">
        <v>176</v>
      </c>
      <c r="B3742" t="str">
        <f>VLOOKUP(C3742, olt_db!$B$2:$E$70, 2, 0)</f>
        <v>OLT-SMGN-IBS-Sinaksak_Pematang Siantar</v>
      </c>
      <c r="C3742" t="s">
        <v>1323</v>
      </c>
      <c r="D3742" s="30" t="s">
        <v>1444</v>
      </c>
      <c r="E3742" s="30" t="s">
        <v>1264</v>
      </c>
      <c r="F3742" s="134">
        <v>3.0214350838167801</v>
      </c>
      <c r="G3742" s="135">
        <v>99.073662029068998</v>
      </c>
      <c r="H3742" s="32">
        <f>ACOS(COS(RADIANS(90-F3743)) * COS(RADIANS(90-F3742)) + SIN(RADIANS(90-F3743)) * SIN(RADIANS(90-F3742)) * COS(RADIANS(G3743-G3742))) * 6371392 * IFERROR(IF(AVERAGEIF('TT History'!$B:$B, D3742, 'TT History'!$E:$E) &gt; 9.8%, 1.1205, IF(AVERAGEIF('TT History'!$B:$B, D3742, 'TT History'!$E:$E) &gt;= 8.5%, 1.1055, 1.0525)), 1.0525)</f>
        <v>31.75086165514092</v>
      </c>
    </row>
    <row r="3743" spans="1:8" x14ac:dyDescent="0.25">
      <c r="A3743" t="s">
        <v>176</v>
      </c>
      <c r="B3743" t="str">
        <f>VLOOKUP(C3743, olt_db!$B$2:$E$70, 2, 0)</f>
        <v>OLT-SMGN-IBS-Sinaksak_Pematang Siantar</v>
      </c>
      <c r="C3743" t="s">
        <v>1323</v>
      </c>
      <c r="D3743" s="30" t="s">
        <v>1444</v>
      </c>
      <c r="E3743" s="30" t="s">
        <v>1265</v>
      </c>
      <c r="F3743" s="134">
        <v>3.0214825545547601</v>
      </c>
      <c r="G3743" s="135">
        <v>99.073929497914804</v>
      </c>
      <c r="H3743" s="32">
        <f>ACOS(COS(RADIANS(90-F3744)) * COS(RADIANS(90-F3743)) + SIN(RADIANS(90-F3744)) * SIN(RADIANS(90-F3743)) * COS(RADIANS(G3744-G3743))) * 6371392 * IFERROR(IF(AVERAGEIF('TT History'!$B:$B, D3743, 'TT History'!$E:$E) &gt; 9.8%, 1.1205, IF(AVERAGEIF('TT History'!$B:$B, D3743, 'TT History'!$E:$E) &gt;= 8.5%, 1.1055, 1.0525)), 1.0525)</f>
        <v>39.318767200380215</v>
      </c>
    </row>
    <row r="3744" spans="1:8" x14ac:dyDescent="0.25">
      <c r="A3744" t="s">
        <v>176</v>
      </c>
      <c r="B3744" t="str">
        <f>VLOOKUP(C3744, olt_db!$B$2:$E$70, 2, 0)</f>
        <v>OLT-SMGN-IBS-Sinaksak_Pematang Siantar</v>
      </c>
      <c r="C3744" t="s">
        <v>1323</v>
      </c>
      <c r="D3744" s="30" t="s">
        <v>1444</v>
      </c>
      <c r="E3744" s="30" t="s">
        <v>1266</v>
      </c>
      <c r="F3744" s="134">
        <v>3.0215512419624599</v>
      </c>
      <c r="G3744" s="135">
        <v>99.0742588019599</v>
      </c>
      <c r="H3744" s="32">
        <f>ACOS(COS(RADIANS(90-F3745)) * COS(RADIANS(90-F3744)) + SIN(RADIANS(90-F3745)) * SIN(RADIANS(90-F3744)) * COS(RADIANS(G3745-G3744))) * 6371392 * IFERROR(IF(AVERAGEIF('TT History'!$B:$B, D3744, 'TT History'!$E:$E) &gt; 9.8%, 1.1205, IF(AVERAGEIF('TT History'!$B:$B, D3744, 'TT History'!$E:$E) &gt;= 8.5%, 1.1055, 1.0525)), 1.0525)</f>
        <v>53.232845082569526</v>
      </c>
    </row>
    <row r="3745" spans="1:8" x14ac:dyDescent="0.25">
      <c r="A3745" t="s">
        <v>176</v>
      </c>
      <c r="B3745" t="str">
        <f>VLOOKUP(C3745, olt_db!$B$2:$E$70, 2, 0)</f>
        <v>OLT-SMGN-IBS-Sinaksak_Pematang Siantar</v>
      </c>
      <c r="C3745" t="s">
        <v>1323</v>
      </c>
      <c r="D3745" s="30" t="s">
        <v>1444</v>
      </c>
      <c r="E3745" s="30" t="s">
        <v>1267</v>
      </c>
      <c r="F3745" s="134">
        <v>3.0216613581274001</v>
      </c>
      <c r="G3745" s="135">
        <v>99.074700711878606</v>
      </c>
      <c r="H3745" s="32">
        <f>ACOS(COS(RADIANS(90-F3746)) * COS(RADIANS(90-F3745)) + SIN(RADIANS(90-F3746)) * SIN(RADIANS(90-F3745)) * COS(RADIANS(G3746-G3745))) * 6371392 * IFERROR(IF(AVERAGEIF('TT History'!$B:$B, D3745, 'TT History'!$E:$E) &gt; 9.8%, 1.1205, IF(AVERAGEIF('TT History'!$B:$B, D3745, 'TT History'!$E:$E) &gt;= 8.5%, 1.1055, 1.0525)), 1.0525)</f>
        <v>43.951682228950325</v>
      </c>
    </row>
    <row r="3746" spans="1:8" x14ac:dyDescent="0.25">
      <c r="A3746" t="s">
        <v>176</v>
      </c>
      <c r="B3746" t="str">
        <f>VLOOKUP(C3746, olt_db!$B$2:$E$70, 2, 0)</f>
        <v>OLT-SMGN-IBS-Sinaksak_Pematang Siantar</v>
      </c>
      <c r="C3746" t="s">
        <v>1323</v>
      </c>
      <c r="D3746" s="30" t="s">
        <v>1444</v>
      </c>
      <c r="E3746" s="30" t="s">
        <v>1268</v>
      </c>
      <c r="F3746" s="134">
        <v>3.02175984984139</v>
      </c>
      <c r="G3746" s="135">
        <v>99.075063598076497</v>
      </c>
      <c r="H3746" s="32">
        <f>ACOS(COS(RADIANS(90-F3747)) * COS(RADIANS(90-F3746)) + SIN(RADIANS(90-F3747)) * SIN(RADIANS(90-F3746)) * COS(RADIANS(G3747-G3746))) * 6371392 * IFERROR(IF(AVERAGEIF('TT History'!$B:$B, D3746, 'TT History'!$E:$E) &gt; 9.8%, 1.1205, IF(AVERAGEIF('TT History'!$B:$B, D3746, 'TT History'!$E:$E) &gt;= 8.5%, 1.1055, 1.0525)), 1.0525)</f>
        <v>51.021754405715406</v>
      </c>
    </row>
    <row r="3747" spans="1:8" x14ac:dyDescent="0.25">
      <c r="A3747" t="s">
        <v>176</v>
      </c>
      <c r="B3747" t="str">
        <f>VLOOKUP(C3747, olt_db!$B$2:$E$70, 2, 0)</f>
        <v>OLT-SMGN-IBS-Sinaksak_Pematang Siantar</v>
      </c>
      <c r="C3747" t="s">
        <v>1323</v>
      </c>
      <c r="D3747" s="30" t="s">
        <v>1444</v>
      </c>
      <c r="E3747" s="30" t="s">
        <v>1269</v>
      </c>
      <c r="F3747" s="134">
        <v>3.0218678400428498</v>
      </c>
      <c r="G3747" s="135">
        <v>99.075486534388205</v>
      </c>
      <c r="H3747" s="32">
        <f>ACOS(COS(RADIANS(90-F3748)) * COS(RADIANS(90-F3747)) + SIN(RADIANS(90-F3748)) * SIN(RADIANS(90-F3747)) * COS(RADIANS(G3748-G3747))) * 6371392 * IFERROR(IF(AVERAGEIF('TT History'!$B:$B, D3747, 'TT History'!$E:$E) &gt; 9.8%, 1.1205, IF(AVERAGEIF('TT History'!$B:$B, D3747, 'TT History'!$E:$E) &gt;= 8.5%, 1.1055, 1.0525)), 1.0525)</f>
        <v>48.658715062259368</v>
      </c>
    </row>
    <row r="3748" spans="1:8" x14ac:dyDescent="0.25">
      <c r="A3748" t="s">
        <v>176</v>
      </c>
      <c r="B3748" t="str">
        <f>VLOOKUP(C3748, olt_db!$B$2:$E$70, 2, 0)</f>
        <v>OLT-SMGN-IBS-Sinaksak_Pematang Siantar</v>
      </c>
      <c r="C3748" t="s">
        <v>1323</v>
      </c>
      <c r="D3748" s="30" t="s">
        <v>1444</v>
      </c>
      <c r="E3748" s="30" t="s">
        <v>1270</v>
      </c>
      <c r="F3748" s="134">
        <v>3.0219901866527898</v>
      </c>
      <c r="G3748" s="135">
        <v>99.075884422797898</v>
      </c>
      <c r="H3748" s="32">
        <f>ACOS(COS(RADIANS(90-F3749)) * COS(RADIANS(90-F3748)) + SIN(RADIANS(90-F3749)) * SIN(RADIANS(90-F3748)) * COS(RADIANS(G3749-G3748))) * 6371392 * IFERROR(IF(AVERAGEIF('TT History'!$B:$B, D3748, 'TT History'!$E:$E) &gt; 9.8%, 1.1205, IF(AVERAGEIF('TT History'!$B:$B, D3748, 'TT History'!$E:$E) &gt;= 8.5%, 1.1055, 1.0525)), 1.0525)</f>
        <v>36.823344418400993</v>
      </c>
    </row>
    <row r="3749" spans="1:8" x14ac:dyDescent="0.25">
      <c r="A3749" t="s">
        <v>176</v>
      </c>
      <c r="B3749" t="str">
        <f>VLOOKUP(C3749, olt_db!$B$2:$E$70, 2, 0)</f>
        <v>OLT-SMGN-IBS-Sinaksak_Pematang Siantar</v>
      </c>
      <c r="C3749" t="s">
        <v>1323</v>
      </c>
      <c r="D3749" s="30" t="s">
        <v>1444</v>
      </c>
      <c r="E3749" s="30" t="s">
        <v>1271</v>
      </c>
      <c r="F3749" s="134">
        <v>3.0220436711873999</v>
      </c>
      <c r="G3749" s="135">
        <v>99.076194898392501</v>
      </c>
      <c r="H3749" s="32">
        <f>ACOS(COS(RADIANS(90-F3750)) * COS(RADIANS(90-F3749)) + SIN(RADIANS(90-F3750)) * SIN(RADIANS(90-F3749)) * COS(RADIANS(G3750-G3749))) * 6371392 * IFERROR(IF(AVERAGEIF('TT History'!$B:$B, D3749, 'TT History'!$E:$E) &gt; 9.8%, 1.1205, IF(AVERAGEIF('TT History'!$B:$B, D3749, 'TT History'!$E:$E) &gt;= 8.5%, 1.1055, 1.0525)), 1.0525)</f>
        <v>51.681123004017486</v>
      </c>
    </row>
    <row r="3750" spans="1:8" x14ac:dyDescent="0.25">
      <c r="A3750" t="s">
        <v>176</v>
      </c>
      <c r="B3750" t="str">
        <f>VLOOKUP(C3750, olt_db!$B$2:$E$70, 2, 0)</f>
        <v>OLT-SMGN-IBS-Sinaksak_Pematang Siantar</v>
      </c>
      <c r="C3750" t="s">
        <v>1323</v>
      </c>
      <c r="D3750" s="30" t="s">
        <v>1444</v>
      </c>
      <c r="E3750" s="30" t="s">
        <v>1272</v>
      </c>
      <c r="F3750" s="134">
        <v>3.0221271762380102</v>
      </c>
      <c r="G3750" s="135">
        <v>99.076629103017694</v>
      </c>
      <c r="H3750" s="32">
        <f>ACOS(COS(RADIANS(90-F3751)) * COS(RADIANS(90-F3750)) + SIN(RADIANS(90-F3751)) * SIN(RADIANS(90-F3750)) * COS(RADIANS(G3751-G3750))) * 6371392 * IFERROR(IF(AVERAGEIF('TT History'!$B:$B, D3750, 'TT History'!$E:$E) &gt; 9.8%, 1.1205, IF(AVERAGEIF('TT History'!$B:$B, D3750, 'TT History'!$E:$E) &gt;= 8.5%, 1.1055, 1.0525)), 1.0525)</f>
        <v>37.658809500780251</v>
      </c>
    </row>
    <row r="3751" spans="1:8" x14ac:dyDescent="0.25">
      <c r="A3751" t="s">
        <v>176</v>
      </c>
      <c r="B3751" t="str">
        <f>VLOOKUP(C3751, olt_db!$B$2:$E$70, 2, 0)</f>
        <v>OLT-SMGN-IBS-Sinaksak_Pematang Siantar</v>
      </c>
      <c r="C3751" t="s">
        <v>1323</v>
      </c>
      <c r="D3751" s="30" t="s">
        <v>1444</v>
      </c>
      <c r="E3751" s="30" t="s">
        <v>1273</v>
      </c>
      <c r="F3751" s="134">
        <v>3.02219082805088</v>
      </c>
      <c r="G3751" s="135">
        <v>99.076944943469599</v>
      </c>
      <c r="H3751" s="32">
        <f>ACOS(COS(RADIANS(90-F3752)) * COS(RADIANS(90-F3751)) + SIN(RADIANS(90-F3752)) * SIN(RADIANS(90-F3751)) * COS(RADIANS(G3752-G3751))) * 6371392 * IFERROR(IF(AVERAGEIF('TT History'!$B:$B, D3751, 'TT History'!$E:$E) &gt; 9.8%, 1.1205, IF(AVERAGEIF('TT History'!$B:$B, D3751, 'TT History'!$E:$E) &gt;= 8.5%, 1.1055, 1.0525)), 1.0525)</f>
        <v>48.955769082909775</v>
      </c>
    </row>
    <row r="3752" spans="1:8" x14ac:dyDescent="0.25">
      <c r="A3752" t="s">
        <v>176</v>
      </c>
      <c r="B3752" t="str">
        <f>VLOOKUP(C3752, olt_db!$B$2:$E$70, 2, 0)</f>
        <v>OLT-SMGN-IBS-Sinaksak_Pematang Siantar</v>
      </c>
      <c r="C3752" t="s">
        <v>1323</v>
      </c>
      <c r="D3752" s="30" t="s">
        <v>1444</v>
      </c>
      <c r="E3752" s="30" t="s">
        <v>1274</v>
      </c>
      <c r="F3752" s="134">
        <v>3.0222932516055399</v>
      </c>
      <c r="G3752" s="135">
        <v>99.077351058198701</v>
      </c>
      <c r="H3752" s="32">
        <f>ACOS(COS(RADIANS(90-F3753)) * COS(RADIANS(90-F3752)) + SIN(RADIANS(90-F3753)) * SIN(RADIANS(90-F3752)) * COS(RADIANS(G3753-G3752))) * 6371392 * IFERROR(IF(AVERAGEIF('TT History'!$B:$B, D3752, 'TT History'!$E:$E) &gt; 9.8%, 1.1205, IF(AVERAGEIF('TT History'!$B:$B, D3752, 'TT History'!$E:$E) &gt;= 8.5%, 1.1055, 1.0525)), 1.0525)</f>
        <v>54.567218797286039</v>
      </c>
    </row>
    <row r="3753" spans="1:8" x14ac:dyDescent="0.25">
      <c r="A3753" t="s">
        <v>176</v>
      </c>
      <c r="B3753" t="str">
        <f>VLOOKUP(C3753, olt_db!$B$2:$E$70, 2, 0)</f>
        <v>OLT-SMGN-IBS-Sinaksak_Pematang Siantar</v>
      </c>
      <c r="C3753" t="s">
        <v>1323</v>
      </c>
      <c r="D3753" s="30" t="s">
        <v>1444</v>
      </c>
      <c r="E3753" s="30" t="s">
        <v>1275</v>
      </c>
      <c r="F3753" s="134">
        <v>3.0223974375968701</v>
      </c>
      <c r="G3753" s="135">
        <v>99.077806129519402</v>
      </c>
      <c r="H3753" s="32">
        <f>ACOS(COS(RADIANS(90-F3754)) * COS(RADIANS(90-F3753)) + SIN(RADIANS(90-F3754)) * SIN(RADIANS(90-F3753)) * COS(RADIANS(G3754-G3753))) * 6371392 * IFERROR(IF(AVERAGEIF('TT History'!$B:$B, D3753, 'TT History'!$E:$E) &gt; 9.8%, 1.1205, IF(AVERAGEIF('TT History'!$B:$B, D3753, 'TT History'!$E:$E) &gt;= 8.5%, 1.1055, 1.0525)), 1.0525)</f>
        <v>32.805878858093784</v>
      </c>
    </row>
    <row r="3754" spans="1:8" x14ac:dyDescent="0.25">
      <c r="A3754" t="s">
        <v>176</v>
      </c>
      <c r="B3754" t="str">
        <f>VLOOKUP(C3754, olt_db!$B$2:$E$70, 2, 0)</f>
        <v>OLT-SMGN-IBS-Sinaksak_Pematang Siantar</v>
      </c>
      <c r="C3754" t="s">
        <v>1323</v>
      </c>
      <c r="D3754" s="30" t="s">
        <v>1444</v>
      </c>
      <c r="E3754" s="30" t="s">
        <v>1276</v>
      </c>
      <c r="F3754" s="134">
        <v>3.0224751078613599</v>
      </c>
      <c r="G3754" s="135">
        <v>99.078075823608899</v>
      </c>
      <c r="H3754" s="32">
        <f>ACOS(COS(RADIANS(90-F3755)) * COS(RADIANS(90-F3754)) + SIN(RADIANS(90-F3755)) * SIN(RADIANS(90-F3754)) * COS(RADIANS(G3755-G3754))) * 6371392 * IFERROR(IF(AVERAGEIF('TT History'!$B:$B, D3754, 'TT History'!$E:$E) &gt; 9.8%, 1.1205, IF(AVERAGEIF('TT History'!$B:$B, D3754, 'TT History'!$E:$E) &gt;= 8.5%, 1.1055, 1.0525)), 1.0525)</f>
        <v>45.742659591780622</v>
      </c>
    </row>
    <row r="3755" spans="1:8" x14ac:dyDescent="0.25">
      <c r="A3755" t="s">
        <v>176</v>
      </c>
      <c r="B3755" t="str">
        <f>VLOOKUP(C3755, olt_db!$B$2:$E$70, 2, 0)</f>
        <v>OLT-SMGN-IBS-Sinaksak_Pematang Siantar</v>
      </c>
      <c r="C3755" t="s">
        <v>1323</v>
      </c>
      <c r="D3755" s="30" t="s">
        <v>1444</v>
      </c>
      <c r="E3755" s="30" t="s">
        <v>1277</v>
      </c>
      <c r="F3755" s="134">
        <v>3.0225663202836301</v>
      </c>
      <c r="G3755" s="135">
        <v>99.078456389001204</v>
      </c>
      <c r="H3755" s="32">
        <f>ACOS(COS(RADIANS(90-F3756)) * COS(RADIANS(90-F3755)) + SIN(RADIANS(90-F3756)) * SIN(RADIANS(90-F3755)) * COS(RADIANS(G3756-G3755))) * 6371392 * IFERROR(IF(AVERAGEIF('TT History'!$B:$B, D3755, 'TT History'!$E:$E) &gt; 9.8%, 1.1205, IF(AVERAGEIF('TT History'!$B:$B, D3755, 'TT History'!$E:$E) &gt;= 8.5%, 1.1055, 1.0525)), 1.0525)</f>
        <v>14.227026156102131</v>
      </c>
    </row>
    <row r="3756" spans="1:8" x14ac:dyDescent="0.25">
      <c r="A3756" t="s">
        <v>176</v>
      </c>
      <c r="B3756" t="str">
        <f>VLOOKUP(C3756, olt_db!$B$2:$E$70, 2, 0)</f>
        <v>OLT-SMGN-IBS-Sinaksak_Pematang Siantar</v>
      </c>
      <c r="C3756" t="s">
        <v>1323</v>
      </c>
      <c r="D3756" s="30" t="s">
        <v>1444</v>
      </c>
      <c r="E3756" s="30" t="s">
        <v>1278</v>
      </c>
      <c r="F3756" s="134">
        <v>3.0226771929559</v>
      </c>
      <c r="G3756" s="135">
        <v>99.078506299666998</v>
      </c>
      <c r="H3756" s="32">
        <f>ACOS(COS(RADIANS(90-F3757)) * COS(RADIANS(90-F3756)) + SIN(RADIANS(90-F3757)) * SIN(RADIANS(90-F3756)) * COS(RADIANS(G3757-G3756))) * 6371392 * IFERROR(IF(AVERAGEIF('TT History'!$B:$B, D3756, 'TT History'!$E:$E) &gt; 9.8%, 1.1205, IF(AVERAGEIF('TT History'!$B:$B, D3756, 'TT History'!$E:$E) &gt;= 8.5%, 1.1055, 1.0525)), 1.0525)</f>
        <v>58.759281694821226</v>
      </c>
    </row>
    <row r="3757" spans="1:8" x14ac:dyDescent="0.25">
      <c r="A3757" t="s">
        <v>176</v>
      </c>
      <c r="B3757" t="str">
        <f>VLOOKUP(C3757, olt_db!$B$2:$E$70, 2, 0)</f>
        <v>OLT-SMGN-IBS-Sinaksak_Pematang Siantar</v>
      </c>
      <c r="C3757" t="s">
        <v>1323</v>
      </c>
      <c r="D3757" s="30" t="s">
        <v>1444</v>
      </c>
      <c r="E3757" s="30" t="s">
        <v>1279</v>
      </c>
      <c r="F3757" s="134">
        <v>3.0227752557507901</v>
      </c>
      <c r="G3757" s="135">
        <v>99.078999359455906</v>
      </c>
      <c r="H3757" s="32">
        <f>ACOS(COS(RADIANS(90-F3758)) * COS(RADIANS(90-F3757)) + SIN(RADIANS(90-F3758)) * SIN(RADIANS(90-F3757)) * COS(RADIANS(G3758-G3757))) * 6371392 * IFERROR(IF(AVERAGEIF('TT History'!$B:$B, D3757, 'TT History'!$E:$E) &gt; 9.8%, 1.1205, IF(AVERAGEIF('TT History'!$B:$B, D3757, 'TT History'!$E:$E) &gt;= 8.5%, 1.1055, 1.0525)), 1.0525)</f>
        <v>52.761257643282327</v>
      </c>
    </row>
    <row r="3758" spans="1:8" x14ac:dyDescent="0.25">
      <c r="A3758" t="s">
        <v>176</v>
      </c>
      <c r="B3758" t="str">
        <f>VLOOKUP(C3758, olt_db!$B$2:$E$70, 2, 0)</f>
        <v>OLT-SMGN-IBS-Sinaksak_Pematang Siantar</v>
      </c>
      <c r="C3758" t="s">
        <v>1323</v>
      </c>
      <c r="D3758" s="30" t="s">
        <v>1444</v>
      </c>
      <c r="E3758" s="30" t="s">
        <v>1280</v>
      </c>
      <c r="F3758" s="134">
        <v>3.02287437167886</v>
      </c>
      <c r="G3758" s="135">
        <v>99.079439737900898</v>
      </c>
      <c r="H3758" s="32">
        <f>ACOS(COS(RADIANS(90-F3759)) * COS(RADIANS(90-F3758)) + SIN(RADIANS(90-F3759)) * SIN(RADIANS(90-F3758)) * COS(RADIANS(G3759-G3758))) * 6371392 * IFERROR(IF(AVERAGEIF('TT History'!$B:$B, D3758, 'TT History'!$E:$E) &gt; 9.8%, 1.1205, IF(AVERAGEIF('TT History'!$B:$B, D3758, 'TT History'!$E:$E) &gt;= 8.5%, 1.1055, 1.0525)), 1.0525)</f>
        <v>43.177435443442995</v>
      </c>
    </row>
    <row r="3759" spans="1:8" x14ac:dyDescent="0.25">
      <c r="A3759" t="s">
        <v>176</v>
      </c>
      <c r="B3759" t="str">
        <f>VLOOKUP(C3759, olt_db!$B$2:$E$70, 2, 0)</f>
        <v>OLT-SMGN-IBS-Sinaksak_Pematang Siantar</v>
      </c>
      <c r="C3759" t="s">
        <v>1323</v>
      </c>
      <c r="D3759" s="30" t="s">
        <v>1444</v>
      </c>
      <c r="E3759" s="30" t="s">
        <v>1281</v>
      </c>
      <c r="F3759" s="134">
        <v>3.0229571349223798</v>
      </c>
      <c r="G3759" s="135">
        <v>99.079799745706694</v>
      </c>
      <c r="H3759" s="32">
        <f>ACOS(COS(RADIANS(90-F3760)) * COS(RADIANS(90-F3759)) + SIN(RADIANS(90-F3760)) * SIN(RADIANS(90-F3759)) * COS(RADIANS(G3760-G3759))) * 6371392 * IFERROR(IF(AVERAGEIF('TT History'!$B:$B, D3759, 'TT History'!$E:$E) &gt; 9.8%, 1.1205, IF(AVERAGEIF('TT History'!$B:$B, D3759, 'TT History'!$E:$E) &gt;= 8.5%, 1.1055, 1.0525)), 1.0525)</f>
        <v>43.652828067677625</v>
      </c>
    </row>
    <row r="3760" spans="1:8" x14ac:dyDescent="0.25">
      <c r="A3760" t="s">
        <v>176</v>
      </c>
      <c r="B3760" t="str">
        <f>VLOOKUP(C3760, olt_db!$B$2:$E$70, 2, 0)</f>
        <v>OLT-SMGN-IBS-Sinaksak_Pematang Siantar</v>
      </c>
      <c r="C3760" t="s">
        <v>1323</v>
      </c>
      <c r="D3760" s="30" t="s">
        <v>1444</v>
      </c>
      <c r="E3760" s="30" t="s">
        <v>1282</v>
      </c>
      <c r="F3760" s="134">
        <v>3.0230571985541901</v>
      </c>
      <c r="G3760" s="135">
        <v>99.0801595461826</v>
      </c>
      <c r="H3760" s="32">
        <f>ACOS(COS(RADIANS(90-F3761)) * COS(RADIANS(90-F3760)) + SIN(RADIANS(90-F3761)) * SIN(RADIANS(90-F3760)) * COS(RADIANS(G3761-G3760))) * 6371392 * IFERROR(IF(AVERAGEIF('TT History'!$B:$B, D3760, 'TT History'!$E:$E) &gt; 9.8%, 1.1205, IF(AVERAGEIF('TT History'!$B:$B, D3760, 'TT History'!$E:$E) &gt;= 8.5%, 1.1055, 1.0525)), 1.0525)</f>
        <v>24.776902081755715</v>
      </c>
    </row>
    <row r="3761" spans="1:8" x14ac:dyDescent="0.25">
      <c r="A3761" t="s">
        <v>176</v>
      </c>
      <c r="B3761" t="str">
        <f>VLOOKUP(C3761, olt_db!$B$2:$E$70, 2, 0)</f>
        <v>OLT-SMGN-IBS-Sinaksak_Pematang Siantar</v>
      </c>
      <c r="C3761" t="s">
        <v>1323</v>
      </c>
      <c r="D3761" s="30" t="s">
        <v>1444</v>
      </c>
      <c r="E3761" s="30" t="s">
        <v>1283</v>
      </c>
      <c r="F3761" s="134">
        <v>3.02316041520467</v>
      </c>
      <c r="G3761" s="135">
        <v>99.080344631220399</v>
      </c>
      <c r="H3761" s="32">
        <f>ACOS(COS(RADIANS(90-F3762)) * COS(RADIANS(90-F3761)) + SIN(RADIANS(90-F3762)) * SIN(RADIANS(90-F3761)) * COS(RADIANS(G3762-G3761))) * 6371392 * IFERROR(IF(AVERAGEIF('TT History'!$B:$B, D3761, 'TT History'!$E:$E) &gt; 9.8%, 1.1205, IF(AVERAGEIF('TT History'!$B:$B, D3761, 'TT History'!$E:$E) &gt;= 8.5%, 1.1055, 1.0525)), 1.0525)</f>
        <v>29.546888248718442</v>
      </c>
    </row>
    <row r="3762" spans="1:8" x14ac:dyDescent="0.25">
      <c r="A3762" t="s">
        <v>176</v>
      </c>
      <c r="B3762" t="str">
        <f>VLOOKUP(C3762, olt_db!$B$2:$E$70, 2, 0)</f>
        <v>OLT-SMGN-IBS-Sinaksak_Pematang Siantar</v>
      </c>
      <c r="C3762" t="s">
        <v>1323</v>
      </c>
      <c r="D3762" s="30" t="s">
        <v>1444</v>
      </c>
      <c r="E3762" s="30" t="s">
        <v>1284</v>
      </c>
      <c r="F3762" s="134">
        <v>3.023368903518</v>
      </c>
      <c r="G3762" s="135">
        <v>99.080487180475401</v>
      </c>
      <c r="H3762" s="32">
        <f>ACOS(COS(RADIANS(90-F3763)) * COS(RADIANS(90-F3762)) + SIN(RADIANS(90-F3763)) * SIN(RADIANS(90-F3762)) * COS(RADIANS(G3763-G3762))) * 6371392 * IFERROR(IF(AVERAGEIF('TT History'!$B:$B, D3762, 'TT History'!$E:$E) &gt; 9.8%, 1.1205, IF(AVERAGEIF('TT History'!$B:$B, D3762, 'TT History'!$E:$E) &gt;= 8.5%, 1.1055, 1.0525)), 1.0525)</f>
        <v>15.604711084086905</v>
      </c>
    </row>
    <row r="3763" spans="1:8" x14ac:dyDescent="0.25">
      <c r="A3763" t="s">
        <v>176</v>
      </c>
      <c r="B3763" t="str">
        <f>VLOOKUP(C3763, olt_db!$B$2:$E$70, 2, 0)</f>
        <v>OLT-SMGN-IBS-Sinaksak_Pematang Siantar</v>
      </c>
      <c r="C3763" t="s">
        <v>1323</v>
      </c>
      <c r="D3763" s="30" t="s">
        <v>1444</v>
      </c>
      <c r="E3763" s="30" t="s">
        <v>1285</v>
      </c>
      <c r="F3763" s="134">
        <v>3.02349115007789</v>
      </c>
      <c r="G3763" s="135">
        <v>99.080540469040102</v>
      </c>
      <c r="H3763" s="32">
        <f>ACOS(COS(RADIANS(90-F3764)) * COS(RADIANS(90-F3763)) + SIN(RADIANS(90-F3764)) * SIN(RADIANS(90-F3763)) * COS(RADIANS(G3764-G3763))) * 6371392 * IFERROR(IF(AVERAGEIF('TT History'!$B:$B, D3763, 'TT History'!$E:$E) &gt; 9.8%, 1.1205, IF(AVERAGEIF('TT History'!$B:$B, D3763, 'TT History'!$E:$E) &gt;= 8.5%, 1.1055, 1.0525)), 1.0525)</f>
        <v>15.615265506143626</v>
      </c>
    </row>
    <row r="3764" spans="1:8" x14ac:dyDescent="0.25">
      <c r="A3764" t="s">
        <v>176</v>
      </c>
      <c r="B3764" t="str">
        <f>VLOOKUP(C3764, olt_db!$B$2:$E$70, 2, 0)</f>
        <v>OLT-SMGN-IBS-Sinaksak_Pematang Siantar</v>
      </c>
      <c r="C3764" t="s">
        <v>1323</v>
      </c>
      <c r="D3764" s="30" t="s">
        <v>1444</v>
      </c>
      <c r="E3764" s="30" t="s">
        <v>1286</v>
      </c>
      <c r="F3764" s="134">
        <v>3.0236074672681199</v>
      </c>
      <c r="G3764" s="135">
        <v>99.080605902605299</v>
      </c>
      <c r="H3764" s="32">
        <f>ACOS(COS(RADIANS(90-F3765)) * COS(RADIANS(90-F3764)) + SIN(RADIANS(90-F3765)) * SIN(RADIANS(90-F3764)) * COS(RADIANS(G3765-G3764))) * 6371392 * IFERROR(IF(AVERAGEIF('TT History'!$B:$B, D3764, 'TT History'!$E:$E) &gt; 9.8%, 1.1205, IF(AVERAGEIF('TT History'!$B:$B, D3764, 'TT History'!$E:$E) &gt;= 8.5%, 1.1055, 1.0525)), 1.0525)</f>
        <v>15.31308097140627</v>
      </c>
    </row>
    <row r="3765" spans="1:8" x14ac:dyDescent="0.25">
      <c r="A3765" t="s">
        <v>176</v>
      </c>
      <c r="B3765" t="str">
        <f>VLOOKUP(C3765, olt_db!$B$2:$E$70, 2, 0)</f>
        <v>OLT-SMGN-IBS-Sinaksak_Pematang Siantar</v>
      </c>
      <c r="C3765" t="s">
        <v>1323</v>
      </c>
      <c r="D3765" s="30" t="s">
        <v>1444</v>
      </c>
      <c r="E3765" s="30" t="s">
        <v>1287</v>
      </c>
      <c r="F3765" s="134">
        <v>3.0237333333334</v>
      </c>
      <c r="G3765" s="135">
        <v>99.080641666665699</v>
      </c>
      <c r="H3765" s="32">
        <f>ACOS(COS(RADIANS(90-F3766)) * COS(RADIANS(90-F3765)) + SIN(RADIANS(90-F3766)) * SIN(RADIANS(90-F3765)) * COS(RADIANS(G3766-G3765))) * 6371392 * IFERROR(IF(AVERAGEIF('TT History'!$B:$B, D3765, 'TT History'!$E:$E) &gt; 9.8%, 1.1205, IF(AVERAGEIF('TT History'!$B:$B, D3765, 'TT History'!$E:$E) &gt;= 8.5%, 1.1055, 1.0525)), 1.0525)</f>
        <v>20.250400051098868</v>
      </c>
    </row>
    <row r="3766" spans="1:8" x14ac:dyDescent="0.25">
      <c r="A3766" t="s">
        <v>176</v>
      </c>
      <c r="B3766" t="str">
        <f>VLOOKUP(C3766, olt_db!$B$2:$E$70, 2, 0)</f>
        <v>OLT-SMGN-IBS-Sinaksak_Pematang Siantar</v>
      </c>
      <c r="C3766" t="s">
        <v>1323</v>
      </c>
      <c r="D3766" s="30" t="s">
        <v>1444</v>
      </c>
      <c r="E3766" s="30" t="s">
        <v>1288</v>
      </c>
      <c r="F3766" s="134">
        <v>3.02385396954833</v>
      </c>
      <c r="G3766" s="135">
        <v>99.080765869259295</v>
      </c>
      <c r="H3766" s="32">
        <f>ACOS(COS(RADIANS(90-F3767)) * COS(RADIANS(90-F3766)) + SIN(RADIANS(90-F3767)) * SIN(RADIANS(90-F3766)) * COS(RADIANS(G3767-G3766))) * 6371392 * IFERROR(IF(AVERAGEIF('TT History'!$B:$B, D3766, 'TT History'!$E:$E) &gt; 9.8%, 1.1205, IF(AVERAGEIF('TT History'!$B:$B, D3766, 'TT History'!$E:$E) &gt;= 8.5%, 1.1055, 1.0525)), 1.0525)</f>
        <v>26.307191884579058</v>
      </c>
    </row>
    <row r="3767" spans="1:8" x14ac:dyDescent="0.25">
      <c r="A3767" t="s">
        <v>176</v>
      </c>
      <c r="B3767" t="str">
        <f>VLOOKUP(C3767, olt_db!$B$2:$E$70, 2, 0)</f>
        <v>OLT-SMGN-IBS-Sinaksak_Pematang Siantar</v>
      </c>
      <c r="C3767" t="s">
        <v>1323</v>
      </c>
      <c r="D3767" s="30" t="s">
        <v>1444</v>
      </c>
      <c r="E3767" s="30" t="s">
        <v>1289</v>
      </c>
      <c r="F3767" s="134">
        <v>3.0240697998863402</v>
      </c>
      <c r="G3767" s="135">
        <v>99.080828720429494</v>
      </c>
      <c r="H3767" s="32">
        <f>ACOS(COS(RADIANS(90-F3768)) * COS(RADIANS(90-F3767)) + SIN(RADIANS(90-F3768)) * SIN(RADIANS(90-F3767)) * COS(RADIANS(G3768-G3767))) * 6371392 * IFERROR(IF(AVERAGEIF('TT History'!$B:$B, D3767, 'TT History'!$E:$E) &gt; 9.8%, 1.1205, IF(AVERAGEIF('TT History'!$B:$B, D3767, 'TT History'!$E:$E) &gt;= 8.5%, 1.1055, 1.0525)), 1.0525)</f>
        <v>21.642591364924581</v>
      </c>
    </row>
    <row r="3768" spans="1:8" x14ac:dyDescent="0.25">
      <c r="A3768" t="s">
        <v>176</v>
      </c>
      <c r="B3768" t="str">
        <f>VLOOKUP(C3768, olt_db!$B$2:$E$70, 2, 0)</f>
        <v>OLT-SMGN-IBS-Sinaksak_Pematang Siantar</v>
      </c>
      <c r="C3768" t="s">
        <v>1323</v>
      </c>
      <c r="D3768" s="30" t="s">
        <v>1444</v>
      </c>
      <c r="E3768" s="30" t="s">
        <v>1290</v>
      </c>
      <c r="F3768" s="134">
        <v>3.0242516120196301</v>
      </c>
      <c r="G3768" s="135">
        <v>99.080862501407907</v>
      </c>
      <c r="H3768" s="32">
        <f>ACOS(COS(RADIANS(90-F3769)) * COS(RADIANS(90-F3768)) + SIN(RADIANS(90-F3769)) * SIN(RADIANS(90-F3768)) * COS(RADIANS(G3769-G3768))) * 6371392 * IFERROR(IF(AVERAGEIF('TT History'!$B:$B, D3768, 'TT History'!$E:$E) &gt; 9.8%, 1.1205, IF(AVERAGEIF('TT History'!$B:$B, D3768, 'TT History'!$E:$E) &gt;= 8.5%, 1.1055, 1.0525)), 1.0525)</f>
        <v>29.544860531288073</v>
      </c>
    </row>
    <row r="3769" spans="1:8" x14ac:dyDescent="0.25">
      <c r="A3769" t="s">
        <v>176</v>
      </c>
      <c r="B3769" t="str">
        <f>VLOOKUP(C3769, olt_db!$B$2:$E$70, 2, 0)</f>
        <v>OLT-SMGN-IBS-Sinaksak_Pematang Siantar</v>
      </c>
      <c r="C3769" t="s">
        <v>1323</v>
      </c>
      <c r="D3769" s="30" t="s">
        <v>1444</v>
      </c>
      <c r="E3769" s="30" t="s">
        <v>1291</v>
      </c>
      <c r="F3769" s="134">
        <v>3.0245009065823099</v>
      </c>
      <c r="G3769" s="135">
        <v>99.080902240916004</v>
      </c>
      <c r="H3769" s="32">
        <f>ACOS(COS(RADIANS(90-F3770)) * COS(RADIANS(90-F3769)) + SIN(RADIANS(90-F3770)) * SIN(RADIANS(90-F3769)) * COS(RADIANS(G3770-G3769))) * 6371392 * IFERROR(IF(AVERAGEIF('TT History'!$B:$B, D3769, 'TT History'!$E:$E) &gt; 9.8%, 1.1205, IF(AVERAGEIF('TT History'!$B:$B, D3769, 'TT History'!$E:$E) &gt;= 8.5%, 1.1055, 1.0525)), 1.0525)</f>
        <v>29.211094077795327</v>
      </c>
    </row>
    <row r="3770" spans="1:8" x14ac:dyDescent="0.25">
      <c r="A3770" t="s">
        <v>176</v>
      </c>
      <c r="B3770" t="str">
        <f>VLOOKUP(C3770, olt_db!$B$2:$E$70, 2, 0)</f>
        <v>OLT-SMGN-IBS-Sinaksak_Pematang Siantar</v>
      </c>
      <c r="C3770" t="s">
        <v>1323</v>
      </c>
      <c r="D3770" s="30" t="s">
        <v>1444</v>
      </c>
      <c r="E3770" s="30" t="s">
        <v>1292</v>
      </c>
      <c r="F3770" s="134">
        <v>3.0247409837967698</v>
      </c>
      <c r="G3770" s="135">
        <v>99.080970558836597</v>
      </c>
      <c r="H3770" s="32">
        <f>ACOS(COS(RADIANS(90-F3771)) * COS(RADIANS(90-F3770)) + SIN(RADIANS(90-F3771)) * SIN(RADIANS(90-F3770)) * COS(RADIANS(G3771-G3770))) * 6371392 * IFERROR(IF(AVERAGEIF('TT History'!$B:$B, D3770, 'TT History'!$E:$E) &gt; 9.8%, 1.1205, IF(AVERAGEIF('TT History'!$B:$B, D3770, 'TT History'!$E:$E) &gt;= 8.5%, 1.1055, 1.0525)), 1.0525)</f>
        <v>30.729177883584494</v>
      </c>
    </row>
    <row r="3771" spans="1:8" x14ac:dyDescent="0.25">
      <c r="A3771" t="s">
        <v>176</v>
      </c>
      <c r="B3771" t="str">
        <f>VLOOKUP(C3771, olt_db!$B$2:$E$70, 2, 0)</f>
        <v>OLT-SMGN-IBS-Sinaksak_Pematang Siantar</v>
      </c>
      <c r="C3771" t="s">
        <v>1323</v>
      </c>
      <c r="D3771" s="30" t="s">
        <v>1444</v>
      </c>
      <c r="E3771" s="30" t="s">
        <v>1293</v>
      </c>
      <c r="F3771" s="134">
        <v>3.0249992625881901</v>
      </c>
      <c r="G3771" s="135">
        <v>99.081017799606201</v>
      </c>
      <c r="H3771" s="32">
        <f>ACOS(COS(RADIANS(90-F3772)) * COS(RADIANS(90-F3771)) + SIN(RADIANS(90-F3772)) * SIN(RADIANS(90-F3771)) * COS(RADIANS(G3772-G3771))) * 6371392 * IFERROR(IF(AVERAGEIF('TT History'!$B:$B, D3771, 'TT History'!$E:$E) &gt; 9.8%, 1.1205, IF(AVERAGEIF('TT History'!$B:$B, D3771, 'TT History'!$E:$E) &gt;= 8.5%, 1.1055, 1.0525)), 1.0525)</f>
        <v>9.5767053031483833</v>
      </c>
    </row>
    <row r="3772" spans="1:8" x14ac:dyDescent="0.25">
      <c r="A3772" t="s">
        <v>176</v>
      </c>
      <c r="B3772" t="str">
        <f>VLOOKUP(C3772, olt_db!$B$2:$E$70, 2, 0)</f>
        <v>OLT-SMGN-IBS-Sinaksak_Pematang Siantar</v>
      </c>
      <c r="C3772" t="s">
        <v>1323</v>
      </c>
      <c r="D3772" s="30" t="s">
        <v>1444</v>
      </c>
      <c r="E3772" s="30" t="s">
        <v>1294</v>
      </c>
      <c r="F3772" s="134">
        <v>3.0250555555555598</v>
      </c>
      <c r="G3772" s="135">
        <v>99.080958333333996</v>
      </c>
      <c r="H3772" s="32">
        <f>ACOS(COS(RADIANS(90-F3773)) * COS(RADIANS(90-F3772)) + SIN(RADIANS(90-F3773)) * SIN(RADIANS(90-F3772)) * COS(RADIANS(G3773-G3772))) * 6371392 * IFERROR(IF(AVERAGEIF('TT History'!$B:$B, D3772, 'TT History'!$E:$E) &gt; 9.8%, 1.1205, IF(AVERAGEIF('TT History'!$B:$B, D3772, 'TT History'!$E:$E) &gt;= 8.5%, 1.1055, 1.0525)), 1.0525)</f>
        <v>27.886748442108409</v>
      </c>
    </row>
    <row r="3773" spans="1:8" x14ac:dyDescent="0.25">
      <c r="A3773" t="s">
        <v>176</v>
      </c>
      <c r="B3773" t="str">
        <f>VLOOKUP(C3773, olt_db!$B$2:$E$70, 2, 0)</f>
        <v>OLT-SMGN-IBS-Sinaksak_Pematang Siantar</v>
      </c>
      <c r="C3773" t="s">
        <v>1323</v>
      </c>
      <c r="D3773" s="30" t="s">
        <v>1444</v>
      </c>
      <c r="E3773" s="30" t="s">
        <v>1295</v>
      </c>
      <c r="F3773" s="134">
        <v>3.0252610827963999</v>
      </c>
      <c r="G3773" s="135">
        <v>99.081079042791998</v>
      </c>
      <c r="H3773" s="32">
        <f>ACOS(COS(RADIANS(90-F3774)) * COS(RADIANS(90-F3773)) + SIN(RADIANS(90-F3774)) * SIN(RADIANS(90-F3773)) * COS(RADIANS(G3774-G3773))) * 6371392 * IFERROR(IF(AVERAGEIF('TT History'!$B:$B, D3773, 'TT History'!$E:$E) &gt; 9.8%, 1.1205, IF(AVERAGEIF('TT History'!$B:$B, D3773, 'TT History'!$E:$E) &gt;= 8.5%, 1.1055, 1.0525)), 1.0525)</f>
        <v>22.385107296758022</v>
      </c>
    </row>
    <row r="3774" spans="1:8" x14ac:dyDescent="0.25">
      <c r="A3774" t="s">
        <v>176</v>
      </c>
      <c r="B3774" t="str">
        <f>VLOOKUP(C3774, olt_db!$B$2:$E$70, 2, 0)</f>
        <v>OLT-SMGN-IBS-Sinaksak_Pematang Siantar</v>
      </c>
      <c r="C3774" t="s">
        <v>1323</v>
      </c>
      <c r="D3774" s="30" t="s">
        <v>1444</v>
      </c>
      <c r="E3774" s="30" t="s">
        <v>1296</v>
      </c>
      <c r="F3774" s="134">
        <v>3.0254438592018</v>
      </c>
      <c r="G3774" s="135">
        <v>99.081135458832904</v>
      </c>
      <c r="H3774" s="32">
        <f>ACOS(COS(RADIANS(90-F3775)) * COS(RADIANS(90-F3774)) + SIN(RADIANS(90-F3775)) * SIN(RADIANS(90-F3774)) * COS(RADIANS(G3775-G3774))) * 6371392 * IFERROR(IF(AVERAGEIF('TT History'!$B:$B, D3774, 'TT History'!$E:$E) &gt; 9.8%, 1.1205, IF(AVERAGEIF('TT History'!$B:$B, D3774, 'TT History'!$E:$E) &gt;= 8.5%, 1.1055, 1.0525)), 1.0525)</f>
        <v>15.938986474118291</v>
      </c>
    </row>
    <row r="3775" spans="1:8" x14ac:dyDescent="0.25">
      <c r="A3775" t="s">
        <v>176</v>
      </c>
      <c r="B3775" t="str">
        <f>VLOOKUP(C3775, olt_db!$B$2:$E$70, 2, 0)</f>
        <v>OLT-SMGN-IBS-Sinaksak_Pematang Siantar</v>
      </c>
      <c r="C3775" t="s">
        <v>1323</v>
      </c>
      <c r="D3775" s="30" t="s">
        <v>1444</v>
      </c>
      <c r="E3775" s="30" t="s">
        <v>1297</v>
      </c>
      <c r="F3775" s="134">
        <v>3.02555501633916</v>
      </c>
      <c r="G3775" s="135">
        <v>99.081214248243995</v>
      </c>
      <c r="H3775" s="32">
        <f>ACOS(COS(RADIANS(90-F3776)) * COS(RADIANS(90-F3775)) + SIN(RADIANS(90-F3776)) * SIN(RADIANS(90-F3775)) * COS(RADIANS(G3776-G3775))) * 6371392 * IFERROR(IF(AVERAGEIF('TT History'!$B:$B, D3775, 'TT History'!$E:$E) &gt; 9.8%, 1.1205, IF(AVERAGEIF('TT History'!$B:$B, D3775, 'TT History'!$E:$E) &gt;= 8.5%, 1.1055, 1.0525)), 1.0525)</f>
        <v>34.017128518067892</v>
      </c>
    </row>
    <row r="3776" spans="1:8" x14ac:dyDescent="0.25">
      <c r="A3776" t="s">
        <v>176</v>
      </c>
      <c r="B3776" t="str">
        <f>VLOOKUP(C3776, olt_db!$B$2:$E$70, 2, 0)</f>
        <v>OLT-SMGN-IBS-Sinaksak_Pematang Siantar</v>
      </c>
      <c r="C3776" t="s">
        <v>1323</v>
      </c>
      <c r="D3776" s="30" t="s">
        <v>1444</v>
      </c>
      <c r="E3776" s="30" t="s">
        <v>1298</v>
      </c>
      <c r="F3776" s="134">
        <v>3.0258391746653999</v>
      </c>
      <c r="G3776" s="135">
        <v>99.081275400983202</v>
      </c>
      <c r="H3776" s="32">
        <f>ACOS(COS(RADIANS(90-F3777)) * COS(RADIANS(90-F3776)) + SIN(RADIANS(90-F3777)) * SIN(RADIANS(90-F3776)) * COS(RADIANS(G3777-G3776))) * 6371392 * IFERROR(IF(AVERAGEIF('TT History'!$B:$B, D3776, 'TT History'!$E:$E) &gt; 9.8%, 1.1205, IF(AVERAGEIF('TT History'!$B:$B, D3776, 'TT History'!$E:$E) &gt;= 8.5%, 1.1055, 1.0525)), 1.0525)</f>
        <v>30.537842883955417</v>
      </c>
    </row>
    <row r="3777" spans="1:8" x14ac:dyDescent="0.25">
      <c r="A3777" t="s">
        <v>176</v>
      </c>
      <c r="B3777" t="str">
        <f>VLOOKUP(C3777, olt_db!$B$2:$E$70, 2, 0)</f>
        <v>OLT-SMGN-IBS-Sinaksak_Pematang Siantar</v>
      </c>
      <c r="C3777" t="s">
        <v>1323</v>
      </c>
      <c r="D3777" s="30" t="s">
        <v>1444</v>
      </c>
      <c r="E3777" s="30" t="s">
        <v>1299</v>
      </c>
      <c r="F3777" s="134">
        <v>3.02608627291881</v>
      </c>
      <c r="G3777" s="135">
        <v>99.081359309785796</v>
      </c>
      <c r="H3777" s="32">
        <f>ACOS(COS(RADIANS(90-F3778)) * COS(RADIANS(90-F3777)) + SIN(RADIANS(90-F3778)) * SIN(RADIANS(90-F3777)) * COS(RADIANS(G3778-G3777))) * 6371392 * IFERROR(IF(AVERAGEIF('TT History'!$B:$B, D3777, 'TT History'!$E:$E) &gt; 9.8%, 1.1205, IF(AVERAGEIF('TT History'!$B:$B, D3777, 'TT History'!$E:$E) &gt;= 8.5%, 1.1055, 1.0525)), 1.0525)</f>
        <v>30.597131317940168</v>
      </c>
    </row>
    <row r="3778" spans="1:8" x14ac:dyDescent="0.25">
      <c r="A3778" t="s">
        <v>176</v>
      </c>
      <c r="B3778" t="str">
        <f>VLOOKUP(C3778, olt_db!$B$2:$E$70, 2, 0)</f>
        <v>OLT-SMGN-IBS-Sinaksak_Pematang Siantar</v>
      </c>
      <c r="C3778" t="s">
        <v>1323</v>
      </c>
      <c r="D3778" s="30" t="s">
        <v>1444</v>
      </c>
      <c r="E3778" s="30" t="s">
        <v>1300</v>
      </c>
      <c r="F3778" s="134">
        <v>3.02633105031176</v>
      </c>
      <c r="G3778" s="135">
        <v>99.081451237801303</v>
      </c>
      <c r="H3778" s="32">
        <f>ACOS(COS(RADIANS(90-F3779)) * COS(RADIANS(90-F3778)) + SIN(RADIANS(90-F3779)) * SIN(RADIANS(90-F3778)) * COS(RADIANS(G3779-G3778))) * 6371392 * IFERROR(IF(AVERAGEIF('TT History'!$B:$B, D3778, 'TT History'!$E:$E) &gt; 9.8%, 1.1205, IF(AVERAGEIF('TT History'!$B:$B, D3778, 'TT History'!$E:$E) &gt;= 8.5%, 1.1055, 1.0525)), 1.0525)</f>
        <v>26.558774792426867</v>
      </c>
    </row>
    <row r="3779" spans="1:8" x14ac:dyDescent="0.25">
      <c r="A3779" t="s">
        <v>176</v>
      </c>
      <c r="B3779" t="str">
        <f>VLOOKUP(C3779, olt_db!$B$2:$E$70, 2, 0)</f>
        <v>OLT-SMGN-IBS-Sinaksak_Pematang Siantar</v>
      </c>
      <c r="C3779" t="s">
        <v>1323</v>
      </c>
      <c r="D3779" s="30" t="s">
        <v>1444</v>
      </c>
      <c r="E3779" s="30" t="s">
        <v>1301</v>
      </c>
      <c r="F3779" s="134">
        <v>3.0265394628862898</v>
      </c>
      <c r="G3779" s="135">
        <v>99.081541123417594</v>
      </c>
      <c r="H3779" s="32">
        <f>ACOS(COS(RADIANS(90-F3780)) * COS(RADIANS(90-F3779)) + SIN(RADIANS(90-F3780)) * SIN(RADIANS(90-F3779)) * COS(RADIANS(G3780-G3779))) * 6371392 * IFERROR(IF(AVERAGEIF('TT History'!$B:$B, D3779, 'TT History'!$E:$E) &gt; 9.8%, 1.1205, IF(AVERAGEIF('TT History'!$B:$B, D3779, 'TT History'!$E:$E) &gt;= 8.5%, 1.1055, 1.0525)), 1.0525)</f>
        <v>40.607903902440619</v>
      </c>
    </row>
    <row r="3780" spans="1:8" x14ac:dyDescent="0.25">
      <c r="A3780" t="s">
        <v>176</v>
      </c>
      <c r="B3780" t="str">
        <f>VLOOKUP(C3780, olt_db!$B$2:$E$70, 2, 0)</f>
        <v>OLT-SMGN-IBS-Sinaksak_Pematang Siantar</v>
      </c>
      <c r="C3780" t="s">
        <v>1323</v>
      </c>
      <c r="D3780" s="30" t="s">
        <v>1444</v>
      </c>
      <c r="E3780" s="30" t="s">
        <v>1302</v>
      </c>
      <c r="F3780" s="134">
        <v>3.0268570170945099</v>
      </c>
      <c r="G3780" s="135">
        <v>99.081681100188206</v>
      </c>
      <c r="H3780" s="32">
        <f>ACOS(COS(RADIANS(90-F3781)) * COS(RADIANS(90-F3780)) + SIN(RADIANS(90-F3781)) * SIN(RADIANS(90-F3780)) * COS(RADIANS(G3781-G3780))) * 6371392 * IFERROR(IF(AVERAGEIF('TT History'!$B:$B, D3780, 'TT History'!$E:$E) &gt; 9.8%, 1.1205, IF(AVERAGEIF('TT History'!$B:$B, D3780, 'TT History'!$E:$E) &gt;= 8.5%, 1.1055, 1.0525)), 1.0525)</f>
        <v>33.515005309340083</v>
      </c>
    </row>
    <row r="3781" spans="1:8" x14ac:dyDescent="0.25">
      <c r="A3781" t="s">
        <v>176</v>
      </c>
      <c r="B3781" t="str">
        <f>VLOOKUP(C3781, olt_db!$B$2:$E$70, 2, 0)</f>
        <v>OLT-SMGN-IBS-Sinaksak_Pematang Siantar</v>
      </c>
      <c r="C3781" t="s">
        <v>1323</v>
      </c>
      <c r="D3781" s="30" t="s">
        <v>1444</v>
      </c>
      <c r="E3781" s="30" t="s">
        <v>1303</v>
      </c>
      <c r="F3781" s="134">
        <v>3.0271033937389702</v>
      </c>
      <c r="G3781" s="135">
        <v>99.081827243298406</v>
      </c>
      <c r="H3781" s="32">
        <f>ACOS(COS(RADIANS(90-F3782)) * COS(RADIANS(90-F3781)) + SIN(RADIANS(90-F3782)) * SIN(RADIANS(90-F3781)) * COS(RADIANS(G3782-G3781))) * 6371392 * IFERROR(IF(AVERAGEIF('TT History'!$B:$B, D3781, 'TT History'!$E:$E) &gt; 9.8%, 1.1205, IF(AVERAGEIF('TT History'!$B:$B, D3781, 'TT History'!$E:$E) &gt;= 8.5%, 1.1055, 1.0525)), 1.0525)</f>
        <v>38.41133425580847</v>
      </c>
    </row>
    <row r="3782" spans="1:8" x14ac:dyDescent="0.25">
      <c r="A3782" t="s">
        <v>176</v>
      </c>
      <c r="B3782" t="str">
        <f>VLOOKUP(C3782, olt_db!$B$2:$E$70, 2, 0)</f>
        <v>OLT-SMGN-IBS-Sinaksak_Pematang Siantar</v>
      </c>
      <c r="C3782" t="s">
        <v>1323</v>
      </c>
      <c r="D3782" s="30" t="s">
        <v>1444</v>
      </c>
      <c r="E3782" s="30" t="s">
        <v>1304</v>
      </c>
      <c r="F3782" s="134">
        <v>3.0273547520121702</v>
      </c>
      <c r="G3782" s="135">
        <v>99.082038555564495</v>
      </c>
      <c r="H3782" s="32">
        <f>ACOS(COS(RADIANS(90-F3783)) * COS(RADIANS(90-F3782)) + SIN(RADIANS(90-F3783)) * SIN(RADIANS(90-F3782)) * COS(RADIANS(G3783-G3782))) * 6371392 * IFERROR(IF(AVERAGEIF('TT History'!$B:$B, D3782, 'TT History'!$E:$E) &gt; 9.8%, 1.1205, IF(AVERAGEIF('TT History'!$B:$B, D3782, 'TT History'!$E:$E) &gt;= 8.5%, 1.1055, 1.0525)), 1.0525)</f>
        <v>21.912649929122576</v>
      </c>
    </row>
    <row r="3783" spans="1:8" x14ac:dyDescent="0.25">
      <c r="A3783" t="s">
        <v>176</v>
      </c>
      <c r="B3783" t="str">
        <f>VLOOKUP(C3783, olt_db!$B$2:$E$70, 2, 0)</f>
        <v>OLT-SMGN-IBS-Sinaksak_Pematang Siantar</v>
      </c>
      <c r="C3783" t="s">
        <v>1323</v>
      </c>
      <c r="D3783" s="30" t="s">
        <v>1444</v>
      </c>
      <c r="E3783" s="30" t="s">
        <v>1305</v>
      </c>
      <c r="F3783" s="134">
        <v>3.0273553980139298</v>
      </c>
      <c r="G3783" s="135">
        <v>99.082226039302597</v>
      </c>
      <c r="H3783" s="32">
        <f>ACOS(COS(RADIANS(90-F3784)) * COS(RADIANS(90-F3783)) + SIN(RADIANS(90-F3784)) * SIN(RADIANS(90-F3783)) * COS(RADIANS(G3784-G3783))) * 6371392 * IFERROR(IF(AVERAGEIF('TT History'!$B:$B, D3783, 'TT History'!$E:$E) &gt; 9.8%, 1.1205, IF(AVERAGEIF('TT History'!$B:$B, D3783, 'TT History'!$E:$E) &gt;= 8.5%, 1.1055, 1.0525)), 1.0525)</f>
        <v>58.638420309367525</v>
      </c>
    </row>
    <row r="3784" spans="1:8" x14ac:dyDescent="0.25">
      <c r="A3784" t="s">
        <v>176</v>
      </c>
      <c r="B3784" t="str">
        <f>VLOOKUP(C3784, olt_db!$B$2:$E$70, 2, 0)</f>
        <v>OLT-SMGN-IBS-Sinaksak_Pematang Siantar</v>
      </c>
      <c r="C3784" t="s">
        <v>1323</v>
      </c>
      <c r="D3784" s="30" t="s">
        <v>1444</v>
      </c>
      <c r="E3784" s="30" t="s">
        <v>1306</v>
      </c>
      <c r="F3784" s="134">
        <v>3.0272672842011001</v>
      </c>
      <c r="G3784" s="135">
        <v>99.082719930664197</v>
      </c>
      <c r="H3784" s="32">
        <f>ACOS(COS(RADIANS(90-F3785)) * COS(RADIANS(90-F3784)) + SIN(RADIANS(90-F3785)) * SIN(RADIANS(90-F3784)) * COS(RADIANS(G3785-G3784))) * 6371392 * IFERROR(IF(AVERAGEIF('TT History'!$B:$B, D3784, 'TT History'!$E:$E) &gt; 9.8%, 1.1205, IF(AVERAGEIF('TT History'!$B:$B, D3784, 'TT History'!$E:$E) &gt;= 8.5%, 1.1055, 1.0525)), 1.0525)</f>
        <v>45.597375891953035</v>
      </c>
    </row>
    <row r="3785" spans="1:8" x14ac:dyDescent="0.25">
      <c r="A3785" t="s">
        <v>176</v>
      </c>
      <c r="B3785" t="str">
        <f>VLOOKUP(C3785, olt_db!$B$2:$E$70, 2, 0)</f>
        <v>OLT-SMGN-IBS-Sinaksak_Pematang Siantar</v>
      </c>
      <c r="C3785" t="s">
        <v>1323</v>
      </c>
      <c r="D3785" s="30" t="s">
        <v>1444</v>
      </c>
      <c r="E3785" s="30" t="s">
        <v>1307</v>
      </c>
      <c r="F3785" s="134">
        <v>3.0271979644205</v>
      </c>
      <c r="G3785" s="135">
        <v>99.083103838203897</v>
      </c>
      <c r="H3785" s="32">
        <f>ACOS(COS(RADIANS(90-F3786)) * COS(RADIANS(90-F3785)) + SIN(RADIANS(90-F3786)) * SIN(RADIANS(90-F3785)) * COS(RADIANS(G3786-G3785))) * 6371392 * IFERROR(IF(AVERAGEIF('TT History'!$B:$B, D3785, 'TT History'!$E:$E) &gt; 9.8%, 1.1205, IF(AVERAGEIF('TT History'!$B:$B, D3785, 'TT History'!$E:$E) &gt;= 8.5%, 1.1055, 1.0525)), 1.0525)</f>
        <v>61.18169719560354</v>
      </c>
    </row>
    <row r="3786" spans="1:8" x14ac:dyDescent="0.25">
      <c r="A3786" t="s">
        <v>176</v>
      </c>
      <c r="B3786" t="str">
        <f>VLOOKUP(C3786, olt_db!$B$2:$E$70, 2, 0)</f>
        <v>OLT-SMGN-IBS-Sinaksak_Pematang Siantar</v>
      </c>
      <c r="C3786" t="s">
        <v>1323</v>
      </c>
      <c r="D3786" s="30" t="s">
        <v>1444</v>
      </c>
      <c r="E3786" s="30" t="s">
        <v>1308</v>
      </c>
      <c r="F3786" s="134">
        <v>3.0271049400950898</v>
      </c>
      <c r="G3786" s="135">
        <v>99.083618955992307</v>
      </c>
      <c r="H3786" s="32">
        <f>ACOS(COS(RADIANS(90-F3787)) * COS(RADIANS(90-F3786)) + SIN(RADIANS(90-F3787)) * SIN(RADIANS(90-F3786)) * COS(RADIANS(G3787-G3786))) * 6371392 * IFERROR(IF(AVERAGEIF('TT History'!$B:$B, D3786, 'TT History'!$E:$E) &gt; 9.8%, 1.1205, IF(AVERAGEIF('TT History'!$B:$B, D3786, 'TT History'!$E:$E) &gt;= 8.5%, 1.1055, 1.0525)), 1.0525)</f>
        <v>44.181333157861424</v>
      </c>
    </row>
    <row r="3787" spans="1:8" x14ac:dyDescent="0.25">
      <c r="A3787" t="s">
        <v>176</v>
      </c>
      <c r="B3787" t="str">
        <f>VLOOKUP(C3787, olt_db!$B$2:$E$70, 2, 0)</f>
        <v>OLT-SMGN-IBS-Sinaksak_Pematang Siantar</v>
      </c>
      <c r="C3787" t="s">
        <v>1323</v>
      </c>
      <c r="D3787" s="30" t="s">
        <v>1444</v>
      </c>
      <c r="E3787" s="30" t="s">
        <v>1309</v>
      </c>
      <c r="F3787" s="134">
        <v>3.0274757739314002</v>
      </c>
      <c r="G3787" s="135">
        <v>99.083548276510001</v>
      </c>
      <c r="H3787" s="32">
        <f>ACOS(COS(RADIANS(90-F3788)) * COS(RADIANS(90-F3787)) + SIN(RADIANS(90-F3788)) * SIN(RADIANS(90-F3787)) * COS(RADIANS(G3788-G3787))) * 6371392 * IFERROR(IF(AVERAGEIF('TT History'!$B:$B, D3787, 'TT History'!$E:$E) &gt; 9.8%, 1.1205, IF(AVERAGEIF('TT History'!$B:$B, D3787, 'TT History'!$E:$E) &gt;= 8.5%, 1.1055, 1.0525)), 1.0525)</f>
        <v>67.090760749506259</v>
      </c>
    </row>
    <row r="3788" spans="1:8" x14ac:dyDescent="0.25">
      <c r="A3788" t="s">
        <v>176</v>
      </c>
      <c r="B3788" t="str">
        <f>VLOOKUP(C3788, olt_db!$B$2:$E$70, 2, 0)</f>
        <v>OLT-SMGN-IBS-Sinaksak_Pematang Siantar</v>
      </c>
      <c r="C3788" t="s">
        <v>1323</v>
      </c>
      <c r="D3788" s="30" t="s">
        <v>1444</v>
      </c>
      <c r="E3788" s="30" t="s">
        <v>1310</v>
      </c>
      <c r="F3788" s="134">
        <v>3.02803715081768</v>
      </c>
      <c r="G3788" s="135">
        <v>99.083432143820701</v>
      </c>
      <c r="H3788" s="32">
        <f>ACOS(COS(RADIANS(90-F3789)) * COS(RADIANS(90-F3788)) + SIN(RADIANS(90-F3789)) * SIN(RADIANS(90-F3788)) * COS(RADIANS(G3789-G3788))) * 6371392 * IFERROR(IF(AVERAGEIF('TT History'!$B:$B, D3788, 'TT History'!$E:$E) &gt; 9.8%, 1.1205, IF(AVERAGEIF('TT History'!$B:$B, D3788, 'TT History'!$E:$E) &gt;= 8.5%, 1.1055, 1.0525)), 1.0525)</f>
        <v>76.034150682246761</v>
      </c>
    </row>
    <row r="3789" spans="1:8" x14ac:dyDescent="0.25">
      <c r="A3789" t="s">
        <v>176</v>
      </c>
      <c r="B3789" t="str">
        <f>VLOOKUP(C3789, olt_db!$B$2:$E$70, 2, 0)</f>
        <v>OLT-SMGN-IBS-Sinaksak_Pematang Siantar</v>
      </c>
      <c r="C3789" t="s">
        <v>1323</v>
      </c>
      <c r="D3789" s="30" t="s">
        <v>1444</v>
      </c>
      <c r="E3789" s="30" t="s">
        <v>1311</v>
      </c>
      <c r="F3789" s="134">
        <v>3.02868591294872</v>
      </c>
      <c r="G3789" s="135">
        <v>99.083398271706898</v>
      </c>
      <c r="H3789" s="32">
        <f>ACOS(COS(RADIANS(90-F3790)) * COS(RADIANS(90-F3789)) + SIN(RADIANS(90-F3790)) * SIN(RADIANS(90-F3789)) * COS(RADIANS(G3790-G3789))) * 6371392 * IFERROR(IF(AVERAGEIF('TT History'!$B:$B, D3789, 'TT History'!$E:$E) &gt; 9.8%, 1.1205, IF(AVERAGEIF('TT History'!$B:$B, D3789, 'TT History'!$E:$E) &gt;= 8.5%, 1.1055, 1.0525)), 1.0525)</f>
        <v>72.148183987733461</v>
      </c>
    </row>
    <row r="3790" spans="1:8" x14ac:dyDescent="0.25">
      <c r="A3790" t="s">
        <v>176</v>
      </c>
      <c r="B3790" t="str">
        <f>VLOOKUP(C3790, olt_db!$B$2:$E$70, 2, 0)</f>
        <v>OLT-SMGN-IBS-Sinaksak_Pematang Siantar</v>
      </c>
      <c r="C3790" t="s">
        <v>1323</v>
      </c>
      <c r="D3790" s="30" t="s">
        <v>1444</v>
      </c>
      <c r="E3790" s="30" t="s">
        <v>1312</v>
      </c>
      <c r="F3790" s="134">
        <v>3.0292967240927999</v>
      </c>
      <c r="G3790" s="135">
        <v>99.083481509717402</v>
      </c>
      <c r="H3790" s="32">
        <f>ACOS(COS(RADIANS(90-F3791)) * COS(RADIANS(90-F3790)) + SIN(RADIANS(90-F3791)) * SIN(RADIANS(90-F3790)) * COS(RADIANS(G3791-G3790))) * 6371392 * IFERROR(IF(AVERAGEIF('TT History'!$B:$B, D3790, 'TT History'!$E:$E) &gt; 9.8%, 1.1205, IF(AVERAGEIF('TT History'!$B:$B, D3790, 'TT History'!$E:$E) &gt;= 8.5%, 1.1055, 1.0525)), 1.0525)</f>
        <v>76.805639746914352</v>
      </c>
    </row>
    <row r="3791" spans="1:8" x14ac:dyDescent="0.25">
      <c r="A3791" t="s">
        <v>176</v>
      </c>
      <c r="B3791" t="str">
        <f>VLOOKUP(C3791, olt_db!$B$2:$E$70, 2, 0)</f>
        <v>OLT-SMGN-IBS-Sinaksak_Pematang Siantar</v>
      </c>
      <c r="C3791" t="s">
        <v>1323</v>
      </c>
      <c r="D3791" s="30" t="s">
        <v>1444</v>
      </c>
      <c r="E3791" s="30" t="s">
        <v>1313</v>
      </c>
      <c r="F3791" s="134">
        <v>3.02992896536629</v>
      </c>
      <c r="G3791" s="135">
        <v>99.083657584632505</v>
      </c>
      <c r="H3791" s="32">
        <f>ACOS(COS(RADIANS(90-F3792)) * COS(RADIANS(90-F3791)) + SIN(RADIANS(90-F3792)) * SIN(RADIANS(90-F3791)) * COS(RADIANS(G3792-G3791))) * 6371392 * IFERROR(IF(AVERAGEIF('TT History'!$B:$B, D3791, 'TT History'!$E:$E) &gt; 9.8%, 1.1205, IF(AVERAGEIF('TT History'!$B:$B, D3791, 'TT History'!$E:$E) &gt;= 8.5%, 1.1055, 1.0525)), 1.0525)</f>
        <v>72.035787012821231</v>
      </c>
    </row>
    <row r="3792" spans="1:8" x14ac:dyDescent="0.25">
      <c r="A3792" t="s">
        <v>176</v>
      </c>
      <c r="B3792" t="str">
        <f>VLOOKUP(C3792, olt_db!$B$2:$E$70, 2, 0)</f>
        <v>OLT-SMGN-IBS-Sinaksak_Pematang Siantar</v>
      </c>
      <c r="C3792" t="s">
        <v>1323</v>
      </c>
      <c r="D3792" s="30" t="s">
        <v>1444</v>
      </c>
      <c r="E3792" s="30" t="s">
        <v>1314</v>
      </c>
      <c r="F3792" s="134">
        <v>3.0305370234169899</v>
      </c>
      <c r="G3792" s="135">
        <v>99.083753014984794</v>
      </c>
      <c r="H3792" s="32">
        <f>ACOS(COS(RADIANS(90-F3793)) * COS(RADIANS(90-F3792)) + SIN(RADIANS(90-F3793)) * SIN(RADIANS(90-F3792)) * COS(RADIANS(G3793-G3792))) * 6371392 * IFERROR(IF(AVERAGEIF('TT History'!$B:$B, D3792, 'TT History'!$E:$E) &gt; 9.8%, 1.1205, IF(AVERAGEIF('TT History'!$B:$B, D3792, 'TT History'!$E:$E) &gt;= 8.5%, 1.1055, 1.0525)), 1.0525)</f>
        <v>50.517380829872366</v>
      </c>
    </row>
    <row r="3793" spans="1:8" x14ac:dyDescent="0.25">
      <c r="A3793" t="s">
        <v>176</v>
      </c>
      <c r="B3793" t="str">
        <f>VLOOKUP(C3793, olt_db!$B$2:$E$70, 2, 0)</f>
        <v>OLT-SMGN-IBS-Sinaksak_Pematang Siantar</v>
      </c>
      <c r="C3793" t="s">
        <v>1323</v>
      </c>
      <c r="D3793" s="30" t="s">
        <v>1444</v>
      </c>
      <c r="E3793" s="30" t="s">
        <v>1315</v>
      </c>
      <c r="F3793" s="134">
        <v>3.0309531448297502</v>
      </c>
      <c r="G3793" s="135">
        <v>99.083867824234801</v>
      </c>
      <c r="H3793" s="32">
        <f>ACOS(COS(RADIANS(90-F3794)) * COS(RADIANS(90-F3793)) + SIN(RADIANS(90-F3794)) * SIN(RADIANS(90-F3793)) * COS(RADIANS(G3794-G3793))) * 6371392 * IFERROR(IF(AVERAGEIF('TT History'!$B:$B, D3793, 'TT History'!$E:$E) &gt; 9.8%, 1.1205, IF(AVERAGEIF('TT History'!$B:$B, D3793, 'TT History'!$E:$E) &gt;= 8.5%, 1.1055, 1.0525)), 1.0525)</f>
        <v>55.136904195142485</v>
      </c>
    </row>
    <row r="3794" spans="1:8" x14ac:dyDescent="0.25">
      <c r="A3794" t="s">
        <v>176</v>
      </c>
      <c r="B3794" t="str">
        <f>VLOOKUP(C3794, olt_db!$B$2:$E$70, 2, 0)</f>
        <v>OLT-SMGN-IBS-Sinaksak_Pematang Siantar</v>
      </c>
      <c r="C3794" t="s">
        <v>1323</v>
      </c>
      <c r="D3794" s="30" t="s">
        <v>1444</v>
      </c>
      <c r="E3794" s="30" t="s">
        <v>1316</v>
      </c>
      <c r="F3794" s="134">
        <v>3.0314017121784</v>
      </c>
      <c r="G3794" s="135">
        <v>99.084011964588896</v>
      </c>
      <c r="H3794" s="32">
        <f>ACOS(COS(RADIANS(90-F3795)) * COS(RADIANS(90-F3794)) + SIN(RADIANS(90-F3795)) * SIN(RADIANS(90-F3794)) * COS(RADIANS(G3795-G3794))) * 6371392 * IFERROR(IF(AVERAGEIF('TT History'!$B:$B, D3794, 'TT History'!$E:$E) &gt; 9.8%, 1.1205, IF(AVERAGEIF('TT History'!$B:$B, D3794, 'TT History'!$E:$E) &gt;= 8.5%, 1.1055, 1.0525)), 1.0525)</f>
        <v>54.518430835666763</v>
      </c>
    </row>
    <row r="3795" spans="1:8" x14ac:dyDescent="0.25">
      <c r="A3795" t="s">
        <v>176</v>
      </c>
      <c r="B3795" t="str">
        <f>VLOOKUP(C3795, olt_db!$B$2:$E$70, 2, 0)</f>
        <v>OLT-SMGN-IBS-Sinaksak_Pematang Siantar</v>
      </c>
      <c r="C3795" t="s">
        <v>1323</v>
      </c>
      <c r="D3795" s="30" t="s">
        <v>1444</v>
      </c>
      <c r="E3795" s="30" t="s">
        <v>1317</v>
      </c>
      <c r="F3795" s="134">
        <v>3.0318511189496702</v>
      </c>
      <c r="G3795" s="135">
        <v>99.084134660927205</v>
      </c>
      <c r="H3795" s="32">
        <f>ACOS(COS(RADIANS(90-F3796)) * COS(RADIANS(90-F3795)) + SIN(RADIANS(90-F3796)) * SIN(RADIANS(90-F3795)) * COS(RADIANS(G3796-G3795))) * 6371392 * IFERROR(IF(AVERAGEIF('TT History'!$B:$B, D3795, 'TT History'!$E:$E) &gt; 9.8%, 1.1205, IF(AVERAGEIF('TT History'!$B:$B, D3795, 'TT History'!$E:$E) &gt;= 8.5%, 1.1055, 1.0525)), 1.0525)</f>
        <v>31.75117613633682</v>
      </c>
    </row>
    <row r="3796" spans="1:8" x14ac:dyDescent="0.25">
      <c r="A3796" t="s">
        <v>176</v>
      </c>
      <c r="B3796" t="str">
        <f>VLOOKUP(C3796, olt_db!$B$2:$E$70, 2, 0)</f>
        <v>OLT-SMGN-IBS-Sinaksak_Pematang Siantar</v>
      </c>
      <c r="C3796" t="s">
        <v>1323</v>
      </c>
      <c r="D3796" s="30" t="s">
        <v>1444</v>
      </c>
      <c r="E3796" s="30" t="s">
        <v>1318</v>
      </c>
      <c r="F3796" s="134">
        <v>3.0317977746811402</v>
      </c>
      <c r="G3796" s="135">
        <v>99.084401020581794</v>
      </c>
      <c r="H3796" s="32">
        <f>ACOS(COS(RADIANS(90-F3797)) * COS(RADIANS(90-F3796)) + SIN(RADIANS(90-F3797)) * SIN(RADIANS(90-F3796)) * COS(RADIANS(G3797-G3796))) * 6371392 * IFERROR(IF(AVERAGEIF('TT History'!$B:$B, D3796, 'TT History'!$E:$E) &gt; 9.8%, 1.1205, IF(AVERAGEIF('TT History'!$B:$B, D3796, 'TT History'!$E:$E) &gt;= 8.5%, 1.1055, 1.0525)), 1.0525)</f>
        <v>27.891939822322787</v>
      </c>
    </row>
    <row r="3797" spans="1:8" x14ac:dyDescent="0.25">
      <c r="A3797" t="s">
        <v>176</v>
      </c>
      <c r="B3797" t="str">
        <f>VLOOKUP(C3797, olt_db!$B$2:$E$70, 2, 0)</f>
        <v>OLT-SMGN-IBS-Sinaksak_Pematang Siantar</v>
      </c>
      <c r="C3797" t="s">
        <v>1323</v>
      </c>
      <c r="D3797" s="30" t="s">
        <v>1444</v>
      </c>
      <c r="E3797" s="30" t="s">
        <v>1319</v>
      </c>
      <c r="F3797" s="134">
        <v>3.0318177853208099</v>
      </c>
      <c r="G3797" s="135">
        <v>99.084638822479704</v>
      </c>
      <c r="H3797" s="32">
        <f>ACOS(COS(RADIANS(90-F3798)) * COS(RADIANS(90-F3797)) + SIN(RADIANS(90-F3798)) * SIN(RADIANS(90-F3797)) * COS(RADIANS(G3798-G3797))) * 6371392 * IFERROR(IF(AVERAGEIF('TT History'!$B:$B, D3797, 'TT History'!$E:$E) &gt; 9.8%, 1.1205, IF(AVERAGEIF('TT History'!$B:$B, D3797, 'TT History'!$E:$E) &gt;= 8.5%, 1.1055, 1.0525)), 1.0525)</f>
        <v>24.857974137493276</v>
      </c>
    </row>
    <row r="3798" spans="1:8" x14ac:dyDescent="0.25">
      <c r="A3798" t="s">
        <v>176</v>
      </c>
      <c r="B3798" t="str">
        <f>VLOOKUP(C3798, olt_db!$B$2:$E$70, 2, 0)</f>
        <v>OLT-SMGN-IBS-Sinaksak_Pematang Siantar</v>
      </c>
      <c r="C3798" t="s">
        <v>1323</v>
      </c>
      <c r="D3798" s="30" t="s">
        <v>1444</v>
      </c>
      <c r="E3798" s="30" t="s">
        <v>1320</v>
      </c>
      <c r="F3798" s="134">
        <v>3.03175076205294</v>
      </c>
      <c r="G3798" s="135">
        <v>99.084840639178594</v>
      </c>
      <c r="H3798" s="32">
        <f>ACOS(COS(RADIANS(90-F3799)) * COS(RADIANS(90-F3798)) + SIN(RADIANS(90-F3799)) * SIN(RADIANS(90-F3798)) * COS(RADIANS(G3799-G3798))) * 6371392 * IFERROR(IF(AVERAGEIF('TT History'!$B:$B, D3798, 'TT History'!$E:$E) &gt; 9.8%, 1.1205, IF(AVERAGEIF('TT History'!$B:$B, D3798, 'TT History'!$E:$E) &gt;= 8.5%, 1.1055, 1.0525)), 1.0525)</f>
        <v>11.57671016398692</v>
      </c>
    </row>
    <row r="3799" spans="1:8" x14ac:dyDescent="0.25">
      <c r="A3799" t="s">
        <v>176</v>
      </c>
      <c r="B3799" t="str">
        <f>VLOOKUP(C3799, olt_db!$B$2:$E$70, 2, 0)</f>
        <v>OLT-SMGN-IBS-Sinaksak_Pematang Siantar</v>
      </c>
      <c r="C3799" t="s">
        <v>1323</v>
      </c>
      <c r="D3799" s="30" t="s">
        <v>1444</v>
      </c>
      <c r="E3799" s="30" t="s">
        <v>1321</v>
      </c>
      <c r="F3799" s="134">
        <v>3.0318190127628299</v>
      </c>
      <c r="G3799" s="135">
        <v>99.084912336505099</v>
      </c>
      <c r="H3799" s="32">
        <f>ACOS(COS(RADIANS(90-F3800)) * COS(RADIANS(90-F3799)) + SIN(RADIANS(90-F3800)) * SIN(RADIANS(90-F3799)) * COS(RADIANS(G3800-G3799))) * 6371392 * IFERROR(IF(AVERAGEIF('TT History'!$B:$B, D3799, 'TT History'!$E:$E) &gt; 9.8%, 1.1205, IF(AVERAGEIF('TT History'!$B:$B, D3799, 'TT History'!$E:$E) &gt;= 8.5%, 1.1055, 1.0525)), 1.0525)</f>
        <v>31.697511917460968</v>
      </c>
    </row>
    <row r="3800" spans="1:8" x14ac:dyDescent="0.25">
      <c r="A3800" t="s">
        <v>176</v>
      </c>
      <c r="B3800" t="str">
        <f>VLOOKUP(C3800, olt_db!$B$2:$E$70, 2, 0)</f>
        <v>OLT-SMGN-IBS-Sinaksak_Pematang Siantar</v>
      </c>
      <c r="C3800" t="s">
        <v>1323</v>
      </c>
      <c r="D3800" s="30" t="s">
        <v>1444</v>
      </c>
      <c r="E3800" s="30" t="s">
        <v>1322</v>
      </c>
      <c r="F3800" s="134">
        <v>3.0317895417561598</v>
      </c>
      <c r="G3800" s="135">
        <v>99.085181932651807</v>
      </c>
      <c r="H3800" s="32">
        <f>ACOS(COS(RADIANS(90-F3801)) * COS(RADIANS(90-F3800)) + SIN(RADIANS(90-F3801)) * SIN(RADIANS(90-F3800)) * COS(RADIANS(G3801-G3800))) * 6371392 * IFERROR(IF(AVERAGEIF('TT History'!$B:$B, D3800, 'TT History'!$E:$E) &gt; 9.8%, 1.1205, IF(AVERAGEIF('TT History'!$B:$B, D3800, 'TT History'!$E:$E) &gt;= 8.5%, 1.1055, 1.0525)), 1.0525)</f>
        <v>29.01439452944911</v>
      </c>
    </row>
    <row r="3801" spans="1:8" x14ac:dyDescent="0.25">
      <c r="A3801" t="s">
        <v>176</v>
      </c>
      <c r="B3801" t="str">
        <f>VLOOKUP(C3801, olt_db!$B$2:$E$70, 2, 0)</f>
        <v>OLT-SMGN-IBS-Sinaksak_Pematang Siantar</v>
      </c>
      <c r="C3801" t="s">
        <v>1323</v>
      </c>
      <c r="D3801" s="30" t="s">
        <v>1444</v>
      </c>
      <c r="E3801" s="30" t="s">
        <v>1255</v>
      </c>
      <c r="F3801" s="134">
        <v>3.0317843428761901</v>
      </c>
      <c r="G3801" s="135">
        <v>99.085430126511696</v>
      </c>
      <c r="H3801" s="32">
        <f>ACOS(COS(RADIANS(90-F3802)) * COS(RADIANS(90-F3801)) + SIN(RADIANS(90-F3802)) * SIN(RADIANS(90-F3801)) * COS(RADIANS(G3802-G3801))) * 6371392 * IFERROR(IF(AVERAGEIF('TT History'!$B:$B, D3801, 'TT History'!$E:$E) &gt; 9.8%, 1.1205, IF(AVERAGEIF('TT History'!$B:$B, D3801, 'TT History'!$E:$E) &gt;= 8.5%, 1.1055, 1.0525)), 1.0525)</f>
        <v>20.049458190104339</v>
      </c>
    </row>
    <row r="3802" spans="1:8" x14ac:dyDescent="0.25">
      <c r="A3802" t="s">
        <v>176</v>
      </c>
      <c r="B3802" t="str">
        <f>VLOOKUP(C3802, olt_db!$B$2:$E$70, 2, 0)</f>
        <v>OLT-SMGN-IBS-Sinaksak_Pematang Siantar</v>
      </c>
      <c r="C3802" t="s">
        <v>1323</v>
      </c>
      <c r="D3802" s="30" t="s">
        <v>1444</v>
      </c>
      <c r="E3802" s="30" t="s">
        <v>1256</v>
      </c>
      <c r="F3802" s="134">
        <v>3.0319539958122101</v>
      </c>
      <c r="G3802" s="135">
        <v>99.085453883680202</v>
      </c>
      <c r="H3802" s="32">
        <f>(ACOS(COS(RADIANS(90-olt_db!F49)) * COS(RADIANS(90-F3802)) + SIN(RADIANS(90-olt_db!F49)) * SIN(RADIANS(90-F3802)) * COS(RADIANS(olt_db!G49-G3802))) * 6371392)*1.105</f>
        <v>9.6414478196895566</v>
      </c>
    </row>
    <row r="3803" spans="1:8" x14ac:dyDescent="0.25">
      <c r="A3803" t="s">
        <v>176</v>
      </c>
      <c r="B3803" t="str">
        <f>VLOOKUP(C3803, olt_db!$B$2:$E$70, 2, 0)</f>
        <v>OLT-SMGN-IBS-Sinaksak_Pematang Siantar</v>
      </c>
      <c r="C3803" t="s">
        <v>1323</v>
      </c>
      <c r="D3803" s="33" t="s">
        <v>1457</v>
      </c>
      <c r="E3803" s="33" t="s">
        <v>1458</v>
      </c>
      <c r="F3803" s="107">
        <v>3.0323952050337102</v>
      </c>
      <c r="G3803" s="183">
        <v>99.081008606582202</v>
      </c>
      <c r="H3803" s="34">
        <f>ACOS(COS(RADIANS(90-F3804)) * COS(RADIANS(90-F3803)) + SIN(RADIANS(90-F3804)) * SIN(RADIANS(90-F3803)) * COS(RADIANS(G3804-G3803))) * 6371392 * IFERROR(IF(AVERAGEIF('TT History'!$B:$B, D3803, 'TT History'!$E:$E) &gt; 9.8%, 1.1205, IF(AVERAGEIF('TT History'!$B:$B, D3803, 'TT History'!$E:$E) &gt;= 8.5%, 1.1055, 1.0525)), 1.0525)</f>
        <v>55.10402532771554</v>
      </c>
    </row>
    <row r="3804" spans="1:8" x14ac:dyDescent="0.25">
      <c r="A3804" t="s">
        <v>176</v>
      </c>
      <c r="B3804" t="str">
        <f>VLOOKUP(C3804, olt_db!$B$2:$E$70, 2, 0)</f>
        <v>OLT-SMGN-IBS-Sinaksak_Pematang Siantar</v>
      </c>
      <c r="C3804" t="s">
        <v>1323</v>
      </c>
      <c r="D3804" s="33" t="s">
        <v>1457</v>
      </c>
      <c r="E3804" s="33" t="s">
        <v>1459</v>
      </c>
      <c r="F3804" s="107">
        <v>3.0319357181649802</v>
      </c>
      <c r="G3804" s="183">
        <v>99.081111405059104</v>
      </c>
      <c r="H3804" s="34">
        <f>ACOS(COS(RADIANS(90-F3805)) * COS(RADIANS(90-F3804)) + SIN(RADIANS(90-F3805)) * SIN(RADIANS(90-F3804)) * COS(RADIANS(G3805-G3804))) * 6371392 * IFERROR(IF(AVERAGEIF('TT History'!$B:$B, D3804, 'TT History'!$E:$E) &gt; 9.8%, 1.1205, IF(AVERAGEIF('TT History'!$B:$B, D3804, 'TT History'!$E:$E) &gt;= 8.5%, 1.1055, 1.0525)), 1.0525)</f>
        <v>53.321587558353706</v>
      </c>
    </row>
    <row r="3805" spans="1:8" x14ac:dyDescent="0.25">
      <c r="A3805" t="s">
        <v>176</v>
      </c>
      <c r="B3805" t="str">
        <f>VLOOKUP(C3805, olt_db!$B$2:$E$70, 2, 0)</f>
        <v>OLT-SMGN-IBS-Sinaksak_Pematang Siantar</v>
      </c>
      <c r="C3805" t="s">
        <v>1323</v>
      </c>
      <c r="D3805" s="33" t="s">
        <v>1457</v>
      </c>
      <c r="E3805" s="33" t="s">
        <v>1460</v>
      </c>
      <c r="F3805" s="107">
        <v>3.0314887633441998</v>
      </c>
      <c r="G3805" s="183">
        <v>99.081199780092106</v>
      </c>
      <c r="H3805" s="34">
        <f>ACOS(COS(RADIANS(90-F3806)) * COS(RADIANS(90-F3805)) + SIN(RADIANS(90-F3806)) * SIN(RADIANS(90-F3805)) * COS(RADIANS(G3806-G3805))) * 6371392 * IFERROR(IF(AVERAGEIF('TT History'!$B:$B, D3805, 'TT History'!$E:$E) &gt; 9.8%, 1.1205, IF(AVERAGEIF('TT History'!$B:$B, D3805, 'TT History'!$E:$E) &gt;= 8.5%, 1.1055, 1.0525)), 1.0525)</f>
        <v>52.604039785442197</v>
      </c>
    </row>
    <row r="3806" spans="1:8" x14ac:dyDescent="0.25">
      <c r="A3806" t="s">
        <v>176</v>
      </c>
      <c r="B3806" t="str">
        <f>VLOOKUP(C3806, olt_db!$B$2:$E$70, 2, 0)</f>
        <v>OLT-SMGN-IBS-Sinaksak_Pematang Siantar</v>
      </c>
      <c r="C3806" t="s">
        <v>1323</v>
      </c>
      <c r="D3806" s="33" t="s">
        <v>1457</v>
      </c>
      <c r="E3806" s="33" t="s">
        <v>1461</v>
      </c>
      <c r="F3806" s="107">
        <v>3.0310499149135701</v>
      </c>
      <c r="G3806" s="183">
        <v>99.0812969758516</v>
      </c>
      <c r="H3806" s="34">
        <f>ACOS(COS(RADIANS(90-F3807)) * COS(RADIANS(90-F3806)) + SIN(RADIANS(90-F3807)) * SIN(RADIANS(90-F3806)) * COS(RADIANS(G3807-G3806))) * 6371392 * IFERROR(IF(AVERAGEIF('TT History'!$B:$B, D3806, 'TT History'!$E:$E) &gt; 9.8%, 1.1205, IF(AVERAGEIF('TT History'!$B:$B, D3806, 'TT History'!$E:$E) &gt;= 8.5%, 1.1055, 1.0525)), 1.0525)</f>
        <v>29.532015086276818</v>
      </c>
    </row>
    <row r="3807" spans="1:8" x14ac:dyDescent="0.25">
      <c r="A3807" t="s">
        <v>176</v>
      </c>
      <c r="B3807" t="str">
        <f>VLOOKUP(C3807, olt_db!$B$2:$E$70, 2, 0)</f>
        <v>OLT-SMGN-IBS-Sinaksak_Pematang Siantar</v>
      </c>
      <c r="C3807" t="s">
        <v>1323</v>
      </c>
      <c r="D3807" s="33" t="s">
        <v>1457</v>
      </c>
      <c r="E3807" s="33" t="s">
        <v>1462</v>
      </c>
      <c r="F3807" s="107">
        <v>3.0308041937920298</v>
      </c>
      <c r="G3807" s="183">
        <v>99.081239543703603</v>
      </c>
      <c r="H3807" s="34">
        <f>ACOS(COS(RADIANS(90-F3808)) * COS(RADIANS(90-F3807)) + SIN(RADIANS(90-F3808)) * SIN(RADIANS(90-F3807)) * COS(RADIANS(G3808-G3807))) * 6371392 * IFERROR(IF(AVERAGEIF('TT History'!$B:$B, D3807, 'TT History'!$E:$E) &gt; 9.8%, 1.1205, IF(AVERAGEIF('TT History'!$B:$B, D3807, 'TT History'!$E:$E) &gt;= 8.5%, 1.1055, 1.0525)), 1.0525)</f>
        <v>41.600243410706575</v>
      </c>
    </row>
    <row r="3808" spans="1:8" x14ac:dyDescent="0.25">
      <c r="A3808" t="s">
        <v>176</v>
      </c>
      <c r="B3808" t="str">
        <f>VLOOKUP(C3808, olt_db!$B$2:$E$70, 2, 0)</f>
        <v>OLT-SMGN-IBS-Sinaksak_Pematang Siantar</v>
      </c>
      <c r="C3808" t="s">
        <v>1323</v>
      </c>
      <c r="D3808" s="33" t="s">
        <v>1457</v>
      </c>
      <c r="E3808" s="33" t="s">
        <v>1463</v>
      </c>
      <c r="F3808" s="107">
        <v>3.0304550099701602</v>
      </c>
      <c r="G3808" s="183">
        <v>99.081306017009595</v>
      </c>
      <c r="H3808" s="34">
        <f>ACOS(COS(RADIANS(90-F3809)) * COS(RADIANS(90-F3808)) + SIN(RADIANS(90-F3809)) * SIN(RADIANS(90-F3808)) * COS(RADIANS(G3809-G3808))) * 6371392 * IFERROR(IF(AVERAGEIF('TT History'!$B:$B, D3808, 'TT History'!$E:$E) &gt; 9.8%, 1.1205, IF(AVERAGEIF('TT History'!$B:$B, D3808, 'TT History'!$E:$E) &gt;= 8.5%, 1.1055, 1.0525)), 1.0525)</f>
        <v>55.380033854043134</v>
      </c>
    </row>
    <row r="3809" spans="1:8" x14ac:dyDescent="0.25">
      <c r="A3809" t="s">
        <v>176</v>
      </c>
      <c r="B3809" t="str">
        <f>VLOOKUP(C3809, olt_db!$B$2:$E$70, 2, 0)</f>
        <v>OLT-SMGN-IBS-Sinaksak_Pematang Siantar</v>
      </c>
      <c r="C3809" t="s">
        <v>1323</v>
      </c>
      <c r="D3809" s="33" t="s">
        <v>1457</v>
      </c>
      <c r="E3809" s="33" t="s">
        <v>1464</v>
      </c>
      <c r="F3809" s="107">
        <v>3.0299942618154798</v>
      </c>
      <c r="G3809" s="183">
        <v>99.081413885356596</v>
      </c>
      <c r="H3809" s="34">
        <f>ACOS(COS(RADIANS(90-F3810)) * COS(RADIANS(90-F3809)) + SIN(RADIANS(90-F3810)) * SIN(RADIANS(90-F3809)) * COS(RADIANS(G3810-G3809))) * 6371392 * IFERROR(IF(AVERAGEIF('TT History'!$B:$B, D3809, 'TT History'!$E:$E) &gt; 9.8%, 1.1205, IF(AVERAGEIF('TT History'!$B:$B, D3809, 'TT History'!$E:$E) &gt;= 8.5%, 1.1055, 1.0525)), 1.0525)</f>
        <v>52.138926187005609</v>
      </c>
    </row>
    <row r="3810" spans="1:8" x14ac:dyDescent="0.25">
      <c r="A3810" t="s">
        <v>176</v>
      </c>
      <c r="B3810" t="str">
        <f>VLOOKUP(C3810, olt_db!$B$2:$E$70, 2, 0)</f>
        <v>OLT-SMGN-IBS-Sinaksak_Pematang Siantar</v>
      </c>
      <c r="C3810" t="s">
        <v>1323</v>
      </c>
      <c r="D3810" s="33" t="s">
        <v>1457</v>
      </c>
      <c r="E3810" s="33" t="s">
        <v>1465</v>
      </c>
      <c r="F3810" s="107">
        <v>3.0295658255451698</v>
      </c>
      <c r="G3810" s="183">
        <v>99.081536101638804</v>
      </c>
      <c r="H3810" s="34">
        <f>ACOS(COS(RADIANS(90-F3811)) * COS(RADIANS(90-F3810)) + SIN(RADIANS(90-F3811)) * SIN(RADIANS(90-F3810)) * COS(RADIANS(G3811-G3810))) * 6371392 * IFERROR(IF(AVERAGEIF('TT History'!$B:$B, D3810, 'TT History'!$E:$E) &gt; 9.8%, 1.1205, IF(AVERAGEIF('TT History'!$B:$B, D3810, 'TT History'!$E:$E) &gt;= 8.5%, 1.1055, 1.0525)), 1.0525)</f>
        <v>32.406088185193653</v>
      </c>
    </row>
    <row r="3811" spans="1:8" x14ac:dyDescent="0.25">
      <c r="A3811" t="s">
        <v>176</v>
      </c>
      <c r="B3811" t="str">
        <f>VLOOKUP(C3811, olt_db!$B$2:$E$70, 2, 0)</f>
        <v>OLT-SMGN-IBS-Sinaksak_Pematang Siantar</v>
      </c>
      <c r="C3811" t="s">
        <v>1323</v>
      </c>
      <c r="D3811" s="33" t="s">
        <v>1457</v>
      </c>
      <c r="E3811" s="33" t="s">
        <v>1466</v>
      </c>
      <c r="F3811" s="107">
        <v>3.0293043211256299</v>
      </c>
      <c r="G3811" s="183">
        <v>99.081627212073798</v>
      </c>
      <c r="H3811" s="34">
        <f>ACOS(COS(RADIANS(90-F3812)) * COS(RADIANS(90-F3811)) + SIN(RADIANS(90-F3812)) * SIN(RADIANS(90-F3811)) * COS(RADIANS(G3812-G3811))) * 6371392 * IFERROR(IF(AVERAGEIF('TT History'!$B:$B, D3811, 'TT History'!$E:$E) &gt; 9.8%, 1.1205, IF(AVERAGEIF('TT History'!$B:$B, D3811, 'TT History'!$E:$E) &gt;= 8.5%, 1.1055, 1.0525)), 1.0525)</f>
        <v>33.536449388424998</v>
      </c>
    </row>
    <row r="3812" spans="1:8" x14ac:dyDescent="0.25">
      <c r="A3812" t="s">
        <v>176</v>
      </c>
      <c r="B3812" t="str">
        <f>VLOOKUP(C3812, olt_db!$B$2:$E$70, 2, 0)</f>
        <v>OLT-SMGN-IBS-Sinaksak_Pematang Siantar</v>
      </c>
      <c r="C3812" t="s">
        <v>1323</v>
      </c>
      <c r="D3812" s="33" t="s">
        <v>1457</v>
      </c>
      <c r="E3812" s="33" t="s">
        <v>1467</v>
      </c>
      <c r="F3812" s="107">
        <v>3.0290229101933099</v>
      </c>
      <c r="G3812" s="183">
        <v>99.081681252128803</v>
      </c>
      <c r="H3812" s="34">
        <f>ACOS(COS(RADIANS(90-F3813)) * COS(RADIANS(90-F3812)) + SIN(RADIANS(90-F3813)) * SIN(RADIANS(90-F3812)) * COS(RADIANS(G3813-G3812))) * 6371392 * IFERROR(IF(AVERAGEIF('TT History'!$B:$B, D3812, 'TT History'!$E:$E) &gt; 9.8%, 1.1205, IF(AVERAGEIF('TT History'!$B:$B, D3812, 'TT History'!$E:$E) &gt;= 8.5%, 1.1055, 1.0525)), 1.0525)</f>
        <v>53.506842538561799</v>
      </c>
    </row>
    <row r="3813" spans="1:8" x14ac:dyDescent="0.25">
      <c r="A3813" t="s">
        <v>176</v>
      </c>
      <c r="B3813" t="str">
        <f>VLOOKUP(C3813, olt_db!$B$2:$E$70, 2, 0)</f>
        <v>OLT-SMGN-IBS-Sinaksak_Pematang Siantar</v>
      </c>
      <c r="C3813" t="s">
        <v>1323</v>
      </c>
      <c r="D3813" s="33" t="s">
        <v>1457</v>
      </c>
      <c r="E3813" s="33" t="s">
        <v>1468</v>
      </c>
      <c r="F3813" s="107">
        <v>3.0285762372137799</v>
      </c>
      <c r="G3813" s="183">
        <v>99.081778779952302</v>
      </c>
      <c r="H3813" s="34">
        <f>ACOS(COS(RADIANS(90-F3814)) * COS(RADIANS(90-F3813)) + SIN(RADIANS(90-F3814)) * SIN(RADIANS(90-F3813)) * COS(RADIANS(G3814-G3813))) * 6371392 * IFERROR(IF(AVERAGEIF('TT History'!$B:$B, D3813, 'TT History'!$E:$E) &gt; 9.8%, 1.1205, IF(AVERAGEIF('TT History'!$B:$B, D3813, 'TT History'!$E:$E) &gt;= 8.5%, 1.1055, 1.0525)), 1.0525)</f>
        <v>52.405210862199269</v>
      </c>
    </row>
    <row r="3814" spans="1:8" x14ac:dyDescent="0.25">
      <c r="A3814" t="s">
        <v>176</v>
      </c>
      <c r="B3814" t="str">
        <f>VLOOKUP(C3814, olt_db!$B$2:$E$70, 2, 0)</f>
        <v>OLT-SMGN-IBS-Sinaksak_Pematang Siantar</v>
      </c>
      <c r="C3814" t="s">
        <v>1323</v>
      </c>
      <c r="D3814" s="33" t="s">
        <v>1457</v>
      </c>
      <c r="E3814" s="33" t="s">
        <v>1469</v>
      </c>
      <c r="F3814" s="107">
        <v>3.0281393603492202</v>
      </c>
      <c r="G3814" s="183">
        <v>99.081877015260503</v>
      </c>
      <c r="H3814" s="34">
        <f>ACOS(COS(RADIANS(90-F3815)) * COS(RADIANS(90-F3814)) + SIN(RADIANS(90-F3815)) * SIN(RADIANS(90-F3814)) * COS(RADIANS(G3815-G3814))) * 6371392 * IFERROR(IF(AVERAGEIF('TT History'!$B:$B, D3814, 'TT History'!$E:$E) &gt; 9.8%, 1.1205, IF(AVERAGEIF('TT History'!$B:$B, D3814, 'TT History'!$E:$E) &gt;= 8.5%, 1.1055, 1.0525)), 1.0525)</f>
        <v>57.043311657428447</v>
      </c>
    </row>
    <row r="3815" spans="1:8" x14ac:dyDescent="0.25">
      <c r="A3815" t="s">
        <v>176</v>
      </c>
      <c r="B3815" t="str">
        <f>VLOOKUP(C3815, olt_db!$B$2:$E$70, 2, 0)</f>
        <v>OLT-SMGN-IBS-Sinaksak_Pematang Siantar</v>
      </c>
      <c r="C3815" t="s">
        <v>1323</v>
      </c>
      <c r="D3815" s="33" t="s">
        <v>1457</v>
      </c>
      <c r="E3815" s="33" t="s">
        <v>1470</v>
      </c>
      <c r="F3815" s="107">
        <v>3.0276673416716098</v>
      </c>
      <c r="G3815" s="183">
        <v>99.081998595055296</v>
      </c>
      <c r="H3815" s="34">
        <f>ACOS(COS(RADIANS(90-F3816)) * COS(RADIANS(90-F3815)) + SIN(RADIANS(90-F3816)) * SIN(RADIANS(90-F3815)) * COS(RADIANS(G3816-G3815))) * 6371392 * IFERROR(IF(AVERAGEIF('TT History'!$B:$B, D3815, 'TT History'!$E:$E) &gt; 9.8%, 1.1205, IF(AVERAGEIF('TT History'!$B:$B, D3815, 'TT History'!$E:$E) &gt;= 8.5%, 1.1055, 1.0525)), 1.0525)</f>
        <v>36.882410501991231</v>
      </c>
    </row>
    <row r="3816" spans="1:8" x14ac:dyDescent="0.25">
      <c r="A3816" t="s">
        <v>176</v>
      </c>
      <c r="B3816" t="str">
        <f>VLOOKUP(C3816, olt_db!$B$2:$E$70, 2, 0)</f>
        <v>OLT-SMGN-IBS-Sinaksak_Pematang Siantar</v>
      </c>
      <c r="C3816" t="s">
        <v>1323</v>
      </c>
      <c r="D3816" s="33" t="s">
        <v>1457</v>
      </c>
      <c r="E3816" s="33" t="s">
        <v>1304</v>
      </c>
      <c r="F3816" s="107">
        <v>3.0273547520121702</v>
      </c>
      <c r="G3816" s="183">
        <v>99.082038555564495</v>
      </c>
      <c r="H3816" s="34">
        <f>ACOS(COS(RADIANS(90-F3817)) * COS(RADIANS(90-F3816)) + SIN(RADIANS(90-F3817)) * SIN(RADIANS(90-F3816)) * COS(RADIANS(G3817-G3816))) * 6371392 * IFERROR(IF(AVERAGEIF('TT History'!$B:$B, D3816, 'TT History'!$E:$E) &gt; 9.8%, 1.1205, IF(AVERAGEIF('TT History'!$B:$B, D3816, 'TT History'!$E:$E) &gt;= 8.5%, 1.1055, 1.0525)), 1.0525)</f>
        <v>21.912649929122576</v>
      </c>
    </row>
    <row r="3817" spans="1:8" x14ac:dyDescent="0.25">
      <c r="A3817" t="s">
        <v>176</v>
      </c>
      <c r="B3817" t="str">
        <f>VLOOKUP(C3817, olt_db!$B$2:$E$70, 2, 0)</f>
        <v>OLT-SMGN-IBS-Sinaksak_Pematang Siantar</v>
      </c>
      <c r="C3817" t="s">
        <v>1323</v>
      </c>
      <c r="D3817" s="33" t="s">
        <v>1457</v>
      </c>
      <c r="E3817" s="33" t="s">
        <v>1305</v>
      </c>
      <c r="F3817" s="107">
        <v>3.0273553980139298</v>
      </c>
      <c r="G3817" s="183">
        <v>99.082226039302597</v>
      </c>
      <c r="H3817" s="34">
        <f>ACOS(COS(RADIANS(90-F3818)) * COS(RADIANS(90-F3817)) + SIN(RADIANS(90-F3818)) * SIN(RADIANS(90-F3817)) * COS(RADIANS(G3818-G3817))) * 6371392 * IFERROR(IF(AVERAGEIF('TT History'!$B:$B, D3817, 'TT History'!$E:$E) &gt; 9.8%, 1.1205, IF(AVERAGEIF('TT History'!$B:$B, D3817, 'TT History'!$E:$E) &gt;= 8.5%, 1.1055, 1.0525)), 1.0525)</f>
        <v>58.638420309367525</v>
      </c>
    </row>
    <row r="3818" spans="1:8" x14ac:dyDescent="0.25">
      <c r="A3818" t="s">
        <v>176</v>
      </c>
      <c r="B3818" t="str">
        <f>VLOOKUP(C3818, olt_db!$B$2:$E$70, 2, 0)</f>
        <v>OLT-SMGN-IBS-Sinaksak_Pematang Siantar</v>
      </c>
      <c r="C3818" t="s">
        <v>1323</v>
      </c>
      <c r="D3818" s="33" t="s">
        <v>1457</v>
      </c>
      <c r="E3818" s="33" t="s">
        <v>1306</v>
      </c>
      <c r="F3818" s="107">
        <v>3.0272672842011001</v>
      </c>
      <c r="G3818" s="183">
        <v>99.082719930664197</v>
      </c>
      <c r="H3818" s="34">
        <f>ACOS(COS(RADIANS(90-F3819)) * COS(RADIANS(90-F3818)) + SIN(RADIANS(90-F3819)) * SIN(RADIANS(90-F3818)) * COS(RADIANS(G3819-G3818))) * 6371392 * IFERROR(IF(AVERAGEIF('TT History'!$B:$B, D3818, 'TT History'!$E:$E) &gt; 9.8%, 1.1205, IF(AVERAGEIF('TT History'!$B:$B, D3818, 'TT History'!$E:$E) &gt;= 8.5%, 1.1055, 1.0525)), 1.0525)</f>
        <v>45.597375891953035</v>
      </c>
    </row>
    <row r="3819" spans="1:8" x14ac:dyDescent="0.25">
      <c r="A3819" t="s">
        <v>176</v>
      </c>
      <c r="B3819" t="str">
        <f>VLOOKUP(C3819, olt_db!$B$2:$E$70, 2, 0)</f>
        <v>OLT-SMGN-IBS-Sinaksak_Pematang Siantar</v>
      </c>
      <c r="C3819" t="s">
        <v>1323</v>
      </c>
      <c r="D3819" s="33" t="s">
        <v>1457</v>
      </c>
      <c r="E3819" s="33" t="s">
        <v>1307</v>
      </c>
      <c r="F3819" s="107">
        <v>3.0271979644205</v>
      </c>
      <c r="G3819" s="183">
        <v>99.083103838203897</v>
      </c>
      <c r="H3819" s="34">
        <f>ACOS(COS(RADIANS(90-F3820)) * COS(RADIANS(90-F3819)) + SIN(RADIANS(90-F3820)) * SIN(RADIANS(90-F3819)) * COS(RADIANS(G3820-G3819))) * 6371392 * IFERROR(IF(AVERAGEIF('TT History'!$B:$B, D3819, 'TT History'!$E:$E) &gt; 9.8%, 1.1205, IF(AVERAGEIF('TT History'!$B:$B, D3819, 'TT History'!$E:$E) &gt;= 8.5%, 1.1055, 1.0525)), 1.0525)</f>
        <v>61.18169719560354</v>
      </c>
    </row>
    <row r="3820" spans="1:8" x14ac:dyDescent="0.25">
      <c r="A3820" t="s">
        <v>176</v>
      </c>
      <c r="B3820" t="str">
        <f>VLOOKUP(C3820, olt_db!$B$2:$E$70, 2, 0)</f>
        <v>OLT-SMGN-IBS-Sinaksak_Pematang Siantar</v>
      </c>
      <c r="C3820" t="s">
        <v>1323</v>
      </c>
      <c r="D3820" s="33" t="s">
        <v>1457</v>
      </c>
      <c r="E3820" s="33" t="s">
        <v>1308</v>
      </c>
      <c r="F3820" s="107">
        <v>3.0271049400950898</v>
      </c>
      <c r="G3820" s="183">
        <v>99.083618955992307</v>
      </c>
      <c r="H3820" s="34">
        <f>ACOS(COS(RADIANS(90-F3821)) * COS(RADIANS(90-F3820)) + SIN(RADIANS(90-F3821)) * SIN(RADIANS(90-F3820)) * COS(RADIANS(G3821-G3820))) * 6371392 * IFERROR(IF(AVERAGEIF('TT History'!$B:$B, D3820, 'TT History'!$E:$E) &gt; 9.8%, 1.1205, IF(AVERAGEIF('TT History'!$B:$B, D3820, 'TT History'!$E:$E) &gt;= 8.5%, 1.1055, 1.0525)), 1.0525)</f>
        <v>44.181333157861424</v>
      </c>
    </row>
    <row r="3821" spans="1:8" x14ac:dyDescent="0.25">
      <c r="A3821" t="s">
        <v>176</v>
      </c>
      <c r="B3821" t="str">
        <f>VLOOKUP(C3821, olt_db!$B$2:$E$70, 2, 0)</f>
        <v>OLT-SMGN-IBS-Sinaksak_Pematang Siantar</v>
      </c>
      <c r="C3821" t="s">
        <v>1323</v>
      </c>
      <c r="D3821" s="33" t="s">
        <v>1457</v>
      </c>
      <c r="E3821" s="33" t="s">
        <v>1309</v>
      </c>
      <c r="F3821" s="107">
        <v>3.0274757739314002</v>
      </c>
      <c r="G3821" s="183">
        <v>99.083548276510001</v>
      </c>
      <c r="H3821" s="34">
        <f>ACOS(COS(RADIANS(90-F3822)) * COS(RADIANS(90-F3821)) + SIN(RADIANS(90-F3822)) * SIN(RADIANS(90-F3821)) * COS(RADIANS(G3822-G3821))) * 6371392 * IFERROR(IF(AVERAGEIF('TT History'!$B:$B, D3821, 'TT History'!$E:$E) &gt; 9.8%, 1.1205, IF(AVERAGEIF('TT History'!$B:$B, D3821, 'TT History'!$E:$E) &gt;= 8.5%, 1.1055, 1.0525)), 1.0525)</f>
        <v>67.090760749506259</v>
      </c>
    </row>
    <row r="3822" spans="1:8" x14ac:dyDescent="0.25">
      <c r="A3822" t="s">
        <v>176</v>
      </c>
      <c r="B3822" t="str">
        <f>VLOOKUP(C3822, olt_db!$B$2:$E$70, 2, 0)</f>
        <v>OLT-SMGN-IBS-Sinaksak_Pematang Siantar</v>
      </c>
      <c r="C3822" t="s">
        <v>1323</v>
      </c>
      <c r="D3822" s="33" t="s">
        <v>1457</v>
      </c>
      <c r="E3822" s="33" t="s">
        <v>1310</v>
      </c>
      <c r="F3822" s="107">
        <v>3.02803715081768</v>
      </c>
      <c r="G3822" s="183">
        <v>99.083432143820701</v>
      </c>
      <c r="H3822" s="34">
        <f>ACOS(COS(RADIANS(90-F3823)) * COS(RADIANS(90-F3822)) + SIN(RADIANS(90-F3823)) * SIN(RADIANS(90-F3822)) * COS(RADIANS(G3823-G3822))) * 6371392 * IFERROR(IF(AVERAGEIF('TT History'!$B:$B, D3822, 'TT History'!$E:$E) &gt; 9.8%, 1.1205, IF(AVERAGEIF('TT History'!$B:$B, D3822, 'TT History'!$E:$E) &gt;= 8.5%, 1.1055, 1.0525)), 1.0525)</f>
        <v>76.034150682246761</v>
      </c>
    </row>
    <row r="3823" spans="1:8" x14ac:dyDescent="0.25">
      <c r="A3823" t="s">
        <v>176</v>
      </c>
      <c r="B3823" t="str">
        <f>VLOOKUP(C3823, olt_db!$B$2:$E$70, 2, 0)</f>
        <v>OLT-SMGN-IBS-Sinaksak_Pematang Siantar</v>
      </c>
      <c r="C3823" t="s">
        <v>1323</v>
      </c>
      <c r="D3823" s="33" t="s">
        <v>1457</v>
      </c>
      <c r="E3823" s="33" t="s">
        <v>1311</v>
      </c>
      <c r="F3823" s="107">
        <v>3.02868591294872</v>
      </c>
      <c r="G3823" s="183">
        <v>99.083398271706898</v>
      </c>
      <c r="H3823" s="34">
        <f>ACOS(COS(RADIANS(90-F3824)) * COS(RADIANS(90-F3823)) + SIN(RADIANS(90-F3824)) * SIN(RADIANS(90-F3823)) * COS(RADIANS(G3824-G3823))) * 6371392 * IFERROR(IF(AVERAGEIF('TT History'!$B:$B, D3823, 'TT History'!$E:$E) &gt; 9.8%, 1.1205, IF(AVERAGEIF('TT History'!$B:$B, D3823, 'TT History'!$E:$E) &gt;= 8.5%, 1.1055, 1.0525)), 1.0525)</f>
        <v>72.148183987733461</v>
      </c>
    </row>
    <row r="3824" spans="1:8" x14ac:dyDescent="0.25">
      <c r="A3824" t="s">
        <v>176</v>
      </c>
      <c r="B3824" t="str">
        <f>VLOOKUP(C3824, olt_db!$B$2:$E$70, 2, 0)</f>
        <v>OLT-SMGN-IBS-Sinaksak_Pematang Siantar</v>
      </c>
      <c r="C3824" t="s">
        <v>1323</v>
      </c>
      <c r="D3824" s="33" t="s">
        <v>1457</v>
      </c>
      <c r="E3824" s="33" t="s">
        <v>1312</v>
      </c>
      <c r="F3824" s="107">
        <v>3.0292967240927999</v>
      </c>
      <c r="G3824" s="183">
        <v>99.083481509717402</v>
      </c>
      <c r="H3824" s="34">
        <f>ACOS(COS(RADIANS(90-F3825)) * COS(RADIANS(90-F3824)) + SIN(RADIANS(90-F3825)) * SIN(RADIANS(90-F3824)) * COS(RADIANS(G3825-G3824))) * 6371392 * IFERROR(IF(AVERAGEIF('TT History'!$B:$B, D3824, 'TT History'!$E:$E) &gt; 9.8%, 1.1205, IF(AVERAGEIF('TT History'!$B:$B, D3824, 'TT History'!$E:$E) &gt;= 8.5%, 1.1055, 1.0525)), 1.0525)</f>
        <v>76.805639746914352</v>
      </c>
    </row>
    <row r="3825" spans="1:8" x14ac:dyDescent="0.25">
      <c r="A3825" t="s">
        <v>176</v>
      </c>
      <c r="B3825" t="str">
        <f>VLOOKUP(C3825, olt_db!$B$2:$E$70, 2, 0)</f>
        <v>OLT-SMGN-IBS-Sinaksak_Pematang Siantar</v>
      </c>
      <c r="C3825" t="s">
        <v>1323</v>
      </c>
      <c r="D3825" s="33" t="s">
        <v>1457</v>
      </c>
      <c r="E3825" s="33" t="s">
        <v>1313</v>
      </c>
      <c r="F3825" s="107">
        <v>3.02992896536629</v>
      </c>
      <c r="G3825" s="183">
        <v>99.083657584632505</v>
      </c>
      <c r="H3825" s="34">
        <f>ACOS(COS(RADIANS(90-F3826)) * COS(RADIANS(90-F3825)) + SIN(RADIANS(90-F3826)) * SIN(RADIANS(90-F3825)) * COS(RADIANS(G3826-G3825))) * 6371392 * IFERROR(IF(AVERAGEIF('TT History'!$B:$B, D3825, 'TT History'!$E:$E) &gt; 9.8%, 1.1205, IF(AVERAGEIF('TT History'!$B:$B, D3825, 'TT History'!$E:$E) &gt;= 8.5%, 1.1055, 1.0525)), 1.0525)</f>
        <v>72.035787012821231</v>
      </c>
    </row>
    <row r="3826" spans="1:8" x14ac:dyDescent="0.25">
      <c r="A3826" t="s">
        <v>176</v>
      </c>
      <c r="B3826" t="str">
        <f>VLOOKUP(C3826, olt_db!$B$2:$E$70, 2, 0)</f>
        <v>OLT-SMGN-IBS-Sinaksak_Pematang Siantar</v>
      </c>
      <c r="C3826" t="s">
        <v>1323</v>
      </c>
      <c r="D3826" s="33" t="s">
        <v>1457</v>
      </c>
      <c r="E3826" s="33" t="s">
        <v>1314</v>
      </c>
      <c r="F3826" s="107">
        <v>3.0305370234169899</v>
      </c>
      <c r="G3826" s="183">
        <v>99.083753014984794</v>
      </c>
      <c r="H3826" s="34">
        <f>ACOS(COS(RADIANS(90-F3827)) * COS(RADIANS(90-F3826)) + SIN(RADIANS(90-F3827)) * SIN(RADIANS(90-F3826)) * COS(RADIANS(G3827-G3826))) * 6371392 * IFERROR(IF(AVERAGEIF('TT History'!$B:$B, D3826, 'TT History'!$E:$E) &gt; 9.8%, 1.1205, IF(AVERAGEIF('TT History'!$B:$B, D3826, 'TT History'!$E:$E) &gt;= 8.5%, 1.1055, 1.0525)), 1.0525)</f>
        <v>50.517380829872366</v>
      </c>
    </row>
    <row r="3827" spans="1:8" x14ac:dyDescent="0.25">
      <c r="A3827" t="s">
        <v>176</v>
      </c>
      <c r="B3827" t="str">
        <f>VLOOKUP(C3827, olt_db!$B$2:$E$70, 2, 0)</f>
        <v>OLT-SMGN-IBS-Sinaksak_Pematang Siantar</v>
      </c>
      <c r="C3827" t="s">
        <v>1323</v>
      </c>
      <c r="D3827" s="33" t="s">
        <v>1457</v>
      </c>
      <c r="E3827" s="33" t="s">
        <v>1315</v>
      </c>
      <c r="F3827" s="107">
        <v>3.0309531448297502</v>
      </c>
      <c r="G3827" s="183">
        <v>99.083867824234801</v>
      </c>
      <c r="H3827" s="34">
        <f>ACOS(COS(RADIANS(90-F3828)) * COS(RADIANS(90-F3827)) + SIN(RADIANS(90-F3828)) * SIN(RADIANS(90-F3827)) * COS(RADIANS(G3828-G3827))) * 6371392 * IFERROR(IF(AVERAGEIF('TT History'!$B:$B, D3827, 'TT History'!$E:$E) &gt; 9.8%, 1.1205, IF(AVERAGEIF('TT History'!$B:$B, D3827, 'TT History'!$E:$E) &gt;= 8.5%, 1.1055, 1.0525)), 1.0525)</f>
        <v>55.136904195142485</v>
      </c>
    </row>
    <row r="3828" spans="1:8" x14ac:dyDescent="0.25">
      <c r="A3828" t="s">
        <v>176</v>
      </c>
      <c r="B3828" t="str">
        <f>VLOOKUP(C3828, olt_db!$B$2:$E$70, 2, 0)</f>
        <v>OLT-SMGN-IBS-Sinaksak_Pematang Siantar</v>
      </c>
      <c r="C3828" t="s">
        <v>1323</v>
      </c>
      <c r="D3828" s="33" t="s">
        <v>1457</v>
      </c>
      <c r="E3828" s="33" t="s">
        <v>1316</v>
      </c>
      <c r="F3828" s="107">
        <v>3.0314017121784</v>
      </c>
      <c r="G3828" s="183">
        <v>99.084011964588896</v>
      </c>
      <c r="H3828" s="34">
        <f>ACOS(COS(RADIANS(90-F3829)) * COS(RADIANS(90-F3828)) + SIN(RADIANS(90-F3829)) * SIN(RADIANS(90-F3828)) * COS(RADIANS(G3829-G3828))) * 6371392 * IFERROR(IF(AVERAGEIF('TT History'!$B:$B, D3828, 'TT History'!$E:$E) &gt; 9.8%, 1.1205, IF(AVERAGEIF('TT History'!$B:$B, D3828, 'TT History'!$E:$E) &gt;= 8.5%, 1.1055, 1.0525)), 1.0525)</f>
        <v>54.518430835666763</v>
      </c>
    </row>
    <row r="3829" spans="1:8" x14ac:dyDescent="0.25">
      <c r="A3829" t="s">
        <v>176</v>
      </c>
      <c r="B3829" t="str">
        <f>VLOOKUP(C3829, olt_db!$B$2:$E$70, 2, 0)</f>
        <v>OLT-SMGN-IBS-Sinaksak_Pematang Siantar</v>
      </c>
      <c r="C3829" t="s">
        <v>1323</v>
      </c>
      <c r="D3829" s="33" t="s">
        <v>1457</v>
      </c>
      <c r="E3829" s="33" t="s">
        <v>1317</v>
      </c>
      <c r="F3829" s="107">
        <v>3.0318511189496702</v>
      </c>
      <c r="G3829" s="183">
        <v>99.084134660927205</v>
      </c>
      <c r="H3829" s="34">
        <f>ACOS(COS(RADIANS(90-F3830)) * COS(RADIANS(90-F3829)) + SIN(RADIANS(90-F3830)) * SIN(RADIANS(90-F3829)) * COS(RADIANS(G3830-G3829))) * 6371392 * IFERROR(IF(AVERAGEIF('TT History'!$B:$B, D3829, 'TT History'!$E:$E) &gt; 9.8%, 1.1205, IF(AVERAGEIF('TT History'!$B:$B, D3829, 'TT History'!$E:$E) &gt;= 8.5%, 1.1055, 1.0525)), 1.0525)</f>
        <v>31.75117613633682</v>
      </c>
    </row>
    <row r="3830" spans="1:8" x14ac:dyDescent="0.25">
      <c r="A3830" t="s">
        <v>176</v>
      </c>
      <c r="B3830" t="str">
        <f>VLOOKUP(C3830, olt_db!$B$2:$E$70, 2, 0)</f>
        <v>OLT-SMGN-IBS-Sinaksak_Pematang Siantar</v>
      </c>
      <c r="C3830" t="s">
        <v>1323</v>
      </c>
      <c r="D3830" s="33" t="s">
        <v>1457</v>
      </c>
      <c r="E3830" s="33" t="s">
        <v>1318</v>
      </c>
      <c r="F3830" s="107">
        <v>3.0317977746811402</v>
      </c>
      <c r="G3830" s="183">
        <v>99.084401020581794</v>
      </c>
      <c r="H3830" s="34">
        <f>ACOS(COS(RADIANS(90-F3831)) * COS(RADIANS(90-F3830)) + SIN(RADIANS(90-F3831)) * SIN(RADIANS(90-F3830)) * COS(RADIANS(G3831-G3830))) * 6371392 * IFERROR(IF(AVERAGEIF('TT History'!$B:$B, D3830, 'TT History'!$E:$E) &gt; 9.8%, 1.1205, IF(AVERAGEIF('TT History'!$B:$B, D3830, 'TT History'!$E:$E) &gt;= 8.5%, 1.1055, 1.0525)), 1.0525)</f>
        <v>27.891939822322787</v>
      </c>
    </row>
    <row r="3831" spans="1:8" x14ac:dyDescent="0.25">
      <c r="A3831" t="s">
        <v>176</v>
      </c>
      <c r="B3831" t="str">
        <f>VLOOKUP(C3831, olt_db!$B$2:$E$70, 2, 0)</f>
        <v>OLT-SMGN-IBS-Sinaksak_Pematang Siantar</v>
      </c>
      <c r="C3831" t="s">
        <v>1323</v>
      </c>
      <c r="D3831" s="33" t="s">
        <v>1457</v>
      </c>
      <c r="E3831" s="33" t="s">
        <v>1319</v>
      </c>
      <c r="F3831" s="107">
        <v>3.0318177853208099</v>
      </c>
      <c r="G3831" s="183">
        <v>99.084638822479704</v>
      </c>
      <c r="H3831" s="34">
        <f>ACOS(COS(RADIANS(90-F3832)) * COS(RADIANS(90-F3831)) + SIN(RADIANS(90-F3832)) * SIN(RADIANS(90-F3831)) * COS(RADIANS(G3832-G3831))) * 6371392 * IFERROR(IF(AVERAGEIF('TT History'!$B:$B, D3831, 'TT History'!$E:$E) &gt; 9.8%, 1.1205, IF(AVERAGEIF('TT History'!$B:$B, D3831, 'TT History'!$E:$E) &gt;= 8.5%, 1.1055, 1.0525)), 1.0525)</f>
        <v>24.857974137493276</v>
      </c>
    </row>
    <row r="3832" spans="1:8" x14ac:dyDescent="0.25">
      <c r="A3832" t="s">
        <v>176</v>
      </c>
      <c r="B3832" t="str">
        <f>VLOOKUP(C3832, olt_db!$B$2:$E$70, 2, 0)</f>
        <v>OLT-SMGN-IBS-Sinaksak_Pematang Siantar</v>
      </c>
      <c r="C3832" t="s">
        <v>1323</v>
      </c>
      <c r="D3832" s="33" t="s">
        <v>1457</v>
      </c>
      <c r="E3832" s="33" t="s">
        <v>1320</v>
      </c>
      <c r="F3832" s="107">
        <v>3.03175076205294</v>
      </c>
      <c r="G3832" s="183">
        <v>99.084840639178594</v>
      </c>
      <c r="H3832" s="34">
        <f>ACOS(COS(RADIANS(90-F3833)) * COS(RADIANS(90-F3832)) + SIN(RADIANS(90-F3833)) * SIN(RADIANS(90-F3832)) * COS(RADIANS(G3833-G3832))) * 6371392 * IFERROR(IF(AVERAGEIF('TT History'!$B:$B, D3832, 'TT History'!$E:$E) &gt; 9.8%, 1.1205, IF(AVERAGEIF('TT History'!$B:$B, D3832, 'TT History'!$E:$E) &gt;= 8.5%, 1.1055, 1.0525)), 1.0525)</f>
        <v>11.57671016398692</v>
      </c>
    </row>
    <row r="3833" spans="1:8" x14ac:dyDescent="0.25">
      <c r="A3833" t="s">
        <v>176</v>
      </c>
      <c r="B3833" t="str">
        <f>VLOOKUP(C3833, olt_db!$B$2:$E$70, 2, 0)</f>
        <v>OLT-SMGN-IBS-Sinaksak_Pematang Siantar</v>
      </c>
      <c r="C3833" t="s">
        <v>1323</v>
      </c>
      <c r="D3833" s="33" t="s">
        <v>1457</v>
      </c>
      <c r="E3833" s="33" t="s">
        <v>1321</v>
      </c>
      <c r="F3833" s="107">
        <v>3.0318190127628299</v>
      </c>
      <c r="G3833" s="183">
        <v>99.084912336505099</v>
      </c>
      <c r="H3833" s="34">
        <f>ACOS(COS(RADIANS(90-F3834)) * COS(RADIANS(90-F3833)) + SIN(RADIANS(90-F3834)) * SIN(RADIANS(90-F3833)) * COS(RADIANS(G3834-G3833))) * 6371392 * IFERROR(IF(AVERAGEIF('TT History'!$B:$B, D3833, 'TT History'!$E:$E) &gt; 9.8%, 1.1205, IF(AVERAGEIF('TT History'!$B:$B, D3833, 'TT History'!$E:$E) &gt;= 8.5%, 1.1055, 1.0525)), 1.0525)</f>
        <v>31.697511917460968</v>
      </c>
    </row>
    <row r="3834" spans="1:8" x14ac:dyDescent="0.25">
      <c r="A3834" t="s">
        <v>176</v>
      </c>
      <c r="B3834" t="str">
        <f>VLOOKUP(C3834, olt_db!$B$2:$E$70, 2, 0)</f>
        <v>OLT-SMGN-IBS-Sinaksak_Pematang Siantar</v>
      </c>
      <c r="C3834" t="s">
        <v>1323</v>
      </c>
      <c r="D3834" s="33" t="s">
        <v>1457</v>
      </c>
      <c r="E3834" s="33" t="s">
        <v>1322</v>
      </c>
      <c r="F3834" s="107">
        <v>3.0317895417561598</v>
      </c>
      <c r="G3834" s="183">
        <v>99.085181932651807</v>
      </c>
      <c r="H3834" s="34">
        <f>ACOS(COS(RADIANS(90-F3835)) * COS(RADIANS(90-F3834)) + SIN(RADIANS(90-F3835)) * SIN(RADIANS(90-F3834)) * COS(RADIANS(G3835-G3834))) * 6371392 * IFERROR(IF(AVERAGEIF('TT History'!$B:$B, D3834, 'TT History'!$E:$E) &gt; 9.8%, 1.1205, IF(AVERAGEIF('TT History'!$B:$B, D3834, 'TT History'!$E:$E) &gt;= 8.5%, 1.1055, 1.0525)), 1.0525)</f>
        <v>29.01439452944911</v>
      </c>
    </row>
    <row r="3835" spans="1:8" x14ac:dyDescent="0.25">
      <c r="A3835" t="s">
        <v>176</v>
      </c>
      <c r="B3835" t="str">
        <f>VLOOKUP(C3835, olt_db!$B$2:$E$70, 2, 0)</f>
        <v>OLT-SMGN-IBS-Sinaksak_Pematang Siantar</v>
      </c>
      <c r="C3835" t="s">
        <v>1323</v>
      </c>
      <c r="D3835" s="33" t="s">
        <v>1457</v>
      </c>
      <c r="E3835" s="33" t="s">
        <v>1255</v>
      </c>
      <c r="F3835" s="107">
        <v>3.0317843428761901</v>
      </c>
      <c r="G3835" s="183">
        <v>99.085430126511696</v>
      </c>
      <c r="H3835" s="34">
        <f>ACOS(COS(RADIANS(90-F3836)) * COS(RADIANS(90-F3835)) + SIN(RADIANS(90-F3836)) * SIN(RADIANS(90-F3835)) * COS(RADIANS(G3836-G3835))) * 6371392 * IFERROR(IF(AVERAGEIF('TT History'!$B:$B, D3835, 'TT History'!$E:$E) &gt; 9.8%, 1.1205, IF(AVERAGEIF('TT History'!$B:$B, D3835, 'TT History'!$E:$E) &gt;= 8.5%, 1.1055, 1.0525)), 1.0525)</f>
        <v>20.049458190104339</v>
      </c>
    </row>
    <row r="3836" spans="1:8" ht="15" customHeight="1" thickBot="1" x14ac:dyDescent="0.3">
      <c r="A3836" s="69" t="s">
        <v>176</v>
      </c>
      <c r="B3836" s="69" t="str">
        <f>VLOOKUP(C3836, olt_db!$B$2:$E$70, 2, 0)</f>
        <v>OLT-SMGN-IBS-Sinaksak_Pematang Siantar</v>
      </c>
      <c r="C3836" s="69" t="s">
        <v>1323</v>
      </c>
      <c r="D3836" s="93" t="s">
        <v>1457</v>
      </c>
      <c r="E3836" s="93" t="s">
        <v>1256</v>
      </c>
      <c r="F3836" s="200">
        <v>3.0319539958122101</v>
      </c>
      <c r="G3836" s="201">
        <v>99.085453883680202</v>
      </c>
      <c r="H3836" s="94">
        <f>(ACOS(COS(RADIANS(90-olt_db!F49)) * COS(RADIANS(90-F3836)) + SIN(RADIANS(90-olt_db!F49)) * SIN(RADIANS(90-F3836)) * COS(RADIANS(olt_db!G49-G3836))) * 6371392)*1.105</f>
        <v>9.6414478196895566</v>
      </c>
    </row>
    <row r="3837" spans="1:8" x14ac:dyDescent="0.25">
      <c r="A3837" t="s">
        <v>176</v>
      </c>
      <c r="B3837" t="str">
        <f>VLOOKUP(C3837, olt_db!$B$2:$E$70, 2, 0)</f>
        <v>OLT-SMGN-Hulakma_Sinaga</v>
      </c>
      <c r="C3837" t="s">
        <v>1471</v>
      </c>
      <c r="D3837" s="42" t="s">
        <v>1472</v>
      </c>
      <c r="E3837" s="42" t="s">
        <v>1473</v>
      </c>
      <c r="F3837" s="105">
        <v>2.9988550608832898</v>
      </c>
      <c r="G3837" s="131">
        <v>99.097714808312105</v>
      </c>
      <c r="H3837" s="41">
        <f>ACOS(COS(RADIANS(90-F3838)) * COS(RADIANS(90-F3837)) + SIN(RADIANS(90-F3838)) * SIN(RADIANS(90-F3837)) * COS(RADIANS(G3838-G3837))) * 6371392 * IFERROR(IF(AVERAGEIF('TT History'!$B:$B, D3837, 'TT History'!$E:$E) &gt; 9.8%, 1.1205, IF(AVERAGEIF('TT History'!$B:$B, D3837, 'TT History'!$E:$E) &gt;= 8.5%, 1.1055, 1.0525)), 1.0525)</f>
        <v>29.069233593978989</v>
      </c>
    </row>
    <row r="3838" spans="1:8" x14ac:dyDescent="0.25">
      <c r="A3838" t="s">
        <v>176</v>
      </c>
      <c r="B3838" t="str">
        <f>VLOOKUP(C3838, olt_db!$B$2:$E$70, 2, 0)</f>
        <v>OLT-SMGN-Hulakma_Sinaga</v>
      </c>
      <c r="C3838" t="s">
        <v>1471</v>
      </c>
      <c r="D3838" s="42" t="s">
        <v>1472</v>
      </c>
      <c r="E3838" s="42" t="s">
        <v>1474</v>
      </c>
      <c r="F3838" s="105">
        <v>2.9986778119960702</v>
      </c>
      <c r="G3838" s="131">
        <v>99.097540584702102</v>
      </c>
      <c r="H3838" s="41">
        <f>ACOS(COS(RADIANS(90-F3839)) * COS(RADIANS(90-F3838)) + SIN(RADIANS(90-F3839)) * SIN(RADIANS(90-F3838)) * COS(RADIANS(G3839-G3838))) * 6371392 * IFERROR(IF(AVERAGEIF('TT History'!$B:$B, D3838, 'TT History'!$E:$E) &gt; 9.8%, 1.1205, IF(AVERAGEIF('TT History'!$B:$B, D3838, 'TT History'!$E:$E) &gt;= 8.5%, 1.1055, 1.0525)), 1.0525)</f>
        <v>29.83493100026574</v>
      </c>
    </row>
    <row r="3839" spans="1:8" x14ac:dyDescent="0.25">
      <c r="A3839" t="s">
        <v>176</v>
      </c>
      <c r="B3839" t="str">
        <f>VLOOKUP(C3839, olt_db!$B$2:$E$70, 2, 0)</f>
        <v>OLT-SMGN-Hulakma_Sinaga</v>
      </c>
      <c r="C3839" t="s">
        <v>1471</v>
      </c>
      <c r="D3839" s="42" t="s">
        <v>1472</v>
      </c>
      <c r="E3839" s="42" t="s">
        <v>1475</v>
      </c>
      <c r="F3839" s="105">
        <v>2.9985054242942999</v>
      </c>
      <c r="G3839" s="131">
        <v>99.097352540500395</v>
      </c>
      <c r="H3839" s="41">
        <f>ACOS(COS(RADIANS(90-F3840)) * COS(RADIANS(90-F3839)) + SIN(RADIANS(90-F3840)) * SIN(RADIANS(90-F3839)) * COS(RADIANS(G3840-G3839))) * 6371392 * IFERROR(IF(AVERAGEIF('TT History'!$B:$B, D3839, 'TT History'!$E:$E) &gt; 9.8%, 1.1205, IF(AVERAGEIF('TT History'!$B:$B, D3839, 'TT History'!$E:$E) &gt;= 8.5%, 1.1055, 1.0525)), 1.0525)</f>
        <v>21.70777622529155</v>
      </c>
    </row>
    <row r="3840" spans="1:8" x14ac:dyDescent="0.25">
      <c r="A3840" t="s">
        <v>176</v>
      </c>
      <c r="B3840" t="str">
        <f>VLOOKUP(C3840, olt_db!$B$2:$E$70, 2, 0)</f>
        <v>OLT-SMGN-Hulakma_Sinaga</v>
      </c>
      <c r="C3840" t="s">
        <v>1471</v>
      </c>
      <c r="D3840" s="42" t="s">
        <v>1472</v>
      </c>
      <c r="E3840" s="42" t="s">
        <v>1476</v>
      </c>
      <c r="F3840" s="105">
        <v>2.9983745903543602</v>
      </c>
      <c r="G3840" s="131">
        <v>99.097220896508802</v>
      </c>
      <c r="H3840" s="41">
        <f>ACOS(COS(RADIANS(90-F3841)) * COS(RADIANS(90-F3840)) + SIN(RADIANS(90-F3841)) * SIN(RADIANS(90-F3840)) * COS(RADIANS(G3841-G3840))) * 6371392 * IFERROR(IF(AVERAGEIF('TT History'!$B:$B, D3840, 'TT History'!$E:$E) &gt; 9.8%, 1.1205, IF(AVERAGEIF('TT History'!$B:$B, D3840, 'TT History'!$E:$E) &gt;= 8.5%, 1.1055, 1.0525)), 1.0525)</f>
        <v>20.791959239315677</v>
      </c>
    </row>
    <row r="3841" spans="1:8" x14ac:dyDescent="0.25">
      <c r="A3841" t="s">
        <v>176</v>
      </c>
      <c r="B3841" t="str">
        <f>VLOOKUP(C3841, olt_db!$B$2:$E$70, 2, 0)</f>
        <v>OLT-SMGN-Hulakma_Sinaga</v>
      </c>
      <c r="C3841" t="s">
        <v>1471</v>
      </c>
      <c r="D3841" s="42" t="s">
        <v>1472</v>
      </c>
      <c r="E3841" s="42" t="s">
        <v>1477</v>
      </c>
      <c r="F3841" s="105">
        <v>2.99825256417668</v>
      </c>
      <c r="G3841" s="131">
        <v>99.097091611590002</v>
      </c>
      <c r="H3841" s="41">
        <f>ACOS(COS(RADIANS(90-F3842)) * COS(RADIANS(90-F3841)) + SIN(RADIANS(90-F3842)) * SIN(RADIANS(90-F3841)) * COS(RADIANS(G3842-G3841))) * 6371392 * IFERROR(IF(AVERAGEIF('TT History'!$B:$B, D3841, 'TT History'!$E:$E) &gt; 9.8%, 1.1205, IF(AVERAGEIF('TT History'!$B:$B, D3841, 'TT History'!$E:$E) &gt;= 8.5%, 1.1055, 1.0525)), 1.0525)</f>
        <v>26.57681488751124</v>
      </c>
    </row>
    <row r="3842" spans="1:8" x14ac:dyDescent="0.25">
      <c r="A3842" t="s">
        <v>176</v>
      </c>
      <c r="B3842" t="str">
        <f>VLOOKUP(C3842, olt_db!$B$2:$E$70, 2, 0)</f>
        <v>OLT-SMGN-Hulakma_Sinaga</v>
      </c>
      <c r="C3842" t="s">
        <v>1471</v>
      </c>
      <c r="D3842" s="42" t="s">
        <v>1472</v>
      </c>
      <c r="E3842" s="42" t="s">
        <v>1478</v>
      </c>
      <c r="F3842" s="105">
        <v>2.9980969059925502</v>
      </c>
      <c r="G3842" s="131">
        <v>99.096926058704</v>
      </c>
      <c r="H3842" s="41">
        <f>ACOS(COS(RADIANS(90-F3843)) * COS(RADIANS(90-F3842)) + SIN(RADIANS(90-F3843)) * SIN(RADIANS(90-F3842)) * COS(RADIANS(G3843-G3842))) * 6371392 * IFERROR(IF(AVERAGEIF('TT History'!$B:$B, D3842, 'TT History'!$E:$E) &gt; 9.8%, 1.1205, IF(AVERAGEIF('TT History'!$B:$B, D3842, 'TT History'!$E:$E) &gt;= 8.5%, 1.1055, 1.0525)), 1.0525)</f>
        <v>34.739904314159993</v>
      </c>
    </row>
    <row r="3843" spans="1:8" x14ac:dyDescent="0.25">
      <c r="A3843" t="s">
        <v>176</v>
      </c>
      <c r="B3843" t="str">
        <f>VLOOKUP(C3843, olt_db!$B$2:$E$70, 2, 0)</f>
        <v>OLT-SMGN-Hulakma_Sinaga</v>
      </c>
      <c r="C3843" t="s">
        <v>1471</v>
      </c>
      <c r="D3843" s="42" t="s">
        <v>1472</v>
      </c>
      <c r="E3843" s="42" t="s">
        <v>1479</v>
      </c>
      <c r="F3843" s="105">
        <v>2.99790738842947</v>
      </c>
      <c r="G3843" s="131">
        <v>99.096697304260005</v>
      </c>
      <c r="H3843" s="41">
        <f>ACOS(COS(RADIANS(90-F3844)) * COS(RADIANS(90-F3843)) + SIN(RADIANS(90-F3844)) * SIN(RADIANS(90-F3843)) * COS(RADIANS(G3844-G3843))) * 6371392 * IFERROR(IF(AVERAGEIF('TT History'!$B:$B, D3843, 'TT History'!$E:$E) &gt; 9.8%, 1.1205, IF(AVERAGEIF('TT History'!$B:$B, D3843, 'TT History'!$E:$E) &gt;= 8.5%, 1.1055, 1.0525)), 1.0525)</f>
        <v>29.606812073136975</v>
      </c>
    </row>
    <row r="3844" spans="1:8" x14ac:dyDescent="0.25">
      <c r="A3844" t="s">
        <v>176</v>
      </c>
      <c r="B3844" t="str">
        <f>VLOOKUP(C3844, olt_db!$B$2:$E$70, 2, 0)</f>
        <v>OLT-SMGN-Hulakma_Sinaga</v>
      </c>
      <c r="C3844" t="s">
        <v>1471</v>
      </c>
      <c r="D3844" s="42" t="s">
        <v>1472</v>
      </c>
      <c r="E3844" s="42" t="s">
        <v>1480</v>
      </c>
      <c r="F3844" s="105">
        <v>2.9977373473898901</v>
      </c>
      <c r="G3844" s="131">
        <v>99.096509759133696</v>
      </c>
      <c r="H3844" s="41">
        <f>ACOS(COS(RADIANS(90-F3845)) * COS(RADIANS(90-F3844)) + SIN(RADIANS(90-F3845)) * SIN(RADIANS(90-F3844)) * COS(RADIANS(G3845-G3844))) * 6371392 * IFERROR(IF(AVERAGEIF('TT History'!$B:$B, D3844, 'TT History'!$E:$E) &gt; 9.8%, 1.1205, IF(AVERAGEIF('TT History'!$B:$B, D3844, 'TT History'!$E:$E) &gt;= 8.5%, 1.1055, 1.0525)), 1.0525)</f>
        <v>27.799783411506194</v>
      </c>
    </row>
    <row r="3845" spans="1:8" x14ac:dyDescent="0.25">
      <c r="A3845" t="s">
        <v>176</v>
      </c>
      <c r="B3845" t="str">
        <f>VLOOKUP(C3845, olt_db!$B$2:$E$70, 2, 0)</f>
        <v>OLT-SMGN-Hulakma_Sinaga</v>
      </c>
      <c r="C3845" t="s">
        <v>1471</v>
      </c>
      <c r="D3845" s="42" t="s">
        <v>1472</v>
      </c>
      <c r="E3845" s="42" t="s">
        <v>1481</v>
      </c>
      <c r="F3845" s="105">
        <v>2.9975910129884999</v>
      </c>
      <c r="G3845" s="131">
        <v>99.096322408996002</v>
      </c>
      <c r="H3845" s="41">
        <f>ACOS(COS(RADIANS(90-F3846)) * COS(RADIANS(90-F3845)) + SIN(RADIANS(90-F3846)) * SIN(RADIANS(90-F3845)) * COS(RADIANS(G3846-G3845))) * 6371392 * IFERROR(IF(AVERAGEIF('TT History'!$B:$B, D3845, 'TT History'!$E:$E) &gt; 9.8%, 1.1205, IF(AVERAGEIF('TT History'!$B:$B, D3845, 'TT History'!$E:$E) &gt;= 8.5%, 1.1055, 1.0525)), 1.0525)</f>
        <v>26.170575691341654</v>
      </c>
    </row>
    <row r="3846" spans="1:8" x14ac:dyDescent="0.25">
      <c r="A3846" t="s">
        <v>176</v>
      </c>
      <c r="B3846" t="str">
        <f>VLOOKUP(C3846, olt_db!$B$2:$E$70, 2, 0)</f>
        <v>OLT-SMGN-Hulakma_Sinaga</v>
      </c>
      <c r="C3846" t="s">
        <v>1471</v>
      </c>
      <c r="D3846" s="42" t="s">
        <v>1472</v>
      </c>
      <c r="E3846" s="42" t="s">
        <v>1482</v>
      </c>
      <c r="F3846" s="105">
        <v>2.9974417238501401</v>
      </c>
      <c r="G3846" s="131">
        <v>99.096155714762801</v>
      </c>
      <c r="H3846" s="41">
        <f>ACOS(COS(RADIANS(90-F3847)) * COS(RADIANS(90-F3846)) + SIN(RADIANS(90-F3847)) * SIN(RADIANS(90-F3846)) * COS(RADIANS(G3847-G3846))) * 6371392 * IFERROR(IF(AVERAGEIF('TT History'!$B:$B, D3846, 'TT History'!$E:$E) &gt; 9.8%, 1.1205, IF(AVERAGEIF('TT History'!$B:$B, D3846, 'TT History'!$E:$E) &gt;= 8.5%, 1.1055, 1.0525)), 1.0525)</f>
        <v>25.094248037233363</v>
      </c>
    </row>
    <row r="3847" spans="1:8" x14ac:dyDescent="0.25">
      <c r="A3847" t="s">
        <v>176</v>
      </c>
      <c r="B3847" t="str">
        <f>VLOOKUP(C3847, olt_db!$B$2:$E$70, 2, 0)</f>
        <v>OLT-SMGN-Hulakma_Sinaga</v>
      </c>
      <c r="C3847" t="s">
        <v>1471</v>
      </c>
      <c r="D3847" s="42" t="s">
        <v>1472</v>
      </c>
      <c r="E3847" s="42" t="s">
        <v>1483</v>
      </c>
      <c r="F3847" s="105">
        <v>2.9972953820183399</v>
      </c>
      <c r="G3847" s="131">
        <v>99.095998804472899</v>
      </c>
      <c r="H3847" s="41">
        <f>ACOS(COS(RADIANS(90-F3848)) * COS(RADIANS(90-F3847)) + SIN(RADIANS(90-F3848)) * SIN(RADIANS(90-F3847)) * COS(RADIANS(G3848-G3847))) * 6371392 * IFERROR(IF(AVERAGEIF('TT History'!$B:$B, D3847, 'TT History'!$E:$E) &gt; 9.8%, 1.1205, IF(AVERAGEIF('TT History'!$B:$B, D3847, 'TT History'!$E:$E) &gt;= 8.5%, 1.1055, 1.0525)), 1.0525)</f>
        <v>24.826823908586245</v>
      </c>
    </row>
    <row r="3848" spans="1:8" x14ac:dyDescent="0.25">
      <c r="A3848" t="s">
        <v>176</v>
      </c>
      <c r="B3848" t="str">
        <f>VLOOKUP(C3848, olt_db!$B$2:$E$70, 2, 0)</f>
        <v>OLT-SMGN-Hulakma_Sinaga</v>
      </c>
      <c r="C3848" t="s">
        <v>1471</v>
      </c>
      <c r="D3848" s="42" t="s">
        <v>1472</v>
      </c>
      <c r="E3848" s="42" t="s">
        <v>1484</v>
      </c>
      <c r="F3848" s="105">
        <v>2.9971630833797702</v>
      </c>
      <c r="G3848" s="131">
        <v>99.095832768746305</v>
      </c>
      <c r="H3848" s="41">
        <f>ACOS(COS(RADIANS(90-F3849)) * COS(RADIANS(90-F3848)) + SIN(RADIANS(90-F3849)) * SIN(RADIANS(90-F3848)) * COS(RADIANS(G3849-G3848))) * 6371392 * IFERROR(IF(AVERAGEIF('TT History'!$B:$B, D3848, 'TT History'!$E:$E) &gt; 9.8%, 1.1205, IF(AVERAGEIF('TT History'!$B:$B, D3848, 'TT History'!$E:$E) &gt;= 8.5%, 1.1055, 1.0525)), 1.0525)</f>
        <v>23.230702297292041</v>
      </c>
    </row>
    <row r="3849" spans="1:8" x14ac:dyDescent="0.25">
      <c r="A3849" t="s">
        <v>176</v>
      </c>
      <c r="B3849" t="str">
        <f>VLOOKUP(C3849, olt_db!$B$2:$E$70, 2, 0)</f>
        <v>OLT-SMGN-Hulakma_Sinaga</v>
      </c>
      <c r="C3849" t="s">
        <v>1471</v>
      </c>
      <c r="D3849" s="42" t="s">
        <v>1472</v>
      </c>
      <c r="E3849" s="42" t="s">
        <v>1485</v>
      </c>
      <c r="F3849" s="105">
        <v>2.9970287415026902</v>
      </c>
      <c r="G3849" s="131">
        <v>99.095686456314297</v>
      </c>
      <c r="H3849" s="41">
        <f>ACOS(COS(RADIANS(90-F3850)) * COS(RADIANS(90-F3849)) + SIN(RADIANS(90-F3850)) * SIN(RADIANS(90-F3849)) * COS(RADIANS(G3850-G3849))) * 6371392 * IFERROR(IF(AVERAGEIF('TT History'!$B:$B, D3849, 'TT History'!$E:$E) &gt; 9.8%, 1.1205, IF(AVERAGEIF('TT History'!$B:$B, D3849, 'TT History'!$E:$E) &gt;= 8.5%, 1.1055, 1.0525)), 1.0525)</f>
        <v>26.496103016541642</v>
      </c>
    </row>
    <row r="3850" spans="1:8" x14ac:dyDescent="0.25">
      <c r="A3850" t="s">
        <v>176</v>
      </c>
      <c r="B3850" t="str">
        <f>VLOOKUP(C3850, olt_db!$B$2:$E$70, 2, 0)</f>
        <v>OLT-SMGN-Hulakma_Sinaga</v>
      </c>
      <c r="C3850" t="s">
        <v>1471</v>
      </c>
      <c r="D3850" s="42" t="s">
        <v>1472</v>
      </c>
      <c r="E3850" s="42" t="s">
        <v>1486</v>
      </c>
      <c r="F3850" s="105">
        <v>2.9968781301823699</v>
      </c>
      <c r="G3850" s="131">
        <v>99.095517206712699</v>
      </c>
      <c r="H3850" s="41">
        <f>ACOS(COS(RADIANS(90-F3851)) * COS(RADIANS(90-F3850)) + SIN(RADIANS(90-F3851)) * SIN(RADIANS(90-F3850)) * COS(RADIANS(G3851-G3850))) * 6371392 * IFERROR(IF(AVERAGEIF('TT History'!$B:$B, D3850, 'TT History'!$E:$E) &gt; 9.8%, 1.1205, IF(AVERAGEIF('TT History'!$B:$B, D3850, 'TT History'!$E:$E) &gt;= 8.5%, 1.1055, 1.0525)), 1.0525)</f>
        <v>26.011178961043647</v>
      </c>
    </row>
    <row r="3851" spans="1:8" x14ac:dyDescent="0.25">
      <c r="A3851" t="s">
        <v>176</v>
      </c>
      <c r="B3851" t="str">
        <f>VLOOKUP(C3851, olt_db!$B$2:$E$70, 2, 0)</f>
        <v>OLT-SMGN-Hulakma_Sinaga</v>
      </c>
      <c r="C3851" t="s">
        <v>1471</v>
      </c>
      <c r="D3851" s="42" t="s">
        <v>1472</v>
      </c>
      <c r="E3851" s="42" t="s">
        <v>1487</v>
      </c>
      <c r="F3851" s="105">
        <v>2.9967288863886399</v>
      </c>
      <c r="G3851" s="131">
        <v>99.095352306486305</v>
      </c>
      <c r="H3851" s="41">
        <f>ACOS(COS(RADIANS(90-F3852)) * COS(RADIANS(90-F3851)) + SIN(RADIANS(90-F3852)) * SIN(RADIANS(90-F3851)) * COS(RADIANS(G3852-G3851))) * 6371392 * IFERROR(IF(AVERAGEIF('TT History'!$B:$B, D3851, 'TT History'!$E:$E) &gt; 9.8%, 1.1205, IF(AVERAGEIF('TT History'!$B:$B, D3851, 'TT History'!$E:$E) &gt;= 8.5%, 1.1055, 1.0525)), 1.0525)</f>
        <v>31.529796529532632</v>
      </c>
    </row>
    <row r="3852" spans="1:8" x14ac:dyDescent="0.25">
      <c r="A3852" t="s">
        <v>176</v>
      </c>
      <c r="B3852" t="str">
        <f>VLOOKUP(C3852, olt_db!$B$2:$E$70, 2, 0)</f>
        <v>OLT-SMGN-Hulakma_Sinaga</v>
      </c>
      <c r="C3852" t="s">
        <v>1471</v>
      </c>
      <c r="D3852" s="42" t="s">
        <v>1472</v>
      </c>
      <c r="E3852" s="42" t="s">
        <v>1488</v>
      </c>
      <c r="F3852" s="105">
        <v>2.9965464816776999</v>
      </c>
      <c r="G3852" s="131">
        <v>99.095153788792999</v>
      </c>
      <c r="H3852" s="41">
        <f>ACOS(COS(RADIANS(90-F3853)) * COS(RADIANS(90-F3852)) + SIN(RADIANS(90-F3853)) * SIN(RADIANS(90-F3852)) * COS(RADIANS(G3853-G3852))) * 6371392 * IFERROR(IF(AVERAGEIF('TT History'!$B:$B, D3852, 'TT History'!$E:$E) &gt; 9.8%, 1.1205, IF(AVERAGEIF('TT History'!$B:$B, D3852, 'TT History'!$E:$E) &gt;= 8.5%, 1.1055, 1.0525)), 1.0525)</f>
        <v>19.987857569912634</v>
      </c>
    </row>
    <row r="3853" spans="1:8" x14ac:dyDescent="0.25">
      <c r="A3853" t="s">
        <v>176</v>
      </c>
      <c r="B3853" t="str">
        <f>VLOOKUP(C3853, olt_db!$B$2:$E$70, 2, 0)</f>
        <v>OLT-SMGN-Hulakma_Sinaga</v>
      </c>
      <c r="C3853" t="s">
        <v>1471</v>
      </c>
      <c r="D3853" s="42" t="s">
        <v>1472</v>
      </c>
      <c r="E3853" s="42" t="s">
        <v>1489</v>
      </c>
      <c r="F3853" s="105">
        <v>2.9964352214485701</v>
      </c>
      <c r="G3853" s="131">
        <v>99.095024049274599</v>
      </c>
      <c r="H3853" s="41">
        <f>ACOS(COS(RADIANS(90-F3854)) * COS(RADIANS(90-F3853)) + SIN(RADIANS(90-F3854)) * SIN(RADIANS(90-F3853)) * COS(RADIANS(G3854-G3853))) * 6371392 * IFERROR(IF(AVERAGEIF('TT History'!$B:$B, D3853, 'TT History'!$E:$E) &gt; 9.8%, 1.1205, IF(AVERAGEIF('TT History'!$B:$B, D3853, 'TT History'!$E:$E) &gt;= 8.5%, 1.1055, 1.0525)), 1.0525)</f>
        <v>19.94334725358198</v>
      </c>
    </row>
    <row r="3854" spans="1:8" x14ac:dyDescent="0.25">
      <c r="A3854" t="s">
        <v>176</v>
      </c>
      <c r="B3854" t="str">
        <f>VLOOKUP(C3854, olt_db!$B$2:$E$70, 2, 0)</f>
        <v>OLT-SMGN-Hulakma_Sinaga</v>
      </c>
      <c r="C3854" t="s">
        <v>1471</v>
      </c>
      <c r="D3854" s="42" t="s">
        <v>1472</v>
      </c>
      <c r="E3854" s="42" t="s">
        <v>1490</v>
      </c>
      <c r="F3854" s="105">
        <v>2.99631857935531</v>
      </c>
      <c r="G3854" s="131">
        <v>99.094899662043602</v>
      </c>
      <c r="H3854" s="41">
        <f>ACOS(COS(RADIANS(90-F3855)) * COS(RADIANS(90-F3854)) + SIN(RADIANS(90-F3855)) * SIN(RADIANS(90-F3854)) * COS(RADIANS(G3855-G3854))) * 6371392 * IFERROR(IF(AVERAGEIF('TT History'!$B:$B, D3854, 'TT History'!$E:$E) &gt; 9.8%, 1.1205, IF(AVERAGEIF('TT History'!$B:$B, D3854, 'TT History'!$E:$E) &gt;= 8.5%, 1.1055, 1.0525)), 1.0525)</f>
        <v>18.393902481254628</v>
      </c>
    </row>
    <row r="3855" spans="1:8" x14ac:dyDescent="0.25">
      <c r="A3855" t="s">
        <v>176</v>
      </c>
      <c r="B3855" t="str">
        <f>VLOOKUP(C3855, olt_db!$B$2:$E$70, 2, 0)</f>
        <v>OLT-SMGN-Hulakma_Sinaga</v>
      </c>
      <c r="C3855" t="s">
        <v>1471</v>
      </c>
      <c r="D3855" s="42" t="s">
        <v>1472</v>
      </c>
      <c r="E3855" s="42" t="s">
        <v>1491</v>
      </c>
      <c r="F3855" s="105">
        <v>2.9962180527359599</v>
      </c>
      <c r="G3855" s="131">
        <v>99.094778693460697</v>
      </c>
      <c r="H3855" s="41">
        <f>ACOS(COS(RADIANS(90-F3856)) * COS(RADIANS(90-F3855)) + SIN(RADIANS(90-F3856)) * SIN(RADIANS(90-F3855)) * COS(RADIANS(G3856-G3855))) * 6371392 * IFERROR(IF(AVERAGEIF('TT History'!$B:$B, D3855, 'TT History'!$E:$E) &gt; 9.8%, 1.1205, IF(AVERAGEIF('TT History'!$B:$B, D3855, 'TT History'!$E:$E) &gt;= 8.5%, 1.1055, 1.0525)), 1.0525)</f>
        <v>17.418602555325037</v>
      </c>
    </row>
    <row r="3856" spans="1:8" x14ac:dyDescent="0.25">
      <c r="A3856" t="s">
        <v>176</v>
      </c>
      <c r="B3856" t="str">
        <f>VLOOKUP(C3856, olt_db!$B$2:$E$70, 2, 0)</f>
        <v>OLT-SMGN-Hulakma_Sinaga</v>
      </c>
      <c r="C3856" t="s">
        <v>1471</v>
      </c>
      <c r="D3856" s="42" t="s">
        <v>1472</v>
      </c>
      <c r="E3856" s="42" t="s">
        <v>1492</v>
      </c>
      <c r="F3856" s="105">
        <v>2.9961200199318201</v>
      </c>
      <c r="G3856" s="131">
        <v>99.094666561381302</v>
      </c>
      <c r="H3856" s="41">
        <f>ACOS(COS(RADIANS(90-F3857)) * COS(RADIANS(90-F3856)) + SIN(RADIANS(90-F3857)) * SIN(RADIANS(90-F3856)) * COS(RADIANS(G3857-G3856))) * 6371392 * IFERROR(IF(AVERAGEIF('TT History'!$B:$B, D3856, 'TT History'!$E:$E) &gt; 9.8%, 1.1205, IF(AVERAGEIF('TT History'!$B:$B, D3856, 'TT History'!$E:$E) &gt;= 8.5%, 1.1055, 1.0525)), 1.0525)</f>
        <v>18.022092887487783</v>
      </c>
    </row>
    <row r="3857" spans="1:8" x14ac:dyDescent="0.25">
      <c r="A3857" t="s">
        <v>176</v>
      </c>
      <c r="B3857" t="str">
        <f>VLOOKUP(C3857, olt_db!$B$2:$E$70, 2, 0)</f>
        <v>OLT-SMGN-Hulakma_Sinaga</v>
      </c>
      <c r="C3857" t="s">
        <v>1471</v>
      </c>
      <c r="D3857" s="42" t="s">
        <v>1472</v>
      </c>
      <c r="E3857" s="42" t="s">
        <v>1493</v>
      </c>
      <c r="F3857" s="105">
        <v>2.99602252125616</v>
      </c>
      <c r="G3857" s="131">
        <v>99.094547214667699</v>
      </c>
      <c r="H3857" s="41">
        <f>ACOS(COS(RADIANS(90-F3858)) * COS(RADIANS(90-F3857)) + SIN(RADIANS(90-F3858)) * SIN(RADIANS(90-F3857)) * COS(RADIANS(G3858-G3857))) * 6371392 * IFERROR(IF(AVERAGEIF('TT History'!$B:$B, D3857, 'TT History'!$E:$E) &gt; 9.8%, 1.1205, IF(AVERAGEIF('TT History'!$B:$B, D3857, 'TT History'!$E:$E) &gt;= 8.5%, 1.1055, 1.0525)), 1.0525)</f>
        <v>21.703175950962294</v>
      </c>
    </row>
    <row r="3858" spans="1:8" x14ac:dyDescent="0.25">
      <c r="A3858" t="s">
        <v>176</v>
      </c>
      <c r="B3858" t="str">
        <f>VLOOKUP(C3858, olt_db!$B$2:$E$70, 2, 0)</f>
        <v>OLT-SMGN-Hulakma_Sinaga</v>
      </c>
      <c r="C3858" t="s">
        <v>1471</v>
      </c>
      <c r="D3858" s="42" t="s">
        <v>1472</v>
      </c>
      <c r="E3858" s="42" t="s">
        <v>1494</v>
      </c>
      <c r="F3858" s="105">
        <v>2.9958961288781598</v>
      </c>
      <c r="G3858" s="131">
        <v>99.094411344536894</v>
      </c>
      <c r="H3858" s="41">
        <f>ACOS(COS(RADIANS(90-F3859)) * COS(RADIANS(90-F3858)) + SIN(RADIANS(90-F3859)) * SIN(RADIANS(90-F3858)) * COS(RADIANS(G3859-G3858))) * 6371392 * IFERROR(IF(AVERAGEIF('TT History'!$B:$B, D3858, 'TT History'!$E:$E) &gt; 9.8%, 1.1205, IF(AVERAGEIF('TT History'!$B:$B, D3858, 'TT History'!$E:$E) &gt;= 8.5%, 1.1055, 1.0525)), 1.0525)</f>
        <v>13.401577137957299</v>
      </c>
    </row>
    <row r="3859" spans="1:8" x14ac:dyDescent="0.25">
      <c r="A3859" t="s">
        <v>176</v>
      </c>
      <c r="B3859" t="str">
        <f>VLOOKUP(C3859, olt_db!$B$2:$E$70, 2, 0)</f>
        <v>OLT-SMGN-Hulakma_Sinaga</v>
      </c>
      <c r="C3859" t="s">
        <v>1471</v>
      </c>
      <c r="D3859" s="42" t="s">
        <v>1472</v>
      </c>
      <c r="E3859" s="42" t="s">
        <v>1495</v>
      </c>
      <c r="F3859" s="105">
        <v>2.9958294573423001</v>
      </c>
      <c r="G3859" s="131">
        <v>99.094318118940905</v>
      </c>
      <c r="H3859" s="41">
        <f>ACOS(COS(RADIANS(90-F3860)) * COS(RADIANS(90-F3859)) + SIN(RADIANS(90-F3860)) * SIN(RADIANS(90-F3859)) * COS(RADIANS(G3860-G3859))) * 6371392 * IFERROR(IF(AVERAGEIF('TT History'!$B:$B, D3859, 'TT History'!$E:$E) &gt; 9.8%, 1.1205, IF(AVERAGEIF('TT History'!$B:$B, D3859, 'TT History'!$E:$E) &gt;= 8.5%, 1.1055, 1.0525)), 1.0525)</f>
        <v>26.408717625943151</v>
      </c>
    </row>
    <row r="3860" spans="1:8" x14ac:dyDescent="0.25">
      <c r="A3860" t="s">
        <v>176</v>
      </c>
      <c r="B3860" t="str">
        <f>VLOOKUP(C3860, olt_db!$B$2:$E$70, 2, 0)</f>
        <v>OLT-SMGN-Hulakma_Sinaga</v>
      </c>
      <c r="C3860" t="s">
        <v>1471</v>
      </c>
      <c r="D3860" s="42" t="s">
        <v>1472</v>
      </c>
      <c r="E3860" s="42" t="s">
        <v>1496</v>
      </c>
      <c r="F3860" s="105">
        <v>2.9956742891019901</v>
      </c>
      <c r="G3860" s="131">
        <v>99.094482158467102</v>
      </c>
      <c r="H3860" s="41">
        <f>ACOS(COS(RADIANS(90-F3861)) * COS(RADIANS(90-F3860)) + SIN(RADIANS(90-F3861)) * SIN(RADIANS(90-F3860)) * COS(RADIANS(G3861-G3860))) * 6371392 * IFERROR(IF(AVERAGEIF('TT History'!$B:$B, D3860, 'TT History'!$E:$E) &gt; 9.8%, 1.1205, IF(AVERAGEIF('TT History'!$B:$B, D3860, 'TT History'!$E:$E) &gt;= 8.5%, 1.1055, 1.0525)), 1.0525)</f>
        <v>23.205759110501699</v>
      </c>
    </row>
    <row r="3861" spans="1:8" x14ac:dyDescent="0.25">
      <c r="A3861" t="s">
        <v>176</v>
      </c>
      <c r="B3861" t="str">
        <f>VLOOKUP(C3861, olt_db!$B$2:$E$70, 2, 0)</f>
        <v>OLT-SMGN-Hulakma_Sinaga</v>
      </c>
      <c r="C3861" t="s">
        <v>1471</v>
      </c>
      <c r="D3861" s="42" t="s">
        <v>1472</v>
      </c>
      <c r="E3861" s="42" t="s">
        <v>1497</v>
      </c>
      <c r="F3861" s="105">
        <v>2.9955342093383002</v>
      </c>
      <c r="G3861" s="131">
        <v>99.094622668135599</v>
      </c>
      <c r="H3861" s="41">
        <f>ACOS(COS(RADIANS(90-F3862)) * COS(RADIANS(90-F3861)) + SIN(RADIANS(90-F3862)) * SIN(RADIANS(90-F3861)) * COS(RADIANS(G3862-G3861))) * 6371392 * IFERROR(IF(AVERAGEIF('TT History'!$B:$B, D3861, 'TT History'!$E:$E) &gt; 9.8%, 1.1205, IF(AVERAGEIF('TT History'!$B:$B, D3861, 'TT History'!$E:$E) &gt;= 8.5%, 1.1055, 1.0525)), 1.0525)</f>
        <v>25.266941249055215</v>
      </c>
    </row>
    <row r="3862" spans="1:8" x14ac:dyDescent="0.25">
      <c r="A3862" t="s">
        <v>176</v>
      </c>
      <c r="B3862" t="str">
        <f>VLOOKUP(C3862, olt_db!$B$2:$E$70, 2, 0)</f>
        <v>OLT-SMGN-Hulakma_Sinaga</v>
      </c>
      <c r="C3862" t="s">
        <v>1471</v>
      </c>
      <c r="D3862" s="42" t="s">
        <v>1472</v>
      </c>
      <c r="E3862" s="42" t="s">
        <v>1498</v>
      </c>
      <c r="F3862" s="105">
        <v>2.9953800028897999</v>
      </c>
      <c r="G3862" s="131">
        <v>99.094773956685799</v>
      </c>
      <c r="H3862" s="41">
        <f>ACOS(COS(RADIANS(90-F3863)) * COS(RADIANS(90-F3862)) + SIN(RADIANS(90-F3863)) * SIN(RADIANS(90-F3862)) * COS(RADIANS(G3863-G3862))) * 6371392 * IFERROR(IF(AVERAGEIF('TT History'!$B:$B, D3862, 'TT History'!$E:$E) &gt; 9.8%, 1.1205, IF(AVERAGEIF('TT History'!$B:$B, D3862, 'TT History'!$E:$E) &gt;= 8.5%, 1.1055, 1.0525)), 1.0525)</f>
        <v>31.724591432809373</v>
      </c>
    </row>
    <row r="3863" spans="1:8" x14ac:dyDescent="0.25">
      <c r="A3863" t="s">
        <v>176</v>
      </c>
      <c r="B3863" t="str">
        <f>VLOOKUP(C3863, olt_db!$B$2:$E$70, 2, 0)</f>
        <v>OLT-SMGN-Hulakma_Sinaga</v>
      </c>
      <c r="C3863" t="s">
        <v>1471</v>
      </c>
      <c r="D3863" s="42" t="s">
        <v>1472</v>
      </c>
      <c r="E3863" s="42" t="s">
        <v>1499</v>
      </c>
      <c r="F3863" s="105">
        <v>2.9951856027334198</v>
      </c>
      <c r="G3863" s="131">
        <v>99.094963112089403</v>
      </c>
      <c r="H3863" s="41">
        <f>ACOS(COS(RADIANS(90-F3864)) * COS(RADIANS(90-F3863)) + SIN(RADIANS(90-F3864)) * SIN(RADIANS(90-F3863)) * COS(RADIANS(G3864-G3863))) * 6371392 * IFERROR(IF(AVERAGEIF('TT History'!$B:$B, D3863, 'TT History'!$E:$E) &gt; 9.8%, 1.1205, IF(AVERAGEIF('TT History'!$B:$B, D3863, 'TT History'!$E:$E) &gt;= 8.5%, 1.1055, 1.0525)), 1.0525)</f>
        <v>24.834464353438719</v>
      </c>
    </row>
    <row r="3864" spans="1:8" x14ac:dyDescent="0.25">
      <c r="A3864" t="s">
        <v>176</v>
      </c>
      <c r="B3864" t="str">
        <f>VLOOKUP(C3864, olt_db!$B$2:$E$70, 2, 0)</f>
        <v>OLT-SMGN-Hulakma_Sinaga</v>
      </c>
      <c r="C3864" t="s">
        <v>1471</v>
      </c>
      <c r="D3864" s="42" t="s">
        <v>1472</v>
      </c>
      <c r="E3864" s="42" t="s">
        <v>1500</v>
      </c>
      <c r="F3864" s="105">
        <v>2.9950363600911301</v>
      </c>
      <c r="G3864" s="131">
        <v>99.095114150423896</v>
      </c>
      <c r="H3864" s="41">
        <f>ACOS(COS(RADIANS(90-F3865)) * COS(RADIANS(90-F3864)) + SIN(RADIANS(90-F3865)) * SIN(RADIANS(90-F3864)) * COS(RADIANS(G3865-G3864))) * 6371392 * IFERROR(IF(AVERAGEIF('TT History'!$B:$B, D3864, 'TT History'!$E:$E) &gt; 9.8%, 1.1205, IF(AVERAGEIF('TT History'!$B:$B, D3864, 'TT History'!$E:$E) &gt;= 8.5%, 1.1055, 1.0525)), 1.0525)</f>
        <v>30.379667734765153</v>
      </c>
    </row>
    <row r="3865" spans="1:8" x14ac:dyDescent="0.25">
      <c r="A3865" t="s">
        <v>176</v>
      </c>
      <c r="B3865" t="str">
        <f>VLOOKUP(C3865, olt_db!$B$2:$E$70, 2, 0)</f>
        <v>OLT-SMGN-Hulakma_Sinaga</v>
      </c>
      <c r="C3865" t="s">
        <v>1471</v>
      </c>
      <c r="D3865" s="42" t="s">
        <v>1472</v>
      </c>
      <c r="E3865" s="42" t="s">
        <v>1501</v>
      </c>
      <c r="F3865" s="105">
        <v>2.9948516532721801</v>
      </c>
      <c r="G3865" s="131">
        <v>99.0952967704428</v>
      </c>
      <c r="H3865" s="41">
        <f>ACOS(COS(RADIANS(90-F3866)) * COS(RADIANS(90-F3865)) + SIN(RADIANS(90-F3866)) * SIN(RADIANS(90-F3865)) * COS(RADIANS(G3866-G3865))) * 6371392 * IFERROR(IF(AVERAGEIF('TT History'!$B:$B, D3865, 'TT History'!$E:$E) &gt; 9.8%, 1.1205, IF(AVERAGEIF('TT History'!$B:$B, D3865, 'TT History'!$E:$E) &gt;= 8.5%, 1.1055, 1.0525)), 1.0525)</f>
        <v>19.866093832989495</v>
      </c>
    </row>
    <row r="3866" spans="1:8" x14ac:dyDescent="0.25">
      <c r="A3866" t="s">
        <v>176</v>
      </c>
      <c r="B3866" t="str">
        <f>VLOOKUP(C3866, olt_db!$B$2:$E$70, 2, 0)</f>
        <v>OLT-SMGN-Hulakma_Sinaga</v>
      </c>
      <c r="C3866" t="s">
        <v>1471</v>
      </c>
      <c r="D3866" s="42" t="s">
        <v>1472</v>
      </c>
      <c r="E3866" s="42" t="s">
        <v>1502</v>
      </c>
      <c r="F3866" s="105">
        <v>2.9947300967700801</v>
      </c>
      <c r="G3866" s="131">
        <v>99.095415401543903</v>
      </c>
      <c r="H3866" s="41">
        <f>ACOS(COS(RADIANS(90-F3867)) * COS(RADIANS(90-F3866)) + SIN(RADIANS(90-F3867)) * SIN(RADIANS(90-F3866)) * COS(RADIANS(G3867-G3866))) * 6371392 * IFERROR(IF(AVERAGEIF('TT History'!$B:$B, D3866, 'TT History'!$E:$E) &gt; 9.8%, 1.1205, IF(AVERAGEIF('TT History'!$B:$B, D3866, 'TT History'!$E:$E) &gt;= 8.5%, 1.1055, 1.0525)), 1.0525)</f>
        <v>17.583205809035697</v>
      </c>
    </row>
    <row r="3867" spans="1:8" x14ac:dyDescent="0.25">
      <c r="A3867" t="s">
        <v>176</v>
      </c>
      <c r="B3867" t="str">
        <f>VLOOKUP(C3867, olt_db!$B$2:$E$70, 2, 0)</f>
        <v>OLT-SMGN-Hulakma_Sinaga</v>
      </c>
      <c r="C3867" t="s">
        <v>1471</v>
      </c>
      <c r="D3867" s="42" t="s">
        <v>1472</v>
      </c>
      <c r="E3867" s="42" t="s">
        <v>1503</v>
      </c>
      <c r="F3867" s="105">
        <v>2.99462540423283</v>
      </c>
      <c r="G3867" s="131">
        <v>99.095523294239896</v>
      </c>
      <c r="H3867" s="41">
        <f>ACOS(COS(RADIANS(90-F3868)) * COS(RADIANS(90-F3867)) + SIN(RADIANS(90-F3868)) * SIN(RADIANS(90-F3867)) * COS(RADIANS(G3868-G3867))) * 6371392 * IFERROR(IF(AVERAGEIF('TT History'!$B:$B, D3867, 'TT History'!$E:$E) &gt; 9.8%, 1.1205, IF(AVERAGEIF('TT History'!$B:$B, D3867, 'TT History'!$E:$E) &gt;= 8.5%, 1.1055, 1.0525)), 1.0525)</f>
        <v>22.241011991056546</v>
      </c>
    </row>
    <row r="3868" spans="1:8" x14ac:dyDescent="0.25">
      <c r="A3868" t="s">
        <v>176</v>
      </c>
      <c r="B3868" t="str">
        <f>VLOOKUP(C3868, olt_db!$B$2:$E$70, 2, 0)</f>
        <v>OLT-SMGN-Hulakma_Sinaga</v>
      </c>
      <c r="C3868" t="s">
        <v>1471</v>
      </c>
      <c r="D3868" s="42" t="s">
        <v>1472</v>
      </c>
      <c r="E3868" s="42" t="s">
        <v>1504</v>
      </c>
      <c r="F3868" s="105">
        <v>2.9944916241958799</v>
      </c>
      <c r="G3868" s="131">
        <v>99.095658436869996</v>
      </c>
      <c r="H3868" s="41">
        <f>ACOS(COS(RADIANS(90-F3869)) * COS(RADIANS(90-F3868)) + SIN(RADIANS(90-F3869)) * SIN(RADIANS(90-F3868)) * COS(RADIANS(G3869-G3868))) * 6371392 * IFERROR(IF(AVERAGEIF('TT History'!$B:$B, D3868, 'TT History'!$E:$E) &gt; 9.8%, 1.1205, IF(AVERAGEIF('TT History'!$B:$B, D3868, 'TT History'!$E:$E) &gt;= 8.5%, 1.1055, 1.0525)), 1.0525)</f>
        <v>18.826885686801923</v>
      </c>
    </row>
    <row r="3869" spans="1:8" x14ac:dyDescent="0.25">
      <c r="A3869" t="s">
        <v>176</v>
      </c>
      <c r="B3869" t="str">
        <f>VLOOKUP(C3869, olt_db!$B$2:$E$70, 2, 0)</f>
        <v>OLT-SMGN-Hulakma_Sinaga</v>
      </c>
      <c r="C3869" t="s">
        <v>1471</v>
      </c>
      <c r="D3869" s="42" t="s">
        <v>1472</v>
      </c>
      <c r="E3869" s="42" t="s">
        <v>1505</v>
      </c>
      <c r="F3869" s="105">
        <v>2.9943811151223598</v>
      </c>
      <c r="G3869" s="131">
        <v>99.095775484502198</v>
      </c>
      <c r="H3869" s="41">
        <f>ACOS(COS(RADIANS(90-F3870)) * COS(RADIANS(90-F3869)) + SIN(RADIANS(90-F3870)) * SIN(RADIANS(90-F3869)) * COS(RADIANS(G3870-G3869))) * 6371392 * IFERROR(IF(AVERAGEIF('TT History'!$B:$B, D3869, 'TT History'!$E:$E) &gt; 9.8%, 1.1205, IF(AVERAGEIF('TT History'!$B:$B, D3869, 'TT History'!$E:$E) &gt;= 8.5%, 1.1055, 1.0525)), 1.0525)</f>
        <v>17.395944667747422</v>
      </c>
    </row>
    <row r="3870" spans="1:8" x14ac:dyDescent="0.25">
      <c r="A3870" t="s">
        <v>176</v>
      </c>
      <c r="B3870" t="str">
        <f>VLOOKUP(C3870, olt_db!$B$2:$E$70, 2, 0)</f>
        <v>OLT-SMGN-Hulakma_Sinaga</v>
      </c>
      <c r="C3870" t="s">
        <v>1471</v>
      </c>
      <c r="D3870" s="42" t="s">
        <v>1472</v>
      </c>
      <c r="E3870" s="42" t="s">
        <v>1506</v>
      </c>
      <c r="F3870" s="105">
        <v>2.9942816385115498</v>
      </c>
      <c r="G3870" s="131">
        <v>99.095886074412704</v>
      </c>
      <c r="H3870" s="41">
        <f>ACOS(COS(RADIANS(90-F3871)) * COS(RADIANS(90-F3870)) + SIN(RADIANS(90-F3871)) * SIN(RADIANS(90-F3870)) * COS(RADIANS(G3871-G3870))) * 6371392 * IFERROR(IF(AVERAGEIF('TT History'!$B:$B, D3870, 'TT History'!$E:$E) &gt; 9.8%, 1.1205, IF(AVERAGEIF('TT History'!$B:$B, D3870, 'TT History'!$E:$E) &gt;= 8.5%, 1.1055, 1.0525)), 1.0525)</f>
        <v>11.09668610349053</v>
      </c>
    </row>
    <row r="3871" spans="1:8" x14ac:dyDescent="0.25">
      <c r="A3871" t="s">
        <v>176</v>
      </c>
      <c r="B3871" t="str">
        <f>VLOOKUP(C3871, olt_db!$B$2:$E$70, 2, 0)</f>
        <v>OLT-SMGN-Hulakma_Sinaga</v>
      </c>
      <c r="C3871" t="s">
        <v>1471</v>
      </c>
      <c r="D3871" s="42" t="s">
        <v>1472</v>
      </c>
      <c r="E3871" s="42" t="s">
        <v>1507</v>
      </c>
      <c r="F3871" s="105">
        <v>2.9942173184360699</v>
      </c>
      <c r="G3871" s="131">
        <v>99.095955829371704</v>
      </c>
      <c r="H3871" s="41">
        <f>ACOS(COS(RADIANS(90-F3872)) * COS(RADIANS(90-F3871)) + SIN(RADIANS(90-F3872)) * SIN(RADIANS(90-F3871)) * COS(RADIANS(G3872-G3871))) * 6371392 * IFERROR(IF(AVERAGEIF('TT History'!$B:$B, D3871, 'TT History'!$E:$E) &gt; 9.8%, 1.1205, IF(AVERAGEIF('TT History'!$B:$B, D3871, 'TT History'!$E:$E) &gt;= 8.5%, 1.1055, 1.0525)), 1.0525)</f>
        <v>14.757890634005701</v>
      </c>
    </row>
    <row r="3872" spans="1:8" x14ac:dyDescent="0.25">
      <c r="A3872" t="s">
        <v>176</v>
      </c>
      <c r="B3872" t="str">
        <f>VLOOKUP(C3872, olt_db!$B$2:$E$70, 2, 0)</f>
        <v>OLT-SMGN-Hulakma_Sinaga</v>
      </c>
      <c r="C3872" t="s">
        <v>1471</v>
      </c>
      <c r="D3872" s="42" t="s">
        <v>1472</v>
      </c>
      <c r="E3872" s="42" t="s">
        <v>1508</v>
      </c>
      <c r="F3872" s="105">
        <v>2.9941338605291299</v>
      </c>
      <c r="G3872" s="131">
        <v>99.096050484549195</v>
      </c>
      <c r="H3872" s="41">
        <f>ACOS(COS(RADIANS(90-F3873)) * COS(RADIANS(90-F3872)) + SIN(RADIANS(90-F3873)) * SIN(RADIANS(90-F3872)) * COS(RADIANS(G3873-G3872))) * 6371392 * IFERROR(IF(AVERAGEIF('TT History'!$B:$B, D3872, 'TT History'!$E:$E) &gt; 9.8%, 1.1205, IF(AVERAGEIF('TT History'!$B:$B, D3872, 'TT History'!$E:$E) &gt;= 8.5%, 1.1055, 1.0525)), 1.0525)</f>
        <v>11.50099226221063</v>
      </c>
    </row>
    <row r="3873" spans="1:8" x14ac:dyDescent="0.25">
      <c r="A3873" t="s">
        <v>176</v>
      </c>
      <c r="B3873" t="str">
        <f>VLOOKUP(C3873, olt_db!$B$2:$E$70, 2, 0)</f>
        <v>OLT-SMGN-Hulakma_Sinaga</v>
      </c>
      <c r="C3873" t="s">
        <v>1471</v>
      </c>
      <c r="D3873" s="42" t="s">
        <v>1472</v>
      </c>
      <c r="E3873" s="42" t="s">
        <v>1509</v>
      </c>
      <c r="F3873" s="105">
        <v>2.99406456185659</v>
      </c>
      <c r="G3873" s="131">
        <v>99.096120250102004</v>
      </c>
      <c r="H3873" s="41">
        <f>ACOS(COS(RADIANS(90-F3874)) * COS(RADIANS(90-F3873)) + SIN(RADIANS(90-F3874)) * SIN(RADIANS(90-F3873)) * COS(RADIANS(G3874-G3873))) * 6371392 * IFERROR(IF(AVERAGEIF('TT History'!$B:$B, D3873, 'TT History'!$E:$E) &gt; 9.8%, 1.1205, IF(AVERAGEIF('TT History'!$B:$B, D3873, 'TT History'!$E:$E) &gt;= 8.5%, 1.1055, 1.0525)), 1.0525)</f>
        <v>10.362428791047725</v>
      </c>
    </row>
    <row r="3874" spans="1:8" x14ac:dyDescent="0.25">
      <c r="A3874" t="s">
        <v>176</v>
      </c>
      <c r="B3874" t="str">
        <f>VLOOKUP(C3874, olt_db!$B$2:$E$70, 2, 0)</f>
        <v>OLT-SMGN-Hulakma_Sinaga</v>
      </c>
      <c r="C3874" t="s">
        <v>1471</v>
      </c>
      <c r="D3874" s="42" t="s">
        <v>1472</v>
      </c>
      <c r="E3874" s="42" t="s">
        <v>1510</v>
      </c>
      <c r="F3874" s="105">
        <v>2.9940022054191102</v>
      </c>
      <c r="G3874" s="131">
        <v>99.096183188917294</v>
      </c>
      <c r="H3874" s="41">
        <f>ACOS(COS(RADIANS(90-F3875)) * COS(RADIANS(90-F3874)) + SIN(RADIANS(90-F3875)) * SIN(RADIANS(90-F3874)) * COS(RADIANS(G3875-G3874))) * 6371392 * IFERROR(IF(AVERAGEIF('TT History'!$B:$B, D3874, 'TT History'!$E:$E) &gt; 9.8%, 1.1205, IF(AVERAGEIF('TT History'!$B:$B, D3874, 'TT History'!$E:$E) &gt;= 8.5%, 1.1055, 1.0525)), 1.0525)</f>
        <v>15.375227019224145</v>
      </c>
    </row>
    <row r="3875" spans="1:8" x14ac:dyDescent="0.25">
      <c r="A3875" t="s">
        <v>176</v>
      </c>
      <c r="B3875" t="str">
        <f>VLOOKUP(C3875, olt_db!$B$2:$E$70, 2, 0)</f>
        <v>OLT-SMGN-Hulakma_Sinaga</v>
      </c>
      <c r="C3875" t="s">
        <v>1471</v>
      </c>
      <c r="D3875" s="42" t="s">
        <v>1472</v>
      </c>
      <c r="E3875" s="42" t="s">
        <v>1511</v>
      </c>
      <c r="F3875" s="105">
        <v>2.99390525985135</v>
      </c>
      <c r="G3875" s="131">
        <v>99.096271955004596</v>
      </c>
      <c r="H3875" s="41">
        <f>ACOS(COS(RADIANS(90-F3876)) * COS(RADIANS(90-F3875)) + SIN(RADIANS(90-F3876)) * SIN(RADIANS(90-F3875)) * COS(RADIANS(G3876-G3875))) * 6371392 * IFERROR(IF(AVERAGEIF('TT History'!$B:$B, D3875, 'TT History'!$E:$E) &gt; 9.8%, 1.1205, IF(AVERAGEIF('TT History'!$B:$B, D3875, 'TT History'!$E:$E) &gt;= 8.5%, 1.1055, 1.0525)), 1.0525)</f>
        <v>13.146192469877494</v>
      </c>
    </row>
    <row r="3876" spans="1:8" x14ac:dyDescent="0.25">
      <c r="A3876" t="s">
        <v>176</v>
      </c>
      <c r="B3876" t="str">
        <f>VLOOKUP(C3876, olt_db!$B$2:$E$70, 2, 0)</f>
        <v>OLT-SMGN-Hulakma_Sinaga</v>
      </c>
      <c r="C3876" t="s">
        <v>1471</v>
      </c>
      <c r="D3876" s="42" t="s">
        <v>1472</v>
      </c>
      <c r="E3876" s="42" t="s">
        <v>1512</v>
      </c>
      <c r="F3876" s="105">
        <v>2.9938206451579399</v>
      </c>
      <c r="G3876" s="131">
        <v>99.096345923089601</v>
      </c>
      <c r="H3876" s="41">
        <f>ACOS(COS(RADIANS(90-F3877)) * COS(RADIANS(90-F3876)) + SIN(RADIANS(90-F3877)) * SIN(RADIANS(90-F3876)) * COS(RADIANS(G3877-G3876))) * 6371392 * IFERROR(IF(AVERAGEIF('TT History'!$B:$B, D3876, 'TT History'!$E:$E) &gt; 9.8%, 1.1205, IF(AVERAGEIF('TT History'!$B:$B, D3876, 'TT History'!$E:$E) &gt;= 8.5%, 1.1055, 1.0525)), 1.0525)</f>
        <v>9.867869318013522</v>
      </c>
    </row>
    <row r="3877" spans="1:8" x14ac:dyDescent="0.25">
      <c r="A3877" t="s">
        <v>176</v>
      </c>
      <c r="B3877" t="str">
        <f>VLOOKUP(C3877, olt_db!$B$2:$E$70, 2, 0)</f>
        <v>OLT-SMGN-Hulakma_Sinaga</v>
      </c>
      <c r="C3877" t="s">
        <v>1471</v>
      </c>
      <c r="D3877" s="42" t="s">
        <v>1472</v>
      </c>
      <c r="E3877" s="42" t="s">
        <v>1513</v>
      </c>
      <c r="F3877" s="105">
        <v>2.9937566199452301</v>
      </c>
      <c r="G3877" s="131">
        <v>99.096400850564393</v>
      </c>
      <c r="H3877" s="41">
        <f>ACOS(COS(RADIANS(90-F3878)) * COS(RADIANS(90-F3877)) + SIN(RADIANS(90-F3878)) * SIN(RADIANS(90-F3877)) * COS(RADIANS(G3878-G3877))) * 6371392 * IFERROR(IF(AVERAGEIF('TT History'!$B:$B, D3877, 'TT History'!$E:$E) &gt; 9.8%, 1.1205, IF(AVERAGEIF('TT History'!$B:$B, D3877, 'TT History'!$E:$E) &gt;= 8.5%, 1.1055, 1.0525)), 1.0525)</f>
        <v>14.076740179912779</v>
      </c>
    </row>
    <row r="3878" spans="1:8" x14ac:dyDescent="0.25">
      <c r="A3878" t="s">
        <v>176</v>
      </c>
      <c r="B3878" t="str">
        <f>VLOOKUP(C3878, olt_db!$B$2:$E$70, 2, 0)</f>
        <v>OLT-SMGN-Hulakma_Sinaga</v>
      </c>
      <c r="C3878" t="s">
        <v>1471</v>
      </c>
      <c r="D3878" s="42" t="s">
        <v>1472</v>
      </c>
      <c r="E3878" s="42" t="s">
        <v>1514</v>
      </c>
      <c r="F3878" s="105">
        <v>2.9936719517645201</v>
      </c>
      <c r="G3878" s="131">
        <v>99.096486385354098</v>
      </c>
      <c r="H3878" s="41">
        <f>ACOS(COS(RADIANS(90-F3879)) * COS(RADIANS(90-F3878)) + SIN(RADIANS(90-F3879)) * SIN(RADIANS(90-F3878)) * COS(RADIANS(G3879-G3878))) * 6371392 * IFERROR(IF(AVERAGEIF('TT History'!$B:$B, D3878, 'TT History'!$E:$E) &gt; 9.8%, 1.1205, IF(AVERAGEIF('TT History'!$B:$B, D3878, 'TT History'!$E:$E) &gt;= 8.5%, 1.1055, 1.0525)), 1.0525)</f>
        <v>12.347984101431575</v>
      </c>
    </row>
    <row r="3879" spans="1:8" x14ac:dyDescent="0.25">
      <c r="A3879" t="s">
        <v>176</v>
      </c>
      <c r="B3879" t="str">
        <f>VLOOKUP(C3879, olt_db!$B$2:$E$70, 2, 0)</f>
        <v>OLT-SMGN-Hulakma_Sinaga</v>
      </c>
      <c r="C3879" t="s">
        <v>1471</v>
      </c>
      <c r="D3879" s="42" t="s">
        <v>1472</v>
      </c>
      <c r="E3879" s="42" t="s">
        <v>1515</v>
      </c>
      <c r="F3879" s="105">
        <v>2.9935943806727798</v>
      </c>
      <c r="G3879" s="131">
        <v>99.096557996168499</v>
      </c>
      <c r="H3879" s="41">
        <f>ACOS(COS(RADIANS(90-F3880)) * COS(RADIANS(90-F3879)) + SIN(RADIANS(90-F3880)) * SIN(RADIANS(90-F3879)) * COS(RADIANS(G3880-G3879))) * 6371392 * IFERROR(IF(AVERAGEIF('TT History'!$B:$B, D3879, 'TT History'!$E:$E) &gt; 9.8%, 1.1205, IF(AVERAGEIF('TT History'!$B:$B, D3879, 'TT History'!$E:$E) &gt;= 8.5%, 1.1055, 1.0525)), 1.0525)</f>
        <v>13.160236537001978</v>
      </c>
    </row>
    <row r="3880" spans="1:8" x14ac:dyDescent="0.25">
      <c r="A3880" t="s">
        <v>176</v>
      </c>
      <c r="B3880" t="str">
        <f>VLOOKUP(C3880, olt_db!$B$2:$E$70, 2, 0)</f>
        <v>OLT-SMGN-Hulakma_Sinaga</v>
      </c>
      <c r="C3880" t="s">
        <v>1471</v>
      </c>
      <c r="D3880" s="42" t="s">
        <v>1472</v>
      </c>
      <c r="E3880" s="42" t="s">
        <v>1516</v>
      </c>
      <c r="F3880" s="105">
        <v>2.9935143758226501</v>
      </c>
      <c r="G3880" s="131">
        <v>99.096637115670305</v>
      </c>
      <c r="H3880" s="41">
        <f>ACOS(COS(RADIANS(90-F3881)) * COS(RADIANS(90-F3880)) + SIN(RADIANS(90-F3881)) * SIN(RADIANS(90-F3880)) * COS(RADIANS(G3881-G3880))) * 6371392 * IFERROR(IF(AVERAGEIF('TT History'!$B:$B, D3880, 'TT History'!$E:$E) &gt; 9.8%, 1.1205, IF(AVERAGEIF('TT History'!$B:$B, D3880, 'TT History'!$E:$E) &gt;= 8.5%, 1.1055, 1.0525)), 1.0525)</f>
        <v>13.529860298693562</v>
      </c>
    </row>
    <row r="3881" spans="1:8" x14ac:dyDescent="0.25">
      <c r="A3881" t="s">
        <v>176</v>
      </c>
      <c r="B3881" t="str">
        <f>VLOOKUP(C3881, olt_db!$B$2:$E$70, 2, 0)</f>
        <v>OLT-SMGN-Hulakma_Sinaga</v>
      </c>
      <c r="C3881" t="s">
        <v>1471</v>
      </c>
      <c r="D3881" s="42" t="s">
        <v>1472</v>
      </c>
      <c r="E3881" s="42" t="s">
        <v>1517</v>
      </c>
      <c r="F3881" s="105">
        <v>2.9934297093842601</v>
      </c>
      <c r="G3881" s="131">
        <v>99.096715929927996</v>
      </c>
      <c r="H3881" s="41">
        <f>ACOS(COS(RADIANS(90-F3882)) * COS(RADIANS(90-F3881)) + SIN(RADIANS(90-F3882)) * SIN(RADIANS(90-F3881)) * COS(RADIANS(G3882-G3881))) * 6371392 * IFERROR(IF(AVERAGEIF('TT History'!$B:$B, D3881, 'TT History'!$E:$E) &gt; 9.8%, 1.1205, IF(AVERAGEIF('TT History'!$B:$B, D3881, 'TT History'!$E:$E) &gt;= 8.5%, 1.1055, 1.0525)), 1.0525)</f>
        <v>11.147858343065796</v>
      </c>
    </row>
    <row r="3882" spans="1:8" x14ac:dyDescent="0.25">
      <c r="A3882" t="s">
        <v>176</v>
      </c>
      <c r="B3882" t="str">
        <f>VLOOKUP(C3882, olt_db!$B$2:$E$70, 2, 0)</f>
        <v>OLT-SMGN-Hulakma_Sinaga</v>
      </c>
      <c r="C3882" t="s">
        <v>1471</v>
      </c>
      <c r="D3882" s="42" t="s">
        <v>1472</v>
      </c>
      <c r="E3882" s="42" t="s">
        <v>1518</v>
      </c>
      <c r="F3882" s="105">
        <v>2.99336456748305</v>
      </c>
      <c r="G3882" s="131">
        <v>99.096785509925596</v>
      </c>
      <c r="H3882" s="41">
        <f>ACOS(COS(RADIANS(90-F3883)) * COS(RADIANS(90-F3882)) + SIN(RADIANS(90-F3883)) * SIN(RADIANS(90-F3882)) * COS(RADIANS(G3883-G3882))) * 6371392 * IFERROR(IF(AVERAGEIF('TT History'!$B:$B, D3882, 'TT History'!$E:$E) &gt; 9.8%, 1.1205, IF(AVERAGEIF('TT History'!$B:$B, D3882, 'TT History'!$E:$E) &gt;= 8.5%, 1.1055, 1.0525)), 1.0525)</f>
        <v>11.819549435309296</v>
      </c>
    </row>
    <row r="3883" spans="1:8" x14ac:dyDescent="0.25">
      <c r="A3883" t="s">
        <v>176</v>
      </c>
      <c r="B3883" t="str">
        <f>VLOOKUP(C3883, olt_db!$B$2:$E$70, 2, 0)</f>
        <v>OLT-SMGN-Hulakma_Sinaga</v>
      </c>
      <c r="C3883" t="s">
        <v>1471</v>
      </c>
      <c r="D3883" s="42" t="s">
        <v>1472</v>
      </c>
      <c r="E3883" s="42" t="s">
        <v>1519</v>
      </c>
      <c r="F3883" s="105">
        <v>2.99329374636079</v>
      </c>
      <c r="G3883" s="131">
        <v>99.096857596736896</v>
      </c>
      <c r="H3883" s="41">
        <f>ACOS(COS(RADIANS(90-F3884)) * COS(RADIANS(90-F3883)) + SIN(RADIANS(90-F3884)) * SIN(RADIANS(90-F3883)) * COS(RADIANS(G3884-G3883))) * 6371392 * IFERROR(IF(AVERAGEIF('TT History'!$B:$B, D3883, 'TT History'!$E:$E) &gt; 9.8%, 1.1205, IF(AVERAGEIF('TT History'!$B:$B, D3883, 'TT History'!$E:$E) &gt;= 8.5%, 1.1055, 1.0525)), 1.0525)</f>
        <v>9.4216599090812441</v>
      </c>
    </row>
    <row r="3884" spans="1:8" x14ac:dyDescent="0.25">
      <c r="A3884" t="s">
        <v>176</v>
      </c>
      <c r="B3884" t="str">
        <f>VLOOKUP(C3884, olt_db!$B$2:$E$70, 2, 0)</f>
        <v>OLT-SMGN-Hulakma_Sinaga</v>
      </c>
      <c r="C3884" t="s">
        <v>1471</v>
      </c>
      <c r="D3884" s="42" t="s">
        <v>1472</v>
      </c>
      <c r="E3884" s="42" t="s">
        <v>1520</v>
      </c>
      <c r="F3884" s="105">
        <v>2.99323525581709</v>
      </c>
      <c r="G3884" s="131">
        <v>99.096912972567694</v>
      </c>
      <c r="H3884" s="41">
        <f>ACOS(COS(RADIANS(90-F3885)) * COS(RADIANS(90-F3884)) + SIN(RADIANS(90-F3885)) * SIN(RADIANS(90-F3884)) * COS(RADIANS(G3885-G3884))) * 6371392 * IFERROR(IF(AVERAGEIF('TT History'!$B:$B, D3884, 'TT History'!$E:$E) &gt; 9.8%, 1.1205, IF(AVERAGEIF('TT History'!$B:$B, D3884, 'TT History'!$E:$E) &gt;= 8.5%, 1.1055, 1.0525)), 1.0525)</f>
        <v>12.358491993517507</v>
      </c>
    </row>
    <row r="3885" spans="1:8" x14ac:dyDescent="0.25">
      <c r="A3885" t="s">
        <v>176</v>
      </c>
      <c r="B3885" t="str">
        <f>VLOOKUP(C3885, olt_db!$B$2:$E$70, 2, 0)</f>
        <v>OLT-SMGN-Hulakma_Sinaga</v>
      </c>
      <c r="C3885" t="s">
        <v>1471</v>
      </c>
      <c r="D3885" s="42" t="s">
        <v>1472</v>
      </c>
      <c r="E3885" s="42" t="s">
        <v>1521</v>
      </c>
      <c r="F3885" s="105">
        <v>2.9931607848269901</v>
      </c>
      <c r="G3885" s="131">
        <v>99.096987933413104</v>
      </c>
      <c r="H3885" s="41">
        <f>ACOS(COS(RADIANS(90-F3886)) * COS(RADIANS(90-F3885)) + SIN(RADIANS(90-F3886)) * SIN(RADIANS(90-F3885)) * COS(RADIANS(G3886-G3885))) * 6371392 * IFERROR(IF(AVERAGEIF('TT History'!$B:$B, D3885, 'TT History'!$E:$E) &gt; 9.8%, 1.1205, IF(AVERAGEIF('TT History'!$B:$B, D3885, 'TT History'!$E:$E) &gt;= 8.5%, 1.1055, 1.0525)), 1.0525)</f>
        <v>9.7804603698398136</v>
      </c>
    </row>
    <row r="3886" spans="1:8" x14ac:dyDescent="0.25">
      <c r="A3886" t="s">
        <v>176</v>
      </c>
      <c r="B3886" t="str">
        <f>VLOOKUP(C3886, olt_db!$B$2:$E$70, 2, 0)</f>
        <v>OLT-SMGN-Hulakma_Sinaga</v>
      </c>
      <c r="C3886" t="s">
        <v>1471</v>
      </c>
      <c r="D3886" s="42" t="s">
        <v>1472</v>
      </c>
      <c r="E3886" s="42" t="s">
        <v>1522</v>
      </c>
      <c r="F3886" s="105">
        <v>2.99310537676666</v>
      </c>
      <c r="G3886" s="131">
        <v>99.097050574704596</v>
      </c>
      <c r="H3886" s="41">
        <f>ACOS(COS(RADIANS(90-F3887)) * COS(RADIANS(90-F3886)) + SIN(RADIANS(90-F3887)) * SIN(RADIANS(90-F3886)) * COS(RADIANS(G3887-G3886))) * 6371392 * IFERROR(IF(AVERAGEIF('TT History'!$B:$B, D3886, 'TT History'!$E:$E) &gt; 9.8%, 1.1205, IF(AVERAGEIF('TT History'!$B:$B, D3886, 'TT History'!$E:$E) &gt;= 8.5%, 1.1055, 1.0525)), 1.0525)</f>
        <v>9.301131079875935</v>
      </c>
    </row>
    <row r="3887" spans="1:8" x14ac:dyDescent="0.25">
      <c r="A3887" t="s">
        <v>176</v>
      </c>
      <c r="B3887" t="str">
        <f>VLOOKUP(C3887, olt_db!$B$2:$E$70, 2, 0)</f>
        <v>OLT-SMGN-Hulakma_Sinaga</v>
      </c>
      <c r="C3887" t="s">
        <v>1471</v>
      </c>
      <c r="D3887" s="42" t="s">
        <v>1472</v>
      </c>
      <c r="E3887" s="42" t="s">
        <v>1523</v>
      </c>
      <c r="F3887" s="105">
        <v>2.99304598559003</v>
      </c>
      <c r="G3887" s="131">
        <v>99.097103440287199</v>
      </c>
      <c r="H3887" s="41">
        <f>ACOS(COS(RADIANS(90-F3888)) * COS(RADIANS(90-F3887)) + SIN(RADIANS(90-F3888)) * SIN(RADIANS(90-F3887)) * COS(RADIANS(G3888-G3887))) * 6371392 * IFERROR(IF(AVERAGEIF('TT History'!$B:$B, D3887, 'TT History'!$E:$E) &gt; 9.8%, 1.1205, IF(AVERAGEIF('TT History'!$B:$B, D3887, 'TT History'!$E:$E) &gt;= 8.5%, 1.1055, 1.0525)), 1.0525)</f>
        <v>10.862509289536574</v>
      </c>
    </row>
    <row r="3888" spans="1:8" x14ac:dyDescent="0.25">
      <c r="A3888" t="s">
        <v>176</v>
      </c>
      <c r="B3888" t="str">
        <f>VLOOKUP(C3888, olt_db!$B$2:$E$70, 2, 0)</f>
        <v>OLT-SMGN-Hulakma_Sinaga</v>
      </c>
      <c r="C3888" t="s">
        <v>1471</v>
      </c>
      <c r="D3888" s="42" t="s">
        <v>1472</v>
      </c>
      <c r="E3888" s="42" t="s">
        <v>1524</v>
      </c>
      <c r="F3888" s="105">
        <v>2.9929835684245099</v>
      </c>
      <c r="G3888" s="131">
        <v>99.097172223017594</v>
      </c>
      <c r="H3888" s="41">
        <f>ACOS(COS(RADIANS(90-F3889)) * COS(RADIANS(90-F3888)) + SIN(RADIANS(90-F3889)) * SIN(RADIANS(90-F3888)) * COS(RADIANS(G3889-G3888))) * 6371392 * IFERROR(IF(AVERAGEIF('TT History'!$B:$B, D3888, 'TT History'!$E:$E) &gt; 9.8%, 1.1205, IF(AVERAGEIF('TT History'!$B:$B, D3888, 'TT History'!$E:$E) &gt;= 8.5%, 1.1055, 1.0525)), 1.0525)</f>
        <v>10.680821263624805</v>
      </c>
    </row>
    <row r="3889" spans="1:8" x14ac:dyDescent="0.25">
      <c r="A3889" t="s">
        <v>176</v>
      </c>
      <c r="B3889" t="str">
        <f>VLOOKUP(C3889, olt_db!$B$2:$E$70, 2, 0)</f>
        <v>OLT-SMGN-Hulakma_Sinaga</v>
      </c>
      <c r="C3889" t="s">
        <v>1471</v>
      </c>
      <c r="D3889" s="42" t="s">
        <v>1472</v>
      </c>
      <c r="E3889" s="42" t="s">
        <v>1525</v>
      </c>
      <c r="F3889" s="105">
        <v>2.9929190766919902</v>
      </c>
      <c r="G3889" s="131">
        <v>99.097236879644299</v>
      </c>
      <c r="H3889" s="41">
        <f>ACOS(COS(RADIANS(90-F3890)) * COS(RADIANS(90-F3889)) + SIN(RADIANS(90-F3890)) * SIN(RADIANS(90-F3889)) * COS(RADIANS(G3890-G3889))) * 6371392 * IFERROR(IF(AVERAGEIF('TT History'!$B:$B, D3889, 'TT History'!$E:$E) &gt; 9.8%, 1.1205, IF(AVERAGEIF('TT History'!$B:$B, D3889, 'TT History'!$E:$E) &gt;= 8.5%, 1.1055, 1.0525)), 1.0525)</f>
        <v>10.185055884256533</v>
      </c>
    </row>
    <row r="3890" spans="1:8" x14ac:dyDescent="0.25">
      <c r="A3890" t="s">
        <v>176</v>
      </c>
      <c r="B3890" t="str">
        <f>VLOOKUP(C3890, olt_db!$B$2:$E$70, 2, 0)</f>
        <v>OLT-SMGN-Hulakma_Sinaga</v>
      </c>
      <c r="C3890" t="s">
        <v>1471</v>
      </c>
      <c r="D3890" s="42" t="s">
        <v>1472</v>
      </c>
      <c r="E3890" s="42" t="s">
        <v>1526</v>
      </c>
      <c r="F3890" s="105">
        <v>2.99286111349004</v>
      </c>
      <c r="G3890" s="131">
        <v>99.097301880063597</v>
      </c>
      <c r="H3890" s="41">
        <f>ACOS(COS(RADIANS(90-F3891)) * COS(RADIANS(90-F3890)) + SIN(RADIANS(90-F3891)) * SIN(RADIANS(90-F3890)) * COS(RADIANS(G3891-G3890))) * 6371392 * IFERROR(IF(AVERAGEIF('TT History'!$B:$B, D3890, 'TT History'!$E:$E) &gt; 9.8%, 1.1205, IF(AVERAGEIF('TT History'!$B:$B, D3890, 'TT History'!$E:$E) &gt;= 8.5%, 1.1055, 1.0525)), 1.0525)</f>
        <v>11.928448922555393</v>
      </c>
    </row>
    <row r="3891" spans="1:8" x14ac:dyDescent="0.25">
      <c r="A3891" t="s">
        <v>176</v>
      </c>
      <c r="B3891" t="str">
        <f>VLOOKUP(C3891, olt_db!$B$2:$E$70, 2, 0)</f>
        <v>OLT-SMGN-Hulakma_Sinaga</v>
      </c>
      <c r="C3891" t="s">
        <v>1471</v>
      </c>
      <c r="D3891" s="42" t="s">
        <v>1472</v>
      </c>
      <c r="E3891" s="42" t="s">
        <v>1527</v>
      </c>
      <c r="F3891" s="105">
        <v>2.9927600641877499</v>
      </c>
      <c r="G3891" s="131">
        <v>99.097315170103897</v>
      </c>
      <c r="H3891" s="41">
        <f>ACOS(COS(RADIANS(90-F3892)) * COS(RADIANS(90-F3891)) + SIN(RADIANS(90-F3892)) * SIN(RADIANS(90-F3891)) * COS(RADIANS(G3892-G3891))) * 6371392 * IFERROR(IF(AVERAGEIF('TT History'!$B:$B, D3891, 'TT History'!$E:$E) &gt; 9.8%, 1.1205, IF(AVERAGEIF('TT History'!$B:$B, D3891, 'TT History'!$E:$E) &gt;= 8.5%, 1.1055, 1.0525)), 1.0525)</f>
        <v>12.025158645918506</v>
      </c>
    </row>
    <row r="3892" spans="1:8" x14ac:dyDescent="0.25">
      <c r="A3892" t="s">
        <v>176</v>
      </c>
      <c r="B3892" t="str">
        <f>VLOOKUP(C3892, olt_db!$B$2:$E$70, 2, 0)</f>
        <v>OLT-SMGN-Hulakma_Sinaga</v>
      </c>
      <c r="C3892" t="s">
        <v>1471</v>
      </c>
      <c r="D3892" s="42" t="s">
        <v>1472</v>
      </c>
      <c r="E3892" s="42" t="s">
        <v>1528</v>
      </c>
      <c r="F3892" s="105">
        <v>2.9926776101521702</v>
      </c>
      <c r="G3892" s="131">
        <v>99.097253785899497</v>
      </c>
      <c r="H3892" s="41">
        <f>ACOS(COS(RADIANS(90-F3893)) * COS(RADIANS(90-F3892)) + SIN(RADIANS(90-F3893)) * SIN(RADIANS(90-F3892)) * COS(RADIANS(G3893-G3892))) * 6371392 * IFERROR(IF(AVERAGEIF('TT History'!$B:$B, D3892, 'TT History'!$E:$E) &gt; 9.8%, 1.1205, IF(AVERAGEIF('TT History'!$B:$B, D3892, 'TT History'!$E:$E) &gt;= 8.5%, 1.1055, 1.0525)), 1.0525)</f>
        <v>8.2763452859464213</v>
      </c>
    </row>
    <row r="3893" spans="1:8" x14ac:dyDescent="0.25">
      <c r="A3893" t="s">
        <v>176</v>
      </c>
      <c r="B3893" t="str">
        <f>VLOOKUP(C3893, olt_db!$B$2:$E$70, 2, 0)</f>
        <v>OLT-SMGN-Hulakma_Sinaga</v>
      </c>
      <c r="C3893" t="s">
        <v>1471</v>
      </c>
      <c r="D3893" s="42" t="s">
        <v>1472</v>
      </c>
      <c r="E3893" s="42" t="s">
        <v>1529</v>
      </c>
      <c r="F3893" s="105">
        <v>2.9926296421218002</v>
      </c>
      <c r="G3893" s="131">
        <v>99.097201762045401</v>
      </c>
      <c r="H3893" s="41">
        <f>ACOS(COS(RADIANS(90-F3894)) * COS(RADIANS(90-F3893)) + SIN(RADIANS(90-F3894)) * SIN(RADIANS(90-F3893)) * COS(RADIANS(G3894-G3893))) * 6371392 * IFERROR(IF(AVERAGEIF('TT History'!$B:$B, D3893, 'TT History'!$E:$E) &gt; 9.8%, 1.1205, IF(AVERAGEIF('TT History'!$B:$B, D3893, 'TT History'!$E:$E) &gt;= 8.5%, 1.1055, 1.0525)), 1.0525)</f>
        <v>8.6992637173826726</v>
      </c>
    </row>
    <row r="3894" spans="1:8" x14ac:dyDescent="0.25">
      <c r="A3894" t="s">
        <v>176</v>
      </c>
      <c r="B3894" t="str">
        <f>VLOOKUP(C3894, olt_db!$B$2:$E$70, 2, 0)</f>
        <v>OLT-SMGN-Hulakma_Sinaga</v>
      </c>
      <c r="C3894" t="s">
        <v>1471</v>
      </c>
      <c r="D3894" s="42" t="s">
        <v>1472</v>
      </c>
      <c r="E3894" s="42" t="s">
        <v>1530</v>
      </c>
      <c r="F3894" s="105">
        <v>2.9925752222508701</v>
      </c>
      <c r="G3894" s="131">
        <v>99.097151062487796</v>
      </c>
      <c r="H3894" s="41">
        <f>ACOS(COS(RADIANS(90-F3895)) * COS(RADIANS(90-F3894)) + SIN(RADIANS(90-F3895)) * SIN(RADIANS(90-F3894)) * COS(RADIANS(G3895-G3894))) * 6371392 * IFERROR(IF(AVERAGEIF('TT History'!$B:$B, D3894, 'TT History'!$E:$E) &gt; 9.8%, 1.1205, IF(AVERAGEIF('TT History'!$B:$B, D3894, 'TT History'!$E:$E) &gt;= 8.5%, 1.1055, 1.0525)), 1.0525)</f>
        <v>8.4606909848478384</v>
      </c>
    </row>
    <row r="3895" spans="1:8" x14ac:dyDescent="0.25">
      <c r="A3895" t="s">
        <v>176</v>
      </c>
      <c r="B3895" t="str">
        <f>VLOOKUP(C3895, olt_db!$B$2:$E$70, 2, 0)</f>
        <v>OLT-SMGN-Hulakma_Sinaga</v>
      </c>
      <c r="C3895" t="s">
        <v>1471</v>
      </c>
      <c r="D3895" s="42" t="s">
        <v>1472</v>
      </c>
      <c r="E3895" s="42" t="s">
        <v>1531</v>
      </c>
      <c r="F3895" s="105">
        <v>2.9925225469643499</v>
      </c>
      <c r="G3895" s="131">
        <v>99.097101485177205</v>
      </c>
      <c r="H3895" s="41">
        <f>ACOS(COS(RADIANS(90-F3896)) * COS(RADIANS(90-F3895)) + SIN(RADIANS(90-F3896)) * SIN(RADIANS(90-F3895)) * COS(RADIANS(G3896-G3895))) * 6371392 * IFERROR(IF(AVERAGEIF('TT History'!$B:$B, D3895, 'TT History'!$E:$E) &gt; 9.8%, 1.1205, IF(AVERAGEIF('TT History'!$B:$B, D3895, 'TT History'!$E:$E) &gt;= 8.5%, 1.1055, 1.0525)), 1.0525)</f>
        <v>9.4729209664179646</v>
      </c>
    </row>
    <row r="3896" spans="1:8" x14ac:dyDescent="0.25">
      <c r="A3896" t="s">
        <v>176</v>
      </c>
      <c r="B3896" t="str">
        <f>VLOOKUP(C3896, olt_db!$B$2:$E$70, 2, 0)</f>
        <v>OLT-SMGN-Hulakma_Sinaga</v>
      </c>
      <c r="C3896" t="s">
        <v>1471</v>
      </c>
      <c r="D3896" s="42" t="s">
        <v>1472</v>
      </c>
      <c r="E3896" s="42" t="s">
        <v>1532</v>
      </c>
      <c r="F3896" s="105">
        <v>2.9924632455910198</v>
      </c>
      <c r="G3896" s="131">
        <v>99.097046326863705</v>
      </c>
      <c r="H3896" s="41">
        <f>ACOS(COS(RADIANS(90-F3897)) * COS(RADIANS(90-F3896)) + SIN(RADIANS(90-F3897)) * SIN(RADIANS(90-F3896)) * COS(RADIANS(G3897-G3896))) * 6371392 * IFERROR(IF(AVERAGEIF('TT History'!$B:$B, D3896, 'TT History'!$E:$E) &gt; 9.8%, 1.1205, IF(AVERAGEIF('TT History'!$B:$B, D3896, 'TT History'!$E:$E) &gt;= 8.5%, 1.1055, 1.0525)), 1.0525)</f>
        <v>9.4960821769789092</v>
      </c>
    </row>
    <row r="3897" spans="1:8" x14ac:dyDescent="0.25">
      <c r="A3897" t="s">
        <v>176</v>
      </c>
      <c r="B3897" t="str">
        <f>VLOOKUP(C3897, olt_db!$B$2:$E$70, 2, 0)</f>
        <v>OLT-SMGN-Hulakma_Sinaga</v>
      </c>
      <c r="C3897" t="s">
        <v>1471</v>
      </c>
      <c r="D3897" s="42" t="s">
        <v>1472</v>
      </c>
      <c r="E3897" s="42" t="s">
        <v>1533</v>
      </c>
      <c r="F3897" s="105">
        <v>2.99240676309502</v>
      </c>
      <c r="G3897" s="131">
        <v>99.096987999187107</v>
      </c>
      <c r="H3897" s="41">
        <f>ACOS(COS(RADIANS(90-F3898)) * COS(RADIANS(90-F3897)) + SIN(RADIANS(90-F3898)) * SIN(RADIANS(90-F3897)) * COS(RADIANS(G3898-G3897))) * 6371392 * IFERROR(IF(AVERAGEIF('TT History'!$B:$B, D3897, 'TT History'!$E:$E) &gt; 9.8%, 1.1205, IF(AVERAGEIF('TT History'!$B:$B, D3897, 'TT History'!$E:$E) &gt;= 8.5%, 1.1055, 1.0525)), 1.0525)</f>
        <v>10.201219150405848</v>
      </c>
    </row>
    <row r="3898" spans="1:8" x14ac:dyDescent="0.25">
      <c r="A3898" t="s">
        <v>176</v>
      </c>
      <c r="B3898" t="str">
        <f>VLOOKUP(C3898, olt_db!$B$2:$E$70, 2, 0)</f>
        <v>OLT-SMGN-Hulakma_Sinaga</v>
      </c>
      <c r="C3898" t="s">
        <v>1471</v>
      </c>
      <c r="D3898" s="42" t="s">
        <v>1472</v>
      </c>
      <c r="E3898" s="42" t="s">
        <v>1534</v>
      </c>
      <c r="F3898" s="105">
        <v>2.99234568484985</v>
      </c>
      <c r="G3898" s="131">
        <v>99.096925731520301</v>
      </c>
      <c r="H3898" s="41">
        <f>ACOS(COS(RADIANS(90-F3899)) * COS(RADIANS(90-F3898)) + SIN(RADIANS(90-F3899)) * SIN(RADIANS(90-F3898)) * COS(RADIANS(G3899-G3898))) * 6371392 * IFERROR(IF(AVERAGEIF('TT History'!$B:$B, D3898, 'TT History'!$E:$E) &gt; 9.8%, 1.1205, IF(AVERAGEIF('TT History'!$B:$B, D3898, 'TT History'!$E:$E) &gt;= 8.5%, 1.1055, 1.0525)), 1.0525)</f>
        <v>7.1890859669525353</v>
      </c>
    </row>
    <row r="3899" spans="1:8" x14ac:dyDescent="0.25">
      <c r="A3899" t="s">
        <v>176</v>
      </c>
      <c r="B3899" t="str">
        <f>VLOOKUP(C3899, olt_db!$B$2:$E$70, 2, 0)</f>
        <v>OLT-SMGN-Hulakma_Sinaga</v>
      </c>
      <c r="C3899" t="s">
        <v>1471</v>
      </c>
      <c r="D3899" s="42" t="s">
        <v>1472</v>
      </c>
      <c r="E3899" s="42" t="s">
        <v>1535</v>
      </c>
      <c r="F3899" s="105">
        <v>2.9923031655082202</v>
      </c>
      <c r="G3899" s="131">
        <v>99.096881339785298</v>
      </c>
      <c r="H3899" s="41">
        <f>ACOS(COS(RADIANS(90-F3900)) * COS(RADIANS(90-F3899)) + SIN(RADIANS(90-F3900)) * SIN(RADIANS(90-F3899)) * COS(RADIANS(G3900-G3899))) * 6371392 * IFERROR(IF(AVERAGEIF('TT History'!$B:$B, D3899, 'TT History'!$E:$E) &gt; 9.8%, 1.1205, IF(AVERAGEIF('TT History'!$B:$B, D3899, 'TT History'!$E:$E) &gt;= 8.5%, 1.1055, 1.0525)), 1.0525)</f>
        <v>8.92475574631254</v>
      </c>
    </row>
    <row r="3900" spans="1:8" x14ac:dyDescent="0.25">
      <c r="A3900" t="s">
        <v>176</v>
      </c>
      <c r="B3900" t="str">
        <f>VLOOKUP(C3900, olt_db!$B$2:$E$70, 2, 0)</f>
        <v>OLT-SMGN-Hulakma_Sinaga</v>
      </c>
      <c r="C3900" t="s">
        <v>1471</v>
      </c>
      <c r="D3900" s="42" t="s">
        <v>1472</v>
      </c>
      <c r="E3900" s="42" t="s">
        <v>1536</v>
      </c>
      <c r="F3900" s="105">
        <v>2.9922485435692199</v>
      </c>
      <c r="G3900" s="131">
        <v>99.096828053794496</v>
      </c>
      <c r="H3900" s="41">
        <f>ACOS(COS(RADIANS(90-F3901)) * COS(RADIANS(90-F3900)) + SIN(RADIANS(90-F3901)) * SIN(RADIANS(90-F3900)) * COS(RADIANS(G3901-G3900))) * 6371392 * IFERROR(IF(AVERAGEIF('TT History'!$B:$B, D3900, 'TT History'!$E:$E) &gt; 9.8%, 1.1205, IF(AVERAGEIF('TT History'!$B:$B, D3900, 'TT History'!$E:$E) &gt;= 8.5%, 1.1055, 1.0525)), 1.0525)</f>
        <v>10.016508324723183</v>
      </c>
    </row>
    <row r="3901" spans="1:8" x14ac:dyDescent="0.25">
      <c r="A3901" t="s">
        <v>176</v>
      </c>
      <c r="B3901" t="str">
        <f>VLOOKUP(C3901, olt_db!$B$2:$E$70, 2, 0)</f>
        <v>OLT-SMGN-Hulakma_Sinaga</v>
      </c>
      <c r="C3901" t="s">
        <v>1471</v>
      </c>
      <c r="D3901" s="42" t="s">
        <v>1472</v>
      </c>
      <c r="E3901" s="42" t="s">
        <v>1537</v>
      </c>
      <c r="F3901" s="105">
        <v>2.9921873331810001</v>
      </c>
      <c r="G3901" s="131">
        <v>99.096768166454197</v>
      </c>
      <c r="H3901" s="41">
        <f>ACOS(COS(RADIANS(90-F3902)) * COS(RADIANS(90-F3901)) + SIN(RADIANS(90-F3902)) * SIN(RADIANS(90-F3901)) * COS(RADIANS(G3902-G3901))) * 6371392 * IFERROR(IF(AVERAGEIF('TT History'!$B:$B, D3901, 'TT History'!$E:$E) &gt; 9.8%, 1.1205, IF(AVERAGEIF('TT History'!$B:$B, D3901, 'TT History'!$E:$E) &gt;= 8.5%, 1.1055, 1.0525)), 1.0525)</f>
        <v>13.608964673751442</v>
      </c>
    </row>
    <row r="3902" spans="1:8" x14ac:dyDescent="0.25">
      <c r="A3902" t="s">
        <v>176</v>
      </c>
      <c r="B3902" t="str">
        <f>VLOOKUP(C3902, olt_db!$B$2:$E$70, 2, 0)</f>
        <v>OLT-SMGN-Hulakma_Sinaga</v>
      </c>
      <c r="C3902" t="s">
        <v>1471</v>
      </c>
      <c r="D3902" s="42" t="s">
        <v>1472</v>
      </c>
      <c r="E3902" s="42" t="s">
        <v>1538</v>
      </c>
      <c r="F3902" s="105">
        <v>2.99210484902247</v>
      </c>
      <c r="G3902" s="131">
        <v>99.096686103467107</v>
      </c>
      <c r="H3902" s="41">
        <f>ACOS(COS(RADIANS(90-F3903)) * COS(RADIANS(90-F3902)) + SIN(RADIANS(90-F3903)) * SIN(RADIANS(90-F3902)) * COS(RADIANS(G3903-G3902))) * 6371392 * IFERROR(IF(AVERAGEIF('TT History'!$B:$B, D3902, 'TT History'!$E:$E) &gt; 9.8%, 1.1205, IF(AVERAGEIF('TT History'!$B:$B, D3902, 'TT History'!$E:$E) &gt;= 8.5%, 1.1055, 1.0525)), 1.0525)</f>
        <v>11.441366273381947</v>
      </c>
    </row>
    <row r="3903" spans="1:8" x14ac:dyDescent="0.25">
      <c r="A3903" t="s">
        <v>176</v>
      </c>
      <c r="B3903" t="str">
        <f>VLOOKUP(C3903, olt_db!$B$2:$E$70, 2, 0)</f>
        <v>OLT-SMGN-Hulakma_Sinaga</v>
      </c>
      <c r="C3903" t="s">
        <v>1471</v>
      </c>
      <c r="D3903" s="42" t="s">
        <v>1472</v>
      </c>
      <c r="E3903" s="42" t="s">
        <v>1539</v>
      </c>
      <c r="F3903" s="105">
        <v>2.99203392773566</v>
      </c>
      <c r="G3903" s="131">
        <v>99.096618730453798</v>
      </c>
      <c r="H3903" s="41">
        <f>ACOS(COS(RADIANS(90-F3904)) * COS(RADIANS(90-F3903)) + SIN(RADIANS(90-F3904)) * SIN(RADIANS(90-F3903)) * COS(RADIANS(G3904-G3903))) * 6371392 * IFERROR(IF(AVERAGEIF('TT History'!$B:$B, D3903, 'TT History'!$E:$E) &gt; 9.8%, 1.1205, IF(AVERAGEIF('TT History'!$B:$B, D3903, 'TT History'!$E:$E) &gt;= 8.5%, 1.1055, 1.0525)), 1.0525)</f>
        <v>8.726767715786945</v>
      </c>
    </row>
    <row r="3904" spans="1:8" x14ac:dyDescent="0.25">
      <c r="A3904" t="s">
        <v>176</v>
      </c>
      <c r="B3904" t="str">
        <f>VLOOKUP(C3904, olt_db!$B$2:$E$70, 2, 0)</f>
        <v>OLT-SMGN-Hulakma_Sinaga</v>
      </c>
      <c r="C3904" t="s">
        <v>1471</v>
      </c>
      <c r="D3904" s="42" t="s">
        <v>1472</v>
      </c>
      <c r="E3904" s="42" t="s">
        <v>1540</v>
      </c>
      <c r="F3904" s="105">
        <v>2.99198072138031</v>
      </c>
      <c r="G3904" s="131">
        <v>99.096566425028698</v>
      </c>
      <c r="H3904" s="41">
        <f>ACOS(COS(RADIANS(90-F3905)) * COS(RADIANS(90-F3904)) + SIN(RADIANS(90-F3905)) * SIN(RADIANS(90-F3904)) * COS(RADIANS(G3905-G3904))) * 6371392 * IFERROR(IF(AVERAGEIF('TT History'!$B:$B, D3904, 'TT History'!$E:$E) &gt; 9.8%, 1.1205, IF(AVERAGEIF('TT History'!$B:$B, D3904, 'TT History'!$E:$E) &gt;= 8.5%, 1.1055, 1.0525)), 1.0525)</f>
        <v>8.6451482565113036</v>
      </c>
    </row>
    <row r="3905" spans="1:8" x14ac:dyDescent="0.25">
      <c r="A3905" t="s">
        <v>176</v>
      </c>
      <c r="B3905" t="str">
        <f>VLOOKUP(C3905, olt_db!$B$2:$E$70, 2, 0)</f>
        <v>OLT-SMGN-Hulakma_Sinaga</v>
      </c>
      <c r="C3905" t="s">
        <v>1471</v>
      </c>
      <c r="D3905" s="42" t="s">
        <v>1472</v>
      </c>
      <c r="E3905" s="42" t="s">
        <v>1541</v>
      </c>
      <c r="F3905" s="105">
        <v>2.99192664814638</v>
      </c>
      <c r="G3905" s="131">
        <v>99.096516044896902</v>
      </c>
      <c r="H3905" s="41">
        <f>ACOS(COS(RADIANS(90-F3906)) * COS(RADIANS(90-F3905)) + SIN(RADIANS(90-F3906)) * SIN(RADIANS(90-F3905)) * COS(RADIANS(G3906-G3905))) * 6371392 * IFERROR(IF(AVERAGEIF('TT History'!$B:$B, D3905, 'TT History'!$E:$E) &gt; 9.8%, 1.1205, IF(AVERAGEIF('TT History'!$B:$B, D3905, 'TT History'!$E:$E) &gt;= 8.5%, 1.1055, 1.0525)), 1.0525)</f>
        <v>9.3332816473171931</v>
      </c>
    </row>
    <row r="3906" spans="1:8" x14ac:dyDescent="0.25">
      <c r="A3906" t="s">
        <v>176</v>
      </c>
      <c r="B3906" t="str">
        <f>VLOOKUP(C3906, olt_db!$B$2:$E$70, 2, 0)</f>
        <v>OLT-SMGN-Hulakma_Sinaga</v>
      </c>
      <c r="C3906" t="s">
        <v>1471</v>
      </c>
      <c r="D3906" s="42" t="s">
        <v>1472</v>
      </c>
      <c r="E3906" s="42" t="s">
        <v>1542</v>
      </c>
      <c r="F3906" s="105">
        <v>2.9918693673495498</v>
      </c>
      <c r="G3906" s="131">
        <v>99.096460485412294</v>
      </c>
      <c r="H3906" s="41">
        <f>ACOS(COS(RADIANS(90-F3907)) * COS(RADIANS(90-F3906)) + SIN(RADIANS(90-F3907)) * SIN(RADIANS(90-F3906)) * COS(RADIANS(G3907-G3906))) * 6371392 * IFERROR(IF(AVERAGEIF('TT History'!$B:$B, D3906, 'TT History'!$E:$E) &gt; 9.8%, 1.1205, IF(AVERAGEIF('TT History'!$B:$B, D3906, 'TT History'!$E:$E) &gt;= 8.5%, 1.1055, 1.0525)), 1.0525)</f>
        <v>9.291464217495955</v>
      </c>
    </row>
    <row r="3907" spans="1:8" x14ac:dyDescent="0.25">
      <c r="A3907" t="s">
        <v>176</v>
      </c>
      <c r="B3907" t="str">
        <f>VLOOKUP(C3907, olt_db!$B$2:$E$70, 2, 0)</f>
        <v>OLT-SMGN-Hulakma_Sinaga</v>
      </c>
      <c r="C3907" t="s">
        <v>1471</v>
      </c>
      <c r="D3907" s="42" t="s">
        <v>1472</v>
      </c>
      <c r="E3907" s="42" t="s">
        <v>1543</v>
      </c>
      <c r="F3907" s="105">
        <v>2.9918131466336901</v>
      </c>
      <c r="G3907" s="131">
        <v>99.096404357754906</v>
      </c>
      <c r="H3907" s="41">
        <f>ACOS(COS(RADIANS(90-F3908)) * COS(RADIANS(90-F3907)) + SIN(RADIANS(90-F3908)) * SIN(RADIANS(90-F3907)) * COS(RADIANS(G3908-G3907))) * 6371392 * IFERROR(IF(AVERAGEIF('TT History'!$B:$B, D3907, 'TT History'!$E:$E) &gt; 9.8%, 1.1205, IF(AVERAGEIF('TT History'!$B:$B, D3907, 'TT History'!$E:$E) &gt;= 8.5%, 1.1055, 1.0525)), 1.0525)</f>
        <v>9.4708125924719386</v>
      </c>
    </row>
    <row r="3908" spans="1:8" x14ac:dyDescent="0.25">
      <c r="A3908" t="s">
        <v>176</v>
      </c>
      <c r="B3908" t="str">
        <f>VLOOKUP(C3908, olt_db!$B$2:$E$70, 2, 0)</f>
        <v>OLT-SMGN-Hulakma_Sinaga</v>
      </c>
      <c r="C3908" t="s">
        <v>1471</v>
      </c>
      <c r="D3908" s="42" t="s">
        <v>1472</v>
      </c>
      <c r="E3908" s="42" t="s">
        <v>1544</v>
      </c>
      <c r="F3908" s="105">
        <v>2.9917583600903699</v>
      </c>
      <c r="G3908" s="131">
        <v>99.0963447285895</v>
      </c>
      <c r="H3908" s="41">
        <f>ACOS(COS(RADIANS(90-F3909)) * COS(RADIANS(90-F3908)) + SIN(RADIANS(90-F3909)) * SIN(RADIANS(90-F3908)) * COS(RADIANS(G3909-G3908))) * 6371392 * IFERROR(IF(AVERAGEIF('TT History'!$B:$B, D3908, 'TT History'!$E:$E) &gt; 9.8%, 1.1205, IF(AVERAGEIF('TT History'!$B:$B, D3908, 'TT History'!$E:$E) &gt;= 8.5%, 1.1055, 1.0525)), 1.0525)</f>
        <v>10.032943129114782</v>
      </c>
    </row>
    <row r="3909" spans="1:8" x14ac:dyDescent="0.25">
      <c r="A3909" t="s">
        <v>176</v>
      </c>
      <c r="B3909" t="str">
        <f>VLOOKUP(C3909, olt_db!$B$2:$E$70, 2, 0)</f>
        <v>OLT-SMGN-Hulakma_Sinaga</v>
      </c>
      <c r="C3909" t="s">
        <v>1471</v>
      </c>
      <c r="D3909" s="42" t="s">
        <v>1472</v>
      </c>
      <c r="E3909" s="42" t="s">
        <v>1545</v>
      </c>
      <c r="F3909" s="105">
        <v>2.99169760303612</v>
      </c>
      <c r="G3909" s="131">
        <v>99.096284177644094</v>
      </c>
      <c r="H3909" s="41">
        <f>ACOS(COS(RADIANS(90-F3910)) * COS(RADIANS(90-F3909)) + SIN(RADIANS(90-F3910)) * SIN(RADIANS(90-F3909)) * COS(RADIANS(G3910-G3909))) * 6371392 * IFERROR(IF(AVERAGEIF('TT History'!$B:$B, D3909, 'TT History'!$E:$E) &gt; 9.8%, 1.1205, IF(AVERAGEIF('TT History'!$B:$B, D3909, 'TT History'!$E:$E) &gt;= 8.5%, 1.1055, 1.0525)), 1.0525)</f>
        <v>9.898179215558752</v>
      </c>
    </row>
    <row r="3910" spans="1:8" x14ac:dyDescent="0.25">
      <c r="A3910" t="s">
        <v>176</v>
      </c>
      <c r="B3910" t="str">
        <f>VLOOKUP(C3910, olt_db!$B$2:$E$70, 2, 0)</f>
        <v>OLT-SMGN-Hulakma_Sinaga</v>
      </c>
      <c r="C3910" t="s">
        <v>1471</v>
      </c>
      <c r="D3910" s="42" t="s">
        <v>1472</v>
      </c>
      <c r="E3910" s="42" t="s">
        <v>1546</v>
      </c>
      <c r="F3910" s="105">
        <v>2.9916374583251302</v>
      </c>
      <c r="G3910" s="131">
        <v>99.096224646020303</v>
      </c>
      <c r="H3910" s="41">
        <f>ACOS(COS(RADIANS(90-F3911)) * COS(RADIANS(90-F3910)) + SIN(RADIANS(90-F3911)) * SIN(RADIANS(90-F3910)) * COS(RADIANS(G3911-G3910))) * 6371392 * IFERROR(IF(AVERAGEIF('TT History'!$B:$B, D3910, 'TT History'!$E:$E) &gt; 9.8%, 1.1205, IF(AVERAGEIF('TT History'!$B:$B, D3910, 'TT History'!$E:$E) &gt;= 8.5%, 1.1055, 1.0525)), 1.0525)</f>
        <v>9.625584933976965</v>
      </c>
    </row>
    <row r="3911" spans="1:8" x14ac:dyDescent="0.25">
      <c r="A3911" t="s">
        <v>176</v>
      </c>
      <c r="B3911" t="str">
        <f>VLOOKUP(C3911, olt_db!$B$2:$E$70, 2, 0)</f>
        <v>OLT-SMGN-Hulakma_Sinaga</v>
      </c>
      <c r="C3911" t="s">
        <v>1471</v>
      </c>
      <c r="D3911" s="42" t="s">
        <v>1472</v>
      </c>
      <c r="E3911" s="42" t="s">
        <v>1547</v>
      </c>
      <c r="F3911" s="105">
        <v>2.9915749400771499</v>
      </c>
      <c r="G3911" s="131">
        <v>99.096171133403402</v>
      </c>
      <c r="H3911" s="41">
        <f>ACOS(COS(RADIANS(90-F3912)) * COS(RADIANS(90-F3911)) + SIN(RADIANS(90-F3912)) * SIN(RADIANS(90-F3911)) * COS(RADIANS(G3912-G3911))) * 6371392 * IFERROR(IF(AVERAGEIF('TT History'!$B:$B, D3911, 'TT History'!$E:$E) &gt; 9.8%, 1.1205, IF(AVERAGEIF('TT History'!$B:$B, D3911, 'TT History'!$E:$E) &gt;= 8.5%, 1.1055, 1.0525)), 1.0525)</f>
        <v>7.007624225391015</v>
      </c>
    </row>
    <row r="3912" spans="1:8" x14ac:dyDescent="0.25">
      <c r="A3912" t="s">
        <v>176</v>
      </c>
      <c r="B3912" t="str">
        <f>VLOOKUP(C3912, olt_db!$B$2:$E$70, 2, 0)</f>
        <v>OLT-SMGN-Hulakma_Sinaga</v>
      </c>
      <c r="C3912" t="s">
        <v>1471</v>
      </c>
      <c r="D3912" s="42" t="s">
        <v>1472</v>
      </c>
      <c r="E3912" s="42" t="s">
        <v>1548</v>
      </c>
      <c r="F3912" s="105">
        <v>2.99153193258981</v>
      </c>
      <c r="G3912" s="131">
        <v>99.096129410433605</v>
      </c>
      <c r="H3912" s="41">
        <f>ACOS(COS(RADIANS(90-F3913)) * COS(RADIANS(90-F3912)) + SIN(RADIANS(90-F3913)) * SIN(RADIANS(90-F3912)) * COS(RADIANS(G3913-G3912))) * 6371392 * IFERROR(IF(AVERAGEIF('TT History'!$B:$B, D3912, 'TT History'!$E:$E) &gt; 9.8%, 1.1205, IF(AVERAGEIF('TT History'!$B:$B, D3912, 'TT History'!$E:$E) &gt;= 8.5%, 1.1055, 1.0525)), 1.0525)</f>
        <v>7.2409834064015106</v>
      </c>
    </row>
    <row r="3913" spans="1:8" x14ac:dyDescent="0.25">
      <c r="A3913" t="s">
        <v>176</v>
      </c>
      <c r="B3913" t="str">
        <f>VLOOKUP(C3913, olt_db!$B$2:$E$70, 2, 0)</f>
        <v>OLT-SMGN-Hulakma_Sinaga</v>
      </c>
      <c r="C3913" t="s">
        <v>1471</v>
      </c>
      <c r="D3913" s="42" t="s">
        <v>1472</v>
      </c>
      <c r="E3913" s="42" t="s">
        <v>1549</v>
      </c>
      <c r="F3913" s="105">
        <v>2.9914885035829299</v>
      </c>
      <c r="G3913" s="131">
        <v>99.096085292961504</v>
      </c>
      <c r="H3913" s="41">
        <f>ACOS(COS(RADIANS(90-F3914)) * COS(RADIANS(90-F3913)) + SIN(RADIANS(90-F3914)) * SIN(RADIANS(90-F3913)) * COS(RADIANS(G3914-G3913))) * 6371392 * IFERROR(IF(AVERAGEIF('TT History'!$B:$B, D3913, 'TT History'!$E:$E) &gt; 9.8%, 1.1205, IF(AVERAGEIF('TT History'!$B:$B, D3913, 'TT History'!$E:$E) &gt;= 8.5%, 1.1055, 1.0525)), 1.0525)</f>
        <v>7.8287060240703656</v>
      </c>
    </row>
    <row r="3914" spans="1:8" x14ac:dyDescent="0.25">
      <c r="A3914" t="s">
        <v>176</v>
      </c>
      <c r="B3914" t="str">
        <f>VLOOKUP(C3914, olt_db!$B$2:$E$70, 2, 0)</f>
        <v>OLT-SMGN-Hulakma_Sinaga</v>
      </c>
      <c r="C3914" t="s">
        <v>1471</v>
      </c>
      <c r="D3914" s="42" t="s">
        <v>1472</v>
      </c>
      <c r="E3914" s="42" t="s">
        <v>1550</v>
      </c>
      <c r="F3914" s="105">
        <v>2.9914432638570698</v>
      </c>
      <c r="G3914" s="131">
        <v>99.096035958117</v>
      </c>
      <c r="H3914" s="41">
        <f>ACOS(COS(RADIANS(90-F3915)) * COS(RADIANS(90-F3914)) + SIN(RADIANS(90-F3915)) * SIN(RADIANS(90-F3914)) * COS(RADIANS(G3915-G3914))) * 6371392 * IFERROR(IF(AVERAGEIF('TT History'!$B:$B, D3914, 'TT History'!$E:$E) &gt; 9.8%, 1.1205, IF(AVERAGEIF('TT History'!$B:$B, D3914, 'TT History'!$E:$E) &gt;= 8.5%, 1.1055, 1.0525)), 1.0525)</f>
        <v>7.1807475695602045</v>
      </c>
    </row>
    <row r="3915" spans="1:8" x14ac:dyDescent="0.25">
      <c r="A3915" t="s">
        <v>176</v>
      </c>
      <c r="B3915" t="str">
        <f>VLOOKUP(C3915, olt_db!$B$2:$E$70, 2, 0)</f>
        <v>OLT-SMGN-Hulakma_Sinaga</v>
      </c>
      <c r="C3915" t="s">
        <v>1471</v>
      </c>
      <c r="D3915" s="42" t="s">
        <v>1472</v>
      </c>
      <c r="E3915" s="42" t="s">
        <v>1551</v>
      </c>
      <c r="F3915" s="105">
        <v>2.9913986976615501</v>
      </c>
      <c r="G3915" s="131">
        <v>99.095993733597993</v>
      </c>
      <c r="H3915" s="41">
        <f>ACOS(COS(RADIANS(90-F3916)) * COS(RADIANS(90-F3915)) + SIN(RADIANS(90-F3916)) * SIN(RADIANS(90-F3915)) * COS(RADIANS(G3916-G3915))) * 6371392 * IFERROR(IF(AVERAGEIF('TT History'!$B:$B, D3915, 'TT History'!$E:$E) &gt; 9.8%, 1.1205, IF(AVERAGEIF('TT History'!$B:$B, D3915, 'TT History'!$E:$E) &gt;= 8.5%, 1.1055, 1.0525)), 1.0525)</f>
        <v>7.4610333108534732</v>
      </c>
    </row>
    <row r="3916" spans="1:8" x14ac:dyDescent="0.25">
      <c r="A3916" t="s">
        <v>176</v>
      </c>
      <c r="B3916" t="str">
        <f>VLOOKUP(C3916, olt_db!$B$2:$E$70, 2, 0)</f>
        <v>OLT-SMGN-Hulakma_Sinaga</v>
      </c>
      <c r="C3916" t="s">
        <v>1471</v>
      </c>
      <c r="D3916" s="42" t="s">
        <v>1472</v>
      </c>
      <c r="E3916" s="42" t="s">
        <v>1552</v>
      </c>
      <c r="F3916" s="105">
        <v>2.9913532352621099</v>
      </c>
      <c r="G3916" s="131">
        <v>99.095948983026901</v>
      </c>
      <c r="H3916" s="41">
        <f>ACOS(COS(RADIANS(90-F3917)) * COS(RADIANS(90-F3916)) + SIN(RADIANS(90-F3917)) * SIN(RADIANS(90-F3916)) * COS(RADIANS(G3917-G3916))) * 6371392 * IFERROR(IF(AVERAGEIF('TT History'!$B:$B, D3916, 'TT History'!$E:$E) &gt; 9.8%, 1.1205, IF(AVERAGEIF('TT History'!$B:$B, D3916, 'TT History'!$E:$E) &gt;= 8.5%, 1.1055, 1.0525)), 1.0525)</f>
        <v>9.393533112772964</v>
      </c>
    </row>
    <row r="3917" spans="1:8" x14ac:dyDescent="0.25">
      <c r="A3917" t="s">
        <v>176</v>
      </c>
      <c r="B3917" t="str">
        <f>VLOOKUP(C3917, olt_db!$B$2:$E$70, 2, 0)</f>
        <v>OLT-SMGN-Hulakma_Sinaga</v>
      </c>
      <c r="C3917" t="s">
        <v>1471</v>
      </c>
      <c r="D3917" s="42" t="s">
        <v>1472</v>
      </c>
      <c r="E3917" s="42" t="s">
        <v>1553</v>
      </c>
      <c r="F3917" s="105">
        <v>2.9912910545666902</v>
      </c>
      <c r="G3917" s="131">
        <v>99.095898163613597</v>
      </c>
      <c r="H3917" s="41">
        <f>ACOS(COS(RADIANS(90-F3918)) * COS(RADIANS(90-F3917)) + SIN(RADIANS(90-F3918)) * SIN(RADIANS(90-F3917)) * COS(RADIANS(G3918-G3917))) * 6371392 * IFERROR(IF(AVERAGEIF('TT History'!$B:$B, D3917, 'TT History'!$E:$E) &gt; 9.8%, 1.1205, IF(AVERAGEIF('TT History'!$B:$B, D3917, 'TT History'!$E:$E) &gt;= 8.5%, 1.1055, 1.0525)), 1.0525)</f>
        <v>9.7978007211092528</v>
      </c>
    </row>
    <row r="3918" spans="1:8" x14ac:dyDescent="0.25">
      <c r="A3918" t="s">
        <v>176</v>
      </c>
      <c r="B3918" t="str">
        <f>VLOOKUP(C3918, olt_db!$B$2:$E$70, 2, 0)</f>
        <v>OLT-SMGN-Hulakma_Sinaga</v>
      </c>
      <c r="C3918" t="s">
        <v>1471</v>
      </c>
      <c r="D3918" s="42" t="s">
        <v>1472</v>
      </c>
      <c r="E3918" s="42" t="s">
        <v>1554</v>
      </c>
      <c r="F3918" s="105">
        <v>2.9912316076746301</v>
      </c>
      <c r="G3918" s="131">
        <v>99.095839145157996</v>
      </c>
      <c r="H3918" s="41">
        <f>ACOS(COS(RADIANS(90-F3919)) * COS(RADIANS(90-F3918)) + SIN(RADIANS(90-F3919)) * SIN(RADIANS(90-F3918)) * COS(RADIANS(G3919-G3918))) * 6371392 * IFERROR(IF(AVERAGEIF('TT History'!$B:$B, D3918, 'TT History'!$E:$E) &gt; 9.8%, 1.1205, IF(AVERAGEIF('TT History'!$B:$B, D3918, 'TT History'!$E:$E) &gt;= 8.5%, 1.1055, 1.0525)), 1.0525)</f>
        <v>10.286994335100406</v>
      </c>
    </row>
    <row r="3919" spans="1:8" x14ac:dyDescent="0.25">
      <c r="A3919" t="s">
        <v>176</v>
      </c>
      <c r="B3919" t="str">
        <f>VLOOKUP(C3919, olt_db!$B$2:$E$70, 2, 0)</f>
        <v>OLT-SMGN-Hulakma_Sinaga</v>
      </c>
      <c r="C3919" t="s">
        <v>1471</v>
      </c>
      <c r="D3919" s="42" t="s">
        <v>1472</v>
      </c>
      <c r="E3919" s="42" t="s">
        <v>1555</v>
      </c>
      <c r="F3919" s="105">
        <v>2.9911707331273698</v>
      </c>
      <c r="G3919" s="131">
        <v>99.095775658247106</v>
      </c>
      <c r="H3919" s="41">
        <f>ACOS(COS(RADIANS(90-F3920)) * COS(RADIANS(90-F3919)) + SIN(RADIANS(90-F3920)) * SIN(RADIANS(90-F3919)) * COS(RADIANS(G3920-G3919))) * 6371392 * IFERROR(IF(AVERAGEIF('TT History'!$B:$B, D3919, 'TT History'!$E:$E) &gt; 9.8%, 1.1205, IF(AVERAGEIF('TT History'!$B:$B, D3919, 'TT History'!$E:$E) &gt;= 8.5%, 1.1055, 1.0525)), 1.0525)</f>
        <v>11.334834766913364</v>
      </c>
    </row>
    <row r="3920" spans="1:8" x14ac:dyDescent="0.25">
      <c r="A3920" t="s">
        <v>176</v>
      </c>
      <c r="B3920" t="str">
        <f>VLOOKUP(C3920, olt_db!$B$2:$E$70, 2, 0)</f>
        <v>OLT-SMGN-Hulakma_Sinaga</v>
      </c>
      <c r="C3920" t="s">
        <v>1471</v>
      </c>
      <c r="D3920" s="42" t="s">
        <v>1472</v>
      </c>
      <c r="E3920" s="42" t="s">
        <v>1556</v>
      </c>
      <c r="F3920" s="105">
        <v>2.9910817097422799</v>
      </c>
      <c r="G3920" s="131">
        <v>99.095813832694802</v>
      </c>
      <c r="H3920" s="41">
        <f>ACOS(COS(RADIANS(90-F3921)) * COS(RADIANS(90-F3920)) + SIN(RADIANS(90-F3921)) * SIN(RADIANS(90-F3920)) * COS(RADIANS(G3921-G3920))) * 6371392 * IFERROR(IF(AVERAGEIF('TT History'!$B:$B, D3920, 'TT History'!$E:$E) &gt; 9.8%, 1.1205, IF(AVERAGEIF('TT History'!$B:$B, D3920, 'TT History'!$E:$E) &gt;= 8.5%, 1.1055, 1.0525)), 1.0525)</f>
        <v>14.807874022329795</v>
      </c>
    </row>
    <row r="3921" spans="1:8" x14ac:dyDescent="0.25">
      <c r="A3921" t="s">
        <v>176</v>
      </c>
      <c r="B3921" t="str">
        <f>VLOOKUP(C3921, olt_db!$B$2:$E$70, 2, 0)</f>
        <v>OLT-SMGN-Hulakma_Sinaga</v>
      </c>
      <c r="C3921" t="s">
        <v>1471</v>
      </c>
      <c r="D3921" s="42" t="s">
        <v>1472</v>
      </c>
      <c r="E3921" s="42" t="s">
        <v>1557</v>
      </c>
      <c r="F3921" s="105">
        <v>2.9909553563457298</v>
      </c>
      <c r="G3921" s="131">
        <v>99.095807404743894</v>
      </c>
      <c r="H3921" s="41">
        <f>ACOS(COS(RADIANS(90-F3922)) * COS(RADIANS(90-F3921)) + SIN(RADIANS(90-F3922)) * SIN(RADIANS(90-F3921)) * COS(RADIANS(G3922-G3921))) * 6371392 * IFERROR(IF(AVERAGEIF('TT History'!$B:$B, D3921, 'TT History'!$E:$E) &gt; 9.8%, 1.1205, IF(AVERAGEIF('TT History'!$B:$B, D3921, 'TT History'!$E:$E) &gt;= 8.5%, 1.1055, 1.0525)), 1.0525)</f>
        <v>11.57239677211413</v>
      </c>
    </row>
    <row r="3922" spans="1:8" x14ac:dyDescent="0.25">
      <c r="A3922" t="s">
        <v>176</v>
      </c>
      <c r="B3922" t="str">
        <f>VLOOKUP(C3922, olt_db!$B$2:$E$70, 2, 0)</f>
        <v>OLT-SMGN-Hulakma_Sinaga</v>
      </c>
      <c r="C3922" t="s">
        <v>1471</v>
      </c>
      <c r="D3922" s="42" t="s">
        <v>1472</v>
      </c>
      <c r="E3922" s="42" t="s">
        <v>1558</v>
      </c>
      <c r="F3922" s="105">
        <v>2.9908564818760102</v>
      </c>
      <c r="G3922" s="131">
        <v>99.095806728832102</v>
      </c>
      <c r="H3922" s="41">
        <f>ACOS(COS(RADIANS(90-F3923)) * COS(RADIANS(90-F3922)) + SIN(RADIANS(90-F3923)) * SIN(RADIANS(90-F3922)) * COS(RADIANS(G3923-G3922))) * 6371392 * IFERROR(IF(AVERAGEIF('TT History'!$B:$B, D3922, 'TT History'!$E:$E) &gt; 9.8%, 1.1205, IF(AVERAGEIF('TT History'!$B:$B, D3922, 'TT History'!$E:$E) &gt;= 8.5%, 1.1055, 1.0525)), 1.0525)</f>
        <v>15.549905249719849</v>
      </c>
    </row>
    <row r="3923" spans="1:8" x14ac:dyDescent="0.25">
      <c r="A3923" t="s">
        <v>176</v>
      </c>
      <c r="B3923" t="str">
        <f>VLOOKUP(C3923, olt_db!$B$2:$E$70, 2, 0)</f>
        <v>OLT-SMGN-Hulakma_Sinaga</v>
      </c>
      <c r="C3923" t="s">
        <v>1471</v>
      </c>
      <c r="D3923" s="42" t="s">
        <v>1472</v>
      </c>
      <c r="E3923" s="42" t="s">
        <v>1559</v>
      </c>
      <c r="F3923" s="105">
        <v>2.9907236477602201</v>
      </c>
      <c r="G3923" s="131">
        <v>99.095804170839699</v>
      </c>
      <c r="H3923" s="41">
        <f>ACOS(COS(RADIANS(90-F3924)) * COS(RADIANS(90-F3923)) + SIN(RADIANS(90-F3924)) * SIN(RADIANS(90-F3923)) * COS(RADIANS(G3924-G3923))) * 6371392 * IFERROR(IF(AVERAGEIF('TT History'!$B:$B, D3923, 'TT History'!$E:$E) &gt; 9.8%, 1.1205, IF(AVERAGEIF('TT History'!$B:$B, D3923, 'TT History'!$E:$E) &gt;= 8.5%, 1.1055, 1.0525)), 1.0525)</f>
        <v>10.027965729588182</v>
      </c>
    </row>
    <row r="3924" spans="1:8" x14ac:dyDescent="0.25">
      <c r="A3924" t="s">
        <v>176</v>
      </c>
      <c r="B3924" t="str">
        <f>VLOOKUP(C3924, olt_db!$B$2:$E$70, 2, 0)</f>
        <v>OLT-SMGN-Hulakma_Sinaga</v>
      </c>
      <c r="C3924" t="s">
        <v>1471</v>
      </c>
      <c r="D3924" s="42" t="s">
        <v>1472</v>
      </c>
      <c r="E3924" s="42" t="s">
        <v>1560</v>
      </c>
      <c r="F3924" s="105">
        <v>2.9906379913899199</v>
      </c>
      <c r="G3924" s="131">
        <v>99.095802301587</v>
      </c>
      <c r="H3924" s="41">
        <f>ACOS(COS(RADIANS(90-F3925)) * COS(RADIANS(90-F3924)) + SIN(RADIANS(90-F3925)) * SIN(RADIANS(90-F3924)) * COS(RADIANS(G3925-G3924))) * 6371392 * IFERROR(IF(AVERAGEIF('TT History'!$B:$B, D3924, 'TT History'!$E:$E) &gt; 9.8%, 1.1205, IF(AVERAGEIF('TT History'!$B:$B, D3924, 'TT History'!$E:$E) &gt;= 8.5%, 1.1055, 1.0525)), 1.0525)</f>
        <v>9.9178309772626463</v>
      </c>
    </row>
    <row r="3925" spans="1:8" x14ac:dyDescent="0.25">
      <c r="A3925" t="s">
        <v>176</v>
      </c>
      <c r="B3925" t="str">
        <f>VLOOKUP(C3925, olt_db!$B$2:$E$70, 2, 0)</f>
        <v>OLT-SMGN-Hulakma_Sinaga</v>
      </c>
      <c r="C3925" t="s">
        <v>1471</v>
      </c>
      <c r="D3925" s="42" t="s">
        <v>1472</v>
      </c>
      <c r="E3925" s="42" t="s">
        <v>1561</v>
      </c>
      <c r="F3925" s="105">
        <v>2.99055327746512</v>
      </c>
      <c r="G3925" s="131">
        <v>99.095800162642902</v>
      </c>
      <c r="H3925" s="41">
        <f>ACOS(COS(RADIANS(90-F3926)) * COS(RADIANS(90-F3925)) + SIN(RADIANS(90-F3926)) * SIN(RADIANS(90-F3925)) * COS(RADIANS(G3926-G3925))) * 6371392 * IFERROR(IF(AVERAGEIF('TT History'!$B:$B, D3925, 'TT History'!$E:$E) &gt; 9.8%, 1.1205, IF(AVERAGEIF('TT History'!$B:$B, D3925, 'TT History'!$E:$E) &gt;= 8.5%, 1.1055, 1.0525)), 1.0525)</f>
        <v>10.56095348192796</v>
      </c>
    </row>
    <row r="3926" spans="1:8" x14ac:dyDescent="0.25">
      <c r="A3926" t="s">
        <v>176</v>
      </c>
      <c r="B3926" t="str">
        <f>VLOOKUP(C3926, olt_db!$B$2:$E$70, 2, 0)</f>
        <v>OLT-SMGN-Hulakma_Sinaga</v>
      </c>
      <c r="C3926" t="s">
        <v>1471</v>
      </c>
      <c r="D3926" s="42" t="s">
        <v>1472</v>
      </c>
      <c r="E3926" s="42" t="s">
        <v>1562</v>
      </c>
      <c r="F3926" s="105">
        <v>2.9904634023800201</v>
      </c>
      <c r="G3926" s="131">
        <v>99.095792131145004</v>
      </c>
      <c r="H3926" s="41">
        <f>ACOS(COS(RADIANS(90-F3927)) * COS(RADIANS(90-F3926)) + SIN(RADIANS(90-F3927)) * SIN(RADIANS(90-F3926)) * COS(RADIANS(G3927-G3926))) * 6371392 * IFERROR(IF(AVERAGEIF('TT History'!$B:$B, D3926, 'TT History'!$E:$E) &gt; 9.8%, 1.1205, IF(AVERAGEIF('TT History'!$B:$B, D3926, 'TT History'!$E:$E) &gt;= 8.5%, 1.1055, 1.0525)), 1.0525)</f>
        <v>8.7724160859047426</v>
      </c>
    </row>
    <row r="3927" spans="1:8" x14ac:dyDescent="0.25">
      <c r="A3927" t="s">
        <v>176</v>
      </c>
      <c r="B3927" t="str">
        <f>VLOOKUP(C3927, olt_db!$B$2:$E$70, 2, 0)</f>
        <v>OLT-SMGN-Hulakma_Sinaga</v>
      </c>
      <c r="C3927" t="s">
        <v>1471</v>
      </c>
      <c r="D3927" s="42" t="s">
        <v>1472</v>
      </c>
      <c r="E3927" s="42" t="s">
        <v>1563</v>
      </c>
      <c r="F3927" s="105">
        <v>2.9903885594869699</v>
      </c>
      <c r="G3927" s="131">
        <v>99.095788139357296</v>
      </c>
      <c r="H3927" s="41">
        <f>ACOS(COS(RADIANS(90-F3928)) * COS(RADIANS(90-F3927)) + SIN(RADIANS(90-F3928)) * SIN(RADIANS(90-F3927)) * COS(RADIANS(G3928-G3927))) * 6371392 * IFERROR(IF(AVERAGEIF('TT History'!$B:$B, D3927, 'TT History'!$E:$E) &gt; 9.8%, 1.1205, IF(AVERAGEIF('TT History'!$B:$B, D3927, 'TT History'!$E:$E) &gt;= 8.5%, 1.1055, 1.0525)), 1.0525)</f>
        <v>9.5223333519365774</v>
      </c>
    </row>
    <row r="3928" spans="1:8" x14ac:dyDescent="0.25">
      <c r="A3928" t="s">
        <v>176</v>
      </c>
      <c r="B3928" t="str">
        <f>VLOOKUP(C3928, olt_db!$B$2:$E$70, 2, 0)</f>
        <v>OLT-SMGN-Hulakma_Sinaga</v>
      </c>
      <c r="C3928" t="s">
        <v>1471</v>
      </c>
      <c r="D3928" s="42" t="s">
        <v>1472</v>
      </c>
      <c r="E3928" s="42" t="s">
        <v>1564</v>
      </c>
      <c r="F3928" s="105">
        <v>2.9903072032657199</v>
      </c>
      <c r="G3928" s="131">
        <v>99.095787167729597</v>
      </c>
      <c r="H3928" s="41">
        <f>ACOS(COS(RADIANS(90-F3929)) * COS(RADIANS(90-F3928)) + SIN(RADIANS(90-F3929)) * SIN(RADIANS(90-F3928)) * COS(RADIANS(G3929-G3928))) * 6371392 * IFERROR(IF(AVERAGEIF('TT History'!$B:$B, D3928, 'TT History'!$E:$E) &gt; 9.8%, 1.1205, IF(AVERAGEIF('TT History'!$B:$B, D3928, 'TT History'!$E:$E) &gt;= 8.5%, 1.1055, 1.0525)), 1.0525)</f>
        <v>9.8161277046061191</v>
      </c>
    </row>
    <row r="3929" spans="1:8" x14ac:dyDescent="0.25">
      <c r="A3929" t="s">
        <v>176</v>
      </c>
      <c r="B3929" t="str">
        <f>VLOOKUP(C3929, olt_db!$B$2:$E$70, 2, 0)</f>
        <v>OLT-SMGN-Hulakma_Sinaga</v>
      </c>
      <c r="C3929" t="s">
        <v>1471</v>
      </c>
      <c r="D3929" s="42" t="s">
        <v>1472</v>
      </c>
      <c r="E3929" s="42" t="s">
        <v>1565</v>
      </c>
      <c r="F3929" s="105">
        <v>2.9902233611012998</v>
      </c>
      <c r="G3929" s="131">
        <v>99.095784938067098</v>
      </c>
      <c r="H3929" s="41">
        <f>ACOS(COS(RADIANS(90-F3930)) * COS(RADIANS(90-F3929)) + SIN(RADIANS(90-F3930)) * SIN(RADIANS(90-F3929)) * COS(RADIANS(G3930-G3929))) * 6371392 * IFERROR(IF(AVERAGEIF('TT History'!$B:$B, D3929, 'TT History'!$E:$E) &gt; 9.8%, 1.1205, IF(AVERAGEIF('TT History'!$B:$B, D3929, 'TT History'!$E:$E) &gt;= 8.5%, 1.1055, 1.0525)), 1.0525)</f>
        <v>10.685027323426667</v>
      </c>
    </row>
    <row r="3930" spans="1:8" x14ac:dyDescent="0.25">
      <c r="A3930" t="s">
        <v>176</v>
      </c>
      <c r="B3930" t="str">
        <f>VLOOKUP(C3930, olt_db!$B$2:$E$70, 2, 0)</f>
        <v>OLT-SMGN-Hulakma_Sinaga</v>
      </c>
      <c r="C3930" t="s">
        <v>1471</v>
      </c>
      <c r="D3930" s="42" t="s">
        <v>1472</v>
      </c>
      <c r="E3930" s="42" t="s">
        <v>1566</v>
      </c>
      <c r="F3930" s="105">
        <v>2.99013234956786</v>
      </c>
      <c r="G3930" s="131">
        <v>99.095777757825601</v>
      </c>
      <c r="H3930" s="41">
        <f>ACOS(COS(RADIANS(90-F3931)) * COS(RADIANS(90-F3930)) + SIN(RADIANS(90-F3931)) * SIN(RADIANS(90-F3930)) * COS(RADIANS(G3931-G3930))) * 6371392 * IFERROR(IF(AVERAGEIF('TT History'!$B:$B, D3930, 'TT History'!$E:$E) &gt; 9.8%, 1.1205, IF(AVERAGEIF('TT History'!$B:$B, D3930, 'TT History'!$E:$E) &gt;= 8.5%, 1.1055, 1.0525)), 1.0525)</f>
        <v>10.68222346720292</v>
      </c>
    </row>
    <row r="3931" spans="1:8" x14ac:dyDescent="0.25">
      <c r="A3931" t="s">
        <v>176</v>
      </c>
      <c r="B3931" t="str">
        <f>VLOOKUP(C3931, olt_db!$B$2:$E$70, 2, 0)</f>
        <v>OLT-SMGN-Hulakma_Sinaga</v>
      </c>
      <c r="C3931" t="s">
        <v>1471</v>
      </c>
      <c r="D3931" s="42" t="s">
        <v>1472</v>
      </c>
      <c r="E3931" s="42" t="s">
        <v>1567</v>
      </c>
      <c r="F3931" s="105">
        <v>2.99004116629128</v>
      </c>
      <c r="G3931" s="131">
        <v>99.095773830717604</v>
      </c>
      <c r="H3931" s="41">
        <f>ACOS(COS(RADIANS(90-F3932)) * COS(RADIANS(90-F3931)) + SIN(RADIANS(90-F3932)) * SIN(RADIANS(90-F3931)) * COS(RADIANS(G3932-G3931))) * 6371392 * IFERROR(IF(AVERAGEIF('TT History'!$B:$B, D3931, 'TT History'!$E:$E) &gt; 9.8%, 1.1205, IF(AVERAGEIF('TT History'!$B:$B, D3931, 'TT History'!$E:$E) &gt;= 8.5%, 1.1055, 1.0525)), 1.0525)</f>
        <v>11.155916713388569</v>
      </c>
    </row>
    <row r="3932" spans="1:8" x14ac:dyDescent="0.25">
      <c r="A3932" t="s">
        <v>176</v>
      </c>
      <c r="B3932" t="str">
        <f>VLOOKUP(C3932, olt_db!$B$2:$E$70, 2, 0)</f>
        <v>OLT-SMGN-Hulakma_Sinaga</v>
      </c>
      <c r="C3932" t="s">
        <v>1471</v>
      </c>
      <c r="D3932" s="42" t="s">
        <v>1472</v>
      </c>
      <c r="E3932" s="42" t="s">
        <v>1568</v>
      </c>
      <c r="F3932" s="105">
        <v>2.9899458509707899</v>
      </c>
      <c r="G3932" s="131">
        <v>99.095773520537804</v>
      </c>
      <c r="H3932" s="41">
        <f>ACOS(COS(RADIANS(90-F3933)) * COS(RADIANS(90-F3932)) + SIN(RADIANS(90-F3933)) * SIN(RADIANS(90-F3932)) * COS(RADIANS(G3933-G3932))) * 6371392 * IFERROR(IF(AVERAGEIF('TT History'!$B:$B, D3932, 'TT History'!$E:$E) &gt; 9.8%, 1.1205, IF(AVERAGEIF('TT History'!$B:$B, D3932, 'TT History'!$E:$E) &gt;= 8.5%, 1.1055, 1.0525)), 1.0525)</f>
        <v>10.231517448588779</v>
      </c>
    </row>
    <row r="3933" spans="1:8" x14ac:dyDescent="0.25">
      <c r="A3933" t="s">
        <v>176</v>
      </c>
      <c r="B3933" t="str">
        <f>VLOOKUP(C3933, olt_db!$B$2:$E$70, 2, 0)</f>
        <v>OLT-SMGN-Hulakma_Sinaga</v>
      </c>
      <c r="C3933" t="s">
        <v>1471</v>
      </c>
      <c r="D3933" s="42" t="s">
        <v>1472</v>
      </c>
      <c r="E3933" s="42" t="s">
        <v>1569</v>
      </c>
      <c r="F3933" s="105">
        <v>2.9898584724112198</v>
      </c>
      <c r="G3933" s="131">
        <v>99.095770923278806</v>
      </c>
      <c r="H3933" s="41">
        <f>ACOS(COS(RADIANS(90-F3934)) * COS(RADIANS(90-F3933)) + SIN(RADIANS(90-F3934)) * SIN(RADIANS(90-F3933)) * COS(RADIANS(G3934-G3933))) * 6371392 * IFERROR(IF(AVERAGEIF('TT History'!$B:$B, D3933, 'TT History'!$E:$E) &gt; 9.8%, 1.1205, IF(AVERAGEIF('TT History'!$B:$B, D3933, 'TT History'!$E:$E) &gt;= 8.5%, 1.1055, 1.0525)), 1.0525)</f>
        <v>10.651801054354392</v>
      </c>
    </row>
    <row r="3934" spans="1:8" x14ac:dyDescent="0.25">
      <c r="A3934" t="s">
        <v>176</v>
      </c>
      <c r="B3934" t="str">
        <f>VLOOKUP(C3934, olt_db!$B$2:$E$70, 2, 0)</f>
        <v>OLT-SMGN-Hulakma_Sinaga</v>
      </c>
      <c r="C3934" t="s">
        <v>1471</v>
      </c>
      <c r="D3934" s="42" t="s">
        <v>1472</v>
      </c>
      <c r="E3934" s="42" t="s">
        <v>1570</v>
      </c>
      <c r="F3934" s="105">
        <v>2.9897674734953301</v>
      </c>
      <c r="G3934" s="131">
        <v>99.095769860738002</v>
      </c>
      <c r="H3934" s="41">
        <f>ACOS(COS(RADIANS(90-F3935)) * COS(RADIANS(90-F3934)) + SIN(RADIANS(90-F3935)) * SIN(RADIANS(90-F3934)) * COS(RADIANS(G3935-G3934))) * 6371392 * IFERROR(IF(AVERAGEIF('TT History'!$B:$B, D3934, 'TT History'!$E:$E) &gt; 9.8%, 1.1205, IF(AVERAGEIF('TT History'!$B:$B, D3934, 'TT History'!$E:$E) &gt;= 8.5%, 1.1055, 1.0525)), 1.0525)</f>
        <v>11.211272542165384</v>
      </c>
    </row>
    <row r="3935" spans="1:8" x14ac:dyDescent="0.25">
      <c r="A3935" t="s">
        <v>176</v>
      </c>
      <c r="B3935" t="str">
        <f>VLOOKUP(C3935, olt_db!$B$2:$E$70, 2, 0)</f>
        <v>OLT-SMGN-Hulakma_Sinaga</v>
      </c>
      <c r="C3935" t="s">
        <v>1471</v>
      </c>
      <c r="D3935" s="42" t="s">
        <v>1472</v>
      </c>
      <c r="E3935" s="42" t="s">
        <v>1571</v>
      </c>
      <c r="F3935" s="105">
        <v>2.9896721074949801</v>
      </c>
      <c r="G3935" s="131">
        <v>99.095760855849306</v>
      </c>
      <c r="H3935" s="41">
        <f>ACOS(COS(RADIANS(90-F3936)) * COS(RADIANS(90-F3935)) + SIN(RADIANS(90-F3936)) * SIN(RADIANS(90-F3935)) * COS(RADIANS(G3936-G3935))) * 6371392 * IFERROR(IF(AVERAGEIF('TT History'!$B:$B, D3935, 'TT History'!$E:$E) &gt; 9.8%, 1.1205, IF(AVERAGEIF('TT History'!$B:$B, D3935, 'TT History'!$E:$E) &gt;= 8.5%, 1.1055, 1.0525)), 1.0525)</f>
        <v>9.2180980469669151</v>
      </c>
    </row>
    <row r="3936" spans="1:8" x14ac:dyDescent="0.25">
      <c r="A3936" t="s">
        <v>176</v>
      </c>
      <c r="B3936" t="str">
        <f>VLOOKUP(C3936, olt_db!$B$2:$E$70, 2, 0)</f>
        <v>OLT-SMGN-Hulakma_Sinaga</v>
      </c>
      <c r="C3936" t="s">
        <v>1471</v>
      </c>
      <c r="D3936" s="42" t="s">
        <v>1472</v>
      </c>
      <c r="E3936" s="42" t="s">
        <v>1572</v>
      </c>
      <c r="F3936" s="105">
        <v>2.98959335735892</v>
      </c>
      <c r="G3936" s="131">
        <v>99.095759505144997</v>
      </c>
      <c r="H3936" s="41">
        <f>ACOS(COS(RADIANS(90-F3937)) * COS(RADIANS(90-F3936)) + SIN(RADIANS(90-F3937)) * SIN(RADIANS(90-F3936)) * COS(RADIANS(G3937-G3936))) * 6371392 * IFERROR(IF(AVERAGEIF('TT History'!$B:$B, D3936, 'TT History'!$E:$E) &gt; 9.8%, 1.1205, IF(AVERAGEIF('TT History'!$B:$B, D3936, 'TT History'!$E:$E) &gt;= 8.5%, 1.1055, 1.0525)), 1.0525)</f>
        <v>10.180152857637259</v>
      </c>
    </row>
    <row r="3937" spans="1:8" x14ac:dyDescent="0.25">
      <c r="A3937" t="s">
        <v>176</v>
      </c>
      <c r="B3937" t="str">
        <f>VLOOKUP(C3937, olt_db!$B$2:$E$70, 2, 0)</f>
        <v>OLT-SMGN-Hulakma_Sinaga</v>
      </c>
      <c r="C3937" t="s">
        <v>1471</v>
      </c>
      <c r="D3937" s="42" t="s">
        <v>1472</v>
      </c>
      <c r="E3937" s="42" t="s">
        <v>1573</v>
      </c>
      <c r="F3937" s="105">
        <v>2.98950646872767</v>
      </c>
      <c r="G3937" s="131">
        <v>99.095755371415706</v>
      </c>
      <c r="H3937" s="41">
        <f>ACOS(COS(RADIANS(90-F3938)) * COS(RADIANS(90-F3937)) + SIN(RADIANS(90-F3938)) * SIN(RADIANS(90-F3937)) * COS(RADIANS(G3938-G3937))) * 6371392 * IFERROR(IF(AVERAGEIF('TT History'!$B:$B, D3937, 'TT History'!$E:$E) &gt; 9.8%, 1.1205, IF(AVERAGEIF('TT History'!$B:$B, D3937, 'TT History'!$E:$E) &gt;= 8.5%, 1.1055, 1.0525)), 1.0525)</f>
        <v>9.4839822359369084</v>
      </c>
    </row>
    <row r="3938" spans="1:8" x14ac:dyDescent="0.25">
      <c r="A3938" t="s">
        <v>176</v>
      </c>
      <c r="B3938" t="str">
        <f>VLOOKUP(C3938, olt_db!$B$2:$E$70, 2, 0)</f>
        <v>OLT-SMGN-Hulakma_Sinaga</v>
      </c>
      <c r="C3938" t="s">
        <v>1471</v>
      </c>
      <c r="D3938" s="42" t="s">
        <v>1472</v>
      </c>
      <c r="E3938" s="42" t="s">
        <v>1574</v>
      </c>
      <c r="F3938" s="105">
        <v>2.9894255775232401</v>
      </c>
      <c r="G3938" s="131">
        <v>99.095750498182696</v>
      </c>
      <c r="H3938" s="41">
        <f>ACOS(COS(RADIANS(90-F3939)) * COS(RADIANS(90-F3938)) + SIN(RADIANS(90-F3939)) * SIN(RADIANS(90-F3938)) * COS(RADIANS(G3939-G3938))) * 6371392 * IFERROR(IF(AVERAGEIF('TT History'!$B:$B, D3938, 'TT History'!$E:$E) &gt; 9.8%, 1.1205, IF(AVERAGEIF('TT History'!$B:$B, D3938, 'TT History'!$E:$E) &gt;= 8.5%, 1.1055, 1.0525)), 1.0525)</f>
        <v>10.387932496547275</v>
      </c>
    </row>
    <row r="3939" spans="1:8" x14ac:dyDescent="0.25">
      <c r="A3939" t="s">
        <v>176</v>
      </c>
      <c r="B3939" t="str">
        <f>VLOOKUP(C3939, olt_db!$B$2:$E$70, 2, 0)</f>
        <v>OLT-SMGN-Hulakma_Sinaga</v>
      </c>
      <c r="C3939" t="s">
        <v>1471</v>
      </c>
      <c r="D3939" s="42" t="s">
        <v>1472</v>
      </c>
      <c r="E3939" s="42" t="s">
        <v>1575</v>
      </c>
      <c r="F3939" s="105">
        <v>2.9893369192450598</v>
      </c>
      <c r="G3939" s="131">
        <v>99.095746277950994</v>
      </c>
      <c r="H3939" s="41">
        <f>ACOS(COS(RADIANS(90-F3940)) * COS(RADIANS(90-F3939)) + SIN(RADIANS(90-F3940)) * SIN(RADIANS(90-F3939)) * COS(RADIANS(G3940-G3939))) * 6371392 * IFERROR(IF(AVERAGEIF('TT History'!$B:$B, D3939, 'TT History'!$E:$E) &gt; 9.8%, 1.1205, IF(AVERAGEIF('TT History'!$B:$B, D3939, 'TT History'!$E:$E) &gt;= 8.5%, 1.1055, 1.0525)), 1.0525)</f>
        <v>9.4781898479427689</v>
      </c>
    </row>
    <row r="3940" spans="1:8" x14ac:dyDescent="0.25">
      <c r="A3940" t="s">
        <v>176</v>
      </c>
      <c r="B3940" t="str">
        <f>VLOOKUP(C3940, olt_db!$B$2:$E$70, 2, 0)</f>
        <v>OLT-SMGN-Hulakma_Sinaga</v>
      </c>
      <c r="C3940" t="s">
        <v>1471</v>
      </c>
      <c r="D3940" s="42" t="s">
        <v>1472</v>
      </c>
      <c r="E3940" s="42" t="s">
        <v>1576</v>
      </c>
      <c r="F3940" s="105">
        <v>2.98925594512666</v>
      </c>
      <c r="G3940" s="131">
        <v>99.095747429352897</v>
      </c>
      <c r="H3940" s="41">
        <f>ACOS(COS(RADIANS(90-F3941)) * COS(RADIANS(90-F3940)) + SIN(RADIANS(90-F3941)) * SIN(RADIANS(90-F3940)) * COS(RADIANS(G3941-G3940))) * 6371392 * IFERROR(IF(AVERAGEIF('TT History'!$B:$B, D3940, 'TT History'!$E:$E) &gt; 9.8%, 1.1205, IF(AVERAGEIF('TT History'!$B:$B, D3940, 'TT History'!$E:$E) &gt;= 8.5%, 1.1055, 1.0525)), 1.0525)</f>
        <v>10.246145751321405</v>
      </c>
    </row>
    <row r="3941" spans="1:8" x14ac:dyDescent="0.25">
      <c r="A3941" t="s">
        <v>176</v>
      </c>
      <c r="B3941" t="str">
        <f>VLOOKUP(C3941, olt_db!$B$2:$E$70, 2, 0)</f>
        <v>OLT-SMGN-Hulakma_Sinaga</v>
      </c>
      <c r="C3941" t="s">
        <v>1471</v>
      </c>
      <c r="D3941" s="42" t="s">
        <v>1472</v>
      </c>
      <c r="E3941" s="42" t="s">
        <v>1577</v>
      </c>
      <c r="F3941" s="105">
        <v>2.9891684482827001</v>
      </c>
      <c r="G3941" s="131">
        <v>99.095744475761293</v>
      </c>
      <c r="H3941" s="41">
        <f>ACOS(COS(RADIANS(90-F3942)) * COS(RADIANS(90-F3941)) + SIN(RADIANS(90-F3942)) * SIN(RADIANS(90-F3941)) * COS(RADIANS(G3942-G3941))) * 6371392 * IFERROR(IF(AVERAGEIF('TT History'!$B:$B, D3941, 'TT History'!$E:$E) &gt; 9.8%, 1.1205, IF(AVERAGEIF('TT History'!$B:$B, D3941, 'TT History'!$E:$E) &gt;= 8.5%, 1.1055, 1.0525)), 1.0525)</f>
        <v>9.7845432173141482</v>
      </c>
    </row>
    <row r="3942" spans="1:8" x14ac:dyDescent="0.25">
      <c r="A3942" t="s">
        <v>176</v>
      </c>
      <c r="B3942" t="str">
        <f>VLOOKUP(C3942, olt_db!$B$2:$E$70, 2, 0)</f>
        <v>OLT-SMGN-Hulakma_Sinaga</v>
      </c>
      <c r="C3942" t="s">
        <v>1471</v>
      </c>
      <c r="D3942" s="42" t="s">
        <v>1472</v>
      </c>
      <c r="E3942" s="42" t="s">
        <v>1578</v>
      </c>
      <c r="F3942" s="105">
        <v>2.98908524560713</v>
      </c>
      <c r="G3942" s="131">
        <v>99.095736323013497</v>
      </c>
      <c r="H3942" s="41">
        <f>ACOS(COS(RADIANS(90-F3943)) * COS(RADIANS(90-F3942)) + SIN(RADIANS(90-F3943)) * SIN(RADIANS(90-F3942)) * COS(RADIANS(G3943-G3942))) * 6371392 * IFERROR(IF(AVERAGEIF('TT History'!$B:$B, D3942, 'TT History'!$E:$E) &gt; 9.8%, 1.1205, IF(AVERAGEIF('TT History'!$B:$B, D3942, 'TT History'!$E:$E) &gt;= 8.5%, 1.1055, 1.0525)), 1.0525)</f>
        <v>9.7046178679817405</v>
      </c>
    </row>
    <row r="3943" spans="1:8" x14ac:dyDescent="0.25">
      <c r="A3943" t="s">
        <v>176</v>
      </c>
      <c r="B3943" t="str">
        <f>VLOOKUP(C3943, olt_db!$B$2:$E$70, 2, 0)</f>
        <v>OLT-SMGN-Hulakma_Sinaga</v>
      </c>
      <c r="C3943" t="s">
        <v>1471</v>
      </c>
      <c r="D3943" s="42" t="s">
        <v>1472</v>
      </c>
      <c r="E3943" s="42" t="s">
        <v>1579</v>
      </c>
      <c r="F3943" s="105">
        <v>2.98900236989232</v>
      </c>
      <c r="G3943" s="131">
        <v>99.095733596697301</v>
      </c>
      <c r="H3943" s="41">
        <f>ACOS(COS(RADIANS(90-F3944)) * COS(RADIANS(90-F3943)) + SIN(RADIANS(90-F3944)) * SIN(RADIANS(90-F3943)) * COS(RADIANS(G3944-G3943))) * 6371392 * IFERROR(IF(AVERAGEIF('TT History'!$B:$B, D3943, 'TT History'!$E:$E) &gt; 9.8%, 1.1205, IF(AVERAGEIF('TT History'!$B:$B, D3943, 'TT History'!$E:$E) &gt;= 8.5%, 1.1055, 1.0525)), 1.0525)</f>
        <v>9.0712367177242683</v>
      </c>
    </row>
    <row r="3944" spans="1:8" x14ac:dyDescent="0.25">
      <c r="A3944" t="s">
        <v>176</v>
      </c>
      <c r="B3944" t="str">
        <f>VLOOKUP(C3944, olt_db!$B$2:$E$70, 2, 0)</f>
        <v>OLT-SMGN-Hulakma_Sinaga</v>
      </c>
      <c r="C3944" t="s">
        <v>1471</v>
      </c>
      <c r="D3944" s="42" t="s">
        <v>1472</v>
      </c>
      <c r="E3944" s="42" t="s">
        <v>1580</v>
      </c>
      <c r="F3944" s="105">
        <v>2.9889248814702198</v>
      </c>
      <c r="G3944" s="131">
        <v>99.095731970564799</v>
      </c>
      <c r="H3944" s="41">
        <f>ACOS(COS(RADIANS(90-F3945)) * COS(RADIANS(90-F3944)) + SIN(RADIANS(90-F3945)) * SIN(RADIANS(90-F3944)) * COS(RADIANS(G3945-G3944))) * 6371392 * IFERROR(IF(AVERAGEIF('TT History'!$B:$B, D3944, 'TT History'!$E:$E) &gt; 9.8%, 1.1205, IF(AVERAGEIF('TT History'!$B:$B, D3944, 'TT History'!$E:$E) &gt;= 8.5%, 1.1055, 1.0525)), 1.0525)</f>
        <v>10.578902250274568</v>
      </c>
    </row>
    <row r="3945" spans="1:8" x14ac:dyDescent="0.25">
      <c r="A3945" t="s">
        <v>176</v>
      </c>
      <c r="B3945" t="str">
        <f>VLOOKUP(C3945, olt_db!$B$2:$E$70, 2, 0)</f>
        <v>OLT-SMGN-Hulakma_Sinaga</v>
      </c>
      <c r="C3945" t="s">
        <v>1471</v>
      </c>
      <c r="D3945" s="42" t="s">
        <v>1472</v>
      </c>
      <c r="E3945" s="42" t="s">
        <v>1581</v>
      </c>
      <c r="F3945" s="105">
        <v>2.9888347574485001</v>
      </c>
      <c r="G3945" s="131">
        <v>99.095725063547107</v>
      </c>
      <c r="H3945" s="41">
        <f>ACOS(COS(RADIANS(90-F3946)) * COS(RADIANS(90-F3945)) + SIN(RADIANS(90-F3946)) * SIN(RADIANS(90-F3945)) * COS(RADIANS(G3946-G3945))) * 6371392 * IFERROR(IF(AVERAGEIF('TT History'!$B:$B, D3945, 'TT History'!$E:$E) &gt; 9.8%, 1.1205, IF(AVERAGEIF('TT History'!$B:$B, D3945, 'TT History'!$E:$E) &gt;= 8.5%, 1.1055, 1.0525)), 1.0525)</f>
        <v>8.4246186789696402</v>
      </c>
    </row>
    <row r="3946" spans="1:8" x14ac:dyDescent="0.25">
      <c r="A3946" t="s">
        <v>176</v>
      </c>
      <c r="B3946" t="str">
        <f>VLOOKUP(C3946, olt_db!$B$2:$E$70, 2, 0)</f>
        <v>OLT-SMGN-Hulakma_Sinaga</v>
      </c>
      <c r="C3946" t="s">
        <v>1471</v>
      </c>
      <c r="D3946" s="42" t="s">
        <v>1472</v>
      </c>
      <c r="E3946" s="42" t="s">
        <v>1582</v>
      </c>
      <c r="F3946" s="105">
        <v>2.9887628062860698</v>
      </c>
      <c r="G3946" s="131">
        <v>99.095723037040202</v>
      </c>
      <c r="H3946" s="41">
        <f>ACOS(COS(RADIANS(90-F3947)) * COS(RADIANS(90-F3946)) + SIN(RADIANS(90-F3947)) * SIN(RADIANS(90-F3946)) * COS(RADIANS(G3947-G3946))) * 6371392 * IFERROR(IF(AVERAGEIF('TT History'!$B:$B, D3946, 'TT History'!$E:$E) &gt; 9.8%, 1.1205, IF(AVERAGEIF('TT History'!$B:$B, D3946, 'TT History'!$E:$E) &gt;= 8.5%, 1.1055, 1.0525)), 1.0525)</f>
        <v>8.7204723770611512</v>
      </c>
    </row>
    <row r="3947" spans="1:8" x14ac:dyDescent="0.25">
      <c r="A3947" t="s">
        <v>176</v>
      </c>
      <c r="B3947" t="str">
        <f>VLOOKUP(C3947, olt_db!$B$2:$E$70, 2, 0)</f>
        <v>OLT-SMGN-Hulakma_Sinaga</v>
      </c>
      <c r="C3947" t="s">
        <v>1471</v>
      </c>
      <c r="D3947" s="42" t="s">
        <v>1472</v>
      </c>
      <c r="E3947" s="42" t="s">
        <v>1583</v>
      </c>
      <c r="F3947" s="105">
        <v>2.9886884073201001</v>
      </c>
      <c r="G3947" s="131">
        <v>99.095719073419502</v>
      </c>
      <c r="H3947" s="41">
        <f>ACOS(COS(RADIANS(90-F3948)) * COS(RADIANS(90-F3947)) + SIN(RADIANS(90-F3948)) * SIN(RADIANS(90-F3947)) * COS(RADIANS(G3948-G3947))) * 6371392 * IFERROR(IF(AVERAGEIF('TT History'!$B:$B, D3947, 'TT History'!$E:$E) &gt; 9.8%, 1.1205, IF(AVERAGEIF('TT History'!$B:$B, D3947, 'TT History'!$E:$E) &gt;= 8.5%, 1.1055, 1.0525)), 1.0525)</f>
        <v>12.05956902375557</v>
      </c>
    </row>
    <row r="3948" spans="1:8" x14ac:dyDescent="0.25">
      <c r="A3948" t="s">
        <v>176</v>
      </c>
      <c r="B3948" t="str">
        <f>VLOOKUP(C3948, olt_db!$B$2:$E$70, 2, 0)</f>
        <v>OLT-SMGN-Hulakma_Sinaga</v>
      </c>
      <c r="C3948" t="s">
        <v>1471</v>
      </c>
      <c r="D3948" s="42" t="s">
        <v>1472</v>
      </c>
      <c r="E3948" s="42" t="s">
        <v>1584</v>
      </c>
      <c r="F3948" s="105">
        <v>2.9885855032872</v>
      </c>
      <c r="G3948" s="131">
        <v>99.095713777139295</v>
      </c>
      <c r="H3948" s="41">
        <f>ACOS(COS(RADIANS(90-F3949)) * COS(RADIANS(90-F3948)) + SIN(RADIANS(90-F3949)) * SIN(RADIANS(90-F3948)) * COS(RADIANS(G3949-G3948))) * 6371392 * IFERROR(IF(AVERAGEIF('TT History'!$B:$B, D3948, 'TT History'!$E:$E) &gt; 9.8%, 1.1205, IF(AVERAGEIF('TT History'!$B:$B, D3948, 'TT History'!$E:$E) &gt;= 8.5%, 1.1055, 1.0525)), 1.0525)</f>
        <v>10.505022362006331</v>
      </c>
    </row>
    <row r="3949" spans="1:8" x14ac:dyDescent="0.25">
      <c r="A3949" t="s">
        <v>176</v>
      </c>
      <c r="B3949" t="str">
        <f>VLOOKUP(C3949, olt_db!$B$2:$E$70, 2, 0)</f>
        <v>OLT-SMGN-Hulakma_Sinaga</v>
      </c>
      <c r="C3949" t="s">
        <v>1471</v>
      </c>
      <c r="D3949" s="42" t="s">
        <v>1472</v>
      </c>
      <c r="E3949" s="42" t="s">
        <v>1585</v>
      </c>
      <c r="F3949" s="105">
        <v>2.9884957494723801</v>
      </c>
      <c r="G3949" s="131">
        <v>99.095713423849006</v>
      </c>
      <c r="H3949" s="41">
        <f>ACOS(COS(RADIANS(90-F3950)) * COS(RADIANS(90-F3949)) + SIN(RADIANS(90-F3950)) * SIN(RADIANS(90-F3949)) * COS(RADIANS(G3950-G3949))) * 6371392 * IFERROR(IF(AVERAGEIF('TT History'!$B:$B, D3949, 'TT History'!$E:$E) &gt; 9.8%, 1.1205, IF(AVERAGEIF('TT History'!$B:$B, D3949, 'TT History'!$E:$E) &gt;= 8.5%, 1.1055, 1.0525)), 1.0525)</f>
        <v>11.360352805591539</v>
      </c>
    </row>
    <row r="3950" spans="1:8" x14ac:dyDescent="0.25">
      <c r="A3950" t="s">
        <v>176</v>
      </c>
      <c r="B3950" t="str">
        <f>VLOOKUP(C3950, olt_db!$B$2:$E$70, 2, 0)</f>
        <v>OLT-SMGN-Hulakma_Sinaga</v>
      </c>
      <c r="C3950" t="s">
        <v>1471</v>
      </c>
      <c r="D3950" s="42" t="s">
        <v>1472</v>
      </c>
      <c r="E3950" s="42" t="s">
        <v>1586</v>
      </c>
      <c r="F3950" s="105">
        <v>2.9883986970445102</v>
      </c>
      <c r="G3950" s="131">
        <v>99.095714961856302</v>
      </c>
      <c r="H3950" s="41">
        <f>ACOS(COS(RADIANS(90-F3951)) * COS(RADIANS(90-F3950)) + SIN(RADIANS(90-F3951)) * SIN(RADIANS(90-F3950)) * COS(RADIANS(G3951-G3950))) * 6371392 * IFERROR(IF(AVERAGEIF('TT History'!$B:$B, D3950, 'TT History'!$E:$E) &gt; 9.8%, 1.1205, IF(AVERAGEIF('TT History'!$B:$B, D3950, 'TT History'!$E:$E) &gt;= 8.5%, 1.1055, 1.0525)), 1.0525)</f>
        <v>10.801669910626076</v>
      </c>
    </row>
    <row r="3951" spans="1:8" x14ac:dyDescent="0.25">
      <c r="A3951" t="s">
        <v>176</v>
      </c>
      <c r="B3951" t="str">
        <f>VLOOKUP(C3951, olt_db!$B$2:$E$70, 2, 0)</f>
        <v>OLT-SMGN-Hulakma_Sinaga</v>
      </c>
      <c r="C3951" t="s">
        <v>1471</v>
      </c>
      <c r="D3951" s="42" t="s">
        <v>1472</v>
      </c>
      <c r="E3951" s="42" t="s">
        <v>1587</v>
      </c>
      <c r="F3951" s="105">
        <v>2.9883064435396598</v>
      </c>
      <c r="G3951" s="131">
        <v>99.095712387718507</v>
      </c>
      <c r="H3951" s="41">
        <f>ACOS(COS(RADIANS(90-F3952)) * COS(RADIANS(90-F3951)) + SIN(RADIANS(90-F3952)) * SIN(RADIANS(90-F3951)) * COS(RADIANS(G3952-G3951))) * 6371392 * IFERROR(IF(AVERAGEIF('TT History'!$B:$B, D3951, 'TT History'!$E:$E) &gt; 9.8%, 1.1205, IF(AVERAGEIF('TT History'!$B:$B, D3951, 'TT History'!$E:$E) &gt;= 8.5%, 1.1055, 1.0525)), 1.0525)</f>
        <v>14.240004301391693</v>
      </c>
    </row>
    <row r="3952" spans="1:8" x14ac:dyDescent="0.25">
      <c r="A3952" t="s">
        <v>176</v>
      </c>
      <c r="B3952" t="str">
        <f>VLOOKUP(C3952, olt_db!$B$2:$E$70, 2, 0)</f>
        <v>OLT-SMGN-Hulakma_Sinaga</v>
      </c>
      <c r="C3952" t="s">
        <v>1471</v>
      </c>
      <c r="D3952" s="42" t="s">
        <v>1472</v>
      </c>
      <c r="E3952" s="42" t="s">
        <v>1588</v>
      </c>
      <c r="F3952" s="105">
        <v>2.9881847897299001</v>
      </c>
      <c r="G3952" s="131">
        <v>99.095710609688297</v>
      </c>
      <c r="H3952" s="41">
        <f>ACOS(COS(RADIANS(90-F3953)) * COS(RADIANS(90-F3952)) + SIN(RADIANS(90-F3953)) * SIN(RADIANS(90-F3952)) * COS(RADIANS(G3953-G3952))) * 6371392 * IFERROR(IF(AVERAGEIF('TT History'!$B:$B, D3952, 'TT History'!$E:$E) &gt; 9.8%, 1.1205, IF(AVERAGEIF('TT History'!$B:$B, D3952, 'TT History'!$E:$E) &gt;= 8.5%, 1.1055, 1.0525)), 1.0525)</f>
        <v>9.8911152143422907</v>
      </c>
    </row>
    <row r="3953" spans="1:8" x14ac:dyDescent="0.25">
      <c r="A3953" t="s">
        <v>176</v>
      </c>
      <c r="B3953" t="str">
        <f>VLOOKUP(C3953, olt_db!$B$2:$E$70, 2, 0)</f>
        <v>OLT-SMGN-Hulakma_Sinaga</v>
      </c>
      <c r="C3953" t="s">
        <v>1471</v>
      </c>
      <c r="D3953" s="42" t="s">
        <v>1472</v>
      </c>
      <c r="E3953" s="42" t="s">
        <v>1589</v>
      </c>
      <c r="F3953" s="105">
        <v>2.9881003284155399</v>
      </c>
      <c r="G3953" s="131">
        <v>99.095707726611806</v>
      </c>
      <c r="H3953" s="41">
        <f>ACOS(COS(RADIANS(90-F3954)) * COS(RADIANS(90-F3953)) + SIN(RADIANS(90-F3954)) * SIN(RADIANS(90-F3953)) * COS(RADIANS(G3954-G3953))) * 6371392 * IFERROR(IF(AVERAGEIF('TT History'!$B:$B, D3953, 'TT History'!$E:$E) &gt; 9.8%, 1.1205, IF(AVERAGEIF('TT History'!$B:$B, D3953, 'TT History'!$E:$E) &gt;= 8.5%, 1.1055, 1.0525)), 1.0525)</f>
        <v>11.348040916355927</v>
      </c>
    </row>
    <row r="3954" spans="1:8" x14ac:dyDescent="0.25">
      <c r="A3954" t="s">
        <v>176</v>
      </c>
      <c r="B3954" t="str">
        <f>VLOOKUP(C3954, olt_db!$B$2:$E$70, 2, 0)</f>
        <v>OLT-SMGN-Hulakma_Sinaga</v>
      </c>
      <c r="C3954" t="s">
        <v>1471</v>
      </c>
      <c r="D3954" s="42" t="s">
        <v>1472</v>
      </c>
      <c r="E3954" s="42" t="s">
        <v>1590</v>
      </c>
      <c r="F3954" s="105">
        <v>2.9880038877291102</v>
      </c>
      <c r="G3954" s="131">
        <v>99.095697719317499</v>
      </c>
      <c r="H3954" s="41">
        <f>ACOS(COS(RADIANS(90-F3955)) * COS(RADIANS(90-F3954)) + SIN(RADIANS(90-F3955)) * SIN(RADIANS(90-F3954)) * COS(RADIANS(G3955-G3954))) * 6371392 * IFERROR(IF(AVERAGEIF('TT History'!$B:$B, D3954, 'TT History'!$E:$E) &gt; 9.8%, 1.1205, IF(AVERAGEIF('TT History'!$B:$B, D3954, 'TT History'!$E:$E) &gt;= 8.5%, 1.1055, 1.0525)), 1.0525)</f>
        <v>9.7543920449065613</v>
      </c>
    </row>
    <row r="3955" spans="1:8" x14ac:dyDescent="0.25">
      <c r="A3955" t="s">
        <v>176</v>
      </c>
      <c r="B3955" t="str">
        <f>VLOOKUP(C3955, olt_db!$B$2:$E$70, 2, 0)</f>
        <v>OLT-SMGN-Hulakma_Sinaga</v>
      </c>
      <c r="C3955" t="s">
        <v>1471</v>
      </c>
      <c r="D3955" s="42" t="s">
        <v>1472</v>
      </c>
      <c r="E3955" s="42" t="s">
        <v>1591</v>
      </c>
      <c r="F3955" s="105">
        <v>2.9879206782826202</v>
      </c>
      <c r="G3955" s="131">
        <v>99.095693076181306</v>
      </c>
      <c r="H3955" s="41">
        <f>ACOS(COS(RADIANS(90-F3956)) * COS(RADIANS(90-F3955)) + SIN(RADIANS(90-F3956)) * SIN(RADIANS(90-F3955)) * COS(RADIANS(G3956-G3955))) * 6371392 * IFERROR(IF(AVERAGEIF('TT History'!$B:$B, D3955, 'TT History'!$E:$E) &gt; 9.8%, 1.1205, IF(AVERAGEIF('TT History'!$B:$B, D3955, 'TT History'!$E:$E) &gt;= 8.5%, 1.1055, 1.0525)), 1.0525)</f>
        <v>9.056915732576245</v>
      </c>
    </row>
    <row r="3956" spans="1:8" x14ac:dyDescent="0.25">
      <c r="A3956" t="s">
        <v>176</v>
      </c>
      <c r="B3956" t="str">
        <f>VLOOKUP(C3956, olt_db!$B$2:$E$70, 2, 0)</f>
        <v>OLT-SMGN-Hulakma_Sinaga</v>
      </c>
      <c r="C3956" t="s">
        <v>1471</v>
      </c>
      <c r="D3956" s="42" t="s">
        <v>1472</v>
      </c>
      <c r="E3956" s="42" t="s">
        <v>1592</v>
      </c>
      <c r="F3956" s="105">
        <v>2.9878434071481501</v>
      </c>
      <c r="G3956" s="131">
        <v>99.0956889029096</v>
      </c>
      <c r="H3956" s="41">
        <f>ACOS(COS(RADIANS(90-F3957)) * COS(RADIANS(90-F3956)) + SIN(RADIANS(90-F3957)) * SIN(RADIANS(90-F3956)) * COS(RADIANS(G3957-G3956))) * 6371392 * IFERROR(IF(AVERAGEIF('TT History'!$B:$B, D3956, 'TT History'!$E:$E) &gt; 9.8%, 1.1205, IF(AVERAGEIF('TT History'!$B:$B, D3956, 'TT History'!$E:$E) &gt;= 8.5%, 1.1055, 1.0525)), 1.0525)</f>
        <v>8.907957771694516</v>
      </c>
    </row>
    <row r="3957" spans="1:8" x14ac:dyDescent="0.25">
      <c r="A3957" t="s">
        <v>176</v>
      </c>
      <c r="B3957" t="str">
        <f>VLOOKUP(C3957, olt_db!$B$2:$E$70, 2, 0)</f>
        <v>OLT-SMGN-Hulakma_Sinaga</v>
      </c>
      <c r="C3957" t="s">
        <v>1471</v>
      </c>
      <c r="D3957" s="42" t="s">
        <v>1472</v>
      </c>
      <c r="E3957" s="42" t="s">
        <v>1593</v>
      </c>
      <c r="F3957" s="105">
        <v>2.9877675374124402</v>
      </c>
      <c r="G3957" s="131">
        <v>99.095682801814306</v>
      </c>
      <c r="H3957" s="41">
        <f>ACOS(COS(RADIANS(90-F3958)) * COS(RADIANS(90-F3957)) + SIN(RADIANS(90-F3958)) * SIN(RADIANS(90-F3957)) * COS(RADIANS(G3958-G3957))) * 6371392 * IFERROR(IF(AVERAGEIF('TT History'!$B:$B, D3957, 'TT History'!$E:$E) &gt; 9.8%, 1.1205, IF(AVERAGEIF('TT History'!$B:$B, D3957, 'TT History'!$E:$E) &gt;= 8.5%, 1.1055, 1.0525)), 1.0525)</f>
        <v>10.903796056722213</v>
      </c>
    </row>
    <row r="3958" spans="1:8" x14ac:dyDescent="0.25">
      <c r="A3958" t="s">
        <v>176</v>
      </c>
      <c r="B3958" t="str">
        <f>VLOOKUP(C3958, olt_db!$B$2:$E$70, 2, 0)</f>
        <v>OLT-SMGN-Hulakma_Sinaga</v>
      </c>
      <c r="C3958" t="s">
        <v>1471</v>
      </c>
      <c r="D3958" s="42" t="s">
        <v>1472</v>
      </c>
      <c r="E3958" s="42" t="s">
        <v>1594</v>
      </c>
      <c r="F3958" s="105">
        <v>2.9876743774496402</v>
      </c>
      <c r="G3958" s="131">
        <v>99.095682879708804</v>
      </c>
      <c r="H3958" s="41">
        <f>ACOS(COS(RADIANS(90-F3959)) * COS(RADIANS(90-F3958)) + SIN(RADIANS(90-F3959)) * SIN(RADIANS(90-F3958)) * COS(RADIANS(G3959-G3958))) * 6371392 * IFERROR(IF(AVERAGEIF('TT History'!$B:$B, D3958, 'TT History'!$E:$E) &gt; 9.8%, 1.1205, IF(AVERAGEIF('TT History'!$B:$B, D3958, 'TT History'!$E:$E) &gt;= 8.5%, 1.1055, 1.0525)), 1.0525)</f>
        <v>13.487358207206389</v>
      </c>
    </row>
    <row r="3959" spans="1:8" x14ac:dyDescent="0.25">
      <c r="A3959" t="s">
        <v>176</v>
      </c>
      <c r="B3959" t="str">
        <f>VLOOKUP(C3959, olt_db!$B$2:$E$70, 2, 0)</f>
        <v>OLT-SMGN-Hulakma_Sinaga</v>
      </c>
      <c r="C3959" t="s">
        <v>1471</v>
      </c>
      <c r="D3959" s="42" t="s">
        <v>1472</v>
      </c>
      <c r="E3959" s="42" t="s">
        <v>1595</v>
      </c>
      <c r="F3959" s="105">
        <v>2.98755916359121</v>
      </c>
      <c r="G3959" s="131">
        <v>99.0956853246946</v>
      </c>
      <c r="H3959" s="41">
        <f>ACOS(COS(RADIANS(90-F3960)) * COS(RADIANS(90-F3959)) + SIN(RADIANS(90-F3960)) * SIN(RADIANS(90-F3959)) * COS(RADIANS(G3960-G3959))) * 6371392 * IFERROR(IF(AVERAGEIF('TT History'!$B:$B, D3959, 'TT History'!$E:$E) &gt; 9.8%, 1.1205, IF(AVERAGEIF('TT History'!$B:$B, D3959, 'TT History'!$E:$E) &gt;= 8.5%, 1.1055, 1.0525)), 1.0525)</f>
        <v>11.168887413644564</v>
      </c>
    </row>
    <row r="3960" spans="1:8" x14ac:dyDescent="0.25">
      <c r="A3960" t="s">
        <v>176</v>
      </c>
      <c r="B3960" t="str">
        <f>VLOOKUP(C3960, olt_db!$B$2:$E$70, 2, 0)</f>
        <v>OLT-SMGN-Hulakma_Sinaga</v>
      </c>
      <c r="C3960" t="s">
        <v>1471</v>
      </c>
      <c r="D3960" s="42" t="s">
        <v>1472</v>
      </c>
      <c r="E3960" s="42" t="s">
        <v>1596</v>
      </c>
      <c r="F3960" s="105">
        <v>2.9874637906622001</v>
      </c>
      <c r="G3960" s="131">
        <v>99.095681977192498</v>
      </c>
      <c r="H3960" s="41">
        <f>ACOS(COS(RADIANS(90-F3961)) * COS(RADIANS(90-F3960)) + SIN(RADIANS(90-F3961)) * SIN(RADIANS(90-F3960)) * COS(RADIANS(G3961-G3960))) * 6371392 * IFERROR(IF(AVERAGEIF('TT History'!$B:$B, D3960, 'TT History'!$E:$E) &gt; 9.8%, 1.1205, IF(AVERAGEIF('TT History'!$B:$B, D3960, 'TT History'!$E:$E) &gt;= 8.5%, 1.1055, 1.0525)), 1.0525)</f>
        <v>11.357276084420526</v>
      </c>
    </row>
    <row r="3961" spans="1:8" x14ac:dyDescent="0.25">
      <c r="A3961" t="s">
        <v>176</v>
      </c>
      <c r="B3961" t="str">
        <f>VLOOKUP(C3961, olt_db!$B$2:$E$70, 2, 0)</f>
        <v>OLT-SMGN-Hulakma_Sinaga</v>
      </c>
      <c r="C3961" t="s">
        <v>1471</v>
      </c>
      <c r="D3961" s="42" t="s">
        <v>1472</v>
      </c>
      <c r="E3961" s="42" t="s">
        <v>1597</v>
      </c>
      <c r="F3961" s="105">
        <v>2.9873671869042102</v>
      </c>
      <c r="G3961" s="131">
        <v>99.0956728197947</v>
      </c>
      <c r="H3961" s="41">
        <f>ACOS(COS(RADIANS(90-F3962)) * COS(RADIANS(90-F3961)) + SIN(RADIANS(90-F3962)) * SIN(RADIANS(90-F3961)) * COS(RADIANS(G3962-G3961))) * 6371392 * IFERROR(IF(AVERAGEIF('TT History'!$B:$B, D3961, 'TT History'!$E:$E) &gt; 9.8%, 1.1205, IF(AVERAGEIF('TT History'!$B:$B, D3961, 'TT History'!$E:$E) &gt;= 8.5%, 1.1055, 1.0525)), 1.0525)</f>
        <v>11.350240447292951</v>
      </c>
    </row>
    <row r="3962" spans="1:8" x14ac:dyDescent="0.25">
      <c r="A3962" t="s">
        <v>176</v>
      </c>
      <c r="B3962" t="str">
        <f>VLOOKUP(C3962, olt_db!$B$2:$E$70, 2, 0)</f>
        <v>OLT-SMGN-Hulakma_Sinaga</v>
      </c>
      <c r="C3962" t="s">
        <v>1471</v>
      </c>
      <c r="D3962" s="42" t="s">
        <v>1472</v>
      </c>
      <c r="E3962" s="42" t="s">
        <v>1598</v>
      </c>
      <c r="F3962" s="105">
        <v>2.9872703212139702</v>
      </c>
      <c r="G3962" s="131">
        <v>99.095668153421101</v>
      </c>
      <c r="H3962" s="41">
        <f>ACOS(COS(RADIANS(90-F3963)) * COS(RADIANS(90-F3962)) + SIN(RADIANS(90-F3963)) * SIN(RADIANS(90-F3962)) * COS(RADIANS(G3963-G3962))) * 6371392 * IFERROR(IF(AVERAGEIF('TT History'!$B:$B, D3962, 'TT History'!$E:$E) &gt; 9.8%, 1.1205, IF(AVERAGEIF('TT History'!$B:$B, D3962, 'TT History'!$E:$E) &gt;= 8.5%, 1.1055, 1.0525)), 1.0525)</f>
        <v>14.278168652768295</v>
      </c>
    </row>
    <row r="3963" spans="1:8" x14ac:dyDescent="0.25">
      <c r="A3963" t="s">
        <v>176</v>
      </c>
      <c r="B3963" t="str">
        <f>VLOOKUP(C3963, olt_db!$B$2:$E$70, 2, 0)</f>
        <v>OLT-SMGN-Hulakma_Sinaga</v>
      </c>
      <c r="C3963" t="s">
        <v>1471</v>
      </c>
      <c r="D3963" s="42" t="s">
        <v>1472</v>
      </c>
      <c r="E3963" s="42" t="s">
        <v>1599</v>
      </c>
      <c r="F3963" s="105">
        <v>2.9871486539771701</v>
      </c>
      <c r="G3963" s="131">
        <v>99.095659223803096</v>
      </c>
      <c r="H3963" s="41">
        <f>ACOS(COS(RADIANS(90-F3964)) * COS(RADIANS(90-F3963)) + SIN(RADIANS(90-F3964)) * SIN(RADIANS(90-F3963)) * COS(RADIANS(G3964-G3963))) * 6371392 * IFERROR(IF(AVERAGEIF('TT History'!$B:$B, D3963, 'TT History'!$E:$E) &gt; 9.8%, 1.1205, IF(AVERAGEIF('TT History'!$B:$B, D3963, 'TT History'!$E:$E) &gt;= 8.5%, 1.1055, 1.0525)), 1.0525)</f>
        <v>9.0270995539210457</v>
      </c>
    </row>
    <row r="3964" spans="1:8" x14ac:dyDescent="0.25">
      <c r="A3964" t="s">
        <v>176</v>
      </c>
      <c r="B3964" t="str">
        <f>VLOOKUP(C3964, olt_db!$B$2:$E$70, 2, 0)</f>
        <v>OLT-SMGN-Hulakma_Sinaga</v>
      </c>
      <c r="C3964" t="s">
        <v>1471</v>
      </c>
      <c r="D3964" s="42" t="s">
        <v>1472</v>
      </c>
      <c r="E3964" s="42" t="s">
        <v>1600</v>
      </c>
      <c r="F3964" s="105">
        <v>2.9870715562929102</v>
      </c>
      <c r="G3964" s="131">
        <v>99.095657032584995</v>
      </c>
      <c r="H3964" s="41">
        <f>ACOS(COS(RADIANS(90-F3965)) * COS(RADIANS(90-F3964)) + SIN(RADIANS(90-F3965)) * SIN(RADIANS(90-F3964)) * COS(RADIANS(G3965-G3964))) * 6371392 * IFERROR(IF(AVERAGEIF('TT History'!$B:$B, D3964, 'TT History'!$E:$E) &gt; 9.8%, 1.1205, IF(AVERAGEIF('TT History'!$B:$B, D3964, 'TT History'!$E:$E) &gt;= 8.5%, 1.1055, 1.0525)), 1.0525)</f>
        <v>12.264003933687208</v>
      </c>
    </row>
    <row r="3965" spans="1:8" x14ac:dyDescent="0.25">
      <c r="A3965" t="s">
        <v>176</v>
      </c>
      <c r="B3965" t="str">
        <f>VLOOKUP(C3965, olt_db!$B$2:$E$70, 2, 0)</f>
        <v>OLT-SMGN-Hulakma_Sinaga</v>
      </c>
      <c r="C3965" t="s">
        <v>1471</v>
      </c>
      <c r="D3965" s="42" t="s">
        <v>1472</v>
      </c>
      <c r="E3965" s="42" t="s">
        <v>1601</v>
      </c>
      <c r="F3965" s="105">
        <v>2.9869667711664998</v>
      </c>
      <c r="G3965" s="131">
        <v>99.095656988792697</v>
      </c>
      <c r="H3965" s="41">
        <f>ACOS(COS(RADIANS(90-F3966)) * COS(RADIANS(90-F3965)) + SIN(RADIANS(90-F3966)) * SIN(RADIANS(90-F3965)) * COS(RADIANS(G3966-G3965))) * 6371392 * IFERROR(IF(AVERAGEIF('TT History'!$B:$B, D3965, 'TT History'!$E:$E) &gt; 9.8%, 1.1205, IF(AVERAGEIF('TT History'!$B:$B, D3965, 'TT History'!$E:$E) &gt;= 8.5%, 1.1055, 1.0525)), 1.0525)</f>
        <v>11.741145706404419</v>
      </c>
    </row>
    <row r="3966" spans="1:8" x14ac:dyDescent="0.25">
      <c r="A3966" t="s">
        <v>176</v>
      </c>
      <c r="B3966" t="str">
        <f>VLOOKUP(C3966, olt_db!$B$2:$E$70, 2, 0)</f>
        <v>OLT-SMGN-Hulakma_Sinaga</v>
      </c>
      <c r="C3966" t="s">
        <v>1471</v>
      </c>
      <c r="D3966" s="42" t="s">
        <v>1472</v>
      </c>
      <c r="E3966" s="42" t="s">
        <v>1602</v>
      </c>
      <c r="F3966" s="105">
        <v>2.9868664542661199</v>
      </c>
      <c r="G3966" s="131">
        <v>99.095657821711399</v>
      </c>
      <c r="H3966" s="41">
        <f>ACOS(COS(RADIANS(90-F3967)) * COS(RADIANS(90-F3966)) + SIN(RADIANS(90-F3967)) * SIN(RADIANS(90-F3966)) * COS(RADIANS(G3967-G3966))) * 6371392 * IFERROR(IF(AVERAGEIF('TT History'!$B:$B, D3966, 'TT History'!$E:$E) &gt; 9.8%, 1.1205, IF(AVERAGEIF('TT History'!$B:$B, D3966, 'TT History'!$E:$E) &gt;= 8.5%, 1.1055, 1.0525)), 1.0525)</f>
        <v>16.207049218387738</v>
      </c>
    </row>
    <row r="3967" spans="1:8" x14ac:dyDescent="0.25">
      <c r="A3967" t="s">
        <v>176</v>
      </c>
      <c r="B3967" t="str">
        <f>VLOOKUP(C3967, olt_db!$B$2:$E$70, 2, 0)</f>
        <v>OLT-SMGN-Hulakma_Sinaga</v>
      </c>
      <c r="C3967" t="s">
        <v>1471</v>
      </c>
      <c r="D3967" s="42" t="s">
        <v>1472</v>
      </c>
      <c r="E3967" s="42" t="s">
        <v>1603</v>
      </c>
      <c r="F3967" s="105">
        <v>2.9867293306688198</v>
      </c>
      <c r="G3967" s="131">
        <v>99.0956385133168</v>
      </c>
      <c r="H3967" s="41">
        <f>ACOS(COS(RADIANS(90-F3968)) * COS(RADIANS(90-F3967)) + SIN(RADIANS(90-F3968)) * SIN(RADIANS(90-F3967)) * COS(RADIANS(G3968-G3967))) * 6371392 * IFERROR(IF(AVERAGEIF('TT History'!$B:$B, D3967, 'TT History'!$E:$E) &gt; 9.8%, 1.1205, IF(AVERAGEIF('TT History'!$B:$B, D3967, 'TT History'!$E:$E) &gt;= 8.5%, 1.1055, 1.0525)), 1.0525)</f>
        <v>15.473947979691321</v>
      </c>
    </row>
    <row r="3968" spans="1:8" x14ac:dyDescent="0.25">
      <c r="A3968" t="s">
        <v>176</v>
      </c>
      <c r="B3968" t="str">
        <f>VLOOKUP(C3968, olt_db!$B$2:$E$70, 2, 0)</f>
        <v>OLT-SMGN-Hulakma_Sinaga</v>
      </c>
      <c r="C3968" t="s">
        <v>1471</v>
      </c>
      <c r="D3968" s="42" t="s">
        <v>1472</v>
      </c>
      <c r="E3968" s="42" t="s">
        <v>1604</v>
      </c>
      <c r="F3968" s="105">
        <v>2.9865971775575799</v>
      </c>
      <c r="G3968" s="131">
        <v>99.095634575927704</v>
      </c>
      <c r="H3968" s="41">
        <f>ACOS(COS(RADIANS(90-F3969)) * COS(RADIANS(90-F3968)) + SIN(RADIANS(90-F3969)) * SIN(RADIANS(90-F3968)) * COS(RADIANS(G3969-G3968))) * 6371392 * IFERROR(IF(AVERAGEIF('TT History'!$B:$B, D3968, 'TT History'!$E:$E) &gt; 9.8%, 1.1205, IF(AVERAGEIF('TT History'!$B:$B, D3968, 'TT History'!$E:$E) &gt;= 8.5%, 1.1055, 1.0525)), 1.0525)</f>
        <v>8.5018968468537004</v>
      </c>
    </row>
    <row r="3969" spans="1:8" x14ac:dyDescent="0.25">
      <c r="A3969" t="s">
        <v>176</v>
      </c>
      <c r="B3969" t="str">
        <f>VLOOKUP(C3969, olt_db!$B$2:$E$70, 2, 0)</f>
        <v>OLT-SMGN-Hulakma_Sinaga</v>
      </c>
      <c r="C3969" t="s">
        <v>1471</v>
      </c>
      <c r="D3969" s="42" t="s">
        <v>1472</v>
      </c>
      <c r="E3969" s="42" t="s">
        <v>1605</v>
      </c>
      <c r="F3969" s="105">
        <v>2.98652453527873</v>
      </c>
      <c r="G3969" s="131">
        <v>99.095634176716302</v>
      </c>
      <c r="H3969" s="41">
        <f>ACOS(COS(RADIANS(90-F3970)) * COS(RADIANS(90-F3969)) + SIN(RADIANS(90-F3970)) * SIN(RADIANS(90-F3969)) * COS(RADIANS(G3970-G3969))) * 6371392 * IFERROR(IF(AVERAGEIF('TT History'!$B:$B, D3969, 'TT History'!$E:$E) &gt; 9.8%, 1.1205, IF(AVERAGEIF('TT History'!$B:$B, D3969, 'TT History'!$E:$E) &gt;= 8.5%, 1.1055, 1.0525)), 1.0525)</f>
        <v>11.973983100748335</v>
      </c>
    </row>
    <row r="3970" spans="1:8" x14ac:dyDescent="0.25">
      <c r="A3970" t="s">
        <v>176</v>
      </c>
      <c r="B3970" t="str">
        <f>VLOOKUP(C3970, olt_db!$B$2:$E$70, 2, 0)</f>
        <v>OLT-SMGN-Hulakma_Sinaga</v>
      </c>
      <c r="C3970" t="s">
        <v>1471</v>
      </c>
      <c r="D3970" s="42" t="s">
        <v>1472</v>
      </c>
      <c r="E3970" s="42" t="s">
        <v>1606</v>
      </c>
      <c r="F3970" s="105">
        <v>2.9864223931276102</v>
      </c>
      <c r="G3970" s="131">
        <v>99.095628371095799</v>
      </c>
      <c r="H3970" s="41">
        <f>ACOS(COS(RADIANS(90-F3971)) * COS(RADIANS(90-F3970)) + SIN(RADIANS(90-F3971)) * SIN(RADIANS(90-F3970)) * COS(RADIANS(G3971-G3970))) * 6371392 * IFERROR(IF(AVERAGEIF('TT History'!$B:$B, D3970, 'TT History'!$E:$E) &gt; 9.8%, 1.1205, IF(AVERAGEIF('TT History'!$B:$B, D3970, 'TT History'!$E:$E) &gt;= 8.5%, 1.1055, 1.0525)), 1.0525)</f>
        <v>10.807676870443656</v>
      </c>
    </row>
    <row r="3971" spans="1:8" x14ac:dyDescent="0.25">
      <c r="A3971" t="s">
        <v>176</v>
      </c>
      <c r="B3971" t="str">
        <f>VLOOKUP(C3971, olt_db!$B$2:$E$70, 2, 0)</f>
        <v>OLT-SMGN-Hulakma_Sinaga</v>
      </c>
      <c r="C3971" t="s">
        <v>1471</v>
      </c>
      <c r="D3971" s="42" t="s">
        <v>1472</v>
      </c>
      <c r="E3971" s="42" t="s">
        <v>1607</v>
      </c>
      <c r="F3971" s="105">
        <v>2.9863300805603101</v>
      </c>
      <c r="G3971" s="131">
        <v>99.095626036922994</v>
      </c>
      <c r="H3971" s="41">
        <f>ACOS(COS(RADIANS(90-F3972)) * COS(RADIANS(90-F3971)) + SIN(RADIANS(90-F3972)) * SIN(RADIANS(90-F3971)) * COS(RADIANS(G3972-G3971))) * 6371392 * IFERROR(IF(AVERAGEIF('TT History'!$B:$B, D3971, 'TT History'!$E:$E) &gt; 9.8%, 1.1205, IF(AVERAGEIF('TT History'!$B:$B, D3971, 'TT History'!$E:$E) &gt;= 8.5%, 1.1055, 1.0525)), 1.0525)</f>
        <v>10.456434050874222</v>
      </c>
    </row>
    <row r="3972" spans="1:8" x14ac:dyDescent="0.25">
      <c r="A3972" t="s">
        <v>176</v>
      </c>
      <c r="B3972" t="str">
        <f>VLOOKUP(C3972, olt_db!$B$2:$E$70, 2, 0)</f>
        <v>OLT-SMGN-Hulakma_Sinaga</v>
      </c>
      <c r="C3972" t="s">
        <v>1471</v>
      </c>
      <c r="D3972" s="42" t="s">
        <v>1472</v>
      </c>
      <c r="E3972" s="42" t="s">
        <v>1608</v>
      </c>
      <c r="F3972" s="105">
        <v>2.9862407651409</v>
      </c>
      <c r="G3972" s="131">
        <v>99.095623956776095</v>
      </c>
      <c r="H3972" s="41">
        <f>ACOS(COS(RADIANS(90-F3973)) * COS(RADIANS(90-F3972)) + SIN(RADIANS(90-F3973)) * SIN(RADIANS(90-F3972)) * COS(RADIANS(G3973-G3972))) * 6371392 * IFERROR(IF(AVERAGEIF('TT History'!$B:$B, D3972, 'TT History'!$E:$E) &gt; 9.8%, 1.1205, IF(AVERAGEIF('TT History'!$B:$B, D3972, 'TT History'!$E:$E) &gt;= 8.5%, 1.1055, 1.0525)), 1.0525)</f>
        <v>11.986901594939948</v>
      </c>
    </row>
    <row r="3973" spans="1:8" x14ac:dyDescent="0.25">
      <c r="A3973" t="s">
        <v>176</v>
      </c>
      <c r="B3973" t="str">
        <f>VLOOKUP(C3973, olt_db!$B$2:$E$70, 2, 0)</f>
        <v>OLT-SMGN-Hulakma_Sinaga</v>
      </c>
      <c r="C3973" t="s">
        <v>1471</v>
      </c>
      <c r="D3973" s="42" t="s">
        <v>1472</v>
      </c>
      <c r="E3973" s="42" t="s">
        <v>1609</v>
      </c>
      <c r="F3973" s="105">
        <v>2.9861387136880801</v>
      </c>
      <c r="G3973" s="131">
        <v>99.095615354289095</v>
      </c>
      <c r="H3973" s="41">
        <f>ACOS(COS(RADIANS(90-F3974)) * COS(RADIANS(90-F3973)) + SIN(RADIANS(90-F3974)) * SIN(RADIANS(90-F3973)) * COS(RADIANS(G3974-G3973))) * 6371392 * IFERROR(IF(AVERAGEIF('TT History'!$B:$B, D3973, 'TT History'!$E:$E) &gt; 9.8%, 1.1205, IF(AVERAGEIF('TT History'!$B:$B, D3973, 'TT History'!$E:$E) &gt;= 8.5%, 1.1055, 1.0525)), 1.0525)</f>
        <v>16.462563614688445</v>
      </c>
    </row>
    <row r="3974" spans="1:8" x14ac:dyDescent="0.25">
      <c r="A3974" t="s">
        <v>176</v>
      </c>
      <c r="B3974" t="str">
        <f>VLOOKUP(C3974, olt_db!$B$2:$E$70, 2, 0)</f>
        <v>OLT-SMGN-Hulakma_Sinaga</v>
      </c>
      <c r="C3974" t="s">
        <v>1471</v>
      </c>
      <c r="D3974" s="42" t="s">
        <v>1472</v>
      </c>
      <c r="E3974" s="42" t="s">
        <v>1610</v>
      </c>
      <c r="F3974" s="105">
        <v>2.9859987795179102</v>
      </c>
      <c r="G3974" s="131">
        <v>99.095601073642399</v>
      </c>
      <c r="H3974" s="41">
        <f>ACOS(COS(RADIANS(90-F3975)) * COS(RADIANS(90-F3974)) + SIN(RADIANS(90-F3975)) * SIN(RADIANS(90-F3974)) * COS(RADIANS(G3975-G3974))) * 6371392 * IFERROR(IF(AVERAGEIF('TT History'!$B:$B, D3974, 'TT History'!$E:$E) &gt; 9.8%, 1.1205, IF(AVERAGEIF('TT History'!$B:$B, D3974, 'TT History'!$E:$E) &gt;= 8.5%, 1.1055, 1.0525)), 1.0525)</f>
        <v>10.53302504662703</v>
      </c>
    </row>
    <row r="3975" spans="1:8" x14ac:dyDescent="0.25">
      <c r="A3975" t="s">
        <v>176</v>
      </c>
      <c r="B3975" t="str">
        <f>VLOOKUP(C3975, olt_db!$B$2:$E$70, 2, 0)</f>
        <v>OLT-SMGN-Hulakma_Sinaga</v>
      </c>
      <c r="C3975" t="s">
        <v>1471</v>
      </c>
      <c r="D3975" s="42" t="s">
        <v>1472</v>
      </c>
      <c r="E3975" s="42" t="s">
        <v>1611</v>
      </c>
      <c r="F3975" s="105">
        <v>2.9859091298577001</v>
      </c>
      <c r="G3975" s="131">
        <v>99.095593177601202</v>
      </c>
      <c r="H3975" s="41">
        <f>ACOS(COS(RADIANS(90-F3976)) * COS(RADIANS(90-F3975)) + SIN(RADIANS(90-F3976)) * SIN(RADIANS(90-F3975)) * COS(RADIANS(G3976-G3975))) * 6371392 * IFERROR(IF(AVERAGEIF('TT History'!$B:$B, D3975, 'TT History'!$E:$E) &gt; 9.8%, 1.1205, IF(AVERAGEIF('TT History'!$B:$B, D3975, 'TT History'!$E:$E) &gt;= 8.5%, 1.1055, 1.0525)), 1.0525)</f>
        <v>7.8478144382904693</v>
      </c>
    </row>
    <row r="3976" spans="1:8" x14ac:dyDescent="0.25">
      <c r="A3976" t="s">
        <v>176</v>
      </c>
      <c r="B3976" t="str">
        <f>VLOOKUP(C3976, olt_db!$B$2:$E$70, 2, 0)</f>
        <v>OLT-SMGN-Hulakma_Sinaga</v>
      </c>
      <c r="C3976" t="s">
        <v>1471</v>
      </c>
      <c r="D3976" s="42" t="s">
        <v>1472</v>
      </c>
      <c r="E3976" s="42" t="s">
        <v>1612</v>
      </c>
      <c r="F3976" s="105">
        <v>2.9858420742447902</v>
      </c>
      <c r="G3976" s="131">
        <v>99.095593106144307</v>
      </c>
      <c r="H3976" s="41">
        <f>ACOS(COS(RADIANS(90-F3977)) * COS(RADIANS(90-F3976)) + SIN(RADIANS(90-F3977)) * SIN(RADIANS(90-F3976)) * COS(RADIANS(G3977-G3976))) * 6371392 * IFERROR(IF(AVERAGEIF('TT History'!$B:$B, D3976, 'TT History'!$E:$E) &gt; 9.8%, 1.1205, IF(AVERAGEIF('TT History'!$B:$B, D3976, 'TT History'!$E:$E) &gt;= 8.5%, 1.1055, 1.0525)), 1.0525)</f>
        <v>8.8059301487055901</v>
      </c>
    </row>
    <row r="3977" spans="1:8" x14ac:dyDescent="0.25">
      <c r="A3977" t="s">
        <v>176</v>
      </c>
      <c r="B3977" t="str">
        <f>VLOOKUP(C3977, olt_db!$B$2:$E$70, 2, 0)</f>
        <v>OLT-SMGN-Hulakma_Sinaga</v>
      </c>
      <c r="C3977" t="s">
        <v>1471</v>
      </c>
      <c r="D3977" s="42" t="s">
        <v>1472</v>
      </c>
      <c r="E3977" s="42" t="s">
        <v>1613</v>
      </c>
      <c r="F3977" s="105">
        <v>2.98576684309822</v>
      </c>
      <c r="G3977" s="131">
        <v>99.095591991442902</v>
      </c>
      <c r="H3977" s="41">
        <f>ACOS(COS(RADIANS(90-F3978)) * COS(RADIANS(90-F3977)) + SIN(RADIANS(90-F3978)) * SIN(RADIANS(90-F3977)) * COS(RADIANS(G3978-G3977))) * 6371392 * IFERROR(IF(AVERAGEIF('TT History'!$B:$B, D3977, 'TT History'!$E:$E) &gt; 9.8%, 1.1205, IF(AVERAGEIF('TT History'!$B:$B, D3977, 'TT History'!$E:$E) &gt;= 8.5%, 1.1055, 1.0525)), 1.0525)</f>
        <v>9.5933731385796506</v>
      </c>
    </row>
    <row r="3978" spans="1:8" x14ac:dyDescent="0.25">
      <c r="A3978" t="s">
        <v>176</v>
      </c>
      <c r="B3978" t="str">
        <f>VLOOKUP(C3978, olt_db!$B$2:$E$70, 2, 0)</f>
        <v>OLT-SMGN-Hulakma_Sinaga</v>
      </c>
      <c r="C3978" t="s">
        <v>1471</v>
      </c>
      <c r="D3978" s="42" t="s">
        <v>1472</v>
      </c>
      <c r="E3978" s="42" t="s">
        <v>1614</v>
      </c>
      <c r="F3978" s="105">
        <v>2.9856849218814299</v>
      </c>
      <c r="G3978" s="131">
        <v>99.095589099189098</v>
      </c>
      <c r="H3978" s="41">
        <f>ACOS(COS(RADIANS(90-F3979)) * COS(RADIANS(90-F3978)) + SIN(RADIANS(90-F3979)) * SIN(RADIANS(90-F3978)) * COS(RADIANS(G3979-G3978))) * 6371392 * IFERROR(IF(AVERAGEIF('TT History'!$B:$B, D3978, 'TT History'!$E:$E) &gt; 9.8%, 1.1205, IF(AVERAGEIF('TT History'!$B:$B, D3978, 'TT History'!$E:$E) &gt;= 8.5%, 1.1055, 1.0525)), 1.0525)</f>
        <v>9.6726692709001068</v>
      </c>
    </row>
    <row r="3979" spans="1:8" x14ac:dyDescent="0.25">
      <c r="A3979" t="s">
        <v>176</v>
      </c>
      <c r="B3979" t="str">
        <f>VLOOKUP(C3979, olt_db!$B$2:$E$70, 2, 0)</f>
        <v>OLT-SMGN-Hulakma_Sinaga</v>
      </c>
      <c r="C3979" t="s">
        <v>1471</v>
      </c>
      <c r="D3979" s="42" t="s">
        <v>1472</v>
      </c>
      <c r="E3979" s="42" t="s">
        <v>1615</v>
      </c>
      <c r="F3979" s="105">
        <v>2.9856023729927301</v>
      </c>
      <c r="G3979" s="131">
        <v>99.095585052406804</v>
      </c>
      <c r="H3979" s="41">
        <f>ACOS(COS(RADIANS(90-F3980)) * COS(RADIANS(90-F3979)) + SIN(RADIANS(90-F3980)) * SIN(RADIANS(90-F3979)) * COS(RADIANS(G3980-G3979))) * 6371392 * IFERROR(IF(AVERAGEIF('TT History'!$B:$B, D3979, 'TT History'!$E:$E) &gt; 9.8%, 1.1205, IF(AVERAGEIF('TT History'!$B:$B, D3979, 'TT History'!$E:$E) &gt;= 8.5%, 1.1055, 1.0525)), 1.0525)</f>
        <v>10.639138480213647</v>
      </c>
    </row>
    <row r="3980" spans="1:8" x14ac:dyDescent="0.25">
      <c r="A3980" t="s">
        <v>176</v>
      </c>
      <c r="B3980" t="str">
        <f>VLOOKUP(C3980, olt_db!$B$2:$E$70, 2, 0)</f>
        <v>OLT-SMGN-Hulakma_Sinaga</v>
      </c>
      <c r="C3980" t="s">
        <v>1471</v>
      </c>
      <c r="D3980" s="42" t="s">
        <v>1472</v>
      </c>
      <c r="E3980" s="42" t="s">
        <v>1616</v>
      </c>
      <c r="F3980" s="105">
        <v>2.98551150555432</v>
      </c>
      <c r="G3980" s="131">
        <v>99.095582593374701</v>
      </c>
      <c r="H3980" s="41">
        <f>ACOS(COS(RADIANS(90-F3981)) * COS(RADIANS(90-F3980)) + SIN(RADIANS(90-F3981)) * SIN(RADIANS(90-F3980)) * COS(RADIANS(G3981-G3980))) * 6371392 * IFERROR(IF(AVERAGEIF('TT History'!$B:$B, D3980, 'TT History'!$E:$E) &gt; 9.8%, 1.1205, IF(AVERAGEIF('TT History'!$B:$B, D3980, 'TT History'!$E:$E) &gt;= 8.5%, 1.1055, 1.0525)), 1.0525)</f>
        <v>11.365625247331396</v>
      </c>
    </row>
    <row r="3981" spans="1:8" x14ac:dyDescent="0.25">
      <c r="A3981" t="s">
        <v>176</v>
      </c>
      <c r="B3981" t="str">
        <f>VLOOKUP(C3981, olt_db!$B$2:$E$70, 2, 0)</f>
        <v>OLT-SMGN-Hulakma_Sinaga</v>
      </c>
      <c r="C3981" t="s">
        <v>1471</v>
      </c>
      <c r="D3981" s="42" t="s">
        <v>1472</v>
      </c>
      <c r="E3981" s="42" t="s">
        <v>1617</v>
      </c>
      <c r="F3981" s="105">
        <v>2.9854144052408</v>
      </c>
      <c r="G3981" s="131">
        <v>99.095583869453606</v>
      </c>
      <c r="H3981" s="41">
        <f>ACOS(COS(RADIANS(90-F3982)) * COS(RADIANS(90-F3981)) + SIN(RADIANS(90-F3982)) * SIN(RADIANS(90-F3981)) * COS(RADIANS(G3982-G3981))) * 6371392 * IFERROR(IF(AVERAGEIF('TT History'!$B:$B, D3981, 'TT History'!$E:$E) &gt; 9.8%, 1.1205, IF(AVERAGEIF('TT History'!$B:$B, D3981, 'TT History'!$E:$E) &gt;= 8.5%, 1.1055, 1.0525)), 1.0525)</f>
        <v>11.109276560569121</v>
      </c>
    </row>
    <row r="3982" spans="1:8" x14ac:dyDescent="0.25">
      <c r="A3982" t="s">
        <v>176</v>
      </c>
      <c r="B3982" t="str">
        <f>VLOOKUP(C3982, olt_db!$B$2:$E$70, 2, 0)</f>
        <v>OLT-SMGN-Hulakma_Sinaga</v>
      </c>
      <c r="C3982" t="s">
        <v>1471</v>
      </c>
      <c r="D3982" s="42" t="s">
        <v>1472</v>
      </c>
      <c r="E3982" s="42" t="s">
        <v>1618</v>
      </c>
      <c r="F3982" s="105">
        <v>2.9853195078478199</v>
      </c>
      <c r="G3982" s="131">
        <v>99.095581821295198</v>
      </c>
      <c r="H3982" s="41">
        <f>ACOS(COS(RADIANS(90-F3983)) * COS(RADIANS(90-F3982)) + SIN(RADIANS(90-F3983)) * SIN(RADIANS(90-F3982)) * COS(RADIANS(G3983-G3982))) * 6371392 * IFERROR(IF(AVERAGEIF('TT History'!$B:$B, D3982, 'TT History'!$E:$E) &gt; 9.8%, 1.1205, IF(AVERAGEIF('TT History'!$B:$B, D3982, 'TT History'!$E:$E) &gt;= 8.5%, 1.1055, 1.0525)), 1.0525)</f>
        <v>14.288305302722408</v>
      </c>
    </row>
    <row r="3983" spans="1:8" x14ac:dyDescent="0.25">
      <c r="A3983" t="s">
        <v>176</v>
      </c>
      <c r="B3983" t="str">
        <f>VLOOKUP(C3983, olt_db!$B$2:$E$70, 2, 0)</f>
        <v>OLT-SMGN-Hulakma_Sinaga</v>
      </c>
      <c r="C3983" t="s">
        <v>1471</v>
      </c>
      <c r="D3983" s="42" t="s">
        <v>1472</v>
      </c>
      <c r="E3983" s="42" t="s">
        <v>1619</v>
      </c>
      <c r="F3983" s="105">
        <v>2.98519746459684</v>
      </c>
      <c r="G3983" s="131">
        <v>99.095584886364705</v>
      </c>
      <c r="H3983" s="41">
        <f>ACOS(COS(RADIANS(90-F3984)) * COS(RADIANS(90-F3983)) + SIN(RADIANS(90-F3984)) * SIN(RADIANS(90-F3983)) * COS(RADIANS(G3984-G3983))) * 6371392 * IFERROR(IF(AVERAGEIF('TT History'!$B:$B, D3983, 'TT History'!$E:$E) &gt; 9.8%, 1.1205, IF(AVERAGEIF('TT History'!$B:$B, D3983, 'TT History'!$E:$E) &gt;= 8.5%, 1.1055, 1.0525)), 1.0525)</f>
        <v>13.830576803844011</v>
      </c>
    </row>
    <row r="3984" spans="1:8" x14ac:dyDescent="0.25">
      <c r="A3984" t="s">
        <v>176</v>
      </c>
      <c r="B3984" t="str">
        <f>VLOOKUP(C3984, olt_db!$B$2:$E$70, 2, 0)</f>
        <v>OLT-SMGN-Hulakma_Sinaga</v>
      </c>
      <c r="C3984" t="s">
        <v>1471</v>
      </c>
      <c r="D3984" s="42" t="s">
        <v>1472</v>
      </c>
      <c r="E3984" s="42" t="s">
        <v>1620</v>
      </c>
      <c r="F3984" s="105">
        <v>2.98507934085979</v>
      </c>
      <c r="G3984" s="131">
        <v>99.095581562355093</v>
      </c>
      <c r="H3984" s="41">
        <f>ACOS(COS(RADIANS(90-F3985)) * COS(RADIANS(90-F3984)) + SIN(RADIANS(90-F3985)) * SIN(RADIANS(90-F3984)) * COS(RADIANS(G3985-G3984))) * 6371392 * IFERROR(IF(AVERAGEIF('TT History'!$B:$B, D3984, 'TT History'!$E:$E) &gt; 9.8%, 1.1205, IF(AVERAGEIF('TT History'!$B:$B, D3984, 'TT History'!$E:$E) &gt;= 8.5%, 1.1055, 1.0525)), 1.0525)</f>
        <v>13.823355323788526</v>
      </c>
    </row>
    <row r="3985" spans="1:8" x14ac:dyDescent="0.25">
      <c r="A3985" t="s">
        <v>176</v>
      </c>
      <c r="B3985" t="str">
        <f>VLOOKUP(C3985, olt_db!$B$2:$E$70, 2, 0)</f>
        <v>OLT-SMGN-Hulakma_Sinaga</v>
      </c>
      <c r="C3985" t="s">
        <v>1471</v>
      </c>
      <c r="D3985" s="42" t="s">
        <v>1472</v>
      </c>
      <c r="E3985" s="42" t="s">
        <v>1621</v>
      </c>
      <c r="F3985" s="105">
        <v>2.9849614616868698</v>
      </c>
      <c r="G3985" s="131">
        <v>99.095588892587401</v>
      </c>
      <c r="H3985" s="41">
        <f>ACOS(COS(RADIANS(90-F3986)) * COS(RADIANS(90-F3985)) + SIN(RADIANS(90-F3986)) * SIN(RADIANS(90-F3985)) * COS(RADIANS(G3986-G3985))) * 6371392 * IFERROR(IF(AVERAGEIF('TT History'!$B:$B, D3985, 'TT History'!$E:$E) &gt; 9.8%, 1.1205, IF(AVERAGEIF('TT History'!$B:$B, D3985, 'TT History'!$E:$E) &gt;= 8.5%, 1.1055, 1.0525)), 1.0525)</f>
        <v>14.280266480079769</v>
      </c>
    </row>
    <row r="3986" spans="1:8" x14ac:dyDescent="0.25">
      <c r="A3986" t="s">
        <v>176</v>
      </c>
      <c r="B3986" t="str">
        <f>VLOOKUP(C3986, olt_db!$B$2:$E$70, 2, 0)</f>
        <v>OLT-SMGN-Hulakma_Sinaga</v>
      </c>
      <c r="C3986" t="s">
        <v>1471</v>
      </c>
      <c r="D3986" s="42" t="s">
        <v>1472</v>
      </c>
      <c r="E3986" s="42" t="s">
        <v>1622</v>
      </c>
      <c r="F3986" s="105">
        <v>2.9848396319648498</v>
      </c>
      <c r="G3986" s="131">
        <v>99.095595552037395</v>
      </c>
      <c r="H3986" s="41">
        <f>ACOS(COS(RADIANS(90-F3987)) * COS(RADIANS(90-F3986)) + SIN(RADIANS(90-F3987)) * SIN(RADIANS(90-F3986)) * COS(RADIANS(G3987-G3986))) * 6371392 * IFERROR(IF(AVERAGEIF('TT History'!$B:$B, D3986, 'TT History'!$E:$E) &gt; 9.8%, 1.1205, IF(AVERAGEIF('TT History'!$B:$B, D3986, 'TT History'!$E:$E) &gt;= 8.5%, 1.1055, 1.0525)), 1.0525)</f>
        <v>14.715203411335828</v>
      </c>
    </row>
    <row r="3987" spans="1:8" x14ac:dyDescent="0.25">
      <c r="A3987" t="s">
        <v>176</v>
      </c>
      <c r="B3987" t="str">
        <f>VLOOKUP(C3987, olt_db!$B$2:$E$70, 2, 0)</f>
        <v>OLT-SMGN-Hulakma_Sinaga</v>
      </c>
      <c r="C3987" t="s">
        <v>1471</v>
      </c>
      <c r="D3987" s="42" t="s">
        <v>1472</v>
      </c>
      <c r="E3987" s="42" t="s">
        <v>1623</v>
      </c>
      <c r="F3987" s="105">
        <v>2.9847150998259302</v>
      </c>
      <c r="G3987" s="131">
        <v>99.095612866250903</v>
      </c>
      <c r="H3987" s="41">
        <f>ACOS(COS(RADIANS(90-F3988)) * COS(RADIANS(90-F3987)) + SIN(RADIANS(90-F3988)) * SIN(RADIANS(90-F3987)) * COS(RADIANS(G3988-G3987))) * 6371392 * IFERROR(IF(AVERAGEIF('TT History'!$B:$B, D3987, 'TT History'!$E:$E) &gt; 9.8%, 1.1205, IF(AVERAGEIF('TT History'!$B:$B, D3987, 'TT History'!$E:$E) &gt;= 8.5%, 1.1055, 1.0525)), 1.0525)</f>
        <v>20.410511934942289</v>
      </c>
    </row>
    <row r="3988" spans="1:8" x14ac:dyDescent="0.25">
      <c r="A3988" t="s">
        <v>176</v>
      </c>
      <c r="B3988" t="str">
        <f>VLOOKUP(C3988, olt_db!$B$2:$E$70, 2, 0)</f>
        <v>OLT-SMGN-Hulakma_Sinaga</v>
      </c>
      <c r="C3988" t="s">
        <v>1471</v>
      </c>
      <c r="D3988" s="42" t="s">
        <v>1472</v>
      </c>
      <c r="E3988" s="42" t="s">
        <v>1624</v>
      </c>
      <c r="F3988" s="105">
        <v>2.9845446557659501</v>
      </c>
      <c r="G3988" s="131">
        <v>99.095649795711495</v>
      </c>
      <c r="H3988" s="41">
        <f>ACOS(COS(RADIANS(90-F3989)) * COS(RADIANS(90-F3988)) + SIN(RADIANS(90-F3989)) * SIN(RADIANS(90-F3988)) * COS(RADIANS(G3989-G3988))) * 6371392 * IFERROR(IF(AVERAGEIF('TT History'!$B:$B, D3988, 'TT History'!$E:$E) &gt; 9.8%, 1.1205, IF(AVERAGEIF('TT History'!$B:$B, D3988, 'TT History'!$E:$E) &gt;= 8.5%, 1.1055, 1.0525)), 1.0525)</f>
        <v>19.588211442339215</v>
      </c>
    </row>
    <row r="3989" spans="1:8" x14ac:dyDescent="0.25">
      <c r="A3989" t="s">
        <v>176</v>
      </c>
      <c r="B3989" t="str">
        <f>VLOOKUP(C3989, olt_db!$B$2:$E$70, 2, 0)</f>
        <v>OLT-SMGN-Hulakma_Sinaga</v>
      </c>
      <c r="C3989" t="s">
        <v>1471</v>
      </c>
      <c r="D3989" s="42" t="s">
        <v>1472</v>
      </c>
      <c r="E3989" s="42" t="s">
        <v>1625</v>
      </c>
      <c r="F3989" s="105">
        <v>2.9843901254072698</v>
      </c>
      <c r="G3989" s="131">
        <v>99.095714152976001</v>
      </c>
      <c r="H3989" s="41">
        <f>ACOS(COS(RADIANS(90-F3990)) * COS(RADIANS(90-F3989)) + SIN(RADIANS(90-F3990)) * SIN(RADIANS(90-F3989)) * COS(RADIANS(G3990-G3989))) * 6371392 * IFERROR(IF(AVERAGEIF('TT History'!$B:$B, D3989, 'TT History'!$E:$E) &gt; 9.8%, 1.1205, IF(AVERAGEIF('TT History'!$B:$B, D3989, 'TT History'!$E:$E) &gt;= 8.5%, 1.1055, 1.0525)), 1.0525)</f>
        <v>17.204324289558659</v>
      </c>
    </row>
    <row r="3990" spans="1:8" x14ac:dyDescent="0.25">
      <c r="A3990" t="s">
        <v>176</v>
      </c>
      <c r="B3990" t="str">
        <f>VLOOKUP(C3990, olt_db!$B$2:$E$70, 2, 0)</f>
        <v>OLT-SMGN-Hulakma_Sinaga</v>
      </c>
      <c r="C3990" t="s">
        <v>1471</v>
      </c>
      <c r="D3990" s="42" t="s">
        <v>1472</v>
      </c>
      <c r="E3990" s="42" t="s">
        <v>1626</v>
      </c>
      <c r="F3990" s="105">
        <v>2.9842729923048599</v>
      </c>
      <c r="G3990" s="131">
        <v>99.095803082732004</v>
      </c>
      <c r="H3990" s="41">
        <f>ACOS(COS(RADIANS(90-F3991)) * COS(RADIANS(90-F3990)) + SIN(RADIANS(90-F3991)) * SIN(RADIANS(90-F3990)) * COS(RADIANS(G3991-G3990))) * 6371392 * IFERROR(IF(AVERAGEIF('TT History'!$B:$B, D3990, 'TT History'!$E:$E) &gt; 9.8%, 1.1205, IF(AVERAGEIF('TT History'!$B:$B, D3990, 'TT History'!$E:$E) &gt;= 8.5%, 1.1055, 1.0525)), 1.0525)</f>
        <v>16.360348469172038</v>
      </c>
    </row>
    <row r="3991" spans="1:8" x14ac:dyDescent="0.25">
      <c r="A3991" t="s">
        <v>176</v>
      </c>
      <c r="B3991" t="str">
        <f>VLOOKUP(C3991, olt_db!$B$2:$E$70, 2, 0)</f>
        <v>OLT-SMGN-Hulakma_Sinaga</v>
      </c>
      <c r="C3991" t="s">
        <v>1471</v>
      </c>
      <c r="D3991" s="42" t="s">
        <v>1472</v>
      </c>
      <c r="E3991" s="42" t="s">
        <v>1627</v>
      </c>
      <c r="F3991" s="105">
        <v>2.9841650118646199</v>
      </c>
      <c r="G3991" s="131">
        <v>99.095891971014197</v>
      </c>
      <c r="H3991" s="41">
        <f>ACOS(COS(RADIANS(90-F3992)) * COS(RADIANS(90-F3991)) + SIN(RADIANS(90-F3992)) * SIN(RADIANS(90-F3991)) * COS(RADIANS(G3992-G3991))) * 6371392 * IFERROR(IF(AVERAGEIF('TT History'!$B:$B, D3991, 'TT History'!$E:$E) &gt; 9.8%, 1.1205, IF(AVERAGEIF('TT History'!$B:$B, D3991, 'TT History'!$E:$E) &gt;= 8.5%, 1.1055, 1.0525)), 1.0525)</f>
        <v>17.416596084531463</v>
      </c>
    </row>
    <row r="3992" spans="1:8" x14ac:dyDescent="0.25">
      <c r="A3992" t="s">
        <v>176</v>
      </c>
      <c r="B3992" t="str">
        <f>VLOOKUP(C3992, olt_db!$B$2:$E$70, 2, 0)</f>
        <v>OLT-SMGN-Hulakma_Sinaga</v>
      </c>
      <c r="C3992" t="s">
        <v>1471</v>
      </c>
      <c r="D3992" s="42" t="s">
        <v>1472</v>
      </c>
      <c r="E3992" s="42" t="s">
        <v>1628</v>
      </c>
      <c r="F3992" s="105">
        <v>2.9840448841796299</v>
      </c>
      <c r="G3992" s="131">
        <v>99.095979918374795</v>
      </c>
      <c r="H3992" s="41">
        <f>ACOS(COS(RADIANS(90-F3993)) * COS(RADIANS(90-F3992)) + SIN(RADIANS(90-F3993)) * SIN(RADIANS(90-F3992)) * COS(RADIANS(G3993-G3992))) * 6371392 * IFERROR(IF(AVERAGEIF('TT History'!$B:$B, D3992, 'TT History'!$E:$E) &gt; 9.8%, 1.1205, IF(AVERAGEIF('TT History'!$B:$B, D3992, 'TT History'!$E:$E) &gt;= 8.5%, 1.1055, 1.0525)), 1.0525)</f>
        <v>21.853559939529553</v>
      </c>
    </row>
    <row r="3993" spans="1:8" x14ac:dyDescent="0.25">
      <c r="A3993" t="s">
        <v>176</v>
      </c>
      <c r="B3993" t="str">
        <f>VLOOKUP(C3993, olt_db!$B$2:$E$70, 2, 0)</f>
        <v>OLT-SMGN-Hulakma_Sinaga</v>
      </c>
      <c r="C3993" t="s">
        <v>1471</v>
      </c>
      <c r="D3993" s="42" t="s">
        <v>1472</v>
      </c>
      <c r="E3993" s="42" t="s">
        <v>1629</v>
      </c>
      <c r="F3993" s="105">
        <v>2.9838941735786899</v>
      </c>
      <c r="G3993" s="131">
        <v>99.096090300099505</v>
      </c>
      <c r="H3993" s="41">
        <f>ACOS(COS(RADIANS(90-F3994)) * COS(RADIANS(90-F3993)) + SIN(RADIANS(90-F3994)) * SIN(RADIANS(90-F3993)) * COS(RADIANS(G3994-G3993))) * 6371392 * IFERROR(IF(AVERAGEIF('TT History'!$B:$B, D3993, 'TT History'!$E:$E) &gt; 9.8%, 1.1205, IF(AVERAGEIF('TT History'!$B:$B, D3993, 'TT History'!$E:$E) &gt;= 8.5%, 1.1055, 1.0525)), 1.0525)</f>
        <v>20.211903034776377</v>
      </c>
    </row>
    <row r="3994" spans="1:8" x14ac:dyDescent="0.25">
      <c r="A3994" t="s">
        <v>176</v>
      </c>
      <c r="B3994" t="str">
        <f>VLOOKUP(C3994, olt_db!$B$2:$E$70, 2, 0)</f>
        <v>OLT-SMGN-Hulakma_Sinaga</v>
      </c>
      <c r="C3994" t="s">
        <v>1471</v>
      </c>
      <c r="D3994" s="42" t="s">
        <v>1472</v>
      </c>
      <c r="E3994" s="42" t="s">
        <v>1630</v>
      </c>
      <c r="F3994" s="105">
        <v>2.9837514214987801</v>
      </c>
      <c r="G3994" s="131">
        <v>99.096187615866</v>
      </c>
      <c r="H3994" s="41">
        <f>ACOS(COS(RADIANS(90-F3995)) * COS(RADIANS(90-F3994)) + SIN(RADIANS(90-F3995)) * SIN(RADIANS(90-F3994)) * COS(RADIANS(G3995-G3994))) * 6371392 * IFERROR(IF(AVERAGEIF('TT History'!$B:$B, D3994, 'TT History'!$E:$E) &gt; 9.8%, 1.1205, IF(AVERAGEIF('TT History'!$B:$B, D3994, 'TT History'!$E:$E) &gt;= 8.5%, 1.1055, 1.0525)), 1.0525)</f>
        <v>18.524267166167856</v>
      </c>
    </row>
    <row r="3995" spans="1:8" x14ac:dyDescent="0.25">
      <c r="A3995" t="s">
        <v>176</v>
      </c>
      <c r="B3995" t="str">
        <f>VLOOKUP(C3995, olt_db!$B$2:$E$70, 2, 0)</f>
        <v>OLT-SMGN-Hulakma_Sinaga</v>
      </c>
      <c r="C3995" t="s">
        <v>1471</v>
      </c>
      <c r="D3995" s="42" t="s">
        <v>1472</v>
      </c>
      <c r="E3995" s="42" t="s">
        <v>1631</v>
      </c>
      <c r="F3995" s="105">
        <v>2.98362224014656</v>
      </c>
      <c r="G3995" s="131">
        <v>99.096279187438398</v>
      </c>
      <c r="H3995" s="41">
        <f>ACOS(COS(RADIANS(90-F3996)) * COS(RADIANS(90-F3995)) + SIN(RADIANS(90-F3996)) * SIN(RADIANS(90-F3995)) * COS(RADIANS(G3996-G3995))) * 6371392 * IFERROR(IF(AVERAGEIF('TT History'!$B:$B, D3995, 'TT History'!$E:$E) &gt; 9.8%, 1.1205, IF(AVERAGEIF('TT History'!$B:$B, D3995, 'TT History'!$E:$E) &gt;= 8.5%, 1.1055, 1.0525)), 1.0525)</f>
        <v>21.637285027435897</v>
      </c>
    </row>
    <row r="3996" spans="1:8" x14ac:dyDescent="0.25">
      <c r="A3996" t="s">
        <v>176</v>
      </c>
      <c r="B3996" t="str">
        <f>VLOOKUP(C3996, olt_db!$B$2:$E$70, 2, 0)</f>
        <v>OLT-SMGN-Hulakma_Sinaga</v>
      </c>
      <c r="C3996" t="s">
        <v>1471</v>
      </c>
      <c r="D3996" s="42" t="s">
        <v>1472</v>
      </c>
      <c r="E3996" s="42" t="s">
        <v>1632</v>
      </c>
      <c r="F3996" s="105">
        <v>2.9834709199163099</v>
      </c>
      <c r="G3996" s="131">
        <v>99.096385535416601</v>
      </c>
      <c r="H3996" s="41">
        <f>ACOS(COS(RADIANS(90-F3997)) * COS(RADIANS(90-F3996)) + SIN(RADIANS(90-F3997)) * SIN(RADIANS(90-F3996)) * COS(RADIANS(G3997-G3996))) * 6371392 * IFERROR(IF(AVERAGEIF('TT History'!$B:$B, D3996, 'TT History'!$E:$E) &gt; 9.8%, 1.1205, IF(AVERAGEIF('TT History'!$B:$B, D3996, 'TT History'!$E:$E) &gt;= 8.5%, 1.1055, 1.0525)), 1.0525)</f>
        <v>17.328081361258146</v>
      </c>
    </row>
    <row r="3997" spans="1:8" x14ac:dyDescent="0.25">
      <c r="A3997" t="s">
        <v>176</v>
      </c>
      <c r="B3997" t="str">
        <f>VLOOKUP(C3997, olt_db!$B$2:$E$70, 2, 0)</f>
        <v>OLT-SMGN-Hulakma_Sinaga</v>
      </c>
      <c r="C3997" t="s">
        <v>1471</v>
      </c>
      <c r="D3997" s="42" t="s">
        <v>1472</v>
      </c>
      <c r="E3997" s="42" t="s">
        <v>1633</v>
      </c>
      <c r="F3997" s="105">
        <v>2.9833526504666401</v>
      </c>
      <c r="G3997" s="131">
        <v>99.096474721110795</v>
      </c>
      <c r="H3997" s="41">
        <f>ACOS(COS(RADIANS(90-F3998)) * COS(RADIANS(90-F3997)) + SIN(RADIANS(90-F3998)) * SIN(RADIANS(90-F3997)) * COS(RADIANS(G3998-G3997))) * 6371392 * IFERROR(IF(AVERAGEIF('TT History'!$B:$B, D3997, 'TT History'!$E:$E) &gt; 9.8%, 1.1205, IF(AVERAGEIF('TT History'!$B:$B, D3997, 'TT History'!$E:$E) &gt;= 8.5%, 1.1055, 1.0525)), 1.0525)</f>
        <v>18.982172490549505</v>
      </c>
    </row>
    <row r="3998" spans="1:8" x14ac:dyDescent="0.25">
      <c r="A3998" t="s">
        <v>176</v>
      </c>
      <c r="B3998" t="str">
        <f>VLOOKUP(C3998, olt_db!$B$2:$E$70, 2, 0)</f>
        <v>OLT-SMGN-Hulakma_Sinaga</v>
      </c>
      <c r="C3998" t="s">
        <v>1471</v>
      </c>
      <c r="D3998" s="42" t="s">
        <v>1472</v>
      </c>
      <c r="E3998" s="42" t="s">
        <v>1634</v>
      </c>
      <c r="F3998" s="105">
        <v>2.98322067796042</v>
      </c>
      <c r="G3998" s="131">
        <v>99.096569118265293</v>
      </c>
      <c r="H3998" s="41">
        <f>ACOS(COS(RADIANS(90-F3999)) * COS(RADIANS(90-F3998)) + SIN(RADIANS(90-F3999)) * SIN(RADIANS(90-F3998)) * COS(RADIANS(G3999-G3998))) * 6371392 * IFERROR(IF(AVERAGEIF('TT History'!$B:$B, D3998, 'TT History'!$E:$E) &gt; 9.8%, 1.1205, IF(AVERAGEIF('TT History'!$B:$B, D3998, 'TT History'!$E:$E) &gt;= 8.5%, 1.1055, 1.0525)), 1.0525)</f>
        <v>26.329007445525875</v>
      </c>
    </row>
    <row r="3999" spans="1:8" x14ac:dyDescent="0.25">
      <c r="A3999" t="s">
        <v>176</v>
      </c>
      <c r="B3999" t="str">
        <f>VLOOKUP(C3999, olt_db!$B$2:$E$70, 2, 0)</f>
        <v>OLT-SMGN-Hulakma_Sinaga</v>
      </c>
      <c r="C3999" t="s">
        <v>1471</v>
      </c>
      <c r="D3999" s="42" t="s">
        <v>1472</v>
      </c>
      <c r="E3999" s="42" t="s">
        <v>1635</v>
      </c>
      <c r="F3999" s="105">
        <v>2.9830390738286998</v>
      </c>
      <c r="G3999" s="131">
        <v>99.096702060399807</v>
      </c>
      <c r="H3999" s="41">
        <f>ACOS(COS(RADIANS(90-F4000)) * COS(RADIANS(90-F3999)) + SIN(RADIANS(90-F4000)) * SIN(RADIANS(90-F3999)) * COS(RADIANS(G4000-G3999))) * 6371392 * IFERROR(IF(AVERAGEIF('TT History'!$B:$B, D3999, 'TT History'!$E:$E) &gt; 9.8%, 1.1205, IF(AVERAGEIF('TT History'!$B:$B, D3999, 'TT History'!$E:$E) &gt;= 8.5%, 1.1055, 1.0525)), 1.0525)</f>
        <v>32.162059005425334</v>
      </c>
    </row>
    <row r="4000" spans="1:8" x14ac:dyDescent="0.25">
      <c r="A4000" t="s">
        <v>176</v>
      </c>
      <c r="B4000" t="str">
        <f>VLOOKUP(C4000, olt_db!$B$2:$E$70, 2, 0)</f>
        <v>OLT-SMGN-Hulakma_Sinaga</v>
      </c>
      <c r="C4000" t="s">
        <v>1471</v>
      </c>
      <c r="D4000" s="42" t="s">
        <v>1472</v>
      </c>
      <c r="E4000" s="42" t="s">
        <v>1636</v>
      </c>
      <c r="F4000" s="105">
        <v>2.9828163986573402</v>
      </c>
      <c r="G4000" s="131">
        <v>99.096863301971297</v>
      </c>
      <c r="H4000" s="41">
        <f>ACOS(COS(RADIANS(90-F4001)) * COS(RADIANS(90-F4000)) + SIN(RADIANS(90-F4001)) * SIN(RADIANS(90-F4000)) * COS(RADIANS(G4001-G4000))) * 6371392 * IFERROR(IF(AVERAGEIF('TT History'!$B:$B, D4000, 'TT History'!$E:$E) &gt; 9.8%, 1.1205, IF(AVERAGEIF('TT History'!$B:$B, D4000, 'TT History'!$E:$E) &gt;= 8.5%, 1.1055, 1.0525)), 1.0525)</f>
        <v>26.855072635907899</v>
      </c>
    </row>
    <row r="4001" spans="1:8" x14ac:dyDescent="0.25">
      <c r="A4001" t="s">
        <v>176</v>
      </c>
      <c r="B4001" t="str">
        <f>VLOOKUP(C4001, olt_db!$B$2:$E$70, 2, 0)</f>
        <v>OLT-SMGN-Hulakma_Sinaga</v>
      </c>
      <c r="C4001" t="s">
        <v>1471</v>
      </c>
      <c r="D4001" s="42" t="s">
        <v>1472</v>
      </c>
      <c r="E4001" s="42" t="s">
        <v>1637</v>
      </c>
      <c r="F4001" s="105">
        <v>2.98263791873124</v>
      </c>
      <c r="G4001" s="131">
        <v>99.097007696116904</v>
      </c>
      <c r="H4001" s="41">
        <f>ACOS(COS(RADIANS(90-F4002)) * COS(RADIANS(90-F4001)) + SIN(RADIANS(90-F4002)) * SIN(RADIANS(90-F4001)) * COS(RADIANS(G4002-G4001))) * 6371392 * IFERROR(IF(AVERAGEIF('TT History'!$B:$B, D4001, 'TT History'!$E:$E) &gt; 9.8%, 1.1205, IF(AVERAGEIF('TT History'!$B:$B, D4001, 'TT History'!$E:$E) &gt;= 8.5%, 1.1055, 1.0525)), 1.0525)</f>
        <v>24.866809672535052</v>
      </c>
    </row>
    <row r="4002" spans="1:8" x14ac:dyDescent="0.25">
      <c r="A4002" t="s">
        <v>176</v>
      </c>
      <c r="B4002" t="str">
        <f>VLOOKUP(C4002, olt_db!$B$2:$E$70, 2, 0)</f>
        <v>OLT-SMGN-Hulakma_Sinaga</v>
      </c>
      <c r="C4002" t="s">
        <v>1471</v>
      </c>
      <c r="D4002" s="42" t="s">
        <v>1472</v>
      </c>
      <c r="E4002" s="42" t="s">
        <v>1638</v>
      </c>
      <c r="F4002" s="105">
        <v>2.9824659376933602</v>
      </c>
      <c r="G4002" s="131">
        <v>99.097132618965603</v>
      </c>
      <c r="H4002" s="41">
        <f>ACOS(COS(RADIANS(90-F4003)) * COS(RADIANS(90-F4002)) + SIN(RADIANS(90-F4003)) * SIN(RADIANS(90-F4002)) * COS(RADIANS(G4003-G4002))) * 6371392 * IFERROR(IF(AVERAGEIF('TT History'!$B:$B, D4002, 'TT History'!$E:$E) &gt; 9.8%, 1.1205, IF(AVERAGEIF('TT History'!$B:$B, D4002, 'TT History'!$E:$E) &gt;= 8.5%, 1.1055, 1.0525)), 1.0525)</f>
        <v>25.598889626839803</v>
      </c>
    </row>
    <row r="4003" spans="1:8" x14ac:dyDescent="0.25">
      <c r="A4003" t="s">
        <v>176</v>
      </c>
      <c r="B4003" t="str">
        <f>VLOOKUP(C4003, olt_db!$B$2:$E$70, 2, 0)</f>
        <v>OLT-SMGN-Hulakma_Sinaga</v>
      </c>
      <c r="C4003" t="s">
        <v>1471</v>
      </c>
      <c r="D4003" s="42" t="s">
        <v>1472</v>
      </c>
      <c r="E4003" s="42" t="s">
        <v>1639</v>
      </c>
      <c r="F4003" s="105">
        <v>2.9822950620477</v>
      </c>
      <c r="G4003" s="131">
        <v>99.097269328175898</v>
      </c>
      <c r="H4003" s="41">
        <f>ACOS(COS(RADIANS(90-F4004)) * COS(RADIANS(90-F4003)) + SIN(RADIANS(90-F4004)) * SIN(RADIANS(90-F4003)) * COS(RADIANS(G4004-G4003))) * 6371392 * IFERROR(IF(AVERAGEIF('TT History'!$B:$B, D4003, 'TT History'!$E:$E) &gt; 9.8%, 1.1205, IF(AVERAGEIF('TT History'!$B:$B, D4003, 'TT History'!$E:$E) &gt;= 8.5%, 1.1055, 1.0525)), 1.0525)</f>
        <v>28.619207567505729</v>
      </c>
    </row>
    <row r="4004" spans="1:8" x14ac:dyDescent="0.25">
      <c r="A4004" t="s">
        <v>176</v>
      </c>
      <c r="B4004" t="str">
        <f>VLOOKUP(C4004, olt_db!$B$2:$E$70, 2, 0)</f>
        <v>OLT-SMGN-Hulakma_Sinaga</v>
      </c>
      <c r="C4004" t="s">
        <v>1471</v>
      </c>
      <c r="D4004" s="42" t="s">
        <v>1472</v>
      </c>
      <c r="E4004" s="42" t="s">
        <v>1640</v>
      </c>
      <c r="F4004" s="105">
        <v>2.98209754742884</v>
      </c>
      <c r="G4004" s="131">
        <v>99.097413677671796</v>
      </c>
      <c r="H4004" s="41">
        <f>ACOS(COS(RADIANS(90-F4005)) * COS(RADIANS(90-F4004)) + SIN(RADIANS(90-F4005)) * SIN(RADIANS(90-F4004)) * COS(RADIANS(G4005-G4004))) * 6371392 * IFERROR(IF(AVERAGEIF('TT History'!$B:$B, D4004, 'TT History'!$E:$E) &gt; 9.8%, 1.1205, IF(AVERAGEIF('TT History'!$B:$B, D4004, 'TT History'!$E:$E) &gt;= 8.5%, 1.1055, 1.0525)), 1.0525)</f>
        <v>27.598452563886838</v>
      </c>
    </row>
    <row r="4005" spans="1:8" x14ac:dyDescent="0.25">
      <c r="A4005" t="s">
        <v>176</v>
      </c>
      <c r="B4005" t="str">
        <f>VLOOKUP(C4005, olt_db!$B$2:$E$70, 2, 0)</f>
        <v>OLT-SMGN-Hulakma_Sinaga</v>
      </c>
      <c r="C4005" t="s">
        <v>1471</v>
      </c>
      <c r="D4005" s="42" t="s">
        <v>1472</v>
      </c>
      <c r="E4005" s="42" t="s">
        <v>1641</v>
      </c>
      <c r="F4005" s="105">
        <v>2.9819071722724502</v>
      </c>
      <c r="G4005" s="131">
        <v>99.097553009924596</v>
      </c>
      <c r="H4005" s="41">
        <f>ACOS(COS(RADIANS(90-F4006)) * COS(RADIANS(90-F4005)) + SIN(RADIANS(90-F4006)) * SIN(RADIANS(90-F4005)) * COS(RADIANS(G4006-G4005))) * 6371392 * IFERROR(IF(AVERAGEIF('TT History'!$B:$B, D4005, 'TT History'!$E:$E) &gt; 9.8%, 1.1205, IF(AVERAGEIF('TT History'!$B:$B, D4005, 'TT History'!$E:$E) &gt;= 8.5%, 1.1055, 1.0525)), 1.0525)</f>
        <v>25.81079059064664</v>
      </c>
    </row>
    <row r="4006" spans="1:8" x14ac:dyDescent="0.25">
      <c r="A4006" t="s">
        <v>176</v>
      </c>
      <c r="B4006" t="str">
        <f>VLOOKUP(C4006, olt_db!$B$2:$E$70, 2, 0)</f>
        <v>OLT-SMGN-Hulakma_Sinaga</v>
      </c>
      <c r="C4006" t="s">
        <v>1471</v>
      </c>
      <c r="D4006" s="42" t="s">
        <v>1472</v>
      </c>
      <c r="E4006" s="42" t="s">
        <v>1642</v>
      </c>
      <c r="F4006" s="105">
        <v>2.9817330885285398</v>
      </c>
      <c r="G4006" s="131">
        <v>99.097688577278802</v>
      </c>
      <c r="H4006" s="41">
        <f>ACOS(COS(RADIANS(90-F4007)) * COS(RADIANS(90-F4006)) + SIN(RADIANS(90-F4007)) * SIN(RADIANS(90-F4006)) * COS(RADIANS(G4007-G4006))) * 6371392 * IFERROR(IF(AVERAGEIF('TT History'!$B:$B, D4006, 'TT History'!$E:$E) &gt; 9.8%, 1.1205, IF(AVERAGEIF('TT History'!$B:$B, D4006, 'TT History'!$E:$E) &gt;= 8.5%, 1.1055, 1.0525)), 1.0525)</f>
        <v>19.9025004938362</v>
      </c>
    </row>
    <row r="4007" spans="1:8" x14ac:dyDescent="0.25">
      <c r="A4007" t="s">
        <v>176</v>
      </c>
      <c r="B4007" t="str">
        <f>VLOOKUP(C4007, olt_db!$B$2:$E$70, 2, 0)</f>
        <v>OLT-SMGN-Hulakma_Sinaga</v>
      </c>
      <c r="C4007" t="s">
        <v>1471</v>
      </c>
      <c r="D4007" s="42" t="s">
        <v>1472</v>
      </c>
      <c r="E4007" s="42" t="s">
        <v>1643</v>
      </c>
      <c r="F4007" s="105">
        <v>2.9815957032682601</v>
      </c>
      <c r="G4007" s="131">
        <v>99.097788922620794</v>
      </c>
      <c r="H4007" s="41">
        <f>ACOS(COS(RADIANS(90-F4008)) * COS(RADIANS(90-F4007)) + SIN(RADIANS(90-F4008)) * SIN(RADIANS(90-F4007)) * COS(RADIANS(G4008-G4007))) * 6371392 * IFERROR(IF(AVERAGEIF('TT History'!$B:$B, D4007, 'TT History'!$E:$E) &gt; 9.8%, 1.1205, IF(AVERAGEIF('TT History'!$B:$B, D4007, 'TT History'!$E:$E) &gt;= 8.5%, 1.1055, 1.0525)), 1.0525)</f>
        <v>22.143149938798928</v>
      </c>
    </row>
    <row r="4008" spans="1:8" x14ac:dyDescent="0.25">
      <c r="A4008" t="s">
        <v>176</v>
      </c>
      <c r="B4008" t="str">
        <f>VLOOKUP(C4008, olt_db!$B$2:$E$70, 2, 0)</f>
        <v>OLT-SMGN-Hulakma_Sinaga</v>
      </c>
      <c r="C4008" t="s">
        <v>1471</v>
      </c>
      <c r="D4008" s="42" t="s">
        <v>1472</v>
      </c>
      <c r="E4008" s="42" t="s">
        <v>1644</v>
      </c>
      <c r="F4008" s="105">
        <v>2.9814464240738201</v>
      </c>
      <c r="G4008" s="131">
        <v>99.097905315432101</v>
      </c>
      <c r="H4008" s="41">
        <f>ACOS(COS(RADIANS(90-F4009)) * COS(RADIANS(90-F4008)) + SIN(RADIANS(90-F4009)) * SIN(RADIANS(90-F4008)) * COS(RADIANS(G4009-G4008))) * 6371392 * IFERROR(IF(AVERAGEIF('TT History'!$B:$B, D4008, 'TT History'!$E:$E) &gt; 9.8%, 1.1205, IF(AVERAGEIF('TT History'!$B:$B, D4008, 'TT History'!$E:$E) &gt;= 8.5%, 1.1055, 1.0525)), 1.0525)</f>
        <v>21.200236132238626</v>
      </c>
    </row>
    <row r="4009" spans="1:8" x14ac:dyDescent="0.25">
      <c r="A4009" t="s">
        <v>176</v>
      </c>
      <c r="B4009" t="str">
        <f>VLOOKUP(C4009, olt_db!$B$2:$E$70, 2, 0)</f>
        <v>OLT-SMGN-Hulakma_Sinaga</v>
      </c>
      <c r="C4009" t="s">
        <v>1471</v>
      </c>
      <c r="D4009" s="42" t="s">
        <v>1472</v>
      </c>
      <c r="E4009" s="42" t="s">
        <v>1645</v>
      </c>
      <c r="F4009" s="105">
        <v>2.9813043899235598</v>
      </c>
      <c r="G4009" s="131">
        <v>99.098017879957894</v>
      </c>
      <c r="H4009" s="41">
        <f>ACOS(COS(RADIANS(90-F4010)) * COS(RADIANS(90-F4009)) + SIN(RADIANS(90-F4010)) * SIN(RADIANS(90-F4009)) * COS(RADIANS(G4010-G4009))) * 6371392 * IFERROR(IF(AVERAGEIF('TT History'!$B:$B, D4009, 'TT History'!$E:$E) &gt; 9.8%, 1.1205, IF(AVERAGEIF('TT History'!$B:$B, D4009, 'TT History'!$E:$E) &gt;= 8.5%, 1.1055, 1.0525)), 1.0525)</f>
        <v>20.224249801016242</v>
      </c>
    </row>
    <row r="4010" spans="1:8" x14ac:dyDescent="0.25">
      <c r="A4010" t="s">
        <v>176</v>
      </c>
      <c r="B4010" t="str">
        <f>VLOOKUP(C4010, olt_db!$B$2:$E$70, 2, 0)</f>
        <v>OLT-SMGN-Hulakma_Sinaga</v>
      </c>
      <c r="C4010" t="s">
        <v>1471</v>
      </c>
      <c r="D4010" s="42" t="s">
        <v>1472</v>
      </c>
      <c r="E4010" s="42" t="s">
        <v>1646</v>
      </c>
      <c r="F4010" s="105">
        <v>2.98117159160233</v>
      </c>
      <c r="G4010" s="131">
        <v>99.098128589069603</v>
      </c>
      <c r="H4010" s="41">
        <f>ACOS(COS(RADIANS(90-F4011)) * COS(RADIANS(90-F4010)) + SIN(RADIANS(90-F4011)) * SIN(RADIANS(90-F4010)) * COS(RADIANS(G4011-G4010))) * 6371392 * IFERROR(IF(AVERAGEIF('TT History'!$B:$B, D4010, 'TT History'!$E:$E) &gt; 9.8%, 1.1205, IF(AVERAGEIF('TT History'!$B:$B, D4010, 'TT History'!$E:$E) &gt;= 8.5%, 1.1055, 1.0525)), 1.0525)</f>
        <v>15.556967115700683</v>
      </c>
    </row>
    <row r="4011" spans="1:8" x14ac:dyDescent="0.25">
      <c r="A4011" t="s">
        <v>176</v>
      </c>
      <c r="B4011" t="str">
        <f>VLOOKUP(C4011, olt_db!$B$2:$E$70, 2, 0)</f>
        <v>OLT-SMGN-Hulakma_Sinaga</v>
      </c>
      <c r="C4011" t="s">
        <v>1471</v>
      </c>
      <c r="D4011" s="42" t="s">
        <v>1472</v>
      </c>
      <c r="E4011" s="42" t="s">
        <v>1647</v>
      </c>
      <c r="F4011" s="105">
        <v>2.9810657685170501</v>
      </c>
      <c r="G4011" s="131">
        <v>99.098209124148497</v>
      </c>
      <c r="H4011" s="41">
        <f>ACOS(COS(RADIANS(90-F4012)) * COS(RADIANS(90-F4011)) + SIN(RADIANS(90-F4012)) * SIN(RADIANS(90-F4011)) * COS(RADIANS(G4012-G4011))) * 6371392 * IFERROR(IF(AVERAGEIF('TT History'!$B:$B, D4011, 'TT History'!$E:$E) &gt; 9.8%, 1.1205, IF(AVERAGEIF('TT History'!$B:$B, D4011, 'TT History'!$E:$E) &gt;= 8.5%, 1.1055, 1.0525)), 1.0525)</f>
        <v>14.856681148954477</v>
      </c>
    </row>
    <row r="4012" spans="1:8" x14ac:dyDescent="0.25">
      <c r="A4012" t="s">
        <v>176</v>
      </c>
      <c r="B4012" t="str">
        <f>VLOOKUP(C4012, olt_db!$B$2:$E$70, 2, 0)</f>
        <v>OLT-SMGN-Hulakma_Sinaga</v>
      </c>
      <c r="C4012" t="s">
        <v>1471</v>
      </c>
      <c r="D4012" s="42" t="s">
        <v>1472</v>
      </c>
      <c r="E4012" s="42" t="s">
        <v>1648</v>
      </c>
      <c r="F4012" s="105">
        <v>2.98096579601581</v>
      </c>
      <c r="G4012" s="131">
        <v>99.098287447833698</v>
      </c>
      <c r="H4012" s="41">
        <f>ACOS(COS(RADIANS(90-F4013)) * COS(RADIANS(90-F4012)) + SIN(RADIANS(90-F4013)) * SIN(RADIANS(90-F4012)) * COS(RADIANS(G4013-G4012))) * 6371392 * IFERROR(IF(AVERAGEIF('TT History'!$B:$B, D4012, 'TT History'!$E:$E) &gt; 9.8%, 1.1205, IF(AVERAGEIF('TT History'!$B:$B, D4012, 'TT History'!$E:$E) &gt;= 8.5%, 1.1055, 1.0525)), 1.0525)</f>
        <v>15.673347051049875</v>
      </c>
    </row>
    <row r="4013" spans="1:8" x14ac:dyDescent="0.25">
      <c r="A4013" t="s">
        <v>176</v>
      </c>
      <c r="B4013" t="str">
        <f>VLOOKUP(C4013, olt_db!$B$2:$E$70, 2, 0)</f>
        <v>OLT-SMGN-Hulakma_Sinaga</v>
      </c>
      <c r="C4013" t="s">
        <v>1471</v>
      </c>
      <c r="D4013" s="42" t="s">
        <v>1472</v>
      </c>
      <c r="E4013" s="42" t="s">
        <v>1649</v>
      </c>
      <c r="F4013" s="105">
        <v>2.9808592302808501</v>
      </c>
      <c r="G4013" s="131">
        <v>99.098368655925896</v>
      </c>
      <c r="H4013" s="41">
        <f>ACOS(COS(RADIANS(90-F4014)) * COS(RADIANS(90-F4013)) + SIN(RADIANS(90-F4014)) * SIN(RADIANS(90-F4013)) * COS(RADIANS(G4014-G4013))) * 6371392 * IFERROR(IF(AVERAGEIF('TT History'!$B:$B, D4013, 'TT History'!$E:$E) &gt; 9.8%, 1.1205, IF(AVERAGEIF('TT History'!$B:$B, D4013, 'TT History'!$E:$E) &gt;= 8.5%, 1.1055, 1.0525)), 1.0525)</f>
        <v>13.695998573892172</v>
      </c>
    </row>
    <row r="4014" spans="1:8" x14ac:dyDescent="0.25">
      <c r="A4014" t="s">
        <v>176</v>
      </c>
      <c r="B4014" t="str">
        <f>VLOOKUP(C4014, olt_db!$B$2:$E$70, 2, 0)</f>
        <v>OLT-SMGN-Hulakma_Sinaga</v>
      </c>
      <c r="C4014" t="s">
        <v>1471</v>
      </c>
      <c r="D4014" s="42" t="s">
        <v>1472</v>
      </c>
      <c r="E4014" s="42" t="s">
        <v>1650</v>
      </c>
      <c r="F4014" s="105">
        <v>2.9807474930031699</v>
      </c>
      <c r="G4014" s="131">
        <v>99.098403464228099</v>
      </c>
      <c r="H4014" s="41">
        <f>ACOS(COS(RADIANS(90-F4015)) * COS(RADIANS(90-F4014)) + SIN(RADIANS(90-F4015)) * SIN(RADIANS(90-F4014)) * COS(RADIANS(G4015-G4014))) * 6371392 * IFERROR(IF(AVERAGEIF('TT History'!$B:$B, D4014, 'TT History'!$E:$E) &gt; 9.8%, 1.1205, IF(AVERAGEIF('TT History'!$B:$B, D4014, 'TT History'!$E:$E) &gt;= 8.5%, 1.1055, 1.0525)), 1.0525)</f>
        <v>18.302476600955778</v>
      </c>
    </row>
    <row r="4015" spans="1:8" x14ac:dyDescent="0.25">
      <c r="A4015" t="s">
        <v>176</v>
      </c>
      <c r="B4015" t="str">
        <f>VLOOKUP(C4015, olt_db!$B$2:$E$70, 2, 0)</f>
        <v>OLT-SMGN-Hulakma_Sinaga</v>
      </c>
      <c r="C4015" t="s">
        <v>1471</v>
      </c>
      <c r="D4015" s="42" t="s">
        <v>1472</v>
      </c>
      <c r="E4015" s="42" t="s">
        <v>1651</v>
      </c>
      <c r="F4015" s="105">
        <v>2.98059169704154</v>
      </c>
      <c r="G4015" s="131">
        <v>99.098389977801105</v>
      </c>
      <c r="H4015" s="41">
        <f>ACOS(COS(RADIANS(90-F4016)) * COS(RADIANS(90-F4015)) + SIN(RADIANS(90-F4016)) * SIN(RADIANS(90-F4015)) * COS(RADIANS(G4016-G4015))) * 6371392 * IFERROR(IF(AVERAGEIF('TT History'!$B:$B, D4015, 'TT History'!$E:$E) &gt; 9.8%, 1.1205, IF(AVERAGEIF('TT History'!$B:$B, D4015, 'TT History'!$E:$E) &gt;= 8.5%, 1.1055, 1.0525)), 1.0525)</f>
        <v>16.419747243021281</v>
      </c>
    </row>
    <row r="4016" spans="1:8" x14ac:dyDescent="0.25">
      <c r="A4016" t="s">
        <v>176</v>
      </c>
      <c r="B4016" t="str">
        <f>VLOOKUP(C4016, olt_db!$B$2:$E$70, 2, 0)</f>
        <v>OLT-SMGN-Hulakma_Sinaga</v>
      </c>
      <c r="C4016" t="s">
        <v>1471</v>
      </c>
      <c r="D4016" s="42" t="s">
        <v>1472</v>
      </c>
      <c r="E4016" s="42" t="s">
        <v>1652</v>
      </c>
      <c r="F4016" s="105">
        <v>2.9804673942212401</v>
      </c>
      <c r="G4016" s="131">
        <v>99.098324846380905</v>
      </c>
      <c r="H4016" s="41">
        <f>ACOS(COS(RADIANS(90-F4017)) * COS(RADIANS(90-F4016)) + SIN(RADIANS(90-F4017)) * SIN(RADIANS(90-F4016)) * COS(RADIANS(G4017-G4016))) * 6371392 * IFERROR(IF(AVERAGEIF('TT History'!$B:$B, D4016, 'TT History'!$E:$E) &gt; 9.8%, 1.1205, IF(AVERAGEIF('TT History'!$B:$B, D4016, 'TT History'!$E:$E) &gt;= 8.5%, 1.1055, 1.0525)), 1.0525)</f>
        <v>15.308841965841866</v>
      </c>
    </row>
    <row r="4017" spans="1:8" x14ac:dyDescent="0.25">
      <c r="A4017" t="s">
        <v>176</v>
      </c>
      <c r="B4017" t="str">
        <f>VLOOKUP(C4017, olt_db!$B$2:$E$70, 2, 0)</f>
        <v>OLT-SMGN-Hulakma_Sinaga</v>
      </c>
      <c r="C4017" t="s">
        <v>1471</v>
      </c>
      <c r="D4017" s="42" t="s">
        <v>1472</v>
      </c>
      <c r="E4017" s="42" t="s">
        <v>1653</v>
      </c>
      <c r="F4017" s="105">
        <v>2.98036559185118</v>
      </c>
      <c r="G4017" s="131">
        <v>99.098242610116998</v>
      </c>
      <c r="H4017" s="41">
        <f>ACOS(COS(RADIANS(90-F4018)) * COS(RADIANS(90-F4017)) + SIN(RADIANS(90-F4018)) * SIN(RADIANS(90-F4017)) * COS(RADIANS(G4018-G4017))) * 6371392 * IFERROR(IF(AVERAGEIF('TT History'!$B:$B, D4017, 'TT History'!$E:$E) &gt; 9.8%, 1.1205, IF(AVERAGEIF('TT History'!$B:$B, D4017, 'TT History'!$E:$E) &gt;= 8.5%, 1.1055, 1.0525)), 1.0525)</f>
        <v>14.025575121816891</v>
      </c>
    </row>
    <row r="4018" spans="1:8" x14ac:dyDescent="0.25">
      <c r="A4018" t="s">
        <v>176</v>
      </c>
      <c r="B4018" t="str">
        <f>VLOOKUP(C4018, olt_db!$B$2:$E$70, 2, 0)</f>
        <v>OLT-SMGN-Hulakma_Sinaga</v>
      </c>
      <c r="C4018" t="s">
        <v>1471</v>
      </c>
      <c r="D4018" s="42" t="s">
        <v>1472</v>
      </c>
      <c r="E4018" s="42" t="s">
        <v>1654</v>
      </c>
      <c r="F4018" s="105">
        <v>2.9802577551418299</v>
      </c>
      <c r="G4018" s="131">
        <v>99.098190270974101</v>
      </c>
      <c r="H4018" s="41">
        <f>ACOS(COS(RADIANS(90-F4019)) * COS(RADIANS(90-F4018)) + SIN(RADIANS(90-F4019)) * SIN(RADIANS(90-F4018)) * COS(RADIANS(G4019-G4018))) * 6371392 * IFERROR(IF(AVERAGEIF('TT History'!$B:$B, D4018, 'TT History'!$E:$E) &gt; 9.8%, 1.1205, IF(AVERAGEIF('TT History'!$B:$B, D4018, 'TT History'!$E:$E) &gt;= 8.5%, 1.1055, 1.0525)), 1.0525)</f>
        <v>20.206468066464737</v>
      </c>
    </row>
    <row r="4019" spans="1:8" x14ac:dyDescent="0.25">
      <c r="A4019" t="s">
        <v>176</v>
      </c>
      <c r="B4019" t="str">
        <f>VLOOKUP(C4019, olt_db!$B$2:$E$70, 2, 0)</f>
        <v>OLT-SMGN-Hulakma_Sinaga</v>
      </c>
      <c r="C4019" t="s">
        <v>1471</v>
      </c>
      <c r="D4019" s="42" t="s">
        <v>1472</v>
      </c>
      <c r="E4019" s="42" t="s">
        <v>1655</v>
      </c>
      <c r="F4019" s="105">
        <v>2.9801308736033501</v>
      </c>
      <c r="G4019" s="131">
        <v>99.098073034277306</v>
      </c>
      <c r="H4019" s="41">
        <f>ACOS(COS(RADIANS(90-F4020)) * COS(RADIANS(90-F4019)) + SIN(RADIANS(90-F4020)) * SIN(RADIANS(90-F4019)) * COS(RADIANS(G4020-G4019))) * 6371392 * IFERROR(IF(AVERAGEIF('TT History'!$B:$B, D4019, 'TT History'!$E:$E) &gt; 9.8%, 1.1205, IF(AVERAGEIF('TT History'!$B:$B, D4019, 'TT History'!$E:$E) &gt;= 8.5%, 1.1055, 1.0525)), 1.0525)</f>
        <v>19.676708252861765</v>
      </c>
    </row>
    <row r="4020" spans="1:8" x14ac:dyDescent="0.25">
      <c r="A4020" t="s">
        <v>176</v>
      </c>
      <c r="B4020" t="str">
        <f>VLOOKUP(C4020, olt_db!$B$2:$E$70, 2, 0)</f>
        <v>OLT-SMGN-Hulakma_Sinaga</v>
      </c>
      <c r="C4020" t="s">
        <v>1471</v>
      </c>
      <c r="D4020" s="42" t="s">
        <v>1472</v>
      </c>
      <c r="E4020" s="42" t="s">
        <v>1656</v>
      </c>
      <c r="F4020" s="105">
        <v>2.98000358057203</v>
      </c>
      <c r="G4020" s="131">
        <v>99.097963064946697</v>
      </c>
      <c r="H4020" s="41">
        <f>ACOS(COS(RADIANS(90-F4021)) * COS(RADIANS(90-F4020)) + SIN(RADIANS(90-F4021)) * SIN(RADIANS(90-F4020)) * COS(RADIANS(G4021-G4020))) * 6371392 * IFERROR(IF(AVERAGEIF('TT History'!$B:$B, D4020, 'TT History'!$E:$E) &gt; 9.8%, 1.1205, IF(AVERAGEIF('TT History'!$B:$B, D4020, 'TT History'!$E:$E) &gt;= 8.5%, 1.1055, 1.0525)), 1.0525)</f>
        <v>19.680006456336375</v>
      </c>
    </row>
    <row r="4021" spans="1:8" x14ac:dyDescent="0.25">
      <c r="A4021" t="s">
        <v>176</v>
      </c>
      <c r="B4021" t="str">
        <f>VLOOKUP(C4021, olt_db!$B$2:$E$70, 2, 0)</f>
        <v>OLT-SMGN-Hulakma_Sinaga</v>
      </c>
      <c r="C4021" t="s">
        <v>1471</v>
      </c>
      <c r="D4021" s="42" t="s">
        <v>1472</v>
      </c>
      <c r="E4021" s="42" t="s">
        <v>1657</v>
      </c>
      <c r="F4021" s="105">
        <v>2.9798808424679</v>
      </c>
      <c r="G4021" s="131">
        <v>99.097847977257004</v>
      </c>
      <c r="H4021" s="41">
        <f>ACOS(COS(RADIANS(90-F4022)) * COS(RADIANS(90-F4021)) + SIN(RADIANS(90-F4022)) * SIN(RADIANS(90-F4021)) * COS(RADIANS(G4022-G4021))) * 6371392 * IFERROR(IF(AVERAGEIF('TT History'!$B:$B, D4021, 'TT History'!$E:$E) &gt; 9.8%, 1.1205, IF(AVERAGEIF('TT History'!$B:$B, D4021, 'TT History'!$E:$E) &gt;= 8.5%, 1.1055, 1.0525)), 1.0525)</f>
        <v>19.171387817649617</v>
      </c>
    </row>
    <row r="4022" spans="1:8" x14ac:dyDescent="0.25">
      <c r="A4022" t="s">
        <v>176</v>
      </c>
      <c r="B4022" t="str">
        <f>VLOOKUP(C4022, olt_db!$B$2:$E$70, 2, 0)</f>
        <v>OLT-SMGN-Hulakma_Sinaga</v>
      </c>
      <c r="C4022" t="s">
        <v>1471</v>
      </c>
      <c r="D4022" s="42" t="s">
        <v>1472</v>
      </c>
      <c r="E4022" s="42" t="s">
        <v>1658</v>
      </c>
      <c r="F4022" s="105">
        <v>2.9797710246003799</v>
      </c>
      <c r="G4022" s="131">
        <v>99.097726274767098</v>
      </c>
      <c r="H4022" s="41">
        <f>ACOS(COS(RADIANS(90-F4023)) * COS(RADIANS(90-F4022)) + SIN(RADIANS(90-F4023)) * SIN(RADIANS(90-F4022)) * COS(RADIANS(G4023-G4022))) * 6371392 * IFERROR(IF(AVERAGEIF('TT History'!$B:$B, D4022, 'TT History'!$E:$E) &gt; 9.8%, 1.1205, IF(AVERAGEIF('TT History'!$B:$B, D4022, 'TT History'!$E:$E) &gt;= 8.5%, 1.1055, 1.0525)), 1.0525)</f>
        <v>15.246752783190381</v>
      </c>
    </row>
    <row r="4023" spans="1:8" x14ac:dyDescent="0.25">
      <c r="A4023" t="s">
        <v>176</v>
      </c>
      <c r="B4023" t="str">
        <f>VLOOKUP(C4023, olt_db!$B$2:$E$70, 2, 0)</f>
        <v>OLT-SMGN-Hulakma_Sinaga</v>
      </c>
      <c r="C4023" t="s">
        <v>1471</v>
      </c>
      <c r="D4023" s="42" t="s">
        <v>1472</v>
      </c>
      <c r="E4023" s="42" t="s">
        <v>1659</v>
      </c>
      <c r="F4023" s="105">
        <v>2.9796733628072798</v>
      </c>
      <c r="G4023" s="131">
        <v>99.097639948582</v>
      </c>
      <c r="H4023" s="41">
        <f>ACOS(COS(RADIANS(90-F4024)) * COS(RADIANS(90-F4023)) + SIN(RADIANS(90-F4024)) * SIN(RADIANS(90-F4023)) * COS(RADIANS(G4024-G4023))) * 6371392 * IFERROR(IF(AVERAGEIF('TT History'!$B:$B, D4023, 'TT History'!$E:$E) &gt; 9.8%, 1.1205, IF(AVERAGEIF('TT History'!$B:$B, D4023, 'TT History'!$E:$E) &gt;= 8.5%, 1.1055, 1.0525)), 1.0525)</f>
        <v>17.177896518404772</v>
      </c>
    </row>
    <row r="4024" spans="1:8" x14ac:dyDescent="0.25">
      <c r="A4024" t="s">
        <v>176</v>
      </c>
      <c r="B4024" t="str">
        <f>VLOOKUP(C4024, olt_db!$B$2:$E$70, 2, 0)</f>
        <v>OLT-SMGN-Hulakma_Sinaga</v>
      </c>
      <c r="C4024" t="s">
        <v>1471</v>
      </c>
      <c r="D4024" s="42" t="s">
        <v>1472</v>
      </c>
      <c r="E4024" s="42" t="s">
        <v>1660</v>
      </c>
      <c r="F4024" s="105">
        <v>2.9795641753085298</v>
      </c>
      <c r="G4024" s="131">
        <v>99.0975417342746</v>
      </c>
      <c r="H4024" s="41">
        <f>ACOS(COS(RADIANS(90-F4025)) * COS(RADIANS(90-F4024)) + SIN(RADIANS(90-F4025)) * SIN(RADIANS(90-F4024)) * COS(RADIANS(G4025-G4024))) * 6371392 * IFERROR(IF(AVERAGEIF('TT History'!$B:$B, D4024, 'TT History'!$E:$E) &gt; 9.8%, 1.1205, IF(AVERAGEIF('TT History'!$B:$B, D4024, 'TT History'!$E:$E) &gt;= 8.5%, 1.1055, 1.0525)), 1.0525)</f>
        <v>18.032063005442051</v>
      </c>
    </row>
    <row r="4025" spans="1:8" x14ac:dyDescent="0.25">
      <c r="A4025" t="s">
        <v>176</v>
      </c>
      <c r="B4025" t="str">
        <f>VLOOKUP(C4025, olt_db!$B$2:$E$70, 2, 0)</f>
        <v>OLT-SMGN-Hulakma_Sinaga</v>
      </c>
      <c r="C4025" t="s">
        <v>1471</v>
      </c>
      <c r="D4025" s="42" t="s">
        <v>1472</v>
      </c>
      <c r="E4025" s="42" t="s">
        <v>1661</v>
      </c>
      <c r="F4025" s="105">
        <v>2.9794570429005902</v>
      </c>
      <c r="G4025" s="131">
        <v>99.097430861556205</v>
      </c>
      <c r="H4025" s="41">
        <f>ACOS(COS(RADIANS(90-F4026)) * COS(RADIANS(90-F4025)) + SIN(RADIANS(90-F4026)) * SIN(RADIANS(90-F4025)) * COS(RADIANS(G4026-G4025))) * 6371392 * IFERROR(IF(AVERAGEIF('TT History'!$B:$B, D4025, 'TT History'!$E:$E) &gt; 9.8%, 1.1205, IF(AVERAGEIF('TT History'!$B:$B, D4025, 'TT History'!$E:$E) &gt;= 8.5%, 1.1055, 1.0525)), 1.0525)</f>
        <v>20.106401097532814</v>
      </c>
    </row>
    <row r="4026" spans="1:8" x14ac:dyDescent="0.25">
      <c r="A4026" t="s">
        <v>176</v>
      </c>
      <c r="B4026" t="str">
        <f>VLOOKUP(C4026, olt_db!$B$2:$E$70, 2, 0)</f>
        <v>OLT-SMGN-Hulakma_Sinaga</v>
      </c>
      <c r="C4026" t="s">
        <v>1471</v>
      </c>
      <c r="D4026" s="42" t="s">
        <v>1472</v>
      </c>
      <c r="E4026" s="42" t="s">
        <v>1662</v>
      </c>
      <c r="F4026" s="105">
        <v>2.9793336785369702</v>
      </c>
      <c r="G4026" s="131">
        <v>99.097311148306204</v>
      </c>
      <c r="H4026" s="41">
        <f>ACOS(COS(RADIANS(90-F4027)) * COS(RADIANS(90-F4026)) + SIN(RADIANS(90-F4027)) * SIN(RADIANS(90-F4026)) * COS(RADIANS(G4027-G4026))) * 6371392 * IFERROR(IF(AVERAGEIF('TT History'!$B:$B, D4026, 'TT History'!$E:$E) &gt; 9.8%, 1.1205, IF(AVERAGEIF('TT History'!$B:$B, D4026, 'TT History'!$E:$E) &gt;= 8.5%, 1.1055, 1.0525)), 1.0525)</f>
        <v>18.817071381488166</v>
      </c>
    </row>
    <row r="4027" spans="1:8" x14ac:dyDescent="0.25">
      <c r="A4027" t="s">
        <v>176</v>
      </c>
      <c r="B4027" t="str">
        <f>VLOOKUP(C4027, olt_db!$B$2:$E$70, 2, 0)</f>
        <v>OLT-SMGN-Hulakma_Sinaga</v>
      </c>
      <c r="C4027" t="s">
        <v>1471</v>
      </c>
      <c r="D4027" s="42" t="s">
        <v>1472</v>
      </c>
      <c r="E4027" s="42" t="s">
        <v>1663</v>
      </c>
      <c r="F4027" s="105">
        <v>2.9792129167620001</v>
      </c>
      <c r="G4027" s="131">
        <v>99.0972048696824</v>
      </c>
      <c r="H4027" s="41">
        <f>ACOS(COS(RADIANS(90-F4028)) * COS(RADIANS(90-F4027)) + SIN(RADIANS(90-F4028)) * SIN(RADIANS(90-F4027)) * COS(RADIANS(G4028-G4027))) * 6371392 * IFERROR(IF(AVERAGEIF('TT History'!$B:$B, D4027, 'TT History'!$E:$E) &gt; 9.8%, 1.1205, IF(AVERAGEIF('TT History'!$B:$B, D4027, 'TT History'!$E:$E) &gt;= 8.5%, 1.1055, 1.0525)), 1.0525)</f>
        <v>15.903866099166065</v>
      </c>
    </row>
    <row r="4028" spans="1:8" x14ac:dyDescent="0.25">
      <c r="A4028" t="s">
        <v>176</v>
      </c>
      <c r="B4028" t="str">
        <f>VLOOKUP(C4028, olt_db!$B$2:$E$70, 2, 0)</f>
        <v>OLT-SMGN-Hulakma_Sinaga</v>
      </c>
      <c r="C4028" t="s">
        <v>1471</v>
      </c>
      <c r="D4028" s="42" t="s">
        <v>1472</v>
      </c>
      <c r="E4028" s="42" t="s">
        <v>1664</v>
      </c>
      <c r="F4028" s="105">
        <v>2.9791177527350401</v>
      </c>
      <c r="G4028" s="131">
        <v>99.097107737843004</v>
      </c>
      <c r="H4028" s="41">
        <f>ACOS(COS(RADIANS(90-F4029)) * COS(RADIANS(90-F4028)) + SIN(RADIANS(90-F4029)) * SIN(RADIANS(90-F4028)) * COS(RADIANS(G4029-G4028))) * 6371392 * IFERROR(IF(AVERAGEIF('TT History'!$B:$B, D4028, 'TT History'!$E:$E) &gt; 9.8%, 1.1205, IF(AVERAGEIF('TT History'!$B:$B, D4028, 'TT History'!$E:$E) &gt;= 8.5%, 1.1055, 1.0525)), 1.0525)</f>
        <v>14.185557077912506</v>
      </c>
    </row>
    <row r="4029" spans="1:8" x14ac:dyDescent="0.25">
      <c r="A4029" t="s">
        <v>176</v>
      </c>
      <c r="B4029" t="str">
        <f>VLOOKUP(C4029, olt_db!$B$2:$E$70, 2, 0)</f>
        <v>OLT-SMGN-Hulakma_Sinaga</v>
      </c>
      <c r="C4029" t="s">
        <v>1471</v>
      </c>
      <c r="D4029" s="42" t="s">
        <v>1472</v>
      </c>
      <c r="E4029" s="42" t="s">
        <v>1665</v>
      </c>
      <c r="F4029" s="105">
        <v>2.97902878115924</v>
      </c>
      <c r="G4029" s="131">
        <v>99.097025318063402</v>
      </c>
      <c r="H4029" s="41">
        <f>ACOS(COS(RADIANS(90-F4030)) * COS(RADIANS(90-F4029)) + SIN(RADIANS(90-F4030)) * SIN(RADIANS(90-F4029)) * COS(RADIANS(G4030-G4029))) * 6371392 * IFERROR(IF(AVERAGEIF('TT History'!$B:$B, D4029, 'TT History'!$E:$E) &gt; 9.8%, 1.1205, IF(AVERAGEIF('TT History'!$B:$B, D4029, 'TT History'!$E:$E) &gt;= 8.5%, 1.1055, 1.0525)), 1.0525)</f>
        <v>15.441973307124121</v>
      </c>
    </row>
    <row r="4030" spans="1:8" x14ac:dyDescent="0.25">
      <c r="A4030" t="s">
        <v>176</v>
      </c>
      <c r="B4030" t="str">
        <f>VLOOKUP(C4030, olt_db!$B$2:$E$70, 2, 0)</f>
        <v>OLT-SMGN-Hulakma_Sinaga</v>
      </c>
      <c r="C4030" t="s">
        <v>1471</v>
      </c>
      <c r="D4030" s="42" t="s">
        <v>1472</v>
      </c>
      <c r="E4030" s="42" t="s">
        <v>1666</v>
      </c>
      <c r="F4030" s="105">
        <v>2.97893075782802</v>
      </c>
      <c r="G4030" s="131">
        <v>99.096936886899698</v>
      </c>
      <c r="H4030" s="41">
        <f>ACOS(COS(RADIANS(90-F4031)) * COS(RADIANS(90-F4030)) + SIN(RADIANS(90-F4031)) * SIN(RADIANS(90-F4030)) * COS(RADIANS(G4031-G4030))) * 6371392 * IFERROR(IF(AVERAGEIF('TT History'!$B:$B, D4030, 'TT History'!$E:$E) &gt; 9.8%, 1.1205, IF(AVERAGEIF('TT History'!$B:$B, D4030, 'TT History'!$E:$E) &gt;= 8.5%, 1.1055, 1.0525)), 1.0525)</f>
        <v>16.597570525206077</v>
      </c>
    </row>
    <row r="4031" spans="1:8" x14ac:dyDescent="0.25">
      <c r="A4031" t="s">
        <v>176</v>
      </c>
      <c r="B4031" t="str">
        <f>VLOOKUP(C4031, olt_db!$B$2:$E$70, 2, 0)</f>
        <v>OLT-SMGN-Hulakma_Sinaga</v>
      </c>
      <c r="C4031" t="s">
        <v>1471</v>
      </c>
      <c r="D4031" s="42" t="s">
        <v>1472</v>
      </c>
      <c r="E4031" s="42" t="s">
        <v>1667</v>
      </c>
      <c r="F4031" s="105">
        <v>2.9788233999804699</v>
      </c>
      <c r="G4031" s="131">
        <v>99.096844102946903</v>
      </c>
      <c r="H4031" s="41">
        <f>ACOS(COS(RADIANS(90-F4032)) * COS(RADIANS(90-F4031)) + SIN(RADIANS(90-F4032)) * SIN(RADIANS(90-F4031)) * COS(RADIANS(G4032-G4031))) * 6371392 * IFERROR(IF(AVERAGEIF('TT History'!$B:$B, D4031, 'TT History'!$E:$E) &gt; 9.8%, 1.1205, IF(AVERAGEIF('TT History'!$B:$B, D4031, 'TT History'!$E:$E) &gt;= 8.5%, 1.1055, 1.0525)), 1.0525)</f>
        <v>18.826090122426962</v>
      </c>
    </row>
    <row r="4032" spans="1:8" x14ac:dyDescent="0.25">
      <c r="A4032" t="s">
        <v>176</v>
      </c>
      <c r="B4032" t="str">
        <f>VLOOKUP(C4032, olt_db!$B$2:$E$70, 2, 0)</f>
        <v>OLT-SMGN-Hulakma_Sinaga</v>
      </c>
      <c r="C4032" t="s">
        <v>1471</v>
      </c>
      <c r="D4032" s="42" t="s">
        <v>1472</v>
      </c>
      <c r="E4032" s="42" t="s">
        <v>1668</v>
      </c>
      <c r="F4032" s="105">
        <v>2.9787025543307402</v>
      </c>
      <c r="G4032" s="131">
        <v>99.096737798534306</v>
      </c>
      <c r="H4032" s="41">
        <f>ACOS(COS(RADIANS(90-F4033)) * COS(RADIANS(90-F4032)) + SIN(RADIANS(90-F4033)) * SIN(RADIANS(90-F4032)) * COS(RADIANS(G4033-G4032))) * 6371392 * IFERROR(IF(AVERAGEIF('TT History'!$B:$B, D4032, 'TT History'!$E:$E) &gt; 9.8%, 1.1205, IF(AVERAGEIF('TT History'!$B:$B, D4032, 'TT History'!$E:$E) &gt;= 8.5%, 1.1055, 1.0525)), 1.0525)</f>
        <v>16.966757954326368</v>
      </c>
    </row>
    <row r="4033" spans="1:8" x14ac:dyDescent="0.25">
      <c r="A4033" t="s">
        <v>176</v>
      </c>
      <c r="B4033" t="str">
        <f>VLOOKUP(C4033, olt_db!$B$2:$E$70, 2, 0)</f>
        <v>OLT-SMGN-Hulakma_Sinaga</v>
      </c>
      <c r="C4033" t="s">
        <v>1471</v>
      </c>
      <c r="D4033" s="42" t="s">
        <v>1472</v>
      </c>
      <c r="E4033" s="42" t="s">
        <v>1669</v>
      </c>
      <c r="F4033" s="105">
        <v>2.9785962842267701</v>
      </c>
      <c r="G4033" s="131">
        <v>99.096639065915099</v>
      </c>
      <c r="H4033" s="41">
        <f>ACOS(COS(RADIANS(90-F4034)) * COS(RADIANS(90-F4033)) + SIN(RADIANS(90-F4034)) * SIN(RADIANS(90-F4033)) * COS(RADIANS(G4034-G4033))) * 6371392 * IFERROR(IF(AVERAGEIF('TT History'!$B:$B, D4033, 'TT History'!$E:$E) &gt; 9.8%, 1.1205, IF(AVERAGEIF('TT History'!$B:$B, D4033, 'TT History'!$E:$E) &gt;= 8.5%, 1.1055, 1.0525)), 1.0525)</f>
        <v>17.417169384874303</v>
      </c>
    </row>
    <row r="4034" spans="1:8" x14ac:dyDescent="0.25">
      <c r="A4034" t="s">
        <v>176</v>
      </c>
      <c r="B4034" t="str">
        <f>VLOOKUP(C4034, olt_db!$B$2:$E$70, 2, 0)</f>
        <v>OLT-SMGN-Hulakma_Sinaga</v>
      </c>
      <c r="C4034" t="s">
        <v>1471</v>
      </c>
      <c r="D4034" s="42" t="s">
        <v>1472</v>
      </c>
      <c r="E4034" s="42" t="s">
        <v>1670</v>
      </c>
      <c r="F4034" s="105">
        <v>2.97848800296565</v>
      </c>
      <c r="G4034" s="131">
        <v>99.096536843211496</v>
      </c>
      <c r="H4034" s="41">
        <f>ACOS(COS(RADIANS(90-F4035)) * COS(RADIANS(90-F4034)) + SIN(RADIANS(90-F4035)) * SIN(RADIANS(90-F4034)) * COS(RADIANS(G4035-G4034))) * 6371392 * IFERROR(IF(AVERAGEIF('TT History'!$B:$B, D4034, 'TT History'!$E:$E) &gt; 9.8%, 1.1205, IF(AVERAGEIF('TT History'!$B:$B, D4034, 'TT History'!$E:$E) &gt;= 8.5%, 1.1055, 1.0525)), 1.0525)</f>
        <v>18.865827217787597</v>
      </c>
    </row>
    <row r="4035" spans="1:8" x14ac:dyDescent="0.25">
      <c r="A4035" t="s">
        <v>176</v>
      </c>
      <c r="B4035" t="str">
        <f>VLOOKUP(C4035, olt_db!$B$2:$E$70, 2, 0)</f>
        <v>OLT-SMGN-Hulakma_Sinaga</v>
      </c>
      <c r="C4035" t="s">
        <v>1471</v>
      </c>
      <c r="D4035" s="42" t="s">
        <v>1472</v>
      </c>
      <c r="E4035" s="42" t="s">
        <v>1671</v>
      </c>
      <c r="F4035" s="105">
        <v>2.97837221729722</v>
      </c>
      <c r="G4035" s="131">
        <v>99.096424542532006</v>
      </c>
      <c r="H4035" s="41">
        <f>ACOS(COS(RADIANS(90-F4036)) * COS(RADIANS(90-F4035)) + SIN(RADIANS(90-F4036)) * SIN(RADIANS(90-F4035)) * COS(RADIANS(G4036-G4035))) * 6371392 * IFERROR(IF(AVERAGEIF('TT History'!$B:$B, D4035, 'TT History'!$E:$E) &gt; 9.8%, 1.1205, IF(AVERAGEIF('TT History'!$B:$B, D4035, 'TT History'!$E:$E) &gt;= 8.5%, 1.1055, 1.0525)), 1.0525)</f>
        <v>15.701989307235211</v>
      </c>
    </row>
    <row r="4036" spans="1:8" x14ac:dyDescent="0.25">
      <c r="A4036" t="s">
        <v>176</v>
      </c>
      <c r="B4036" t="str">
        <f>VLOOKUP(C4036, olt_db!$B$2:$E$70, 2, 0)</f>
        <v>OLT-SMGN-Hulakma_Sinaga</v>
      </c>
      <c r="C4036" t="s">
        <v>1471</v>
      </c>
      <c r="D4036" s="42" t="s">
        <v>1472</v>
      </c>
      <c r="E4036" s="42" t="s">
        <v>1672</v>
      </c>
      <c r="F4036" s="105">
        <v>2.9782764227287499</v>
      </c>
      <c r="G4036" s="131">
        <v>99.096330490061305</v>
      </c>
      <c r="H4036" s="41">
        <f>ACOS(COS(RADIANS(90-F4037)) * COS(RADIANS(90-F4036)) + SIN(RADIANS(90-F4037)) * SIN(RADIANS(90-F4036)) * COS(RADIANS(G4037-G4036))) * 6371392 * IFERROR(IF(AVERAGEIF('TT History'!$B:$B, D4036, 'TT History'!$E:$E) &gt; 9.8%, 1.1205, IF(AVERAGEIF('TT History'!$B:$B, D4036, 'TT History'!$E:$E) &gt;= 8.5%, 1.1055, 1.0525)), 1.0525)</f>
        <v>17.619512515839737</v>
      </c>
    </row>
    <row r="4037" spans="1:8" x14ac:dyDescent="0.25">
      <c r="A4037" t="s">
        <v>176</v>
      </c>
      <c r="B4037" t="str">
        <f>VLOOKUP(C4037, olt_db!$B$2:$E$70, 2, 0)</f>
        <v>OLT-SMGN-Hulakma_Sinaga</v>
      </c>
      <c r="C4037" t="s">
        <v>1471</v>
      </c>
      <c r="D4037" s="42" t="s">
        <v>1472</v>
      </c>
      <c r="E4037" s="42" t="s">
        <v>1673</v>
      </c>
      <c r="F4037" s="105">
        <v>2.9781650157399602</v>
      </c>
      <c r="G4037" s="131">
        <v>99.096229106545195</v>
      </c>
      <c r="H4037" s="41">
        <f>ACOS(COS(RADIANS(90-F4038)) * COS(RADIANS(90-F4037)) + SIN(RADIANS(90-F4038)) * SIN(RADIANS(90-F4037)) * COS(RADIANS(G4038-G4037))) * 6371392 * IFERROR(IF(AVERAGEIF('TT History'!$B:$B, D4037, 'TT History'!$E:$E) &gt; 9.8%, 1.1205, IF(AVERAGEIF('TT History'!$B:$B, D4037, 'TT History'!$E:$E) &gt;= 8.5%, 1.1055, 1.0525)), 1.0525)</f>
        <v>18.56787717394629</v>
      </c>
    </row>
    <row r="4038" spans="1:8" x14ac:dyDescent="0.25">
      <c r="A4038" t="s">
        <v>176</v>
      </c>
      <c r="B4038" t="str">
        <f>VLOOKUP(C4038, olt_db!$B$2:$E$70, 2, 0)</f>
        <v>OLT-SMGN-Hulakma_Sinaga</v>
      </c>
      <c r="C4038" t="s">
        <v>1471</v>
      </c>
      <c r="D4038" s="42" t="s">
        <v>1472</v>
      </c>
      <c r="E4038" s="42" t="s">
        <v>1674</v>
      </c>
      <c r="F4038" s="105">
        <v>2.9780504275310302</v>
      </c>
      <c r="G4038" s="131">
        <v>99.096119237889894</v>
      </c>
      <c r="H4038" s="41">
        <f>ACOS(COS(RADIANS(90-F4039)) * COS(RADIANS(90-F4038)) + SIN(RADIANS(90-F4039)) * SIN(RADIANS(90-F4038)) * COS(RADIANS(G4039-G4038))) * 6371392 * IFERROR(IF(AVERAGEIF('TT History'!$B:$B, D4038, 'TT History'!$E:$E) &gt; 9.8%, 1.1205, IF(AVERAGEIF('TT History'!$B:$B, D4038, 'TT History'!$E:$E) &gt;= 8.5%, 1.1055, 1.0525)), 1.0525)</f>
        <v>20.129728412748676</v>
      </c>
    </row>
    <row r="4039" spans="1:8" x14ac:dyDescent="0.25">
      <c r="A4039" t="s">
        <v>176</v>
      </c>
      <c r="B4039" t="str">
        <f>VLOOKUP(C4039, olt_db!$B$2:$E$70, 2, 0)</f>
        <v>OLT-SMGN-Hulakma_Sinaga</v>
      </c>
      <c r="C4039" t="s">
        <v>1471</v>
      </c>
      <c r="D4039" s="42" t="s">
        <v>1472</v>
      </c>
      <c r="E4039" s="42" t="s">
        <v>1675</v>
      </c>
      <c r="F4039" s="105">
        <v>2.9779269625026701</v>
      </c>
      <c r="G4039" s="131">
        <v>99.095999340910595</v>
      </c>
      <c r="H4039" s="41">
        <f>ACOS(COS(RADIANS(90-F4040)) * COS(RADIANS(90-F4039)) + SIN(RADIANS(90-F4040)) * SIN(RADIANS(90-F4039)) * COS(RADIANS(G4040-G4039))) * 6371392 * IFERROR(IF(AVERAGEIF('TT History'!$B:$B, D4039, 'TT History'!$E:$E) &gt; 9.8%, 1.1205, IF(AVERAGEIF('TT History'!$B:$B, D4039, 'TT History'!$E:$E) &gt;= 8.5%, 1.1055, 1.0525)), 1.0525)</f>
        <v>21.986345859545406</v>
      </c>
    </row>
    <row r="4040" spans="1:8" x14ac:dyDescent="0.25">
      <c r="A4040" t="s">
        <v>176</v>
      </c>
      <c r="B4040" t="str">
        <f>VLOOKUP(C4040, olt_db!$B$2:$E$70, 2, 0)</f>
        <v>OLT-SMGN-Hulakma_Sinaga</v>
      </c>
      <c r="C4040" t="s">
        <v>1471</v>
      </c>
      <c r="D4040" s="42" t="s">
        <v>1472</v>
      </c>
      <c r="E4040" s="42" t="s">
        <v>1676</v>
      </c>
      <c r="F4040" s="105">
        <v>2.9777853944207702</v>
      </c>
      <c r="G4040" s="131">
        <v>99.095875693039204</v>
      </c>
      <c r="H4040" s="41">
        <f>ACOS(COS(RADIANS(90-F4041)) * COS(RADIANS(90-F4040)) + SIN(RADIANS(90-F4041)) * SIN(RADIANS(90-F4040)) * COS(RADIANS(G4041-G4040))) * 6371392 * IFERROR(IF(AVERAGEIF('TT History'!$B:$B, D4040, 'TT History'!$E:$E) &gt; 9.8%, 1.1205, IF(AVERAGEIF('TT History'!$B:$B, D4040, 'TT History'!$E:$E) &gt;= 8.5%, 1.1055, 1.0525)), 1.0525)</f>
        <v>17.582637922721265</v>
      </c>
    </row>
    <row r="4041" spans="1:8" x14ac:dyDescent="0.25">
      <c r="A4041" t="s">
        <v>176</v>
      </c>
      <c r="B4041" t="str">
        <f>VLOOKUP(C4041, olt_db!$B$2:$E$70, 2, 0)</f>
        <v>OLT-SMGN-Hulakma_Sinaga</v>
      </c>
      <c r="C4041" t="s">
        <v>1471</v>
      </c>
      <c r="D4041" s="42" t="s">
        <v>1472</v>
      </c>
      <c r="E4041" s="42" t="s">
        <v>1677</v>
      </c>
      <c r="F4041" s="105">
        <v>2.9776807808231598</v>
      </c>
      <c r="G4041" s="131">
        <v>99.095767732816498</v>
      </c>
      <c r="H4041" s="41">
        <f>ACOS(COS(RADIANS(90-F4042)) * COS(RADIANS(90-F4041)) + SIN(RADIANS(90-F4042)) * SIN(RADIANS(90-F4041)) * COS(RADIANS(G4042-G4041))) * 6371392 * IFERROR(IF(AVERAGEIF('TT History'!$B:$B, D4041, 'TT History'!$E:$E) &gt; 9.8%, 1.1205, IF(AVERAGEIF('TT History'!$B:$B, D4041, 'TT History'!$E:$E) &gt;= 8.5%, 1.1055, 1.0525)), 1.0525)</f>
        <v>19.060651141805188</v>
      </c>
    </row>
    <row r="4042" spans="1:8" x14ac:dyDescent="0.25">
      <c r="A4042" t="s">
        <v>176</v>
      </c>
      <c r="B4042" t="str">
        <f>VLOOKUP(C4042, olt_db!$B$2:$E$70, 2, 0)</f>
        <v>OLT-SMGN-Hulakma_Sinaga</v>
      </c>
      <c r="C4042" t="s">
        <v>1471</v>
      </c>
      <c r="D4042" s="42" t="s">
        <v>1472</v>
      </c>
      <c r="E4042" s="42" t="s">
        <v>1678</v>
      </c>
      <c r="F4042" s="105">
        <v>2.9775675392323699</v>
      </c>
      <c r="G4042" s="131">
        <v>99.095650528254495</v>
      </c>
      <c r="H4042" s="41">
        <f>ACOS(COS(RADIANS(90-F4043)) * COS(RADIANS(90-F4042)) + SIN(RADIANS(90-F4043)) * SIN(RADIANS(90-F4042)) * COS(RADIANS(G4043-G4042))) * 6371392 * IFERROR(IF(AVERAGEIF('TT History'!$B:$B, D4042, 'TT History'!$E:$E) &gt; 9.8%, 1.1205, IF(AVERAGEIF('TT History'!$B:$B, D4042, 'TT History'!$E:$E) &gt;= 8.5%, 1.1055, 1.0525)), 1.0525)</f>
        <v>18.670039949607578</v>
      </c>
    </row>
    <row r="4043" spans="1:8" x14ac:dyDescent="0.25">
      <c r="A4043" t="s">
        <v>176</v>
      </c>
      <c r="B4043" t="str">
        <f>VLOOKUP(C4043, olt_db!$B$2:$E$70, 2, 0)</f>
        <v>OLT-SMGN-Hulakma_Sinaga</v>
      </c>
      <c r="C4043" t="s">
        <v>1471</v>
      </c>
      <c r="D4043" s="42" t="s">
        <v>1472</v>
      </c>
      <c r="E4043" s="42" t="s">
        <v>1679</v>
      </c>
      <c r="F4043" s="105">
        <v>2.9774488711133</v>
      </c>
      <c r="G4043" s="131">
        <v>99.095543778855102</v>
      </c>
      <c r="H4043" s="41">
        <f>ACOS(COS(RADIANS(90-F4044)) * COS(RADIANS(90-F4043)) + SIN(RADIANS(90-F4044)) * SIN(RADIANS(90-F4043)) * COS(RADIANS(G4044-G4043))) * 6371392 * IFERROR(IF(AVERAGEIF('TT History'!$B:$B, D4043, 'TT History'!$E:$E) &gt; 9.8%, 1.1205, IF(AVERAGEIF('TT History'!$B:$B, D4043, 'TT History'!$E:$E) &gt;= 8.5%, 1.1055, 1.0525)), 1.0525)</f>
        <v>22.978314005069993</v>
      </c>
    </row>
    <row r="4044" spans="1:8" x14ac:dyDescent="0.25">
      <c r="A4044" t="s">
        <v>176</v>
      </c>
      <c r="B4044" t="str">
        <f>VLOOKUP(C4044, olt_db!$B$2:$E$70, 2, 0)</f>
        <v>OLT-SMGN-Hulakma_Sinaga</v>
      </c>
      <c r="C4044" t="s">
        <v>1471</v>
      </c>
      <c r="D4044" s="42" t="s">
        <v>1472</v>
      </c>
      <c r="E4044" s="42" t="s">
        <v>1680</v>
      </c>
      <c r="F4044" s="105">
        <v>2.9772743107133799</v>
      </c>
      <c r="G4044" s="131">
        <v>99.095633751926897</v>
      </c>
      <c r="H4044" s="41">
        <f>ACOS(COS(RADIANS(90-F4045)) * COS(RADIANS(90-F4044)) + SIN(RADIANS(90-F4045)) * SIN(RADIANS(90-F4044)) * COS(RADIANS(G4045-G4044))) * 6371392 * IFERROR(IF(AVERAGEIF('TT History'!$B:$B, D4044, 'TT History'!$E:$E) &gt; 9.8%, 1.1205, IF(AVERAGEIF('TT History'!$B:$B, D4044, 'TT History'!$E:$E) &gt;= 8.5%, 1.1055, 1.0525)), 1.0525)</f>
        <v>18.04396453633948</v>
      </c>
    </row>
    <row r="4045" spans="1:8" x14ac:dyDescent="0.25">
      <c r="A4045" t="s">
        <v>176</v>
      </c>
      <c r="B4045" t="str">
        <f>VLOOKUP(C4045, olt_db!$B$2:$E$70, 2, 0)</f>
        <v>OLT-SMGN-Hulakma_Sinaga</v>
      </c>
      <c r="C4045" t="s">
        <v>1471</v>
      </c>
      <c r="D4045" s="42" t="s">
        <v>1472</v>
      </c>
      <c r="E4045" s="42" t="s">
        <v>1681</v>
      </c>
      <c r="F4045" s="105">
        <v>2.97714235803278</v>
      </c>
      <c r="G4045" s="131">
        <v>99.095713589007602</v>
      </c>
      <c r="H4045" s="41">
        <f>ACOS(COS(RADIANS(90-F4046)) * COS(RADIANS(90-F4045)) + SIN(RADIANS(90-F4046)) * SIN(RADIANS(90-F4045)) * COS(RADIANS(G4046-G4045))) * 6371392 * IFERROR(IF(AVERAGEIF('TT History'!$B:$B, D4045, 'TT History'!$E:$E) &gt; 9.8%, 1.1205, IF(AVERAGEIF('TT History'!$B:$B, D4045, 'TT History'!$E:$E) &gt;= 8.5%, 1.1055, 1.0525)), 1.0525)</f>
        <v>20.024292173459322</v>
      </c>
    </row>
    <row r="4046" spans="1:8" x14ac:dyDescent="0.25">
      <c r="A4046" t="s">
        <v>176</v>
      </c>
      <c r="B4046" t="str">
        <f>VLOOKUP(C4046, olt_db!$B$2:$E$70, 2, 0)</f>
        <v>OLT-SMGN-Hulakma_Sinaga</v>
      </c>
      <c r="C4046" t="s">
        <v>1471</v>
      </c>
      <c r="D4046" s="42" t="s">
        <v>1472</v>
      </c>
      <c r="E4046" s="42" t="s">
        <v>1682</v>
      </c>
      <c r="F4046" s="105">
        <v>2.9769898182269001</v>
      </c>
      <c r="G4046" s="131">
        <v>99.095791170502807</v>
      </c>
      <c r="H4046" s="41">
        <f>ACOS(COS(RADIANS(90-F4047)) * COS(RADIANS(90-F4046)) + SIN(RADIANS(90-F4047)) * SIN(RADIANS(90-F4046)) * COS(RADIANS(G4047-G4046))) * 6371392 * IFERROR(IF(AVERAGEIF('TT History'!$B:$B, D4046, 'TT History'!$E:$E) &gt; 9.8%, 1.1205, IF(AVERAGEIF('TT History'!$B:$B, D4046, 'TT History'!$E:$E) &gt;= 8.5%, 1.1055, 1.0525)), 1.0525)</f>
        <v>19.823073157689183</v>
      </c>
    </row>
    <row r="4047" spans="1:8" x14ac:dyDescent="0.25">
      <c r="A4047" t="s">
        <v>176</v>
      </c>
      <c r="B4047" t="str">
        <f>VLOOKUP(C4047, olt_db!$B$2:$E$70, 2, 0)</f>
        <v>OLT-SMGN-Hulakma_Sinaga</v>
      </c>
      <c r="C4047" t="s">
        <v>1471</v>
      </c>
      <c r="D4047" s="42" t="s">
        <v>1472</v>
      </c>
      <c r="E4047" s="42" t="s">
        <v>1683</v>
      </c>
      <c r="F4047" s="105">
        <v>2.97683703161068</v>
      </c>
      <c r="G4047" s="131">
        <v>99.095864365713197</v>
      </c>
      <c r="H4047" s="41">
        <f>ACOS(COS(RADIANS(90-F4048)) * COS(RADIANS(90-F4047)) + SIN(RADIANS(90-F4048)) * SIN(RADIANS(90-F4047)) * COS(RADIANS(G4048-G4047))) * 6371392 * IFERROR(IF(AVERAGEIF('TT History'!$B:$B, D4047, 'TT History'!$E:$E) &gt; 9.8%, 1.1205, IF(AVERAGEIF('TT History'!$B:$B, D4047, 'TT History'!$E:$E) &gt;= 8.5%, 1.1055, 1.0525)), 1.0525)</f>
        <v>18.654523714946535</v>
      </c>
    </row>
    <row r="4048" spans="1:8" x14ac:dyDescent="0.25">
      <c r="A4048" t="s">
        <v>176</v>
      </c>
      <c r="B4048" t="str">
        <f>VLOOKUP(C4048, olt_db!$B$2:$E$70, 2, 0)</f>
        <v>OLT-SMGN-Hulakma_Sinaga</v>
      </c>
      <c r="C4048" t="s">
        <v>1471</v>
      </c>
      <c r="D4048" s="42" t="s">
        <v>1472</v>
      </c>
      <c r="E4048" s="42" t="s">
        <v>1684</v>
      </c>
      <c r="F4048" s="105">
        <v>2.9766963441348699</v>
      </c>
      <c r="G4048" s="131">
        <v>99.095939372381807</v>
      </c>
      <c r="H4048" s="41">
        <f>ACOS(COS(RADIANS(90-F4049)) * COS(RADIANS(90-F4048)) + SIN(RADIANS(90-F4049)) * SIN(RADIANS(90-F4048)) * COS(RADIANS(G4049-G4048))) * 6371392 * IFERROR(IF(AVERAGEIF('TT History'!$B:$B, D4048, 'TT History'!$E:$E) &gt; 9.8%, 1.1205, IF(AVERAGEIF('TT History'!$B:$B, D4048, 'TT History'!$E:$E) &gt;= 8.5%, 1.1055, 1.0525)), 1.0525)</f>
        <v>26.385265061438577</v>
      </c>
    </row>
    <row r="4049" spans="1:8" x14ac:dyDescent="0.25">
      <c r="A4049" t="s">
        <v>176</v>
      </c>
      <c r="B4049" t="str">
        <f>VLOOKUP(C4049, olt_db!$B$2:$E$70, 2, 0)</f>
        <v>OLT-SMGN-Hulakma_Sinaga</v>
      </c>
      <c r="C4049" t="s">
        <v>1471</v>
      </c>
      <c r="D4049" s="42" t="s">
        <v>1472</v>
      </c>
      <c r="E4049" s="42" t="s">
        <v>1685</v>
      </c>
      <c r="F4049" s="105">
        <v>2.9764935328365301</v>
      </c>
      <c r="G4049" s="131">
        <v>99.0960379415733</v>
      </c>
      <c r="H4049" s="41">
        <f>ACOS(COS(RADIANS(90-F4050)) * COS(RADIANS(90-F4049)) + SIN(RADIANS(90-F4050)) * SIN(RADIANS(90-F4049)) * COS(RADIANS(G4050-G4049))) * 6371392 * IFERROR(IF(AVERAGEIF('TT History'!$B:$B, D4049, 'TT History'!$E:$E) &gt; 9.8%, 1.1205, IF(AVERAGEIF('TT History'!$B:$B, D4049, 'TT History'!$E:$E) &gt;= 8.5%, 1.1055, 1.0525)), 1.0525)</f>
        <v>25.32910640678525</v>
      </c>
    </row>
    <row r="4050" spans="1:8" x14ac:dyDescent="0.25">
      <c r="A4050" t="s">
        <v>176</v>
      </c>
      <c r="B4050" t="str">
        <f>VLOOKUP(C4050, olt_db!$B$2:$E$70, 2, 0)</f>
        <v>OLT-SMGN-Hulakma_Sinaga</v>
      </c>
      <c r="C4050" t="s">
        <v>1471</v>
      </c>
      <c r="D4050" s="42" t="s">
        <v>1472</v>
      </c>
      <c r="E4050" s="42" t="s">
        <v>1686</v>
      </c>
      <c r="F4050" s="105">
        <v>2.97630121763344</v>
      </c>
      <c r="G4050" s="131">
        <v>99.096137326223896</v>
      </c>
      <c r="H4050" s="41">
        <f>ACOS(COS(RADIANS(90-F4051)) * COS(RADIANS(90-F4050)) + SIN(RADIANS(90-F4051)) * SIN(RADIANS(90-F4050)) * COS(RADIANS(G4051-G4050))) * 6371392 * IFERROR(IF(AVERAGEIF('TT History'!$B:$B, D4050, 'TT History'!$E:$E) &gt; 9.8%, 1.1205, IF(AVERAGEIF('TT History'!$B:$B, D4050, 'TT History'!$E:$E) &gt;= 8.5%, 1.1055, 1.0525)), 1.0525)</f>
        <v>17.239980958569877</v>
      </c>
    </row>
    <row r="4051" spans="1:8" x14ac:dyDescent="0.25">
      <c r="A4051" t="s">
        <v>176</v>
      </c>
      <c r="B4051" t="str">
        <f>VLOOKUP(C4051, olt_db!$B$2:$E$70, 2, 0)</f>
        <v>OLT-SMGN-Hulakma_Sinaga</v>
      </c>
      <c r="C4051" t="s">
        <v>1471</v>
      </c>
      <c r="D4051" s="42" t="s">
        <v>1472</v>
      </c>
      <c r="E4051" s="42" t="s">
        <v>1687</v>
      </c>
      <c r="F4051" s="105">
        <v>2.9761653199761602</v>
      </c>
      <c r="G4051" s="131">
        <v>99.096194229896</v>
      </c>
      <c r="H4051" s="41">
        <f>ACOS(COS(RADIANS(90-F4052)) * COS(RADIANS(90-F4051)) + SIN(RADIANS(90-F4052)) * SIN(RADIANS(90-F4051)) * COS(RADIANS(G4052-G4051))) * 6371392 * IFERROR(IF(AVERAGEIF('TT History'!$B:$B, D4051, 'TT History'!$E:$E) &gt; 9.8%, 1.1205, IF(AVERAGEIF('TT History'!$B:$B, D4051, 'TT History'!$E:$E) &gt;= 8.5%, 1.1055, 1.0525)), 1.0525)</f>
        <v>19.981861960793232</v>
      </c>
    </row>
    <row r="4052" spans="1:8" x14ac:dyDescent="0.25">
      <c r="A4052" t="s">
        <v>176</v>
      </c>
      <c r="B4052" t="str">
        <f>VLOOKUP(C4052, olt_db!$B$2:$E$70, 2, 0)</f>
        <v>OLT-SMGN-Hulakma_Sinaga</v>
      </c>
      <c r="C4052" t="s">
        <v>1471</v>
      </c>
      <c r="D4052" s="42" t="s">
        <v>1472</v>
      </c>
      <c r="E4052" s="42" t="s">
        <v>1688</v>
      </c>
      <c r="F4052" s="105">
        <v>2.9762139307895401</v>
      </c>
      <c r="G4052" s="131">
        <v>99.096358109399603</v>
      </c>
      <c r="H4052" s="41">
        <f>ACOS(COS(RADIANS(90-F4053)) * COS(RADIANS(90-F4052)) + SIN(RADIANS(90-F4053)) * SIN(RADIANS(90-F4052)) * COS(RADIANS(G4053-G4052))) * 6371392 * IFERROR(IF(AVERAGEIF('TT History'!$B:$B, D4052, 'TT History'!$E:$E) &gt; 9.8%, 1.1205, IF(AVERAGEIF('TT History'!$B:$B, D4052, 'TT History'!$E:$E) &gt;= 8.5%, 1.1055, 1.0525)), 1.0525)</f>
        <v>16.42521937694049</v>
      </c>
    </row>
    <row r="4053" spans="1:8" x14ac:dyDescent="0.25">
      <c r="A4053" t="s">
        <v>176</v>
      </c>
      <c r="B4053" t="str">
        <f>VLOOKUP(C4053, olt_db!$B$2:$E$70, 2, 0)</f>
        <v>OLT-SMGN-Hulakma_Sinaga</v>
      </c>
      <c r="C4053" t="s">
        <v>1471</v>
      </c>
      <c r="D4053" s="42" t="s">
        <v>1472</v>
      </c>
      <c r="E4053" s="42" t="s">
        <v>1689</v>
      </c>
      <c r="F4053" s="105">
        <v>2.9762622515978099</v>
      </c>
      <c r="G4053" s="131">
        <v>99.096490040391899</v>
      </c>
      <c r="H4053" s="41">
        <f>ACOS(COS(RADIANS(90-F4054)) * COS(RADIANS(90-F4053)) + SIN(RADIANS(90-F4054)) * SIN(RADIANS(90-F4053)) * COS(RADIANS(G4054-G4053))) * 6371392 * IFERROR(IF(AVERAGEIF('TT History'!$B:$B, D4053, 'TT History'!$E:$E) &gt; 9.8%, 1.1205, IF(AVERAGEIF('TT History'!$B:$B, D4053, 'TT History'!$E:$E) &gt;= 8.5%, 1.1055, 1.0525)), 1.0525)</f>
        <v>16.136661303993758</v>
      </c>
    </row>
    <row r="4054" spans="1:8" x14ac:dyDescent="0.25">
      <c r="A4054" t="s">
        <v>176</v>
      </c>
      <c r="B4054" t="str">
        <f>VLOOKUP(C4054, olt_db!$B$2:$E$70, 2, 0)</f>
        <v>OLT-SMGN-Hulakma_Sinaga</v>
      </c>
      <c r="C4054" t="s">
        <v>1471</v>
      </c>
      <c r="D4054" s="42" t="s">
        <v>1472</v>
      </c>
      <c r="E4054" s="42" t="s">
        <v>1690</v>
      </c>
      <c r="F4054" s="105">
        <v>2.9763029650192099</v>
      </c>
      <c r="G4054" s="131">
        <v>99.096621938251701</v>
      </c>
      <c r="H4054" s="41">
        <f>ACOS(COS(RADIANS(90-F4055)) * COS(RADIANS(90-F4054)) + SIN(RADIANS(90-F4055)) * SIN(RADIANS(90-F4054)) * COS(RADIANS(G4055-G4054))) * 6371392 * IFERROR(IF(AVERAGEIF('TT History'!$B:$B, D4054, 'TT History'!$E:$E) &gt; 9.8%, 1.1205, IF(AVERAGEIF('TT History'!$B:$B, D4054, 'TT History'!$E:$E) &gt;= 8.5%, 1.1055, 1.0525)), 1.0525)</f>
        <v>13.834186130804383</v>
      </c>
    </row>
    <row r="4055" spans="1:8" x14ac:dyDescent="0.25">
      <c r="A4055" t="s">
        <v>176</v>
      </c>
      <c r="B4055" t="str">
        <f>VLOOKUP(C4055, olt_db!$B$2:$E$70, 2, 0)</f>
        <v>OLT-SMGN-Hulakma_Sinaga</v>
      </c>
      <c r="C4055" t="s">
        <v>1471</v>
      </c>
      <c r="D4055" s="42" t="s">
        <v>1472</v>
      </c>
      <c r="E4055" s="42" t="s">
        <v>1691</v>
      </c>
      <c r="F4055" s="105">
        <v>2.9763250896478102</v>
      </c>
      <c r="G4055" s="131">
        <v>99.096738205278498</v>
      </c>
      <c r="H4055" s="41">
        <f>ACOS(COS(RADIANS(90-F4056)) * COS(RADIANS(90-F4055)) + SIN(RADIANS(90-F4056)) * SIN(RADIANS(90-F4055)) * COS(RADIANS(G4056-G4055))) * 6371392 * IFERROR(IF(AVERAGEIF('TT History'!$B:$B, D4055, 'TT History'!$E:$E) &gt; 9.8%, 1.1205, IF(AVERAGEIF('TT History'!$B:$B, D4055, 'TT History'!$E:$E) &gt;= 8.5%, 1.1055, 1.0525)), 1.0525)</f>
        <v>14.762964224854999</v>
      </c>
    </row>
    <row r="4056" spans="1:8" x14ac:dyDescent="0.25">
      <c r="A4056" t="s">
        <v>176</v>
      </c>
      <c r="B4056" t="str">
        <f>VLOOKUP(C4056, olt_db!$B$2:$E$70, 2, 0)</f>
        <v>OLT-SMGN-Hulakma_Sinaga</v>
      </c>
      <c r="C4056" t="s">
        <v>1471</v>
      </c>
      <c r="D4056" s="42" t="s">
        <v>1472</v>
      </c>
      <c r="E4056" s="42" t="s">
        <v>1692</v>
      </c>
      <c r="F4056" s="105">
        <v>2.9763453031673599</v>
      </c>
      <c r="G4056" s="131">
        <v>99.096862877368395</v>
      </c>
      <c r="H4056" s="41">
        <f>ACOS(COS(RADIANS(90-F4057)) * COS(RADIANS(90-F4056)) + SIN(RADIANS(90-F4057)) * SIN(RADIANS(90-F4056)) * COS(RADIANS(G4057-G4056))) * 6371392 * IFERROR(IF(AVERAGEIF('TT History'!$B:$B, D4056, 'TT History'!$E:$E) &gt; 9.8%, 1.1205, IF(AVERAGEIF('TT History'!$B:$B, D4056, 'TT History'!$E:$E) &gt;= 8.5%, 1.1055, 1.0525)), 1.0525)</f>
        <v>25.570985093074636</v>
      </c>
    </row>
    <row r="4057" spans="1:8" x14ac:dyDescent="0.25">
      <c r="A4057" t="s">
        <v>176</v>
      </c>
      <c r="B4057" t="str">
        <f>VLOOKUP(C4057, olt_db!$B$2:$E$70, 2, 0)</f>
        <v>OLT-SMGN-Hulakma_Sinaga</v>
      </c>
      <c r="C4057" t="s">
        <v>1471</v>
      </c>
      <c r="D4057" s="42" t="s">
        <v>1472</v>
      </c>
      <c r="E4057" s="42" t="s">
        <v>1693</v>
      </c>
      <c r="F4057" s="105">
        <v>2.9763918983112001</v>
      </c>
      <c r="G4057" s="131">
        <v>99.097076618859603</v>
      </c>
      <c r="H4057" s="41">
        <f>ACOS(COS(RADIANS(90-F4058)) * COS(RADIANS(90-F4057)) + SIN(RADIANS(90-F4058)) * SIN(RADIANS(90-F4057)) * COS(RADIANS(G4058-G4057))) * 6371392 * IFERROR(IF(AVERAGEIF('TT History'!$B:$B, D4057, 'TT History'!$E:$E) &gt; 9.8%, 1.1205, IF(AVERAGEIF('TT History'!$B:$B, D4057, 'TT History'!$E:$E) &gt;= 8.5%, 1.1055, 1.0525)), 1.0525)</f>
        <v>16.268235378027761</v>
      </c>
    </row>
    <row r="4058" spans="1:8" x14ac:dyDescent="0.25">
      <c r="A4058" t="s">
        <v>176</v>
      </c>
      <c r="B4058" t="str">
        <f>VLOOKUP(C4058, olt_db!$B$2:$E$70, 2, 0)</f>
        <v>OLT-SMGN-Hulakma_Sinaga</v>
      </c>
      <c r="C4058" t="s">
        <v>1471</v>
      </c>
      <c r="D4058" s="42" t="s">
        <v>1472</v>
      </c>
      <c r="E4058" s="42" t="s">
        <v>1694</v>
      </c>
      <c r="F4058" s="105">
        <v>2.9764399283397802</v>
      </c>
      <c r="G4058" s="131">
        <v>99.097207228758506</v>
      </c>
      <c r="H4058" s="41">
        <f>ACOS(COS(RADIANS(90-F4059)) * COS(RADIANS(90-F4058)) + SIN(RADIANS(90-F4059)) * SIN(RADIANS(90-F4058)) * COS(RADIANS(G4059-G4058))) * 6371392 * IFERROR(IF(AVERAGEIF('TT History'!$B:$B, D4058, 'TT History'!$E:$E) &gt; 9.8%, 1.1205, IF(AVERAGEIF('TT History'!$B:$B, D4058, 'TT History'!$E:$E) &gt;= 8.5%, 1.1055, 1.0525)), 1.0525)</f>
        <v>18.376523095674195</v>
      </c>
    </row>
    <row r="4059" spans="1:8" x14ac:dyDescent="0.25">
      <c r="A4059" t="s">
        <v>176</v>
      </c>
      <c r="B4059" t="str">
        <f>VLOOKUP(C4059, olt_db!$B$2:$E$70, 2, 0)</f>
        <v>OLT-SMGN-Hulakma_Sinaga</v>
      </c>
      <c r="C4059" t="s">
        <v>1471</v>
      </c>
      <c r="D4059" s="42" t="s">
        <v>1472</v>
      </c>
      <c r="E4059" s="42" t="s">
        <v>1695</v>
      </c>
      <c r="F4059" s="105">
        <v>2.9765897980614899</v>
      </c>
      <c r="G4059" s="131">
        <v>99.097160356032006</v>
      </c>
      <c r="H4059" s="41">
        <f>(ACOS(COS(RADIANS(90-olt_db!F40)) * COS(RADIANS(90-F4059)) + SIN(RADIANS(90-olt_db!F40)) * SIN(RADIANS(90-F4059)) * COS(RADIANS(olt_db!G40-G4059))) * 6371392)*1.105</f>
        <v>24.740517689637503</v>
      </c>
    </row>
    <row r="4060" spans="1:8" x14ac:dyDescent="0.25">
      <c r="A4060" t="s">
        <v>176</v>
      </c>
      <c r="B4060" t="str">
        <f>VLOOKUP(C4060, olt_db!$B$2:$E$70, 2, 0)</f>
        <v>OLT-SMGN-Hulakma_Sinaga</v>
      </c>
      <c r="C4060" t="s">
        <v>1471</v>
      </c>
      <c r="D4060" s="35" t="s">
        <v>1696</v>
      </c>
      <c r="E4060" s="35" t="s">
        <v>1697</v>
      </c>
      <c r="F4060" s="125">
        <v>2.9833677483997501</v>
      </c>
      <c r="G4060" s="126">
        <v>99.100816809629904</v>
      </c>
      <c r="H4060" s="37">
        <f>ACOS(COS(RADIANS(90-F4061)) * COS(RADIANS(90-F4060)) + SIN(RADIANS(90-F4061)) * SIN(RADIANS(90-F4060)) * COS(RADIANS(G4061-G4060))) * 6371392 * IFERROR(IF(AVERAGEIF('TT History'!$B:$B, D4060, 'TT History'!$E:$E) &gt; 9.8%, 1.1205, IF(AVERAGEIF('TT History'!$B:$B, D4060, 'TT History'!$E:$E) &gt;= 8.5%, 1.1055, 1.0525)), 1.0525)</f>
        <v>16.72671312870531</v>
      </c>
    </row>
    <row r="4061" spans="1:8" x14ac:dyDescent="0.25">
      <c r="A4061" t="s">
        <v>176</v>
      </c>
      <c r="B4061" t="str">
        <f>VLOOKUP(C4061, olt_db!$B$2:$E$70, 2, 0)</f>
        <v>OLT-SMGN-Hulakma_Sinaga</v>
      </c>
      <c r="C4061" t="s">
        <v>1471</v>
      </c>
      <c r="D4061" s="35" t="s">
        <v>1696</v>
      </c>
      <c r="E4061" s="35" t="s">
        <v>1698</v>
      </c>
      <c r="F4061" s="125">
        <v>2.9832248534460102</v>
      </c>
      <c r="G4061" s="126">
        <v>99.100814509334597</v>
      </c>
      <c r="H4061" s="37">
        <f>ACOS(COS(RADIANS(90-F4062)) * COS(RADIANS(90-F4061)) + SIN(RADIANS(90-F4062)) * SIN(RADIANS(90-F4061)) * COS(RADIANS(G4062-G4061))) * 6371392 * IFERROR(IF(AVERAGEIF('TT History'!$B:$B, D4061, 'TT History'!$E:$E) &gt; 9.8%, 1.1205, IF(AVERAGEIF('TT History'!$B:$B, D4061, 'TT History'!$E:$E) &gt;= 8.5%, 1.1055, 1.0525)), 1.0525)</f>
        <v>14.206306748293541</v>
      </c>
    </row>
    <row r="4062" spans="1:8" x14ac:dyDescent="0.25">
      <c r="A4062" t="s">
        <v>176</v>
      </c>
      <c r="B4062" t="str">
        <f>VLOOKUP(C4062, olt_db!$B$2:$E$70, 2, 0)</f>
        <v>OLT-SMGN-Hulakma_Sinaga</v>
      </c>
      <c r="C4062" t="s">
        <v>1471</v>
      </c>
      <c r="D4062" s="35" t="s">
        <v>1696</v>
      </c>
      <c r="E4062" s="35" t="s">
        <v>1699</v>
      </c>
      <c r="F4062" s="125">
        <v>2.9831034729699102</v>
      </c>
      <c r="G4062" s="126">
        <v>99.100815257698102</v>
      </c>
      <c r="H4062" s="37">
        <f>ACOS(COS(RADIANS(90-F4063)) * COS(RADIANS(90-F4062)) + SIN(RADIANS(90-F4063)) * SIN(RADIANS(90-F4062)) * COS(RADIANS(G4063-G4062))) * 6371392 * IFERROR(IF(AVERAGEIF('TT History'!$B:$B, D4062, 'TT History'!$E:$E) &gt; 9.8%, 1.1205, IF(AVERAGEIF('TT History'!$B:$B, D4062, 'TT History'!$E:$E) &gt;= 8.5%, 1.1055, 1.0525)), 1.0525)</f>
        <v>13.618133034551828</v>
      </c>
    </row>
    <row r="4063" spans="1:8" x14ac:dyDescent="0.25">
      <c r="A4063" t="s">
        <v>176</v>
      </c>
      <c r="B4063" t="str">
        <f>VLOOKUP(C4063, olt_db!$B$2:$E$70, 2, 0)</f>
        <v>OLT-SMGN-Hulakma_Sinaga</v>
      </c>
      <c r="C4063" t="s">
        <v>1471</v>
      </c>
      <c r="D4063" s="35" t="s">
        <v>1696</v>
      </c>
      <c r="E4063" s="35" t="s">
        <v>1700</v>
      </c>
      <c r="F4063" s="125">
        <v>2.9829871208426102</v>
      </c>
      <c r="G4063" s="126">
        <v>99.100814290132206</v>
      </c>
      <c r="H4063" s="37">
        <f>ACOS(COS(RADIANS(90-F4064)) * COS(RADIANS(90-F4063)) + SIN(RADIANS(90-F4064)) * SIN(RADIANS(90-F4063)) * COS(RADIANS(G4064-G4063))) * 6371392 * IFERROR(IF(AVERAGEIF('TT History'!$B:$B, D4063, 'TT History'!$E:$E) &gt; 9.8%, 1.1205, IF(AVERAGEIF('TT History'!$B:$B, D4063, 'TT History'!$E:$E) &gt;= 8.5%, 1.1055, 1.0525)), 1.0525)</f>
        <v>13.263399345951115</v>
      </c>
    </row>
    <row r="4064" spans="1:8" x14ac:dyDescent="0.25">
      <c r="A4064" t="s">
        <v>176</v>
      </c>
      <c r="B4064" t="str">
        <f>VLOOKUP(C4064, olt_db!$B$2:$E$70, 2, 0)</f>
        <v>OLT-SMGN-Hulakma_Sinaga</v>
      </c>
      <c r="C4064" t="s">
        <v>1471</v>
      </c>
      <c r="D4064" s="35" t="s">
        <v>1696</v>
      </c>
      <c r="E4064" s="35" t="s">
        <v>1701</v>
      </c>
      <c r="F4064" s="125">
        <v>2.9828738565110799</v>
      </c>
      <c r="G4064" s="126">
        <v>99.100817908446501</v>
      </c>
      <c r="H4064" s="37">
        <f>ACOS(COS(RADIANS(90-F4065)) * COS(RADIANS(90-F4064)) + SIN(RADIANS(90-F4065)) * SIN(RADIANS(90-F4064)) * COS(RADIANS(G4065-G4064))) * 6371392 * IFERROR(IF(AVERAGEIF('TT History'!$B:$B, D4064, 'TT History'!$E:$E) &gt; 9.8%, 1.1205, IF(AVERAGEIF('TT History'!$B:$B, D4064, 'TT History'!$E:$E) &gt;= 8.5%, 1.1055, 1.0525)), 1.0525)</f>
        <v>12.292467229133663</v>
      </c>
    </row>
    <row r="4065" spans="1:8" x14ac:dyDescent="0.25">
      <c r="A4065" t="s">
        <v>176</v>
      </c>
      <c r="B4065" t="str">
        <f>VLOOKUP(C4065, olt_db!$B$2:$E$70, 2, 0)</f>
        <v>OLT-SMGN-Hulakma_Sinaga</v>
      </c>
      <c r="C4065" t="s">
        <v>1471</v>
      </c>
      <c r="D4065" s="35" t="s">
        <v>1696</v>
      </c>
      <c r="E4065" s="35" t="s">
        <v>1702</v>
      </c>
      <c r="F4065" s="125">
        <v>2.98276891627967</v>
      </c>
      <c r="G4065" s="126">
        <v>99.100813553011093</v>
      </c>
      <c r="H4065" s="37">
        <f>ACOS(COS(RADIANS(90-F4066)) * COS(RADIANS(90-F4065)) + SIN(RADIANS(90-F4066)) * SIN(RADIANS(90-F4065)) * COS(RADIANS(G4066-G4065))) * 6371392 * IFERROR(IF(AVERAGEIF('TT History'!$B:$B, D4065, 'TT History'!$E:$E) &gt; 9.8%, 1.1205, IF(AVERAGEIF('TT History'!$B:$B, D4065, 'TT History'!$E:$E) &gt;= 8.5%, 1.1055, 1.0525)), 1.0525)</f>
        <v>13.273558691345553</v>
      </c>
    </row>
    <row r="4066" spans="1:8" x14ac:dyDescent="0.25">
      <c r="A4066" t="s">
        <v>176</v>
      </c>
      <c r="B4066" t="str">
        <f>VLOOKUP(C4066, olt_db!$B$2:$E$70, 2, 0)</f>
        <v>OLT-SMGN-Hulakma_Sinaga</v>
      </c>
      <c r="C4066" t="s">
        <v>1471</v>
      </c>
      <c r="D4066" s="35" t="s">
        <v>1696</v>
      </c>
      <c r="E4066" s="35" t="s">
        <v>1703</v>
      </c>
      <c r="F4066" s="125">
        <v>2.9826786839874302</v>
      </c>
      <c r="G4066" s="126">
        <v>99.100744752144607</v>
      </c>
      <c r="H4066" s="37">
        <f>ACOS(COS(RADIANS(90-F4067)) * COS(RADIANS(90-F4066)) + SIN(RADIANS(90-F4067)) * SIN(RADIANS(90-F4066)) * COS(RADIANS(G4067-G4066))) * 6371392 * IFERROR(IF(AVERAGEIF('TT History'!$B:$B, D4066, 'TT History'!$E:$E) &gt; 9.8%, 1.1205, IF(AVERAGEIF('TT History'!$B:$B, D4066, 'TT History'!$E:$E) &gt;= 8.5%, 1.1055, 1.0525)), 1.0525)</f>
        <v>11.211272542165384</v>
      </c>
    </row>
    <row r="4067" spans="1:8" x14ac:dyDescent="0.25">
      <c r="A4067" t="s">
        <v>176</v>
      </c>
      <c r="B4067" t="str">
        <f>VLOOKUP(C4067, olt_db!$B$2:$E$70, 2, 0)</f>
        <v>OLT-SMGN-Hulakma_Sinaga</v>
      </c>
      <c r="C4067" t="s">
        <v>1471</v>
      </c>
      <c r="D4067" s="35" t="s">
        <v>1696</v>
      </c>
      <c r="E4067" s="35" t="s">
        <v>1704</v>
      </c>
      <c r="F4067" s="125">
        <v>2.9826730133447601</v>
      </c>
      <c r="G4067" s="126">
        <v>99.100649002428497</v>
      </c>
      <c r="H4067" s="37">
        <f>ACOS(COS(RADIANS(90-F4068)) * COS(RADIANS(90-F4067)) + SIN(RADIANS(90-F4068)) * SIN(RADIANS(90-F4067)) * COS(RADIANS(G4068-G4067))) * 6371392 * IFERROR(IF(AVERAGEIF('TT History'!$B:$B, D4067, 'TT History'!$E:$E) &gt; 9.8%, 1.1205, IF(AVERAGEIF('TT History'!$B:$B, D4067, 'TT History'!$E:$E) &gt;= 8.5%, 1.1055, 1.0525)), 1.0525)</f>
        <v>12.794763231134553</v>
      </c>
    </row>
    <row r="4068" spans="1:8" x14ac:dyDescent="0.25">
      <c r="A4068" t="s">
        <v>176</v>
      </c>
      <c r="B4068" t="str">
        <f>VLOOKUP(C4068, olt_db!$B$2:$E$70, 2, 0)</f>
        <v>OLT-SMGN-Hulakma_Sinaga</v>
      </c>
      <c r="C4068" t="s">
        <v>1471</v>
      </c>
      <c r="D4068" s="35" t="s">
        <v>1696</v>
      </c>
      <c r="E4068" s="35" t="s">
        <v>1705</v>
      </c>
      <c r="F4068" s="125">
        <v>2.9826724713408899</v>
      </c>
      <c r="G4068" s="126">
        <v>99.100539534967396</v>
      </c>
      <c r="H4068" s="37">
        <f>ACOS(COS(RADIANS(90-F4069)) * COS(RADIANS(90-F4068)) + SIN(RADIANS(90-F4069)) * SIN(RADIANS(90-F4068)) * COS(RADIANS(G4069-G4068))) * 6371392 * IFERROR(IF(AVERAGEIF('TT History'!$B:$B, D4068, 'TT History'!$E:$E) &gt; 9.8%, 1.1205, IF(AVERAGEIF('TT History'!$B:$B, D4068, 'TT History'!$E:$E) &gt;= 8.5%, 1.1055, 1.0525)), 1.0525)</f>
        <v>8.7490510496818086</v>
      </c>
    </row>
    <row r="4069" spans="1:8" x14ac:dyDescent="0.25">
      <c r="A4069" t="s">
        <v>176</v>
      </c>
      <c r="B4069" t="str">
        <f>VLOOKUP(C4069, olt_db!$B$2:$E$70, 2, 0)</f>
        <v>OLT-SMGN-Hulakma_Sinaga</v>
      </c>
      <c r="C4069" t="s">
        <v>1471</v>
      </c>
      <c r="D4069" s="35" t="s">
        <v>1696</v>
      </c>
      <c r="E4069" s="35" t="s">
        <v>1706</v>
      </c>
      <c r="F4069" s="125">
        <v>2.9826260092962502</v>
      </c>
      <c r="G4069" s="126">
        <v>99.100480888737494</v>
      </c>
      <c r="H4069" s="37">
        <f>ACOS(COS(RADIANS(90-F4070)) * COS(RADIANS(90-F4069)) + SIN(RADIANS(90-F4070)) * SIN(RADIANS(90-F4069)) * COS(RADIANS(G4070-G4069))) * 6371392 * IFERROR(IF(AVERAGEIF('TT History'!$B:$B, D4069, 'TT History'!$E:$E) &gt; 9.8%, 1.1205, IF(AVERAGEIF('TT History'!$B:$B, D4069, 'TT History'!$E:$E) &gt;= 8.5%, 1.1055, 1.0525)), 1.0525)</f>
        <v>10.443534601078474</v>
      </c>
    </row>
    <row r="4070" spans="1:8" x14ac:dyDescent="0.25">
      <c r="A4070" t="s">
        <v>176</v>
      </c>
      <c r="B4070" t="str">
        <f>VLOOKUP(C4070, olt_db!$B$2:$E$70, 2, 0)</f>
        <v>OLT-SMGN-Hulakma_Sinaga</v>
      </c>
      <c r="C4070" t="s">
        <v>1471</v>
      </c>
      <c r="D4070" s="35" t="s">
        <v>1696</v>
      </c>
      <c r="E4070" s="35" t="s">
        <v>1707</v>
      </c>
      <c r="F4070" s="125">
        <v>2.98257501554184</v>
      </c>
      <c r="G4070" s="126">
        <v>99.100407564050599</v>
      </c>
      <c r="H4070" s="37">
        <f>ACOS(COS(RADIANS(90-F4071)) * COS(RADIANS(90-F4070)) + SIN(RADIANS(90-F4071)) * SIN(RADIANS(90-F4070)) * COS(RADIANS(G4071-G4070))) * 6371392 * IFERROR(IF(AVERAGEIF('TT History'!$B:$B, D4070, 'TT History'!$E:$E) &gt; 9.8%, 1.1205, IF(AVERAGEIF('TT History'!$B:$B, D4070, 'TT History'!$E:$E) &gt;= 8.5%, 1.1055, 1.0525)), 1.0525)</f>
        <v>12.001470280821778</v>
      </c>
    </row>
    <row r="4071" spans="1:8" x14ac:dyDescent="0.25">
      <c r="A4071" t="s">
        <v>176</v>
      </c>
      <c r="B4071" t="str">
        <f>VLOOKUP(C4071, olt_db!$B$2:$E$70, 2, 0)</f>
        <v>OLT-SMGN-Hulakma_Sinaga</v>
      </c>
      <c r="C4071" t="s">
        <v>1471</v>
      </c>
      <c r="D4071" s="35" t="s">
        <v>1696</v>
      </c>
      <c r="E4071" s="35" t="s">
        <v>1708</v>
      </c>
      <c r="F4071" s="125">
        <v>2.98251011125175</v>
      </c>
      <c r="G4071" s="126">
        <v>99.100328070946105</v>
      </c>
      <c r="H4071" s="37">
        <f>ACOS(COS(RADIANS(90-F4072)) * COS(RADIANS(90-F4071)) + SIN(RADIANS(90-F4072)) * SIN(RADIANS(90-F4071)) * COS(RADIANS(G4072-G4071))) * 6371392 * IFERROR(IF(AVERAGEIF('TT History'!$B:$B, D4071, 'TT History'!$E:$E) &gt; 9.8%, 1.1205, IF(AVERAGEIF('TT History'!$B:$B, D4071, 'TT History'!$E:$E) &gt;= 8.5%, 1.1055, 1.0525)), 1.0525)</f>
        <v>11.896177529664371</v>
      </c>
    </row>
    <row r="4072" spans="1:8" x14ac:dyDescent="0.25">
      <c r="A4072" t="s">
        <v>176</v>
      </c>
      <c r="B4072" t="str">
        <f>VLOOKUP(C4072, olt_db!$B$2:$E$70, 2, 0)</f>
        <v>OLT-SMGN-Hulakma_Sinaga</v>
      </c>
      <c r="C4072" t="s">
        <v>1471</v>
      </c>
      <c r="D4072" s="35" t="s">
        <v>1696</v>
      </c>
      <c r="E4072" s="35" t="s">
        <v>1709</v>
      </c>
      <c r="F4072" s="125">
        <v>2.98244944381698</v>
      </c>
      <c r="G4072" s="126">
        <v>99.100246404999794</v>
      </c>
      <c r="H4072" s="37">
        <f>ACOS(COS(RADIANS(90-F4073)) * COS(RADIANS(90-F4072)) + SIN(RADIANS(90-F4073)) * SIN(RADIANS(90-F4072)) * COS(RADIANS(G4073-G4072))) * 6371392 * IFERROR(IF(AVERAGEIF('TT History'!$B:$B, D4072, 'TT History'!$E:$E) &gt; 9.8%, 1.1205, IF(AVERAGEIF('TT History'!$B:$B, D4072, 'TT History'!$E:$E) &gt;= 8.5%, 1.1055, 1.0525)), 1.0525)</f>
        <v>11.547779677794042</v>
      </c>
    </row>
    <row r="4073" spans="1:8" x14ac:dyDescent="0.25">
      <c r="A4073" t="s">
        <v>176</v>
      </c>
      <c r="B4073" t="str">
        <f>VLOOKUP(C4073, olt_db!$B$2:$E$70, 2, 0)</f>
        <v>OLT-SMGN-Hulakma_Sinaga</v>
      </c>
      <c r="C4073" t="s">
        <v>1471</v>
      </c>
      <c r="D4073" s="35" t="s">
        <v>1696</v>
      </c>
      <c r="E4073" s="35" t="s">
        <v>1710</v>
      </c>
      <c r="F4073" s="125">
        <v>2.9823808014171198</v>
      </c>
      <c r="G4073" s="126">
        <v>99.100175440208602</v>
      </c>
      <c r="H4073" s="37">
        <f>ACOS(COS(RADIANS(90-F4074)) * COS(RADIANS(90-F4073)) + SIN(RADIANS(90-F4074)) * SIN(RADIANS(90-F4073)) * COS(RADIANS(G4074-G4073))) * 6371392 * IFERROR(IF(AVERAGEIF('TT History'!$B:$B, D4073, 'TT History'!$E:$E) &gt; 9.8%, 1.1205, IF(AVERAGEIF('TT History'!$B:$B, D4073, 'TT History'!$E:$E) &gt;= 8.5%, 1.1055, 1.0525)), 1.0525)</f>
        <v>9.9032218469804629</v>
      </c>
    </row>
    <row r="4074" spans="1:8" x14ac:dyDescent="0.25">
      <c r="A4074" t="s">
        <v>176</v>
      </c>
      <c r="B4074" t="str">
        <f>VLOOKUP(C4074, olt_db!$B$2:$E$70, 2, 0)</f>
        <v>OLT-SMGN-Hulakma_Sinaga</v>
      </c>
      <c r="C4074" t="s">
        <v>1471</v>
      </c>
      <c r="D4074" s="35" t="s">
        <v>1696</v>
      </c>
      <c r="E4074" s="35" t="s">
        <v>1711</v>
      </c>
      <c r="F4074" s="125">
        <v>2.9823240966080702</v>
      </c>
      <c r="G4074" s="126">
        <v>99.100112542929693</v>
      </c>
      <c r="H4074" s="37">
        <f>ACOS(COS(RADIANS(90-F4075)) * COS(RADIANS(90-F4074)) + SIN(RADIANS(90-F4075)) * SIN(RADIANS(90-F4074)) * COS(RADIANS(G4075-G4074))) * 6371392 * IFERROR(IF(AVERAGEIF('TT History'!$B:$B, D4074, 'TT History'!$E:$E) &gt; 9.8%, 1.1205, IF(AVERAGEIF('TT History'!$B:$B, D4074, 'TT History'!$E:$E) &gt;= 8.5%, 1.1055, 1.0525)), 1.0525)</f>
        <v>11.933051997706277</v>
      </c>
    </row>
    <row r="4075" spans="1:8" x14ac:dyDescent="0.25">
      <c r="A4075" t="s">
        <v>176</v>
      </c>
      <c r="B4075" t="str">
        <f>VLOOKUP(C4075, olt_db!$B$2:$E$70, 2, 0)</f>
        <v>OLT-SMGN-Hulakma_Sinaga</v>
      </c>
      <c r="C4075" t="s">
        <v>1471</v>
      </c>
      <c r="D4075" s="35" t="s">
        <v>1696</v>
      </c>
      <c r="E4075" s="35" t="s">
        <v>1712</v>
      </c>
      <c r="F4075" s="125">
        <v>2.9822617118906201</v>
      </c>
      <c r="G4075" s="126">
        <v>99.100031791862094</v>
      </c>
      <c r="H4075" s="37">
        <f>ACOS(COS(RADIANS(90-F4076)) * COS(RADIANS(90-F4075)) + SIN(RADIANS(90-F4076)) * SIN(RADIANS(90-F4075)) * COS(RADIANS(G4076-G4075))) * 6371392 * IFERROR(IF(AVERAGEIF('TT History'!$B:$B, D4075, 'TT History'!$E:$E) &gt; 9.8%, 1.1205, IF(AVERAGEIF('TT History'!$B:$B, D4075, 'TT History'!$E:$E) &gt;= 8.5%, 1.1055, 1.0525)), 1.0525)</f>
        <v>7.3327925198032426</v>
      </c>
    </row>
    <row r="4076" spans="1:8" x14ac:dyDescent="0.25">
      <c r="A4076" t="s">
        <v>176</v>
      </c>
      <c r="B4076" t="str">
        <f>VLOOKUP(C4076, olt_db!$B$2:$E$70, 2, 0)</f>
        <v>OLT-SMGN-Hulakma_Sinaga</v>
      </c>
      <c r="C4076" t="s">
        <v>1471</v>
      </c>
      <c r="D4076" s="35" t="s">
        <v>1696</v>
      </c>
      <c r="E4076" s="35" t="s">
        <v>1713</v>
      </c>
      <c r="F4076" s="125">
        <v>2.9822150818886199</v>
      </c>
      <c r="G4076" s="126">
        <v>99.099989886321296</v>
      </c>
      <c r="H4076" s="37">
        <f>ACOS(COS(RADIANS(90-F4077)) * COS(RADIANS(90-F4076)) + SIN(RADIANS(90-F4077)) * SIN(RADIANS(90-F4076)) * COS(RADIANS(G4077-G4076))) * 6371392 * IFERROR(IF(AVERAGEIF('TT History'!$B:$B, D4076, 'TT History'!$E:$E) &gt; 9.8%, 1.1205, IF(AVERAGEIF('TT History'!$B:$B, D4076, 'TT History'!$E:$E) &gt;= 8.5%, 1.1055, 1.0525)), 1.0525)</f>
        <v>11.663071052450242</v>
      </c>
    </row>
    <row r="4077" spans="1:8" x14ac:dyDescent="0.25">
      <c r="A4077" t="s">
        <v>176</v>
      </c>
      <c r="B4077" t="str">
        <f>VLOOKUP(C4077, olt_db!$B$2:$E$70, 2, 0)</f>
        <v>OLT-SMGN-Hulakma_Sinaga</v>
      </c>
      <c r="C4077" t="s">
        <v>1471</v>
      </c>
      <c r="D4077" s="35" t="s">
        <v>1696</v>
      </c>
      <c r="E4077" s="35" t="s">
        <v>1714</v>
      </c>
      <c r="F4077" s="125">
        <v>2.9821543037670999</v>
      </c>
      <c r="G4077" s="126">
        <v>99.099910813191698</v>
      </c>
      <c r="H4077" s="37">
        <f>ACOS(COS(RADIANS(90-F4078)) * COS(RADIANS(90-F4077)) + SIN(RADIANS(90-F4078)) * SIN(RADIANS(90-F4077)) * COS(RADIANS(G4078-G4077))) * 6371392 * IFERROR(IF(AVERAGEIF('TT History'!$B:$B, D4077, 'TT History'!$E:$E) &gt; 9.8%, 1.1205, IF(AVERAGEIF('TT History'!$B:$B, D4077, 'TT History'!$E:$E) &gt;= 8.5%, 1.1055, 1.0525)), 1.0525)</f>
        <v>10.97817572562681</v>
      </c>
    </row>
    <row r="4078" spans="1:8" x14ac:dyDescent="0.25">
      <c r="A4078" t="s">
        <v>176</v>
      </c>
      <c r="B4078" t="str">
        <f>VLOOKUP(C4078, olt_db!$B$2:$E$70, 2, 0)</f>
        <v>OLT-SMGN-Hulakma_Sinaga</v>
      </c>
      <c r="C4078" t="s">
        <v>1471</v>
      </c>
      <c r="D4078" s="35" t="s">
        <v>1696</v>
      </c>
      <c r="E4078" s="35" t="s">
        <v>1715</v>
      </c>
      <c r="F4078" s="125">
        <v>2.9820969859501298</v>
      </c>
      <c r="G4078" s="126">
        <v>99.099836459840205</v>
      </c>
      <c r="H4078" s="37">
        <f>ACOS(COS(RADIANS(90-F4079)) * COS(RADIANS(90-F4078)) + SIN(RADIANS(90-F4079)) * SIN(RADIANS(90-F4078)) * COS(RADIANS(G4079-G4078))) * 6371392 * IFERROR(IF(AVERAGEIF('TT History'!$B:$B, D4078, 'TT History'!$E:$E) &gt; 9.8%, 1.1205, IF(AVERAGEIF('TT History'!$B:$B, D4078, 'TT History'!$E:$E) &gt;= 8.5%, 1.1055, 1.0525)), 1.0525)</f>
        <v>10.563316903366918</v>
      </c>
    </row>
    <row r="4079" spans="1:8" x14ac:dyDescent="0.25">
      <c r="A4079" t="s">
        <v>176</v>
      </c>
      <c r="B4079" t="str">
        <f>VLOOKUP(C4079, olt_db!$B$2:$E$70, 2, 0)</f>
        <v>OLT-SMGN-Hulakma_Sinaga</v>
      </c>
      <c r="C4079" t="s">
        <v>1471</v>
      </c>
      <c r="D4079" s="35" t="s">
        <v>1696</v>
      </c>
      <c r="E4079" s="35" t="s">
        <v>1716</v>
      </c>
      <c r="F4079" s="125">
        <v>2.9820415722940301</v>
      </c>
      <c r="G4079" s="126">
        <v>99.099765124158793</v>
      </c>
      <c r="H4079" s="37">
        <f>ACOS(COS(RADIANS(90-F4080)) * COS(RADIANS(90-F4079)) + SIN(RADIANS(90-F4080)) * SIN(RADIANS(90-F4079)) * COS(RADIANS(G4080-G4079))) * 6371392 * IFERROR(IF(AVERAGEIF('TT History'!$B:$B, D4079, 'TT History'!$E:$E) &gt; 9.8%, 1.1205, IF(AVERAGEIF('TT History'!$B:$B, D4079, 'TT History'!$E:$E) &gt;= 8.5%, 1.1055, 1.0525)), 1.0525)</f>
        <v>11.44485662423889</v>
      </c>
    </row>
    <row r="4080" spans="1:8" x14ac:dyDescent="0.25">
      <c r="A4080" t="s">
        <v>176</v>
      </c>
      <c r="B4080" t="str">
        <f>VLOOKUP(C4080, olt_db!$B$2:$E$70, 2, 0)</f>
        <v>OLT-SMGN-Hulakma_Sinaga</v>
      </c>
      <c r="C4080" t="s">
        <v>1471</v>
      </c>
      <c r="D4080" s="35" t="s">
        <v>1696</v>
      </c>
      <c r="E4080" s="35" t="s">
        <v>1717</v>
      </c>
      <c r="F4080" s="125">
        <v>2.98197672251646</v>
      </c>
      <c r="G4080" s="126">
        <v>99.099691840978394</v>
      </c>
      <c r="H4080" s="37">
        <f>ACOS(COS(RADIANS(90-F4081)) * COS(RADIANS(90-F4080)) + SIN(RADIANS(90-F4081)) * SIN(RADIANS(90-F4080)) * COS(RADIANS(G4081-G4080))) * 6371392 * IFERROR(IF(AVERAGEIF('TT History'!$B:$B, D4080, 'TT History'!$E:$E) &gt; 9.8%, 1.1205, IF(AVERAGEIF('TT History'!$B:$B, D4080, 'TT History'!$E:$E) &gt;= 8.5%, 1.1055, 1.0525)), 1.0525)</f>
        <v>13.296858180003953</v>
      </c>
    </row>
    <row r="4081" spans="1:8" x14ac:dyDescent="0.25">
      <c r="A4081" t="s">
        <v>176</v>
      </c>
      <c r="B4081" t="str">
        <f>VLOOKUP(C4081, olt_db!$B$2:$E$70, 2, 0)</f>
        <v>OLT-SMGN-Hulakma_Sinaga</v>
      </c>
      <c r="C4081" t="s">
        <v>1471</v>
      </c>
      <c r="D4081" s="35" t="s">
        <v>1696</v>
      </c>
      <c r="E4081" s="35" t="s">
        <v>1718</v>
      </c>
      <c r="F4081" s="125">
        <v>2.98190824897766</v>
      </c>
      <c r="G4081" s="126">
        <v>99.099601058446396</v>
      </c>
      <c r="H4081" s="37">
        <f>ACOS(COS(RADIANS(90-F4082)) * COS(RADIANS(90-F4081)) + SIN(RADIANS(90-F4082)) * SIN(RADIANS(90-F4081)) * COS(RADIANS(G4082-G4081))) * 6371392 * IFERROR(IF(AVERAGEIF('TT History'!$B:$B, D4081, 'TT History'!$E:$E) &gt; 9.8%, 1.1205, IF(AVERAGEIF('TT History'!$B:$B, D4081, 'TT History'!$E:$E) &gt;= 8.5%, 1.1055, 1.0525)), 1.0525)</f>
        <v>10.52354095982113</v>
      </c>
    </row>
    <row r="4082" spans="1:8" x14ac:dyDescent="0.25">
      <c r="A4082" t="s">
        <v>176</v>
      </c>
      <c r="B4082" t="str">
        <f>VLOOKUP(C4082, olt_db!$B$2:$E$70, 2, 0)</f>
        <v>OLT-SMGN-Hulakma_Sinaga</v>
      </c>
      <c r="C4082" t="s">
        <v>1471</v>
      </c>
      <c r="D4082" s="35" t="s">
        <v>1696</v>
      </c>
      <c r="E4082" s="35" t="s">
        <v>1719</v>
      </c>
      <c r="F4082" s="125">
        <v>2.9818565645066499</v>
      </c>
      <c r="G4082" s="126">
        <v>99.099527380565107</v>
      </c>
      <c r="H4082" s="37">
        <f>ACOS(COS(RADIANS(90-F4083)) * COS(RADIANS(90-F4082)) + SIN(RADIANS(90-F4083)) * SIN(RADIANS(90-F4082)) * COS(RADIANS(G4083-G4082))) * 6371392 * IFERROR(IF(AVERAGEIF('TT History'!$B:$B, D4082, 'TT History'!$E:$E) &gt; 9.8%, 1.1205, IF(AVERAGEIF('TT History'!$B:$B, D4082, 'TT History'!$E:$E) &gt;= 8.5%, 1.1055, 1.0525)), 1.0525)</f>
        <v>11.936816829082773</v>
      </c>
    </row>
    <row r="4083" spans="1:8" x14ac:dyDescent="0.25">
      <c r="A4083" t="s">
        <v>176</v>
      </c>
      <c r="B4083" t="str">
        <f>VLOOKUP(C4083, olt_db!$B$2:$E$70, 2, 0)</f>
        <v>OLT-SMGN-Hulakma_Sinaga</v>
      </c>
      <c r="C4083" t="s">
        <v>1471</v>
      </c>
      <c r="D4083" s="35" t="s">
        <v>1696</v>
      </c>
      <c r="E4083" s="35" t="s">
        <v>1720</v>
      </c>
      <c r="F4083" s="125">
        <v>2.9817581259877701</v>
      </c>
      <c r="G4083" s="126">
        <v>99.099500673267599</v>
      </c>
      <c r="H4083" s="37">
        <f>ACOS(COS(RADIANS(90-F4084)) * COS(RADIANS(90-F4083)) + SIN(RADIANS(90-F4084)) * SIN(RADIANS(90-F4083)) * COS(RADIANS(G4084-G4083))) * 6371392 * IFERROR(IF(AVERAGEIF('TT History'!$B:$B, D4083, 'TT History'!$E:$E) &gt; 9.8%, 1.1205, IF(AVERAGEIF('TT History'!$B:$B, D4083, 'TT History'!$E:$E) &gt;= 8.5%, 1.1055, 1.0525)), 1.0525)</f>
        <v>13.792983823057545</v>
      </c>
    </row>
    <row r="4084" spans="1:8" x14ac:dyDescent="0.25">
      <c r="A4084" t="s">
        <v>176</v>
      </c>
      <c r="B4084" t="str">
        <f>VLOOKUP(C4084, olt_db!$B$2:$E$70, 2, 0)</f>
        <v>OLT-SMGN-Hulakma_Sinaga</v>
      </c>
      <c r="C4084" t="s">
        <v>1471</v>
      </c>
      <c r="D4084" s="35" t="s">
        <v>1696</v>
      </c>
      <c r="E4084" s="35" t="s">
        <v>1721</v>
      </c>
      <c r="F4084" s="125">
        <v>2.9816833162620902</v>
      </c>
      <c r="G4084" s="126">
        <v>99.099409490473903</v>
      </c>
      <c r="H4084" s="37">
        <f>ACOS(COS(RADIANS(90-F4085)) * COS(RADIANS(90-F4084)) + SIN(RADIANS(90-F4085)) * SIN(RADIANS(90-F4084)) * COS(RADIANS(G4085-G4084))) * 6371392 * IFERROR(IF(AVERAGEIF('TT History'!$B:$B, D4084, 'TT History'!$E:$E) &gt; 9.8%, 1.1205, IF(AVERAGEIF('TT History'!$B:$B, D4084, 'TT History'!$E:$E) &gt;= 8.5%, 1.1055, 1.0525)), 1.0525)</f>
        <v>10.837201056371347</v>
      </c>
    </row>
    <row r="4085" spans="1:8" x14ac:dyDescent="0.25">
      <c r="A4085" t="s">
        <v>176</v>
      </c>
      <c r="B4085" t="str">
        <f>VLOOKUP(C4085, olt_db!$B$2:$E$70, 2, 0)</f>
        <v>OLT-SMGN-Hulakma_Sinaga</v>
      </c>
      <c r="C4085" t="s">
        <v>1471</v>
      </c>
      <c r="D4085" s="35" t="s">
        <v>1696</v>
      </c>
      <c r="E4085" s="35" t="s">
        <v>1722</v>
      </c>
      <c r="F4085" s="125">
        <v>2.9816309962649798</v>
      </c>
      <c r="G4085" s="126">
        <v>99.099332994220703</v>
      </c>
      <c r="H4085" s="37">
        <f>ACOS(COS(RADIANS(90-F4086)) * COS(RADIANS(90-F4085)) + SIN(RADIANS(90-F4086)) * SIN(RADIANS(90-F4085)) * COS(RADIANS(G4086-G4085))) * 6371392 * IFERROR(IF(AVERAGEIF('TT History'!$B:$B, D4085, 'TT History'!$E:$E) &gt; 9.8%, 1.1205, IF(AVERAGEIF('TT History'!$B:$B, D4085, 'TT History'!$E:$E) &gt;= 8.5%, 1.1055, 1.0525)), 1.0525)</f>
        <v>17.189227680813584</v>
      </c>
    </row>
    <row r="4086" spans="1:8" x14ac:dyDescent="0.25">
      <c r="A4086" t="s">
        <v>176</v>
      </c>
      <c r="B4086" t="str">
        <f>VLOOKUP(C4086, olt_db!$B$2:$E$70, 2, 0)</f>
        <v>OLT-SMGN-Hulakma_Sinaga</v>
      </c>
      <c r="C4086" t="s">
        <v>1471</v>
      </c>
      <c r="D4086" s="35" t="s">
        <v>1696</v>
      </c>
      <c r="E4086" s="35" t="s">
        <v>1723</v>
      </c>
      <c r="F4086" s="125">
        <v>2.9815339712681399</v>
      </c>
      <c r="G4086" s="126">
        <v>99.0992225885106</v>
      </c>
      <c r="H4086" s="37">
        <f>ACOS(COS(RADIANS(90-F4087)) * COS(RADIANS(90-F4086)) + SIN(RADIANS(90-F4087)) * SIN(RADIANS(90-F4086)) * COS(RADIANS(G4087-G4086))) * 6371392 * IFERROR(IF(AVERAGEIF('TT History'!$B:$B, D4086, 'TT History'!$E:$E) &gt; 9.8%, 1.1205, IF(AVERAGEIF('TT History'!$B:$B, D4086, 'TT History'!$E:$E) &gt;= 8.5%, 1.1055, 1.0525)), 1.0525)</f>
        <v>13.269796878185668</v>
      </c>
    </row>
    <row r="4087" spans="1:8" x14ac:dyDescent="0.25">
      <c r="A4087" t="s">
        <v>176</v>
      </c>
      <c r="B4087" t="str">
        <f>VLOOKUP(C4087, olt_db!$B$2:$E$70, 2, 0)</f>
        <v>OLT-SMGN-Hulakma_Sinaga</v>
      </c>
      <c r="C4087" t="s">
        <v>1471</v>
      </c>
      <c r="D4087" s="35" t="s">
        <v>1696</v>
      </c>
      <c r="E4087" s="35" t="s">
        <v>1724</v>
      </c>
      <c r="F4087" s="125">
        <v>2.9814654939093099</v>
      </c>
      <c r="G4087" s="126">
        <v>99.099132098971296</v>
      </c>
      <c r="H4087" s="37">
        <f>ACOS(COS(RADIANS(90-F4088)) * COS(RADIANS(90-F4087)) + SIN(RADIANS(90-F4088)) * SIN(RADIANS(90-F4087)) * COS(RADIANS(G4088-G4087))) * 6371392 * IFERROR(IF(AVERAGEIF('TT History'!$B:$B, D4087, 'TT History'!$E:$E) &gt; 9.8%, 1.1205, IF(AVERAGEIF('TT History'!$B:$B, D4087, 'TT History'!$E:$E) &gt;= 8.5%, 1.1055, 1.0525)), 1.0525)</f>
        <v>13.350442275428554</v>
      </c>
    </row>
    <row r="4088" spans="1:8" x14ac:dyDescent="0.25">
      <c r="A4088" t="s">
        <v>176</v>
      </c>
      <c r="B4088" t="str">
        <f>VLOOKUP(C4088, olt_db!$B$2:$E$70, 2, 0)</f>
        <v>OLT-SMGN-Hulakma_Sinaga</v>
      </c>
      <c r="C4088" t="s">
        <v>1471</v>
      </c>
      <c r="D4088" s="35" t="s">
        <v>1696</v>
      </c>
      <c r="E4088" s="35" t="s">
        <v>1725</v>
      </c>
      <c r="F4088" s="125">
        <v>2.9813931861918599</v>
      </c>
      <c r="G4088" s="126">
        <v>99.099043760973998</v>
      </c>
      <c r="H4088" s="37">
        <f>ACOS(COS(RADIANS(90-F4089)) * COS(RADIANS(90-F4088)) + SIN(RADIANS(90-F4089)) * SIN(RADIANS(90-F4088)) * COS(RADIANS(G4089-G4088))) * 6371392 * IFERROR(IF(AVERAGEIF('TT History'!$B:$B, D4088, 'TT History'!$E:$E) &gt; 9.8%, 1.1205, IF(AVERAGEIF('TT History'!$B:$B, D4088, 'TT History'!$E:$E) &gt;= 8.5%, 1.1055, 1.0525)), 1.0525)</f>
        <v>13.497348982150795</v>
      </c>
    </row>
    <row r="4089" spans="1:8" x14ac:dyDescent="0.25">
      <c r="A4089" t="s">
        <v>176</v>
      </c>
      <c r="B4089" t="str">
        <f>VLOOKUP(C4089, olt_db!$B$2:$E$70, 2, 0)</f>
        <v>OLT-SMGN-Hulakma_Sinaga</v>
      </c>
      <c r="C4089" t="s">
        <v>1471</v>
      </c>
      <c r="D4089" s="35" t="s">
        <v>1696</v>
      </c>
      <c r="E4089" s="35" t="s">
        <v>1726</v>
      </c>
      <c r="F4089" s="125">
        <v>2.9813121818930299</v>
      </c>
      <c r="G4089" s="126">
        <v>99.098961566234607</v>
      </c>
      <c r="H4089" s="37">
        <f>ACOS(COS(RADIANS(90-F4090)) * COS(RADIANS(90-F4089)) + SIN(RADIANS(90-F4090)) * SIN(RADIANS(90-F4089)) * COS(RADIANS(G4090-G4089))) * 6371392 * IFERROR(IF(AVERAGEIF('TT History'!$B:$B, D4089, 'TT History'!$E:$E) &gt; 9.8%, 1.1205, IF(AVERAGEIF('TT History'!$B:$B, D4089, 'TT History'!$E:$E) &gt;= 8.5%, 1.1055, 1.0525)), 1.0525)</f>
        <v>13.293854089602412</v>
      </c>
    </row>
    <row r="4090" spans="1:8" x14ac:dyDescent="0.25">
      <c r="A4090" t="s">
        <v>176</v>
      </c>
      <c r="B4090" t="str">
        <f>VLOOKUP(C4090, olt_db!$B$2:$E$70, 2, 0)</f>
        <v>OLT-SMGN-Hulakma_Sinaga</v>
      </c>
      <c r="C4090" t="s">
        <v>1471</v>
      </c>
      <c r="D4090" s="35" t="s">
        <v>1696</v>
      </c>
      <c r="E4090" s="35" t="s">
        <v>1727</v>
      </c>
      <c r="F4090" s="125">
        <v>2.9812956999646398</v>
      </c>
      <c r="G4090" s="126">
        <v>99.098849029187093</v>
      </c>
      <c r="H4090" s="37">
        <f>ACOS(COS(RADIANS(90-F4091)) * COS(RADIANS(90-F4090)) + SIN(RADIANS(90-F4091)) * SIN(RADIANS(90-F4090)) * COS(RADIANS(G4091-G4090))) * 6371392 * IFERROR(IF(AVERAGEIF('TT History'!$B:$B, D4090, 'TT History'!$E:$E) &gt; 9.8%, 1.1205, IF(AVERAGEIF('TT History'!$B:$B, D4090, 'TT History'!$E:$E) &gt;= 8.5%, 1.1055, 1.0525)), 1.0525)</f>
        <v>12.428987068746638</v>
      </c>
    </row>
    <row r="4091" spans="1:8" x14ac:dyDescent="0.25">
      <c r="A4091" t="s">
        <v>176</v>
      </c>
      <c r="B4091" t="str">
        <f>VLOOKUP(C4091, olt_db!$B$2:$E$70, 2, 0)</f>
        <v>OLT-SMGN-Hulakma_Sinaga</v>
      </c>
      <c r="C4091" t="s">
        <v>1471</v>
      </c>
      <c r="D4091" s="35" t="s">
        <v>1696</v>
      </c>
      <c r="E4091" s="35" t="s">
        <v>1728</v>
      </c>
      <c r="F4091" s="125">
        <v>2.9812072217826202</v>
      </c>
      <c r="G4091" s="126">
        <v>99.098790218181406</v>
      </c>
      <c r="H4091" s="37">
        <f>ACOS(COS(RADIANS(90-F4092)) * COS(RADIANS(90-F4091)) + SIN(RADIANS(90-F4092)) * SIN(RADIANS(90-F4091)) * COS(RADIANS(G4092-G4091))) * 6371392 * IFERROR(IF(AVERAGEIF('TT History'!$B:$B, D4091, 'TT History'!$E:$E) &gt; 9.8%, 1.1205, IF(AVERAGEIF('TT History'!$B:$B, D4091, 'TT History'!$E:$E) &gt;= 8.5%, 1.1055, 1.0525)), 1.0525)</f>
        <v>12.061224876649312</v>
      </c>
    </row>
    <row r="4092" spans="1:8" x14ac:dyDescent="0.25">
      <c r="A4092" t="s">
        <v>176</v>
      </c>
      <c r="B4092" t="str">
        <f>VLOOKUP(C4092, olt_db!$B$2:$E$70, 2, 0)</f>
        <v>OLT-SMGN-Hulakma_Sinaga</v>
      </c>
      <c r="C4092" t="s">
        <v>1471</v>
      </c>
      <c r="D4092" s="35" t="s">
        <v>1696</v>
      </c>
      <c r="E4092" s="35" t="s">
        <v>1729</v>
      </c>
      <c r="F4092" s="125">
        <v>2.9811359000661501</v>
      </c>
      <c r="G4092" s="126">
        <v>99.098715728580302</v>
      </c>
      <c r="H4092" s="37">
        <f>ACOS(COS(RADIANS(90-F4093)) * COS(RADIANS(90-F4092)) + SIN(RADIANS(90-F4093)) * SIN(RADIANS(90-F4092)) * COS(RADIANS(G4093-G4092))) * 6371392 * IFERROR(IF(AVERAGEIF('TT History'!$B:$B, D4092, 'TT History'!$E:$E) &gt; 9.8%, 1.1205, IF(AVERAGEIF('TT History'!$B:$B, D4092, 'TT History'!$E:$E) &gt;= 8.5%, 1.1055, 1.0525)), 1.0525)</f>
        <v>11.63349704286891</v>
      </c>
    </row>
    <row r="4093" spans="1:8" x14ac:dyDescent="0.25">
      <c r="A4093" t="s">
        <v>176</v>
      </c>
      <c r="B4093" t="str">
        <f>VLOOKUP(C4093, olt_db!$B$2:$E$70, 2, 0)</f>
        <v>OLT-SMGN-Hulakma_Sinaga</v>
      </c>
      <c r="C4093" t="s">
        <v>1471</v>
      </c>
      <c r="D4093" s="35" t="s">
        <v>1696</v>
      </c>
      <c r="E4093" s="35" t="s">
        <v>1730</v>
      </c>
      <c r="F4093" s="125">
        <v>2.981072353539</v>
      </c>
      <c r="G4093" s="126">
        <v>99.098639186178303</v>
      </c>
      <c r="H4093" s="37">
        <f>ACOS(COS(RADIANS(90-F4094)) * COS(RADIANS(90-F4093)) + SIN(RADIANS(90-F4094)) * SIN(RADIANS(90-F4093)) * COS(RADIANS(G4094-G4093))) * 6371392 * IFERROR(IF(AVERAGEIF('TT History'!$B:$B, D4093, 'TT History'!$E:$E) &gt; 9.8%, 1.1205, IF(AVERAGEIF('TT History'!$B:$B, D4093, 'TT History'!$E:$E) &gt;= 8.5%, 1.1055, 1.0525)), 1.0525)</f>
        <v>12.004797783481489</v>
      </c>
    </row>
    <row r="4094" spans="1:8" x14ac:dyDescent="0.25">
      <c r="A4094" t="s">
        <v>176</v>
      </c>
      <c r="B4094" t="str">
        <f>VLOOKUP(C4094, olt_db!$B$2:$E$70, 2, 0)</f>
        <v>OLT-SMGN-Hulakma_Sinaga</v>
      </c>
      <c r="C4094" t="s">
        <v>1471</v>
      </c>
      <c r="D4094" s="35" t="s">
        <v>1696</v>
      </c>
      <c r="E4094" s="35" t="s">
        <v>1731</v>
      </c>
      <c r="F4094" s="125">
        <v>2.98100744982905</v>
      </c>
      <c r="G4094" s="126">
        <v>99.0985596584066</v>
      </c>
      <c r="H4094" s="37">
        <f>ACOS(COS(RADIANS(90-F4095)) * COS(RADIANS(90-F4094)) + SIN(RADIANS(90-F4095)) * SIN(RADIANS(90-F4094)) * COS(RADIANS(G4095-G4094))) * 6371392 * IFERROR(IF(AVERAGEIF('TT History'!$B:$B, D4094, 'TT History'!$E:$E) &gt; 9.8%, 1.1205, IF(AVERAGEIF('TT History'!$B:$B, D4094, 'TT History'!$E:$E) &gt;= 8.5%, 1.1055, 1.0525)), 1.0525)</f>
        <v>11.593517054777145</v>
      </c>
    </row>
    <row r="4095" spans="1:8" x14ac:dyDescent="0.25">
      <c r="A4095" t="s">
        <v>176</v>
      </c>
      <c r="B4095" t="str">
        <f>VLOOKUP(C4095, olt_db!$B$2:$E$70, 2, 0)</f>
        <v>OLT-SMGN-Hulakma_Sinaga</v>
      </c>
      <c r="C4095" t="s">
        <v>1471</v>
      </c>
      <c r="D4095" s="35" t="s">
        <v>1696</v>
      </c>
      <c r="E4095" s="35" t="s">
        <v>1732</v>
      </c>
      <c r="F4095" s="125">
        <v>2.9809403255728002</v>
      </c>
      <c r="G4095" s="126">
        <v>99.098486714215596</v>
      </c>
      <c r="H4095" s="37">
        <f>ACOS(COS(RADIANS(90-F4096)) * COS(RADIANS(90-F4095)) + SIN(RADIANS(90-F4096)) * SIN(RADIANS(90-F4095)) * COS(RADIANS(G4096-G4095))) * 6371392 * IFERROR(IF(AVERAGEIF('TT History'!$B:$B, D4095, 'TT History'!$E:$E) &gt; 9.8%, 1.1205, IF(AVERAGEIF('TT History'!$B:$B, D4095, 'TT History'!$E:$E) &gt;= 8.5%, 1.1055, 1.0525)), 1.0525)</f>
        <v>24.577216439143097</v>
      </c>
    </row>
    <row r="4096" spans="1:8" x14ac:dyDescent="0.25">
      <c r="A4096" t="s">
        <v>176</v>
      </c>
      <c r="B4096" t="str">
        <f>VLOOKUP(C4096, olt_db!$B$2:$E$70, 2, 0)</f>
        <v>OLT-SMGN-Hulakma_Sinaga</v>
      </c>
      <c r="C4096" t="s">
        <v>1471</v>
      </c>
      <c r="D4096" s="35" t="s">
        <v>1696</v>
      </c>
      <c r="E4096" s="35" t="s">
        <v>1650</v>
      </c>
      <c r="F4096" s="125">
        <v>2.9807474930031699</v>
      </c>
      <c r="G4096" s="126">
        <v>99.098403464228099</v>
      </c>
      <c r="H4096" s="37">
        <f>ACOS(COS(RADIANS(90-F4097)) * COS(RADIANS(90-F4096)) + SIN(RADIANS(90-F4097)) * SIN(RADIANS(90-F4096)) * COS(RADIANS(G4097-G4096))) * 6371392 * IFERROR(IF(AVERAGEIF('TT History'!$B:$B, D4096, 'TT History'!$E:$E) &gt; 9.8%, 1.1205, IF(AVERAGEIF('TT History'!$B:$B, D4096, 'TT History'!$E:$E) &gt;= 8.5%, 1.1055, 1.0525)), 1.0525)</f>
        <v>18.302476600955778</v>
      </c>
    </row>
    <row r="4097" spans="1:8" x14ac:dyDescent="0.25">
      <c r="A4097" t="s">
        <v>176</v>
      </c>
      <c r="B4097" t="str">
        <f>VLOOKUP(C4097, olt_db!$B$2:$E$70, 2, 0)</f>
        <v>OLT-SMGN-Hulakma_Sinaga</v>
      </c>
      <c r="C4097" t="s">
        <v>1471</v>
      </c>
      <c r="D4097" s="35" t="s">
        <v>1696</v>
      </c>
      <c r="E4097" s="35" t="s">
        <v>1651</v>
      </c>
      <c r="F4097" s="125">
        <v>2.98059169704154</v>
      </c>
      <c r="G4097" s="126">
        <v>99.098389977801105</v>
      </c>
      <c r="H4097" s="37">
        <f>ACOS(COS(RADIANS(90-F4098)) * COS(RADIANS(90-F4097)) + SIN(RADIANS(90-F4098)) * SIN(RADIANS(90-F4097)) * COS(RADIANS(G4098-G4097))) * 6371392 * IFERROR(IF(AVERAGEIF('TT History'!$B:$B, D4097, 'TT History'!$E:$E) &gt; 9.8%, 1.1205, IF(AVERAGEIF('TT History'!$B:$B, D4097, 'TT History'!$E:$E) &gt;= 8.5%, 1.1055, 1.0525)), 1.0525)</f>
        <v>16.419747243021281</v>
      </c>
    </row>
    <row r="4098" spans="1:8" x14ac:dyDescent="0.25">
      <c r="A4098" t="s">
        <v>176</v>
      </c>
      <c r="B4098" t="str">
        <f>VLOOKUP(C4098, olt_db!$B$2:$E$70, 2, 0)</f>
        <v>OLT-SMGN-Hulakma_Sinaga</v>
      </c>
      <c r="C4098" t="s">
        <v>1471</v>
      </c>
      <c r="D4098" s="35" t="s">
        <v>1696</v>
      </c>
      <c r="E4098" s="35" t="s">
        <v>1652</v>
      </c>
      <c r="F4098" s="125">
        <v>2.9804673942212401</v>
      </c>
      <c r="G4098" s="126">
        <v>99.098324846380905</v>
      </c>
      <c r="H4098" s="37">
        <f>ACOS(COS(RADIANS(90-F4099)) * COS(RADIANS(90-F4098)) + SIN(RADIANS(90-F4099)) * SIN(RADIANS(90-F4098)) * COS(RADIANS(G4099-G4098))) * 6371392 * IFERROR(IF(AVERAGEIF('TT History'!$B:$B, D4098, 'TT History'!$E:$E) &gt; 9.8%, 1.1205, IF(AVERAGEIF('TT History'!$B:$B, D4098, 'TT History'!$E:$E) &gt;= 8.5%, 1.1055, 1.0525)), 1.0525)</f>
        <v>15.308841965841866</v>
      </c>
    </row>
    <row r="4099" spans="1:8" x14ac:dyDescent="0.25">
      <c r="A4099" t="s">
        <v>176</v>
      </c>
      <c r="B4099" t="str">
        <f>VLOOKUP(C4099, olt_db!$B$2:$E$70, 2, 0)</f>
        <v>OLT-SMGN-Hulakma_Sinaga</v>
      </c>
      <c r="C4099" t="s">
        <v>1471</v>
      </c>
      <c r="D4099" s="35" t="s">
        <v>1696</v>
      </c>
      <c r="E4099" s="35" t="s">
        <v>1653</v>
      </c>
      <c r="F4099" s="125">
        <v>2.98036559185118</v>
      </c>
      <c r="G4099" s="126">
        <v>99.098242610116998</v>
      </c>
      <c r="H4099" s="37">
        <f>ACOS(COS(RADIANS(90-F4100)) * COS(RADIANS(90-F4099)) + SIN(RADIANS(90-F4100)) * SIN(RADIANS(90-F4099)) * COS(RADIANS(G4100-G4099))) * 6371392 * IFERROR(IF(AVERAGEIF('TT History'!$B:$B, D4099, 'TT History'!$E:$E) &gt; 9.8%, 1.1205, IF(AVERAGEIF('TT History'!$B:$B, D4099, 'TT History'!$E:$E) &gt;= 8.5%, 1.1055, 1.0525)), 1.0525)</f>
        <v>14.025575121816891</v>
      </c>
    </row>
    <row r="4100" spans="1:8" x14ac:dyDescent="0.25">
      <c r="A4100" t="s">
        <v>176</v>
      </c>
      <c r="B4100" t="str">
        <f>VLOOKUP(C4100, olt_db!$B$2:$E$70, 2, 0)</f>
        <v>OLT-SMGN-Hulakma_Sinaga</v>
      </c>
      <c r="C4100" t="s">
        <v>1471</v>
      </c>
      <c r="D4100" s="35" t="s">
        <v>1696</v>
      </c>
      <c r="E4100" s="35" t="s">
        <v>1654</v>
      </c>
      <c r="F4100" s="125">
        <v>2.9802577551418299</v>
      </c>
      <c r="G4100" s="126">
        <v>99.098190270974101</v>
      </c>
      <c r="H4100" s="37">
        <f>ACOS(COS(RADIANS(90-F4101)) * COS(RADIANS(90-F4100)) + SIN(RADIANS(90-F4101)) * SIN(RADIANS(90-F4100)) * COS(RADIANS(G4101-G4100))) * 6371392 * IFERROR(IF(AVERAGEIF('TT History'!$B:$B, D4100, 'TT History'!$E:$E) &gt; 9.8%, 1.1205, IF(AVERAGEIF('TT History'!$B:$B, D4100, 'TT History'!$E:$E) &gt;= 8.5%, 1.1055, 1.0525)), 1.0525)</f>
        <v>20.206468066464737</v>
      </c>
    </row>
    <row r="4101" spans="1:8" x14ac:dyDescent="0.25">
      <c r="A4101" t="s">
        <v>176</v>
      </c>
      <c r="B4101" t="str">
        <f>VLOOKUP(C4101, olt_db!$B$2:$E$70, 2, 0)</f>
        <v>OLT-SMGN-Hulakma_Sinaga</v>
      </c>
      <c r="C4101" t="s">
        <v>1471</v>
      </c>
      <c r="D4101" s="35" t="s">
        <v>1696</v>
      </c>
      <c r="E4101" s="35" t="s">
        <v>1655</v>
      </c>
      <c r="F4101" s="125">
        <v>2.9801308736033501</v>
      </c>
      <c r="G4101" s="126">
        <v>99.098073034277306</v>
      </c>
      <c r="H4101" s="37">
        <f>ACOS(COS(RADIANS(90-F4102)) * COS(RADIANS(90-F4101)) + SIN(RADIANS(90-F4102)) * SIN(RADIANS(90-F4101)) * COS(RADIANS(G4102-G4101))) * 6371392 * IFERROR(IF(AVERAGEIF('TT History'!$B:$B, D4101, 'TT History'!$E:$E) &gt; 9.8%, 1.1205, IF(AVERAGEIF('TT History'!$B:$B, D4101, 'TT History'!$E:$E) &gt;= 8.5%, 1.1055, 1.0525)), 1.0525)</f>
        <v>19.676708252861765</v>
      </c>
    </row>
    <row r="4102" spans="1:8" x14ac:dyDescent="0.25">
      <c r="A4102" t="s">
        <v>176</v>
      </c>
      <c r="B4102" t="str">
        <f>VLOOKUP(C4102, olt_db!$B$2:$E$70, 2, 0)</f>
        <v>OLT-SMGN-Hulakma_Sinaga</v>
      </c>
      <c r="C4102" t="s">
        <v>1471</v>
      </c>
      <c r="D4102" s="35" t="s">
        <v>1696</v>
      </c>
      <c r="E4102" s="35" t="s">
        <v>1656</v>
      </c>
      <c r="F4102" s="125">
        <v>2.98000358057203</v>
      </c>
      <c r="G4102" s="126">
        <v>99.097963064946697</v>
      </c>
      <c r="H4102" s="37">
        <f>ACOS(COS(RADIANS(90-F4103)) * COS(RADIANS(90-F4102)) + SIN(RADIANS(90-F4103)) * SIN(RADIANS(90-F4102)) * COS(RADIANS(G4103-G4102))) * 6371392 * IFERROR(IF(AVERAGEIF('TT History'!$B:$B, D4102, 'TT History'!$E:$E) &gt; 9.8%, 1.1205, IF(AVERAGEIF('TT History'!$B:$B, D4102, 'TT History'!$E:$E) &gt;= 8.5%, 1.1055, 1.0525)), 1.0525)</f>
        <v>19.680006456336375</v>
      </c>
    </row>
    <row r="4103" spans="1:8" x14ac:dyDescent="0.25">
      <c r="A4103" t="s">
        <v>176</v>
      </c>
      <c r="B4103" t="str">
        <f>VLOOKUP(C4103, olt_db!$B$2:$E$70, 2, 0)</f>
        <v>OLT-SMGN-Hulakma_Sinaga</v>
      </c>
      <c r="C4103" t="s">
        <v>1471</v>
      </c>
      <c r="D4103" s="35" t="s">
        <v>1696</v>
      </c>
      <c r="E4103" s="35" t="s">
        <v>1657</v>
      </c>
      <c r="F4103" s="125">
        <v>2.9798808424679</v>
      </c>
      <c r="G4103" s="126">
        <v>99.097847977257004</v>
      </c>
      <c r="H4103" s="37">
        <f>ACOS(COS(RADIANS(90-F4104)) * COS(RADIANS(90-F4103)) + SIN(RADIANS(90-F4104)) * SIN(RADIANS(90-F4103)) * COS(RADIANS(G4104-G4103))) * 6371392 * IFERROR(IF(AVERAGEIF('TT History'!$B:$B, D4103, 'TT History'!$E:$E) &gt; 9.8%, 1.1205, IF(AVERAGEIF('TT History'!$B:$B, D4103, 'TT History'!$E:$E) &gt;= 8.5%, 1.1055, 1.0525)), 1.0525)</f>
        <v>19.171387817649617</v>
      </c>
    </row>
    <row r="4104" spans="1:8" x14ac:dyDescent="0.25">
      <c r="A4104" t="s">
        <v>176</v>
      </c>
      <c r="B4104" t="str">
        <f>VLOOKUP(C4104, olt_db!$B$2:$E$70, 2, 0)</f>
        <v>OLT-SMGN-Hulakma_Sinaga</v>
      </c>
      <c r="C4104" t="s">
        <v>1471</v>
      </c>
      <c r="D4104" s="35" t="s">
        <v>1696</v>
      </c>
      <c r="E4104" s="35" t="s">
        <v>1658</v>
      </c>
      <c r="F4104" s="125">
        <v>2.9797710246003799</v>
      </c>
      <c r="G4104" s="126">
        <v>99.097726274767098</v>
      </c>
      <c r="H4104" s="37">
        <f>ACOS(COS(RADIANS(90-F4105)) * COS(RADIANS(90-F4104)) + SIN(RADIANS(90-F4105)) * SIN(RADIANS(90-F4104)) * COS(RADIANS(G4105-G4104))) * 6371392 * IFERROR(IF(AVERAGEIF('TT History'!$B:$B, D4104, 'TT History'!$E:$E) &gt; 9.8%, 1.1205, IF(AVERAGEIF('TT History'!$B:$B, D4104, 'TT History'!$E:$E) &gt;= 8.5%, 1.1055, 1.0525)), 1.0525)</f>
        <v>15.246752783190381</v>
      </c>
    </row>
    <row r="4105" spans="1:8" x14ac:dyDescent="0.25">
      <c r="A4105" t="s">
        <v>176</v>
      </c>
      <c r="B4105" t="str">
        <f>VLOOKUP(C4105, olt_db!$B$2:$E$70, 2, 0)</f>
        <v>OLT-SMGN-Hulakma_Sinaga</v>
      </c>
      <c r="C4105" t="s">
        <v>1471</v>
      </c>
      <c r="D4105" s="35" t="s">
        <v>1696</v>
      </c>
      <c r="E4105" s="35" t="s">
        <v>1659</v>
      </c>
      <c r="F4105" s="125">
        <v>2.9796733628072798</v>
      </c>
      <c r="G4105" s="126">
        <v>99.097639948582</v>
      </c>
      <c r="H4105" s="37">
        <f>ACOS(COS(RADIANS(90-F4106)) * COS(RADIANS(90-F4105)) + SIN(RADIANS(90-F4106)) * SIN(RADIANS(90-F4105)) * COS(RADIANS(G4106-G4105))) * 6371392 * IFERROR(IF(AVERAGEIF('TT History'!$B:$B, D4105, 'TT History'!$E:$E) &gt; 9.8%, 1.1205, IF(AVERAGEIF('TT History'!$B:$B, D4105, 'TT History'!$E:$E) &gt;= 8.5%, 1.1055, 1.0525)), 1.0525)</f>
        <v>17.177896518404772</v>
      </c>
    </row>
    <row r="4106" spans="1:8" x14ac:dyDescent="0.25">
      <c r="A4106" t="s">
        <v>176</v>
      </c>
      <c r="B4106" t="str">
        <f>VLOOKUP(C4106, olt_db!$B$2:$E$70, 2, 0)</f>
        <v>OLT-SMGN-Hulakma_Sinaga</v>
      </c>
      <c r="C4106" t="s">
        <v>1471</v>
      </c>
      <c r="D4106" s="35" t="s">
        <v>1696</v>
      </c>
      <c r="E4106" s="35" t="s">
        <v>1660</v>
      </c>
      <c r="F4106" s="125">
        <v>2.9795641753085298</v>
      </c>
      <c r="G4106" s="126">
        <v>99.0975417342746</v>
      </c>
      <c r="H4106" s="37">
        <f>ACOS(COS(RADIANS(90-F4107)) * COS(RADIANS(90-F4106)) + SIN(RADIANS(90-F4107)) * SIN(RADIANS(90-F4106)) * COS(RADIANS(G4107-G4106))) * 6371392 * IFERROR(IF(AVERAGEIF('TT History'!$B:$B, D4106, 'TT History'!$E:$E) &gt; 9.8%, 1.1205, IF(AVERAGEIF('TT History'!$B:$B, D4106, 'TT History'!$E:$E) &gt;= 8.5%, 1.1055, 1.0525)), 1.0525)</f>
        <v>18.032063005442051</v>
      </c>
    </row>
    <row r="4107" spans="1:8" x14ac:dyDescent="0.25">
      <c r="A4107" t="s">
        <v>176</v>
      </c>
      <c r="B4107" t="str">
        <f>VLOOKUP(C4107, olt_db!$B$2:$E$70, 2, 0)</f>
        <v>OLT-SMGN-Hulakma_Sinaga</v>
      </c>
      <c r="C4107" t="s">
        <v>1471</v>
      </c>
      <c r="D4107" s="35" t="s">
        <v>1696</v>
      </c>
      <c r="E4107" s="35" t="s">
        <v>1661</v>
      </c>
      <c r="F4107" s="125">
        <v>2.9794570429005902</v>
      </c>
      <c r="G4107" s="126">
        <v>99.097430861556205</v>
      </c>
      <c r="H4107" s="37">
        <f>ACOS(COS(RADIANS(90-F4108)) * COS(RADIANS(90-F4107)) + SIN(RADIANS(90-F4108)) * SIN(RADIANS(90-F4107)) * COS(RADIANS(G4108-G4107))) * 6371392 * IFERROR(IF(AVERAGEIF('TT History'!$B:$B, D4107, 'TT History'!$E:$E) &gt; 9.8%, 1.1205, IF(AVERAGEIF('TT History'!$B:$B, D4107, 'TT History'!$E:$E) &gt;= 8.5%, 1.1055, 1.0525)), 1.0525)</f>
        <v>20.106401097532814</v>
      </c>
    </row>
    <row r="4108" spans="1:8" x14ac:dyDescent="0.25">
      <c r="A4108" t="s">
        <v>176</v>
      </c>
      <c r="B4108" t="str">
        <f>VLOOKUP(C4108, olt_db!$B$2:$E$70, 2, 0)</f>
        <v>OLT-SMGN-Hulakma_Sinaga</v>
      </c>
      <c r="C4108" t="s">
        <v>1471</v>
      </c>
      <c r="D4108" s="35" t="s">
        <v>1696</v>
      </c>
      <c r="E4108" s="35" t="s">
        <v>1662</v>
      </c>
      <c r="F4108" s="125">
        <v>2.9793336785369702</v>
      </c>
      <c r="G4108" s="126">
        <v>99.097311148306204</v>
      </c>
      <c r="H4108" s="37">
        <f>ACOS(COS(RADIANS(90-F4109)) * COS(RADIANS(90-F4108)) + SIN(RADIANS(90-F4109)) * SIN(RADIANS(90-F4108)) * COS(RADIANS(G4109-G4108))) * 6371392 * IFERROR(IF(AVERAGEIF('TT History'!$B:$B, D4108, 'TT History'!$E:$E) &gt; 9.8%, 1.1205, IF(AVERAGEIF('TT History'!$B:$B, D4108, 'TT History'!$E:$E) &gt;= 8.5%, 1.1055, 1.0525)), 1.0525)</f>
        <v>18.817071381488166</v>
      </c>
    </row>
    <row r="4109" spans="1:8" x14ac:dyDescent="0.25">
      <c r="A4109" t="s">
        <v>176</v>
      </c>
      <c r="B4109" t="str">
        <f>VLOOKUP(C4109, olt_db!$B$2:$E$70, 2, 0)</f>
        <v>OLT-SMGN-Hulakma_Sinaga</v>
      </c>
      <c r="C4109" t="s">
        <v>1471</v>
      </c>
      <c r="D4109" s="35" t="s">
        <v>1696</v>
      </c>
      <c r="E4109" s="35" t="s">
        <v>1663</v>
      </c>
      <c r="F4109" s="125">
        <v>2.9792129167620001</v>
      </c>
      <c r="G4109" s="126">
        <v>99.0972048696824</v>
      </c>
      <c r="H4109" s="37">
        <f>ACOS(COS(RADIANS(90-F4110)) * COS(RADIANS(90-F4109)) + SIN(RADIANS(90-F4110)) * SIN(RADIANS(90-F4109)) * COS(RADIANS(G4110-G4109))) * 6371392 * IFERROR(IF(AVERAGEIF('TT History'!$B:$B, D4109, 'TT History'!$E:$E) &gt; 9.8%, 1.1205, IF(AVERAGEIF('TT History'!$B:$B, D4109, 'TT History'!$E:$E) &gt;= 8.5%, 1.1055, 1.0525)), 1.0525)</f>
        <v>15.903866099166065</v>
      </c>
    </row>
    <row r="4110" spans="1:8" x14ac:dyDescent="0.25">
      <c r="A4110" t="s">
        <v>176</v>
      </c>
      <c r="B4110" t="str">
        <f>VLOOKUP(C4110, olt_db!$B$2:$E$70, 2, 0)</f>
        <v>OLT-SMGN-Hulakma_Sinaga</v>
      </c>
      <c r="C4110" t="s">
        <v>1471</v>
      </c>
      <c r="D4110" s="35" t="s">
        <v>1696</v>
      </c>
      <c r="E4110" s="35" t="s">
        <v>1664</v>
      </c>
      <c r="F4110" s="125">
        <v>2.9791177527350401</v>
      </c>
      <c r="G4110" s="126">
        <v>99.097107737843004</v>
      </c>
      <c r="H4110" s="37">
        <f>ACOS(COS(RADIANS(90-F4111)) * COS(RADIANS(90-F4110)) + SIN(RADIANS(90-F4111)) * SIN(RADIANS(90-F4110)) * COS(RADIANS(G4111-G4110))) * 6371392 * IFERROR(IF(AVERAGEIF('TT History'!$B:$B, D4110, 'TT History'!$E:$E) &gt; 9.8%, 1.1205, IF(AVERAGEIF('TT History'!$B:$B, D4110, 'TT History'!$E:$E) &gt;= 8.5%, 1.1055, 1.0525)), 1.0525)</f>
        <v>14.185557077912506</v>
      </c>
    </row>
    <row r="4111" spans="1:8" x14ac:dyDescent="0.25">
      <c r="A4111" t="s">
        <v>176</v>
      </c>
      <c r="B4111" t="str">
        <f>VLOOKUP(C4111, olt_db!$B$2:$E$70, 2, 0)</f>
        <v>OLT-SMGN-Hulakma_Sinaga</v>
      </c>
      <c r="C4111" t="s">
        <v>1471</v>
      </c>
      <c r="D4111" s="35" t="s">
        <v>1696</v>
      </c>
      <c r="E4111" s="35" t="s">
        <v>1665</v>
      </c>
      <c r="F4111" s="125">
        <v>2.97902878115924</v>
      </c>
      <c r="G4111" s="126">
        <v>99.097025318063402</v>
      </c>
      <c r="H4111" s="37">
        <f>ACOS(COS(RADIANS(90-F4112)) * COS(RADIANS(90-F4111)) + SIN(RADIANS(90-F4112)) * SIN(RADIANS(90-F4111)) * COS(RADIANS(G4112-G4111))) * 6371392 * IFERROR(IF(AVERAGEIF('TT History'!$B:$B, D4111, 'TT History'!$E:$E) &gt; 9.8%, 1.1205, IF(AVERAGEIF('TT History'!$B:$B, D4111, 'TT History'!$E:$E) &gt;= 8.5%, 1.1055, 1.0525)), 1.0525)</f>
        <v>15.441973307124121</v>
      </c>
    </row>
    <row r="4112" spans="1:8" x14ac:dyDescent="0.25">
      <c r="A4112" t="s">
        <v>176</v>
      </c>
      <c r="B4112" t="str">
        <f>VLOOKUP(C4112, olt_db!$B$2:$E$70, 2, 0)</f>
        <v>OLT-SMGN-Hulakma_Sinaga</v>
      </c>
      <c r="C4112" t="s">
        <v>1471</v>
      </c>
      <c r="D4112" s="35" t="s">
        <v>1696</v>
      </c>
      <c r="E4112" s="35" t="s">
        <v>1666</v>
      </c>
      <c r="F4112" s="125">
        <v>2.97893075782802</v>
      </c>
      <c r="G4112" s="126">
        <v>99.096936886899698</v>
      </c>
      <c r="H4112" s="37">
        <f>ACOS(COS(RADIANS(90-F4113)) * COS(RADIANS(90-F4112)) + SIN(RADIANS(90-F4113)) * SIN(RADIANS(90-F4112)) * COS(RADIANS(G4113-G4112))) * 6371392 * IFERROR(IF(AVERAGEIF('TT History'!$B:$B, D4112, 'TT History'!$E:$E) &gt; 9.8%, 1.1205, IF(AVERAGEIF('TT History'!$B:$B, D4112, 'TT History'!$E:$E) &gt;= 8.5%, 1.1055, 1.0525)), 1.0525)</f>
        <v>16.597570525206077</v>
      </c>
    </row>
    <row r="4113" spans="1:8" x14ac:dyDescent="0.25">
      <c r="A4113" t="s">
        <v>176</v>
      </c>
      <c r="B4113" t="str">
        <f>VLOOKUP(C4113, olt_db!$B$2:$E$70, 2, 0)</f>
        <v>OLT-SMGN-Hulakma_Sinaga</v>
      </c>
      <c r="C4113" t="s">
        <v>1471</v>
      </c>
      <c r="D4113" s="35" t="s">
        <v>1696</v>
      </c>
      <c r="E4113" s="35" t="s">
        <v>1667</v>
      </c>
      <c r="F4113" s="125">
        <v>2.9788233999804699</v>
      </c>
      <c r="G4113" s="126">
        <v>99.096844102946903</v>
      </c>
      <c r="H4113" s="37">
        <f>ACOS(COS(RADIANS(90-F4114)) * COS(RADIANS(90-F4113)) + SIN(RADIANS(90-F4114)) * SIN(RADIANS(90-F4113)) * COS(RADIANS(G4114-G4113))) * 6371392 * IFERROR(IF(AVERAGEIF('TT History'!$B:$B, D4113, 'TT History'!$E:$E) &gt; 9.8%, 1.1205, IF(AVERAGEIF('TT History'!$B:$B, D4113, 'TT History'!$E:$E) &gt;= 8.5%, 1.1055, 1.0525)), 1.0525)</f>
        <v>18.826090122426962</v>
      </c>
    </row>
    <row r="4114" spans="1:8" x14ac:dyDescent="0.25">
      <c r="A4114" t="s">
        <v>176</v>
      </c>
      <c r="B4114" t="str">
        <f>VLOOKUP(C4114, olt_db!$B$2:$E$70, 2, 0)</f>
        <v>OLT-SMGN-Hulakma_Sinaga</v>
      </c>
      <c r="C4114" t="s">
        <v>1471</v>
      </c>
      <c r="D4114" s="35" t="s">
        <v>1696</v>
      </c>
      <c r="E4114" s="35" t="s">
        <v>1668</v>
      </c>
      <c r="F4114" s="125">
        <v>2.9787025543307402</v>
      </c>
      <c r="G4114" s="126">
        <v>99.096737798534306</v>
      </c>
      <c r="H4114" s="37">
        <f>ACOS(COS(RADIANS(90-F4115)) * COS(RADIANS(90-F4114)) + SIN(RADIANS(90-F4115)) * SIN(RADIANS(90-F4114)) * COS(RADIANS(G4115-G4114))) * 6371392 * IFERROR(IF(AVERAGEIF('TT History'!$B:$B, D4114, 'TT History'!$E:$E) &gt; 9.8%, 1.1205, IF(AVERAGEIF('TT History'!$B:$B, D4114, 'TT History'!$E:$E) &gt;= 8.5%, 1.1055, 1.0525)), 1.0525)</f>
        <v>16.966757954326368</v>
      </c>
    </row>
    <row r="4115" spans="1:8" x14ac:dyDescent="0.25">
      <c r="A4115" t="s">
        <v>176</v>
      </c>
      <c r="B4115" t="str">
        <f>VLOOKUP(C4115, olt_db!$B$2:$E$70, 2, 0)</f>
        <v>OLT-SMGN-Hulakma_Sinaga</v>
      </c>
      <c r="C4115" t="s">
        <v>1471</v>
      </c>
      <c r="D4115" s="35" t="s">
        <v>1696</v>
      </c>
      <c r="E4115" s="35" t="s">
        <v>1669</v>
      </c>
      <c r="F4115" s="125">
        <v>2.9785962842267701</v>
      </c>
      <c r="G4115" s="126">
        <v>99.096639065915099</v>
      </c>
      <c r="H4115" s="37">
        <f>ACOS(COS(RADIANS(90-F4116)) * COS(RADIANS(90-F4115)) + SIN(RADIANS(90-F4116)) * SIN(RADIANS(90-F4115)) * COS(RADIANS(G4116-G4115))) * 6371392 * IFERROR(IF(AVERAGEIF('TT History'!$B:$B, D4115, 'TT History'!$E:$E) &gt; 9.8%, 1.1205, IF(AVERAGEIF('TT History'!$B:$B, D4115, 'TT History'!$E:$E) &gt;= 8.5%, 1.1055, 1.0525)), 1.0525)</f>
        <v>17.417169384874303</v>
      </c>
    </row>
    <row r="4116" spans="1:8" x14ac:dyDescent="0.25">
      <c r="A4116" t="s">
        <v>176</v>
      </c>
      <c r="B4116" t="str">
        <f>VLOOKUP(C4116, olt_db!$B$2:$E$70, 2, 0)</f>
        <v>OLT-SMGN-Hulakma_Sinaga</v>
      </c>
      <c r="C4116" t="s">
        <v>1471</v>
      </c>
      <c r="D4116" s="35" t="s">
        <v>1696</v>
      </c>
      <c r="E4116" s="35" t="s">
        <v>1670</v>
      </c>
      <c r="F4116" s="125">
        <v>2.97848800296565</v>
      </c>
      <c r="G4116" s="126">
        <v>99.096536843211496</v>
      </c>
      <c r="H4116" s="37">
        <f>ACOS(COS(RADIANS(90-F4117)) * COS(RADIANS(90-F4116)) + SIN(RADIANS(90-F4117)) * SIN(RADIANS(90-F4116)) * COS(RADIANS(G4117-G4116))) * 6371392 * IFERROR(IF(AVERAGEIF('TT History'!$B:$B, D4116, 'TT History'!$E:$E) &gt; 9.8%, 1.1205, IF(AVERAGEIF('TT History'!$B:$B, D4116, 'TT History'!$E:$E) &gt;= 8.5%, 1.1055, 1.0525)), 1.0525)</f>
        <v>18.865827217787597</v>
      </c>
    </row>
    <row r="4117" spans="1:8" x14ac:dyDescent="0.25">
      <c r="A4117" t="s">
        <v>176</v>
      </c>
      <c r="B4117" t="str">
        <f>VLOOKUP(C4117, olt_db!$B$2:$E$70, 2, 0)</f>
        <v>OLT-SMGN-Hulakma_Sinaga</v>
      </c>
      <c r="C4117" t="s">
        <v>1471</v>
      </c>
      <c r="D4117" s="35" t="s">
        <v>1696</v>
      </c>
      <c r="E4117" s="35" t="s">
        <v>1671</v>
      </c>
      <c r="F4117" s="125">
        <v>2.97837221729722</v>
      </c>
      <c r="G4117" s="126">
        <v>99.096424542532006</v>
      </c>
      <c r="H4117" s="37">
        <f>ACOS(COS(RADIANS(90-F4118)) * COS(RADIANS(90-F4117)) + SIN(RADIANS(90-F4118)) * SIN(RADIANS(90-F4117)) * COS(RADIANS(G4118-G4117))) * 6371392 * IFERROR(IF(AVERAGEIF('TT History'!$B:$B, D4117, 'TT History'!$E:$E) &gt; 9.8%, 1.1205, IF(AVERAGEIF('TT History'!$B:$B, D4117, 'TT History'!$E:$E) &gt;= 8.5%, 1.1055, 1.0525)), 1.0525)</f>
        <v>15.701989307235211</v>
      </c>
    </row>
    <row r="4118" spans="1:8" x14ac:dyDescent="0.25">
      <c r="A4118" t="s">
        <v>176</v>
      </c>
      <c r="B4118" t="str">
        <f>VLOOKUP(C4118, olt_db!$B$2:$E$70, 2, 0)</f>
        <v>OLT-SMGN-Hulakma_Sinaga</v>
      </c>
      <c r="C4118" t="s">
        <v>1471</v>
      </c>
      <c r="D4118" s="35" t="s">
        <v>1696</v>
      </c>
      <c r="E4118" s="35" t="s">
        <v>1672</v>
      </c>
      <c r="F4118" s="125">
        <v>2.9782764227287499</v>
      </c>
      <c r="G4118" s="126">
        <v>99.096330490061305</v>
      </c>
      <c r="H4118" s="37">
        <f>ACOS(COS(RADIANS(90-F4119)) * COS(RADIANS(90-F4118)) + SIN(RADIANS(90-F4119)) * SIN(RADIANS(90-F4118)) * COS(RADIANS(G4119-G4118))) * 6371392 * IFERROR(IF(AVERAGEIF('TT History'!$B:$B, D4118, 'TT History'!$E:$E) &gt; 9.8%, 1.1205, IF(AVERAGEIF('TT History'!$B:$B, D4118, 'TT History'!$E:$E) &gt;= 8.5%, 1.1055, 1.0525)), 1.0525)</f>
        <v>17.619512515839737</v>
      </c>
    </row>
    <row r="4119" spans="1:8" x14ac:dyDescent="0.25">
      <c r="A4119" t="s">
        <v>176</v>
      </c>
      <c r="B4119" t="str">
        <f>VLOOKUP(C4119, olt_db!$B$2:$E$70, 2, 0)</f>
        <v>OLT-SMGN-Hulakma_Sinaga</v>
      </c>
      <c r="C4119" t="s">
        <v>1471</v>
      </c>
      <c r="D4119" s="35" t="s">
        <v>1696</v>
      </c>
      <c r="E4119" s="35" t="s">
        <v>1673</v>
      </c>
      <c r="F4119" s="125">
        <v>2.9781650157399602</v>
      </c>
      <c r="G4119" s="126">
        <v>99.096229106545195</v>
      </c>
      <c r="H4119" s="37">
        <f>ACOS(COS(RADIANS(90-F4120)) * COS(RADIANS(90-F4119)) + SIN(RADIANS(90-F4120)) * SIN(RADIANS(90-F4119)) * COS(RADIANS(G4120-G4119))) * 6371392 * IFERROR(IF(AVERAGEIF('TT History'!$B:$B, D4119, 'TT History'!$E:$E) &gt; 9.8%, 1.1205, IF(AVERAGEIF('TT History'!$B:$B, D4119, 'TT History'!$E:$E) &gt;= 8.5%, 1.1055, 1.0525)), 1.0525)</f>
        <v>18.56787717394629</v>
      </c>
    </row>
    <row r="4120" spans="1:8" x14ac:dyDescent="0.25">
      <c r="A4120" t="s">
        <v>176</v>
      </c>
      <c r="B4120" t="str">
        <f>VLOOKUP(C4120, olt_db!$B$2:$E$70, 2, 0)</f>
        <v>OLT-SMGN-Hulakma_Sinaga</v>
      </c>
      <c r="C4120" t="s">
        <v>1471</v>
      </c>
      <c r="D4120" s="35" t="s">
        <v>1696</v>
      </c>
      <c r="E4120" s="35" t="s">
        <v>1674</v>
      </c>
      <c r="F4120" s="125">
        <v>2.9780504275310302</v>
      </c>
      <c r="G4120" s="126">
        <v>99.096119237889894</v>
      </c>
      <c r="H4120" s="37">
        <f>ACOS(COS(RADIANS(90-F4121)) * COS(RADIANS(90-F4120)) + SIN(RADIANS(90-F4121)) * SIN(RADIANS(90-F4120)) * COS(RADIANS(G4121-G4120))) * 6371392 * IFERROR(IF(AVERAGEIF('TT History'!$B:$B, D4120, 'TT History'!$E:$E) &gt; 9.8%, 1.1205, IF(AVERAGEIF('TT History'!$B:$B, D4120, 'TT History'!$E:$E) &gt;= 8.5%, 1.1055, 1.0525)), 1.0525)</f>
        <v>20.129728412748676</v>
      </c>
    </row>
    <row r="4121" spans="1:8" x14ac:dyDescent="0.25">
      <c r="A4121" t="s">
        <v>176</v>
      </c>
      <c r="B4121" t="str">
        <f>VLOOKUP(C4121, olt_db!$B$2:$E$70, 2, 0)</f>
        <v>OLT-SMGN-Hulakma_Sinaga</v>
      </c>
      <c r="C4121" t="s">
        <v>1471</v>
      </c>
      <c r="D4121" s="35" t="s">
        <v>1696</v>
      </c>
      <c r="E4121" s="35" t="s">
        <v>1675</v>
      </c>
      <c r="F4121" s="125">
        <v>2.9779269625026701</v>
      </c>
      <c r="G4121" s="126">
        <v>99.095999340910595</v>
      </c>
      <c r="H4121" s="37">
        <f>ACOS(COS(RADIANS(90-F4122)) * COS(RADIANS(90-F4121)) + SIN(RADIANS(90-F4122)) * SIN(RADIANS(90-F4121)) * COS(RADIANS(G4122-G4121))) * 6371392 * IFERROR(IF(AVERAGEIF('TT History'!$B:$B, D4121, 'TT History'!$E:$E) &gt; 9.8%, 1.1205, IF(AVERAGEIF('TT History'!$B:$B, D4121, 'TT History'!$E:$E) &gt;= 8.5%, 1.1055, 1.0525)), 1.0525)</f>
        <v>21.986345859545406</v>
      </c>
    </row>
    <row r="4122" spans="1:8" x14ac:dyDescent="0.25">
      <c r="A4122" t="s">
        <v>176</v>
      </c>
      <c r="B4122" t="str">
        <f>VLOOKUP(C4122, olt_db!$B$2:$E$70, 2, 0)</f>
        <v>OLT-SMGN-Hulakma_Sinaga</v>
      </c>
      <c r="C4122" t="s">
        <v>1471</v>
      </c>
      <c r="D4122" s="35" t="s">
        <v>1696</v>
      </c>
      <c r="E4122" s="35" t="s">
        <v>1676</v>
      </c>
      <c r="F4122" s="125">
        <v>2.9777853944207702</v>
      </c>
      <c r="G4122" s="126">
        <v>99.095875693039204</v>
      </c>
      <c r="H4122" s="37">
        <f>ACOS(COS(RADIANS(90-F4123)) * COS(RADIANS(90-F4122)) + SIN(RADIANS(90-F4123)) * SIN(RADIANS(90-F4122)) * COS(RADIANS(G4123-G4122))) * 6371392 * IFERROR(IF(AVERAGEIF('TT History'!$B:$B, D4122, 'TT History'!$E:$E) &gt; 9.8%, 1.1205, IF(AVERAGEIF('TT History'!$B:$B, D4122, 'TT History'!$E:$E) &gt;= 8.5%, 1.1055, 1.0525)), 1.0525)</f>
        <v>17.582637922721265</v>
      </c>
    </row>
    <row r="4123" spans="1:8" x14ac:dyDescent="0.25">
      <c r="A4123" t="s">
        <v>176</v>
      </c>
      <c r="B4123" t="str">
        <f>VLOOKUP(C4123, olt_db!$B$2:$E$70, 2, 0)</f>
        <v>OLT-SMGN-Hulakma_Sinaga</v>
      </c>
      <c r="C4123" t="s">
        <v>1471</v>
      </c>
      <c r="D4123" s="35" t="s">
        <v>1696</v>
      </c>
      <c r="E4123" s="35" t="s">
        <v>1677</v>
      </c>
      <c r="F4123" s="125">
        <v>2.9776807808231598</v>
      </c>
      <c r="G4123" s="126">
        <v>99.095767732816498</v>
      </c>
      <c r="H4123" s="37">
        <f>ACOS(COS(RADIANS(90-F4124)) * COS(RADIANS(90-F4123)) + SIN(RADIANS(90-F4124)) * SIN(RADIANS(90-F4123)) * COS(RADIANS(G4124-G4123))) * 6371392 * IFERROR(IF(AVERAGEIF('TT History'!$B:$B, D4123, 'TT History'!$E:$E) &gt; 9.8%, 1.1205, IF(AVERAGEIF('TT History'!$B:$B, D4123, 'TT History'!$E:$E) &gt;= 8.5%, 1.1055, 1.0525)), 1.0525)</f>
        <v>19.060651141805188</v>
      </c>
    </row>
    <row r="4124" spans="1:8" x14ac:dyDescent="0.25">
      <c r="A4124" t="s">
        <v>176</v>
      </c>
      <c r="B4124" t="str">
        <f>VLOOKUP(C4124, olt_db!$B$2:$E$70, 2, 0)</f>
        <v>OLT-SMGN-Hulakma_Sinaga</v>
      </c>
      <c r="C4124" t="s">
        <v>1471</v>
      </c>
      <c r="D4124" s="35" t="s">
        <v>1696</v>
      </c>
      <c r="E4124" s="35" t="s">
        <v>1678</v>
      </c>
      <c r="F4124" s="125">
        <v>2.9775675392323699</v>
      </c>
      <c r="G4124" s="126">
        <v>99.095650528254495</v>
      </c>
      <c r="H4124" s="37">
        <f>ACOS(COS(RADIANS(90-F4125)) * COS(RADIANS(90-F4124)) + SIN(RADIANS(90-F4125)) * SIN(RADIANS(90-F4124)) * COS(RADIANS(G4125-G4124))) * 6371392 * IFERROR(IF(AVERAGEIF('TT History'!$B:$B, D4124, 'TT History'!$E:$E) &gt; 9.8%, 1.1205, IF(AVERAGEIF('TT History'!$B:$B, D4124, 'TT History'!$E:$E) &gt;= 8.5%, 1.1055, 1.0525)), 1.0525)</f>
        <v>18.670039949607578</v>
      </c>
    </row>
    <row r="4125" spans="1:8" x14ac:dyDescent="0.25">
      <c r="A4125" t="s">
        <v>176</v>
      </c>
      <c r="B4125" t="str">
        <f>VLOOKUP(C4125, olt_db!$B$2:$E$70, 2, 0)</f>
        <v>OLT-SMGN-Hulakma_Sinaga</v>
      </c>
      <c r="C4125" t="s">
        <v>1471</v>
      </c>
      <c r="D4125" s="35" t="s">
        <v>1696</v>
      </c>
      <c r="E4125" s="35" t="s">
        <v>1679</v>
      </c>
      <c r="F4125" s="125">
        <v>2.9774488711133</v>
      </c>
      <c r="G4125" s="126">
        <v>99.095543778855102</v>
      </c>
      <c r="H4125" s="37">
        <f>ACOS(COS(RADIANS(90-F4126)) * COS(RADIANS(90-F4125)) + SIN(RADIANS(90-F4126)) * SIN(RADIANS(90-F4125)) * COS(RADIANS(G4126-G4125))) * 6371392 * IFERROR(IF(AVERAGEIF('TT History'!$B:$B, D4125, 'TT History'!$E:$E) &gt; 9.8%, 1.1205, IF(AVERAGEIF('TT History'!$B:$B, D4125, 'TT History'!$E:$E) &gt;= 8.5%, 1.1055, 1.0525)), 1.0525)</f>
        <v>22.978314005069993</v>
      </c>
    </row>
    <row r="4126" spans="1:8" x14ac:dyDescent="0.25">
      <c r="A4126" t="s">
        <v>176</v>
      </c>
      <c r="B4126" t="str">
        <f>VLOOKUP(C4126, olt_db!$B$2:$E$70, 2, 0)</f>
        <v>OLT-SMGN-Hulakma_Sinaga</v>
      </c>
      <c r="C4126" t="s">
        <v>1471</v>
      </c>
      <c r="D4126" s="35" t="s">
        <v>1696</v>
      </c>
      <c r="E4126" s="35" t="s">
        <v>1680</v>
      </c>
      <c r="F4126" s="125">
        <v>2.9772743107133799</v>
      </c>
      <c r="G4126" s="126">
        <v>99.095633751926897</v>
      </c>
      <c r="H4126" s="37">
        <f>ACOS(COS(RADIANS(90-F4127)) * COS(RADIANS(90-F4126)) + SIN(RADIANS(90-F4127)) * SIN(RADIANS(90-F4126)) * COS(RADIANS(G4127-G4126))) * 6371392 * IFERROR(IF(AVERAGEIF('TT History'!$B:$B, D4126, 'TT History'!$E:$E) &gt; 9.8%, 1.1205, IF(AVERAGEIF('TT History'!$B:$B, D4126, 'TT History'!$E:$E) &gt;= 8.5%, 1.1055, 1.0525)), 1.0525)</f>
        <v>18.04396453633948</v>
      </c>
    </row>
    <row r="4127" spans="1:8" x14ac:dyDescent="0.25">
      <c r="A4127" t="s">
        <v>176</v>
      </c>
      <c r="B4127" t="str">
        <f>VLOOKUP(C4127, olt_db!$B$2:$E$70, 2, 0)</f>
        <v>OLT-SMGN-Hulakma_Sinaga</v>
      </c>
      <c r="C4127" t="s">
        <v>1471</v>
      </c>
      <c r="D4127" s="35" t="s">
        <v>1696</v>
      </c>
      <c r="E4127" s="35" t="s">
        <v>1681</v>
      </c>
      <c r="F4127" s="125">
        <v>2.97714235803278</v>
      </c>
      <c r="G4127" s="126">
        <v>99.095713589007602</v>
      </c>
      <c r="H4127" s="37">
        <f>ACOS(COS(RADIANS(90-F4128)) * COS(RADIANS(90-F4127)) + SIN(RADIANS(90-F4128)) * SIN(RADIANS(90-F4127)) * COS(RADIANS(G4128-G4127))) * 6371392 * IFERROR(IF(AVERAGEIF('TT History'!$B:$B, D4127, 'TT History'!$E:$E) &gt; 9.8%, 1.1205, IF(AVERAGEIF('TT History'!$B:$B, D4127, 'TT History'!$E:$E) &gt;= 8.5%, 1.1055, 1.0525)), 1.0525)</f>
        <v>20.024292173459322</v>
      </c>
    </row>
    <row r="4128" spans="1:8" x14ac:dyDescent="0.25">
      <c r="A4128" t="s">
        <v>176</v>
      </c>
      <c r="B4128" t="str">
        <f>VLOOKUP(C4128, olt_db!$B$2:$E$70, 2, 0)</f>
        <v>OLT-SMGN-Hulakma_Sinaga</v>
      </c>
      <c r="C4128" t="s">
        <v>1471</v>
      </c>
      <c r="D4128" s="35" t="s">
        <v>1696</v>
      </c>
      <c r="E4128" s="35" t="s">
        <v>1682</v>
      </c>
      <c r="F4128" s="125">
        <v>2.9769898182269001</v>
      </c>
      <c r="G4128" s="126">
        <v>99.095791170502807</v>
      </c>
      <c r="H4128" s="37">
        <f>ACOS(COS(RADIANS(90-F4129)) * COS(RADIANS(90-F4128)) + SIN(RADIANS(90-F4129)) * SIN(RADIANS(90-F4128)) * COS(RADIANS(G4129-G4128))) * 6371392 * IFERROR(IF(AVERAGEIF('TT History'!$B:$B, D4128, 'TT History'!$E:$E) &gt; 9.8%, 1.1205, IF(AVERAGEIF('TT History'!$B:$B, D4128, 'TT History'!$E:$E) &gt;= 8.5%, 1.1055, 1.0525)), 1.0525)</f>
        <v>19.823073157689183</v>
      </c>
    </row>
    <row r="4129" spans="1:8" x14ac:dyDescent="0.25">
      <c r="A4129" t="s">
        <v>176</v>
      </c>
      <c r="B4129" t="str">
        <f>VLOOKUP(C4129, olt_db!$B$2:$E$70, 2, 0)</f>
        <v>OLT-SMGN-Hulakma_Sinaga</v>
      </c>
      <c r="C4129" t="s">
        <v>1471</v>
      </c>
      <c r="D4129" s="35" t="s">
        <v>1696</v>
      </c>
      <c r="E4129" s="35" t="s">
        <v>1683</v>
      </c>
      <c r="F4129" s="125">
        <v>2.97683703161068</v>
      </c>
      <c r="G4129" s="126">
        <v>99.095864365713197</v>
      </c>
      <c r="H4129" s="37">
        <f>ACOS(COS(RADIANS(90-F4130)) * COS(RADIANS(90-F4129)) + SIN(RADIANS(90-F4130)) * SIN(RADIANS(90-F4129)) * COS(RADIANS(G4130-G4129))) * 6371392 * IFERROR(IF(AVERAGEIF('TT History'!$B:$B, D4129, 'TT History'!$E:$E) &gt; 9.8%, 1.1205, IF(AVERAGEIF('TT History'!$B:$B, D4129, 'TT History'!$E:$E) &gt;= 8.5%, 1.1055, 1.0525)), 1.0525)</f>
        <v>18.654523714946535</v>
      </c>
    </row>
    <row r="4130" spans="1:8" x14ac:dyDescent="0.25">
      <c r="A4130" t="s">
        <v>176</v>
      </c>
      <c r="B4130" t="str">
        <f>VLOOKUP(C4130, olt_db!$B$2:$E$70, 2, 0)</f>
        <v>OLT-SMGN-Hulakma_Sinaga</v>
      </c>
      <c r="C4130" t="s">
        <v>1471</v>
      </c>
      <c r="D4130" s="35" t="s">
        <v>1696</v>
      </c>
      <c r="E4130" s="35" t="s">
        <v>1684</v>
      </c>
      <c r="F4130" s="125">
        <v>2.9766963441348699</v>
      </c>
      <c r="G4130" s="126">
        <v>99.095939372381807</v>
      </c>
      <c r="H4130" s="37">
        <f>ACOS(COS(RADIANS(90-F4131)) * COS(RADIANS(90-F4130)) + SIN(RADIANS(90-F4131)) * SIN(RADIANS(90-F4130)) * COS(RADIANS(G4131-G4130))) * 6371392 * IFERROR(IF(AVERAGEIF('TT History'!$B:$B, D4130, 'TT History'!$E:$E) &gt; 9.8%, 1.1205, IF(AVERAGEIF('TT History'!$B:$B, D4130, 'TT History'!$E:$E) &gt;= 8.5%, 1.1055, 1.0525)), 1.0525)</f>
        <v>26.385265061438577</v>
      </c>
    </row>
    <row r="4131" spans="1:8" x14ac:dyDescent="0.25">
      <c r="A4131" t="s">
        <v>176</v>
      </c>
      <c r="B4131" t="str">
        <f>VLOOKUP(C4131, olt_db!$B$2:$E$70, 2, 0)</f>
        <v>OLT-SMGN-Hulakma_Sinaga</v>
      </c>
      <c r="C4131" t="s">
        <v>1471</v>
      </c>
      <c r="D4131" s="35" t="s">
        <v>1696</v>
      </c>
      <c r="E4131" s="35" t="s">
        <v>1685</v>
      </c>
      <c r="F4131" s="125">
        <v>2.9764935328365301</v>
      </c>
      <c r="G4131" s="126">
        <v>99.0960379415733</v>
      </c>
      <c r="H4131" s="37">
        <f>ACOS(COS(RADIANS(90-F4132)) * COS(RADIANS(90-F4131)) + SIN(RADIANS(90-F4132)) * SIN(RADIANS(90-F4131)) * COS(RADIANS(G4132-G4131))) * 6371392 * IFERROR(IF(AVERAGEIF('TT History'!$B:$B, D4131, 'TT History'!$E:$E) &gt; 9.8%, 1.1205, IF(AVERAGEIF('TT History'!$B:$B, D4131, 'TT History'!$E:$E) &gt;= 8.5%, 1.1055, 1.0525)), 1.0525)</f>
        <v>25.32910640678525</v>
      </c>
    </row>
    <row r="4132" spans="1:8" x14ac:dyDescent="0.25">
      <c r="A4132" t="s">
        <v>176</v>
      </c>
      <c r="B4132" t="str">
        <f>VLOOKUP(C4132, olt_db!$B$2:$E$70, 2, 0)</f>
        <v>OLT-SMGN-Hulakma_Sinaga</v>
      </c>
      <c r="C4132" t="s">
        <v>1471</v>
      </c>
      <c r="D4132" s="35" t="s">
        <v>1696</v>
      </c>
      <c r="E4132" s="35" t="s">
        <v>1686</v>
      </c>
      <c r="F4132" s="125">
        <v>2.97630121763344</v>
      </c>
      <c r="G4132" s="126">
        <v>99.096137326223896</v>
      </c>
      <c r="H4132" s="37">
        <f>ACOS(COS(RADIANS(90-F4133)) * COS(RADIANS(90-F4132)) + SIN(RADIANS(90-F4133)) * SIN(RADIANS(90-F4132)) * COS(RADIANS(G4133-G4132))) * 6371392 * IFERROR(IF(AVERAGEIF('TT History'!$B:$B, D4132, 'TT History'!$E:$E) &gt; 9.8%, 1.1205, IF(AVERAGEIF('TT History'!$B:$B, D4132, 'TT History'!$E:$E) &gt;= 8.5%, 1.1055, 1.0525)), 1.0525)</f>
        <v>17.239980958569877</v>
      </c>
    </row>
    <row r="4133" spans="1:8" x14ac:dyDescent="0.25">
      <c r="A4133" t="s">
        <v>176</v>
      </c>
      <c r="B4133" t="str">
        <f>VLOOKUP(C4133, olt_db!$B$2:$E$70, 2, 0)</f>
        <v>OLT-SMGN-Hulakma_Sinaga</v>
      </c>
      <c r="C4133" t="s">
        <v>1471</v>
      </c>
      <c r="D4133" s="35" t="s">
        <v>1696</v>
      </c>
      <c r="E4133" s="35" t="s">
        <v>1687</v>
      </c>
      <c r="F4133" s="125">
        <v>2.9761653199761602</v>
      </c>
      <c r="G4133" s="126">
        <v>99.096194229896</v>
      </c>
      <c r="H4133" s="37">
        <f>ACOS(COS(RADIANS(90-F4134)) * COS(RADIANS(90-F4133)) + SIN(RADIANS(90-F4134)) * SIN(RADIANS(90-F4133)) * COS(RADIANS(G4134-G4133))) * 6371392 * IFERROR(IF(AVERAGEIF('TT History'!$B:$B, D4133, 'TT History'!$E:$E) &gt; 9.8%, 1.1205, IF(AVERAGEIF('TT History'!$B:$B, D4133, 'TT History'!$E:$E) &gt;= 8.5%, 1.1055, 1.0525)), 1.0525)</f>
        <v>19.981861960793232</v>
      </c>
    </row>
    <row r="4134" spans="1:8" x14ac:dyDescent="0.25">
      <c r="A4134" t="s">
        <v>176</v>
      </c>
      <c r="B4134" t="str">
        <f>VLOOKUP(C4134, olt_db!$B$2:$E$70, 2, 0)</f>
        <v>OLT-SMGN-Hulakma_Sinaga</v>
      </c>
      <c r="C4134" t="s">
        <v>1471</v>
      </c>
      <c r="D4134" s="35" t="s">
        <v>1696</v>
      </c>
      <c r="E4134" s="35" t="s">
        <v>1688</v>
      </c>
      <c r="F4134" s="125">
        <v>2.9762139307895401</v>
      </c>
      <c r="G4134" s="126">
        <v>99.096358109399603</v>
      </c>
      <c r="H4134" s="37">
        <f>ACOS(COS(RADIANS(90-F4135)) * COS(RADIANS(90-F4134)) + SIN(RADIANS(90-F4135)) * SIN(RADIANS(90-F4134)) * COS(RADIANS(G4135-G4134))) * 6371392 * IFERROR(IF(AVERAGEIF('TT History'!$B:$B, D4134, 'TT History'!$E:$E) &gt; 9.8%, 1.1205, IF(AVERAGEIF('TT History'!$B:$B, D4134, 'TT History'!$E:$E) &gt;= 8.5%, 1.1055, 1.0525)), 1.0525)</f>
        <v>16.42521937694049</v>
      </c>
    </row>
    <row r="4135" spans="1:8" x14ac:dyDescent="0.25">
      <c r="A4135" t="s">
        <v>176</v>
      </c>
      <c r="B4135" t="str">
        <f>VLOOKUP(C4135, olt_db!$B$2:$E$70, 2, 0)</f>
        <v>OLT-SMGN-Hulakma_Sinaga</v>
      </c>
      <c r="C4135" t="s">
        <v>1471</v>
      </c>
      <c r="D4135" s="35" t="s">
        <v>1696</v>
      </c>
      <c r="E4135" s="35" t="s">
        <v>1689</v>
      </c>
      <c r="F4135" s="125">
        <v>2.9762622515978099</v>
      </c>
      <c r="G4135" s="126">
        <v>99.096490040391899</v>
      </c>
      <c r="H4135" s="37">
        <f>ACOS(COS(RADIANS(90-F4136)) * COS(RADIANS(90-F4135)) + SIN(RADIANS(90-F4136)) * SIN(RADIANS(90-F4135)) * COS(RADIANS(G4136-G4135))) * 6371392 * IFERROR(IF(AVERAGEIF('TT History'!$B:$B, D4135, 'TT History'!$E:$E) &gt; 9.8%, 1.1205, IF(AVERAGEIF('TT History'!$B:$B, D4135, 'TT History'!$E:$E) &gt;= 8.5%, 1.1055, 1.0525)), 1.0525)</f>
        <v>16.136661303993758</v>
      </c>
    </row>
    <row r="4136" spans="1:8" x14ac:dyDescent="0.25">
      <c r="A4136" t="s">
        <v>176</v>
      </c>
      <c r="B4136" t="str">
        <f>VLOOKUP(C4136, olt_db!$B$2:$E$70, 2, 0)</f>
        <v>OLT-SMGN-Hulakma_Sinaga</v>
      </c>
      <c r="C4136" t="s">
        <v>1471</v>
      </c>
      <c r="D4136" s="35" t="s">
        <v>1696</v>
      </c>
      <c r="E4136" s="35" t="s">
        <v>1690</v>
      </c>
      <c r="F4136" s="125">
        <v>2.9763029650192099</v>
      </c>
      <c r="G4136" s="126">
        <v>99.096621938251701</v>
      </c>
      <c r="H4136" s="37">
        <f>ACOS(COS(RADIANS(90-F4137)) * COS(RADIANS(90-F4136)) + SIN(RADIANS(90-F4137)) * SIN(RADIANS(90-F4136)) * COS(RADIANS(G4137-G4136))) * 6371392 * IFERROR(IF(AVERAGEIF('TT History'!$B:$B, D4136, 'TT History'!$E:$E) &gt; 9.8%, 1.1205, IF(AVERAGEIF('TT History'!$B:$B, D4136, 'TT History'!$E:$E) &gt;= 8.5%, 1.1055, 1.0525)), 1.0525)</f>
        <v>13.834186130804383</v>
      </c>
    </row>
    <row r="4137" spans="1:8" x14ac:dyDescent="0.25">
      <c r="A4137" t="s">
        <v>176</v>
      </c>
      <c r="B4137" t="str">
        <f>VLOOKUP(C4137, olt_db!$B$2:$E$70, 2, 0)</f>
        <v>OLT-SMGN-Hulakma_Sinaga</v>
      </c>
      <c r="C4137" t="s">
        <v>1471</v>
      </c>
      <c r="D4137" s="35" t="s">
        <v>1696</v>
      </c>
      <c r="E4137" s="35" t="s">
        <v>1691</v>
      </c>
      <c r="F4137" s="125">
        <v>2.9763250896478102</v>
      </c>
      <c r="G4137" s="126">
        <v>99.096738205278498</v>
      </c>
      <c r="H4137" s="37">
        <f>ACOS(COS(RADIANS(90-F4138)) * COS(RADIANS(90-F4137)) + SIN(RADIANS(90-F4138)) * SIN(RADIANS(90-F4137)) * COS(RADIANS(G4138-G4137))) * 6371392 * IFERROR(IF(AVERAGEIF('TT History'!$B:$B, D4137, 'TT History'!$E:$E) &gt; 9.8%, 1.1205, IF(AVERAGEIF('TT History'!$B:$B, D4137, 'TT History'!$E:$E) &gt;= 8.5%, 1.1055, 1.0525)), 1.0525)</f>
        <v>14.762964224854999</v>
      </c>
    </row>
    <row r="4138" spans="1:8" x14ac:dyDescent="0.25">
      <c r="A4138" t="s">
        <v>176</v>
      </c>
      <c r="B4138" t="str">
        <f>VLOOKUP(C4138, olt_db!$B$2:$E$70, 2, 0)</f>
        <v>OLT-SMGN-Hulakma_Sinaga</v>
      </c>
      <c r="C4138" t="s">
        <v>1471</v>
      </c>
      <c r="D4138" s="35" t="s">
        <v>1696</v>
      </c>
      <c r="E4138" s="35" t="s">
        <v>1692</v>
      </c>
      <c r="F4138" s="125">
        <v>2.9763453031673599</v>
      </c>
      <c r="G4138" s="126">
        <v>99.096862877368395</v>
      </c>
      <c r="H4138" s="37">
        <f>ACOS(COS(RADIANS(90-F4139)) * COS(RADIANS(90-F4138)) + SIN(RADIANS(90-F4139)) * SIN(RADIANS(90-F4138)) * COS(RADIANS(G4139-G4138))) * 6371392 * IFERROR(IF(AVERAGEIF('TT History'!$B:$B, D4138, 'TT History'!$E:$E) &gt; 9.8%, 1.1205, IF(AVERAGEIF('TT History'!$B:$B, D4138, 'TT History'!$E:$E) &gt;= 8.5%, 1.1055, 1.0525)), 1.0525)</f>
        <v>25.570985093074636</v>
      </c>
    </row>
    <row r="4139" spans="1:8" x14ac:dyDescent="0.25">
      <c r="A4139" t="s">
        <v>176</v>
      </c>
      <c r="B4139" t="str">
        <f>VLOOKUP(C4139, olt_db!$B$2:$E$70, 2, 0)</f>
        <v>OLT-SMGN-Hulakma_Sinaga</v>
      </c>
      <c r="C4139" t="s">
        <v>1471</v>
      </c>
      <c r="D4139" s="35" t="s">
        <v>1696</v>
      </c>
      <c r="E4139" s="35" t="s">
        <v>1693</v>
      </c>
      <c r="F4139" s="125">
        <v>2.9763918983112001</v>
      </c>
      <c r="G4139" s="126">
        <v>99.097076618859603</v>
      </c>
      <c r="H4139" s="37">
        <f>ACOS(COS(RADIANS(90-F4140)) * COS(RADIANS(90-F4139)) + SIN(RADIANS(90-F4140)) * SIN(RADIANS(90-F4139)) * COS(RADIANS(G4140-G4139))) * 6371392 * IFERROR(IF(AVERAGEIF('TT History'!$B:$B, D4139, 'TT History'!$E:$E) &gt; 9.8%, 1.1205, IF(AVERAGEIF('TT History'!$B:$B, D4139, 'TT History'!$E:$E) &gt;= 8.5%, 1.1055, 1.0525)), 1.0525)</f>
        <v>16.268235378027761</v>
      </c>
    </row>
    <row r="4140" spans="1:8" x14ac:dyDescent="0.25">
      <c r="A4140" t="s">
        <v>176</v>
      </c>
      <c r="B4140" t="str">
        <f>VLOOKUP(C4140, olt_db!$B$2:$E$70, 2, 0)</f>
        <v>OLT-SMGN-Hulakma_Sinaga</v>
      </c>
      <c r="C4140" t="s">
        <v>1471</v>
      </c>
      <c r="D4140" s="35" t="s">
        <v>1696</v>
      </c>
      <c r="E4140" s="35" t="s">
        <v>1694</v>
      </c>
      <c r="F4140" s="125">
        <v>2.9764399283397802</v>
      </c>
      <c r="G4140" s="126">
        <v>99.097207228758506</v>
      </c>
      <c r="H4140" s="37">
        <f>ACOS(COS(RADIANS(90-F4141)) * COS(RADIANS(90-F4140)) + SIN(RADIANS(90-F4141)) * SIN(RADIANS(90-F4140)) * COS(RADIANS(G4141-G4140))) * 6371392 * IFERROR(IF(AVERAGEIF('TT History'!$B:$B, D4140, 'TT History'!$E:$E) &gt; 9.8%, 1.1205, IF(AVERAGEIF('TT History'!$B:$B, D4140, 'TT History'!$E:$E) &gt;= 8.5%, 1.1055, 1.0525)), 1.0525)</f>
        <v>18.376523095674195</v>
      </c>
    </row>
    <row r="4141" spans="1:8" x14ac:dyDescent="0.25">
      <c r="A4141" t="s">
        <v>176</v>
      </c>
      <c r="B4141" t="str">
        <f>VLOOKUP(C4141, olt_db!$B$2:$E$70, 2, 0)</f>
        <v>OLT-SMGN-Hulakma_Sinaga</v>
      </c>
      <c r="C4141" t="s">
        <v>1471</v>
      </c>
      <c r="D4141" s="35" t="s">
        <v>1696</v>
      </c>
      <c r="E4141" s="35" t="s">
        <v>1695</v>
      </c>
      <c r="F4141" s="125">
        <v>2.9765897980614899</v>
      </c>
      <c r="G4141" s="126">
        <v>99.097160356032006</v>
      </c>
      <c r="H4141" s="37">
        <f>(ACOS(COS(RADIANS(90-olt_db!F40)) * COS(RADIANS(90-F4141)) + SIN(RADIANS(90-olt_db!F40)) * SIN(RADIANS(90-F4141)) * COS(RADIANS(olt_db!G40-G4141))) * 6371392)*1.105</f>
        <v>24.740517689637503</v>
      </c>
    </row>
    <row r="4142" spans="1:8" x14ac:dyDescent="0.25">
      <c r="A4142" t="s">
        <v>176</v>
      </c>
      <c r="B4142" t="str">
        <f>VLOOKUP(C4142, olt_db!$B$2:$E$70, 2, 0)</f>
        <v>OLT-SMGN-Hulakma_Sinaga</v>
      </c>
      <c r="C4142" t="s">
        <v>1471</v>
      </c>
      <c r="D4142" s="20" t="s">
        <v>1733</v>
      </c>
      <c r="E4142" s="20" t="s">
        <v>1734</v>
      </c>
      <c r="F4142" s="127">
        <v>2.9670205213303</v>
      </c>
      <c r="G4142" s="128">
        <v>99.1003006430618</v>
      </c>
      <c r="H4142" s="51">
        <f>ACOS(COS(RADIANS(90-F4143)) * COS(RADIANS(90-F4142)) + SIN(RADIANS(90-F4143)) * SIN(RADIANS(90-F4142)) * COS(RADIANS(G4143-G4142))) * 6371392 * IFERROR(IF(AVERAGEIF('TT History'!$B:$B, D4142, 'TT History'!$E:$E) &gt; 9.8%, 1.1205, IF(AVERAGEIF('TT History'!$B:$B, D4142, 'TT History'!$E:$E) &gt;= 8.5%, 1.1055, 1.0525)), 1.0525)</f>
        <v>49.727093829730514</v>
      </c>
    </row>
    <row r="4143" spans="1:8" x14ac:dyDescent="0.25">
      <c r="A4143" t="s">
        <v>176</v>
      </c>
      <c r="B4143" t="str">
        <f>VLOOKUP(C4143, olt_db!$B$2:$E$70, 2, 0)</f>
        <v>OLT-SMGN-Hulakma_Sinaga</v>
      </c>
      <c r="C4143" t="s">
        <v>1471</v>
      </c>
      <c r="D4143" s="20" t="s">
        <v>1733</v>
      </c>
      <c r="E4143" s="20" t="s">
        <v>1735</v>
      </c>
      <c r="F4143" s="127">
        <v>2.9674439082683599</v>
      </c>
      <c r="G4143" s="128">
        <v>99.100336209434602</v>
      </c>
      <c r="H4143" s="51">
        <f>ACOS(COS(RADIANS(90-F4144)) * COS(RADIANS(90-F4143)) + SIN(RADIANS(90-F4144)) * SIN(RADIANS(90-F4143)) * COS(RADIANS(G4144-G4143))) * 6371392 * IFERROR(IF(AVERAGEIF('TT History'!$B:$B, D4143, 'TT History'!$E:$E) &gt; 9.8%, 1.1205, IF(AVERAGEIF('TT History'!$B:$B, D4143, 'TT History'!$E:$E) &gt;= 8.5%, 1.1055, 1.0525)), 1.0525)</f>
        <v>62.692910399813222</v>
      </c>
    </row>
    <row r="4144" spans="1:8" x14ac:dyDescent="0.25">
      <c r="A4144" t="s">
        <v>176</v>
      </c>
      <c r="B4144" t="str">
        <f>VLOOKUP(C4144, olt_db!$B$2:$E$70, 2, 0)</f>
        <v>OLT-SMGN-Hulakma_Sinaga</v>
      </c>
      <c r="C4144" t="s">
        <v>1471</v>
      </c>
      <c r="D4144" s="20" t="s">
        <v>1733</v>
      </c>
      <c r="E4144" s="20" t="s">
        <v>1736</v>
      </c>
      <c r="F4144" s="127">
        <v>2.96741939369387</v>
      </c>
      <c r="G4144" s="128">
        <v>99.099800397520596</v>
      </c>
      <c r="H4144" s="51">
        <f>ACOS(COS(RADIANS(90-F4145)) * COS(RADIANS(90-F4144)) + SIN(RADIANS(90-F4145)) * SIN(RADIANS(90-F4144)) * COS(RADIANS(G4145-G4144))) * 6371392 * IFERROR(IF(AVERAGEIF('TT History'!$B:$B, D4144, 'TT History'!$E:$E) &gt; 9.8%, 1.1205, IF(AVERAGEIF('TT History'!$B:$B, D4144, 'TT History'!$E:$E) &gt;= 8.5%, 1.1055, 1.0525)), 1.0525)</f>
        <v>50.673880441500131</v>
      </c>
    </row>
    <row r="4145" spans="1:8" x14ac:dyDescent="0.25">
      <c r="A4145" t="s">
        <v>176</v>
      </c>
      <c r="B4145" t="str">
        <f>VLOOKUP(C4145, olt_db!$B$2:$E$70, 2, 0)</f>
        <v>OLT-SMGN-Hulakma_Sinaga</v>
      </c>
      <c r="C4145" t="s">
        <v>1471</v>
      </c>
      <c r="D4145" s="20" t="s">
        <v>1733</v>
      </c>
      <c r="E4145" s="20" t="s">
        <v>1737</v>
      </c>
      <c r="F4145" s="127">
        <v>2.9674119806261001</v>
      </c>
      <c r="G4145" s="128">
        <v>99.099366917714505</v>
      </c>
      <c r="H4145" s="51">
        <f>ACOS(COS(RADIANS(90-F4146)) * COS(RADIANS(90-F4145)) + SIN(RADIANS(90-F4146)) * SIN(RADIANS(90-F4145)) * COS(RADIANS(G4146-G4145))) * 6371392 * IFERROR(IF(AVERAGEIF('TT History'!$B:$B, D4145, 'TT History'!$E:$E) &gt; 9.8%, 1.1205, IF(AVERAGEIF('TT History'!$B:$B, D4145, 'TT History'!$E:$E) &gt;= 8.5%, 1.1055, 1.0525)), 1.0525)</f>
        <v>68.952538849374832</v>
      </c>
    </row>
    <row r="4146" spans="1:8" x14ac:dyDescent="0.25">
      <c r="A4146" t="s">
        <v>176</v>
      </c>
      <c r="B4146" t="str">
        <f>VLOOKUP(C4146, olt_db!$B$2:$E$70, 2, 0)</f>
        <v>OLT-SMGN-Hulakma_Sinaga</v>
      </c>
      <c r="C4146" t="s">
        <v>1471</v>
      </c>
      <c r="D4146" s="20" t="s">
        <v>1733</v>
      </c>
      <c r="E4146" s="20" t="s">
        <v>1738</v>
      </c>
      <c r="F4146" s="127">
        <v>2.96734329726032</v>
      </c>
      <c r="G4146" s="128">
        <v>99.098781012618304</v>
      </c>
      <c r="H4146" s="51">
        <f>ACOS(COS(RADIANS(90-F4147)) * COS(RADIANS(90-F4146)) + SIN(RADIANS(90-F4147)) * SIN(RADIANS(90-F4146)) * COS(RADIANS(G4147-G4146))) * 6371392 * IFERROR(IF(AVERAGEIF('TT History'!$B:$B, D4146, 'TT History'!$E:$E) &gt; 9.8%, 1.1205, IF(AVERAGEIF('TT History'!$B:$B, D4146, 'TT History'!$E:$E) &gt;= 8.5%, 1.1055, 1.0525)), 1.0525)</f>
        <v>24.385314728025886</v>
      </c>
    </row>
    <row r="4147" spans="1:8" x14ac:dyDescent="0.25">
      <c r="A4147" t="s">
        <v>176</v>
      </c>
      <c r="B4147" t="str">
        <f>VLOOKUP(C4147, olt_db!$B$2:$E$70, 2, 0)</f>
        <v>OLT-SMGN-Hulakma_Sinaga</v>
      </c>
      <c r="C4147" t="s">
        <v>1471</v>
      </c>
      <c r="D4147" s="20" t="s">
        <v>1733</v>
      </c>
      <c r="E4147" s="20" t="s">
        <v>1739</v>
      </c>
      <c r="F4147" s="127">
        <v>2.9673657620271898</v>
      </c>
      <c r="G4147" s="128">
        <v>99.098573599262593</v>
      </c>
      <c r="H4147" s="51">
        <f>ACOS(COS(RADIANS(90-F4148)) * COS(RADIANS(90-F4147)) + SIN(RADIANS(90-F4148)) * SIN(RADIANS(90-F4147)) * COS(RADIANS(G4148-G4147))) * 6371392 * IFERROR(IF(AVERAGEIF('TT History'!$B:$B, D4147, 'TT History'!$E:$E) &gt; 9.8%, 1.1205, IF(AVERAGEIF('TT History'!$B:$B, D4147, 'TT History'!$E:$E) &gt;= 8.5%, 1.1055, 1.0525)), 1.0525)</f>
        <v>16.696240603335841</v>
      </c>
    </row>
    <row r="4148" spans="1:8" x14ac:dyDescent="0.25">
      <c r="A4148" t="s">
        <v>176</v>
      </c>
      <c r="B4148" t="str">
        <f>VLOOKUP(C4148, olt_db!$B$2:$E$70, 2, 0)</f>
        <v>OLT-SMGN-Hulakma_Sinaga</v>
      </c>
      <c r="C4148" t="s">
        <v>1471</v>
      </c>
      <c r="D4148" s="20" t="s">
        <v>1733</v>
      </c>
      <c r="E4148" s="20" t="s">
        <v>1740</v>
      </c>
      <c r="F4148" s="127">
        <v>2.96750773232064</v>
      </c>
      <c r="G4148" s="128">
        <v>99.098559607267404</v>
      </c>
      <c r="H4148" s="51">
        <f>ACOS(COS(RADIANS(90-F4149)) * COS(RADIANS(90-F4148)) + SIN(RADIANS(90-F4149)) * SIN(RADIANS(90-F4148)) * COS(RADIANS(G4149-G4148))) * 6371392 * IFERROR(IF(AVERAGEIF('TT History'!$B:$B, D4148, 'TT History'!$E:$E) &gt; 9.8%, 1.1205, IF(AVERAGEIF('TT History'!$B:$B, D4148, 'TT History'!$E:$E) &gt;= 8.5%, 1.1055, 1.0525)), 1.0525)</f>
        <v>12.38149732294363</v>
      </c>
    </row>
    <row r="4149" spans="1:8" x14ac:dyDescent="0.25">
      <c r="A4149" t="s">
        <v>176</v>
      </c>
      <c r="B4149" t="str">
        <f>VLOOKUP(C4149, olt_db!$B$2:$E$70, 2, 0)</f>
        <v>OLT-SMGN-Hulakma_Sinaga</v>
      </c>
      <c r="C4149" t="s">
        <v>1471</v>
      </c>
      <c r="D4149" s="20" t="s">
        <v>1733</v>
      </c>
      <c r="E4149" s="20" t="s">
        <v>1741</v>
      </c>
      <c r="F4149" s="127">
        <v>2.96761290592503</v>
      </c>
      <c r="G4149" s="128">
        <v>99.098548176115301</v>
      </c>
      <c r="H4149" s="51">
        <f>ACOS(COS(RADIANS(90-F4150)) * COS(RADIANS(90-F4149)) + SIN(RADIANS(90-F4150)) * SIN(RADIANS(90-F4149)) * COS(RADIANS(G4150-G4149))) * 6371392 * IFERROR(IF(AVERAGEIF('TT History'!$B:$B, D4149, 'TT History'!$E:$E) &gt; 9.8%, 1.1205, IF(AVERAGEIF('TT History'!$B:$B, D4149, 'TT History'!$E:$E) &gt;= 8.5%, 1.1055, 1.0525)), 1.0525)</f>
        <v>17.307035859490295</v>
      </c>
    </row>
    <row r="4150" spans="1:8" x14ac:dyDescent="0.25">
      <c r="A4150" t="s">
        <v>176</v>
      </c>
      <c r="B4150" t="str">
        <f>VLOOKUP(C4150, olt_db!$B$2:$E$70, 2, 0)</f>
        <v>OLT-SMGN-Hulakma_Sinaga</v>
      </c>
      <c r="C4150" t="s">
        <v>1471</v>
      </c>
      <c r="D4150" s="20" t="s">
        <v>1733</v>
      </c>
      <c r="E4150" s="20" t="s">
        <v>1742</v>
      </c>
      <c r="F4150" s="127">
        <v>2.96776077223871</v>
      </c>
      <c r="G4150" s="128">
        <v>99.098549704706997</v>
      </c>
      <c r="H4150" s="51">
        <f>ACOS(COS(RADIANS(90-F4151)) * COS(RADIANS(90-F4150)) + SIN(RADIANS(90-F4151)) * SIN(RADIANS(90-F4150)) * COS(RADIANS(G4151-G4150))) * 6371392 * IFERROR(IF(AVERAGEIF('TT History'!$B:$B, D4150, 'TT History'!$E:$E) &gt; 9.8%, 1.1205, IF(AVERAGEIF('TT History'!$B:$B, D4150, 'TT History'!$E:$E) &gt;= 8.5%, 1.1055, 1.0525)), 1.0525)</f>
        <v>11.872231815070332</v>
      </c>
    </row>
    <row r="4151" spans="1:8" x14ac:dyDescent="0.25">
      <c r="A4151" t="s">
        <v>176</v>
      </c>
      <c r="B4151" t="str">
        <f>VLOOKUP(C4151, olt_db!$B$2:$E$70, 2, 0)</f>
        <v>OLT-SMGN-Hulakma_Sinaga</v>
      </c>
      <c r="C4151" t="s">
        <v>1471</v>
      </c>
      <c r="D4151" s="20" t="s">
        <v>1733</v>
      </c>
      <c r="E4151" s="20" t="s">
        <v>1743</v>
      </c>
      <c r="F4151" s="127">
        <v>2.9678622100661798</v>
      </c>
      <c r="G4151" s="128">
        <v>99.098550267746901</v>
      </c>
      <c r="H4151" s="51">
        <f>ACOS(COS(RADIANS(90-F4152)) * COS(RADIANS(90-F4151)) + SIN(RADIANS(90-F4152)) * SIN(RADIANS(90-F4151)) * COS(RADIANS(G4152-G4151))) * 6371392 * IFERROR(IF(AVERAGEIF('TT History'!$B:$B, D4151, 'TT History'!$E:$E) &gt; 9.8%, 1.1205, IF(AVERAGEIF('TT History'!$B:$B, D4151, 'TT History'!$E:$E) &gt;= 8.5%, 1.1055, 1.0525)), 1.0525)</f>
        <v>11.85918840661652</v>
      </c>
    </row>
    <row r="4152" spans="1:8" x14ac:dyDescent="0.25">
      <c r="A4152" t="s">
        <v>176</v>
      </c>
      <c r="B4152" t="str">
        <f>VLOOKUP(C4152, olt_db!$B$2:$E$70, 2, 0)</f>
        <v>OLT-SMGN-Hulakma_Sinaga</v>
      </c>
      <c r="C4152" t="s">
        <v>1471</v>
      </c>
      <c r="D4152" s="20" t="s">
        <v>1733</v>
      </c>
      <c r="E4152" s="20" t="s">
        <v>1744</v>
      </c>
      <c r="F4152" s="127">
        <v>2.9679629013130602</v>
      </c>
      <c r="G4152" s="128">
        <v>99.098538944433898</v>
      </c>
      <c r="H4152" s="51">
        <f>ACOS(COS(RADIANS(90-F4153)) * COS(RADIANS(90-F4152)) + SIN(RADIANS(90-F4153)) * SIN(RADIANS(90-F4152)) * COS(RADIANS(G4153-G4152))) * 6371392 * IFERROR(IF(AVERAGEIF('TT History'!$B:$B, D4152, 'TT History'!$E:$E) &gt; 9.8%, 1.1205, IF(AVERAGEIF('TT History'!$B:$B, D4152, 'TT History'!$E:$E) &gt;= 8.5%, 1.1055, 1.0525)), 1.0525)</f>
        <v>15.166644397707719</v>
      </c>
    </row>
    <row r="4153" spans="1:8" x14ac:dyDescent="0.25">
      <c r="A4153" t="s">
        <v>176</v>
      </c>
      <c r="B4153" t="str">
        <f>VLOOKUP(C4153, olt_db!$B$2:$E$70, 2, 0)</f>
        <v>OLT-SMGN-Hulakma_Sinaga</v>
      </c>
      <c r="C4153" t="s">
        <v>1471</v>
      </c>
      <c r="D4153" s="20" t="s">
        <v>1733</v>
      </c>
      <c r="E4153" s="20" t="s">
        <v>1745</v>
      </c>
      <c r="F4153" s="127">
        <v>2.9680922497794899</v>
      </c>
      <c r="G4153" s="128">
        <v>99.098531058301305</v>
      </c>
      <c r="H4153" s="51">
        <f>ACOS(COS(RADIANS(90-F4154)) * COS(RADIANS(90-F4153)) + SIN(RADIANS(90-F4154)) * SIN(RADIANS(90-F4153)) * COS(RADIANS(G4154-G4153))) * 6371392 * IFERROR(IF(AVERAGEIF('TT History'!$B:$B, D4153, 'TT History'!$E:$E) &gt; 9.8%, 1.1205, IF(AVERAGEIF('TT History'!$B:$B, D4153, 'TT History'!$E:$E) &gt;= 8.5%, 1.1055, 1.0525)), 1.0525)</f>
        <v>13.136694734836059</v>
      </c>
    </row>
    <row r="4154" spans="1:8" x14ac:dyDescent="0.25">
      <c r="A4154" t="s">
        <v>176</v>
      </c>
      <c r="B4154" t="str">
        <f>VLOOKUP(C4154, olt_db!$B$2:$E$70, 2, 0)</f>
        <v>OLT-SMGN-Hulakma_Sinaga</v>
      </c>
      <c r="C4154" t="s">
        <v>1471</v>
      </c>
      <c r="D4154" s="20" t="s">
        <v>1733</v>
      </c>
      <c r="E4154" s="20" t="s">
        <v>1746</v>
      </c>
      <c r="F4154" s="127">
        <v>2.9682042224746499</v>
      </c>
      <c r="G4154" s="128">
        <v>99.098523261508404</v>
      </c>
      <c r="H4154" s="51">
        <f>ACOS(COS(RADIANS(90-F4155)) * COS(RADIANS(90-F4154)) + SIN(RADIANS(90-F4155)) * SIN(RADIANS(90-F4154)) * COS(RADIANS(G4155-G4154))) * 6371392 * IFERROR(IF(AVERAGEIF('TT History'!$B:$B, D4154, 'TT History'!$E:$E) &gt; 9.8%, 1.1205, IF(AVERAGEIF('TT History'!$B:$B, D4154, 'TT History'!$E:$E) &gt;= 8.5%, 1.1055, 1.0525)), 1.0525)</f>
        <v>14.146789987041331</v>
      </c>
    </row>
    <row r="4155" spans="1:8" x14ac:dyDescent="0.25">
      <c r="A4155" t="s">
        <v>176</v>
      </c>
      <c r="B4155" t="str">
        <f>VLOOKUP(C4155, olt_db!$B$2:$E$70, 2, 0)</f>
        <v>OLT-SMGN-Hulakma_Sinaga</v>
      </c>
      <c r="C4155" t="s">
        <v>1471</v>
      </c>
      <c r="D4155" s="20" t="s">
        <v>1733</v>
      </c>
      <c r="E4155" s="20" t="s">
        <v>1747</v>
      </c>
      <c r="F4155" s="127">
        <v>2.96832442787453</v>
      </c>
      <c r="G4155" s="128">
        <v>99.098510559599205</v>
      </c>
      <c r="H4155" s="51">
        <f>ACOS(COS(RADIANS(90-F4156)) * COS(RADIANS(90-F4155)) + SIN(RADIANS(90-F4156)) * SIN(RADIANS(90-F4155)) * COS(RADIANS(G4156-G4155))) * 6371392 * IFERROR(IF(AVERAGEIF('TT History'!$B:$B, D4155, 'TT History'!$E:$E) &gt; 9.8%, 1.1205, IF(AVERAGEIF('TT History'!$B:$B, D4155, 'TT History'!$E:$E) &gt;= 8.5%, 1.1055, 1.0525)), 1.0525)</f>
        <v>13.515830914664281</v>
      </c>
    </row>
    <row r="4156" spans="1:8" x14ac:dyDescent="0.25">
      <c r="A4156" t="s">
        <v>176</v>
      </c>
      <c r="B4156" t="str">
        <f>VLOOKUP(C4156, olt_db!$B$2:$E$70, 2, 0)</f>
        <v>OLT-SMGN-Hulakma_Sinaga</v>
      </c>
      <c r="C4156" t="s">
        <v>1471</v>
      </c>
      <c r="D4156" s="20" t="s">
        <v>1733</v>
      </c>
      <c r="E4156" s="20" t="s">
        <v>1748</v>
      </c>
      <c r="F4156" s="127">
        <v>2.96843957171036</v>
      </c>
      <c r="G4156" s="128">
        <v>99.098501773980203</v>
      </c>
      <c r="H4156" s="51">
        <f>ACOS(COS(RADIANS(90-F4157)) * COS(RADIANS(90-F4156)) + SIN(RADIANS(90-F4157)) * SIN(RADIANS(90-F4156)) * COS(RADIANS(G4157-G4156))) * 6371392 * IFERROR(IF(AVERAGEIF('TT History'!$B:$B, D4156, 'TT History'!$E:$E) &gt; 9.8%, 1.1205, IF(AVERAGEIF('TT History'!$B:$B, D4156, 'TT History'!$E:$E) &gt;= 8.5%, 1.1055, 1.0525)), 1.0525)</f>
        <v>13.060846473500018</v>
      </c>
    </row>
    <row r="4157" spans="1:8" x14ac:dyDescent="0.25">
      <c r="A4157" t="s">
        <v>176</v>
      </c>
      <c r="B4157" t="str">
        <f>VLOOKUP(C4157, olt_db!$B$2:$E$70, 2, 0)</f>
        <v>OLT-SMGN-Hulakma_Sinaga</v>
      </c>
      <c r="C4157" t="s">
        <v>1471</v>
      </c>
      <c r="D4157" s="20" t="s">
        <v>1733</v>
      </c>
      <c r="E4157" s="20" t="s">
        <v>1749</v>
      </c>
      <c r="F4157" s="127">
        <v>2.9685511220257701</v>
      </c>
      <c r="G4157" s="128">
        <v>99.098498726316294</v>
      </c>
      <c r="H4157" s="51">
        <f>ACOS(COS(RADIANS(90-F4158)) * COS(RADIANS(90-F4157)) + SIN(RADIANS(90-F4158)) * SIN(RADIANS(90-F4157)) * COS(RADIANS(G4158-G4157))) * 6371392 * IFERROR(IF(AVERAGEIF('TT History'!$B:$B, D4157, 'TT History'!$E:$E) &gt; 9.8%, 1.1205, IF(AVERAGEIF('TT History'!$B:$B, D4157, 'TT History'!$E:$E) &gt;= 8.5%, 1.1055, 1.0525)), 1.0525)</f>
        <v>17.873829068777731</v>
      </c>
    </row>
    <row r="4158" spans="1:8" x14ac:dyDescent="0.25">
      <c r="A4158" t="s">
        <v>176</v>
      </c>
      <c r="B4158" t="str">
        <f>VLOOKUP(C4158, olt_db!$B$2:$E$70, 2, 0)</f>
        <v>OLT-SMGN-Hulakma_Sinaga</v>
      </c>
      <c r="C4158" t="s">
        <v>1471</v>
      </c>
      <c r="D4158" s="20" t="s">
        <v>1733</v>
      </c>
      <c r="E4158" s="20" t="s">
        <v>1750</v>
      </c>
      <c r="F4158" s="127">
        <v>2.9687038175699101</v>
      </c>
      <c r="G4158" s="128">
        <v>99.098501305278603</v>
      </c>
      <c r="H4158" s="51">
        <f>ACOS(COS(RADIANS(90-F4159)) * COS(RADIANS(90-F4158)) + SIN(RADIANS(90-F4159)) * SIN(RADIANS(90-F4158)) * COS(RADIANS(G4159-G4158))) * 6371392 * IFERROR(IF(AVERAGEIF('TT History'!$B:$B, D4158, 'TT History'!$E:$E) &gt; 9.8%, 1.1205, IF(AVERAGEIF('TT History'!$B:$B, D4158, 'TT History'!$E:$E) &gt;= 8.5%, 1.1055, 1.0525)), 1.0525)</f>
        <v>15.247080230656744</v>
      </c>
    </row>
    <row r="4159" spans="1:8" x14ac:dyDescent="0.25">
      <c r="A4159" t="s">
        <v>176</v>
      </c>
      <c r="B4159" t="str">
        <f>VLOOKUP(C4159, olt_db!$B$2:$E$70, 2, 0)</f>
        <v>OLT-SMGN-Hulakma_Sinaga</v>
      </c>
      <c r="C4159" t="s">
        <v>1471</v>
      </c>
      <c r="D4159" s="20" t="s">
        <v>1733</v>
      </c>
      <c r="E4159" s="20" t="s">
        <v>1751</v>
      </c>
      <c r="F4159" s="127">
        <v>2.9688338678958002</v>
      </c>
      <c r="G4159" s="128">
        <v>99.098493709218403</v>
      </c>
      <c r="H4159" s="51">
        <f>ACOS(COS(RADIANS(90-F4160)) * COS(RADIANS(90-F4159)) + SIN(RADIANS(90-F4160)) * SIN(RADIANS(90-F4159)) * COS(RADIANS(G4160-G4159))) * 6371392 * IFERROR(IF(AVERAGEIF('TT History'!$B:$B, D4159, 'TT History'!$E:$E) &gt; 9.8%, 1.1205, IF(AVERAGEIF('TT History'!$B:$B, D4159, 'TT History'!$E:$E) &gt;= 8.5%, 1.1055, 1.0525)), 1.0525)</f>
        <v>13.58620043833634</v>
      </c>
    </row>
    <row r="4160" spans="1:8" x14ac:dyDescent="0.25">
      <c r="A4160" t="s">
        <v>176</v>
      </c>
      <c r="B4160" t="str">
        <f>VLOOKUP(C4160, olt_db!$B$2:$E$70, 2, 0)</f>
        <v>OLT-SMGN-Hulakma_Sinaga</v>
      </c>
      <c r="C4160" t="s">
        <v>1471</v>
      </c>
      <c r="D4160" s="20" t="s">
        <v>1733</v>
      </c>
      <c r="E4160" s="20" t="s">
        <v>1752</v>
      </c>
      <c r="F4160" s="127">
        <v>2.9689490863605199</v>
      </c>
      <c r="G4160" s="128">
        <v>99.098479548825594</v>
      </c>
      <c r="H4160" s="51">
        <f>ACOS(COS(RADIANS(90-F4161)) * COS(RADIANS(90-F4160)) + SIN(RADIANS(90-F4161)) * SIN(RADIANS(90-F4160)) * COS(RADIANS(G4161-G4160))) * 6371392 * IFERROR(IF(AVERAGEIF('TT History'!$B:$B, D4160, 'TT History'!$E:$E) &gt; 9.8%, 1.1205, IF(AVERAGEIF('TT History'!$B:$B, D4160, 'TT History'!$E:$E) &gt;= 8.5%, 1.1055, 1.0525)), 1.0525)</f>
        <v>13.070017344765722</v>
      </c>
    </row>
    <row r="4161" spans="1:8" x14ac:dyDescent="0.25">
      <c r="A4161" t="s">
        <v>176</v>
      </c>
      <c r="B4161" t="str">
        <f>VLOOKUP(C4161, olt_db!$B$2:$E$70, 2, 0)</f>
        <v>OLT-SMGN-Hulakma_Sinaga</v>
      </c>
      <c r="C4161" t="s">
        <v>1471</v>
      </c>
      <c r="D4161" s="20" t="s">
        <v>1733</v>
      </c>
      <c r="E4161" s="20" t="s">
        <v>1753</v>
      </c>
      <c r="F4161" s="127">
        <v>2.9690604322767999</v>
      </c>
      <c r="G4161" s="128">
        <v>99.098471048813195</v>
      </c>
      <c r="H4161" s="51">
        <f>ACOS(COS(RADIANS(90-F4162)) * COS(RADIANS(90-F4161)) + SIN(RADIANS(90-F4162)) * SIN(RADIANS(90-F4161)) * COS(RADIANS(G4162-G4161))) * 6371392 * IFERROR(IF(AVERAGEIF('TT History'!$B:$B, D4161, 'TT History'!$E:$E) &gt; 9.8%, 1.1205, IF(AVERAGEIF('TT History'!$B:$B, D4161, 'TT History'!$E:$E) &gt;= 8.5%, 1.1055, 1.0525)), 1.0525)</f>
        <v>14.140789227447707</v>
      </c>
    </row>
    <row r="4162" spans="1:8" x14ac:dyDescent="0.25">
      <c r="A4162" t="s">
        <v>176</v>
      </c>
      <c r="B4162" t="str">
        <f>VLOOKUP(C4162, olt_db!$B$2:$E$70, 2, 0)</f>
        <v>OLT-SMGN-Hulakma_Sinaga</v>
      </c>
      <c r="C4162" t="s">
        <v>1471</v>
      </c>
      <c r="D4162" s="20" t="s">
        <v>1733</v>
      </c>
      <c r="E4162" s="20" t="s">
        <v>1754</v>
      </c>
      <c r="F4162" s="127">
        <v>2.9691806694149898</v>
      </c>
      <c r="G4162" s="128">
        <v>99.098459199313893</v>
      </c>
      <c r="H4162" s="51">
        <f>ACOS(COS(RADIANS(90-F4163)) * COS(RADIANS(90-F4162)) + SIN(RADIANS(90-F4163)) * SIN(RADIANS(90-F4162)) * COS(RADIANS(G4163-G4162))) * 6371392 * IFERROR(IF(AVERAGEIF('TT History'!$B:$B, D4162, 'TT History'!$E:$E) &gt; 9.8%, 1.1205, IF(AVERAGEIF('TT History'!$B:$B, D4162, 'TT History'!$E:$E) &gt;= 8.5%, 1.1055, 1.0525)), 1.0525)</f>
        <v>15.529343383288566</v>
      </c>
    </row>
    <row r="4163" spans="1:8" x14ac:dyDescent="0.25">
      <c r="A4163" t="s">
        <v>176</v>
      </c>
      <c r="B4163" t="str">
        <f>VLOOKUP(C4163, olt_db!$B$2:$E$70, 2, 0)</f>
        <v>OLT-SMGN-Hulakma_Sinaga</v>
      </c>
      <c r="C4163" t="s">
        <v>1471</v>
      </c>
      <c r="D4163" s="20" t="s">
        <v>1733</v>
      </c>
      <c r="E4163" s="20" t="s">
        <v>1755</v>
      </c>
      <c r="F4163" s="127">
        <v>2.9693123827662702</v>
      </c>
      <c r="G4163" s="128">
        <v>99.098475234454398</v>
      </c>
      <c r="H4163" s="51">
        <f>ACOS(COS(RADIANS(90-F4164)) * COS(RADIANS(90-F4163)) + SIN(RADIANS(90-F4164)) * SIN(RADIANS(90-F4163)) * COS(RADIANS(G4164-G4163))) * 6371392 * IFERROR(IF(AVERAGEIF('TT History'!$B:$B, D4163, 'TT History'!$E:$E) &gt; 9.8%, 1.1205, IF(AVERAGEIF('TT History'!$B:$B, D4163, 'TT History'!$E:$E) &gt;= 8.5%, 1.1055, 1.0525)), 1.0525)</f>
        <v>10.876288959694969</v>
      </c>
    </row>
    <row r="4164" spans="1:8" x14ac:dyDescent="0.25">
      <c r="A4164" t="s">
        <v>176</v>
      </c>
      <c r="B4164" t="str">
        <f>VLOOKUP(C4164, olt_db!$B$2:$E$70, 2, 0)</f>
        <v>OLT-SMGN-Hulakma_Sinaga</v>
      </c>
      <c r="C4164" t="s">
        <v>1471</v>
      </c>
      <c r="D4164" s="20" t="s">
        <v>1733</v>
      </c>
      <c r="E4164" s="20" t="s">
        <v>1756</v>
      </c>
      <c r="F4164" s="127">
        <v>2.9693581508191902</v>
      </c>
      <c r="G4164" s="128">
        <v>99.098556215582704</v>
      </c>
      <c r="H4164" s="51">
        <f>ACOS(COS(RADIANS(90-F4165)) * COS(RADIANS(90-F4164)) + SIN(RADIANS(90-F4165)) * SIN(RADIANS(90-F4164)) * COS(RADIANS(G4165-G4164))) * 6371392 * IFERROR(IF(AVERAGEIF('TT History'!$B:$B, D4164, 'TT History'!$E:$E) &gt; 9.8%, 1.1205, IF(AVERAGEIF('TT History'!$B:$B, D4164, 'TT History'!$E:$E) &gt;= 8.5%, 1.1055, 1.0525)), 1.0525)</f>
        <v>15.408312289783698</v>
      </c>
    </row>
    <row r="4165" spans="1:8" x14ac:dyDescent="0.25">
      <c r="A4165" t="s">
        <v>176</v>
      </c>
      <c r="B4165" t="str">
        <f>VLOOKUP(C4165, olt_db!$B$2:$E$70, 2, 0)</f>
        <v>OLT-SMGN-Hulakma_Sinaga</v>
      </c>
      <c r="C4165" t="s">
        <v>1471</v>
      </c>
      <c r="D4165" s="20" t="s">
        <v>1733</v>
      </c>
      <c r="E4165" s="20" t="s">
        <v>1757</v>
      </c>
      <c r="F4165" s="127">
        <v>2.9693966609331301</v>
      </c>
      <c r="G4165" s="128">
        <v>99.098682276222107</v>
      </c>
      <c r="H4165" s="51">
        <f>ACOS(COS(RADIANS(90-F4166)) * COS(RADIANS(90-F4165)) + SIN(RADIANS(90-F4166)) * SIN(RADIANS(90-F4165)) * COS(RADIANS(G4166-G4165))) * 6371392 * IFERROR(IF(AVERAGEIF('TT History'!$B:$B, D4165, 'TT History'!$E:$E) &gt; 9.8%, 1.1205, IF(AVERAGEIF('TT History'!$B:$B, D4165, 'TT History'!$E:$E) &gt;= 8.5%, 1.1055, 1.0525)), 1.0525)</f>
        <v>15.371005152127013</v>
      </c>
    </row>
    <row r="4166" spans="1:8" x14ac:dyDescent="0.25">
      <c r="A4166" t="s">
        <v>176</v>
      </c>
      <c r="B4166" t="str">
        <f>VLOOKUP(C4166, olt_db!$B$2:$E$70, 2, 0)</f>
        <v>OLT-SMGN-Hulakma_Sinaga</v>
      </c>
      <c r="C4166" t="s">
        <v>1471</v>
      </c>
      <c r="D4166" s="20" t="s">
        <v>1733</v>
      </c>
      <c r="E4166" s="20" t="s">
        <v>1758</v>
      </c>
      <c r="F4166" s="127">
        <v>2.9694486895662</v>
      </c>
      <c r="G4166" s="128">
        <v>99.098803027835203</v>
      </c>
      <c r="H4166" s="51">
        <f>ACOS(COS(RADIANS(90-F4167)) * COS(RADIANS(90-F4166)) + SIN(RADIANS(90-F4167)) * SIN(RADIANS(90-F4166)) * COS(RADIANS(G4167-G4166))) * 6371392 * IFERROR(IF(AVERAGEIF('TT History'!$B:$B, D4166, 'TT History'!$E:$E) &gt; 9.8%, 1.1205, IF(AVERAGEIF('TT History'!$B:$B, D4166, 'TT History'!$E:$E) &gt;= 8.5%, 1.1055, 1.0525)), 1.0525)</f>
        <v>32.878542741584418</v>
      </c>
    </row>
    <row r="4167" spans="1:8" x14ac:dyDescent="0.25">
      <c r="A4167" t="s">
        <v>176</v>
      </c>
      <c r="B4167" t="str">
        <f>VLOOKUP(C4167, olt_db!$B$2:$E$70, 2, 0)</f>
        <v>OLT-SMGN-Hulakma_Sinaga</v>
      </c>
      <c r="C4167" t="s">
        <v>1471</v>
      </c>
      <c r="D4167" s="20" t="s">
        <v>1733</v>
      </c>
      <c r="E4167" s="20" t="s">
        <v>1759</v>
      </c>
      <c r="F4167" s="127">
        <v>2.9696439982155902</v>
      </c>
      <c r="G4167" s="128">
        <v>99.099005213770496</v>
      </c>
      <c r="H4167" s="51">
        <f>ACOS(COS(RADIANS(90-F4168)) * COS(RADIANS(90-F4167)) + SIN(RADIANS(90-F4168)) * SIN(RADIANS(90-F4167)) * COS(RADIANS(G4168-G4167))) * 6371392 * IFERROR(IF(AVERAGEIF('TT History'!$B:$B, D4167, 'TT History'!$E:$E) &gt; 9.8%, 1.1205, IF(AVERAGEIF('TT History'!$B:$B, D4167, 'TT History'!$E:$E) &gt;= 8.5%, 1.1055, 1.0525)), 1.0525)</f>
        <v>15.041699660006403</v>
      </c>
    </row>
    <row r="4168" spans="1:8" x14ac:dyDescent="0.25">
      <c r="A4168" t="s">
        <v>176</v>
      </c>
      <c r="B4168" t="str">
        <f>VLOOKUP(C4168, olt_db!$B$2:$E$70, 2, 0)</f>
        <v>OLT-SMGN-Hulakma_Sinaga</v>
      </c>
      <c r="C4168" t="s">
        <v>1471</v>
      </c>
      <c r="D4168" s="20" t="s">
        <v>1733</v>
      </c>
      <c r="E4168" s="20" t="s">
        <v>1760</v>
      </c>
      <c r="F4168" s="127">
        <v>2.9697456462041099</v>
      </c>
      <c r="G4168" s="128">
        <v>99.099083953630995</v>
      </c>
      <c r="H4168" s="51">
        <f>ACOS(COS(RADIANS(90-F4169)) * COS(RADIANS(90-F4168)) + SIN(RADIANS(90-F4169)) * SIN(RADIANS(90-F4168)) * COS(RADIANS(G4169-G4168))) * 6371392 * IFERROR(IF(AVERAGEIF('TT History'!$B:$B, D4168, 'TT History'!$E:$E) &gt; 9.8%, 1.1205, IF(AVERAGEIF('TT History'!$B:$B, D4168, 'TT History'!$E:$E) &gt;= 8.5%, 1.1055, 1.0525)), 1.0525)</f>
        <v>15.174213651660212</v>
      </c>
    </row>
    <row r="4169" spans="1:8" x14ac:dyDescent="0.25">
      <c r="A4169" t="s">
        <v>176</v>
      </c>
      <c r="B4169" t="str">
        <f>VLOOKUP(C4169, olt_db!$B$2:$E$70, 2, 0)</f>
        <v>OLT-SMGN-Hulakma_Sinaga</v>
      </c>
      <c r="C4169" t="s">
        <v>1471</v>
      </c>
      <c r="D4169" s="20" t="s">
        <v>1733</v>
      </c>
      <c r="E4169" s="20" t="s">
        <v>1761</v>
      </c>
      <c r="F4169" s="127">
        <v>2.9698704369066302</v>
      </c>
      <c r="G4169" s="128">
        <v>99.099119162842698</v>
      </c>
      <c r="H4169" s="51">
        <f>ACOS(COS(RADIANS(90-F4170)) * COS(RADIANS(90-F4169)) + SIN(RADIANS(90-F4170)) * SIN(RADIANS(90-F4169)) * COS(RADIANS(G4170-G4169))) * 6371392 * IFERROR(IF(AVERAGEIF('TT History'!$B:$B, D4169, 'TT History'!$E:$E) &gt; 9.8%, 1.1205, IF(AVERAGEIF('TT History'!$B:$B, D4169, 'TT History'!$E:$E) &gt;= 8.5%, 1.1055, 1.0525)), 1.0525)</f>
        <v>13.540557153176467</v>
      </c>
    </row>
    <row r="4170" spans="1:8" x14ac:dyDescent="0.25">
      <c r="A4170" t="s">
        <v>176</v>
      </c>
      <c r="B4170" t="str">
        <f>VLOOKUP(C4170, olt_db!$B$2:$E$70, 2, 0)</f>
        <v>OLT-SMGN-Hulakma_Sinaga</v>
      </c>
      <c r="C4170" t="s">
        <v>1471</v>
      </c>
      <c r="D4170" s="20" t="s">
        <v>1733</v>
      </c>
      <c r="E4170" s="20" t="s">
        <v>1762</v>
      </c>
      <c r="F4170" s="127">
        <v>2.9699860612006801</v>
      </c>
      <c r="G4170" s="128">
        <v>99.099115164527007</v>
      </c>
      <c r="H4170" s="51">
        <f>ACOS(COS(RADIANS(90-F4171)) * COS(RADIANS(90-F4170)) + SIN(RADIANS(90-F4171)) * SIN(RADIANS(90-F4170)) * COS(RADIANS(G4171-G4170))) * 6371392 * IFERROR(IF(AVERAGEIF('TT History'!$B:$B, D4170, 'TT History'!$E:$E) &gt; 9.8%, 1.1205, IF(AVERAGEIF('TT History'!$B:$B, D4170, 'TT History'!$E:$E) &gt;= 8.5%, 1.1055, 1.0525)), 1.0525)</f>
        <v>11.492307023039494</v>
      </c>
    </row>
    <row r="4171" spans="1:8" x14ac:dyDescent="0.25">
      <c r="A4171" t="s">
        <v>176</v>
      </c>
      <c r="B4171" t="str">
        <f>VLOOKUP(C4171, olt_db!$B$2:$E$70, 2, 0)</f>
        <v>OLT-SMGN-Hulakma_Sinaga</v>
      </c>
      <c r="C4171" t="s">
        <v>1471</v>
      </c>
      <c r="D4171" s="20" t="s">
        <v>1733</v>
      </c>
      <c r="E4171" s="20" t="s">
        <v>1763</v>
      </c>
      <c r="F4171" s="127">
        <v>2.9700817352078301</v>
      </c>
      <c r="G4171" s="128">
        <v>99.099093028229902</v>
      </c>
      <c r="H4171" s="51">
        <f>ACOS(COS(RADIANS(90-F4172)) * COS(RADIANS(90-F4171)) + SIN(RADIANS(90-F4172)) * SIN(RADIANS(90-F4171)) * COS(RADIANS(G4172-G4171))) * 6371392 * IFERROR(IF(AVERAGEIF('TT History'!$B:$B, D4171, 'TT History'!$E:$E) &gt; 9.8%, 1.1205, IF(AVERAGEIF('TT History'!$B:$B, D4171, 'TT History'!$E:$E) &gt;= 8.5%, 1.1055, 1.0525)), 1.0525)</f>
        <v>10.215890838327084</v>
      </c>
    </row>
    <row r="4172" spans="1:8" x14ac:dyDescent="0.25">
      <c r="A4172" t="s">
        <v>176</v>
      </c>
      <c r="B4172" t="str">
        <f>VLOOKUP(C4172, olt_db!$B$2:$E$70, 2, 0)</f>
        <v>OLT-SMGN-Hulakma_Sinaga</v>
      </c>
      <c r="C4172" t="s">
        <v>1471</v>
      </c>
      <c r="D4172" s="20" t="s">
        <v>1733</v>
      </c>
      <c r="E4172" s="20" t="s">
        <v>1764</v>
      </c>
      <c r="F4172" s="127">
        <v>2.97016813981688</v>
      </c>
      <c r="G4172" s="128">
        <v>99.099080664353195</v>
      </c>
      <c r="H4172" s="51">
        <f>ACOS(COS(RADIANS(90-F4173)) * COS(RADIANS(90-F4172)) + SIN(RADIANS(90-F4173)) * SIN(RADIANS(90-F4172)) * COS(RADIANS(G4173-G4172))) * 6371392 * IFERROR(IF(AVERAGEIF('TT History'!$B:$B, D4172, 'TT History'!$E:$E) &gt; 9.8%, 1.1205, IF(AVERAGEIF('TT History'!$B:$B, D4172, 'TT History'!$E:$E) &gt;= 8.5%, 1.1055, 1.0525)), 1.0525)</f>
        <v>12.05128635243949</v>
      </c>
    </row>
    <row r="4173" spans="1:8" x14ac:dyDescent="0.25">
      <c r="A4173" t="s">
        <v>176</v>
      </c>
      <c r="B4173" t="str">
        <f>VLOOKUP(C4173, olt_db!$B$2:$E$70, 2, 0)</f>
        <v>OLT-SMGN-Hulakma_Sinaga</v>
      </c>
      <c r="C4173" t="s">
        <v>1471</v>
      </c>
      <c r="D4173" s="20" t="s">
        <v>1733</v>
      </c>
      <c r="E4173" s="20" t="s">
        <v>1765</v>
      </c>
      <c r="F4173" s="127">
        <v>2.9702631824610699</v>
      </c>
      <c r="G4173" s="128">
        <v>99.099041004818801</v>
      </c>
      <c r="H4173" s="51">
        <f>ACOS(COS(RADIANS(90-F4174)) * COS(RADIANS(90-F4173)) + SIN(RADIANS(90-F4174)) * SIN(RADIANS(90-F4173)) * COS(RADIANS(G4174-G4173))) * 6371392 * IFERROR(IF(AVERAGEIF('TT History'!$B:$B, D4173, 'TT History'!$E:$E) &gt; 9.8%, 1.1205, IF(AVERAGEIF('TT History'!$B:$B, D4173, 'TT History'!$E:$E) &gt;= 8.5%, 1.1055, 1.0525)), 1.0525)</f>
        <v>12.08562233950115</v>
      </c>
    </row>
    <row r="4174" spans="1:8" x14ac:dyDescent="0.25">
      <c r="A4174" t="s">
        <v>176</v>
      </c>
      <c r="B4174" t="str">
        <f>VLOOKUP(C4174, olt_db!$B$2:$E$70, 2, 0)</f>
        <v>OLT-SMGN-Hulakma_Sinaga</v>
      </c>
      <c r="C4174" t="s">
        <v>1471</v>
      </c>
      <c r="D4174" s="20" t="s">
        <v>1733</v>
      </c>
      <c r="E4174" s="20" t="s">
        <v>1766</v>
      </c>
      <c r="F4174" s="127">
        <v>2.97036244660756</v>
      </c>
      <c r="G4174" s="128">
        <v>99.099012516476606</v>
      </c>
      <c r="H4174" s="51">
        <f>ACOS(COS(RADIANS(90-F4175)) * COS(RADIANS(90-F4174)) + SIN(RADIANS(90-F4175)) * SIN(RADIANS(90-F4174)) * COS(RADIANS(G4175-G4174))) * 6371392 * IFERROR(IF(AVERAGEIF('TT History'!$B:$B, D4174, 'TT History'!$E:$E) &gt; 9.8%, 1.1205, IF(AVERAGEIF('TT History'!$B:$B, D4174, 'TT History'!$E:$E) &gt;= 8.5%, 1.1055, 1.0525)), 1.0525)</f>
        <v>17.293472461601006</v>
      </c>
    </row>
    <row r="4175" spans="1:8" x14ac:dyDescent="0.25">
      <c r="A4175" t="s">
        <v>176</v>
      </c>
      <c r="B4175" t="str">
        <f>VLOOKUP(C4175, olt_db!$B$2:$E$70, 2, 0)</f>
        <v>OLT-SMGN-Hulakma_Sinaga</v>
      </c>
      <c r="C4175" t="s">
        <v>1471</v>
      </c>
      <c r="D4175" s="20" t="s">
        <v>1733</v>
      </c>
      <c r="E4175" s="20" t="s">
        <v>1767</v>
      </c>
      <c r="F4175" s="127">
        <v>2.9705010888591401</v>
      </c>
      <c r="G4175" s="128">
        <v>99.098961356914998</v>
      </c>
      <c r="H4175" s="51">
        <f>ACOS(COS(RADIANS(90-F4176)) * COS(RADIANS(90-F4175)) + SIN(RADIANS(90-F4176)) * SIN(RADIANS(90-F4175)) * COS(RADIANS(G4176-G4175))) * 6371392 * IFERROR(IF(AVERAGEIF('TT History'!$B:$B, D4175, 'TT History'!$E:$E) &gt; 9.8%, 1.1205, IF(AVERAGEIF('TT History'!$B:$B, D4175, 'TT History'!$E:$E) &gt;= 8.5%, 1.1055, 1.0525)), 1.0525)</f>
        <v>15.485558762670856</v>
      </c>
    </row>
    <row r="4176" spans="1:8" x14ac:dyDescent="0.25">
      <c r="A4176" t="s">
        <v>176</v>
      </c>
      <c r="B4176" t="str">
        <f>VLOOKUP(C4176, olt_db!$B$2:$E$70, 2, 0)</f>
        <v>OLT-SMGN-Hulakma_Sinaga</v>
      </c>
      <c r="C4176" t="s">
        <v>1471</v>
      </c>
      <c r="D4176" s="20" t="s">
        <v>1733</v>
      </c>
      <c r="E4176" s="20" t="s">
        <v>1768</v>
      </c>
      <c r="F4176" s="127">
        <v>2.9706255565096198</v>
      </c>
      <c r="G4176" s="128">
        <v>99.098916418049996</v>
      </c>
      <c r="H4176" s="51">
        <f>ACOS(COS(RADIANS(90-F4177)) * COS(RADIANS(90-F4176)) + SIN(RADIANS(90-F4177)) * SIN(RADIANS(90-F4176)) * COS(RADIANS(G4177-G4176))) * 6371392 * IFERROR(IF(AVERAGEIF('TT History'!$B:$B, D4176, 'TT History'!$E:$E) &gt; 9.8%, 1.1205, IF(AVERAGEIF('TT History'!$B:$B, D4176, 'TT History'!$E:$E) &gt;= 8.5%, 1.1055, 1.0525)), 1.0525)</f>
        <v>14.19786986353016</v>
      </c>
    </row>
    <row r="4177" spans="1:8" x14ac:dyDescent="0.25">
      <c r="A4177" t="s">
        <v>176</v>
      </c>
      <c r="B4177" t="str">
        <f>VLOOKUP(C4177, olt_db!$B$2:$E$70, 2, 0)</f>
        <v>OLT-SMGN-Hulakma_Sinaga</v>
      </c>
      <c r="C4177" t="s">
        <v>1471</v>
      </c>
      <c r="D4177" s="20" t="s">
        <v>1733</v>
      </c>
      <c r="E4177" s="20" t="s">
        <v>1769</v>
      </c>
      <c r="F4177" s="127">
        <v>2.97073999328035</v>
      </c>
      <c r="G4177" s="128">
        <v>99.098876120799801</v>
      </c>
      <c r="H4177" s="51">
        <f>ACOS(COS(RADIANS(90-F4178)) * COS(RADIANS(90-F4177)) + SIN(RADIANS(90-F4178)) * SIN(RADIANS(90-F4177)) * COS(RADIANS(G4178-G4177))) * 6371392 * IFERROR(IF(AVERAGEIF('TT History'!$B:$B, D4177, 'TT History'!$E:$E) &gt; 9.8%, 1.1205, IF(AVERAGEIF('TT History'!$B:$B, D4177, 'TT History'!$E:$E) &gt;= 8.5%, 1.1055, 1.0525)), 1.0525)</f>
        <v>12.542149226340838</v>
      </c>
    </row>
    <row r="4178" spans="1:8" x14ac:dyDescent="0.25">
      <c r="A4178" t="s">
        <v>176</v>
      </c>
      <c r="B4178" t="str">
        <f>VLOOKUP(C4178, olt_db!$B$2:$E$70, 2, 0)</f>
        <v>OLT-SMGN-Hulakma_Sinaga</v>
      </c>
      <c r="C4178" t="s">
        <v>1471</v>
      </c>
      <c r="D4178" s="20" t="s">
        <v>1733</v>
      </c>
      <c r="E4178" s="20" t="s">
        <v>1770</v>
      </c>
      <c r="F4178" s="127">
        <v>2.9708408354519298</v>
      </c>
      <c r="G4178" s="128">
        <v>99.098839821943002</v>
      </c>
      <c r="H4178" s="51">
        <f>ACOS(COS(RADIANS(90-F4179)) * COS(RADIANS(90-F4178)) + SIN(RADIANS(90-F4179)) * SIN(RADIANS(90-F4178)) * COS(RADIANS(G4179-G4178))) * 6371392 * IFERROR(IF(AVERAGEIF('TT History'!$B:$B, D4178, 'TT History'!$E:$E) &gt; 9.8%, 1.1205, IF(AVERAGEIF('TT History'!$B:$B, D4178, 'TT History'!$E:$E) &gt;= 8.5%, 1.1055, 1.0525)), 1.0525)</f>
        <v>16.654924328504158</v>
      </c>
    </row>
    <row r="4179" spans="1:8" x14ac:dyDescent="0.25">
      <c r="A4179" t="s">
        <v>176</v>
      </c>
      <c r="B4179" t="str">
        <f>VLOOKUP(C4179, olt_db!$B$2:$E$70, 2, 0)</f>
        <v>OLT-SMGN-Hulakma_Sinaga</v>
      </c>
      <c r="C4179" t="s">
        <v>1471</v>
      </c>
      <c r="D4179" s="20" t="s">
        <v>1733</v>
      </c>
      <c r="E4179" s="20" t="s">
        <v>1771</v>
      </c>
      <c r="F4179" s="127">
        <v>2.9709753029136801</v>
      </c>
      <c r="G4179" s="128">
        <v>99.098793190753298</v>
      </c>
      <c r="H4179" s="51">
        <f>ACOS(COS(RADIANS(90-F4180)) * COS(RADIANS(90-F4179)) + SIN(RADIANS(90-F4180)) * SIN(RADIANS(90-F4179)) * COS(RADIANS(G4180-G4179))) * 6371392 * IFERROR(IF(AVERAGEIF('TT History'!$B:$B, D4179, 'TT History'!$E:$E) &gt; 9.8%, 1.1205, IF(AVERAGEIF('TT History'!$B:$B, D4179, 'TT History'!$E:$E) &gt;= 8.5%, 1.1055, 1.0525)), 1.0525)</f>
        <v>14.527401626599957</v>
      </c>
    </row>
    <row r="4180" spans="1:8" x14ac:dyDescent="0.25">
      <c r="A4180" t="s">
        <v>176</v>
      </c>
      <c r="B4180" t="str">
        <f>VLOOKUP(C4180, olt_db!$B$2:$E$70, 2, 0)</f>
        <v>OLT-SMGN-Hulakma_Sinaga</v>
      </c>
      <c r="C4180" t="s">
        <v>1471</v>
      </c>
      <c r="D4180" s="20" t="s">
        <v>1733</v>
      </c>
      <c r="E4180" s="20" t="s">
        <v>1772</v>
      </c>
      <c r="F4180" s="127">
        <v>2.9710911581419102</v>
      </c>
      <c r="G4180" s="128">
        <v>99.098748592251297</v>
      </c>
      <c r="H4180" s="51">
        <f>ACOS(COS(RADIANS(90-F4181)) * COS(RADIANS(90-F4180)) + SIN(RADIANS(90-F4181)) * SIN(RADIANS(90-F4180)) * COS(RADIANS(G4181-G4180))) * 6371392 * IFERROR(IF(AVERAGEIF('TT History'!$B:$B, D4180, 'TT History'!$E:$E) &gt; 9.8%, 1.1205, IF(AVERAGEIF('TT History'!$B:$B, D4180, 'TT History'!$E:$E) &gt;= 8.5%, 1.1055, 1.0525)), 1.0525)</f>
        <v>12.43099533974933</v>
      </c>
    </row>
    <row r="4181" spans="1:8" x14ac:dyDescent="0.25">
      <c r="A4181" t="s">
        <v>176</v>
      </c>
      <c r="B4181" t="str">
        <f>VLOOKUP(C4181, olt_db!$B$2:$E$70, 2, 0)</f>
        <v>OLT-SMGN-Hulakma_Sinaga</v>
      </c>
      <c r="C4181" t="s">
        <v>1471</v>
      </c>
      <c r="D4181" s="20" t="s">
        <v>1733</v>
      </c>
      <c r="E4181" s="20" t="s">
        <v>1773</v>
      </c>
      <c r="F4181" s="127">
        <v>2.97119139353671</v>
      </c>
      <c r="G4181" s="128">
        <v>99.098713419945497</v>
      </c>
      <c r="H4181" s="51">
        <f>ACOS(COS(RADIANS(90-F4182)) * COS(RADIANS(90-F4181)) + SIN(RADIANS(90-F4182)) * SIN(RADIANS(90-F4181)) * COS(RADIANS(G4182-G4181))) * 6371392 * IFERROR(IF(AVERAGEIF('TT History'!$B:$B, D4181, 'TT History'!$E:$E) &gt; 9.8%, 1.1205, IF(AVERAGEIF('TT History'!$B:$B, D4181, 'TT History'!$E:$E) &gt;= 8.5%, 1.1055, 1.0525)), 1.0525)</f>
        <v>13.568918229801048</v>
      </c>
    </row>
    <row r="4182" spans="1:8" x14ac:dyDescent="0.25">
      <c r="A4182" t="s">
        <v>176</v>
      </c>
      <c r="B4182" t="str">
        <f>VLOOKUP(C4182, olt_db!$B$2:$E$70, 2, 0)</f>
        <v>OLT-SMGN-Hulakma_Sinaga</v>
      </c>
      <c r="C4182" t="s">
        <v>1471</v>
      </c>
      <c r="D4182" s="20" t="s">
        <v>1733</v>
      </c>
      <c r="E4182" s="20" t="s">
        <v>1774</v>
      </c>
      <c r="F4182" s="127">
        <v>2.97129511725322</v>
      </c>
      <c r="G4182" s="128">
        <v>99.098661553653898</v>
      </c>
      <c r="H4182" s="51">
        <f>ACOS(COS(RADIANS(90-F4183)) * COS(RADIANS(90-F4182)) + SIN(RADIANS(90-F4183)) * SIN(RADIANS(90-F4182)) * COS(RADIANS(G4183-G4182))) * 6371392 * IFERROR(IF(AVERAGEIF('TT History'!$B:$B, D4182, 'TT History'!$E:$E) &gt; 9.8%, 1.1205, IF(AVERAGEIF('TT History'!$B:$B, D4182, 'TT History'!$E:$E) &gt;= 8.5%, 1.1055, 1.0525)), 1.0525)</f>
        <v>19.524132849933075</v>
      </c>
    </row>
    <row r="4183" spans="1:8" x14ac:dyDescent="0.25">
      <c r="A4183" t="s">
        <v>176</v>
      </c>
      <c r="B4183" t="str">
        <f>VLOOKUP(C4183, olt_db!$B$2:$E$70, 2, 0)</f>
        <v>OLT-SMGN-Hulakma_Sinaga</v>
      </c>
      <c r="C4183" t="s">
        <v>1471</v>
      </c>
      <c r="D4183" s="20" t="s">
        <v>1733</v>
      </c>
      <c r="E4183" s="20" t="s">
        <v>1775</v>
      </c>
      <c r="F4183" s="127">
        <v>2.9714471463272898</v>
      </c>
      <c r="G4183" s="128">
        <v>99.098592795209001</v>
      </c>
      <c r="H4183" s="51">
        <f>ACOS(COS(RADIANS(90-F4184)) * COS(RADIANS(90-F4183)) + SIN(RADIANS(90-F4184)) * SIN(RADIANS(90-F4183)) * COS(RADIANS(G4184-G4183))) * 6371392 * IFERROR(IF(AVERAGEIF('TT History'!$B:$B, D4183, 'TT History'!$E:$E) &gt; 9.8%, 1.1205, IF(AVERAGEIF('TT History'!$B:$B, D4183, 'TT History'!$E:$E) &gt;= 8.5%, 1.1055, 1.0525)), 1.0525)</f>
        <v>15.121479473822635</v>
      </c>
    </row>
    <row r="4184" spans="1:8" x14ac:dyDescent="0.25">
      <c r="A4184" t="s">
        <v>176</v>
      </c>
      <c r="B4184" t="str">
        <f>VLOOKUP(C4184, olt_db!$B$2:$E$70, 2, 0)</f>
        <v>OLT-SMGN-Hulakma_Sinaga</v>
      </c>
      <c r="C4184" t="s">
        <v>1471</v>
      </c>
      <c r="D4184" s="20" t="s">
        <v>1733</v>
      </c>
      <c r="E4184" s="20" t="s">
        <v>1776</v>
      </c>
      <c r="F4184" s="127">
        <v>2.9715627363522601</v>
      </c>
      <c r="G4184" s="128">
        <v>99.098534998162094</v>
      </c>
      <c r="H4184" s="51">
        <f>ACOS(COS(RADIANS(90-F4185)) * COS(RADIANS(90-F4184)) + SIN(RADIANS(90-F4185)) * SIN(RADIANS(90-F4184)) * COS(RADIANS(G4185-G4184))) * 6371392 * IFERROR(IF(AVERAGEIF('TT History'!$B:$B, D4184, 'TT History'!$E:$E) &gt; 9.8%, 1.1205, IF(AVERAGEIF('TT History'!$B:$B, D4184, 'TT History'!$E:$E) &gt;= 8.5%, 1.1055, 1.0525)), 1.0525)</f>
        <v>14.618872180078224</v>
      </c>
    </row>
    <row r="4185" spans="1:8" x14ac:dyDescent="0.25">
      <c r="A4185" t="s">
        <v>176</v>
      </c>
      <c r="B4185" t="str">
        <f>VLOOKUP(C4185, olt_db!$B$2:$E$70, 2, 0)</f>
        <v>OLT-SMGN-Hulakma_Sinaga</v>
      </c>
      <c r="C4185" t="s">
        <v>1471</v>
      </c>
      <c r="D4185" s="20" t="s">
        <v>1733</v>
      </c>
      <c r="E4185" s="20" t="s">
        <v>1777</v>
      </c>
      <c r="F4185" s="127">
        <v>2.9716765095718398</v>
      </c>
      <c r="G4185" s="128">
        <v>99.0984833799846</v>
      </c>
      <c r="H4185" s="51">
        <f>ACOS(COS(RADIANS(90-F4186)) * COS(RADIANS(90-F4185)) + SIN(RADIANS(90-F4186)) * SIN(RADIANS(90-F4185)) * COS(RADIANS(G4186-G4185))) * 6371392 * IFERROR(IF(AVERAGEIF('TT History'!$B:$B, D4185, 'TT History'!$E:$E) &gt; 9.8%, 1.1205, IF(AVERAGEIF('TT History'!$B:$B, D4185, 'TT History'!$E:$E) &gt;= 8.5%, 1.1055, 1.0525)), 1.0525)</f>
        <v>19.268019456011665</v>
      </c>
    </row>
    <row r="4186" spans="1:8" x14ac:dyDescent="0.25">
      <c r="A4186" t="s">
        <v>176</v>
      </c>
      <c r="B4186" t="str">
        <f>VLOOKUP(C4186, olt_db!$B$2:$E$70, 2, 0)</f>
        <v>OLT-SMGN-Hulakma_Sinaga</v>
      </c>
      <c r="C4186" t="s">
        <v>1471</v>
      </c>
      <c r="D4186" s="20" t="s">
        <v>1733</v>
      </c>
      <c r="E4186" s="20" t="s">
        <v>1778</v>
      </c>
      <c r="F4186" s="127">
        <v>2.97182748129284</v>
      </c>
      <c r="G4186" s="128">
        <v>99.098417640886296</v>
      </c>
      <c r="H4186" s="51">
        <f>ACOS(COS(RADIANS(90-F4187)) * COS(RADIANS(90-F4186)) + SIN(RADIANS(90-F4187)) * SIN(RADIANS(90-F4186)) * COS(RADIANS(G4187-G4186))) * 6371392 * IFERROR(IF(AVERAGEIF('TT History'!$B:$B, D4186, 'TT History'!$E:$E) &gt; 9.8%, 1.1205, IF(AVERAGEIF('TT History'!$B:$B, D4186, 'TT History'!$E:$E) &gt;= 8.5%, 1.1055, 1.0525)), 1.0525)</f>
        <v>23.118893883552467</v>
      </c>
    </row>
    <row r="4187" spans="1:8" x14ac:dyDescent="0.25">
      <c r="A4187" t="s">
        <v>176</v>
      </c>
      <c r="B4187" t="str">
        <f>VLOOKUP(C4187, olt_db!$B$2:$E$70, 2, 0)</f>
        <v>OLT-SMGN-Hulakma_Sinaga</v>
      </c>
      <c r="C4187" t="s">
        <v>1471</v>
      </c>
      <c r="D4187" s="20" t="s">
        <v>1733</v>
      </c>
      <c r="E4187" s="20" t="s">
        <v>1779</v>
      </c>
      <c r="F4187" s="127">
        <v>2.97200868733451</v>
      </c>
      <c r="G4187" s="128">
        <v>99.098338902915302</v>
      </c>
      <c r="H4187" s="51">
        <f>ACOS(COS(RADIANS(90-F4188)) * COS(RADIANS(90-F4187)) + SIN(RADIANS(90-F4188)) * SIN(RADIANS(90-F4187)) * COS(RADIANS(G4188-G4187))) * 6371392 * IFERROR(IF(AVERAGEIF('TT History'!$B:$B, D4187, 'TT History'!$E:$E) &gt; 9.8%, 1.1205, IF(AVERAGEIF('TT History'!$B:$B, D4187, 'TT History'!$E:$E) &gt;= 8.5%, 1.1055, 1.0525)), 1.0525)</f>
        <v>12.717268311521224</v>
      </c>
    </row>
    <row r="4188" spans="1:8" x14ac:dyDescent="0.25">
      <c r="A4188" t="s">
        <v>176</v>
      </c>
      <c r="B4188" t="str">
        <f>VLOOKUP(C4188, olt_db!$B$2:$E$70, 2, 0)</f>
        <v>OLT-SMGN-Hulakma_Sinaga</v>
      </c>
      <c r="C4188" t="s">
        <v>1471</v>
      </c>
      <c r="D4188" s="20" t="s">
        <v>1733</v>
      </c>
      <c r="E4188" s="20" t="s">
        <v>1780</v>
      </c>
      <c r="F4188" s="127">
        <v>2.9721038146163998</v>
      </c>
      <c r="G4188" s="128">
        <v>99.098286311074105</v>
      </c>
      <c r="H4188" s="51">
        <f>ACOS(COS(RADIANS(90-F4189)) * COS(RADIANS(90-F4188)) + SIN(RADIANS(90-F4189)) * SIN(RADIANS(90-F4188)) * COS(RADIANS(G4189-G4188))) * 6371392 * IFERROR(IF(AVERAGEIF('TT History'!$B:$B, D4188, 'TT History'!$E:$E) &gt; 9.8%, 1.1205, IF(AVERAGEIF('TT History'!$B:$B, D4188, 'TT History'!$E:$E) &gt;= 8.5%, 1.1055, 1.0525)), 1.0525)</f>
        <v>8.101367982496285</v>
      </c>
    </row>
    <row r="4189" spans="1:8" x14ac:dyDescent="0.25">
      <c r="A4189" t="s">
        <v>176</v>
      </c>
      <c r="B4189" t="str">
        <f>VLOOKUP(C4189, olt_db!$B$2:$E$70, 2, 0)</f>
        <v>OLT-SMGN-Hulakma_Sinaga</v>
      </c>
      <c r="C4189" t="s">
        <v>1471</v>
      </c>
      <c r="D4189" s="20" t="s">
        <v>1733</v>
      </c>
      <c r="E4189" s="20" t="s">
        <v>1781</v>
      </c>
      <c r="F4189" s="127">
        <v>2.9721678209981901</v>
      </c>
      <c r="G4189" s="128">
        <v>99.098259918046395</v>
      </c>
      <c r="H4189" s="51">
        <f>ACOS(COS(RADIANS(90-F4190)) * COS(RADIANS(90-F4189)) + SIN(RADIANS(90-F4190)) * SIN(RADIANS(90-F4189)) * COS(RADIANS(G4190-G4189))) * 6371392 * IFERROR(IF(AVERAGEIF('TT History'!$B:$B, D4189, 'TT History'!$E:$E) &gt; 9.8%, 1.1205, IF(AVERAGEIF('TT History'!$B:$B, D4189, 'TT History'!$E:$E) &gt;= 8.5%, 1.1055, 1.0525)), 1.0525)</f>
        <v>18.75701306998327</v>
      </c>
    </row>
    <row r="4190" spans="1:8" x14ac:dyDescent="0.25">
      <c r="A4190" t="s">
        <v>176</v>
      </c>
      <c r="B4190" t="str">
        <f>VLOOKUP(C4190, olt_db!$B$2:$E$70, 2, 0)</f>
        <v>OLT-SMGN-Hulakma_Sinaga</v>
      </c>
      <c r="C4190" t="s">
        <v>1471</v>
      </c>
      <c r="D4190" s="20" t="s">
        <v>1733</v>
      </c>
      <c r="E4190" s="20" t="s">
        <v>1782</v>
      </c>
      <c r="F4190" s="127">
        <v>2.97230836871399</v>
      </c>
      <c r="G4190" s="128">
        <v>99.098182803330602</v>
      </c>
      <c r="H4190" s="51">
        <f>ACOS(COS(RADIANS(90-F4191)) * COS(RADIANS(90-F4190)) + SIN(RADIANS(90-F4191)) * SIN(RADIANS(90-F4190)) * COS(RADIANS(G4191-G4190))) * 6371392 * IFERROR(IF(AVERAGEIF('TT History'!$B:$B, D4190, 'TT History'!$E:$E) &gt; 9.8%, 1.1205, IF(AVERAGEIF('TT History'!$B:$B, D4190, 'TT History'!$E:$E) &gt;= 8.5%, 1.1055, 1.0525)), 1.0525)</f>
        <v>11.355957235438233</v>
      </c>
    </row>
    <row r="4191" spans="1:8" x14ac:dyDescent="0.25">
      <c r="A4191" t="s">
        <v>176</v>
      </c>
      <c r="B4191" t="str">
        <f>VLOOKUP(C4191, olt_db!$B$2:$E$70, 2, 0)</f>
        <v>OLT-SMGN-Hulakma_Sinaga</v>
      </c>
      <c r="C4191" t="s">
        <v>1471</v>
      </c>
      <c r="D4191" s="20" t="s">
        <v>1733</v>
      </c>
      <c r="E4191" s="20" t="s">
        <v>1783</v>
      </c>
      <c r="F4191" s="127">
        <v>2.97239521038607</v>
      </c>
      <c r="G4191" s="128">
        <v>99.098139461164095</v>
      </c>
      <c r="H4191" s="51">
        <f>ACOS(COS(RADIANS(90-F4192)) * COS(RADIANS(90-F4191)) + SIN(RADIANS(90-F4192)) * SIN(RADIANS(90-F4191)) * COS(RADIANS(G4192-G4191))) * 6371392 * IFERROR(IF(AVERAGEIF('TT History'!$B:$B, D4191, 'TT History'!$E:$E) &gt; 9.8%, 1.1205, IF(AVERAGEIF('TT History'!$B:$B, D4191, 'TT History'!$E:$E) &gt;= 8.5%, 1.1055, 1.0525)), 1.0525)</f>
        <v>12.97224533274407</v>
      </c>
    </row>
    <row r="4192" spans="1:8" x14ac:dyDescent="0.25">
      <c r="A4192" t="s">
        <v>176</v>
      </c>
      <c r="B4192" t="str">
        <f>VLOOKUP(C4192, olt_db!$B$2:$E$70, 2, 0)</f>
        <v>OLT-SMGN-Hulakma_Sinaga</v>
      </c>
      <c r="C4192" t="s">
        <v>1471</v>
      </c>
      <c r="D4192" s="20" t="s">
        <v>1733</v>
      </c>
      <c r="E4192" s="20" t="s">
        <v>1784</v>
      </c>
      <c r="F4192" s="127">
        <v>2.9724944579632302</v>
      </c>
      <c r="G4192" s="128">
        <v>99.098090049334303</v>
      </c>
      <c r="H4192" s="51">
        <f>ACOS(COS(RADIANS(90-F4193)) * COS(RADIANS(90-F4192)) + SIN(RADIANS(90-F4193)) * SIN(RADIANS(90-F4192)) * COS(RADIANS(G4193-G4192))) * 6371392 * IFERROR(IF(AVERAGEIF('TT History'!$B:$B, D4192, 'TT History'!$E:$E) &gt; 9.8%, 1.1205, IF(AVERAGEIF('TT History'!$B:$B, D4192, 'TT History'!$E:$E) &gt;= 8.5%, 1.1055, 1.0525)), 1.0525)</f>
        <v>21.69190115490262</v>
      </c>
    </row>
    <row r="4193" spans="1:8" x14ac:dyDescent="0.25">
      <c r="A4193" t="s">
        <v>176</v>
      </c>
      <c r="B4193" t="str">
        <f>VLOOKUP(C4193, olt_db!$B$2:$E$70, 2, 0)</f>
        <v>OLT-SMGN-Hulakma_Sinaga</v>
      </c>
      <c r="C4193" t="s">
        <v>1471</v>
      </c>
      <c r="D4193" s="20" t="s">
        <v>1733</v>
      </c>
      <c r="E4193" s="20" t="s">
        <v>1785</v>
      </c>
      <c r="F4193" s="127">
        <v>2.9726564402136502</v>
      </c>
      <c r="G4193" s="128">
        <v>99.0979998629536</v>
      </c>
      <c r="H4193" s="51">
        <f>ACOS(COS(RADIANS(90-F4194)) * COS(RADIANS(90-F4193)) + SIN(RADIANS(90-F4194)) * SIN(RADIANS(90-F4193)) * COS(RADIANS(G4194-G4193))) * 6371392 * IFERROR(IF(AVERAGEIF('TT History'!$B:$B, D4193, 'TT History'!$E:$E) &gt; 9.8%, 1.1205, IF(AVERAGEIF('TT History'!$B:$B, D4193, 'TT History'!$E:$E) &gt;= 8.5%, 1.1055, 1.0525)), 1.0525)</f>
        <v>17.27440801328213</v>
      </c>
    </row>
    <row r="4194" spans="1:8" x14ac:dyDescent="0.25">
      <c r="A4194" t="s">
        <v>176</v>
      </c>
      <c r="B4194" t="str">
        <f>VLOOKUP(C4194, olt_db!$B$2:$E$70, 2, 0)</f>
        <v>OLT-SMGN-Hulakma_Sinaga</v>
      </c>
      <c r="C4194" t="s">
        <v>1471</v>
      </c>
      <c r="D4194" s="20" t="s">
        <v>1733</v>
      </c>
      <c r="E4194" s="20" t="s">
        <v>1786</v>
      </c>
      <c r="F4194" s="127">
        <v>2.9727906960036199</v>
      </c>
      <c r="G4194" s="128">
        <v>99.097938460484301</v>
      </c>
      <c r="H4194" s="51">
        <f>ACOS(COS(RADIANS(90-F4195)) * COS(RADIANS(90-F4194)) + SIN(RADIANS(90-F4195)) * SIN(RADIANS(90-F4194)) * COS(RADIANS(G4195-G4194))) * 6371392 * IFERROR(IF(AVERAGEIF('TT History'!$B:$B, D4194, 'TT History'!$E:$E) &gt; 9.8%, 1.1205, IF(AVERAGEIF('TT History'!$B:$B, D4194, 'TT History'!$E:$E) &gt;= 8.5%, 1.1055, 1.0525)), 1.0525)</f>
        <v>24.582294355556897</v>
      </c>
    </row>
    <row r="4195" spans="1:8" x14ac:dyDescent="0.25">
      <c r="A4195" t="s">
        <v>176</v>
      </c>
      <c r="B4195" t="str">
        <f>VLOOKUP(C4195, olt_db!$B$2:$E$70, 2, 0)</f>
        <v>OLT-SMGN-Hulakma_Sinaga</v>
      </c>
      <c r="C4195" t="s">
        <v>1471</v>
      </c>
      <c r="D4195" s="20" t="s">
        <v>1787</v>
      </c>
      <c r="E4195" s="20" t="s">
        <v>1788</v>
      </c>
      <c r="F4195" s="127">
        <v>2.9729758744880899</v>
      </c>
      <c r="G4195" s="128">
        <v>99.097839214486598</v>
      </c>
      <c r="H4195" s="51">
        <f>ACOS(COS(RADIANS(90-F4196)) * COS(RADIANS(90-F4195)) + SIN(RADIANS(90-F4196)) * SIN(RADIANS(90-F4195)) * COS(RADIANS(G4196-G4195))) * 6371392 * IFERROR(IF(AVERAGEIF('TT History'!$B:$B, D4195, 'TT History'!$E:$E) &gt; 9.8%, 1.1205, IF(AVERAGEIF('TT History'!$B:$B, D4195, 'TT History'!$E:$E) &gt;= 8.5%, 1.1055, 1.0525)), 1.0525)</f>
        <v>16.093288101887012</v>
      </c>
    </row>
    <row r="4196" spans="1:8" x14ac:dyDescent="0.25">
      <c r="A4196" t="s">
        <v>176</v>
      </c>
      <c r="B4196" t="str">
        <f>VLOOKUP(C4196, olt_db!$B$2:$E$70, 2, 0)</f>
        <v>OLT-SMGN-Hulakma_Sinaga</v>
      </c>
      <c r="C4196" t="s">
        <v>1471</v>
      </c>
      <c r="D4196" s="20" t="s">
        <v>1789</v>
      </c>
      <c r="E4196" s="20" t="s">
        <v>1790</v>
      </c>
      <c r="F4196" s="127">
        <v>2.9730931061557899</v>
      </c>
      <c r="G4196" s="128">
        <v>99.097767260510295</v>
      </c>
      <c r="H4196" s="51">
        <f>ACOS(COS(RADIANS(90-F4197)) * COS(RADIANS(90-F4196)) + SIN(RADIANS(90-F4197)) * SIN(RADIANS(90-F4196)) * COS(RADIANS(G4197-G4196))) * 6371392 * IFERROR(IF(AVERAGEIF('TT History'!$B:$B, D4196, 'TT History'!$E:$E) &gt; 9.8%, 1.1205, IF(AVERAGEIF('TT History'!$B:$B, D4196, 'TT History'!$E:$E) &gt;= 8.5%, 1.1055, 1.0525)), 1.0525)</f>
        <v>16.440410195140327</v>
      </c>
    </row>
    <row r="4197" spans="1:8" x14ac:dyDescent="0.25">
      <c r="A4197" t="s">
        <v>176</v>
      </c>
      <c r="B4197" t="str">
        <f>VLOOKUP(C4197, olt_db!$B$2:$E$70, 2, 0)</f>
        <v>OLT-SMGN-Hulakma_Sinaga</v>
      </c>
      <c r="C4197" t="s">
        <v>1471</v>
      </c>
      <c r="D4197" s="20" t="s">
        <v>1791</v>
      </c>
      <c r="E4197" s="20" t="s">
        <v>1792</v>
      </c>
      <c r="F4197" s="127">
        <v>2.9732263364815399</v>
      </c>
      <c r="G4197" s="128">
        <v>99.097722695043103</v>
      </c>
      <c r="H4197" s="51">
        <f>ACOS(COS(RADIANS(90-F4198)) * COS(RADIANS(90-F4197)) + SIN(RADIANS(90-F4198)) * SIN(RADIANS(90-F4197)) * COS(RADIANS(G4198-G4197))) * 6371392 * IFERROR(IF(AVERAGEIF('TT History'!$B:$B, D4197, 'TT History'!$E:$E) &gt; 9.8%, 1.1205, IF(AVERAGEIF('TT History'!$B:$B, D4197, 'TT History'!$E:$E) &gt;= 8.5%, 1.1055, 1.0525)), 1.0525)</f>
        <v>20.69303473609779</v>
      </c>
    </row>
    <row r="4198" spans="1:8" x14ac:dyDescent="0.25">
      <c r="A4198" t="s">
        <v>176</v>
      </c>
      <c r="B4198" t="str">
        <f>VLOOKUP(C4198, olt_db!$B$2:$E$70, 2, 0)</f>
        <v>OLT-SMGN-Hulakma_Sinaga</v>
      </c>
      <c r="C4198" t="s">
        <v>1471</v>
      </c>
      <c r="D4198" s="20" t="s">
        <v>1793</v>
      </c>
      <c r="E4198" s="20" t="s">
        <v>1794</v>
      </c>
      <c r="F4198" s="127">
        <v>2.9733831223087099</v>
      </c>
      <c r="G4198" s="128">
        <v>99.0976408663212</v>
      </c>
      <c r="H4198" s="51">
        <f>ACOS(COS(RADIANS(90-F4199)) * COS(RADIANS(90-F4198)) + SIN(RADIANS(90-F4199)) * SIN(RADIANS(90-F4198)) * COS(RADIANS(G4199-G4198))) * 6371392 * IFERROR(IF(AVERAGEIF('TT History'!$B:$B, D4198, 'TT History'!$E:$E) &gt; 9.8%, 1.1205, IF(AVERAGEIF('TT History'!$B:$B, D4198, 'TT History'!$E:$E) &gt;= 8.5%, 1.1055, 1.0525)), 1.0525)</f>
        <v>21.303133399175515</v>
      </c>
    </row>
    <row r="4199" spans="1:8" x14ac:dyDescent="0.25">
      <c r="A4199" t="s">
        <v>176</v>
      </c>
      <c r="B4199" t="str">
        <f>VLOOKUP(C4199, olt_db!$B$2:$E$70, 2, 0)</f>
        <v>OLT-SMGN-Hulakma_Sinaga</v>
      </c>
      <c r="C4199" t="s">
        <v>1471</v>
      </c>
      <c r="D4199" s="20" t="s">
        <v>1795</v>
      </c>
      <c r="E4199" s="20" t="s">
        <v>1796</v>
      </c>
      <c r="F4199" s="127">
        <v>2.97354383946587</v>
      </c>
      <c r="G4199" s="128">
        <v>99.0975553146002</v>
      </c>
      <c r="H4199" s="51">
        <f>ACOS(COS(RADIANS(90-F4200)) * COS(RADIANS(90-F4199)) + SIN(RADIANS(90-F4200)) * SIN(RADIANS(90-F4199)) * COS(RADIANS(G4200-G4199))) * 6371392 * IFERROR(IF(AVERAGEIF('TT History'!$B:$B, D4199, 'TT History'!$E:$E) &gt; 9.8%, 1.1205, IF(AVERAGEIF('TT History'!$B:$B, D4199, 'TT History'!$E:$E) &gt;= 8.5%, 1.1055, 1.0525)), 1.0525)</f>
        <v>19.643441591504377</v>
      </c>
    </row>
    <row r="4200" spans="1:8" x14ac:dyDescent="0.25">
      <c r="A4200" t="s">
        <v>176</v>
      </c>
      <c r="B4200" t="str">
        <f>VLOOKUP(C4200, olt_db!$B$2:$E$70, 2, 0)</f>
        <v>OLT-SMGN-Hulakma_Sinaga</v>
      </c>
      <c r="C4200" t="s">
        <v>1471</v>
      </c>
      <c r="D4200" s="20" t="s">
        <v>1797</v>
      </c>
      <c r="E4200" s="20" t="s">
        <v>1798</v>
      </c>
      <c r="F4200" s="127">
        <v>2.9736925573280599</v>
      </c>
      <c r="G4200" s="128">
        <v>99.097477422048399</v>
      </c>
      <c r="H4200" s="51">
        <f>ACOS(COS(RADIANS(90-F4201)) * COS(RADIANS(90-F4200)) + SIN(RADIANS(90-F4201)) * SIN(RADIANS(90-F4200)) * COS(RADIANS(G4201-G4200))) * 6371392 * IFERROR(IF(AVERAGEIF('TT History'!$B:$B, D4200, 'TT History'!$E:$E) &gt; 9.8%, 1.1205, IF(AVERAGEIF('TT History'!$B:$B, D4200, 'TT History'!$E:$E) &gt;= 8.5%, 1.1055, 1.0525)), 1.0525)</f>
        <v>21.039964445216704</v>
      </c>
    </row>
    <row r="4201" spans="1:8" x14ac:dyDescent="0.25">
      <c r="A4201" t="s">
        <v>176</v>
      </c>
      <c r="B4201" t="str">
        <f>VLOOKUP(C4201, olt_db!$B$2:$E$70, 2, 0)</f>
        <v>OLT-SMGN-Hulakma_Sinaga</v>
      </c>
      <c r="C4201" t="s">
        <v>1471</v>
      </c>
      <c r="D4201" s="20" t="s">
        <v>1799</v>
      </c>
      <c r="E4201" s="20" t="s">
        <v>1800</v>
      </c>
      <c r="F4201" s="127">
        <v>2.9738543580200099</v>
      </c>
      <c r="G4201" s="128">
        <v>99.097398975227904</v>
      </c>
      <c r="H4201" s="51">
        <f>ACOS(COS(RADIANS(90-F4202)) * COS(RADIANS(90-F4201)) + SIN(RADIANS(90-F4202)) * SIN(RADIANS(90-F4201)) * COS(RADIANS(G4202-G4201))) * 6371392 * IFERROR(IF(AVERAGEIF('TT History'!$B:$B, D4201, 'TT History'!$E:$E) &gt; 9.8%, 1.1205, IF(AVERAGEIF('TT History'!$B:$B, D4201, 'TT History'!$E:$E) &gt;= 8.5%, 1.1055, 1.0525)), 1.0525)</f>
        <v>14.785605008212496</v>
      </c>
    </row>
    <row r="4202" spans="1:8" x14ac:dyDescent="0.25">
      <c r="A4202" t="s">
        <v>176</v>
      </c>
      <c r="B4202" t="str">
        <f>VLOOKUP(C4202, olt_db!$B$2:$E$70, 2, 0)</f>
        <v>OLT-SMGN-Hulakma_Sinaga</v>
      </c>
      <c r="C4202" t="s">
        <v>1471</v>
      </c>
      <c r="D4202" s="20" t="s">
        <v>1801</v>
      </c>
      <c r="E4202" s="20" t="s">
        <v>1802</v>
      </c>
      <c r="F4202" s="127">
        <v>2.97396745613946</v>
      </c>
      <c r="G4202" s="128">
        <v>99.097342616399899</v>
      </c>
      <c r="H4202" s="51">
        <f>ACOS(COS(RADIANS(90-F4203)) * COS(RADIANS(90-F4202)) + SIN(RADIANS(90-F4203)) * SIN(RADIANS(90-F4202)) * COS(RADIANS(G4203-G4202))) * 6371392 * IFERROR(IF(AVERAGEIF('TT History'!$B:$B, D4202, 'TT History'!$E:$E) &gt; 9.8%, 1.1205, IF(AVERAGEIF('TT History'!$B:$B, D4202, 'TT History'!$E:$E) &gt;= 8.5%, 1.1055, 1.0525)), 1.0525)</f>
        <v>13.733493503586555</v>
      </c>
    </row>
    <row r="4203" spans="1:8" x14ac:dyDescent="0.25">
      <c r="A4203" t="s">
        <v>176</v>
      </c>
      <c r="B4203" t="str">
        <f>VLOOKUP(C4203, olt_db!$B$2:$E$70, 2, 0)</f>
        <v>OLT-SMGN-Hulakma_Sinaga</v>
      </c>
      <c r="C4203" t="s">
        <v>1471</v>
      </c>
      <c r="D4203" s="20" t="s">
        <v>1803</v>
      </c>
      <c r="E4203" s="20" t="s">
        <v>1804</v>
      </c>
      <c r="F4203" s="127">
        <v>2.97407211913234</v>
      </c>
      <c r="G4203" s="128">
        <v>99.097289491050702</v>
      </c>
      <c r="H4203" s="51">
        <f>ACOS(COS(RADIANS(90-F4204)) * COS(RADIANS(90-F4203)) + SIN(RADIANS(90-F4204)) * SIN(RADIANS(90-F4203)) * COS(RADIANS(G4204-G4203))) * 6371392 * IFERROR(IF(AVERAGEIF('TT History'!$B:$B, D4203, 'TT History'!$E:$E) &gt; 9.8%, 1.1205, IF(AVERAGEIF('TT History'!$B:$B, D4203, 'TT History'!$E:$E) &gt;= 8.5%, 1.1055, 1.0525)), 1.0525)</f>
        <v>17.483259165247283</v>
      </c>
    </row>
    <row r="4204" spans="1:8" x14ac:dyDescent="0.25">
      <c r="A4204" t="s">
        <v>176</v>
      </c>
      <c r="B4204" t="str">
        <f>VLOOKUP(C4204, olt_db!$B$2:$E$70, 2, 0)</f>
        <v>OLT-SMGN-Hulakma_Sinaga</v>
      </c>
      <c r="C4204" t="s">
        <v>1471</v>
      </c>
      <c r="D4204" s="20" t="s">
        <v>1805</v>
      </c>
      <c r="E4204" s="20" t="s">
        <v>1806</v>
      </c>
      <c r="F4204" s="127">
        <v>2.97420514174858</v>
      </c>
      <c r="G4204" s="128">
        <v>99.097221441126706</v>
      </c>
      <c r="H4204" s="51">
        <f>ACOS(COS(RADIANS(90-F4205)) * COS(RADIANS(90-F4204)) + SIN(RADIANS(90-F4205)) * SIN(RADIANS(90-F4204)) * COS(RADIANS(G4205-G4204))) * 6371392 * IFERROR(IF(AVERAGEIF('TT History'!$B:$B, D4204, 'TT History'!$E:$E) &gt; 9.8%, 1.1205, IF(AVERAGEIF('TT History'!$B:$B, D4204, 'TT History'!$E:$E) &gt;= 8.5%, 1.1055, 1.0525)), 1.0525)</f>
        <v>15.659962737487023</v>
      </c>
    </row>
    <row r="4205" spans="1:8" x14ac:dyDescent="0.25">
      <c r="A4205" t="s">
        <v>176</v>
      </c>
      <c r="B4205" t="str">
        <f>VLOOKUP(C4205, olt_db!$B$2:$E$70, 2, 0)</f>
        <v>OLT-SMGN-Hulakma_Sinaga</v>
      </c>
      <c r="C4205" t="s">
        <v>1471</v>
      </c>
      <c r="D4205" s="20" t="s">
        <v>1807</v>
      </c>
      <c r="E4205" s="20" t="s">
        <v>1808</v>
      </c>
      <c r="F4205" s="127">
        <v>2.97432245530335</v>
      </c>
      <c r="G4205" s="128">
        <v>99.097157011008093</v>
      </c>
      <c r="H4205" s="51">
        <f>ACOS(COS(RADIANS(90-F4206)) * COS(RADIANS(90-F4205)) + SIN(RADIANS(90-F4206)) * SIN(RADIANS(90-F4205)) * COS(RADIANS(G4206-G4205))) * 6371392 * IFERROR(IF(AVERAGEIF('TT History'!$B:$B, D4205, 'TT History'!$E:$E) &gt; 9.8%, 1.1205, IF(AVERAGEIF('TT History'!$B:$B, D4205, 'TT History'!$E:$E) &gt;= 8.5%, 1.1055, 1.0525)), 1.0525)</f>
        <v>13.637549577865194</v>
      </c>
    </row>
    <row r="4206" spans="1:8" x14ac:dyDescent="0.25">
      <c r="A4206" t="s">
        <v>176</v>
      </c>
      <c r="B4206" t="str">
        <f>VLOOKUP(C4206, olt_db!$B$2:$E$70, 2, 0)</f>
        <v>OLT-SMGN-Hulakma_Sinaga</v>
      </c>
      <c r="C4206" t="s">
        <v>1471</v>
      </c>
      <c r="D4206" s="20" t="s">
        <v>1809</v>
      </c>
      <c r="E4206" s="20" t="s">
        <v>1810</v>
      </c>
      <c r="F4206" s="127">
        <v>2.9744289132552901</v>
      </c>
      <c r="G4206" s="128">
        <v>99.097109580966105</v>
      </c>
      <c r="H4206" s="51">
        <f>ACOS(COS(RADIANS(90-F4207)) * COS(RADIANS(90-F4206)) + SIN(RADIANS(90-F4207)) * SIN(RADIANS(90-F4206)) * COS(RADIANS(G4207-G4206))) * 6371392 * IFERROR(IF(AVERAGEIF('TT History'!$B:$B, D4206, 'TT History'!$E:$E) &gt; 9.8%, 1.1205, IF(AVERAGEIF('TT History'!$B:$B, D4206, 'TT History'!$E:$E) &gt;= 8.5%, 1.1055, 1.0525)), 1.0525)</f>
        <v>14.671785609284743</v>
      </c>
    </row>
    <row r="4207" spans="1:8" x14ac:dyDescent="0.25">
      <c r="A4207" t="s">
        <v>176</v>
      </c>
      <c r="B4207" t="str">
        <f>VLOOKUP(C4207, olt_db!$B$2:$E$70, 2, 0)</f>
        <v>OLT-SMGN-Hulakma_Sinaga</v>
      </c>
      <c r="C4207" t="s">
        <v>1471</v>
      </c>
      <c r="D4207" s="20" t="s">
        <v>1811</v>
      </c>
      <c r="E4207" s="20" t="s">
        <v>1812</v>
      </c>
      <c r="F4207" s="127">
        <v>2.9745311125169001</v>
      </c>
      <c r="G4207" s="128">
        <v>99.097051017824995</v>
      </c>
      <c r="H4207" s="51">
        <f>ACOS(COS(RADIANS(90-F4208)) * COS(RADIANS(90-F4207)) + SIN(RADIANS(90-F4208)) * SIN(RADIANS(90-F4207)) * COS(RADIANS(G4208-G4207))) * 6371392 * IFERROR(IF(AVERAGEIF('TT History'!$B:$B, D4207, 'TT History'!$E:$E) &gt; 9.8%, 1.1205, IF(AVERAGEIF('TT History'!$B:$B, D4207, 'TT History'!$E:$E) &gt;= 8.5%, 1.1055, 1.0525)), 1.0525)</f>
        <v>16.187322106988113</v>
      </c>
    </row>
    <row r="4208" spans="1:8" x14ac:dyDescent="0.25">
      <c r="A4208" t="s">
        <v>176</v>
      </c>
      <c r="B4208" t="str">
        <f>VLOOKUP(C4208, olt_db!$B$2:$E$70, 2, 0)</f>
        <v>OLT-SMGN-Hulakma_Sinaga</v>
      </c>
      <c r="C4208" t="s">
        <v>1471</v>
      </c>
      <c r="D4208" s="20" t="s">
        <v>1813</v>
      </c>
      <c r="E4208" s="20" t="s">
        <v>1814</v>
      </c>
      <c r="F4208" s="127">
        <v>2.9746553651457299</v>
      </c>
      <c r="G4208" s="128">
        <v>99.096990190245904</v>
      </c>
      <c r="H4208" s="51">
        <f>ACOS(COS(RADIANS(90-F4209)) * COS(RADIANS(90-F4208)) + SIN(RADIANS(90-F4209)) * SIN(RADIANS(90-F4208)) * COS(RADIANS(G4209-G4208))) * 6371392 * IFERROR(IF(AVERAGEIF('TT History'!$B:$B, D4208, 'TT History'!$E:$E) &gt; 9.8%, 1.1205, IF(AVERAGEIF('TT History'!$B:$B, D4208, 'TT History'!$E:$E) &gt;= 8.5%, 1.1055, 1.0525)), 1.0525)</f>
        <v>17.040748943341526</v>
      </c>
    </row>
    <row r="4209" spans="1:8" x14ac:dyDescent="0.25">
      <c r="A4209" t="s">
        <v>176</v>
      </c>
      <c r="B4209" t="str">
        <f>VLOOKUP(C4209, olt_db!$B$2:$E$70, 2, 0)</f>
        <v>OLT-SMGN-Hulakma_Sinaga</v>
      </c>
      <c r="C4209" t="s">
        <v>1471</v>
      </c>
      <c r="D4209" s="20" t="s">
        <v>1815</v>
      </c>
      <c r="E4209" s="20" t="s">
        <v>1816</v>
      </c>
      <c r="F4209" s="127">
        <v>2.9747882085623698</v>
      </c>
      <c r="G4209" s="128">
        <v>99.096930509783306</v>
      </c>
      <c r="H4209" s="51">
        <f>ACOS(COS(RADIANS(90-F4210)) * COS(RADIANS(90-F4209)) + SIN(RADIANS(90-F4210)) * SIN(RADIANS(90-F4209)) * COS(RADIANS(G4210-G4209))) * 6371392 * IFERROR(IF(AVERAGEIF('TT History'!$B:$B, D4209, 'TT History'!$E:$E) &gt; 9.8%, 1.1205, IF(AVERAGEIF('TT History'!$B:$B, D4209, 'TT History'!$E:$E) &gt;= 8.5%, 1.1055, 1.0525)), 1.0525)</f>
        <v>22.318321602295374</v>
      </c>
    </row>
    <row r="4210" spans="1:8" x14ac:dyDescent="0.25">
      <c r="A4210" t="s">
        <v>176</v>
      </c>
      <c r="B4210" t="str">
        <f>VLOOKUP(C4210, olt_db!$B$2:$E$70, 2, 0)</f>
        <v>OLT-SMGN-Hulakma_Sinaga</v>
      </c>
      <c r="C4210" t="s">
        <v>1471</v>
      </c>
      <c r="D4210" s="20" t="s">
        <v>1817</v>
      </c>
      <c r="E4210" s="20" t="s">
        <v>1818</v>
      </c>
      <c r="F4210" s="127">
        <v>2.9749539718588198</v>
      </c>
      <c r="G4210" s="128">
        <v>99.096836123397196</v>
      </c>
      <c r="H4210" s="51">
        <f>ACOS(COS(RADIANS(90-F4211)) * COS(RADIANS(90-F4210)) + SIN(RADIANS(90-F4211)) * SIN(RADIANS(90-F4210)) * COS(RADIANS(G4211-G4210))) * 6371392 * IFERROR(IF(AVERAGEIF('TT History'!$B:$B, D4210, 'TT History'!$E:$E) &gt; 9.8%, 1.1205, IF(AVERAGEIF('TT History'!$B:$B, D4210, 'TT History'!$E:$E) &gt;= 8.5%, 1.1055, 1.0525)), 1.0525)</f>
        <v>12.644827088138493</v>
      </c>
    </row>
    <row r="4211" spans="1:8" x14ac:dyDescent="0.25">
      <c r="A4211" t="s">
        <v>176</v>
      </c>
      <c r="B4211" t="str">
        <f>VLOOKUP(C4211, olt_db!$B$2:$E$70, 2, 0)</f>
        <v>OLT-SMGN-Hulakma_Sinaga</v>
      </c>
      <c r="C4211" t="s">
        <v>1471</v>
      </c>
      <c r="D4211" s="20" t="s">
        <v>1819</v>
      </c>
      <c r="E4211" s="20" t="s">
        <v>1820</v>
      </c>
      <c r="F4211" s="127">
        <v>2.9750496399689901</v>
      </c>
      <c r="G4211" s="128">
        <v>99.096785858928598</v>
      </c>
      <c r="H4211" s="51">
        <f>ACOS(COS(RADIANS(90-F4212)) * COS(RADIANS(90-F4211)) + SIN(RADIANS(90-F4212)) * SIN(RADIANS(90-F4211)) * COS(RADIANS(G4212-G4211))) * 6371392 * IFERROR(IF(AVERAGEIF('TT History'!$B:$B, D4211, 'TT History'!$E:$E) &gt; 9.8%, 1.1205, IF(AVERAGEIF('TT History'!$B:$B, D4211, 'TT History'!$E:$E) &gt;= 8.5%, 1.1055, 1.0525)), 1.0525)</f>
        <v>14.898292824850033</v>
      </c>
    </row>
    <row r="4212" spans="1:8" x14ac:dyDescent="0.25">
      <c r="A4212" t="s">
        <v>176</v>
      </c>
      <c r="B4212" t="str">
        <f>VLOOKUP(C4212, olt_db!$B$2:$E$70, 2, 0)</f>
        <v>OLT-SMGN-Hulakma_Sinaga</v>
      </c>
      <c r="C4212" t="s">
        <v>1471</v>
      </c>
      <c r="D4212" s="20" t="s">
        <v>1821</v>
      </c>
      <c r="E4212" s="20" t="s">
        <v>1822</v>
      </c>
      <c r="F4212" s="127">
        <v>2.9751646739972002</v>
      </c>
      <c r="G4212" s="128">
        <v>99.096731284400803</v>
      </c>
      <c r="H4212" s="51">
        <f>ACOS(COS(RADIANS(90-F4213)) * COS(RADIANS(90-F4212)) + SIN(RADIANS(90-F4213)) * SIN(RADIANS(90-F4212)) * COS(RADIANS(G4213-G4212))) * 6371392 * IFERROR(IF(AVERAGEIF('TT History'!$B:$B, D4212, 'TT History'!$E:$E) &gt; 9.8%, 1.1205, IF(AVERAGEIF('TT History'!$B:$B, D4212, 'TT History'!$E:$E) &gt;= 8.5%, 1.1055, 1.0525)), 1.0525)</f>
        <v>18.16420013247469</v>
      </c>
    </row>
    <row r="4213" spans="1:8" x14ac:dyDescent="0.25">
      <c r="A4213" t="s">
        <v>176</v>
      </c>
      <c r="B4213" t="str">
        <f>VLOOKUP(C4213, olt_db!$B$2:$E$70, 2, 0)</f>
        <v>OLT-SMGN-Hulakma_Sinaga</v>
      </c>
      <c r="C4213" t="s">
        <v>1471</v>
      </c>
      <c r="D4213" s="20" t="s">
        <v>1823</v>
      </c>
      <c r="E4213" s="20" t="s">
        <v>1824</v>
      </c>
      <c r="F4213" s="127">
        <v>2.9753038493523398</v>
      </c>
      <c r="G4213" s="128">
        <v>99.096662517426395</v>
      </c>
      <c r="H4213" s="51">
        <f>ACOS(COS(RADIANS(90-F4214)) * COS(RADIANS(90-F4213)) + SIN(RADIANS(90-F4214)) * SIN(RADIANS(90-F4213)) * COS(RADIANS(G4214-G4213))) * 6371392 * IFERROR(IF(AVERAGEIF('TT History'!$B:$B, D4213, 'TT History'!$E:$E) &gt; 9.8%, 1.1205, IF(AVERAGEIF('TT History'!$B:$B, D4213, 'TT History'!$E:$E) &gt;= 8.5%, 1.1055, 1.0525)), 1.0525)</f>
        <v>14.354192948945025</v>
      </c>
    </row>
    <row r="4214" spans="1:8" x14ac:dyDescent="0.25">
      <c r="A4214" t="s">
        <v>176</v>
      </c>
      <c r="B4214" t="str">
        <f>VLOOKUP(C4214, olt_db!$B$2:$E$70, 2, 0)</f>
        <v>OLT-SMGN-Hulakma_Sinaga</v>
      </c>
      <c r="C4214" t="s">
        <v>1471</v>
      </c>
      <c r="D4214" s="20" t="s">
        <v>1825</v>
      </c>
      <c r="E4214" s="20" t="s">
        <v>1826</v>
      </c>
      <c r="F4214" s="127">
        <v>2.9754087558269502</v>
      </c>
      <c r="G4214" s="128">
        <v>99.096598899883105</v>
      </c>
      <c r="H4214" s="51">
        <f>ACOS(COS(RADIANS(90-F4215)) * COS(RADIANS(90-F4214)) + SIN(RADIANS(90-F4215)) * SIN(RADIANS(90-F4214)) * COS(RADIANS(G4215-G4214))) * 6371392 * IFERROR(IF(AVERAGEIF('TT History'!$B:$B, D4214, 'TT History'!$E:$E) &gt; 9.8%, 1.1205, IF(AVERAGEIF('TT History'!$B:$B, D4214, 'TT History'!$E:$E) &gt;= 8.5%, 1.1055, 1.0525)), 1.0525)</f>
        <v>14.423241424371874</v>
      </c>
    </row>
    <row r="4215" spans="1:8" x14ac:dyDescent="0.25">
      <c r="A4215" t="s">
        <v>176</v>
      </c>
      <c r="B4215" t="str">
        <f>VLOOKUP(C4215, olt_db!$B$2:$E$70, 2, 0)</f>
        <v>OLT-SMGN-Hulakma_Sinaga</v>
      </c>
      <c r="C4215" t="s">
        <v>1471</v>
      </c>
      <c r="D4215" s="20" t="s">
        <v>1827</v>
      </c>
      <c r="E4215" s="20" t="s">
        <v>1828</v>
      </c>
      <c r="F4215" s="127">
        <v>2.9755197874736301</v>
      </c>
      <c r="G4215" s="128">
        <v>99.096545361198196</v>
      </c>
      <c r="H4215" s="51">
        <f>ACOS(COS(RADIANS(90-F4216)) * COS(RADIANS(90-F4215)) + SIN(RADIANS(90-F4216)) * SIN(RADIANS(90-F4215)) * COS(RADIANS(G4216-G4215))) * 6371392 * IFERROR(IF(AVERAGEIF('TT History'!$B:$B, D4215, 'TT History'!$E:$E) &gt; 9.8%, 1.1205, IF(AVERAGEIF('TT History'!$B:$B, D4215, 'TT History'!$E:$E) &gt;= 8.5%, 1.1055, 1.0525)), 1.0525)</f>
        <v>16.933474465704112</v>
      </c>
    </row>
    <row r="4216" spans="1:8" x14ac:dyDescent="0.25">
      <c r="A4216" t="s">
        <v>176</v>
      </c>
      <c r="B4216" t="str">
        <f>VLOOKUP(C4216, olt_db!$B$2:$E$70, 2, 0)</f>
        <v>OLT-SMGN-Hulakma_Sinaga</v>
      </c>
      <c r="C4216" t="s">
        <v>1471</v>
      </c>
      <c r="D4216" s="20" t="s">
        <v>1829</v>
      </c>
      <c r="E4216" s="20" t="s">
        <v>1830</v>
      </c>
      <c r="F4216" s="127">
        <v>2.9756500104793302</v>
      </c>
      <c r="G4216" s="128">
        <v>99.096482229950396</v>
      </c>
      <c r="H4216" s="51">
        <f>ACOS(COS(RADIANS(90-F4217)) * COS(RADIANS(90-F4216)) + SIN(RADIANS(90-F4217)) * SIN(RADIANS(90-F4216)) * COS(RADIANS(G4217-G4216))) * 6371392 * IFERROR(IF(AVERAGEIF('TT History'!$B:$B, D4216, 'TT History'!$E:$E) &gt; 9.8%, 1.1205, IF(AVERAGEIF('TT History'!$B:$B, D4216, 'TT History'!$E:$E) &gt;= 8.5%, 1.1055, 1.0525)), 1.0525)</f>
        <v>16.657621991747114</v>
      </c>
    </row>
    <row r="4217" spans="1:8" x14ac:dyDescent="0.25">
      <c r="A4217" t="s">
        <v>176</v>
      </c>
      <c r="B4217" t="str">
        <f>VLOOKUP(C4217, olt_db!$B$2:$E$70, 2, 0)</f>
        <v>OLT-SMGN-Hulakma_Sinaga</v>
      </c>
      <c r="C4217" t="s">
        <v>1471</v>
      </c>
      <c r="D4217" s="20" t="s">
        <v>1831</v>
      </c>
      <c r="E4217" s="20" t="s">
        <v>1832</v>
      </c>
      <c r="F4217" s="127">
        <v>2.9757737576893701</v>
      </c>
      <c r="G4217" s="128">
        <v>99.096411838903407</v>
      </c>
      <c r="H4217" s="51">
        <f>ACOS(COS(RADIANS(90-F4218)) * COS(RADIANS(90-F4217)) + SIN(RADIANS(90-F4218)) * SIN(RADIANS(90-F4217)) * COS(RADIANS(G4218-G4217))) * 6371392 * IFERROR(IF(AVERAGEIF('TT History'!$B:$B, D4217, 'TT History'!$E:$E) &gt; 9.8%, 1.1205, IF(AVERAGEIF('TT History'!$B:$B, D4217, 'TT History'!$E:$E) &gt;= 8.5%, 1.1055, 1.0525)), 1.0525)</f>
        <v>17.040455963402568</v>
      </c>
    </row>
    <row r="4218" spans="1:8" x14ac:dyDescent="0.25">
      <c r="A4218" t="s">
        <v>176</v>
      </c>
      <c r="B4218" t="str">
        <f>VLOOKUP(C4218, olt_db!$B$2:$E$70, 2, 0)</f>
        <v>OLT-SMGN-Hulakma_Sinaga</v>
      </c>
      <c r="C4218" t="s">
        <v>1471</v>
      </c>
      <c r="D4218" s="20" t="s">
        <v>1833</v>
      </c>
      <c r="E4218" s="20" t="s">
        <v>1834</v>
      </c>
      <c r="F4218" s="127">
        <v>2.9759005008572998</v>
      </c>
      <c r="G4218" s="128">
        <v>99.096340084627997</v>
      </c>
      <c r="H4218" s="51">
        <f>ACOS(COS(RADIANS(90-F4219)) * COS(RADIANS(90-F4218)) + SIN(RADIANS(90-F4219)) * SIN(RADIANS(90-F4218)) * COS(RADIANS(G4219-G4218))) * 6371392 * IFERROR(IF(AVERAGEIF('TT History'!$B:$B, D4218, 'TT History'!$E:$E) &gt; 9.8%, 1.1205, IF(AVERAGEIF('TT History'!$B:$B, D4218, 'TT History'!$E:$E) &gt;= 8.5%, 1.1055, 1.0525)), 1.0525)</f>
        <v>19.994850173257184</v>
      </c>
    </row>
    <row r="4219" spans="1:8" x14ac:dyDescent="0.25">
      <c r="A4219" t="s">
        <v>176</v>
      </c>
      <c r="B4219" t="str">
        <f>VLOOKUP(C4219, olt_db!$B$2:$E$70, 2, 0)</f>
        <v>OLT-SMGN-Hulakma_Sinaga</v>
      </c>
      <c r="C4219" t="s">
        <v>1471</v>
      </c>
      <c r="D4219" s="20" t="s">
        <v>1835</v>
      </c>
      <c r="E4219" s="20" t="s">
        <v>1836</v>
      </c>
      <c r="F4219" s="127">
        <v>2.9760543049703201</v>
      </c>
      <c r="G4219" s="128">
        <v>99.096265617438902</v>
      </c>
      <c r="H4219" s="51">
        <f>ACOS(COS(RADIANS(90-F4220)) * COS(RADIANS(90-F4219)) + SIN(RADIANS(90-F4220)) * SIN(RADIANS(90-F4219)) * COS(RADIANS(G4220-G4219))) * 6371392 * IFERROR(IF(AVERAGEIF('TT History'!$B:$B, D4219, 'TT History'!$E:$E) &gt; 9.8%, 1.1205, IF(AVERAGEIF('TT History'!$B:$B, D4219, 'TT History'!$E:$E) &gt;= 8.5%, 1.1055, 1.0525)), 1.0525)</f>
        <v>15.441649993140395</v>
      </c>
    </row>
    <row r="4220" spans="1:8" x14ac:dyDescent="0.25">
      <c r="A4220" t="s">
        <v>176</v>
      </c>
      <c r="B4220" t="str">
        <f>VLOOKUP(C4220, olt_db!$B$2:$E$70, 2, 0)</f>
        <v>OLT-SMGN-Hulakma_Sinaga</v>
      </c>
      <c r="C4220" t="s">
        <v>1471</v>
      </c>
      <c r="D4220" s="20" t="s">
        <v>1837</v>
      </c>
      <c r="E4220" s="20" t="s">
        <v>1687</v>
      </c>
      <c r="F4220" s="127">
        <v>2.9761653199761602</v>
      </c>
      <c r="G4220" s="128">
        <v>99.096194229896</v>
      </c>
      <c r="H4220" s="51">
        <f>ACOS(COS(RADIANS(90-F4221)) * COS(RADIANS(90-F4220)) + SIN(RADIANS(90-F4221)) * SIN(RADIANS(90-F4220)) * COS(RADIANS(G4221-G4220))) * 6371392 * IFERROR(IF(AVERAGEIF('TT History'!$B:$B, D4220, 'TT History'!$E:$E) &gt; 9.8%, 1.1205, IF(AVERAGEIF('TT History'!$B:$B, D4220, 'TT History'!$E:$E) &gt;= 8.5%, 1.1055, 1.0525)), 1.0525)</f>
        <v>19.981861960793232</v>
      </c>
    </row>
    <row r="4221" spans="1:8" x14ac:dyDescent="0.25">
      <c r="A4221" t="s">
        <v>176</v>
      </c>
      <c r="B4221" t="str">
        <f>VLOOKUP(C4221, olt_db!$B$2:$E$70, 2, 0)</f>
        <v>OLT-SMGN-Hulakma_Sinaga</v>
      </c>
      <c r="C4221" t="s">
        <v>1471</v>
      </c>
      <c r="D4221" s="20" t="s">
        <v>1838</v>
      </c>
      <c r="E4221" s="20" t="s">
        <v>1688</v>
      </c>
      <c r="F4221" s="127">
        <v>2.9762139307895401</v>
      </c>
      <c r="G4221" s="128">
        <v>99.096358109399603</v>
      </c>
      <c r="H4221" s="51">
        <f>ACOS(COS(RADIANS(90-F4222)) * COS(RADIANS(90-F4221)) + SIN(RADIANS(90-F4222)) * SIN(RADIANS(90-F4221)) * COS(RADIANS(G4222-G4221))) * 6371392 * IFERROR(IF(AVERAGEIF('TT History'!$B:$B, D4221, 'TT History'!$E:$E) &gt; 9.8%, 1.1205, IF(AVERAGEIF('TT History'!$B:$B, D4221, 'TT History'!$E:$E) &gt;= 8.5%, 1.1055, 1.0525)), 1.0525)</f>
        <v>16.42521937694049</v>
      </c>
    </row>
    <row r="4222" spans="1:8" x14ac:dyDescent="0.25">
      <c r="A4222" t="s">
        <v>176</v>
      </c>
      <c r="B4222" t="str">
        <f>VLOOKUP(C4222, olt_db!$B$2:$E$70, 2, 0)</f>
        <v>OLT-SMGN-Hulakma_Sinaga</v>
      </c>
      <c r="C4222" t="s">
        <v>1471</v>
      </c>
      <c r="D4222" s="20" t="s">
        <v>1839</v>
      </c>
      <c r="E4222" s="20" t="s">
        <v>1689</v>
      </c>
      <c r="F4222" s="127">
        <v>2.9762622515978099</v>
      </c>
      <c r="G4222" s="128">
        <v>99.096490040391899</v>
      </c>
      <c r="H4222" s="51">
        <f>ACOS(COS(RADIANS(90-F4223)) * COS(RADIANS(90-F4222)) + SIN(RADIANS(90-F4223)) * SIN(RADIANS(90-F4222)) * COS(RADIANS(G4223-G4222))) * 6371392 * IFERROR(IF(AVERAGEIF('TT History'!$B:$B, D4222, 'TT History'!$E:$E) &gt; 9.8%, 1.1205, IF(AVERAGEIF('TT History'!$B:$B, D4222, 'TT History'!$E:$E) &gt;= 8.5%, 1.1055, 1.0525)), 1.0525)</f>
        <v>16.136661303993758</v>
      </c>
    </row>
    <row r="4223" spans="1:8" x14ac:dyDescent="0.25">
      <c r="A4223" t="s">
        <v>176</v>
      </c>
      <c r="B4223" t="str">
        <f>VLOOKUP(C4223, olt_db!$B$2:$E$70, 2, 0)</f>
        <v>OLT-SMGN-Hulakma_Sinaga</v>
      </c>
      <c r="C4223" t="s">
        <v>1471</v>
      </c>
      <c r="D4223" s="20" t="s">
        <v>1840</v>
      </c>
      <c r="E4223" s="20" t="s">
        <v>1690</v>
      </c>
      <c r="F4223" s="127">
        <v>2.9763029650192099</v>
      </c>
      <c r="G4223" s="128">
        <v>99.096621938251701</v>
      </c>
      <c r="H4223" s="51">
        <f>ACOS(COS(RADIANS(90-F4224)) * COS(RADIANS(90-F4223)) + SIN(RADIANS(90-F4224)) * SIN(RADIANS(90-F4223)) * COS(RADIANS(G4224-G4223))) * 6371392 * IFERROR(IF(AVERAGEIF('TT History'!$B:$B, D4223, 'TT History'!$E:$E) &gt; 9.8%, 1.1205, IF(AVERAGEIF('TT History'!$B:$B, D4223, 'TT History'!$E:$E) &gt;= 8.5%, 1.1055, 1.0525)), 1.0525)</f>
        <v>13.834186130804383</v>
      </c>
    </row>
    <row r="4224" spans="1:8" x14ac:dyDescent="0.25">
      <c r="A4224" t="s">
        <v>176</v>
      </c>
      <c r="B4224" t="str">
        <f>VLOOKUP(C4224, olt_db!$B$2:$E$70, 2, 0)</f>
        <v>OLT-SMGN-Hulakma_Sinaga</v>
      </c>
      <c r="C4224" t="s">
        <v>1471</v>
      </c>
      <c r="D4224" s="20" t="s">
        <v>1841</v>
      </c>
      <c r="E4224" s="20" t="s">
        <v>1691</v>
      </c>
      <c r="F4224" s="127">
        <v>2.9763250896478102</v>
      </c>
      <c r="G4224" s="128">
        <v>99.096738205278498</v>
      </c>
      <c r="H4224" s="51">
        <f>ACOS(COS(RADIANS(90-F4225)) * COS(RADIANS(90-F4224)) + SIN(RADIANS(90-F4225)) * SIN(RADIANS(90-F4224)) * COS(RADIANS(G4225-G4224))) * 6371392 * IFERROR(IF(AVERAGEIF('TT History'!$B:$B, D4224, 'TT History'!$E:$E) &gt; 9.8%, 1.1205, IF(AVERAGEIF('TT History'!$B:$B, D4224, 'TT History'!$E:$E) &gt;= 8.5%, 1.1055, 1.0525)), 1.0525)</f>
        <v>14.762964224854999</v>
      </c>
    </row>
    <row r="4225" spans="1:8" x14ac:dyDescent="0.25">
      <c r="A4225" t="s">
        <v>176</v>
      </c>
      <c r="B4225" t="str">
        <f>VLOOKUP(C4225, olt_db!$B$2:$E$70, 2, 0)</f>
        <v>OLT-SMGN-Hulakma_Sinaga</v>
      </c>
      <c r="C4225" t="s">
        <v>1471</v>
      </c>
      <c r="D4225" s="20" t="s">
        <v>1842</v>
      </c>
      <c r="E4225" s="20" t="s">
        <v>1692</v>
      </c>
      <c r="F4225" s="127">
        <v>2.9763453031673599</v>
      </c>
      <c r="G4225" s="128">
        <v>99.096862877368395</v>
      </c>
      <c r="H4225" s="51">
        <f>ACOS(COS(RADIANS(90-F4226)) * COS(RADIANS(90-F4225)) + SIN(RADIANS(90-F4226)) * SIN(RADIANS(90-F4225)) * COS(RADIANS(G4226-G4225))) * 6371392 * IFERROR(IF(AVERAGEIF('TT History'!$B:$B, D4225, 'TT History'!$E:$E) &gt; 9.8%, 1.1205, IF(AVERAGEIF('TT History'!$B:$B, D4225, 'TT History'!$E:$E) &gt;= 8.5%, 1.1055, 1.0525)), 1.0525)</f>
        <v>25.570985093074636</v>
      </c>
    </row>
    <row r="4226" spans="1:8" x14ac:dyDescent="0.25">
      <c r="A4226" t="s">
        <v>176</v>
      </c>
      <c r="B4226" t="str">
        <f>VLOOKUP(C4226, olt_db!$B$2:$E$70, 2, 0)</f>
        <v>OLT-SMGN-Hulakma_Sinaga</v>
      </c>
      <c r="C4226" t="s">
        <v>1471</v>
      </c>
      <c r="D4226" s="20" t="s">
        <v>1843</v>
      </c>
      <c r="E4226" s="20" t="s">
        <v>1693</v>
      </c>
      <c r="F4226" s="127">
        <v>2.9763918983112001</v>
      </c>
      <c r="G4226" s="128">
        <v>99.097076618859603</v>
      </c>
      <c r="H4226" s="51">
        <f>ACOS(COS(RADIANS(90-F4227)) * COS(RADIANS(90-F4226)) + SIN(RADIANS(90-F4227)) * SIN(RADIANS(90-F4226)) * COS(RADIANS(G4227-G4226))) * 6371392 * IFERROR(IF(AVERAGEIF('TT History'!$B:$B, D4226, 'TT History'!$E:$E) &gt; 9.8%, 1.1205, IF(AVERAGEIF('TT History'!$B:$B, D4226, 'TT History'!$E:$E) &gt;= 8.5%, 1.1055, 1.0525)), 1.0525)</f>
        <v>16.268235378027761</v>
      </c>
    </row>
    <row r="4227" spans="1:8" x14ac:dyDescent="0.25">
      <c r="A4227" t="s">
        <v>176</v>
      </c>
      <c r="B4227" t="str">
        <f>VLOOKUP(C4227, olt_db!$B$2:$E$70, 2, 0)</f>
        <v>OLT-SMGN-Hulakma_Sinaga</v>
      </c>
      <c r="C4227" t="s">
        <v>1471</v>
      </c>
      <c r="D4227" s="20" t="s">
        <v>1844</v>
      </c>
      <c r="E4227" s="20" t="s">
        <v>1694</v>
      </c>
      <c r="F4227" s="127">
        <v>2.9764399283397802</v>
      </c>
      <c r="G4227" s="128">
        <v>99.097207228758506</v>
      </c>
      <c r="H4227" s="51">
        <f>ACOS(COS(RADIANS(90-F4228)) * COS(RADIANS(90-F4227)) + SIN(RADIANS(90-F4228)) * SIN(RADIANS(90-F4227)) * COS(RADIANS(G4228-G4227))) * 6371392 * IFERROR(IF(AVERAGEIF('TT History'!$B:$B, D4227, 'TT History'!$E:$E) &gt; 9.8%, 1.1205, IF(AVERAGEIF('TT History'!$B:$B, D4227, 'TT History'!$E:$E) &gt;= 8.5%, 1.1055, 1.0525)), 1.0525)</f>
        <v>18.376523095674195</v>
      </c>
    </row>
    <row r="4228" spans="1:8" x14ac:dyDescent="0.25">
      <c r="A4228" t="s">
        <v>176</v>
      </c>
      <c r="B4228" t="str">
        <f>VLOOKUP(C4228, olt_db!$B$2:$E$70, 2, 0)</f>
        <v>OLT-SMGN-Hulakma_Sinaga</v>
      </c>
      <c r="C4228" t="s">
        <v>1471</v>
      </c>
      <c r="D4228" s="20" t="s">
        <v>1845</v>
      </c>
      <c r="E4228" s="20" t="s">
        <v>1695</v>
      </c>
      <c r="F4228" s="127">
        <v>2.9765897980614899</v>
      </c>
      <c r="G4228" s="128">
        <v>99.097160356032006</v>
      </c>
      <c r="H4228" s="51">
        <f>(ACOS(COS(RADIANS(90-olt_db!F40)) * COS(RADIANS(90-F4228)) + SIN(RADIANS(90-olt_db!F40)) * SIN(RADIANS(90-F4228)) * COS(RADIANS(olt_db!G40-G4228))) * 6371392)*1.105</f>
        <v>24.740517689637503</v>
      </c>
    </row>
    <row r="4229" spans="1:8" x14ac:dyDescent="0.25">
      <c r="A4229" t="s">
        <v>176</v>
      </c>
      <c r="B4229" t="str">
        <f>VLOOKUP(C4229, olt_db!$B$2:$E$70, 2, 0)</f>
        <v>OLT-SMGN-Hulakma_Sinaga</v>
      </c>
      <c r="C4229" t="s">
        <v>1471</v>
      </c>
      <c r="D4229" s="22" t="s">
        <v>1819</v>
      </c>
      <c r="E4229" s="22" t="s">
        <v>1846</v>
      </c>
      <c r="F4229" s="138">
        <v>2.9984450497944302</v>
      </c>
      <c r="G4229" s="139">
        <v>99.101353268509996</v>
      </c>
      <c r="H4229" s="100">
        <f>ACOS(COS(RADIANS(90-F4230)) * COS(RADIANS(90-F4229)) + SIN(RADIANS(90-F4230)) * SIN(RADIANS(90-F4229)) * COS(RADIANS(G4230-G4229))) * 6371392 * IFERROR(IF(AVERAGEIF('TT History'!$B:$B, D4229, 'TT History'!$E:$E) &gt; 9.8%, 1.1205, IF(AVERAGEIF('TT History'!$B:$B, D4229, 'TT History'!$E:$E) &gt;= 8.5%, 1.1055, 1.0525)), 1.0525)</f>
        <v>14.066451072050279</v>
      </c>
    </row>
    <row r="4230" spans="1:8" x14ac:dyDescent="0.25">
      <c r="A4230" t="s">
        <v>176</v>
      </c>
      <c r="B4230" t="str">
        <f>VLOOKUP(C4230, olt_db!$B$2:$E$70, 2, 0)</f>
        <v>OLT-SMGN-Hulakma_Sinaga</v>
      </c>
      <c r="C4230" t="s">
        <v>1471</v>
      </c>
      <c r="D4230" s="22" t="s">
        <v>1819</v>
      </c>
      <c r="E4230" s="22" t="s">
        <v>1847</v>
      </c>
      <c r="F4230" s="138">
        <v>2.99854859525025</v>
      </c>
      <c r="G4230" s="139">
        <v>99.1012921679052</v>
      </c>
      <c r="H4230" s="100">
        <f>ACOS(COS(RADIANS(90-F4231)) * COS(RADIANS(90-F4230)) + SIN(RADIANS(90-F4231)) * SIN(RADIANS(90-F4230)) * COS(RADIANS(G4231-G4230))) * 6371392 * IFERROR(IF(AVERAGEIF('TT History'!$B:$B, D4230, 'TT History'!$E:$E) &gt; 9.8%, 1.1205, IF(AVERAGEIF('TT History'!$B:$B, D4230, 'TT History'!$E:$E) &gt;= 8.5%, 1.1055, 1.0525)), 1.0525)</f>
        <v>13.913713248269282</v>
      </c>
    </row>
    <row r="4231" spans="1:8" x14ac:dyDescent="0.25">
      <c r="A4231" t="s">
        <v>176</v>
      </c>
      <c r="B4231" t="str">
        <f>VLOOKUP(C4231, olt_db!$B$2:$E$70, 2, 0)</f>
        <v>OLT-SMGN-Hulakma_Sinaga</v>
      </c>
      <c r="C4231" t="s">
        <v>1471</v>
      </c>
      <c r="D4231" s="22" t="s">
        <v>1819</v>
      </c>
      <c r="E4231" s="22" t="s">
        <v>1848</v>
      </c>
      <c r="F4231" s="138">
        <v>2.99863376809768</v>
      </c>
      <c r="G4231" s="139">
        <v>99.101209114533305</v>
      </c>
      <c r="H4231" s="100">
        <f>ACOS(COS(RADIANS(90-F4232)) * COS(RADIANS(90-F4231)) + SIN(RADIANS(90-F4232)) * SIN(RADIANS(90-F4231)) * COS(RADIANS(G4232-G4231))) * 6371392 * IFERROR(IF(AVERAGEIF('TT History'!$B:$B, D4231, 'TT History'!$E:$E) &gt; 9.8%, 1.1205, IF(AVERAGEIF('TT History'!$B:$B, D4231, 'TT History'!$E:$E) &gt;= 8.5%, 1.1055, 1.0525)), 1.0525)</f>
        <v>12.718838537594902</v>
      </c>
    </row>
    <row r="4232" spans="1:8" x14ac:dyDescent="0.25">
      <c r="A4232" t="s">
        <v>176</v>
      </c>
      <c r="B4232" t="str">
        <f>VLOOKUP(C4232, olt_db!$B$2:$E$70, 2, 0)</f>
        <v>OLT-SMGN-Hulakma_Sinaga</v>
      </c>
      <c r="C4232" t="s">
        <v>1471</v>
      </c>
      <c r="D4232" s="22" t="s">
        <v>1819</v>
      </c>
      <c r="E4232" s="22" t="s">
        <v>1849</v>
      </c>
      <c r="F4232" s="138">
        <v>2.9987131062105501</v>
      </c>
      <c r="G4232" s="139">
        <v>99.101134748126597</v>
      </c>
      <c r="H4232" s="100">
        <f>ACOS(COS(RADIANS(90-F4233)) * COS(RADIANS(90-F4232)) + SIN(RADIANS(90-F4233)) * SIN(RADIANS(90-F4232)) * COS(RADIANS(G4233-G4232))) * 6371392 * IFERROR(IF(AVERAGEIF('TT History'!$B:$B, D4232, 'TT History'!$E:$E) &gt; 9.8%, 1.1205, IF(AVERAGEIF('TT History'!$B:$B, D4232, 'TT History'!$E:$E) &gt;= 8.5%, 1.1055, 1.0525)), 1.0525)</f>
        <v>13.155683346554008</v>
      </c>
    </row>
    <row r="4233" spans="1:8" x14ac:dyDescent="0.25">
      <c r="A4233" t="s">
        <v>176</v>
      </c>
      <c r="B4233" t="str">
        <f>VLOOKUP(C4233, olt_db!$B$2:$E$70, 2, 0)</f>
        <v>OLT-SMGN-Hulakma_Sinaga</v>
      </c>
      <c r="C4233" t="s">
        <v>1471</v>
      </c>
      <c r="D4233" s="22" t="s">
        <v>1819</v>
      </c>
      <c r="E4233" s="22" t="s">
        <v>1850</v>
      </c>
      <c r="F4233" s="138">
        <v>2.9987930005668599</v>
      </c>
      <c r="G4233" s="139">
        <v>99.101055573899799</v>
      </c>
      <c r="H4233" s="100">
        <f>ACOS(COS(RADIANS(90-F4234)) * COS(RADIANS(90-F4233)) + SIN(RADIANS(90-F4234)) * SIN(RADIANS(90-F4233)) * COS(RADIANS(G4234-G4233))) * 6371392 * IFERROR(IF(AVERAGEIF('TT History'!$B:$B, D4233, 'TT History'!$E:$E) &gt; 9.8%, 1.1205, IF(AVERAGEIF('TT History'!$B:$B, D4233, 'TT History'!$E:$E) &gt;= 8.5%, 1.1055, 1.0525)), 1.0525)</f>
        <v>15.195584635405563</v>
      </c>
    </row>
    <row r="4234" spans="1:8" x14ac:dyDescent="0.25">
      <c r="A4234" t="s">
        <v>176</v>
      </c>
      <c r="B4234" t="str">
        <f>VLOOKUP(C4234, olt_db!$B$2:$E$70, 2, 0)</f>
        <v>OLT-SMGN-Hulakma_Sinaga</v>
      </c>
      <c r="C4234" t="s">
        <v>1471</v>
      </c>
      <c r="D4234" s="22" t="s">
        <v>1819</v>
      </c>
      <c r="E4234" s="22" t="s">
        <v>1851</v>
      </c>
      <c r="F4234" s="138">
        <v>2.9988867605431002</v>
      </c>
      <c r="G4234" s="139">
        <v>99.100965647036105</v>
      </c>
      <c r="H4234" s="100">
        <f>ACOS(COS(RADIANS(90-F4235)) * COS(RADIANS(90-F4234)) + SIN(RADIANS(90-F4235)) * SIN(RADIANS(90-F4234)) * COS(RADIANS(G4235-G4234))) * 6371392 * IFERROR(IF(AVERAGEIF('TT History'!$B:$B, D4234, 'TT History'!$E:$E) &gt; 9.8%, 1.1205, IF(AVERAGEIF('TT History'!$B:$B, D4234, 'TT History'!$E:$E) &gt;= 8.5%, 1.1055, 1.0525)), 1.0525)</f>
        <v>15.11124094454018</v>
      </c>
    </row>
    <row r="4235" spans="1:8" x14ac:dyDescent="0.25">
      <c r="A4235" t="s">
        <v>176</v>
      </c>
      <c r="B4235" t="str">
        <f>VLOOKUP(C4235, olt_db!$B$2:$E$70, 2, 0)</f>
        <v>OLT-SMGN-Hulakma_Sinaga</v>
      </c>
      <c r="C4235" t="s">
        <v>1471</v>
      </c>
      <c r="D4235" s="22" t="s">
        <v>1819</v>
      </c>
      <c r="E4235" s="22" t="s">
        <v>1852</v>
      </c>
      <c r="F4235" s="138">
        <v>2.99898060909437</v>
      </c>
      <c r="G4235" s="139">
        <v>99.100876853300505</v>
      </c>
      <c r="H4235" s="100">
        <f>ACOS(COS(RADIANS(90-F4236)) * COS(RADIANS(90-F4235)) + SIN(RADIANS(90-F4236)) * SIN(RADIANS(90-F4235)) * COS(RADIANS(G4236-G4235))) * 6371392 * IFERROR(IF(AVERAGEIF('TT History'!$B:$B, D4235, 'TT History'!$E:$E) &gt; 9.8%, 1.1205, IF(AVERAGEIF('TT History'!$B:$B, D4235, 'TT History'!$E:$E) &gt;= 8.5%, 1.1055, 1.0525)), 1.0525)</f>
        <v>12.412104765722402</v>
      </c>
    </row>
    <row r="4236" spans="1:8" x14ac:dyDescent="0.25">
      <c r="A4236" t="s">
        <v>176</v>
      </c>
      <c r="B4236" t="str">
        <f>VLOOKUP(C4236, olt_db!$B$2:$E$70, 2, 0)</f>
        <v>OLT-SMGN-Hulakma_Sinaga</v>
      </c>
      <c r="C4236" t="s">
        <v>1471</v>
      </c>
      <c r="D4236" s="22" t="s">
        <v>1819</v>
      </c>
      <c r="E4236" s="22" t="s">
        <v>1853</v>
      </c>
      <c r="F4236" s="138">
        <v>2.99905765149061</v>
      </c>
      <c r="G4236" s="139">
        <v>99.100803869970093</v>
      </c>
      <c r="H4236" s="100">
        <f>ACOS(COS(RADIANS(90-F4237)) * COS(RADIANS(90-F4236)) + SIN(RADIANS(90-F4237)) * SIN(RADIANS(90-F4236)) * COS(RADIANS(G4237-G4236))) * 6371392 * IFERROR(IF(AVERAGEIF('TT History'!$B:$B, D4236, 'TT History'!$E:$E) &gt; 9.8%, 1.1205, IF(AVERAGEIF('TT History'!$B:$B, D4236, 'TT History'!$E:$E) &gt;= 8.5%, 1.1055, 1.0525)), 1.0525)</f>
        <v>12.092642980842113</v>
      </c>
    </row>
    <row r="4237" spans="1:8" x14ac:dyDescent="0.25">
      <c r="A4237" t="s">
        <v>176</v>
      </c>
      <c r="B4237" t="str">
        <f>VLOOKUP(C4237, olt_db!$B$2:$E$70, 2, 0)</f>
        <v>OLT-SMGN-Hulakma_Sinaga</v>
      </c>
      <c r="C4237" t="s">
        <v>1471</v>
      </c>
      <c r="D4237" s="22" t="s">
        <v>1819</v>
      </c>
      <c r="E4237" s="22" t="s">
        <v>1854</v>
      </c>
      <c r="F4237" s="138">
        <v>2.9991370378669</v>
      </c>
      <c r="G4237" s="139">
        <v>99.100737652145</v>
      </c>
      <c r="H4237" s="100">
        <f>ACOS(COS(RADIANS(90-F4238)) * COS(RADIANS(90-F4237)) + SIN(RADIANS(90-F4238)) * SIN(RADIANS(90-F4237)) * COS(RADIANS(G4238-G4237))) * 6371392 * IFERROR(IF(AVERAGEIF('TT History'!$B:$B, D4237, 'TT History'!$E:$E) &gt; 9.8%, 1.1205, IF(AVERAGEIF('TT History'!$B:$B, D4237, 'TT History'!$E:$E) &gt;= 8.5%, 1.1055, 1.0525)), 1.0525)</f>
        <v>9.2618640654237545</v>
      </c>
    </row>
    <row r="4238" spans="1:8" x14ac:dyDescent="0.25">
      <c r="A4238" t="s">
        <v>176</v>
      </c>
      <c r="B4238" t="str">
        <f>VLOOKUP(C4238, olt_db!$B$2:$E$70, 2, 0)</f>
        <v>OLT-SMGN-Hulakma_Sinaga</v>
      </c>
      <c r="C4238" t="s">
        <v>1471</v>
      </c>
      <c r="D4238" s="22" t="s">
        <v>1819</v>
      </c>
      <c r="E4238" s="22" t="s">
        <v>1855</v>
      </c>
      <c r="F4238" s="138">
        <v>2.9991956497149901</v>
      </c>
      <c r="G4238" s="139">
        <v>99.100684404388105</v>
      </c>
      <c r="H4238" s="100">
        <f>ACOS(COS(RADIANS(90-F4239)) * COS(RADIANS(90-F4238)) + SIN(RADIANS(90-F4239)) * SIN(RADIANS(90-F4238)) * COS(RADIANS(G4239-G4238))) * 6371392 * IFERROR(IF(AVERAGEIF('TT History'!$B:$B, D4238, 'TT History'!$E:$E) &gt; 9.8%, 1.1205, IF(AVERAGEIF('TT History'!$B:$B, D4238, 'TT History'!$E:$E) &gt;= 8.5%, 1.1055, 1.0525)), 1.0525)</f>
        <v>17.317994243112359</v>
      </c>
    </row>
    <row r="4239" spans="1:8" x14ac:dyDescent="0.25">
      <c r="A4239" t="s">
        <v>176</v>
      </c>
      <c r="B4239" t="str">
        <f>VLOOKUP(C4239, olt_db!$B$2:$E$70, 2, 0)</f>
        <v>OLT-SMGN-Hulakma_Sinaga</v>
      </c>
      <c r="C4239" t="s">
        <v>1471</v>
      </c>
      <c r="D4239" s="22" t="s">
        <v>1819</v>
      </c>
      <c r="E4239" s="22" t="s">
        <v>1856</v>
      </c>
      <c r="F4239" s="138">
        <v>2.9993070274979399</v>
      </c>
      <c r="G4239" s="139">
        <v>99.100586862303302</v>
      </c>
      <c r="H4239" s="100">
        <f>ACOS(COS(RADIANS(90-F4240)) * COS(RADIANS(90-F4239)) + SIN(RADIANS(90-F4240)) * SIN(RADIANS(90-F4239)) * COS(RADIANS(G4240-G4239))) * 6371392 * IFERROR(IF(AVERAGEIF('TT History'!$B:$B, D4239, 'TT History'!$E:$E) &gt; 9.8%, 1.1205, IF(AVERAGEIF('TT History'!$B:$B, D4239, 'TT History'!$E:$E) &gt;= 8.5%, 1.1055, 1.0525)), 1.0525)</f>
        <v>15.43194741693439</v>
      </c>
    </row>
    <row r="4240" spans="1:8" x14ac:dyDescent="0.25">
      <c r="A4240" t="s">
        <v>176</v>
      </c>
      <c r="B4240" t="str">
        <f>VLOOKUP(C4240, olt_db!$B$2:$E$70, 2, 0)</f>
        <v>OLT-SMGN-Hulakma_Sinaga</v>
      </c>
      <c r="C4240" t="s">
        <v>1471</v>
      </c>
      <c r="D4240" s="22" t="s">
        <v>1819</v>
      </c>
      <c r="E4240" s="22" t="s">
        <v>1857</v>
      </c>
      <c r="F4240" s="138">
        <v>2.9994058556043401</v>
      </c>
      <c r="G4240" s="139">
        <v>99.100499459280798</v>
      </c>
      <c r="H4240" s="100">
        <f>ACOS(COS(RADIANS(90-F4241)) * COS(RADIANS(90-F4240)) + SIN(RADIANS(90-F4241)) * SIN(RADIANS(90-F4240)) * COS(RADIANS(G4241-G4240))) * 6371392 * IFERROR(IF(AVERAGEIF('TT History'!$B:$B, D4240, 'TT History'!$E:$E) &gt; 9.8%, 1.1205, IF(AVERAGEIF('TT History'!$B:$B, D4240, 'TT History'!$E:$E) &gt;= 8.5%, 1.1055, 1.0525)), 1.0525)</f>
        <v>15.479109402579626</v>
      </c>
    </row>
    <row r="4241" spans="1:8" x14ac:dyDescent="0.25">
      <c r="A4241" t="s">
        <v>176</v>
      </c>
      <c r="B4241" t="str">
        <f>VLOOKUP(C4241, olt_db!$B$2:$E$70, 2, 0)</f>
        <v>OLT-SMGN-Hulakma_Sinaga</v>
      </c>
      <c r="C4241" t="s">
        <v>1471</v>
      </c>
      <c r="D4241" s="22" t="s">
        <v>1819</v>
      </c>
      <c r="E4241" s="22" t="s">
        <v>1858</v>
      </c>
      <c r="F4241" s="138">
        <v>2.99950318366492</v>
      </c>
      <c r="G4241" s="139">
        <v>99.1004097834536</v>
      </c>
      <c r="H4241" s="100">
        <f>ACOS(COS(RADIANS(90-F4242)) * COS(RADIANS(90-F4241)) + SIN(RADIANS(90-F4242)) * SIN(RADIANS(90-F4241)) * COS(RADIANS(G4242-G4241))) * 6371392 * IFERROR(IF(AVERAGEIF('TT History'!$B:$B, D4241, 'TT History'!$E:$E) &gt; 9.8%, 1.1205, IF(AVERAGEIF('TT History'!$B:$B, D4241, 'TT History'!$E:$E) &gt;= 8.5%, 1.1055, 1.0525)), 1.0525)</f>
        <v>13.271677918031711</v>
      </c>
    </row>
    <row r="4242" spans="1:8" x14ac:dyDescent="0.25">
      <c r="A4242" t="s">
        <v>176</v>
      </c>
      <c r="B4242" t="str">
        <f>VLOOKUP(C4242, olt_db!$B$2:$E$70, 2, 0)</f>
        <v>OLT-SMGN-Hulakma_Sinaga</v>
      </c>
      <c r="C4242" t="s">
        <v>1471</v>
      </c>
      <c r="D4242" s="22" t="s">
        <v>1819</v>
      </c>
      <c r="E4242" s="22" t="s">
        <v>1859</v>
      </c>
      <c r="F4242" s="138">
        <v>2.9995879894871198</v>
      </c>
      <c r="G4242" s="139">
        <v>99.100334407284905</v>
      </c>
      <c r="H4242" s="100">
        <f>ACOS(COS(RADIANS(90-F4243)) * COS(RADIANS(90-F4242)) + SIN(RADIANS(90-F4243)) * SIN(RADIANS(90-F4242)) * COS(RADIANS(G4243-G4242))) * 6371392 * IFERROR(IF(AVERAGEIF('TT History'!$B:$B, D4242, 'TT History'!$E:$E) &gt; 9.8%, 1.1205, IF(AVERAGEIF('TT History'!$B:$B, D4242, 'TT History'!$E:$E) &gt;= 8.5%, 1.1055, 1.0525)), 1.0525)</f>
        <v>15.220534195144637</v>
      </c>
    </row>
    <row r="4243" spans="1:8" x14ac:dyDescent="0.25">
      <c r="A4243" t="s">
        <v>176</v>
      </c>
      <c r="B4243" t="str">
        <f>VLOOKUP(C4243, olt_db!$B$2:$E$70, 2, 0)</f>
        <v>OLT-SMGN-Hulakma_Sinaga</v>
      </c>
      <c r="C4243" t="s">
        <v>1471</v>
      </c>
      <c r="D4243" s="22" t="s">
        <v>1819</v>
      </c>
      <c r="E4243" s="22" t="s">
        <v>1860</v>
      </c>
      <c r="F4243" s="138">
        <v>2.9996842825024599</v>
      </c>
      <c r="G4243" s="139">
        <v>99.100246879256204</v>
      </c>
      <c r="H4243" s="100">
        <f>ACOS(COS(RADIANS(90-F4244)) * COS(RADIANS(90-F4243)) + SIN(RADIANS(90-F4244)) * SIN(RADIANS(90-F4243)) * COS(RADIANS(G4244-G4243))) * 6371392 * IFERROR(IF(AVERAGEIF('TT History'!$B:$B, D4243, 'TT History'!$E:$E) &gt; 9.8%, 1.1205, IF(AVERAGEIF('TT History'!$B:$B, D4243, 'TT History'!$E:$E) &gt;= 8.5%, 1.1055, 1.0525)), 1.0525)</f>
        <v>12.657060901307084</v>
      </c>
    </row>
    <row r="4244" spans="1:8" x14ac:dyDescent="0.25">
      <c r="A4244" t="s">
        <v>176</v>
      </c>
      <c r="B4244" t="str">
        <f>VLOOKUP(C4244, olt_db!$B$2:$E$70, 2, 0)</f>
        <v>OLT-SMGN-Hulakma_Sinaga</v>
      </c>
      <c r="C4244" t="s">
        <v>1471</v>
      </c>
      <c r="D4244" s="22" t="s">
        <v>1819</v>
      </c>
      <c r="E4244" s="22" t="s">
        <v>1861</v>
      </c>
      <c r="F4244" s="138">
        <v>2.9997619800331101</v>
      </c>
      <c r="G4244" s="139">
        <v>99.100171551498903</v>
      </c>
      <c r="H4244" s="100">
        <f>ACOS(COS(RADIANS(90-F4245)) * COS(RADIANS(90-F4244)) + SIN(RADIANS(90-F4245)) * SIN(RADIANS(90-F4244)) * COS(RADIANS(G4245-G4244))) * 6371392 * IFERROR(IF(AVERAGEIF('TT History'!$B:$B, D4244, 'TT History'!$E:$E) &gt; 9.8%, 1.1205, IF(AVERAGEIF('TT History'!$B:$B, D4244, 'TT History'!$E:$E) &gt;= 8.5%, 1.1055, 1.0525)), 1.0525)</f>
        <v>14.305765417779824</v>
      </c>
    </row>
    <row r="4245" spans="1:8" x14ac:dyDescent="0.25">
      <c r="A4245" t="s">
        <v>176</v>
      </c>
      <c r="B4245" t="str">
        <f>VLOOKUP(C4245, olt_db!$B$2:$E$70, 2, 0)</f>
        <v>OLT-SMGN-Hulakma_Sinaga</v>
      </c>
      <c r="C4245" t="s">
        <v>1471</v>
      </c>
      <c r="D4245" s="22" t="s">
        <v>1819</v>
      </c>
      <c r="E4245" s="22" t="s">
        <v>1862</v>
      </c>
      <c r="F4245" s="138">
        <v>2.9998547974155798</v>
      </c>
      <c r="G4245" s="139">
        <v>99.100091912248601</v>
      </c>
      <c r="H4245" s="100">
        <f>ACOS(COS(RADIANS(90-F4246)) * COS(RADIANS(90-F4245)) + SIN(RADIANS(90-F4246)) * SIN(RADIANS(90-F4245)) * COS(RADIANS(G4246-G4245))) * 6371392 * IFERROR(IF(AVERAGEIF('TT History'!$B:$B, D4245, 'TT History'!$E:$E) &gt; 9.8%, 1.1205, IF(AVERAGEIF('TT History'!$B:$B, D4245, 'TT History'!$E:$E) &gt;= 8.5%, 1.1055, 1.0525)), 1.0525)</f>
        <v>13.501786953259275</v>
      </c>
    </row>
    <row r="4246" spans="1:8" x14ac:dyDescent="0.25">
      <c r="A4246" t="s">
        <v>176</v>
      </c>
      <c r="B4246" t="str">
        <f>VLOOKUP(C4246, olt_db!$B$2:$E$70, 2, 0)</f>
        <v>OLT-SMGN-Hulakma_Sinaga</v>
      </c>
      <c r="C4246" t="s">
        <v>1471</v>
      </c>
      <c r="D4246" s="22" t="s">
        <v>1819</v>
      </c>
      <c r="E4246" s="22" t="s">
        <v>1863</v>
      </c>
      <c r="F4246" s="138">
        <v>2.9999368524493999</v>
      </c>
      <c r="G4246" s="139">
        <v>99.100010713347999</v>
      </c>
      <c r="H4246" s="100">
        <f>ACOS(COS(RADIANS(90-F4247)) * COS(RADIANS(90-F4246)) + SIN(RADIANS(90-F4247)) * SIN(RADIANS(90-F4246)) * COS(RADIANS(G4247-G4246))) * 6371392 * IFERROR(IF(AVERAGEIF('TT History'!$B:$B, D4246, 'TT History'!$E:$E) &gt; 9.8%, 1.1205, IF(AVERAGEIF('TT History'!$B:$B, D4246, 'TT History'!$E:$E) &gt;= 8.5%, 1.1055, 1.0525)), 1.0525)</f>
        <v>13.266786659032492</v>
      </c>
    </row>
    <row r="4247" spans="1:8" x14ac:dyDescent="0.25">
      <c r="A4247" t="s">
        <v>176</v>
      </c>
      <c r="B4247" t="str">
        <f>VLOOKUP(C4247, olt_db!$B$2:$E$70, 2, 0)</f>
        <v>OLT-SMGN-Hulakma_Sinaga</v>
      </c>
      <c r="C4247" t="s">
        <v>1471</v>
      </c>
      <c r="D4247" s="22" t="s">
        <v>1819</v>
      </c>
      <c r="E4247" s="22" t="s">
        <v>1864</v>
      </c>
      <c r="F4247" s="138">
        <v>3.0000152684389398</v>
      </c>
      <c r="G4247" s="139">
        <v>99.099928747809997</v>
      </c>
      <c r="H4247" s="100">
        <f>ACOS(COS(RADIANS(90-F4248)) * COS(RADIANS(90-F4247)) + SIN(RADIANS(90-F4248)) * SIN(RADIANS(90-F4247)) * COS(RADIANS(G4248-G4247))) * 6371392 * IFERROR(IF(AVERAGEIF('TT History'!$B:$B, D4247, 'TT History'!$E:$E) &gt; 9.8%, 1.1205, IF(AVERAGEIF('TT History'!$B:$B, D4247, 'TT History'!$E:$E) &gt;= 8.5%, 1.1055, 1.0525)), 1.0525)</f>
        <v>17.150554741325909</v>
      </c>
    </row>
    <row r="4248" spans="1:8" x14ac:dyDescent="0.25">
      <c r="A4248" t="s">
        <v>176</v>
      </c>
      <c r="B4248" t="str">
        <f>VLOOKUP(C4248, olt_db!$B$2:$E$70, 2, 0)</f>
        <v>OLT-SMGN-Hulakma_Sinaga</v>
      </c>
      <c r="C4248" t="s">
        <v>1471</v>
      </c>
      <c r="D4248" s="22" t="s">
        <v>1819</v>
      </c>
      <c r="E4248" s="22" t="s">
        <v>1865</v>
      </c>
      <c r="F4248" s="138">
        <v>3.0001197401456401</v>
      </c>
      <c r="G4248" s="139">
        <v>99.099825851511397</v>
      </c>
      <c r="H4248" s="100">
        <f>ACOS(COS(RADIANS(90-F4249)) * COS(RADIANS(90-F4248)) + SIN(RADIANS(90-F4249)) * SIN(RADIANS(90-F4248)) * COS(RADIANS(G4249-G4248))) * 6371392 * IFERROR(IF(AVERAGEIF('TT History'!$B:$B, D4248, 'TT History'!$E:$E) &gt; 9.8%, 1.1205, IF(AVERAGEIF('TT History'!$B:$B, D4248, 'TT History'!$E:$E) &gt;= 8.5%, 1.1055, 1.0525)), 1.0525)</f>
        <v>13.478471302922006</v>
      </c>
    </row>
    <row r="4249" spans="1:8" x14ac:dyDescent="0.25">
      <c r="A4249" t="s">
        <v>176</v>
      </c>
      <c r="B4249" t="str">
        <f>VLOOKUP(C4249, olt_db!$B$2:$E$70, 2, 0)</f>
        <v>OLT-SMGN-Hulakma_Sinaga</v>
      </c>
      <c r="C4249" t="s">
        <v>1471</v>
      </c>
      <c r="D4249" s="22" t="s">
        <v>1819</v>
      </c>
      <c r="E4249" s="22" t="s">
        <v>1866</v>
      </c>
      <c r="F4249" s="138">
        <v>3.0002002362899902</v>
      </c>
      <c r="G4249" s="139">
        <v>99.099743383548301</v>
      </c>
      <c r="H4249" s="100">
        <f>ACOS(COS(RADIANS(90-F4250)) * COS(RADIANS(90-F4249)) + SIN(RADIANS(90-F4250)) * SIN(RADIANS(90-F4249)) * COS(RADIANS(G4250-G4249))) * 6371392 * IFERROR(IF(AVERAGEIF('TT History'!$B:$B, D4249, 'TT History'!$E:$E) &gt; 9.8%, 1.1205, IF(AVERAGEIF('TT History'!$B:$B, D4249, 'TT History'!$E:$E) &gt;= 8.5%, 1.1055, 1.0525)), 1.0525)</f>
        <v>15.628049188645411</v>
      </c>
    </row>
    <row r="4250" spans="1:8" x14ac:dyDescent="0.25">
      <c r="A4250" t="s">
        <v>176</v>
      </c>
      <c r="B4250" t="str">
        <f>VLOOKUP(C4250, olt_db!$B$2:$E$70, 2, 0)</f>
        <v>OLT-SMGN-Hulakma_Sinaga</v>
      </c>
      <c r="C4250" t="s">
        <v>1471</v>
      </c>
      <c r="D4250" s="22" t="s">
        <v>1819</v>
      </c>
      <c r="E4250" s="22" t="s">
        <v>1867</v>
      </c>
      <c r="F4250" s="138">
        <v>3.0002887293623002</v>
      </c>
      <c r="G4250" s="139">
        <v>99.099643255880594</v>
      </c>
      <c r="H4250" s="100">
        <f>ACOS(COS(RADIANS(90-F4251)) * COS(RADIANS(90-F4250)) + SIN(RADIANS(90-F4251)) * SIN(RADIANS(90-F4250)) * COS(RADIANS(G4251-G4250))) * 6371392 * IFERROR(IF(AVERAGEIF('TT History'!$B:$B, D4250, 'TT History'!$E:$E) &gt; 9.8%, 1.1205, IF(AVERAGEIF('TT History'!$B:$B, D4250, 'TT History'!$E:$E) &gt;= 8.5%, 1.1055, 1.0525)), 1.0525)</f>
        <v>17.805544008581894</v>
      </c>
    </row>
    <row r="4251" spans="1:8" x14ac:dyDescent="0.25">
      <c r="A4251" t="s">
        <v>176</v>
      </c>
      <c r="B4251" t="str">
        <f>VLOOKUP(C4251, olt_db!$B$2:$E$70, 2, 0)</f>
        <v>OLT-SMGN-Hulakma_Sinaga</v>
      </c>
      <c r="C4251" t="s">
        <v>1471</v>
      </c>
      <c r="D4251" s="22" t="s">
        <v>1819</v>
      </c>
      <c r="E4251" s="22" t="s">
        <v>1868</v>
      </c>
      <c r="F4251" s="138">
        <v>3.0003945523141198</v>
      </c>
      <c r="G4251" s="139">
        <v>99.099533809566196</v>
      </c>
      <c r="H4251" s="100">
        <f>ACOS(COS(RADIANS(90-F4252)) * COS(RADIANS(90-F4251)) + SIN(RADIANS(90-F4252)) * SIN(RADIANS(90-F4251)) * COS(RADIANS(G4252-G4251))) * 6371392 * IFERROR(IF(AVERAGEIF('TT History'!$B:$B, D4251, 'TT History'!$E:$E) &gt; 9.8%, 1.1205, IF(AVERAGEIF('TT History'!$B:$B, D4251, 'TT History'!$E:$E) &gt;= 8.5%, 1.1055, 1.0525)), 1.0525)</f>
        <v>14.451252109425644</v>
      </c>
    </row>
    <row r="4252" spans="1:8" x14ac:dyDescent="0.25">
      <c r="A4252" t="s">
        <v>176</v>
      </c>
      <c r="B4252" t="str">
        <f>VLOOKUP(C4252, olt_db!$B$2:$E$70, 2, 0)</f>
        <v>OLT-SMGN-Hulakma_Sinaga</v>
      </c>
      <c r="C4252" t="s">
        <v>1471</v>
      </c>
      <c r="D4252" s="22" t="s">
        <v>1819</v>
      </c>
      <c r="E4252" s="22" t="s">
        <v>1869</v>
      </c>
      <c r="F4252" s="138">
        <v>3.0004153050681199</v>
      </c>
      <c r="G4252" s="139">
        <v>99.099411927398094</v>
      </c>
      <c r="H4252" s="100">
        <f>ACOS(COS(RADIANS(90-F4253)) * COS(RADIANS(90-F4252)) + SIN(RADIANS(90-F4253)) * SIN(RADIANS(90-F4252)) * COS(RADIANS(G4253-G4252))) * 6371392 * IFERROR(IF(AVERAGEIF('TT History'!$B:$B, D4252, 'TT History'!$E:$E) &gt; 9.8%, 1.1205, IF(AVERAGEIF('TT History'!$B:$B, D4252, 'TT History'!$E:$E) &gt;= 8.5%, 1.1055, 1.0525)), 1.0525)</f>
        <v>28.30204857022202</v>
      </c>
    </row>
    <row r="4253" spans="1:8" x14ac:dyDescent="0.25">
      <c r="A4253" t="s">
        <v>176</v>
      </c>
      <c r="B4253" t="str">
        <f>VLOOKUP(C4253, olt_db!$B$2:$E$70, 2, 0)</f>
        <v>OLT-SMGN-Hulakma_Sinaga</v>
      </c>
      <c r="C4253" t="s">
        <v>1471</v>
      </c>
      <c r="D4253" s="22" t="s">
        <v>1819</v>
      </c>
      <c r="E4253" s="22" t="s">
        <v>1870</v>
      </c>
      <c r="F4253" s="138">
        <v>3.0002570424300501</v>
      </c>
      <c r="G4253" s="139">
        <v>99.099228843256199</v>
      </c>
      <c r="H4253" s="100">
        <f>ACOS(COS(RADIANS(90-F4254)) * COS(RADIANS(90-F4253)) + SIN(RADIANS(90-F4254)) * SIN(RADIANS(90-F4253)) * COS(RADIANS(G4254-G4253))) * 6371392 * IFERROR(IF(AVERAGEIF('TT History'!$B:$B, D4253, 'TT History'!$E:$E) &gt; 9.8%, 1.1205, IF(AVERAGEIF('TT History'!$B:$B, D4253, 'TT History'!$E:$E) &gt;= 8.5%, 1.1055, 1.0525)), 1.0525)</f>
        <v>24.701021707011883</v>
      </c>
    </row>
    <row r="4254" spans="1:8" x14ac:dyDescent="0.25">
      <c r="A4254" t="s">
        <v>176</v>
      </c>
      <c r="B4254" t="str">
        <f>VLOOKUP(C4254, olt_db!$B$2:$E$70, 2, 0)</f>
        <v>OLT-SMGN-Hulakma_Sinaga</v>
      </c>
      <c r="C4254" t="s">
        <v>1471</v>
      </c>
      <c r="D4254" s="22" t="s">
        <v>1819</v>
      </c>
      <c r="E4254" s="22" t="s">
        <v>1871</v>
      </c>
      <c r="F4254" s="138">
        <v>3.0001141452429798</v>
      </c>
      <c r="G4254" s="139">
        <v>99.099073319194602</v>
      </c>
      <c r="H4254" s="100">
        <f>ACOS(COS(RADIANS(90-F4255)) * COS(RADIANS(90-F4254)) + SIN(RADIANS(90-F4255)) * SIN(RADIANS(90-F4254)) * COS(RADIANS(G4255-G4254))) * 6371392 * IFERROR(IF(AVERAGEIF('TT History'!$B:$B, D4254, 'TT History'!$E:$E) &gt; 9.8%, 1.1205, IF(AVERAGEIF('TT History'!$B:$B, D4254, 'TT History'!$E:$E) &gt;= 8.5%, 1.1055, 1.0525)), 1.0525)</f>
        <v>29.299152491983282</v>
      </c>
    </row>
    <row r="4255" spans="1:8" x14ac:dyDescent="0.25">
      <c r="A4255" t="s">
        <v>176</v>
      </c>
      <c r="B4255" t="str">
        <f>VLOOKUP(C4255, olt_db!$B$2:$E$70, 2, 0)</f>
        <v>OLT-SMGN-Hulakma_Sinaga</v>
      </c>
      <c r="C4255" t="s">
        <v>1471</v>
      </c>
      <c r="D4255" s="22" t="s">
        <v>1819</v>
      </c>
      <c r="E4255" s="22" t="s">
        <v>1872</v>
      </c>
      <c r="F4255" s="138">
        <v>2.9999456284467199</v>
      </c>
      <c r="G4255" s="139">
        <v>99.098887944945204</v>
      </c>
      <c r="H4255" s="100">
        <f>ACOS(COS(RADIANS(90-F4256)) * COS(RADIANS(90-F4255)) + SIN(RADIANS(90-F4256)) * SIN(RADIANS(90-F4255)) * COS(RADIANS(G4256-G4255))) * 6371392 * IFERROR(IF(AVERAGEIF('TT History'!$B:$B, D4255, 'TT History'!$E:$E) &gt; 9.8%, 1.1205, IF(AVERAGEIF('TT History'!$B:$B, D4255, 'TT History'!$E:$E) &gt;= 8.5%, 1.1055, 1.0525)), 1.0525)</f>
        <v>44.277054751056355</v>
      </c>
    </row>
    <row r="4256" spans="1:8" x14ac:dyDescent="0.25">
      <c r="A4256" t="s">
        <v>176</v>
      </c>
      <c r="B4256" t="str">
        <f>VLOOKUP(C4256, olt_db!$B$2:$E$70, 2, 0)</f>
        <v>OLT-SMGN-Hulakma_Sinaga</v>
      </c>
      <c r="C4256" t="s">
        <v>1471</v>
      </c>
      <c r="D4256" s="22" t="s">
        <v>1819</v>
      </c>
      <c r="E4256" s="22" t="s">
        <v>1873</v>
      </c>
      <c r="F4256" s="138">
        <v>2.9996792105622898</v>
      </c>
      <c r="G4256" s="139">
        <v>99.098618990969698</v>
      </c>
      <c r="H4256" s="100">
        <f>ACOS(COS(RADIANS(90-F4257)) * COS(RADIANS(90-F4256)) + SIN(RADIANS(90-F4257)) * SIN(RADIANS(90-F4256)) * COS(RADIANS(G4257-G4256))) * 6371392 * IFERROR(IF(AVERAGEIF('TT History'!$B:$B, D4256, 'TT History'!$E:$E) &gt; 9.8%, 1.1205, IF(AVERAGEIF('TT History'!$B:$B, D4256, 'TT History'!$E:$E) &gt;= 8.5%, 1.1055, 1.0525)), 1.0525)</f>
        <v>28.199549399653026</v>
      </c>
    </row>
    <row r="4257" spans="1:8" x14ac:dyDescent="0.25">
      <c r="A4257" t="s">
        <v>176</v>
      </c>
      <c r="B4257" t="str">
        <f>VLOOKUP(C4257, olt_db!$B$2:$E$70, 2, 0)</f>
        <v>OLT-SMGN-Hulakma_Sinaga</v>
      </c>
      <c r="C4257" t="s">
        <v>1471</v>
      </c>
      <c r="D4257" s="22" t="s">
        <v>1819</v>
      </c>
      <c r="E4257" s="22" t="s">
        <v>1874</v>
      </c>
      <c r="F4257" s="138">
        <v>2.9995156932976901</v>
      </c>
      <c r="G4257" s="139">
        <v>99.098441790449598</v>
      </c>
      <c r="H4257" s="100">
        <f>ACOS(COS(RADIANS(90-F4258)) * COS(RADIANS(90-F4257)) + SIN(RADIANS(90-F4258)) * SIN(RADIANS(90-F4257)) * COS(RADIANS(G4258-G4257))) * 6371392 * IFERROR(IF(AVERAGEIF('TT History'!$B:$B, D4257, 'TT History'!$E:$E) &gt; 9.8%, 1.1205, IF(AVERAGEIF('TT History'!$B:$B, D4257, 'TT History'!$E:$E) &gt;= 8.5%, 1.1055, 1.0525)), 1.0525)</f>
        <v>22.520966545987594</v>
      </c>
    </row>
    <row r="4258" spans="1:8" x14ac:dyDescent="0.25">
      <c r="A4258" t="s">
        <v>176</v>
      </c>
      <c r="B4258" t="str">
        <f>VLOOKUP(C4258, olt_db!$B$2:$E$70, 2, 0)</f>
        <v>OLT-SMGN-Hulakma_Sinaga</v>
      </c>
      <c r="C4258" t="s">
        <v>1471</v>
      </c>
      <c r="D4258" s="22" t="s">
        <v>1819</v>
      </c>
      <c r="E4258" s="22" t="s">
        <v>1875</v>
      </c>
      <c r="F4258" s="138">
        <v>2.9993881525506301</v>
      </c>
      <c r="G4258" s="139">
        <v>99.098297513233007</v>
      </c>
      <c r="H4258" s="100">
        <f>ACOS(COS(RADIANS(90-F4259)) * COS(RADIANS(90-F4258)) + SIN(RADIANS(90-F4259)) * SIN(RADIANS(90-F4258)) * COS(RADIANS(G4259-G4258))) * 6371392 * IFERROR(IF(AVERAGEIF('TT History'!$B:$B, D4258, 'TT History'!$E:$E) &gt; 9.8%, 1.1205, IF(AVERAGEIF('TT History'!$B:$B, D4258, 'TT History'!$E:$E) &gt;= 8.5%, 1.1055, 1.0525)), 1.0525)</f>
        <v>19.339401894368653</v>
      </c>
    </row>
    <row r="4259" spans="1:8" x14ac:dyDescent="0.25">
      <c r="A4259" t="s">
        <v>176</v>
      </c>
      <c r="B4259" t="str">
        <f>VLOOKUP(C4259, olt_db!$B$2:$E$70, 2, 0)</f>
        <v>OLT-SMGN-Hulakma_Sinaga</v>
      </c>
      <c r="C4259" t="s">
        <v>1471</v>
      </c>
      <c r="D4259" s="22" t="s">
        <v>1819</v>
      </c>
      <c r="E4259" s="22" t="s">
        <v>1876</v>
      </c>
      <c r="F4259" s="138">
        <v>2.9992695387463302</v>
      </c>
      <c r="G4259" s="139">
        <v>99.098182317231604</v>
      </c>
      <c r="H4259" s="100">
        <f>ACOS(COS(RADIANS(90-F4260)) * COS(RADIANS(90-F4259)) + SIN(RADIANS(90-F4260)) * SIN(RADIANS(90-F4259)) * COS(RADIANS(G4260-G4259))) * 6371392 * IFERROR(IF(AVERAGEIF('TT History'!$B:$B, D4259, 'TT History'!$E:$E) &gt; 9.8%, 1.1205, IF(AVERAGEIF('TT History'!$B:$B, D4259, 'TT History'!$E:$E) &gt;= 8.5%, 1.1055, 1.0525)), 1.0525)</f>
        <v>17.526610870564106</v>
      </c>
    </row>
    <row r="4260" spans="1:8" x14ac:dyDescent="0.25">
      <c r="A4260" t="s">
        <v>176</v>
      </c>
      <c r="B4260" t="str">
        <f>VLOOKUP(C4260, olt_db!$B$2:$E$70, 2, 0)</f>
        <v>OLT-SMGN-Hulakma_Sinaga</v>
      </c>
      <c r="C4260" t="s">
        <v>1471</v>
      </c>
      <c r="D4260" s="22" t="s">
        <v>1819</v>
      </c>
      <c r="E4260" s="22" t="s">
        <v>1877</v>
      </c>
      <c r="F4260" s="138">
        <v>2.99916731544675</v>
      </c>
      <c r="G4260" s="139">
        <v>99.0980727332539</v>
      </c>
      <c r="H4260" s="100">
        <f>ACOS(COS(RADIANS(90-F4261)) * COS(RADIANS(90-F4260)) + SIN(RADIANS(90-F4261)) * SIN(RADIANS(90-F4260)) * COS(RADIANS(G4261-G4260))) * 6371392 * IFERROR(IF(AVERAGEIF('TT History'!$B:$B, D4260, 'TT History'!$E:$E) &gt; 9.8%, 1.1205, IF(AVERAGEIF('TT History'!$B:$B, D4260, 'TT History'!$E:$E) &gt;= 8.5%, 1.1055, 1.0525)), 1.0525)</f>
        <v>22.083772410097474</v>
      </c>
    </row>
    <row r="4261" spans="1:8" x14ac:dyDescent="0.25">
      <c r="A4261" t="s">
        <v>176</v>
      </c>
      <c r="B4261" t="str">
        <f>VLOOKUP(C4261, olt_db!$B$2:$E$70, 2, 0)</f>
        <v>OLT-SMGN-Hulakma_Sinaga</v>
      </c>
      <c r="C4261" t="s">
        <v>1471</v>
      </c>
      <c r="D4261" s="22" t="s">
        <v>1819</v>
      </c>
      <c r="E4261" s="22" t="s">
        <v>1878</v>
      </c>
      <c r="F4261" s="138">
        <v>2.99904533299769</v>
      </c>
      <c r="G4261" s="139">
        <v>99.097928581562201</v>
      </c>
      <c r="H4261" s="100">
        <f>ACOS(COS(RADIANS(90-F4262)) * COS(RADIANS(90-F4261)) + SIN(RADIANS(90-F4262)) * SIN(RADIANS(90-F4261)) * COS(RADIANS(G4262-G4261))) * 6371392 * IFERROR(IF(AVERAGEIF('TT History'!$B:$B, D4261, 'TT History'!$E:$E) &gt; 9.8%, 1.1205, IF(AVERAGEIF('TT History'!$B:$B, D4261, 'TT History'!$E:$E) &gt;= 8.5%, 1.1055, 1.0525)), 1.0525)</f>
        <v>33.469540192767518</v>
      </c>
    </row>
    <row r="4262" spans="1:8" x14ac:dyDescent="0.25">
      <c r="A4262" t="s">
        <v>176</v>
      </c>
      <c r="B4262" t="str">
        <f>VLOOKUP(C4262, olt_db!$B$2:$E$70, 2, 0)</f>
        <v>OLT-SMGN-Hulakma_Sinaga</v>
      </c>
      <c r="C4262" t="s">
        <v>1471</v>
      </c>
      <c r="D4262" s="22" t="s">
        <v>1819</v>
      </c>
      <c r="E4262" s="22" t="s">
        <v>1473</v>
      </c>
      <c r="F4262" s="138">
        <v>2.9988550608832898</v>
      </c>
      <c r="G4262" s="139">
        <v>99.097714808312105</v>
      </c>
      <c r="H4262" s="100">
        <f>ACOS(COS(RADIANS(90-F4263)) * COS(RADIANS(90-F4262)) + SIN(RADIANS(90-F4263)) * SIN(RADIANS(90-F4262)) * COS(RADIANS(G4263-G4262))) * 6371392 * IFERROR(IF(AVERAGEIF('TT History'!$B:$B, D4262, 'TT History'!$E:$E) &gt; 9.8%, 1.1205, IF(AVERAGEIF('TT History'!$B:$B, D4262, 'TT History'!$E:$E) &gt;= 8.5%, 1.1055, 1.0525)), 1.0525)</f>
        <v>29.069233593978989</v>
      </c>
    </row>
    <row r="4263" spans="1:8" x14ac:dyDescent="0.25">
      <c r="A4263" t="s">
        <v>176</v>
      </c>
      <c r="B4263" t="str">
        <f>VLOOKUP(C4263, olt_db!$B$2:$E$70, 2, 0)</f>
        <v>OLT-SMGN-Hulakma_Sinaga</v>
      </c>
      <c r="C4263" t="s">
        <v>1471</v>
      </c>
      <c r="D4263" s="22" t="s">
        <v>1819</v>
      </c>
      <c r="E4263" s="22" t="s">
        <v>1474</v>
      </c>
      <c r="F4263" s="138">
        <v>2.9986778119960702</v>
      </c>
      <c r="G4263" s="139">
        <v>99.097540584702102</v>
      </c>
      <c r="H4263" s="100">
        <f>ACOS(COS(RADIANS(90-F4264)) * COS(RADIANS(90-F4263)) + SIN(RADIANS(90-F4264)) * SIN(RADIANS(90-F4263)) * COS(RADIANS(G4264-G4263))) * 6371392 * IFERROR(IF(AVERAGEIF('TT History'!$B:$B, D4263, 'TT History'!$E:$E) &gt; 9.8%, 1.1205, IF(AVERAGEIF('TT History'!$B:$B, D4263, 'TT History'!$E:$E) &gt;= 8.5%, 1.1055, 1.0525)), 1.0525)</f>
        <v>29.83493100026574</v>
      </c>
    </row>
    <row r="4264" spans="1:8" x14ac:dyDescent="0.25">
      <c r="A4264" t="s">
        <v>176</v>
      </c>
      <c r="B4264" t="str">
        <f>VLOOKUP(C4264, olt_db!$B$2:$E$70, 2, 0)</f>
        <v>OLT-SMGN-Hulakma_Sinaga</v>
      </c>
      <c r="C4264" t="s">
        <v>1471</v>
      </c>
      <c r="D4264" s="22" t="s">
        <v>1819</v>
      </c>
      <c r="E4264" s="22" t="s">
        <v>1475</v>
      </c>
      <c r="F4264" s="138">
        <v>2.9985054242942999</v>
      </c>
      <c r="G4264" s="139">
        <v>99.097352540500395</v>
      </c>
      <c r="H4264" s="100">
        <f>ACOS(COS(RADIANS(90-F4265)) * COS(RADIANS(90-F4264)) + SIN(RADIANS(90-F4265)) * SIN(RADIANS(90-F4264)) * COS(RADIANS(G4265-G4264))) * 6371392 * IFERROR(IF(AVERAGEIF('TT History'!$B:$B, D4264, 'TT History'!$E:$E) &gt; 9.8%, 1.1205, IF(AVERAGEIF('TT History'!$B:$B, D4264, 'TT History'!$E:$E) &gt;= 8.5%, 1.1055, 1.0525)), 1.0525)</f>
        <v>21.70777622529155</v>
      </c>
    </row>
    <row r="4265" spans="1:8" x14ac:dyDescent="0.25">
      <c r="A4265" t="s">
        <v>176</v>
      </c>
      <c r="B4265" t="str">
        <f>VLOOKUP(C4265, olt_db!$B$2:$E$70, 2, 0)</f>
        <v>OLT-SMGN-Hulakma_Sinaga</v>
      </c>
      <c r="C4265" t="s">
        <v>1471</v>
      </c>
      <c r="D4265" s="22" t="s">
        <v>1819</v>
      </c>
      <c r="E4265" s="22" t="s">
        <v>1476</v>
      </c>
      <c r="F4265" s="138">
        <v>2.9983745903543602</v>
      </c>
      <c r="G4265" s="139">
        <v>99.097220896508802</v>
      </c>
      <c r="H4265" s="100">
        <f>ACOS(COS(RADIANS(90-F4266)) * COS(RADIANS(90-F4265)) + SIN(RADIANS(90-F4266)) * SIN(RADIANS(90-F4265)) * COS(RADIANS(G4266-G4265))) * 6371392 * IFERROR(IF(AVERAGEIF('TT History'!$B:$B, D4265, 'TT History'!$E:$E) &gt; 9.8%, 1.1205, IF(AVERAGEIF('TT History'!$B:$B, D4265, 'TT History'!$E:$E) &gt;= 8.5%, 1.1055, 1.0525)), 1.0525)</f>
        <v>20.791959239315677</v>
      </c>
    </row>
    <row r="4266" spans="1:8" x14ac:dyDescent="0.25">
      <c r="A4266" t="s">
        <v>176</v>
      </c>
      <c r="B4266" t="str">
        <f>VLOOKUP(C4266, olt_db!$B$2:$E$70, 2, 0)</f>
        <v>OLT-SMGN-Hulakma_Sinaga</v>
      </c>
      <c r="C4266" t="s">
        <v>1471</v>
      </c>
      <c r="D4266" s="22" t="s">
        <v>1819</v>
      </c>
      <c r="E4266" s="22" t="s">
        <v>1477</v>
      </c>
      <c r="F4266" s="138">
        <v>2.99825256417668</v>
      </c>
      <c r="G4266" s="139">
        <v>99.097091611590002</v>
      </c>
      <c r="H4266" s="100">
        <f>ACOS(COS(RADIANS(90-F4267)) * COS(RADIANS(90-F4266)) + SIN(RADIANS(90-F4267)) * SIN(RADIANS(90-F4266)) * COS(RADIANS(G4267-G4266))) * 6371392 * IFERROR(IF(AVERAGEIF('TT History'!$B:$B, D4266, 'TT History'!$E:$E) &gt; 9.8%, 1.1205, IF(AVERAGEIF('TT History'!$B:$B, D4266, 'TT History'!$E:$E) &gt;= 8.5%, 1.1055, 1.0525)), 1.0525)</f>
        <v>26.57681488751124</v>
      </c>
    </row>
    <row r="4267" spans="1:8" x14ac:dyDescent="0.25">
      <c r="A4267" t="s">
        <v>176</v>
      </c>
      <c r="B4267" t="str">
        <f>VLOOKUP(C4267, olt_db!$B$2:$E$70, 2, 0)</f>
        <v>OLT-SMGN-Hulakma_Sinaga</v>
      </c>
      <c r="C4267" t="s">
        <v>1471</v>
      </c>
      <c r="D4267" s="22" t="s">
        <v>1819</v>
      </c>
      <c r="E4267" s="22" t="s">
        <v>1478</v>
      </c>
      <c r="F4267" s="138">
        <v>2.9980969059925502</v>
      </c>
      <c r="G4267" s="139">
        <v>99.096926058704</v>
      </c>
      <c r="H4267" s="100">
        <f>ACOS(COS(RADIANS(90-F4268)) * COS(RADIANS(90-F4267)) + SIN(RADIANS(90-F4268)) * SIN(RADIANS(90-F4267)) * COS(RADIANS(G4268-G4267))) * 6371392 * IFERROR(IF(AVERAGEIF('TT History'!$B:$B, D4267, 'TT History'!$E:$E) &gt; 9.8%, 1.1205, IF(AVERAGEIF('TT History'!$B:$B, D4267, 'TT History'!$E:$E) &gt;= 8.5%, 1.1055, 1.0525)), 1.0525)</f>
        <v>34.739904314159993</v>
      </c>
    </row>
    <row r="4268" spans="1:8" x14ac:dyDescent="0.25">
      <c r="A4268" t="s">
        <v>176</v>
      </c>
      <c r="B4268" t="str">
        <f>VLOOKUP(C4268, olt_db!$B$2:$E$70, 2, 0)</f>
        <v>OLT-SMGN-Hulakma_Sinaga</v>
      </c>
      <c r="C4268" t="s">
        <v>1471</v>
      </c>
      <c r="D4268" s="22" t="s">
        <v>1819</v>
      </c>
      <c r="E4268" s="22" t="s">
        <v>1479</v>
      </c>
      <c r="F4268" s="138">
        <v>2.99790738842947</v>
      </c>
      <c r="G4268" s="139">
        <v>99.096697304260005</v>
      </c>
      <c r="H4268" s="100">
        <f>ACOS(COS(RADIANS(90-F4269)) * COS(RADIANS(90-F4268)) + SIN(RADIANS(90-F4269)) * SIN(RADIANS(90-F4268)) * COS(RADIANS(G4269-G4268))) * 6371392 * IFERROR(IF(AVERAGEIF('TT History'!$B:$B, D4268, 'TT History'!$E:$E) &gt; 9.8%, 1.1205, IF(AVERAGEIF('TT History'!$B:$B, D4268, 'TT History'!$E:$E) &gt;= 8.5%, 1.1055, 1.0525)), 1.0525)</f>
        <v>29.606812073136975</v>
      </c>
    </row>
    <row r="4269" spans="1:8" x14ac:dyDescent="0.25">
      <c r="A4269" t="s">
        <v>176</v>
      </c>
      <c r="B4269" t="str">
        <f>VLOOKUP(C4269, olt_db!$B$2:$E$70, 2, 0)</f>
        <v>OLT-SMGN-Hulakma_Sinaga</v>
      </c>
      <c r="C4269" t="s">
        <v>1471</v>
      </c>
      <c r="D4269" s="22" t="s">
        <v>1819</v>
      </c>
      <c r="E4269" s="22" t="s">
        <v>1480</v>
      </c>
      <c r="F4269" s="138">
        <v>2.9977373473898901</v>
      </c>
      <c r="G4269" s="139">
        <v>99.096509759133696</v>
      </c>
      <c r="H4269" s="100">
        <f>ACOS(COS(RADIANS(90-F4270)) * COS(RADIANS(90-F4269)) + SIN(RADIANS(90-F4270)) * SIN(RADIANS(90-F4269)) * COS(RADIANS(G4270-G4269))) * 6371392 * IFERROR(IF(AVERAGEIF('TT History'!$B:$B, D4269, 'TT History'!$E:$E) &gt; 9.8%, 1.1205, IF(AVERAGEIF('TT History'!$B:$B, D4269, 'TT History'!$E:$E) &gt;= 8.5%, 1.1055, 1.0525)), 1.0525)</f>
        <v>27.799783411506194</v>
      </c>
    </row>
    <row r="4270" spans="1:8" x14ac:dyDescent="0.25">
      <c r="A4270" t="s">
        <v>176</v>
      </c>
      <c r="B4270" t="str">
        <f>VLOOKUP(C4270, olt_db!$B$2:$E$70, 2, 0)</f>
        <v>OLT-SMGN-Hulakma_Sinaga</v>
      </c>
      <c r="C4270" t="s">
        <v>1471</v>
      </c>
      <c r="D4270" s="22" t="s">
        <v>1819</v>
      </c>
      <c r="E4270" s="22" t="s">
        <v>1481</v>
      </c>
      <c r="F4270" s="138">
        <v>2.9975910129884999</v>
      </c>
      <c r="G4270" s="139">
        <v>99.096322408996002</v>
      </c>
      <c r="H4270" s="100">
        <f>ACOS(COS(RADIANS(90-F4271)) * COS(RADIANS(90-F4270)) + SIN(RADIANS(90-F4271)) * SIN(RADIANS(90-F4270)) * COS(RADIANS(G4271-G4270))) * 6371392 * IFERROR(IF(AVERAGEIF('TT History'!$B:$B, D4270, 'TT History'!$E:$E) &gt; 9.8%, 1.1205, IF(AVERAGEIF('TT History'!$B:$B, D4270, 'TT History'!$E:$E) &gt;= 8.5%, 1.1055, 1.0525)), 1.0525)</f>
        <v>26.170575691341654</v>
      </c>
    </row>
    <row r="4271" spans="1:8" x14ac:dyDescent="0.25">
      <c r="A4271" t="s">
        <v>176</v>
      </c>
      <c r="B4271" t="str">
        <f>VLOOKUP(C4271, olt_db!$B$2:$E$70, 2, 0)</f>
        <v>OLT-SMGN-Hulakma_Sinaga</v>
      </c>
      <c r="C4271" t="s">
        <v>1471</v>
      </c>
      <c r="D4271" s="22" t="s">
        <v>1819</v>
      </c>
      <c r="E4271" s="22" t="s">
        <v>1482</v>
      </c>
      <c r="F4271" s="138">
        <v>2.9974417238501401</v>
      </c>
      <c r="G4271" s="139">
        <v>99.096155714762801</v>
      </c>
      <c r="H4271" s="100">
        <f>ACOS(COS(RADIANS(90-F4272)) * COS(RADIANS(90-F4271)) + SIN(RADIANS(90-F4272)) * SIN(RADIANS(90-F4271)) * COS(RADIANS(G4272-G4271))) * 6371392 * IFERROR(IF(AVERAGEIF('TT History'!$B:$B, D4271, 'TT History'!$E:$E) &gt; 9.8%, 1.1205, IF(AVERAGEIF('TT History'!$B:$B, D4271, 'TT History'!$E:$E) &gt;= 8.5%, 1.1055, 1.0525)), 1.0525)</f>
        <v>25.094248037233363</v>
      </c>
    </row>
    <row r="4272" spans="1:8" x14ac:dyDescent="0.25">
      <c r="A4272" t="s">
        <v>176</v>
      </c>
      <c r="B4272" t="str">
        <f>VLOOKUP(C4272, olt_db!$B$2:$E$70, 2, 0)</f>
        <v>OLT-SMGN-Hulakma_Sinaga</v>
      </c>
      <c r="C4272" t="s">
        <v>1471</v>
      </c>
      <c r="D4272" s="22" t="s">
        <v>1819</v>
      </c>
      <c r="E4272" s="22" t="s">
        <v>1483</v>
      </c>
      <c r="F4272" s="138">
        <v>2.9972953820183399</v>
      </c>
      <c r="G4272" s="139">
        <v>99.095998804472899</v>
      </c>
      <c r="H4272" s="100">
        <f>ACOS(COS(RADIANS(90-F4273)) * COS(RADIANS(90-F4272)) + SIN(RADIANS(90-F4273)) * SIN(RADIANS(90-F4272)) * COS(RADIANS(G4273-G4272))) * 6371392 * IFERROR(IF(AVERAGEIF('TT History'!$B:$B, D4272, 'TT History'!$E:$E) &gt; 9.8%, 1.1205, IF(AVERAGEIF('TT History'!$B:$B, D4272, 'TT History'!$E:$E) &gt;= 8.5%, 1.1055, 1.0525)), 1.0525)</f>
        <v>24.826823908586245</v>
      </c>
    </row>
    <row r="4273" spans="1:8" x14ac:dyDescent="0.25">
      <c r="A4273" t="s">
        <v>176</v>
      </c>
      <c r="B4273" t="str">
        <f>VLOOKUP(C4273, olt_db!$B$2:$E$70, 2, 0)</f>
        <v>OLT-SMGN-Hulakma_Sinaga</v>
      </c>
      <c r="C4273" t="s">
        <v>1471</v>
      </c>
      <c r="D4273" s="22" t="s">
        <v>1819</v>
      </c>
      <c r="E4273" s="22" t="s">
        <v>1484</v>
      </c>
      <c r="F4273" s="138">
        <v>2.9971630833797702</v>
      </c>
      <c r="G4273" s="139">
        <v>99.095832768746305</v>
      </c>
      <c r="H4273" s="100">
        <f>ACOS(COS(RADIANS(90-F4274)) * COS(RADIANS(90-F4273)) + SIN(RADIANS(90-F4274)) * SIN(RADIANS(90-F4273)) * COS(RADIANS(G4274-G4273))) * 6371392 * IFERROR(IF(AVERAGEIF('TT History'!$B:$B, D4273, 'TT History'!$E:$E) &gt; 9.8%, 1.1205, IF(AVERAGEIF('TT History'!$B:$B, D4273, 'TT History'!$E:$E) &gt;= 8.5%, 1.1055, 1.0525)), 1.0525)</f>
        <v>23.230702297292041</v>
      </c>
    </row>
    <row r="4274" spans="1:8" x14ac:dyDescent="0.25">
      <c r="A4274" t="s">
        <v>176</v>
      </c>
      <c r="B4274" t="str">
        <f>VLOOKUP(C4274, olt_db!$B$2:$E$70, 2, 0)</f>
        <v>OLT-SMGN-Hulakma_Sinaga</v>
      </c>
      <c r="C4274" t="s">
        <v>1471</v>
      </c>
      <c r="D4274" s="22" t="s">
        <v>1819</v>
      </c>
      <c r="E4274" s="22" t="s">
        <v>1485</v>
      </c>
      <c r="F4274" s="138">
        <v>2.9970287415026902</v>
      </c>
      <c r="G4274" s="139">
        <v>99.095686456314297</v>
      </c>
      <c r="H4274" s="100">
        <f>ACOS(COS(RADIANS(90-F4275)) * COS(RADIANS(90-F4274)) + SIN(RADIANS(90-F4275)) * SIN(RADIANS(90-F4274)) * COS(RADIANS(G4275-G4274))) * 6371392 * IFERROR(IF(AVERAGEIF('TT History'!$B:$B, D4274, 'TT History'!$E:$E) &gt; 9.8%, 1.1205, IF(AVERAGEIF('TT History'!$B:$B, D4274, 'TT History'!$E:$E) &gt;= 8.5%, 1.1055, 1.0525)), 1.0525)</f>
        <v>26.496103016541642</v>
      </c>
    </row>
    <row r="4275" spans="1:8" x14ac:dyDescent="0.25">
      <c r="A4275" t="s">
        <v>176</v>
      </c>
      <c r="B4275" t="str">
        <f>VLOOKUP(C4275, olt_db!$B$2:$E$70, 2, 0)</f>
        <v>OLT-SMGN-Hulakma_Sinaga</v>
      </c>
      <c r="C4275" t="s">
        <v>1471</v>
      </c>
      <c r="D4275" s="22" t="s">
        <v>1819</v>
      </c>
      <c r="E4275" s="22" t="s">
        <v>1486</v>
      </c>
      <c r="F4275" s="138">
        <v>2.9968781301823699</v>
      </c>
      <c r="G4275" s="139">
        <v>99.095517206712699</v>
      </c>
      <c r="H4275" s="100">
        <f>ACOS(COS(RADIANS(90-F4276)) * COS(RADIANS(90-F4275)) + SIN(RADIANS(90-F4276)) * SIN(RADIANS(90-F4275)) * COS(RADIANS(G4276-G4275))) * 6371392 * IFERROR(IF(AVERAGEIF('TT History'!$B:$B, D4275, 'TT History'!$E:$E) &gt; 9.8%, 1.1205, IF(AVERAGEIF('TT History'!$B:$B, D4275, 'TT History'!$E:$E) &gt;= 8.5%, 1.1055, 1.0525)), 1.0525)</f>
        <v>26.011178961043647</v>
      </c>
    </row>
    <row r="4276" spans="1:8" x14ac:dyDescent="0.25">
      <c r="A4276" t="s">
        <v>176</v>
      </c>
      <c r="B4276" t="str">
        <f>VLOOKUP(C4276, olt_db!$B$2:$E$70, 2, 0)</f>
        <v>OLT-SMGN-Hulakma_Sinaga</v>
      </c>
      <c r="C4276" t="s">
        <v>1471</v>
      </c>
      <c r="D4276" s="22" t="s">
        <v>1819</v>
      </c>
      <c r="E4276" s="22" t="s">
        <v>1487</v>
      </c>
      <c r="F4276" s="138">
        <v>2.9967288863886399</v>
      </c>
      <c r="G4276" s="139">
        <v>99.095352306486305</v>
      </c>
      <c r="H4276" s="100">
        <f>ACOS(COS(RADIANS(90-F4277)) * COS(RADIANS(90-F4276)) + SIN(RADIANS(90-F4277)) * SIN(RADIANS(90-F4276)) * COS(RADIANS(G4277-G4276))) * 6371392 * IFERROR(IF(AVERAGEIF('TT History'!$B:$B, D4276, 'TT History'!$E:$E) &gt; 9.8%, 1.1205, IF(AVERAGEIF('TT History'!$B:$B, D4276, 'TT History'!$E:$E) &gt;= 8.5%, 1.1055, 1.0525)), 1.0525)</f>
        <v>31.529796529532632</v>
      </c>
    </row>
    <row r="4277" spans="1:8" x14ac:dyDescent="0.25">
      <c r="A4277" t="s">
        <v>176</v>
      </c>
      <c r="B4277" t="str">
        <f>VLOOKUP(C4277, olt_db!$B$2:$E$70, 2, 0)</f>
        <v>OLT-SMGN-Hulakma_Sinaga</v>
      </c>
      <c r="C4277" t="s">
        <v>1471</v>
      </c>
      <c r="D4277" s="22" t="s">
        <v>1819</v>
      </c>
      <c r="E4277" s="22" t="s">
        <v>1488</v>
      </c>
      <c r="F4277" s="138">
        <v>2.9965464816776999</v>
      </c>
      <c r="G4277" s="139">
        <v>99.095153788792999</v>
      </c>
      <c r="H4277" s="100">
        <f>ACOS(COS(RADIANS(90-F4278)) * COS(RADIANS(90-F4277)) + SIN(RADIANS(90-F4278)) * SIN(RADIANS(90-F4277)) * COS(RADIANS(G4278-G4277))) * 6371392 * IFERROR(IF(AVERAGEIF('TT History'!$B:$B, D4277, 'TT History'!$E:$E) &gt; 9.8%, 1.1205, IF(AVERAGEIF('TT History'!$B:$B, D4277, 'TT History'!$E:$E) &gt;= 8.5%, 1.1055, 1.0525)), 1.0525)</f>
        <v>19.987857569912634</v>
      </c>
    </row>
    <row r="4278" spans="1:8" x14ac:dyDescent="0.25">
      <c r="A4278" t="s">
        <v>176</v>
      </c>
      <c r="B4278" t="str">
        <f>VLOOKUP(C4278, olt_db!$B$2:$E$70, 2, 0)</f>
        <v>OLT-SMGN-Hulakma_Sinaga</v>
      </c>
      <c r="C4278" t="s">
        <v>1471</v>
      </c>
      <c r="D4278" s="22" t="s">
        <v>1819</v>
      </c>
      <c r="E4278" s="22" t="s">
        <v>1489</v>
      </c>
      <c r="F4278" s="138">
        <v>2.9964352214485701</v>
      </c>
      <c r="G4278" s="139">
        <v>99.095024049274599</v>
      </c>
      <c r="H4278" s="100">
        <f>ACOS(COS(RADIANS(90-F4279)) * COS(RADIANS(90-F4278)) + SIN(RADIANS(90-F4279)) * SIN(RADIANS(90-F4278)) * COS(RADIANS(G4279-G4278))) * 6371392 * IFERROR(IF(AVERAGEIF('TT History'!$B:$B, D4278, 'TT History'!$E:$E) &gt; 9.8%, 1.1205, IF(AVERAGEIF('TT History'!$B:$B, D4278, 'TT History'!$E:$E) &gt;= 8.5%, 1.1055, 1.0525)), 1.0525)</f>
        <v>19.94334725358198</v>
      </c>
    </row>
    <row r="4279" spans="1:8" x14ac:dyDescent="0.25">
      <c r="A4279" t="s">
        <v>176</v>
      </c>
      <c r="B4279" t="str">
        <f>VLOOKUP(C4279, olt_db!$B$2:$E$70, 2, 0)</f>
        <v>OLT-SMGN-Hulakma_Sinaga</v>
      </c>
      <c r="C4279" t="s">
        <v>1471</v>
      </c>
      <c r="D4279" s="22" t="s">
        <v>1819</v>
      </c>
      <c r="E4279" s="22" t="s">
        <v>1490</v>
      </c>
      <c r="F4279" s="138">
        <v>2.99631857935531</v>
      </c>
      <c r="G4279" s="139">
        <v>99.094899662043602</v>
      </c>
      <c r="H4279" s="100">
        <f>ACOS(COS(RADIANS(90-F4280)) * COS(RADIANS(90-F4279)) + SIN(RADIANS(90-F4280)) * SIN(RADIANS(90-F4279)) * COS(RADIANS(G4280-G4279))) * 6371392 * IFERROR(IF(AVERAGEIF('TT History'!$B:$B, D4279, 'TT History'!$E:$E) &gt; 9.8%, 1.1205, IF(AVERAGEIF('TT History'!$B:$B, D4279, 'TT History'!$E:$E) &gt;= 8.5%, 1.1055, 1.0525)), 1.0525)</f>
        <v>18.393902481254628</v>
      </c>
    </row>
    <row r="4280" spans="1:8" x14ac:dyDescent="0.25">
      <c r="A4280" t="s">
        <v>176</v>
      </c>
      <c r="B4280" t="str">
        <f>VLOOKUP(C4280, olt_db!$B$2:$E$70, 2, 0)</f>
        <v>OLT-SMGN-Hulakma_Sinaga</v>
      </c>
      <c r="C4280" t="s">
        <v>1471</v>
      </c>
      <c r="D4280" s="22" t="s">
        <v>1819</v>
      </c>
      <c r="E4280" s="22" t="s">
        <v>1491</v>
      </c>
      <c r="F4280" s="138">
        <v>2.9962180527359599</v>
      </c>
      <c r="G4280" s="139">
        <v>99.094778693460697</v>
      </c>
      <c r="H4280" s="100">
        <f>ACOS(COS(RADIANS(90-F4281)) * COS(RADIANS(90-F4280)) + SIN(RADIANS(90-F4281)) * SIN(RADIANS(90-F4280)) * COS(RADIANS(G4281-G4280))) * 6371392 * IFERROR(IF(AVERAGEIF('TT History'!$B:$B, D4280, 'TT History'!$E:$E) &gt; 9.8%, 1.1205, IF(AVERAGEIF('TT History'!$B:$B, D4280, 'TT History'!$E:$E) &gt;= 8.5%, 1.1055, 1.0525)), 1.0525)</f>
        <v>17.418602555325037</v>
      </c>
    </row>
    <row r="4281" spans="1:8" x14ac:dyDescent="0.25">
      <c r="A4281" t="s">
        <v>176</v>
      </c>
      <c r="B4281" t="str">
        <f>VLOOKUP(C4281, olt_db!$B$2:$E$70, 2, 0)</f>
        <v>OLT-SMGN-Hulakma_Sinaga</v>
      </c>
      <c r="C4281" t="s">
        <v>1471</v>
      </c>
      <c r="D4281" s="22" t="s">
        <v>1819</v>
      </c>
      <c r="E4281" s="22" t="s">
        <v>1492</v>
      </c>
      <c r="F4281" s="138">
        <v>2.9961200199318201</v>
      </c>
      <c r="G4281" s="139">
        <v>99.094666561381302</v>
      </c>
      <c r="H4281" s="100">
        <f>ACOS(COS(RADIANS(90-F4282)) * COS(RADIANS(90-F4281)) + SIN(RADIANS(90-F4282)) * SIN(RADIANS(90-F4281)) * COS(RADIANS(G4282-G4281))) * 6371392 * IFERROR(IF(AVERAGEIF('TT History'!$B:$B, D4281, 'TT History'!$E:$E) &gt; 9.8%, 1.1205, IF(AVERAGEIF('TT History'!$B:$B, D4281, 'TT History'!$E:$E) &gt;= 8.5%, 1.1055, 1.0525)), 1.0525)</f>
        <v>18.022092887487783</v>
      </c>
    </row>
    <row r="4282" spans="1:8" x14ac:dyDescent="0.25">
      <c r="A4282" t="s">
        <v>176</v>
      </c>
      <c r="B4282" t="str">
        <f>VLOOKUP(C4282, olt_db!$B$2:$E$70, 2, 0)</f>
        <v>OLT-SMGN-Hulakma_Sinaga</v>
      </c>
      <c r="C4282" t="s">
        <v>1471</v>
      </c>
      <c r="D4282" s="22" t="s">
        <v>1819</v>
      </c>
      <c r="E4282" s="22" t="s">
        <v>1493</v>
      </c>
      <c r="F4282" s="138">
        <v>2.99602252125616</v>
      </c>
      <c r="G4282" s="139">
        <v>99.094547214667699</v>
      </c>
      <c r="H4282" s="100">
        <f>ACOS(COS(RADIANS(90-F4283)) * COS(RADIANS(90-F4282)) + SIN(RADIANS(90-F4283)) * SIN(RADIANS(90-F4282)) * COS(RADIANS(G4283-G4282))) * 6371392 * IFERROR(IF(AVERAGEIF('TT History'!$B:$B, D4282, 'TT History'!$E:$E) &gt; 9.8%, 1.1205, IF(AVERAGEIF('TT History'!$B:$B, D4282, 'TT History'!$E:$E) &gt;= 8.5%, 1.1055, 1.0525)), 1.0525)</f>
        <v>21.703175950962294</v>
      </c>
    </row>
    <row r="4283" spans="1:8" x14ac:dyDescent="0.25">
      <c r="A4283" t="s">
        <v>176</v>
      </c>
      <c r="B4283" t="str">
        <f>VLOOKUP(C4283, olt_db!$B$2:$E$70, 2, 0)</f>
        <v>OLT-SMGN-Hulakma_Sinaga</v>
      </c>
      <c r="C4283" t="s">
        <v>1471</v>
      </c>
      <c r="D4283" s="22" t="s">
        <v>1819</v>
      </c>
      <c r="E4283" s="22" t="s">
        <v>1494</v>
      </c>
      <c r="F4283" s="138">
        <v>2.9958961288781598</v>
      </c>
      <c r="G4283" s="139">
        <v>99.094411344536894</v>
      </c>
      <c r="H4283" s="100">
        <f>ACOS(COS(RADIANS(90-F4284)) * COS(RADIANS(90-F4283)) + SIN(RADIANS(90-F4284)) * SIN(RADIANS(90-F4283)) * COS(RADIANS(G4284-G4283))) * 6371392 * IFERROR(IF(AVERAGEIF('TT History'!$B:$B, D4283, 'TT History'!$E:$E) &gt; 9.8%, 1.1205, IF(AVERAGEIF('TT History'!$B:$B, D4283, 'TT History'!$E:$E) &gt;= 8.5%, 1.1055, 1.0525)), 1.0525)</f>
        <v>13.401577137957299</v>
      </c>
    </row>
    <row r="4284" spans="1:8" x14ac:dyDescent="0.25">
      <c r="A4284" t="s">
        <v>176</v>
      </c>
      <c r="B4284" t="str">
        <f>VLOOKUP(C4284, olt_db!$B$2:$E$70, 2, 0)</f>
        <v>OLT-SMGN-Hulakma_Sinaga</v>
      </c>
      <c r="C4284" t="s">
        <v>1471</v>
      </c>
      <c r="D4284" s="22" t="s">
        <v>1819</v>
      </c>
      <c r="E4284" s="22" t="s">
        <v>1495</v>
      </c>
      <c r="F4284" s="138">
        <v>2.9958294573423001</v>
      </c>
      <c r="G4284" s="139">
        <v>99.094318118940905</v>
      </c>
      <c r="H4284" s="100">
        <f>ACOS(COS(RADIANS(90-F4285)) * COS(RADIANS(90-F4284)) + SIN(RADIANS(90-F4285)) * SIN(RADIANS(90-F4284)) * COS(RADIANS(G4285-G4284))) * 6371392 * IFERROR(IF(AVERAGEIF('TT History'!$B:$B, D4284, 'TT History'!$E:$E) &gt; 9.8%, 1.1205, IF(AVERAGEIF('TT History'!$B:$B, D4284, 'TT History'!$E:$E) &gt;= 8.5%, 1.1055, 1.0525)), 1.0525)</f>
        <v>26.408717625943151</v>
      </c>
    </row>
    <row r="4285" spans="1:8" x14ac:dyDescent="0.25">
      <c r="A4285" t="s">
        <v>176</v>
      </c>
      <c r="B4285" t="str">
        <f>VLOOKUP(C4285, olt_db!$B$2:$E$70, 2, 0)</f>
        <v>OLT-SMGN-Hulakma_Sinaga</v>
      </c>
      <c r="C4285" t="s">
        <v>1471</v>
      </c>
      <c r="D4285" s="22" t="s">
        <v>1819</v>
      </c>
      <c r="E4285" s="22" t="s">
        <v>1496</v>
      </c>
      <c r="F4285" s="138">
        <v>2.9956742891019901</v>
      </c>
      <c r="G4285" s="139">
        <v>99.094482158467102</v>
      </c>
      <c r="H4285" s="100">
        <f>ACOS(COS(RADIANS(90-F4286)) * COS(RADIANS(90-F4285)) + SIN(RADIANS(90-F4286)) * SIN(RADIANS(90-F4285)) * COS(RADIANS(G4286-G4285))) * 6371392 * IFERROR(IF(AVERAGEIF('TT History'!$B:$B, D4285, 'TT History'!$E:$E) &gt; 9.8%, 1.1205, IF(AVERAGEIF('TT History'!$B:$B, D4285, 'TT History'!$E:$E) &gt;= 8.5%, 1.1055, 1.0525)), 1.0525)</f>
        <v>23.205759110501699</v>
      </c>
    </row>
    <row r="4286" spans="1:8" x14ac:dyDescent="0.25">
      <c r="A4286" t="s">
        <v>176</v>
      </c>
      <c r="B4286" t="str">
        <f>VLOOKUP(C4286, olt_db!$B$2:$E$70, 2, 0)</f>
        <v>OLT-SMGN-Hulakma_Sinaga</v>
      </c>
      <c r="C4286" t="s">
        <v>1471</v>
      </c>
      <c r="D4286" s="22" t="s">
        <v>1819</v>
      </c>
      <c r="E4286" s="22" t="s">
        <v>1497</v>
      </c>
      <c r="F4286" s="138">
        <v>2.9955342093383002</v>
      </c>
      <c r="G4286" s="139">
        <v>99.094622668135599</v>
      </c>
      <c r="H4286" s="100">
        <f>ACOS(COS(RADIANS(90-F4287)) * COS(RADIANS(90-F4286)) + SIN(RADIANS(90-F4287)) * SIN(RADIANS(90-F4286)) * COS(RADIANS(G4287-G4286))) * 6371392 * IFERROR(IF(AVERAGEIF('TT History'!$B:$B, D4286, 'TT History'!$E:$E) &gt; 9.8%, 1.1205, IF(AVERAGEIF('TT History'!$B:$B, D4286, 'TT History'!$E:$E) &gt;= 8.5%, 1.1055, 1.0525)), 1.0525)</f>
        <v>25.266941249055215</v>
      </c>
    </row>
    <row r="4287" spans="1:8" x14ac:dyDescent="0.25">
      <c r="A4287" t="s">
        <v>176</v>
      </c>
      <c r="B4287" t="str">
        <f>VLOOKUP(C4287, olt_db!$B$2:$E$70, 2, 0)</f>
        <v>OLT-SMGN-Hulakma_Sinaga</v>
      </c>
      <c r="C4287" t="s">
        <v>1471</v>
      </c>
      <c r="D4287" s="22" t="s">
        <v>1819</v>
      </c>
      <c r="E4287" s="22" t="s">
        <v>1498</v>
      </c>
      <c r="F4287" s="138">
        <v>2.9953800028897999</v>
      </c>
      <c r="G4287" s="139">
        <v>99.094773956685799</v>
      </c>
      <c r="H4287" s="100">
        <f>ACOS(COS(RADIANS(90-F4288)) * COS(RADIANS(90-F4287)) + SIN(RADIANS(90-F4288)) * SIN(RADIANS(90-F4287)) * COS(RADIANS(G4288-G4287))) * 6371392 * IFERROR(IF(AVERAGEIF('TT History'!$B:$B, D4287, 'TT History'!$E:$E) &gt; 9.8%, 1.1205, IF(AVERAGEIF('TT History'!$B:$B, D4287, 'TT History'!$E:$E) &gt;= 8.5%, 1.1055, 1.0525)), 1.0525)</f>
        <v>31.724591432809373</v>
      </c>
    </row>
    <row r="4288" spans="1:8" x14ac:dyDescent="0.25">
      <c r="A4288" t="s">
        <v>176</v>
      </c>
      <c r="B4288" t="str">
        <f>VLOOKUP(C4288, olt_db!$B$2:$E$70, 2, 0)</f>
        <v>OLT-SMGN-Hulakma_Sinaga</v>
      </c>
      <c r="C4288" t="s">
        <v>1471</v>
      </c>
      <c r="D4288" s="22" t="s">
        <v>1819</v>
      </c>
      <c r="E4288" s="22" t="s">
        <v>1499</v>
      </c>
      <c r="F4288" s="138">
        <v>2.9951856027334198</v>
      </c>
      <c r="G4288" s="139">
        <v>99.094963112089403</v>
      </c>
      <c r="H4288" s="100">
        <f>ACOS(COS(RADIANS(90-F4289)) * COS(RADIANS(90-F4288)) + SIN(RADIANS(90-F4289)) * SIN(RADIANS(90-F4288)) * COS(RADIANS(G4289-G4288))) * 6371392 * IFERROR(IF(AVERAGEIF('TT History'!$B:$B, D4288, 'TT History'!$E:$E) &gt; 9.8%, 1.1205, IF(AVERAGEIF('TT History'!$B:$B, D4288, 'TT History'!$E:$E) &gt;= 8.5%, 1.1055, 1.0525)), 1.0525)</f>
        <v>24.834464353438719</v>
      </c>
    </row>
    <row r="4289" spans="1:8" x14ac:dyDescent="0.25">
      <c r="A4289" t="s">
        <v>176</v>
      </c>
      <c r="B4289" t="str">
        <f>VLOOKUP(C4289, olt_db!$B$2:$E$70, 2, 0)</f>
        <v>OLT-SMGN-Hulakma_Sinaga</v>
      </c>
      <c r="C4289" t="s">
        <v>1471</v>
      </c>
      <c r="D4289" s="22" t="s">
        <v>1819</v>
      </c>
      <c r="E4289" s="22" t="s">
        <v>1500</v>
      </c>
      <c r="F4289" s="138">
        <v>2.9950363600911301</v>
      </c>
      <c r="G4289" s="139">
        <v>99.095114150423896</v>
      </c>
      <c r="H4289" s="100">
        <f>ACOS(COS(RADIANS(90-F4290)) * COS(RADIANS(90-F4289)) + SIN(RADIANS(90-F4290)) * SIN(RADIANS(90-F4289)) * COS(RADIANS(G4290-G4289))) * 6371392 * IFERROR(IF(AVERAGEIF('TT History'!$B:$B, D4289, 'TT History'!$E:$E) &gt; 9.8%, 1.1205, IF(AVERAGEIF('TT History'!$B:$B, D4289, 'TT History'!$E:$E) &gt;= 8.5%, 1.1055, 1.0525)), 1.0525)</f>
        <v>30.379667734765153</v>
      </c>
    </row>
    <row r="4290" spans="1:8" x14ac:dyDescent="0.25">
      <c r="A4290" t="s">
        <v>176</v>
      </c>
      <c r="B4290" t="str">
        <f>VLOOKUP(C4290, olt_db!$B$2:$E$70, 2, 0)</f>
        <v>OLT-SMGN-Hulakma_Sinaga</v>
      </c>
      <c r="C4290" t="s">
        <v>1471</v>
      </c>
      <c r="D4290" s="22" t="s">
        <v>1819</v>
      </c>
      <c r="E4290" s="22" t="s">
        <v>1501</v>
      </c>
      <c r="F4290" s="138">
        <v>2.9948516532721801</v>
      </c>
      <c r="G4290" s="139">
        <v>99.0952967704428</v>
      </c>
      <c r="H4290" s="100">
        <f>ACOS(COS(RADIANS(90-F4291)) * COS(RADIANS(90-F4290)) + SIN(RADIANS(90-F4291)) * SIN(RADIANS(90-F4290)) * COS(RADIANS(G4291-G4290))) * 6371392 * IFERROR(IF(AVERAGEIF('TT History'!$B:$B, D4290, 'TT History'!$E:$E) &gt; 9.8%, 1.1205, IF(AVERAGEIF('TT History'!$B:$B, D4290, 'TT History'!$E:$E) &gt;= 8.5%, 1.1055, 1.0525)), 1.0525)</f>
        <v>19.866093832989495</v>
      </c>
    </row>
    <row r="4291" spans="1:8" x14ac:dyDescent="0.25">
      <c r="A4291" t="s">
        <v>176</v>
      </c>
      <c r="B4291" t="str">
        <f>VLOOKUP(C4291, olt_db!$B$2:$E$70, 2, 0)</f>
        <v>OLT-SMGN-Hulakma_Sinaga</v>
      </c>
      <c r="C4291" t="s">
        <v>1471</v>
      </c>
      <c r="D4291" s="22" t="s">
        <v>1819</v>
      </c>
      <c r="E4291" s="22" t="s">
        <v>1502</v>
      </c>
      <c r="F4291" s="138">
        <v>2.9947300967700801</v>
      </c>
      <c r="G4291" s="139">
        <v>99.095415401543903</v>
      </c>
      <c r="H4291" s="100">
        <f>ACOS(COS(RADIANS(90-F4292)) * COS(RADIANS(90-F4291)) + SIN(RADIANS(90-F4292)) * SIN(RADIANS(90-F4291)) * COS(RADIANS(G4292-G4291))) * 6371392 * IFERROR(IF(AVERAGEIF('TT History'!$B:$B, D4291, 'TT History'!$E:$E) &gt; 9.8%, 1.1205, IF(AVERAGEIF('TT History'!$B:$B, D4291, 'TT History'!$E:$E) &gt;= 8.5%, 1.1055, 1.0525)), 1.0525)</f>
        <v>17.583205809035697</v>
      </c>
    </row>
    <row r="4292" spans="1:8" x14ac:dyDescent="0.25">
      <c r="A4292" t="s">
        <v>176</v>
      </c>
      <c r="B4292" t="str">
        <f>VLOOKUP(C4292, olt_db!$B$2:$E$70, 2, 0)</f>
        <v>OLT-SMGN-Hulakma_Sinaga</v>
      </c>
      <c r="C4292" t="s">
        <v>1471</v>
      </c>
      <c r="D4292" s="22" t="s">
        <v>1819</v>
      </c>
      <c r="E4292" s="22" t="s">
        <v>1503</v>
      </c>
      <c r="F4292" s="138">
        <v>2.99462540423283</v>
      </c>
      <c r="G4292" s="139">
        <v>99.095523294239896</v>
      </c>
      <c r="H4292" s="100">
        <f>ACOS(COS(RADIANS(90-F4293)) * COS(RADIANS(90-F4292)) + SIN(RADIANS(90-F4293)) * SIN(RADIANS(90-F4292)) * COS(RADIANS(G4293-G4292))) * 6371392 * IFERROR(IF(AVERAGEIF('TT History'!$B:$B, D4292, 'TT History'!$E:$E) &gt; 9.8%, 1.1205, IF(AVERAGEIF('TT History'!$B:$B, D4292, 'TT History'!$E:$E) &gt;= 8.5%, 1.1055, 1.0525)), 1.0525)</f>
        <v>22.241011991056546</v>
      </c>
    </row>
    <row r="4293" spans="1:8" x14ac:dyDescent="0.25">
      <c r="A4293" t="s">
        <v>176</v>
      </c>
      <c r="B4293" t="str">
        <f>VLOOKUP(C4293, olt_db!$B$2:$E$70, 2, 0)</f>
        <v>OLT-SMGN-Hulakma_Sinaga</v>
      </c>
      <c r="C4293" t="s">
        <v>1471</v>
      </c>
      <c r="D4293" s="22" t="s">
        <v>1819</v>
      </c>
      <c r="E4293" s="22" t="s">
        <v>1504</v>
      </c>
      <c r="F4293" s="138">
        <v>2.9944916241958799</v>
      </c>
      <c r="G4293" s="139">
        <v>99.095658436869996</v>
      </c>
      <c r="H4293" s="100">
        <f>ACOS(COS(RADIANS(90-F4294)) * COS(RADIANS(90-F4293)) + SIN(RADIANS(90-F4294)) * SIN(RADIANS(90-F4293)) * COS(RADIANS(G4294-G4293))) * 6371392 * IFERROR(IF(AVERAGEIF('TT History'!$B:$B, D4293, 'TT History'!$E:$E) &gt; 9.8%, 1.1205, IF(AVERAGEIF('TT History'!$B:$B, D4293, 'TT History'!$E:$E) &gt;= 8.5%, 1.1055, 1.0525)), 1.0525)</f>
        <v>18.826885686801923</v>
      </c>
    </row>
    <row r="4294" spans="1:8" x14ac:dyDescent="0.25">
      <c r="A4294" t="s">
        <v>176</v>
      </c>
      <c r="B4294" t="str">
        <f>VLOOKUP(C4294, olt_db!$B$2:$E$70, 2, 0)</f>
        <v>OLT-SMGN-Hulakma_Sinaga</v>
      </c>
      <c r="C4294" t="s">
        <v>1471</v>
      </c>
      <c r="D4294" s="22" t="s">
        <v>1819</v>
      </c>
      <c r="E4294" s="22" t="s">
        <v>1505</v>
      </c>
      <c r="F4294" s="138">
        <v>2.9943811151223598</v>
      </c>
      <c r="G4294" s="139">
        <v>99.095775484502198</v>
      </c>
      <c r="H4294" s="100">
        <f>ACOS(COS(RADIANS(90-F4295)) * COS(RADIANS(90-F4294)) + SIN(RADIANS(90-F4295)) * SIN(RADIANS(90-F4294)) * COS(RADIANS(G4295-G4294))) * 6371392 * IFERROR(IF(AVERAGEIF('TT History'!$B:$B, D4294, 'TT History'!$E:$E) &gt; 9.8%, 1.1205, IF(AVERAGEIF('TT History'!$B:$B, D4294, 'TT History'!$E:$E) &gt;= 8.5%, 1.1055, 1.0525)), 1.0525)</f>
        <v>17.395944667747422</v>
      </c>
    </row>
    <row r="4295" spans="1:8" x14ac:dyDescent="0.25">
      <c r="A4295" t="s">
        <v>176</v>
      </c>
      <c r="B4295" t="str">
        <f>VLOOKUP(C4295, olt_db!$B$2:$E$70, 2, 0)</f>
        <v>OLT-SMGN-Hulakma_Sinaga</v>
      </c>
      <c r="C4295" t="s">
        <v>1471</v>
      </c>
      <c r="D4295" s="22" t="s">
        <v>1819</v>
      </c>
      <c r="E4295" s="22" t="s">
        <v>1506</v>
      </c>
      <c r="F4295" s="138">
        <v>2.9942816385115498</v>
      </c>
      <c r="G4295" s="139">
        <v>99.095886074412704</v>
      </c>
      <c r="H4295" s="100">
        <f>ACOS(COS(RADIANS(90-F4296)) * COS(RADIANS(90-F4295)) + SIN(RADIANS(90-F4296)) * SIN(RADIANS(90-F4295)) * COS(RADIANS(G4296-G4295))) * 6371392 * IFERROR(IF(AVERAGEIF('TT History'!$B:$B, D4295, 'TT History'!$E:$E) &gt; 9.8%, 1.1205, IF(AVERAGEIF('TT History'!$B:$B, D4295, 'TT History'!$E:$E) &gt;= 8.5%, 1.1055, 1.0525)), 1.0525)</f>
        <v>11.09668610349053</v>
      </c>
    </row>
    <row r="4296" spans="1:8" x14ac:dyDescent="0.25">
      <c r="A4296" t="s">
        <v>176</v>
      </c>
      <c r="B4296" t="str">
        <f>VLOOKUP(C4296, olt_db!$B$2:$E$70, 2, 0)</f>
        <v>OLT-SMGN-Hulakma_Sinaga</v>
      </c>
      <c r="C4296" t="s">
        <v>1471</v>
      </c>
      <c r="D4296" s="22" t="s">
        <v>1819</v>
      </c>
      <c r="E4296" s="22" t="s">
        <v>1507</v>
      </c>
      <c r="F4296" s="138">
        <v>2.9942173184360699</v>
      </c>
      <c r="G4296" s="139">
        <v>99.095955829371704</v>
      </c>
      <c r="H4296" s="100">
        <f>ACOS(COS(RADIANS(90-F4297)) * COS(RADIANS(90-F4296)) + SIN(RADIANS(90-F4297)) * SIN(RADIANS(90-F4296)) * COS(RADIANS(G4297-G4296))) * 6371392 * IFERROR(IF(AVERAGEIF('TT History'!$B:$B, D4296, 'TT History'!$E:$E) &gt; 9.8%, 1.1205, IF(AVERAGEIF('TT History'!$B:$B, D4296, 'TT History'!$E:$E) &gt;= 8.5%, 1.1055, 1.0525)), 1.0525)</f>
        <v>14.757890634005701</v>
      </c>
    </row>
    <row r="4297" spans="1:8" x14ac:dyDescent="0.25">
      <c r="A4297" t="s">
        <v>176</v>
      </c>
      <c r="B4297" t="str">
        <f>VLOOKUP(C4297, olt_db!$B$2:$E$70, 2, 0)</f>
        <v>OLT-SMGN-Hulakma_Sinaga</v>
      </c>
      <c r="C4297" t="s">
        <v>1471</v>
      </c>
      <c r="D4297" s="22" t="s">
        <v>1819</v>
      </c>
      <c r="E4297" s="22" t="s">
        <v>1508</v>
      </c>
      <c r="F4297" s="138">
        <v>2.9941338605291299</v>
      </c>
      <c r="G4297" s="139">
        <v>99.096050484549195</v>
      </c>
      <c r="H4297" s="100">
        <f>ACOS(COS(RADIANS(90-F4298)) * COS(RADIANS(90-F4297)) + SIN(RADIANS(90-F4298)) * SIN(RADIANS(90-F4297)) * COS(RADIANS(G4298-G4297))) * 6371392 * IFERROR(IF(AVERAGEIF('TT History'!$B:$B, D4297, 'TT History'!$E:$E) &gt; 9.8%, 1.1205, IF(AVERAGEIF('TT History'!$B:$B, D4297, 'TT History'!$E:$E) &gt;= 8.5%, 1.1055, 1.0525)), 1.0525)</f>
        <v>11.50099226221063</v>
      </c>
    </row>
    <row r="4298" spans="1:8" x14ac:dyDescent="0.25">
      <c r="A4298" t="s">
        <v>176</v>
      </c>
      <c r="B4298" t="str">
        <f>VLOOKUP(C4298, olt_db!$B$2:$E$70, 2, 0)</f>
        <v>OLT-SMGN-Hulakma_Sinaga</v>
      </c>
      <c r="C4298" t="s">
        <v>1471</v>
      </c>
      <c r="D4298" s="22" t="s">
        <v>1819</v>
      </c>
      <c r="E4298" s="22" t="s">
        <v>1509</v>
      </c>
      <c r="F4298" s="138">
        <v>2.99406456185659</v>
      </c>
      <c r="G4298" s="139">
        <v>99.096120250102004</v>
      </c>
      <c r="H4298" s="100">
        <f>ACOS(COS(RADIANS(90-F4299)) * COS(RADIANS(90-F4298)) + SIN(RADIANS(90-F4299)) * SIN(RADIANS(90-F4298)) * COS(RADIANS(G4299-G4298))) * 6371392 * IFERROR(IF(AVERAGEIF('TT History'!$B:$B, D4298, 'TT History'!$E:$E) &gt; 9.8%, 1.1205, IF(AVERAGEIF('TT History'!$B:$B, D4298, 'TT History'!$E:$E) &gt;= 8.5%, 1.1055, 1.0525)), 1.0525)</f>
        <v>10.362428791047725</v>
      </c>
    </row>
    <row r="4299" spans="1:8" x14ac:dyDescent="0.25">
      <c r="A4299" t="s">
        <v>176</v>
      </c>
      <c r="B4299" t="str">
        <f>VLOOKUP(C4299, olt_db!$B$2:$E$70, 2, 0)</f>
        <v>OLT-SMGN-Hulakma_Sinaga</v>
      </c>
      <c r="C4299" t="s">
        <v>1471</v>
      </c>
      <c r="D4299" s="22" t="s">
        <v>1819</v>
      </c>
      <c r="E4299" s="22" t="s">
        <v>1510</v>
      </c>
      <c r="F4299" s="138">
        <v>2.9940022054191102</v>
      </c>
      <c r="G4299" s="139">
        <v>99.096183188917294</v>
      </c>
      <c r="H4299" s="100">
        <f>ACOS(COS(RADIANS(90-F4300)) * COS(RADIANS(90-F4299)) + SIN(RADIANS(90-F4300)) * SIN(RADIANS(90-F4299)) * COS(RADIANS(G4300-G4299))) * 6371392 * IFERROR(IF(AVERAGEIF('TT History'!$B:$B, D4299, 'TT History'!$E:$E) &gt; 9.8%, 1.1205, IF(AVERAGEIF('TT History'!$B:$B, D4299, 'TT History'!$E:$E) &gt;= 8.5%, 1.1055, 1.0525)), 1.0525)</f>
        <v>15.375227019224145</v>
      </c>
    </row>
    <row r="4300" spans="1:8" x14ac:dyDescent="0.25">
      <c r="A4300" t="s">
        <v>176</v>
      </c>
      <c r="B4300" t="str">
        <f>VLOOKUP(C4300, olt_db!$B$2:$E$70, 2, 0)</f>
        <v>OLT-SMGN-Hulakma_Sinaga</v>
      </c>
      <c r="C4300" t="s">
        <v>1471</v>
      </c>
      <c r="D4300" s="22" t="s">
        <v>1819</v>
      </c>
      <c r="E4300" s="22" t="s">
        <v>1511</v>
      </c>
      <c r="F4300" s="138">
        <v>2.99390525985135</v>
      </c>
      <c r="G4300" s="139">
        <v>99.096271955004596</v>
      </c>
      <c r="H4300" s="100">
        <f>ACOS(COS(RADIANS(90-F4301)) * COS(RADIANS(90-F4300)) + SIN(RADIANS(90-F4301)) * SIN(RADIANS(90-F4300)) * COS(RADIANS(G4301-G4300))) * 6371392 * IFERROR(IF(AVERAGEIF('TT History'!$B:$B, D4300, 'TT History'!$E:$E) &gt; 9.8%, 1.1205, IF(AVERAGEIF('TT History'!$B:$B, D4300, 'TT History'!$E:$E) &gt;= 8.5%, 1.1055, 1.0525)), 1.0525)</f>
        <v>13.146192469877494</v>
      </c>
    </row>
    <row r="4301" spans="1:8" x14ac:dyDescent="0.25">
      <c r="A4301" t="s">
        <v>176</v>
      </c>
      <c r="B4301" t="str">
        <f>VLOOKUP(C4301, olt_db!$B$2:$E$70, 2, 0)</f>
        <v>OLT-SMGN-Hulakma_Sinaga</v>
      </c>
      <c r="C4301" t="s">
        <v>1471</v>
      </c>
      <c r="D4301" s="22" t="s">
        <v>1819</v>
      </c>
      <c r="E4301" s="22" t="s">
        <v>1512</v>
      </c>
      <c r="F4301" s="138">
        <v>2.9938206451579399</v>
      </c>
      <c r="G4301" s="139">
        <v>99.096345923089601</v>
      </c>
      <c r="H4301" s="100">
        <f>ACOS(COS(RADIANS(90-F4302)) * COS(RADIANS(90-F4301)) + SIN(RADIANS(90-F4302)) * SIN(RADIANS(90-F4301)) * COS(RADIANS(G4302-G4301))) * 6371392 * IFERROR(IF(AVERAGEIF('TT History'!$B:$B, D4301, 'TT History'!$E:$E) &gt; 9.8%, 1.1205, IF(AVERAGEIF('TT History'!$B:$B, D4301, 'TT History'!$E:$E) &gt;= 8.5%, 1.1055, 1.0525)), 1.0525)</f>
        <v>9.867869318013522</v>
      </c>
    </row>
    <row r="4302" spans="1:8" x14ac:dyDescent="0.25">
      <c r="A4302" t="s">
        <v>176</v>
      </c>
      <c r="B4302" t="str">
        <f>VLOOKUP(C4302, olt_db!$B$2:$E$70, 2, 0)</f>
        <v>OLT-SMGN-Hulakma_Sinaga</v>
      </c>
      <c r="C4302" t="s">
        <v>1471</v>
      </c>
      <c r="D4302" s="22" t="s">
        <v>1819</v>
      </c>
      <c r="E4302" s="22" t="s">
        <v>1513</v>
      </c>
      <c r="F4302" s="138">
        <v>2.9937566199452301</v>
      </c>
      <c r="G4302" s="139">
        <v>99.096400850564393</v>
      </c>
      <c r="H4302" s="100">
        <f>ACOS(COS(RADIANS(90-F4303)) * COS(RADIANS(90-F4302)) + SIN(RADIANS(90-F4303)) * SIN(RADIANS(90-F4302)) * COS(RADIANS(G4303-G4302))) * 6371392 * IFERROR(IF(AVERAGEIF('TT History'!$B:$B, D4302, 'TT History'!$E:$E) &gt; 9.8%, 1.1205, IF(AVERAGEIF('TT History'!$B:$B, D4302, 'TT History'!$E:$E) &gt;= 8.5%, 1.1055, 1.0525)), 1.0525)</f>
        <v>14.076740179912779</v>
      </c>
    </row>
    <row r="4303" spans="1:8" x14ac:dyDescent="0.25">
      <c r="A4303" t="s">
        <v>176</v>
      </c>
      <c r="B4303" t="str">
        <f>VLOOKUP(C4303, olt_db!$B$2:$E$70, 2, 0)</f>
        <v>OLT-SMGN-Hulakma_Sinaga</v>
      </c>
      <c r="C4303" t="s">
        <v>1471</v>
      </c>
      <c r="D4303" s="22" t="s">
        <v>1819</v>
      </c>
      <c r="E4303" s="22" t="s">
        <v>1514</v>
      </c>
      <c r="F4303" s="138">
        <v>2.9936719517645201</v>
      </c>
      <c r="G4303" s="139">
        <v>99.096486385354098</v>
      </c>
      <c r="H4303" s="100">
        <f>ACOS(COS(RADIANS(90-F4304)) * COS(RADIANS(90-F4303)) + SIN(RADIANS(90-F4304)) * SIN(RADIANS(90-F4303)) * COS(RADIANS(G4304-G4303))) * 6371392 * IFERROR(IF(AVERAGEIF('TT History'!$B:$B, D4303, 'TT History'!$E:$E) &gt; 9.8%, 1.1205, IF(AVERAGEIF('TT History'!$B:$B, D4303, 'TT History'!$E:$E) &gt;= 8.5%, 1.1055, 1.0525)), 1.0525)</f>
        <v>12.347984101431575</v>
      </c>
    </row>
    <row r="4304" spans="1:8" x14ac:dyDescent="0.25">
      <c r="A4304" t="s">
        <v>176</v>
      </c>
      <c r="B4304" t="str">
        <f>VLOOKUP(C4304, olt_db!$B$2:$E$70, 2, 0)</f>
        <v>OLT-SMGN-Hulakma_Sinaga</v>
      </c>
      <c r="C4304" t="s">
        <v>1471</v>
      </c>
      <c r="D4304" s="22" t="s">
        <v>1819</v>
      </c>
      <c r="E4304" s="22" t="s">
        <v>1515</v>
      </c>
      <c r="F4304" s="138">
        <v>2.9935943806727798</v>
      </c>
      <c r="G4304" s="139">
        <v>99.096557996168499</v>
      </c>
      <c r="H4304" s="100">
        <f>ACOS(COS(RADIANS(90-F4305)) * COS(RADIANS(90-F4304)) + SIN(RADIANS(90-F4305)) * SIN(RADIANS(90-F4304)) * COS(RADIANS(G4305-G4304))) * 6371392 * IFERROR(IF(AVERAGEIF('TT History'!$B:$B, D4304, 'TT History'!$E:$E) &gt; 9.8%, 1.1205, IF(AVERAGEIF('TT History'!$B:$B, D4304, 'TT History'!$E:$E) &gt;= 8.5%, 1.1055, 1.0525)), 1.0525)</f>
        <v>13.160236537001978</v>
      </c>
    </row>
    <row r="4305" spans="1:8" x14ac:dyDescent="0.25">
      <c r="A4305" t="s">
        <v>176</v>
      </c>
      <c r="B4305" t="str">
        <f>VLOOKUP(C4305, olt_db!$B$2:$E$70, 2, 0)</f>
        <v>OLT-SMGN-Hulakma_Sinaga</v>
      </c>
      <c r="C4305" t="s">
        <v>1471</v>
      </c>
      <c r="D4305" s="22" t="s">
        <v>1819</v>
      </c>
      <c r="E4305" s="22" t="s">
        <v>1516</v>
      </c>
      <c r="F4305" s="138">
        <v>2.9935143758226501</v>
      </c>
      <c r="G4305" s="139">
        <v>99.096637115670305</v>
      </c>
      <c r="H4305" s="100">
        <f>ACOS(COS(RADIANS(90-F4306)) * COS(RADIANS(90-F4305)) + SIN(RADIANS(90-F4306)) * SIN(RADIANS(90-F4305)) * COS(RADIANS(G4306-G4305))) * 6371392 * IFERROR(IF(AVERAGEIF('TT History'!$B:$B, D4305, 'TT History'!$E:$E) &gt; 9.8%, 1.1205, IF(AVERAGEIF('TT History'!$B:$B, D4305, 'TT History'!$E:$E) &gt;= 8.5%, 1.1055, 1.0525)), 1.0525)</f>
        <v>13.529860298693562</v>
      </c>
    </row>
    <row r="4306" spans="1:8" x14ac:dyDescent="0.25">
      <c r="A4306" t="s">
        <v>176</v>
      </c>
      <c r="B4306" t="str">
        <f>VLOOKUP(C4306, olt_db!$B$2:$E$70, 2, 0)</f>
        <v>OLT-SMGN-Hulakma_Sinaga</v>
      </c>
      <c r="C4306" t="s">
        <v>1471</v>
      </c>
      <c r="D4306" s="22" t="s">
        <v>1819</v>
      </c>
      <c r="E4306" s="22" t="s">
        <v>1517</v>
      </c>
      <c r="F4306" s="138">
        <v>2.9934297093842601</v>
      </c>
      <c r="G4306" s="139">
        <v>99.096715929927996</v>
      </c>
      <c r="H4306" s="100">
        <f>ACOS(COS(RADIANS(90-F4307)) * COS(RADIANS(90-F4306)) + SIN(RADIANS(90-F4307)) * SIN(RADIANS(90-F4306)) * COS(RADIANS(G4307-G4306))) * 6371392 * IFERROR(IF(AVERAGEIF('TT History'!$B:$B, D4306, 'TT History'!$E:$E) &gt; 9.8%, 1.1205, IF(AVERAGEIF('TT History'!$B:$B, D4306, 'TT History'!$E:$E) &gt;= 8.5%, 1.1055, 1.0525)), 1.0525)</f>
        <v>11.147858343065796</v>
      </c>
    </row>
    <row r="4307" spans="1:8" x14ac:dyDescent="0.25">
      <c r="A4307" t="s">
        <v>176</v>
      </c>
      <c r="B4307" t="str">
        <f>VLOOKUP(C4307, olt_db!$B$2:$E$70, 2, 0)</f>
        <v>OLT-SMGN-Hulakma_Sinaga</v>
      </c>
      <c r="C4307" t="s">
        <v>1471</v>
      </c>
      <c r="D4307" s="22" t="s">
        <v>1819</v>
      </c>
      <c r="E4307" s="22" t="s">
        <v>1518</v>
      </c>
      <c r="F4307" s="138">
        <v>2.99336456748305</v>
      </c>
      <c r="G4307" s="139">
        <v>99.096785509925596</v>
      </c>
      <c r="H4307" s="100">
        <f>ACOS(COS(RADIANS(90-F4308)) * COS(RADIANS(90-F4307)) + SIN(RADIANS(90-F4308)) * SIN(RADIANS(90-F4307)) * COS(RADIANS(G4308-G4307))) * 6371392 * IFERROR(IF(AVERAGEIF('TT History'!$B:$B, D4307, 'TT History'!$E:$E) &gt; 9.8%, 1.1205, IF(AVERAGEIF('TT History'!$B:$B, D4307, 'TT History'!$E:$E) &gt;= 8.5%, 1.1055, 1.0525)), 1.0525)</f>
        <v>11.819549435309296</v>
      </c>
    </row>
    <row r="4308" spans="1:8" x14ac:dyDescent="0.25">
      <c r="A4308" t="s">
        <v>176</v>
      </c>
      <c r="B4308" t="str">
        <f>VLOOKUP(C4308, olt_db!$B$2:$E$70, 2, 0)</f>
        <v>OLT-SMGN-Hulakma_Sinaga</v>
      </c>
      <c r="C4308" t="s">
        <v>1471</v>
      </c>
      <c r="D4308" s="22" t="s">
        <v>1819</v>
      </c>
      <c r="E4308" s="22" t="s">
        <v>1519</v>
      </c>
      <c r="F4308" s="138">
        <v>2.99329374636079</v>
      </c>
      <c r="G4308" s="139">
        <v>99.096857596736896</v>
      </c>
      <c r="H4308" s="100">
        <f>ACOS(COS(RADIANS(90-F4309)) * COS(RADIANS(90-F4308)) + SIN(RADIANS(90-F4309)) * SIN(RADIANS(90-F4308)) * COS(RADIANS(G4309-G4308))) * 6371392 * IFERROR(IF(AVERAGEIF('TT History'!$B:$B, D4308, 'TT History'!$E:$E) &gt; 9.8%, 1.1205, IF(AVERAGEIF('TT History'!$B:$B, D4308, 'TT History'!$E:$E) &gt;= 8.5%, 1.1055, 1.0525)), 1.0525)</f>
        <v>9.4216599090812441</v>
      </c>
    </row>
    <row r="4309" spans="1:8" x14ac:dyDescent="0.25">
      <c r="A4309" t="s">
        <v>176</v>
      </c>
      <c r="B4309" t="str">
        <f>VLOOKUP(C4309, olt_db!$B$2:$E$70, 2, 0)</f>
        <v>OLT-SMGN-Hulakma_Sinaga</v>
      </c>
      <c r="C4309" t="s">
        <v>1471</v>
      </c>
      <c r="D4309" s="22" t="s">
        <v>1819</v>
      </c>
      <c r="E4309" s="22" t="s">
        <v>1520</v>
      </c>
      <c r="F4309" s="138">
        <v>2.99323525581709</v>
      </c>
      <c r="G4309" s="139">
        <v>99.096912972567694</v>
      </c>
      <c r="H4309" s="100">
        <f>ACOS(COS(RADIANS(90-F4310)) * COS(RADIANS(90-F4309)) + SIN(RADIANS(90-F4310)) * SIN(RADIANS(90-F4309)) * COS(RADIANS(G4310-G4309))) * 6371392 * IFERROR(IF(AVERAGEIF('TT History'!$B:$B, D4309, 'TT History'!$E:$E) &gt; 9.8%, 1.1205, IF(AVERAGEIF('TT History'!$B:$B, D4309, 'TT History'!$E:$E) &gt;= 8.5%, 1.1055, 1.0525)), 1.0525)</f>
        <v>12.358491993517507</v>
      </c>
    </row>
    <row r="4310" spans="1:8" x14ac:dyDescent="0.25">
      <c r="A4310" t="s">
        <v>176</v>
      </c>
      <c r="B4310" t="str">
        <f>VLOOKUP(C4310, olt_db!$B$2:$E$70, 2, 0)</f>
        <v>OLT-SMGN-Hulakma_Sinaga</v>
      </c>
      <c r="C4310" t="s">
        <v>1471</v>
      </c>
      <c r="D4310" s="22" t="s">
        <v>1819</v>
      </c>
      <c r="E4310" s="22" t="s">
        <v>1521</v>
      </c>
      <c r="F4310" s="138">
        <v>2.9931607848269901</v>
      </c>
      <c r="G4310" s="139">
        <v>99.096987933413104</v>
      </c>
      <c r="H4310" s="100">
        <f>ACOS(COS(RADIANS(90-F4311)) * COS(RADIANS(90-F4310)) + SIN(RADIANS(90-F4311)) * SIN(RADIANS(90-F4310)) * COS(RADIANS(G4311-G4310))) * 6371392 * IFERROR(IF(AVERAGEIF('TT History'!$B:$B, D4310, 'TT History'!$E:$E) &gt; 9.8%, 1.1205, IF(AVERAGEIF('TT History'!$B:$B, D4310, 'TT History'!$E:$E) &gt;= 8.5%, 1.1055, 1.0525)), 1.0525)</f>
        <v>9.7804603698398136</v>
      </c>
    </row>
    <row r="4311" spans="1:8" x14ac:dyDescent="0.25">
      <c r="A4311" t="s">
        <v>176</v>
      </c>
      <c r="B4311" t="str">
        <f>VLOOKUP(C4311, olt_db!$B$2:$E$70, 2, 0)</f>
        <v>OLT-SMGN-Hulakma_Sinaga</v>
      </c>
      <c r="C4311" t="s">
        <v>1471</v>
      </c>
      <c r="D4311" s="22" t="s">
        <v>1819</v>
      </c>
      <c r="E4311" s="22" t="s">
        <v>1522</v>
      </c>
      <c r="F4311" s="138">
        <v>2.99310537676666</v>
      </c>
      <c r="G4311" s="139">
        <v>99.097050574704596</v>
      </c>
      <c r="H4311" s="100">
        <f>ACOS(COS(RADIANS(90-F4312)) * COS(RADIANS(90-F4311)) + SIN(RADIANS(90-F4312)) * SIN(RADIANS(90-F4311)) * COS(RADIANS(G4312-G4311))) * 6371392 * IFERROR(IF(AVERAGEIF('TT History'!$B:$B, D4311, 'TT History'!$E:$E) &gt; 9.8%, 1.1205, IF(AVERAGEIF('TT History'!$B:$B, D4311, 'TT History'!$E:$E) &gt;= 8.5%, 1.1055, 1.0525)), 1.0525)</f>
        <v>9.301131079875935</v>
      </c>
    </row>
    <row r="4312" spans="1:8" x14ac:dyDescent="0.25">
      <c r="A4312" t="s">
        <v>176</v>
      </c>
      <c r="B4312" t="str">
        <f>VLOOKUP(C4312, olt_db!$B$2:$E$70, 2, 0)</f>
        <v>OLT-SMGN-Hulakma_Sinaga</v>
      </c>
      <c r="C4312" t="s">
        <v>1471</v>
      </c>
      <c r="D4312" s="22" t="s">
        <v>1819</v>
      </c>
      <c r="E4312" s="22" t="s">
        <v>1523</v>
      </c>
      <c r="F4312" s="138">
        <v>2.99304598559003</v>
      </c>
      <c r="G4312" s="139">
        <v>99.097103440287199</v>
      </c>
      <c r="H4312" s="100">
        <f>ACOS(COS(RADIANS(90-F4313)) * COS(RADIANS(90-F4312)) + SIN(RADIANS(90-F4313)) * SIN(RADIANS(90-F4312)) * COS(RADIANS(G4313-G4312))) * 6371392 * IFERROR(IF(AVERAGEIF('TT History'!$B:$B, D4312, 'TT History'!$E:$E) &gt; 9.8%, 1.1205, IF(AVERAGEIF('TT History'!$B:$B, D4312, 'TT History'!$E:$E) &gt;= 8.5%, 1.1055, 1.0525)), 1.0525)</f>
        <v>10.862509289536574</v>
      </c>
    </row>
    <row r="4313" spans="1:8" x14ac:dyDescent="0.25">
      <c r="A4313" t="s">
        <v>176</v>
      </c>
      <c r="B4313" t="str">
        <f>VLOOKUP(C4313, olt_db!$B$2:$E$70, 2, 0)</f>
        <v>OLT-SMGN-Hulakma_Sinaga</v>
      </c>
      <c r="C4313" t="s">
        <v>1471</v>
      </c>
      <c r="D4313" s="22" t="s">
        <v>1819</v>
      </c>
      <c r="E4313" s="22" t="s">
        <v>1524</v>
      </c>
      <c r="F4313" s="138">
        <v>2.9929835684245099</v>
      </c>
      <c r="G4313" s="139">
        <v>99.097172223017594</v>
      </c>
      <c r="H4313" s="100">
        <f>ACOS(COS(RADIANS(90-F4314)) * COS(RADIANS(90-F4313)) + SIN(RADIANS(90-F4314)) * SIN(RADIANS(90-F4313)) * COS(RADIANS(G4314-G4313))) * 6371392 * IFERROR(IF(AVERAGEIF('TT History'!$B:$B, D4313, 'TT History'!$E:$E) &gt; 9.8%, 1.1205, IF(AVERAGEIF('TT History'!$B:$B, D4313, 'TT History'!$E:$E) &gt;= 8.5%, 1.1055, 1.0525)), 1.0525)</f>
        <v>10.680821263624805</v>
      </c>
    </row>
    <row r="4314" spans="1:8" x14ac:dyDescent="0.25">
      <c r="A4314" t="s">
        <v>176</v>
      </c>
      <c r="B4314" t="str">
        <f>VLOOKUP(C4314, olt_db!$B$2:$E$70, 2, 0)</f>
        <v>OLT-SMGN-Hulakma_Sinaga</v>
      </c>
      <c r="C4314" t="s">
        <v>1471</v>
      </c>
      <c r="D4314" s="22" t="s">
        <v>1819</v>
      </c>
      <c r="E4314" s="22" t="s">
        <v>1525</v>
      </c>
      <c r="F4314" s="138">
        <v>2.9929190766919902</v>
      </c>
      <c r="G4314" s="139">
        <v>99.097236879644299</v>
      </c>
      <c r="H4314" s="100">
        <f>ACOS(COS(RADIANS(90-F4315)) * COS(RADIANS(90-F4314)) + SIN(RADIANS(90-F4315)) * SIN(RADIANS(90-F4314)) * COS(RADIANS(G4315-G4314))) * 6371392 * IFERROR(IF(AVERAGEIF('TT History'!$B:$B, D4314, 'TT History'!$E:$E) &gt; 9.8%, 1.1205, IF(AVERAGEIF('TT History'!$B:$B, D4314, 'TT History'!$E:$E) &gt;= 8.5%, 1.1055, 1.0525)), 1.0525)</f>
        <v>10.185055884256533</v>
      </c>
    </row>
    <row r="4315" spans="1:8" x14ac:dyDescent="0.25">
      <c r="A4315" t="s">
        <v>176</v>
      </c>
      <c r="B4315" t="str">
        <f>VLOOKUP(C4315, olt_db!$B$2:$E$70, 2, 0)</f>
        <v>OLT-SMGN-Hulakma_Sinaga</v>
      </c>
      <c r="C4315" t="s">
        <v>1471</v>
      </c>
      <c r="D4315" s="22" t="s">
        <v>1819</v>
      </c>
      <c r="E4315" s="22" t="s">
        <v>1526</v>
      </c>
      <c r="F4315" s="138">
        <v>2.99286111349004</v>
      </c>
      <c r="G4315" s="139">
        <v>99.097301880063597</v>
      </c>
      <c r="H4315" s="100">
        <f>ACOS(COS(RADIANS(90-F4316)) * COS(RADIANS(90-F4315)) + SIN(RADIANS(90-F4316)) * SIN(RADIANS(90-F4315)) * COS(RADIANS(G4316-G4315))) * 6371392 * IFERROR(IF(AVERAGEIF('TT History'!$B:$B, D4315, 'TT History'!$E:$E) &gt; 9.8%, 1.1205, IF(AVERAGEIF('TT History'!$B:$B, D4315, 'TT History'!$E:$E) &gt;= 8.5%, 1.1055, 1.0525)), 1.0525)</f>
        <v>11.928448922555393</v>
      </c>
    </row>
    <row r="4316" spans="1:8" x14ac:dyDescent="0.25">
      <c r="A4316" t="s">
        <v>176</v>
      </c>
      <c r="B4316" t="str">
        <f>VLOOKUP(C4316, olt_db!$B$2:$E$70, 2, 0)</f>
        <v>OLT-SMGN-Hulakma_Sinaga</v>
      </c>
      <c r="C4316" t="s">
        <v>1471</v>
      </c>
      <c r="D4316" s="22" t="s">
        <v>1819</v>
      </c>
      <c r="E4316" s="22" t="s">
        <v>1527</v>
      </c>
      <c r="F4316" s="138">
        <v>2.9927600641877499</v>
      </c>
      <c r="G4316" s="139">
        <v>99.097315170103897</v>
      </c>
      <c r="H4316" s="100">
        <f>ACOS(COS(RADIANS(90-F4317)) * COS(RADIANS(90-F4316)) + SIN(RADIANS(90-F4317)) * SIN(RADIANS(90-F4316)) * COS(RADIANS(G4317-G4316))) * 6371392 * IFERROR(IF(AVERAGEIF('TT History'!$B:$B, D4316, 'TT History'!$E:$E) &gt; 9.8%, 1.1205, IF(AVERAGEIF('TT History'!$B:$B, D4316, 'TT History'!$E:$E) &gt;= 8.5%, 1.1055, 1.0525)), 1.0525)</f>
        <v>12.025158645918506</v>
      </c>
    </row>
    <row r="4317" spans="1:8" x14ac:dyDescent="0.25">
      <c r="A4317" t="s">
        <v>176</v>
      </c>
      <c r="B4317" t="str">
        <f>VLOOKUP(C4317, olt_db!$B$2:$E$70, 2, 0)</f>
        <v>OLT-SMGN-Hulakma_Sinaga</v>
      </c>
      <c r="C4317" t="s">
        <v>1471</v>
      </c>
      <c r="D4317" s="22" t="s">
        <v>1819</v>
      </c>
      <c r="E4317" s="22" t="s">
        <v>1528</v>
      </c>
      <c r="F4317" s="138">
        <v>2.9926776101521702</v>
      </c>
      <c r="G4317" s="139">
        <v>99.097253785899497</v>
      </c>
      <c r="H4317" s="100">
        <f>ACOS(COS(RADIANS(90-F4318)) * COS(RADIANS(90-F4317)) + SIN(RADIANS(90-F4318)) * SIN(RADIANS(90-F4317)) * COS(RADIANS(G4318-G4317))) * 6371392 * IFERROR(IF(AVERAGEIF('TT History'!$B:$B, D4317, 'TT History'!$E:$E) &gt; 9.8%, 1.1205, IF(AVERAGEIF('TT History'!$B:$B, D4317, 'TT History'!$E:$E) &gt;= 8.5%, 1.1055, 1.0525)), 1.0525)</f>
        <v>8.2763452859464213</v>
      </c>
    </row>
    <row r="4318" spans="1:8" x14ac:dyDescent="0.25">
      <c r="A4318" t="s">
        <v>176</v>
      </c>
      <c r="B4318" t="str">
        <f>VLOOKUP(C4318, olt_db!$B$2:$E$70, 2, 0)</f>
        <v>OLT-SMGN-Hulakma_Sinaga</v>
      </c>
      <c r="C4318" t="s">
        <v>1471</v>
      </c>
      <c r="D4318" s="22" t="s">
        <v>1819</v>
      </c>
      <c r="E4318" s="22" t="s">
        <v>1529</v>
      </c>
      <c r="F4318" s="138">
        <v>2.9926296421218002</v>
      </c>
      <c r="G4318" s="139">
        <v>99.097201762045401</v>
      </c>
      <c r="H4318" s="100">
        <f>ACOS(COS(RADIANS(90-F4319)) * COS(RADIANS(90-F4318)) + SIN(RADIANS(90-F4319)) * SIN(RADIANS(90-F4318)) * COS(RADIANS(G4319-G4318))) * 6371392 * IFERROR(IF(AVERAGEIF('TT History'!$B:$B, D4318, 'TT History'!$E:$E) &gt; 9.8%, 1.1205, IF(AVERAGEIF('TT History'!$B:$B, D4318, 'TT History'!$E:$E) &gt;= 8.5%, 1.1055, 1.0525)), 1.0525)</f>
        <v>8.6992637173826726</v>
      </c>
    </row>
    <row r="4319" spans="1:8" x14ac:dyDescent="0.25">
      <c r="A4319" t="s">
        <v>176</v>
      </c>
      <c r="B4319" t="str">
        <f>VLOOKUP(C4319, olt_db!$B$2:$E$70, 2, 0)</f>
        <v>OLT-SMGN-Hulakma_Sinaga</v>
      </c>
      <c r="C4319" t="s">
        <v>1471</v>
      </c>
      <c r="D4319" s="22" t="s">
        <v>1819</v>
      </c>
      <c r="E4319" s="22" t="s">
        <v>1530</v>
      </c>
      <c r="F4319" s="138">
        <v>2.9925752222508701</v>
      </c>
      <c r="G4319" s="139">
        <v>99.097151062487796</v>
      </c>
      <c r="H4319" s="100">
        <f>ACOS(COS(RADIANS(90-F4320)) * COS(RADIANS(90-F4319)) + SIN(RADIANS(90-F4320)) * SIN(RADIANS(90-F4319)) * COS(RADIANS(G4320-G4319))) * 6371392 * IFERROR(IF(AVERAGEIF('TT History'!$B:$B, D4319, 'TT History'!$E:$E) &gt; 9.8%, 1.1205, IF(AVERAGEIF('TT History'!$B:$B, D4319, 'TT History'!$E:$E) &gt;= 8.5%, 1.1055, 1.0525)), 1.0525)</f>
        <v>8.4606909848478384</v>
      </c>
    </row>
    <row r="4320" spans="1:8" x14ac:dyDescent="0.25">
      <c r="A4320" t="s">
        <v>176</v>
      </c>
      <c r="B4320" t="str">
        <f>VLOOKUP(C4320, olt_db!$B$2:$E$70, 2, 0)</f>
        <v>OLT-SMGN-Hulakma_Sinaga</v>
      </c>
      <c r="C4320" t="s">
        <v>1471</v>
      </c>
      <c r="D4320" s="22" t="s">
        <v>1819</v>
      </c>
      <c r="E4320" s="22" t="s">
        <v>1531</v>
      </c>
      <c r="F4320" s="138">
        <v>2.9925225469643499</v>
      </c>
      <c r="G4320" s="139">
        <v>99.097101485177205</v>
      </c>
      <c r="H4320" s="100">
        <f>ACOS(COS(RADIANS(90-F4321)) * COS(RADIANS(90-F4320)) + SIN(RADIANS(90-F4321)) * SIN(RADIANS(90-F4320)) * COS(RADIANS(G4321-G4320))) * 6371392 * IFERROR(IF(AVERAGEIF('TT History'!$B:$B, D4320, 'TT History'!$E:$E) &gt; 9.8%, 1.1205, IF(AVERAGEIF('TT History'!$B:$B, D4320, 'TT History'!$E:$E) &gt;= 8.5%, 1.1055, 1.0525)), 1.0525)</f>
        <v>9.4729209664179646</v>
      </c>
    </row>
    <row r="4321" spans="1:8" x14ac:dyDescent="0.25">
      <c r="A4321" t="s">
        <v>176</v>
      </c>
      <c r="B4321" t="str">
        <f>VLOOKUP(C4321, olt_db!$B$2:$E$70, 2, 0)</f>
        <v>OLT-SMGN-Hulakma_Sinaga</v>
      </c>
      <c r="C4321" t="s">
        <v>1471</v>
      </c>
      <c r="D4321" s="22" t="s">
        <v>1819</v>
      </c>
      <c r="E4321" s="22" t="s">
        <v>1532</v>
      </c>
      <c r="F4321" s="138">
        <v>2.9924632455910198</v>
      </c>
      <c r="G4321" s="139">
        <v>99.097046326863705</v>
      </c>
      <c r="H4321" s="100">
        <f>ACOS(COS(RADIANS(90-F4322)) * COS(RADIANS(90-F4321)) + SIN(RADIANS(90-F4322)) * SIN(RADIANS(90-F4321)) * COS(RADIANS(G4322-G4321))) * 6371392 * IFERROR(IF(AVERAGEIF('TT History'!$B:$B, D4321, 'TT History'!$E:$E) &gt; 9.8%, 1.1205, IF(AVERAGEIF('TT History'!$B:$B, D4321, 'TT History'!$E:$E) &gt;= 8.5%, 1.1055, 1.0525)), 1.0525)</f>
        <v>9.4960821769789092</v>
      </c>
    </row>
    <row r="4322" spans="1:8" x14ac:dyDescent="0.25">
      <c r="A4322" t="s">
        <v>176</v>
      </c>
      <c r="B4322" t="str">
        <f>VLOOKUP(C4322, olt_db!$B$2:$E$70, 2, 0)</f>
        <v>OLT-SMGN-Hulakma_Sinaga</v>
      </c>
      <c r="C4322" t="s">
        <v>1471</v>
      </c>
      <c r="D4322" s="22" t="s">
        <v>1819</v>
      </c>
      <c r="E4322" s="22" t="s">
        <v>1533</v>
      </c>
      <c r="F4322" s="138">
        <v>2.99240676309502</v>
      </c>
      <c r="G4322" s="139">
        <v>99.096987999187107</v>
      </c>
      <c r="H4322" s="100">
        <f>ACOS(COS(RADIANS(90-F4323)) * COS(RADIANS(90-F4322)) + SIN(RADIANS(90-F4323)) * SIN(RADIANS(90-F4322)) * COS(RADIANS(G4323-G4322))) * 6371392 * IFERROR(IF(AVERAGEIF('TT History'!$B:$B, D4322, 'TT History'!$E:$E) &gt; 9.8%, 1.1205, IF(AVERAGEIF('TT History'!$B:$B, D4322, 'TT History'!$E:$E) &gt;= 8.5%, 1.1055, 1.0525)), 1.0525)</f>
        <v>10.201219150405848</v>
      </c>
    </row>
    <row r="4323" spans="1:8" x14ac:dyDescent="0.25">
      <c r="A4323" t="s">
        <v>176</v>
      </c>
      <c r="B4323" t="str">
        <f>VLOOKUP(C4323, olt_db!$B$2:$E$70, 2, 0)</f>
        <v>OLT-SMGN-Hulakma_Sinaga</v>
      </c>
      <c r="C4323" t="s">
        <v>1471</v>
      </c>
      <c r="D4323" s="22" t="s">
        <v>1819</v>
      </c>
      <c r="E4323" s="22" t="s">
        <v>1534</v>
      </c>
      <c r="F4323" s="138">
        <v>2.99234568484985</v>
      </c>
      <c r="G4323" s="139">
        <v>99.096925731520301</v>
      </c>
      <c r="H4323" s="100">
        <f>ACOS(COS(RADIANS(90-F4324)) * COS(RADIANS(90-F4323)) + SIN(RADIANS(90-F4324)) * SIN(RADIANS(90-F4323)) * COS(RADIANS(G4324-G4323))) * 6371392 * IFERROR(IF(AVERAGEIF('TT History'!$B:$B, D4323, 'TT History'!$E:$E) &gt; 9.8%, 1.1205, IF(AVERAGEIF('TT History'!$B:$B, D4323, 'TT History'!$E:$E) &gt;= 8.5%, 1.1055, 1.0525)), 1.0525)</f>
        <v>7.1890859669525353</v>
      </c>
    </row>
    <row r="4324" spans="1:8" x14ac:dyDescent="0.25">
      <c r="A4324" t="s">
        <v>176</v>
      </c>
      <c r="B4324" t="str">
        <f>VLOOKUP(C4324, olt_db!$B$2:$E$70, 2, 0)</f>
        <v>OLT-SMGN-Hulakma_Sinaga</v>
      </c>
      <c r="C4324" t="s">
        <v>1471</v>
      </c>
      <c r="D4324" s="22" t="s">
        <v>1819</v>
      </c>
      <c r="E4324" s="22" t="s">
        <v>1535</v>
      </c>
      <c r="F4324" s="138">
        <v>2.9923031655082202</v>
      </c>
      <c r="G4324" s="139">
        <v>99.096881339785298</v>
      </c>
      <c r="H4324" s="100">
        <f>ACOS(COS(RADIANS(90-F4325)) * COS(RADIANS(90-F4324)) + SIN(RADIANS(90-F4325)) * SIN(RADIANS(90-F4324)) * COS(RADIANS(G4325-G4324))) * 6371392 * IFERROR(IF(AVERAGEIF('TT History'!$B:$B, D4324, 'TT History'!$E:$E) &gt; 9.8%, 1.1205, IF(AVERAGEIF('TT History'!$B:$B, D4324, 'TT History'!$E:$E) &gt;= 8.5%, 1.1055, 1.0525)), 1.0525)</f>
        <v>8.92475574631254</v>
      </c>
    </row>
    <row r="4325" spans="1:8" x14ac:dyDescent="0.25">
      <c r="A4325" t="s">
        <v>176</v>
      </c>
      <c r="B4325" t="str">
        <f>VLOOKUP(C4325, olt_db!$B$2:$E$70, 2, 0)</f>
        <v>OLT-SMGN-Hulakma_Sinaga</v>
      </c>
      <c r="C4325" t="s">
        <v>1471</v>
      </c>
      <c r="D4325" s="22" t="s">
        <v>1819</v>
      </c>
      <c r="E4325" s="22" t="s">
        <v>1536</v>
      </c>
      <c r="F4325" s="138">
        <v>2.9922485435692199</v>
      </c>
      <c r="G4325" s="139">
        <v>99.096828053794496</v>
      </c>
      <c r="H4325" s="100">
        <f>ACOS(COS(RADIANS(90-F4326)) * COS(RADIANS(90-F4325)) + SIN(RADIANS(90-F4326)) * SIN(RADIANS(90-F4325)) * COS(RADIANS(G4326-G4325))) * 6371392 * IFERROR(IF(AVERAGEIF('TT History'!$B:$B, D4325, 'TT History'!$E:$E) &gt; 9.8%, 1.1205, IF(AVERAGEIF('TT History'!$B:$B, D4325, 'TT History'!$E:$E) &gt;= 8.5%, 1.1055, 1.0525)), 1.0525)</f>
        <v>10.016508324723183</v>
      </c>
    </row>
    <row r="4326" spans="1:8" x14ac:dyDescent="0.25">
      <c r="A4326" t="s">
        <v>176</v>
      </c>
      <c r="B4326" t="str">
        <f>VLOOKUP(C4326, olt_db!$B$2:$E$70, 2, 0)</f>
        <v>OLT-SMGN-Hulakma_Sinaga</v>
      </c>
      <c r="C4326" t="s">
        <v>1471</v>
      </c>
      <c r="D4326" s="22" t="s">
        <v>1819</v>
      </c>
      <c r="E4326" s="22" t="s">
        <v>1537</v>
      </c>
      <c r="F4326" s="138">
        <v>2.9921873331810001</v>
      </c>
      <c r="G4326" s="139">
        <v>99.096768166454197</v>
      </c>
      <c r="H4326" s="100">
        <f>ACOS(COS(RADIANS(90-F4327)) * COS(RADIANS(90-F4326)) + SIN(RADIANS(90-F4327)) * SIN(RADIANS(90-F4326)) * COS(RADIANS(G4327-G4326))) * 6371392 * IFERROR(IF(AVERAGEIF('TT History'!$B:$B, D4326, 'TT History'!$E:$E) &gt; 9.8%, 1.1205, IF(AVERAGEIF('TT History'!$B:$B, D4326, 'TT History'!$E:$E) &gt;= 8.5%, 1.1055, 1.0525)), 1.0525)</f>
        <v>13.608964673751442</v>
      </c>
    </row>
    <row r="4327" spans="1:8" x14ac:dyDescent="0.25">
      <c r="A4327" t="s">
        <v>176</v>
      </c>
      <c r="B4327" t="str">
        <f>VLOOKUP(C4327, olt_db!$B$2:$E$70, 2, 0)</f>
        <v>OLT-SMGN-Hulakma_Sinaga</v>
      </c>
      <c r="C4327" t="s">
        <v>1471</v>
      </c>
      <c r="D4327" s="22" t="s">
        <v>1819</v>
      </c>
      <c r="E4327" s="22" t="s">
        <v>1538</v>
      </c>
      <c r="F4327" s="138">
        <v>2.99210484902247</v>
      </c>
      <c r="G4327" s="139">
        <v>99.096686103467107</v>
      </c>
      <c r="H4327" s="100">
        <f>ACOS(COS(RADIANS(90-F4328)) * COS(RADIANS(90-F4327)) + SIN(RADIANS(90-F4328)) * SIN(RADIANS(90-F4327)) * COS(RADIANS(G4328-G4327))) * 6371392 * IFERROR(IF(AVERAGEIF('TT History'!$B:$B, D4327, 'TT History'!$E:$E) &gt; 9.8%, 1.1205, IF(AVERAGEIF('TT History'!$B:$B, D4327, 'TT History'!$E:$E) &gt;= 8.5%, 1.1055, 1.0525)), 1.0525)</f>
        <v>11.441366273381947</v>
      </c>
    </row>
    <row r="4328" spans="1:8" x14ac:dyDescent="0.25">
      <c r="A4328" t="s">
        <v>176</v>
      </c>
      <c r="B4328" t="str">
        <f>VLOOKUP(C4328, olt_db!$B$2:$E$70, 2, 0)</f>
        <v>OLT-SMGN-Hulakma_Sinaga</v>
      </c>
      <c r="C4328" t="s">
        <v>1471</v>
      </c>
      <c r="D4328" s="22" t="s">
        <v>1819</v>
      </c>
      <c r="E4328" s="22" t="s">
        <v>1539</v>
      </c>
      <c r="F4328" s="138">
        <v>2.99203392773566</v>
      </c>
      <c r="G4328" s="139">
        <v>99.096618730453798</v>
      </c>
      <c r="H4328" s="100">
        <f>ACOS(COS(RADIANS(90-F4329)) * COS(RADIANS(90-F4328)) + SIN(RADIANS(90-F4329)) * SIN(RADIANS(90-F4328)) * COS(RADIANS(G4329-G4328))) * 6371392 * IFERROR(IF(AVERAGEIF('TT History'!$B:$B, D4328, 'TT History'!$E:$E) &gt; 9.8%, 1.1205, IF(AVERAGEIF('TT History'!$B:$B, D4328, 'TT History'!$E:$E) &gt;= 8.5%, 1.1055, 1.0525)), 1.0525)</f>
        <v>8.726767715786945</v>
      </c>
    </row>
    <row r="4329" spans="1:8" x14ac:dyDescent="0.25">
      <c r="A4329" t="s">
        <v>176</v>
      </c>
      <c r="B4329" t="str">
        <f>VLOOKUP(C4329, olt_db!$B$2:$E$70, 2, 0)</f>
        <v>OLT-SMGN-Hulakma_Sinaga</v>
      </c>
      <c r="C4329" t="s">
        <v>1471</v>
      </c>
      <c r="D4329" s="22" t="s">
        <v>1819</v>
      </c>
      <c r="E4329" s="22" t="s">
        <v>1540</v>
      </c>
      <c r="F4329" s="138">
        <v>2.99198072138031</v>
      </c>
      <c r="G4329" s="139">
        <v>99.096566425028698</v>
      </c>
      <c r="H4329" s="100">
        <f>ACOS(COS(RADIANS(90-F4330)) * COS(RADIANS(90-F4329)) + SIN(RADIANS(90-F4330)) * SIN(RADIANS(90-F4329)) * COS(RADIANS(G4330-G4329))) * 6371392 * IFERROR(IF(AVERAGEIF('TT History'!$B:$B, D4329, 'TT History'!$E:$E) &gt; 9.8%, 1.1205, IF(AVERAGEIF('TT History'!$B:$B, D4329, 'TT History'!$E:$E) &gt;= 8.5%, 1.1055, 1.0525)), 1.0525)</f>
        <v>8.6451482565113036</v>
      </c>
    </row>
    <row r="4330" spans="1:8" x14ac:dyDescent="0.25">
      <c r="A4330" t="s">
        <v>176</v>
      </c>
      <c r="B4330" t="str">
        <f>VLOOKUP(C4330, olt_db!$B$2:$E$70, 2, 0)</f>
        <v>OLT-SMGN-Hulakma_Sinaga</v>
      </c>
      <c r="C4330" t="s">
        <v>1471</v>
      </c>
      <c r="D4330" s="22" t="s">
        <v>1819</v>
      </c>
      <c r="E4330" s="22" t="s">
        <v>1541</v>
      </c>
      <c r="F4330" s="138">
        <v>2.99192664814638</v>
      </c>
      <c r="G4330" s="139">
        <v>99.096516044896902</v>
      </c>
      <c r="H4330" s="100">
        <f>ACOS(COS(RADIANS(90-F4331)) * COS(RADIANS(90-F4330)) + SIN(RADIANS(90-F4331)) * SIN(RADIANS(90-F4330)) * COS(RADIANS(G4331-G4330))) * 6371392 * IFERROR(IF(AVERAGEIF('TT History'!$B:$B, D4330, 'TT History'!$E:$E) &gt; 9.8%, 1.1205, IF(AVERAGEIF('TT History'!$B:$B, D4330, 'TT History'!$E:$E) &gt;= 8.5%, 1.1055, 1.0525)), 1.0525)</f>
        <v>9.3332816473171931</v>
      </c>
    </row>
    <row r="4331" spans="1:8" x14ac:dyDescent="0.25">
      <c r="A4331" t="s">
        <v>176</v>
      </c>
      <c r="B4331" t="str">
        <f>VLOOKUP(C4331, olt_db!$B$2:$E$70, 2, 0)</f>
        <v>OLT-SMGN-Hulakma_Sinaga</v>
      </c>
      <c r="C4331" t="s">
        <v>1471</v>
      </c>
      <c r="D4331" s="22" t="s">
        <v>1819</v>
      </c>
      <c r="E4331" s="22" t="s">
        <v>1542</v>
      </c>
      <c r="F4331" s="138">
        <v>2.9918693673495498</v>
      </c>
      <c r="G4331" s="139">
        <v>99.096460485412294</v>
      </c>
      <c r="H4331" s="100">
        <f>ACOS(COS(RADIANS(90-F4332)) * COS(RADIANS(90-F4331)) + SIN(RADIANS(90-F4332)) * SIN(RADIANS(90-F4331)) * COS(RADIANS(G4332-G4331))) * 6371392 * IFERROR(IF(AVERAGEIF('TT History'!$B:$B, D4331, 'TT History'!$E:$E) &gt; 9.8%, 1.1205, IF(AVERAGEIF('TT History'!$B:$B, D4331, 'TT History'!$E:$E) &gt;= 8.5%, 1.1055, 1.0525)), 1.0525)</f>
        <v>9.291464217495955</v>
      </c>
    </row>
    <row r="4332" spans="1:8" x14ac:dyDescent="0.25">
      <c r="A4332" t="s">
        <v>176</v>
      </c>
      <c r="B4332" t="str">
        <f>VLOOKUP(C4332, olt_db!$B$2:$E$70, 2, 0)</f>
        <v>OLT-SMGN-Hulakma_Sinaga</v>
      </c>
      <c r="C4332" t="s">
        <v>1471</v>
      </c>
      <c r="D4332" s="22" t="s">
        <v>1819</v>
      </c>
      <c r="E4332" s="22" t="s">
        <v>1543</v>
      </c>
      <c r="F4332" s="138">
        <v>2.9918131466336901</v>
      </c>
      <c r="G4332" s="139">
        <v>99.096404357754906</v>
      </c>
      <c r="H4332" s="100">
        <f>ACOS(COS(RADIANS(90-F4333)) * COS(RADIANS(90-F4332)) + SIN(RADIANS(90-F4333)) * SIN(RADIANS(90-F4332)) * COS(RADIANS(G4333-G4332))) * 6371392 * IFERROR(IF(AVERAGEIF('TT History'!$B:$B, D4332, 'TT History'!$E:$E) &gt; 9.8%, 1.1205, IF(AVERAGEIF('TT History'!$B:$B, D4332, 'TT History'!$E:$E) &gt;= 8.5%, 1.1055, 1.0525)), 1.0525)</f>
        <v>9.4708125924719386</v>
      </c>
    </row>
    <row r="4333" spans="1:8" x14ac:dyDescent="0.25">
      <c r="A4333" t="s">
        <v>176</v>
      </c>
      <c r="B4333" t="str">
        <f>VLOOKUP(C4333, olt_db!$B$2:$E$70, 2, 0)</f>
        <v>OLT-SMGN-Hulakma_Sinaga</v>
      </c>
      <c r="C4333" t="s">
        <v>1471</v>
      </c>
      <c r="D4333" s="22" t="s">
        <v>1819</v>
      </c>
      <c r="E4333" s="22" t="s">
        <v>1544</v>
      </c>
      <c r="F4333" s="138">
        <v>2.9917583600903699</v>
      </c>
      <c r="G4333" s="139">
        <v>99.0963447285895</v>
      </c>
      <c r="H4333" s="100">
        <f>ACOS(COS(RADIANS(90-F4334)) * COS(RADIANS(90-F4333)) + SIN(RADIANS(90-F4334)) * SIN(RADIANS(90-F4333)) * COS(RADIANS(G4334-G4333))) * 6371392 * IFERROR(IF(AVERAGEIF('TT History'!$B:$B, D4333, 'TT History'!$E:$E) &gt; 9.8%, 1.1205, IF(AVERAGEIF('TT History'!$B:$B, D4333, 'TT History'!$E:$E) &gt;= 8.5%, 1.1055, 1.0525)), 1.0525)</f>
        <v>10.032943129114782</v>
      </c>
    </row>
    <row r="4334" spans="1:8" x14ac:dyDescent="0.25">
      <c r="A4334" t="s">
        <v>176</v>
      </c>
      <c r="B4334" t="str">
        <f>VLOOKUP(C4334, olt_db!$B$2:$E$70, 2, 0)</f>
        <v>OLT-SMGN-Hulakma_Sinaga</v>
      </c>
      <c r="C4334" t="s">
        <v>1471</v>
      </c>
      <c r="D4334" s="22" t="s">
        <v>1819</v>
      </c>
      <c r="E4334" s="22" t="s">
        <v>1545</v>
      </c>
      <c r="F4334" s="138">
        <v>2.99169760303612</v>
      </c>
      <c r="G4334" s="139">
        <v>99.096284177644094</v>
      </c>
      <c r="H4334" s="100">
        <f>ACOS(COS(RADIANS(90-F4335)) * COS(RADIANS(90-F4334)) + SIN(RADIANS(90-F4335)) * SIN(RADIANS(90-F4334)) * COS(RADIANS(G4335-G4334))) * 6371392 * IFERROR(IF(AVERAGEIF('TT History'!$B:$B, D4334, 'TT History'!$E:$E) &gt; 9.8%, 1.1205, IF(AVERAGEIF('TT History'!$B:$B, D4334, 'TT History'!$E:$E) &gt;= 8.5%, 1.1055, 1.0525)), 1.0525)</f>
        <v>9.898179215558752</v>
      </c>
    </row>
    <row r="4335" spans="1:8" x14ac:dyDescent="0.25">
      <c r="A4335" t="s">
        <v>176</v>
      </c>
      <c r="B4335" t="str">
        <f>VLOOKUP(C4335, olt_db!$B$2:$E$70, 2, 0)</f>
        <v>OLT-SMGN-Hulakma_Sinaga</v>
      </c>
      <c r="C4335" t="s">
        <v>1471</v>
      </c>
      <c r="D4335" s="22" t="s">
        <v>1819</v>
      </c>
      <c r="E4335" s="22" t="s">
        <v>1546</v>
      </c>
      <c r="F4335" s="138">
        <v>2.9916374583251302</v>
      </c>
      <c r="G4335" s="139">
        <v>99.096224646020303</v>
      </c>
      <c r="H4335" s="100">
        <f>ACOS(COS(RADIANS(90-F4336)) * COS(RADIANS(90-F4335)) + SIN(RADIANS(90-F4336)) * SIN(RADIANS(90-F4335)) * COS(RADIANS(G4336-G4335))) * 6371392 * IFERROR(IF(AVERAGEIF('TT History'!$B:$B, D4335, 'TT History'!$E:$E) &gt; 9.8%, 1.1205, IF(AVERAGEIF('TT History'!$B:$B, D4335, 'TT History'!$E:$E) &gt;= 8.5%, 1.1055, 1.0525)), 1.0525)</f>
        <v>9.625584933976965</v>
      </c>
    </row>
    <row r="4336" spans="1:8" x14ac:dyDescent="0.25">
      <c r="A4336" t="s">
        <v>176</v>
      </c>
      <c r="B4336" t="str">
        <f>VLOOKUP(C4336, olt_db!$B$2:$E$70, 2, 0)</f>
        <v>OLT-SMGN-Hulakma_Sinaga</v>
      </c>
      <c r="C4336" t="s">
        <v>1471</v>
      </c>
      <c r="D4336" s="22" t="s">
        <v>1819</v>
      </c>
      <c r="E4336" s="22" t="s">
        <v>1547</v>
      </c>
      <c r="F4336" s="138">
        <v>2.9915749400771499</v>
      </c>
      <c r="G4336" s="139">
        <v>99.096171133403402</v>
      </c>
      <c r="H4336" s="100">
        <f>ACOS(COS(RADIANS(90-F4337)) * COS(RADIANS(90-F4336)) + SIN(RADIANS(90-F4337)) * SIN(RADIANS(90-F4336)) * COS(RADIANS(G4337-G4336))) * 6371392 * IFERROR(IF(AVERAGEIF('TT History'!$B:$B, D4336, 'TT History'!$E:$E) &gt; 9.8%, 1.1205, IF(AVERAGEIF('TT History'!$B:$B, D4336, 'TT History'!$E:$E) &gt;= 8.5%, 1.1055, 1.0525)), 1.0525)</f>
        <v>7.007624225391015</v>
      </c>
    </row>
    <row r="4337" spans="1:8" x14ac:dyDescent="0.25">
      <c r="A4337" t="s">
        <v>176</v>
      </c>
      <c r="B4337" t="str">
        <f>VLOOKUP(C4337, olt_db!$B$2:$E$70, 2, 0)</f>
        <v>OLT-SMGN-Hulakma_Sinaga</v>
      </c>
      <c r="C4337" t="s">
        <v>1471</v>
      </c>
      <c r="D4337" s="22" t="s">
        <v>1819</v>
      </c>
      <c r="E4337" s="22" t="s">
        <v>1548</v>
      </c>
      <c r="F4337" s="138">
        <v>2.99153193258981</v>
      </c>
      <c r="G4337" s="139">
        <v>99.096129410433605</v>
      </c>
      <c r="H4337" s="100">
        <f>ACOS(COS(RADIANS(90-F4338)) * COS(RADIANS(90-F4337)) + SIN(RADIANS(90-F4338)) * SIN(RADIANS(90-F4337)) * COS(RADIANS(G4338-G4337))) * 6371392 * IFERROR(IF(AVERAGEIF('TT History'!$B:$B, D4337, 'TT History'!$E:$E) &gt; 9.8%, 1.1205, IF(AVERAGEIF('TT History'!$B:$B, D4337, 'TT History'!$E:$E) &gt;= 8.5%, 1.1055, 1.0525)), 1.0525)</f>
        <v>7.2409834064015106</v>
      </c>
    </row>
    <row r="4338" spans="1:8" x14ac:dyDescent="0.25">
      <c r="A4338" t="s">
        <v>176</v>
      </c>
      <c r="B4338" t="str">
        <f>VLOOKUP(C4338, olt_db!$B$2:$E$70, 2, 0)</f>
        <v>OLT-SMGN-Hulakma_Sinaga</v>
      </c>
      <c r="C4338" t="s">
        <v>1471</v>
      </c>
      <c r="D4338" s="22" t="s">
        <v>1819</v>
      </c>
      <c r="E4338" s="22" t="s">
        <v>1549</v>
      </c>
      <c r="F4338" s="138">
        <v>2.9914885035829299</v>
      </c>
      <c r="G4338" s="139">
        <v>99.096085292961504</v>
      </c>
      <c r="H4338" s="100">
        <f>ACOS(COS(RADIANS(90-F4339)) * COS(RADIANS(90-F4338)) + SIN(RADIANS(90-F4339)) * SIN(RADIANS(90-F4338)) * COS(RADIANS(G4339-G4338))) * 6371392 * IFERROR(IF(AVERAGEIF('TT History'!$B:$B, D4338, 'TT History'!$E:$E) &gt; 9.8%, 1.1205, IF(AVERAGEIF('TT History'!$B:$B, D4338, 'TT History'!$E:$E) &gt;= 8.5%, 1.1055, 1.0525)), 1.0525)</f>
        <v>7.8287060240703656</v>
      </c>
    </row>
    <row r="4339" spans="1:8" x14ac:dyDescent="0.25">
      <c r="A4339" t="s">
        <v>176</v>
      </c>
      <c r="B4339" t="str">
        <f>VLOOKUP(C4339, olt_db!$B$2:$E$70, 2, 0)</f>
        <v>OLT-SMGN-Hulakma_Sinaga</v>
      </c>
      <c r="C4339" t="s">
        <v>1471</v>
      </c>
      <c r="D4339" s="22" t="s">
        <v>1819</v>
      </c>
      <c r="E4339" s="22" t="s">
        <v>1550</v>
      </c>
      <c r="F4339" s="138">
        <v>2.9914432638570698</v>
      </c>
      <c r="G4339" s="139">
        <v>99.096035958117</v>
      </c>
      <c r="H4339" s="100">
        <f>ACOS(COS(RADIANS(90-F4340)) * COS(RADIANS(90-F4339)) + SIN(RADIANS(90-F4340)) * SIN(RADIANS(90-F4339)) * COS(RADIANS(G4340-G4339))) * 6371392 * IFERROR(IF(AVERAGEIF('TT History'!$B:$B, D4339, 'TT History'!$E:$E) &gt; 9.8%, 1.1205, IF(AVERAGEIF('TT History'!$B:$B, D4339, 'TT History'!$E:$E) &gt;= 8.5%, 1.1055, 1.0525)), 1.0525)</f>
        <v>7.1807475695602045</v>
      </c>
    </row>
    <row r="4340" spans="1:8" x14ac:dyDescent="0.25">
      <c r="A4340" t="s">
        <v>176</v>
      </c>
      <c r="B4340" t="str">
        <f>VLOOKUP(C4340, olt_db!$B$2:$E$70, 2, 0)</f>
        <v>OLT-SMGN-Hulakma_Sinaga</v>
      </c>
      <c r="C4340" t="s">
        <v>1471</v>
      </c>
      <c r="D4340" s="22" t="s">
        <v>1819</v>
      </c>
      <c r="E4340" s="22" t="s">
        <v>1551</v>
      </c>
      <c r="F4340" s="138">
        <v>2.9913986976615501</v>
      </c>
      <c r="G4340" s="139">
        <v>99.095993733597993</v>
      </c>
      <c r="H4340" s="100">
        <f>ACOS(COS(RADIANS(90-F4341)) * COS(RADIANS(90-F4340)) + SIN(RADIANS(90-F4341)) * SIN(RADIANS(90-F4340)) * COS(RADIANS(G4341-G4340))) * 6371392 * IFERROR(IF(AVERAGEIF('TT History'!$B:$B, D4340, 'TT History'!$E:$E) &gt; 9.8%, 1.1205, IF(AVERAGEIF('TT History'!$B:$B, D4340, 'TT History'!$E:$E) &gt;= 8.5%, 1.1055, 1.0525)), 1.0525)</f>
        <v>7.4610333108534732</v>
      </c>
    </row>
    <row r="4341" spans="1:8" x14ac:dyDescent="0.25">
      <c r="A4341" t="s">
        <v>176</v>
      </c>
      <c r="B4341" t="str">
        <f>VLOOKUP(C4341, olt_db!$B$2:$E$70, 2, 0)</f>
        <v>OLT-SMGN-Hulakma_Sinaga</v>
      </c>
      <c r="C4341" t="s">
        <v>1471</v>
      </c>
      <c r="D4341" s="22" t="s">
        <v>1819</v>
      </c>
      <c r="E4341" s="22" t="s">
        <v>1552</v>
      </c>
      <c r="F4341" s="138">
        <v>2.9913532352621099</v>
      </c>
      <c r="G4341" s="139">
        <v>99.095948983026901</v>
      </c>
      <c r="H4341" s="100">
        <f>ACOS(COS(RADIANS(90-F4342)) * COS(RADIANS(90-F4341)) + SIN(RADIANS(90-F4342)) * SIN(RADIANS(90-F4341)) * COS(RADIANS(G4342-G4341))) * 6371392 * IFERROR(IF(AVERAGEIF('TT History'!$B:$B, D4341, 'TT History'!$E:$E) &gt; 9.8%, 1.1205, IF(AVERAGEIF('TT History'!$B:$B, D4341, 'TT History'!$E:$E) &gt;= 8.5%, 1.1055, 1.0525)), 1.0525)</f>
        <v>9.393533112772964</v>
      </c>
    </row>
    <row r="4342" spans="1:8" x14ac:dyDescent="0.25">
      <c r="A4342" t="s">
        <v>176</v>
      </c>
      <c r="B4342" t="str">
        <f>VLOOKUP(C4342, olt_db!$B$2:$E$70, 2, 0)</f>
        <v>OLT-SMGN-Hulakma_Sinaga</v>
      </c>
      <c r="C4342" t="s">
        <v>1471</v>
      </c>
      <c r="D4342" s="22" t="s">
        <v>1819</v>
      </c>
      <c r="E4342" s="22" t="s">
        <v>1553</v>
      </c>
      <c r="F4342" s="138">
        <v>2.9912910545666902</v>
      </c>
      <c r="G4342" s="139">
        <v>99.095898163613597</v>
      </c>
      <c r="H4342" s="100">
        <f>ACOS(COS(RADIANS(90-F4343)) * COS(RADIANS(90-F4342)) + SIN(RADIANS(90-F4343)) * SIN(RADIANS(90-F4342)) * COS(RADIANS(G4343-G4342))) * 6371392 * IFERROR(IF(AVERAGEIF('TT History'!$B:$B, D4342, 'TT History'!$E:$E) &gt; 9.8%, 1.1205, IF(AVERAGEIF('TT History'!$B:$B, D4342, 'TT History'!$E:$E) &gt;= 8.5%, 1.1055, 1.0525)), 1.0525)</f>
        <v>9.7978007211092528</v>
      </c>
    </row>
    <row r="4343" spans="1:8" x14ac:dyDescent="0.25">
      <c r="A4343" t="s">
        <v>176</v>
      </c>
      <c r="B4343" t="str">
        <f>VLOOKUP(C4343, olt_db!$B$2:$E$70, 2, 0)</f>
        <v>OLT-SMGN-Hulakma_Sinaga</v>
      </c>
      <c r="C4343" t="s">
        <v>1471</v>
      </c>
      <c r="D4343" s="22" t="s">
        <v>1819</v>
      </c>
      <c r="E4343" s="22" t="s">
        <v>1554</v>
      </c>
      <c r="F4343" s="138">
        <v>2.9912316076746301</v>
      </c>
      <c r="G4343" s="139">
        <v>99.095839145157996</v>
      </c>
      <c r="H4343" s="100">
        <f>ACOS(COS(RADIANS(90-F4344)) * COS(RADIANS(90-F4343)) + SIN(RADIANS(90-F4344)) * SIN(RADIANS(90-F4343)) * COS(RADIANS(G4344-G4343))) * 6371392 * IFERROR(IF(AVERAGEIF('TT History'!$B:$B, D4343, 'TT History'!$E:$E) &gt; 9.8%, 1.1205, IF(AVERAGEIF('TT History'!$B:$B, D4343, 'TT History'!$E:$E) &gt;= 8.5%, 1.1055, 1.0525)), 1.0525)</f>
        <v>10.286994335100406</v>
      </c>
    </row>
    <row r="4344" spans="1:8" x14ac:dyDescent="0.25">
      <c r="A4344" t="s">
        <v>176</v>
      </c>
      <c r="B4344" t="str">
        <f>VLOOKUP(C4344, olt_db!$B$2:$E$70, 2, 0)</f>
        <v>OLT-SMGN-Hulakma_Sinaga</v>
      </c>
      <c r="C4344" t="s">
        <v>1471</v>
      </c>
      <c r="D4344" s="22" t="s">
        <v>1819</v>
      </c>
      <c r="E4344" s="22" t="s">
        <v>1555</v>
      </c>
      <c r="F4344" s="138">
        <v>2.9911707331273698</v>
      </c>
      <c r="G4344" s="139">
        <v>99.095775658247106</v>
      </c>
      <c r="H4344" s="100">
        <f>ACOS(COS(RADIANS(90-F4345)) * COS(RADIANS(90-F4344)) + SIN(RADIANS(90-F4345)) * SIN(RADIANS(90-F4344)) * COS(RADIANS(G4345-G4344))) * 6371392 * IFERROR(IF(AVERAGEIF('TT History'!$B:$B, D4344, 'TT History'!$E:$E) &gt; 9.8%, 1.1205, IF(AVERAGEIF('TT History'!$B:$B, D4344, 'TT History'!$E:$E) &gt;= 8.5%, 1.1055, 1.0525)), 1.0525)</f>
        <v>11.334834766913364</v>
      </c>
    </row>
    <row r="4345" spans="1:8" x14ac:dyDescent="0.25">
      <c r="A4345" t="s">
        <v>176</v>
      </c>
      <c r="B4345" t="str">
        <f>VLOOKUP(C4345, olt_db!$B$2:$E$70, 2, 0)</f>
        <v>OLT-SMGN-Hulakma_Sinaga</v>
      </c>
      <c r="C4345" t="s">
        <v>1471</v>
      </c>
      <c r="D4345" s="22" t="s">
        <v>1819</v>
      </c>
      <c r="E4345" s="22" t="s">
        <v>1556</v>
      </c>
      <c r="F4345" s="138">
        <v>2.9910817097422799</v>
      </c>
      <c r="G4345" s="139">
        <v>99.095813832694802</v>
      </c>
      <c r="H4345" s="100">
        <f>ACOS(COS(RADIANS(90-F4346)) * COS(RADIANS(90-F4345)) + SIN(RADIANS(90-F4346)) * SIN(RADIANS(90-F4345)) * COS(RADIANS(G4346-G4345))) * 6371392 * IFERROR(IF(AVERAGEIF('TT History'!$B:$B, D4345, 'TT History'!$E:$E) &gt; 9.8%, 1.1205, IF(AVERAGEIF('TT History'!$B:$B, D4345, 'TT History'!$E:$E) &gt;= 8.5%, 1.1055, 1.0525)), 1.0525)</f>
        <v>14.807874022329795</v>
      </c>
    </row>
    <row r="4346" spans="1:8" x14ac:dyDescent="0.25">
      <c r="A4346" t="s">
        <v>176</v>
      </c>
      <c r="B4346" t="str">
        <f>VLOOKUP(C4346, olt_db!$B$2:$E$70, 2, 0)</f>
        <v>OLT-SMGN-Hulakma_Sinaga</v>
      </c>
      <c r="C4346" t="s">
        <v>1471</v>
      </c>
      <c r="D4346" s="22" t="s">
        <v>1819</v>
      </c>
      <c r="E4346" s="22" t="s">
        <v>1557</v>
      </c>
      <c r="F4346" s="138">
        <v>2.9909553563457298</v>
      </c>
      <c r="G4346" s="139">
        <v>99.095807404743894</v>
      </c>
      <c r="H4346" s="100">
        <f>ACOS(COS(RADIANS(90-F4347)) * COS(RADIANS(90-F4346)) + SIN(RADIANS(90-F4347)) * SIN(RADIANS(90-F4346)) * COS(RADIANS(G4347-G4346))) * 6371392 * IFERROR(IF(AVERAGEIF('TT History'!$B:$B, D4346, 'TT History'!$E:$E) &gt; 9.8%, 1.1205, IF(AVERAGEIF('TT History'!$B:$B, D4346, 'TT History'!$E:$E) &gt;= 8.5%, 1.1055, 1.0525)), 1.0525)</f>
        <v>11.57239677211413</v>
      </c>
    </row>
    <row r="4347" spans="1:8" x14ac:dyDescent="0.25">
      <c r="A4347" t="s">
        <v>176</v>
      </c>
      <c r="B4347" t="str">
        <f>VLOOKUP(C4347, olt_db!$B$2:$E$70, 2, 0)</f>
        <v>OLT-SMGN-Hulakma_Sinaga</v>
      </c>
      <c r="C4347" t="s">
        <v>1471</v>
      </c>
      <c r="D4347" s="22" t="s">
        <v>1819</v>
      </c>
      <c r="E4347" s="22" t="s">
        <v>1558</v>
      </c>
      <c r="F4347" s="138">
        <v>2.9908564818760102</v>
      </c>
      <c r="G4347" s="139">
        <v>99.095806728832102</v>
      </c>
      <c r="H4347" s="100">
        <f>ACOS(COS(RADIANS(90-F4348)) * COS(RADIANS(90-F4347)) + SIN(RADIANS(90-F4348)) * SIN(RADIANS(90-F4347)) * COS(RADIANS(G4348-G4347))) * 6371392 * IFERROR(IF(AVERAGEIF('TT History'!$B:$B, D4347, 'TT History'!$E:$E) &gt; 9.8%, 1.1205, IF(AVERAGEIF('TT History'!$B:$B, D4347, 'TT History'!$E:$E) &gt;= 8.5%, 1.1055, 1.0525)), 1.0525)</f>
        <v>15.549905249719849</v>
      </c>
    </row>
    <row r="4348" spans="1:8" x14ac:dyDescent="0.25">
      <c r="A4348" t="s">
        <v>176</v>
      </c>
      <c r="B4348" t="str">
        <f>VLOOKUP(C4348, olt_db!$B$2:$E$70, 2, 0)</f>
        <v>OLT-SMGN-Hulakma_Sinaga</v>
      </c>
      <c r="C4348" t="s">
        <v>1471</v>
      </c>
      <c r="D4348" s="22" t="s">
        <v>1819</v>
      </c>
      <c r="E4348" s="22" t="s">
        <v>1559</v>
      </c>
      <c r="F4348" s="138">
        <v>2.9907236477602201</v>
      </c>
      <c r="G4348" s="139">
        <v>99.095804170839699</v>
      </c>
      <c r="H4348" s="100">
        <f>ACOS(COS(RADIANS(90-F4349)) * COS(RADIANS(90-F4348)) + SIN(RADIANS(90-F4349)) * SIN(RADIANS(90-F4348)) * COS(RADIANS(G4349-G4348))) * 6371392 * IFERROR(IF(AVERAGEIF('TT History'!$B:$B, D4348, 'TT History'!$E:$E) &gt; 9.8%, 1.1205, IF(AVERAGEIF('TT History'!$B:$B, D4348, 'TT History'!$E:$E) &gt;= 8.5%, 1.1055, 1.0525)), 1.0525)</f>
        <v>10.027965729588182</v>
      </c>
    </row>
    <row r="4349" spans="1:8" x14ac:dyDescent="0.25">
      <c r="A4349" t="s">
        <v>176</v>
      </c>
      <c r="B4349" t="str">
        <f>VLOOKUP(C4349, olt_db!$B$2:$E$70, 2, 0)</f>
        <v>OLT-SMGN-Hulakma_Sinaga</v>
      </c>
      <c r="C4349" t="s">
        <v>1471</v>
      </c>
      <c r="D4349" s="22" t="s">
        <v>1819</v>
      </c>
      <c r="E4349" s="22" t="s">
        <v>1560</v>
      </c>
      <c r="F4349" s="138">
        <v>2.9906379913899199</v>
      </c>
      <c r="G4349" s="139">
        <v>99.095802301587</v>
      </c>
      <c r="H4349" s="100">
        <f>ACOS(COS(RADIANS(90-F4350)) * COS(RADIANS(90-F4349)) + SIN(RADIANS(90-F4350)) * SIN(RADIANS(90-F4349)) * COS(RADIANS(G4350-G4349))) * 6371392 * IFERROR(IF(AVERAGEIF('TT History'!$B:$B, D4349, 'TT History'!$E:$E) &gt; 9.8%, 1.1205, IF(AVERAGEIF('TT History'!$B:$B, D4349, 'TT History'!$E:$E) &gt;= 8.5%, 1.1055, 1.0525)), 1.0525)</f>
        <v>9.9178309772626463</v>
      </c>
    </row>
    <row r="4350" spans="1:8" x14ac:dyDescent="0.25">
      <c r="A4350" t="s">
        <v>176</v>
      </c>
      <c r="B4350" t="str">
        <f>VLOOKUP(C4350, olt_db!$B$2:$E$70, 2, 0)</f>
        <v>OLT-SMGN-Hulakma_Sinaga</v>
      </c>
      <c r="C4350" t="s">
        <v>1471</v>
      </c>
      <c r="D4350" s="22" t="s">
        <v>1819</v>
      </c>
      <c r="E4350" s="22" t="s">
        <v>1561</v>
      </c>
      <c r="F4350" s="138">
        <v>2.99055327746512</v>
      </c>
      <c r="G4350" s="139">
        <v>99.095800162642902</v>
      </c>
      <c r="H4350" s="100">
        <f>ACOS(COS(RADIANS(90-F4351)) * COS(RADIANS(90-F4350)) + SIN(RADIANS(90-F4351)) * SIN(RADIANS(90-F4350)) * COS(RADIANS(G4351-G4350))) * 6371392 * IFERROR(IF(AVERAGEIF('TT History'!$B:$B, D4350, 'TT History'!$E:$E) &gt; 9.8%, 1.1205, IF(AVERAGEIF('TT History'!$B:$B, D4350, 'TT History'!$E:$E) &gt;= 8.5%, 1.1055, 1.0525)), 1.0525)</f>
        <v>10.56095348192796</v>
      </c>
    </row>
    <row r="4351" spans="1:8" x14ac:dyDescent="0.25">
      <c r="A4351" t="s">
        <v>176</v>
      </c>
      <c r="B4351" t="str">
        <f>VLOOKUP(C4351, olt_db!$B$2:$E$70, 2, 0)</f>
        <v>OLT-SMGN-Hulakma_Sinaga</v>
      </c>
      <c r="C4351" t="s">
        <v>1471</v>
      </c>
      <c r="D4351" s="22" t="s">
        <v>1819</v>
      </c>
      <c r="E4351" s="22" t="s">
        <v>1562</v>
      </c>
      <c r="F4351" s="138">
        <v>2.9904634023800201</v>
      </c>
      <c r="G4351" s="139">
        <v>99.095792131145004</v>
      </c>
      <c r="H4351" s="100">
        <f>ACOS(COS(RADIANS(90-F4352)) * COS(RADIANS(90-F4351)) + SIN(RADIANS(90-F4352)) * SIN(RADIANS(90-F4351)) * COS(RADIANS(G4352-G4351))) * 6371392 * IFERROR(IF(AVERAGEIF('TT History'!$B:$B, D4351, 'TT History'!$E:$E) &gt; 9.8%, 1.1205, IF(AVERAGEIF('TT History'!$B:$B, D4351, 'TT History'!$E:$E) &gt;= 8.5%, 1.1055, 1.0525)), 1.0525)</f>
        <v>8.7724160859047426</v>
      </c>
    </row>
    <row r="4352" spans="1:8" x14ac:dyDescent="0.25">
      <c r="A4352" t="s">
        <v>176</v>
      </c>
      <c r="B4352" t="str">
        <f>VLOOKUP(C4352, olt_db!$B$2:$E$70, 2, 0)</f>
        <v>OLT-SMGN-Hulakma_Sinaga</v>
      </c>
      <c r="C4352" t="s">
        <v>1471</v>
      </c>
      <c r="D4352" s="22" t="s">
        <v>1819</v>
      </c>
      <c r="E4352" s="22" t="s">
        <v>1563</v>
      </c>
      <c r="F4352" s="138">
        <v>2.9903885594869699</v>
      </c>
      <c r="G4352" s="139">
        <v>99.095788139357296</v>
      </c>
      <c r="H4352" s="100">
        <f>ACOS(COS(RADIANS(90-F4353)) * COS(RADIANS(90-F4352)) + SIN(RADIANS(90-F4353)) * SIN(RADIANS(90-F4352)) * COS(RADIANS(G4353-G4352))) * 6371392 * IFERROR(IF(AVERAGEIF('TT History'!$B:$B, D4352, 'TT History'!$E:$E) &gt; 9.8%, 1.1205, IF(AVERAGEIF('TT History'!$B:$B, D4352, 'TT History'!$E:$E) &gt;= 8.5%, 1.1055, 1.0525)), 1.0525)</f>
        <v>9.5223333519365774</v>
      </c>
    </row>
    <row r="4353" spans="1:8" x14ac:dyDescent="0.25">
      <c r="A4353" t="s">
        <v>176</v>
      </c>
      <c r="B4353" t="str">
        <f>VLOOKUP(C4353, olt_db!$B$2:$E$70, 2, 0)</f>
        <v>OLT-SMGN-Hulakma_Sinaga</v>
      </c>
      <c r="C4353" t="s">
        <v>1471</v>
      </c>
      <c r="D4353" s="22" t="s">
        <v>1819</v>
      </c>
      <c r="E4353" s="22" t="s">
        <v>1564</v>
      </c>
      <c r="F4353" s="138">
        <v>2.9903072032657199</v>
      </c>
      <c r="G4353" s="139">
        <v>99.095787167729597</v>
      </c>
      <c r="H4353" s="100">
        <f>ACOS(COS(RADIANS(90-F4354)) * COS(RADIANS(90-F4353)) + SIN(RADIANS(90-F4354)) * SIN(RADIANS(90-F4353)) * COS(RADIANS(G4354-G4353))) * 6371392 * IFERROR(IF(AVERAGEIF('TT History'!$B:$B, D4353, 'TT History'!$E:$E) &gt; 9.8%, 1.1205, IF(AVERAGEIF('TT History'!$B:$B, D4353, 'TT History'!$E:$E) &gt;= 8.5%, 1.1055, 1.0525)), 1.0525)</f>
        <v>9.8161277046061191</v>
      </c>
    </row>
    <row r="4354" spans="1:8" x14ac:dyDescent="0.25">
      <c r="A4354" t="s">
        <v>176</v>
      </c>
      <c r="B4354" t="str">
        <f>VLOOKUP(C4354, olt_db!$B$2:$E$70, 2, 0)</f>
        <v>OLT-SMGN-Hulakma_Sinaga</v>
      </c>
      <c r="C4354" t="s">
        <v>1471</v>
      </c>
      <c r="D4354" s="22" t="s">
        <v>1819</v>
      </c>
      <c r="E4354" s="22" t="s">
        <v>1565</v>
      </c>
      <c r="F4354" s="138">
        <v>2.9902233611012998</v>
      </c>
      <c r="G4354" s="139">
        <v>99.095784938067098</v>
      </c>
      <c r="H4354" s="100">
        <f>ACOS(COS(RADIANS(90-F4355)) * COS(RADIANS(90-F4354)) + SIN(RADIANS(90-F4355)) * SIN(RADIANS(90-F4354)) * COS(RADIANS(G4355-G4354))) * 6371392 * IFERROR(IF(AVERAGEIF('TT History'!$B:$B, D4354, 'TT History'!$E:$E) &gt; 9.8%, 1.1205, IF(AVERAGEIF('TT History'!$B:$B, D4354, 'TT History'!$E:$E) &gt;= 8.5%, 1.1055, 1.0525)), 1.0525)</f>
        <v>10.685027323426667</v>
      </c>
    </row>
    <row r="4355" spans="1:8" x14ac:dyDescent="0.25">
      <c r="A4355" t="s">
        <v>176</v>
      </c>
      <c r="B4355" t="str">
        <f>VLOOKUP(C4355, olt_db!$B$2:$E$70, 2, 0)</f>
        <v>OLT-SMGN-Hulakma_Sinaga</v>
      </c>
      <c r="C4355" t="s">
        <v>1471</v>
      </c>
      <c r="D4355" s="22" t="s">
        <v>1819</v>
      </c>
      <c r="E4355" s="22" t="s">
        <v>1566</v>
      </c>
      <c r="F4355" s="138">
        <v>2.99013234956786</v>
      </c>
      <c r="G4355" s="139">
        <v>99.095777757825601</v>
      </c>
      <c r="H4355" s="100">
        <f>ACOS(COS(RADIANS(90-F4356)) * COS(RADIANS(90-F4355)) + SIN(RADIANS(90-F4356)) * SIN(RADIANS(90-F4355)) * COS(RADIANS(G4356-G4355))) * 6371392 * IFERROR(IF(AVERAGEIF('TT History'!$B:$B, D4355, 'TT History'!$E:$E) &gt; 9.8%, 1.1205, IF(AVERAGEIF('TT History'!$B:$B, D4355, 'TT History'!$E:$E) &gt;= 8.5%, 1.1055, 1.0525)), 1.0525)</f>
        <v>10.68222346720292</v>
      </c>
    </row>
    <row r="4356" spans="1:8" x14ac:dyDescent="0.25">
      <c r="A4356" t="s">
        <v>176</v>
      </c>
      <c r="B4356" t="str">
        <f>VLOOKUP(C4356, olt_db!$B$2:$E$70, 2, 0)</f>
        <v>OLT-SMGN-Hulakma_Sinaga</v>
      </c>
      <c r="C4356" t="s">
        <v>1471</v>
      </c>
      <c r="D4356" s="22" t="s">
        <v>1819</v>
      </c>
      <c r="E4356" s="22" t="s">
        <v>1567</v>
      </c>
      <c r="F4356" s="138">
        <v>2.99004116629128</v>
      </c>
      <c r="G4356" s="139">
        <v>99.095773830717604</v>
      </c>
      <c r="H4356" s="100">
        <f>ACOS(COS(RADIANS(90-F4357)) * COS(RADIANS(90-F4356)) + SIN(RADIANS(90-F4357)) * SIN(RADIANS(90-F4356)) * COS(RADIANS(G4357-G4356))) * 6371392 * IFERROR(IF(AVERAGEIF('TT History'!$B:$B, D4356, 'TT History'!$E:$E) &gt; 9.8%, 1.1205, IF(AVERAGEIF('TT History'!$B:$B, D4356, 'TT History'!$E:$E) &gt;= 8.5%, 1.1055, 1.0525)), 1.0525)</f>
        <v>11.155916713388569</v>
      </c>
    </row>
    <row r="4357" spans="1:8" x14ac:dyDescent="0.25">
      <c r="A4357" t="s">
        <v>176</v>
      </c>
      <c r="B4357" t="str">
        <f>VLOOKUP(C4357, olt_db!$B$2:$E$70, 2, 0)</f>
        <v>OLT-SMGN-Hulakma_Sinaga</v>
      </c>
      <c r="C4357" t="s">
        <v>1471</v>
      </c>
      <c r="D4357" s="22" t="s">
        <v>1819</v>
      </c>
      <c r="E4357" s="22" t="s">
        <v>1568</v>
      </c>
      <c r="F4357" s="138">
        <v>2.9899458509707899</v>
      </c>
      <c r="G4357" s="139">
        <v>99.095773520537804</v>
      </c>
      <c r="H4357" s="100">
        <f>ACOS(COS(RADIANS(90-F4358)) * COS(RADIANS(90-F4357)) + SIN(RADIANS(90-F4358)) * SIN(RADIANS(90-F4357)) * COS(RADIANS(G4358-G4357))) * 6371392 * IFERROR(IF(AVERAGEIF('TT History'!$B:$B, D4357, 'TT History'!$E:$E) &gt; 9.8%, 1.1205, IF(AVERAGEIF('TT History'!$B:$B, D4357, 'TT History'!$E:$E) &gt;= 8.5%, 1.1055, 1.0525)), 1.0525)</f>
        <v>10.231517448588779</v>
      </c>
    </row>
    <row r="4358" spans="1:8" x14ac:dyDescent="0.25">
      <c r="A4358" t="s">
        <v>176</v>
      </c>
      <c r="B4358" t="str">
        <f>VLOOKUP(C4358, olt_db!$B$2:$E$70, 2, 0)</f>
        <v>OLT-SMGN-Hulakma_Sinaga</v>
      </c>
      <c r="C4358" t="s">
        <v>1471</v>
      </c>
      <c r="D4358" s="22" t="s">
        <v>1819</v>
      </c>
      <c r="E4358" s="22" t="s">
        <v>1569</v>
      </c>
      <c r="F4358" s="138">
        <v>2.9898584724112198</v>
      </c>
      <c r="G4358" s="139">
        <v>99.095770923278806</v>
      </c>
      <c r="H4358" s="100">
        <f>ACOS(COS(RADIANS(90-F4359)) * COS(RADIANS(90-F4358)) + SIN(RADIANS(90-F4359)) * SIN(RADIANS(90-F4358)) * COS(RADIANS(G4359-G4358))) * 6371392 * IFERROR(IF(AVERAGEIF('TT History'!$B:$B, D4358, 'TT History'!$E:$E) &gt; 9.8%, 1.1205, IF(AVERAGEIF('TT History'!$B:$B, D4358, 'TT History'!$E:$E) &gt;= 8.5%, 1.1055, 1.0525)), 1.0525)</f>
        <v>10.651801054354392</v>
      </c>
    </row>
    <row r="4359" spans="1:8" x14ac:dyDescent="0.25">
      <c r="A4359" t="s">
        <v>176</v>
      </c>
      <c r="B4359" t="str">
        <f>VLOOKUP(C4359, olt_db!$B$2:$E$70, 2, 0)</f>
        <v>OLT-SMGN-Hulakma_Sinaga</v>
      </c>
      <c r="C4359" t="s">
        <v>1471</v>
      </c>
      <c r="D4359" s="22" t="s">
        <v>1819</v>
      </c>
      <c r="E4359" s="22" t="s">
        <v>1570</v>
      </c>
      <c r="F4359" s="138">
        <v>2.9897674734953301</v>
      </c>
      <c r="G4359" s="139">
        <v>99.095769860738002</v>
      </c>
      <c r="H4359" s="100">
        <f>ACOS(COS(RADIANS(90-F4360)) * COS(RADIANS(90-F4359)) + SIN(RADIANS(90-F4360)) * SIN(RADIANS(90-F4359)) * COS(RADIANS(G4360-G4359))) * 6371392 * IFERROR(IF(AVERAGEIF('TT History'!$B:$B, D4359, 'TT History'!$E:$E) &gt; 9.8%, 1.1205, IF(AVERAGEIF('TT History'!$B:$B, D4359, 'TT History'!$E:$E) &gt;= 8.5%, 1.1055, 1.0525)), 1.0525)</f>
        <v>11.211272542165384</v>
      </c>
    </row>
    <row r="4360" spans="1:8" x14ac:dyDescent="0.25">
      <c r="A4360" t="s">
        <v>176</v>
      </c>
      <c r="B4360" t="str">
        <f>VLOOKUP(C4360, olt_db!$B$2:$E$70, 2, 0)</f>
        <v>OLT-SMGN-Hulakma_Sinaga</v>
      </c>
      <c r="C4360" t="s">
        <v>1471</v>
      </c>
      <c r="D4360" s="22" t="s">
        <v>1819</v>
      </c>
      <c r="E4360" s="22" t="s">
        <v>1571</v>
      </c>
      <c r="F4360" s="138">
        <v>2.9896721074949801</v>
      </c>
      <c r="G4360" s="139">
        <v>99.095760855849306</v>
      </c>
      <c r="H4360" s="100">
        <f>ACOS(COS(RADIANS(90-F4361)) * COS(RADIANS(90-F4360)) + SIN(RADIANS(90-F4361)) * SIN(RADIANS(90-F4360)) * COS(RADIANS(G4361-G4360))) * 6371392 * IFERROR(IF(AVERAGEIF('TT History'!$B:$B, D4360, 'TT History'!$E:$E) &gt; 9.8%, 1.1205, IF(AVERAGEIF('TT History'!$B:$B, D4360, 'TT History'!$E:$E) &gt;= 8.5%, 1.1055, 1.0525)), 1.0525)</f>
        <v>9.2180980469669151</v>
      </c>
    </row>
    <row r="4361" spans="1:8" x14ac:dyDescent="0.25">
      <c r="A4361" t="s">
        <v>176</v>
      </c>
      <c r="B4361" t="str">
        <f>VLOOKUP(C4361, olt_db!$B$2:$E$70, 2, 0)</f>
        <v>OLT-SMGN-Hulakma_Sinaga</v>
      </c>
      <c r="C4361" t="s">
        <v>1471</v>
      </c>
      <c r="D4361" s="22" t="s">
        <v>1819</v>
      </c>
      <c r="E4361" s="22" t="s">
        <v>1572</v>
      </c>
      <c r="F4361" s="138">
        <v>2.98959335735892</v>
      </c>
      <c r="G4361" s="139">
        <v>99.095759505144997</v>
      </c>
      <c r="H4361" s="100">
        <f>ACOS(COS(RADIANS(90-F4362)) * COS(RADIANS(90-F4361)) + SIN(RADIANS(90-F4362)) * SIN(RADIANS(90-F4361)) * COS(RADIANS(G4362-G4361))) * 6371392 * IFERROR(IF(AVERAGEIF('TT History'!$B:$B, D4361, 'TT History'!$E:$E) &gt; 9.8%, 1.1205, IF(AVERAGEIF('TT History'!$B:$B, D4361, 'TT History'!$E:$E) &gt;= 8.5%, 1.1055, 1.0525)), 1.0525)</f>
        <v>10.180152857637259</v>
      </c>
    </row>
    <row r="4362" spans="1:8" x14ac:dyDescent="0.25">
      <c r="A4362" t="s">
        <v>176</v>
      </c>
      <c r="B4362" t="str">
        <f>VLOOKUP(C4362, olt_db!$B$2:$E$70, 2, 0)</f>
        <v>OLT-SMGN-Hulakma_Sinaga</v>
      </c>
      <c r="C4362" t="s">
        <v>1471</v>
      </c>
      <c r="D4362" s="22" t="s">
        <v>1819</v>
      </c>
      <c r="E4362" s="22" t="s">
        <v>1573</v>
      </c>
      <c r="F4362" s="138">
        <v>2.98950646872767</v>
      </c>
      <c r="G4362" s="139">
        <v>99.095755371415706</v>
      </c>
      <c r="H4362" s="100">
        <f>ACOS(COS(RADIANS(90-F4363)) * COS(RADIANS(90-F4362)) + SIN(RADIANS(90-F4363)) * SIN(RADIANS(90-F4362)) * COS(RADIANS(G4363-G4362))) * 6371392 * IFERROR(IF(AVERAGEIF('TT History'!$B:$B, D4362, 'TT History'!$E:$E) &gt; 9.8%, 1.1205, IF(AVERAGEIF('TT History'!$B:$B, D4362, 'TT History'!$E:$E) &gt;= 8.5%, 1.1055, 1.0525)), 1.0525)</f>
        <v>9.4839822359369084</v>
      </c>
    </row>
    <row r="4363" spans="1:8" x14ac:dyDescent="0.25">
      <c r="A4363" t="s">
        <v>176</v>
      </c>
      <c r="B4363" t="str">
        <f>VLOOKUP(C4363, olt_db!$B$2:$E$70, 2, 0)</f>
        <v>OLT-SMGN-Hulakma_Sinaga</v>
      </c>
      <c r="C4363" t="s">
        <v>1471</v>
      </c>
      <c r="D4363" s="22" t="s">
        <v>1819</v>
      </c>
      <c r="E4363" s="22" t="s">
        <v>1574</v>
      </c>
      <c r="F4363" s="138">
        <v>2.9894255775232401</v>
      </c>
      <c r="G4363" s="139">
        <v>99.095750498182696</v>
      </c>
      <c r="H4363" s="100">
        <f>ACOS(COS(RADIANS(90-F4364)) * COS(RADIANS(90-F4363)) + SIN(RADIANS(90-F4364)) * SIN(RADIANS(90-F4363)) * COS(RADIANS(G4364-G4363))) * 6371392 * IFERROR(IF(AVERAGEIF('TT History'!$B:$B, D4363, 'TT History'!$E:$E) &gt; 9.8%, 1.1205, IF(AVERAGEIF('TT History'!$B:$B, D4363, 'TT History'!$E:$E) &gt;= 8.5%, 1.1055, 1.0525)), 1.0525)</f>
        <v>10.387932496547275</v>
      </c>
    </row>
    <row r="4364" spans="1:8" x14ac:dyDescent="0.25">
      <c r="A4364" t="s">
        <v>176</v>
      </c>
      <c r="B4364" t="str">
        <f>VLOOKUP(C4364, olt_db!$B$2:$E$70, 2, 0)</f>
        <v>OLT-SMGN-Hulakma_Sinaga</v>
      </c>
      <c r="C4364" t="s">
        <v>1471</v>
      </c>
      <c r="D4364" s="22" t="s">
        <v>1819</v>
      </c>
      <c r="E4364" s="22" t="s">
        <v>1575</v>
      </c>
      <c r="F4364" s="138">
        <v>2.9893369192450598</v>
      </c>
      <c r="G4364" s="139">
        <v>99.095746277950994</v>
      </c>
      <c r="H4364" s="100">
        <f>ACOS(COS(RADIANS(90-F4365)) * COS(RADIANS(90-F4364)) + SIN(RADIANS(90-F4365)) * SIN(RADIANS(90-F4364)) * COS(RADIANS(G4365-G4364))) * 6371392 * IFERROR(IF(AVERAGEIF('TT History'!$B:$B, D4364, 'TT History'!$E:$E) &gt; 9.8%, 1.1205, IF(AVERAGEIF('TT History'!$B:$B, D4364, 'TT History'!$E:$E) &gt;= 8.5%, 1.1055, 1.0525)), 1.0525)</f>
        <v>9.4781898479427689</v>
      </c>
    </row>
    <row r="4365" spans="1:8" x14ac:dyDescent="0.25">
      <c r="A4365" t="s">
        <v>176</v>
      </c>
      <c r="B4365" t="str">
        <f>VLOOKUP(C4365, olt_db!$B$2:$E$70, 2, 0)</f>
        <v>OLT-SMGN-Hulakma_Sinaga</v>
      </c>
      <c r="C4365" t="s">
        <v>1471</v>
      </c>
      <c r="D4365" s="22" t="s">
        <v>1819</v>
      </c>
      <c r="E4365" s="22" t="s">
        <v>1576</v>
      </c>
      <c r="F4365" s="138">
        <v>2.98925594512666</v>
      </c>
      <c r="G4365" s="139">
        <v>99.095747429352897</v>
      </c>
      <c r="H4365" s="100">
        <f>ACOS(COS(RADIANS(90-F4366)) * COS(RADIANS(90-F4365)) + SIN(RADIANS(90-F4366)) * SIN(RADIANS(90-F4365)) * COS(RADIANS(G4366-G4365))) * 6371392 * IFERROR(IF(AVERAGEIF('TT History'!$B:$B, D4365, 'TT History'!$E:$E) &gt; 9.8%, 1.1205, IF(AVERAGEIF('TT History'!$B:$B, D4365, 'TT History'!$E:$E) &gt;= 8.5%, 1.1055, 1.0525)), 1.0525)</f>
        <v>10.246145751321405</v>
      </c>
    </row>
    <row r="4366" spans="1:8" x14ac:dyDescent="0.25">
      <c r="A4366" t="s">
        <v>176</v>
      </c>
      <c r="B4366" t="str">
        <f>VLOOKUP(C4366, olt_db!$B$2:$E$70, 2, 0)</f>
        <v>OLT-SMGN-Hulakma_Sinaga</v>
      </c>
      <c r="C4366" t="s">
        <v>1471</v>
      </c>
      <c r="D4366" s="22" t="s">
        <v>1819</v>
      </c>
      <c r="E4366" s="22" t="s">
        <v>1577</v>
      </c>
      <c r="F4366" s="138">
        <v>2.9891684482827001</v>
      </c>
      <c r="G4366" s="139">
        <v>99.095744475761293</v>
      </c>
      <c r="H4366" s="100">
        <f>ACOS(COS(RADIANS(90-F4367)) * COS(RADIANS(90-F4366)) + SIN(RADIANS(90-F4367)) * SIN(RADIANS(90-F4366)) * COS(RADIANS(G4367-G4366))) * 6371392 * IFERROR(IF(AVERAGEIF('TT History'!$B:$B, D4366, 'TT History'!$E:$E) &gt; 9.8%, 1.1205, IF(AVERAGEIF('TT History'!$B:$B, D4366, 'TT History'!$E:$E) &gt;= 8.5%, 1.1055, 1.0525)), 1.0525)</f>
        <v>9.7845432173141482</v>
      </c>
    </row>
    <row r="4367" spans="1:8" x14ac:dyDescent="0.25">
      <c r="A4367" t="s">
        <v>176</v>
      </c>
      <c r="B4367" t="str">
        <f>VLOOKUP(C4367, olt_db!$B$2:$E$70, 2, 0)</f>
        <v>OLT-SMGN-Hulakma_Sinaga</v>
      </c>
      <c r="C4367" t="s">
        <v>1471</v>
      </c>
      <c r="D4367" s="22" t="s">
        <v>1819</v>
      </c>
      <c r="E4367" s="22" t="s">
        <v>1578</v>
      </c>
      <c r="F4367" s="138">
        <v>2.98908524560713</v>
      </c>
      <c r="G4367" s="139">
        <v>99.095736323013497</v>
      </c>
      <c r="H4367" s="100">
        <f>ACOS(COS(RADIANS(90-F4368)) * COS(RADIANS(90-F4367)) + SIN(RADIANS(90-F4368)) * SIN(RADIANS(90-F4367)) * COS(RADIANS(G4368-G4367))) * 6371392 * IFERROR(IF(AVERAGEIF('TT History'!$B:$B, D4367, 'TT History'!$E:$E) &gt; 9.8%, 1.1205, IF(AVERAGEIF('TT History'!$B:$B, D4367, 'TT History'!$E:$E) &gt;= 8.5%, 1.1055, 1.0525)), 1.0525)</f>
        <v>9.7046178679817405</v>
      </c>
    </row>
    <row r="4368" spans="1:8" x14ac:dyDescent="0.25">
      <c r="A4368" t="s">
        <v>176</v>
      </c>
      <c r="B4368" t="str">
        <f>VLOOKUP(C4368, olt_db!$B$2:$E$70, 2, 0)</f>
        <v>OLT-SMGN-Hulakma_Sinaga</v>
      </c>
      <c r="C4368" t="s">
        <v>1471</v>
      </c>
      <c r="D4368" s="22" t="s">
        <v>1819</v>
      </c>
      <c r="E4368" s="22" t="s">
        <v>1579</v>
      </c>
      <c r="F4368" s="138">
        <v>2.98900236989232</v>
      </c>
      <c r="G4368" s="139">
        <v>99.095733596697301</v>
      </c>
      <c r="H4368" s="100">
        <f>ACOS(COS(RADIANS(90-F4369)) * COS(RADIANS(90-F4368)) + SIN(RADIANS(90-F4369)) * SIN(RADIANS(90-F4368)) * COS(RADIANS(G4369-G4368))) * 6371392 * IFERROR(IF(AVERAGEIF('TT History'!$B:$B, D4368, 'TT History'!$E:$E) &gt; 9.8%, 1.1205, IF(AVERAGEIF('TT History'!$B:$B, D4368, 'TT History'!$E:$E) &gt;= 8.5%, 1.1055, 1.0525)), 1.0525)</f>
        <v>9.0712367177242683</v>
      </c>
    </row>
    <row r="4369" spans="1:8" x14ac:dyDescent="0.25">
      <c r="A4369" t="s">
        <v>176</v>
      </c>
      <c r="B4369" t="str">
        <f>VLOOKUP(C4369, olt_db!$B$2:$E$70, 2, 0)</f>
        <v>OLT-SMGN-Hulakma_Sinaga</v>
      </c>
      <c r="C4369" t="s">
        <v>1471</v>
      </c>
      <c r="D4369" s="22" t="s">
        <v>1819</v>
      </c>
      <c r="E4369" s="22" t="s">
        <v>1580</v>
      </c>
      <c r="F4369" s="138">
        <v>2.9889248814702198</v>
      </c>
      <c r="G4369" s="139">
        <v>99.095731970564799</v>
      </c>
      <c r="H4369" s="100">
        <f>ACOS(COS(RADIANS(90-F4370)) * COS(RADIANS(90-F4369)) + SIN(RADIANS(90-F4370)) * SIN(RADIANS(90-F4369)) * COS(RADIANS(G4370-G4369))) * 6371392 * IFERROR(IF(AVERAGEIF('TT History'!$B:$B, D4369, 'TT History'!$E:$E) &gt; 9.8%, 1.1205, IF(AVERAGEIF('TT History'!$B:$B, D4369, 'TT History'!$E:$E) &gt;= 8.5%, 1.1055, 1.0525)), 1.0525)</f>
        <v>10.578902250274568</v>
      </c>
    </row>
    <row r="4370" spans="1:8" x14ac:dyDescent="0.25">
      <c r="A4370" t="s">
        <v>176</v>
      </c>
      <c r="B4370" t="str">
        <f>VLOOKUP(C4370, olt_db!$B$2:$E$70, 2, 0)</f>
        <v>OLT-SMGN-Hulakma_Sinaga</v>
      </c>
      <c r="C4370" t="s">
        <v>1471</v>
      </c>
      <c r="D4370" s="22" t="s">
        <v>1819</v>
      </c>
      <c r="E4370" s="22" t="s">
        <v>1581</v>
      </c>
      <c r="F4370" s="138">
        <v>2.9888347574485001</v>
      </c>
      <c r="G4370" s="139">
        <v>99.095725063547107</v>
      </c>
      <c r="H4370" s="100">
        <f>ACOS(COS(RADIANS(90-F4371)) * COS(RADIANS(90-F4370)) + SIN(RADIANS(90-F4371)) * SIN(RADIANS(90-F4370)) * COS(RADIANS(G4371-G4370))) * 6371392 * IFERROR(IF(AVERAGEIF('TT History'!$B:$B, D4370, 'TT History'!$E:$E) &gt; 9.8%, 1.1205, IF(AVERAGEIF('TT History'!$B:$B, D4370, 'TT History'!$E:$E) &gt;= 8.5%, 1.1055, 1.0525)), 1.0525)</f>
        <v>8.4246186789696402</v>
      </c>
    </row>
    <row r="4371" spans="1:8" x14ac:dyDescent="0.25">
      <c r="A4371" t="s">
        <v>176</v>
      </c>
      <c r="B4371" t="str">
        <f>VLOOKUP(C4371, olt_db!$B$2:$E$70, 2, 0)</f>
        <v>OLT-SMGN-Hulakma_Sinaga</v>
      </c>
      <c r="C4371" t="s">
        <v>1471</v>
      </c>
      <c r="D4371" s="22" t="s">
        <v>1819</v>
      </c>
      <c r="E4371" s="22" t="s">
        <v>1582</v>
      </c>
      <c r="F4371" s="138">
        <v>2.9887628062860698</v>
      </c>
      <c r="G4371" s="139">
        <v>99.095723037040202</v>
      </c>
      <c r="H4371" s="100">
        <f>ACOS(COS(RADIANS(90-F4372)) * COS(RADIANS(90-F4371)) + SIN(RADIANS(90-F4372)) * SIN(RADIANS(90-F4371)) * COS(RADIANS(G4372-G4371))) * 6371392 * IFERROR(IF(AVERAGEIF('TT History'!$B:$B, D4371, 'TT History'!$E:$E) &gt; 9.8%, 1.1205, IF(AVERAGEIF('TT History'!$B:$B, D4371, 'TT History'!$E:$E) &gt;= 8.5%, 1.1055, 1.0525)), 1.0525)</f>
        <v>8.7204723770611512</v>
      </c>
    </row>
    <row r="4372" spans="1:8" x14ac:dyDescent="0.25">
      <c r="A4372" t="s">
        <v>176</v>
      </c>
      <c r="B4372" t="str">
        <f>VLOOKUP(C4372, olt_db!$B$2:$E$70, 2, 0)</f>
        <v>OLT-SMGN-Hulakma_Sinaga</v>
      </c>
      <c r="C4372" t="s">
        <v>1471</v>
      </c>
      <c r="D4372" s="22" t="s">
        <v>1819</v>
      </c>
      <c r="E4372" s="22" t="s">
        <v>1583</v>
      </c>
      <c r="F4372" s="138">
        <v>2.9886884073201001</v>
      </c>
      <c r="G4372" s="139">
        <v>99.095719073419502</v>
      </c>
      <c r="H4372" s="100">
        <f>ACOS(COS(RADIANS(90-F4373)) * COS(RADIANS(90-F4372)) + SIN(RADIANS(90-F4373)) * SIN(RADIANS(90-F4372)) * COS(RADIANS(G4373-G4372))) * 6371392 * IFERROR(IF(AVERAGEIF('TT History'!$B:$B, D4372, 'TT History'!$E:$E) &gt; 9.8%, 1.1205, IF(AVERAGEIF('TT History'!$B:$B, D4372, 'TT History'!$E:$E) &gt;= 8.5%, 1.1055, 1.0525)), 1.0525)</f>
        <v>12.05956902375557</v>
      </c>
    </row>
    <row r="4373" spans="1:8" x14ac:dyDescent="0.25">
      <c r="A4373" t="s">
        <v>176</v>
      </c>
      <c r="B4373" t="str">
        <f>VLOOKUP(C4373, olt_db!$B$2:$E$70, 2, 0)</f>
        <v>OLT-SMGN-Hulakma_Sinaga</v>
      </c>
      <c r="C4373" t="s">
        <v>1471</v>
      </c>
      <c r="D4373" s="22" t="s">
        <v>1819</v>
      </c>
      <c r="E4373" s="22" t="s">
        <v>1584</v>
      </c>
      <c r="F4373" s="138">
        <v>2.9885855032872</v>
      </c>
      <c r="G4373" s="139">
        <v>99.095713777139295</v>
      </c>
      <c r="H4373" s="100">
        <f>ACOS(COS(RADIANS(90-F4374)) * COS(RADIANS(90-F4373)) + SIN(RADIANS(90-F4374)) * SIN(RADIANS(90-F4373)) * COS(RADIANS(G4374-G4373))) * 6371392 * IFERROR(IF(AVERAGEIF('TT History'!$B:$B, D4373, 'TT History'!$E:$E) &gt; 9.8%, 1.1205, IF(AVERAGEIF('TT History'!$B:$B, D4373, 'TT History'!$E:$E) &gt;= 8.5%, 1.1055, 1.0525)), 1.0525)</f>
        <v>10.505022362006331</v>
      </c>
    </row>
    <row r="4374" spans="1:8" x14ac:dyDescent="0.25">
      <c r="A4374" t="s">
        <v>176</v>
      </c>
      <c r="B4374" t="str">
        <f>VLOOKUP(C4374, olt_db!$B$2:$E$70, 2, 0)</f>
        <v>OLT-SMGN-Hulakma_Sinaga</v>
      </c>
      <c r="C4374" t="s">
        <v>1471</v>
      </c>
      <c r="D4374" s="22" t="s">
        <v>1819</v>
      </c>
      <c r="E4374" s="22" t="s">
        <v>1585</v>
      </c>
      <c r="F4374" s="138">
        <v>2.9884957494723801</v>
      </c>
      <c r="G4374" s="139">
        <v>99.095713423849006</v>
      </c>
      <c r="H4374" s="100">
        <f>ACOS(COS(RADIANS(90-F4375)) * COS(RADIANS(90-F4374)) + SIN(RADIANS(90-F4375)) * SIN(RADIANS(90-F4374)) * COS(RADIANS(G4375-G4374))) * 6371392 * IFERROR(IF(AVERAGEIF('TT History'!$B:$B, D4374, 'TT History'!$E:$E) &gt; 9.8%, 1.1205, IF(AVERAGEIF('TT History'!$B:$B, D4374, 'TT History'!$E:$E) &gt;= 8.5%, 1.1055, 1.0525)), 1.0525)</f>
        <v>11.360352805591539</v>
      </c>
    </row>
    <row r="4375" spans="1:8" x14ac:dyDescent="0.25">
      <c r="A4375" t="s">
        <v>176</v>
      </c>
      <c r="B4375" t="str">
        <f>VLOOKUP(C4375, olt_db!$B$2:$E$70, 2, 0)</f>
        <v>OLT-SMGN-Hulakma_Sinaga</v>
      </c>
      <c r="C4375" t="s">
        <v>1471</v>
      </c>
      <c r="D4375" s="22" t="s">
        <v>1819</v>
      </c>
      <c r="E4375" s="22" t="s">
        <v>1586</v>
      </c>
      <c r="F4375" s="138">
        <v>2.9883986970445102</v>
      </c>
      <c r="G4375" s="139">
        <v>99.095714961856302</v>
      </c>
      <c r="H4375" s="100">
        <f>ACOS(COS(RADIANS(90-F4376)) * COS(RADIANS(90-F4375)) + SIN(RADIANS(90-F4376)) * SIN(RADIANS(90-F4375)) * COS(RADIANS(G4376-G4375))) * 6371392 * IFERROR(IF(AVERAGEIF('TT History'!$B:$B, D4375, 'TT History'!$E:$E) &gt; 9.8%, 1.1205, IF(AVERAGEIF('TT History'!$B:$B, D4375, 'TT History'!$E:$E) &gt;= 8.5%, 1.1055, 1.0525)), 1.0525)</f>
        <v>10.801669910626076</v>
      </c>
    </row>
    <row r="4376" spans="1:8" x14ac:dyDescent="0.25">
      <c r="A4376" t="s">
        <v>176</v>
      </c>
      <c r="B4376" t="str">
        <f>VLOOKUP(C4376, olt_db!$B$2:$E$70, 2, 0)</f>
        <v>OLT-SMGN-Hulakma_Sinaga</v>
      </c>
      <c r="C4376" t="s">
        <v>1471</v>
      </c>
      <c r="D4376" s="22" t="s">
        <v>1819</v>
      </c>
      <c r="E4376" s="22" t="s">
        <v>1587</v>
      </c>
      <c r="F4376" s="138">
        <v>2.9883064435396598</v>
      </c>
      <c r="G4376" s="139">
        <v>99.095712387718507</v>
      </c>
      <c r="H4376" s="100">
        <f>ACOS(COS(RADIANS(90-F4377)) * COS(RADIANS(90-F4376)) + SIN(RADIANS(90-F4377)) * SIN(RADIANS(90-F4376)) * COS(RADIANS(G4377-G4376))) * 6371392 * IFERROR(IF(AVERAGEIF('TT History'!$B:$B, D4376, 'TT History'!$E:$E) &gt; 9.8%, 1.1205, IF(AVERAGEIF('TT History'!$B:$B, D4376, 'TT History'!$E:$E) &gt;= 8.5%, 1.1055, 1.0525)), 1.0525)</f>
        <v>14.240004301391693</v>
      </c>
    </row>
    <row r="4377" spans="1:8" x14ac:dyDescent="0.25">
      <c r="A4377" t="s">
        <v>176</v>
      </c>
      <c r="B4377" t="str">
        <f>VLOOKUP(C4377, olt_db!$B$2:$E$70, 2, 0)</f>
        <v>OLT-SMGN-Hulakma_Sinaga</v>
      </c>
      <c r="C4377" t="s">
        <v>1471</v>
      </c>
      <c r="D4377" s="22" t="s">
        <v>1819</v>
      </c>
      <c r="E4377" s="22" t="s">
        <v>1588</v>
      </c>
      <c r="F4377" s="138">
        <v>2.9881847897299001</v>
      </c>
      <c r="G4377" s="139">
        <v>99.095710609688297</v>
      </c>
      <c r="H4377" s="100">
        <f>ACOS(COS(RADIANS(90-F4378)) * COS(RADIANS(90-F4377)) + SIN(RADIANS(90-F4378)) * SIN(RADIANS(90-F4377)) * COS(RADIANS(G4378-G4377))) * 6371392 * IFERROR(IF(AVERAGEIF('TT History'!$B:$B, D4377, 'TT History'!$E:$E) &gt; 9.8%, 1.1205, IF(AVERAGEIF('TT History'!$B:$B, D4377, 'TT History'!$E:$E) &gt;= 8.5%, 1.1055, 1.0525)), 1.0525)</f>
        <v>9.8911152143422907</v>
      </c>
    </row>
    <row r="4378" spans="1:8" x14ac:dyDescent="0.25">
      <c r="A4378" t="s">
        <v>176</v>
      </c>
      <c r="B4378" t="str">
        <f>VLOOKUP(C4378, olt_db!$B$2:$E$70, 2, 0)</f>
        <v>OLT-SMGN-Hulakma_Sinaga</v>
      </c>
      <c r="C4378" t="s">
        <v>1471</v>
      </c>
      <c r="D4378" s="22" t="s">
        <v>1819</v>
      </c>
      <c r="E4378" s="22" t="s">
        <v>1589</v>
      </c>
      <c r="F4378" s="138">
        <v>2.9881003284155399</v>
      </c>
      <c r="G4378" s="139">
        <v>99.095707726611806</v>
      </c>
      <c r="H4378" s="100">
        <f>ACOS(COS(RADIANS(90-F4379)) * COS(RADIANS(90-F4378)) + SIN(RADIANS(90-F4379)) * SIN(RADIANS(90-F4378)) * COS(RADIANS(G4379-G4378))) * 6371392 * IFERROR(IF(AVERAGEIF('TT History'!$B:$B, D4378, 'TT History'!$E:$E) &gt; 9.8%, 1.1205, IF(AVERAGEIF('TT History'!$B:$B, D4378, 'TT History'!$E:$E) &gt;= 8.5%, 1.1055, 1.0525)), 1.0525)</f>
        <v>11.348040916355927</v>
      </c>
    </row>
    <row r="4379" spans="1:8" x14ac:dyDescent="0.25">
      <c r="A4379" t="s">
        <v>176</v>
      </c>
      <c r="B4379" t="str">
        <f>VLOOKUP(C4379, olt_db!$B$2:$E$70, 2, 0)</f>
        <v>OLT-SMGN-Hulakma_Sinaga</v>
      </c>
      <c r="C4379" t="s">
        <v>1471</v>
      </c>
      <c r="D4379" s="22" t="s">
        <v>1819</v>
      </c>
      <c r="E4379" s="22" t="s">
        <v>1590</v>
      </c>
      <c r="F4379" s="138">
        <v>2.9880038877291102</v>
      </c>
      <c r="G4379" s="139">
        <v>99.095697719317499</v>
      </c>
      <c r="H4379" s="100">
        <f>ACOS(COS(RADIANS(90-F4380)) * COS(RADIANS(90-F4379)) + SIN(RADIANS(90-F4380)) * SIN(RADIANS(90-F4379)) * COS(RADIANS(G4380-G4379))) * 6371392 * IFERROR(IF(AVERAGEIF('TT History'!$B:$B, D4379, 'TT History'!$E:$E) &gt; 9.8%, 1.1205, IF(AVERAGEIF('TT History'!$B:$B, D4379, 'TT History'!$E:$E) &gt;= 8.5%, 1.1055, 1.0525)), 1.0525)</f>
        <v>9.7543920449065613</v>
      </c>
    </row>
    <row r="4380" spans="1:8" x14ac:dyDescent="0.25">
      <c r="A4380" t="s">
        <v>176</v>
      </c>
      <c r="B4380" t="str">
        <f>VLOOKUP(C4380, olt_db!$B$2:$E$70, 2, 0)</f>
        <v>OLT-SMGN-Hulakma_Sinaga</v>
      </c>
      <c r="C4380" t="s">
        <v>1471</v>
      </c>
      <c r="D4380" s="22" t="s">
        <v>1819</v>
      </c>
      <c r="E4380" s="22" t="s">
        <v>1591</v>
      </c>
      <c r="F4380" s="138">
        <v>2.9879206782826202</v>
      </c>
      <c r="G4380" s="139">
        <v>99.095693076181306</v>
      </c>
      <c r="H4380" s="100">
        <f>ACOS(COS(RADIANS(90-F4381)) * COS(RADIANS(90-F4380)) + SIN(RADIANS(90-F4381)) * SIN(RADIANS(90-F4380)) * COS(RADIANS(G4381-G4380))) * 6371392 * IFERROR(IF(AVERAGEIF('TT History'!$B:$B, D4380, 'TT History'!$E:$E) &gt; 9.8%, 1.1205, IF(AVERAGEIF('TT History'!$B:$B, D4380, 'TT History'!$E:$E) &gt;= 8.5%, 1.1055, 1.0525)), 1.0525)</f>
        <v>9.056915732576245</v>
      </c>
    </row>
    <row r="4381" spans="1:8" x14ac:dyDescent="0.25">
      <c r="A4381" t="s">
        <v>176</v>
      </c>
      <c r="B4381" t="str">
        <f>VLOOKUP(C4381, olt_db!$B$2:$E$70, 2, 0)</f>
        <v>OLT-SMGN-Hulakma_Sinaga</v>
      </c>
      <c r="C4381" t="s">
        <v>1471</v>
      </c>
      <c r="D4381" s="22" t="s">
        <v>1819</v>
      </c>
      <c r="E4381" s="22" t="s">
        <v>1592</v>
      </c>
      <c r="F4381" s="138">
        <v>2.9878434071481501</v>
      </c>
      <c r="G4381" s="139">
        <v>99.0956889029096</v>
      </c>
      <c r="H4381" s="100">
        <f>ACOS(COS(RADIANS(90-F4382)) * COS(RADIANS(90-F4381)) + SIN(RADIANS(90-F4382)) * SIN(RADIANS(90-F4381)) * COS(RADIANS(G4382-G4381))) * 6371392 * IFERROR(IF(AVERAGEIF('TT History'!$B:$B, D4381, 'TT History'!$E:$E) &gt; 9.8%, 1.1205, IF(AVERAGEIF('TT History'!$B:$B, D4381, 'TT History'!$E:$E) &gt;= 8.5%, 1.1055, 1.0525)), 1.0525)</f>
        <v>8.907957771694516</v>
      </c>
    </row>
    <row r="4382" spans="1:8" x14ac:dyDescent="0.25">
      <c r="A4382" t="s">
        <v>176</v>
      </c>
      <c r="B4382" t="str">
        <f>VLOOKUP(C4382, olt_db!$B$2:$E$70, 2, 0)</f>
        <v>OLT-SMGN-Hulakma_Sinaga</v>
      </c>
      <c r="C4382" t="s">
        <v>1471</v>
      </c>
      <c r="D4382" s="22" t="s">
        <v>1819</v>
      </c>
      <c r="E4382" s="22" t="s">
        <v>1593</v>
      </c>
      <c r="F4382" s="138">
        <v>2.9877675374124402</v>
      </c>
      <c r="G4382" s="139">
        <v>99.095682801814306</v>
      </c>
      <c r="H4382" s="100">
        <f>ACOS(COS(RADIANS(90-F4383)) * COS(RADIANS(90-F4382)) + SIN(RADIANS(90-F4383)) * SIN(RADIANS(90-F4382)) * COS(RADIANS(G4383-G4382))) * 6371392 * IFERROR(IF(AVERAGEIF('TT History'!$B:$B, D4382, 'TT History'!$E:$E) &gt; 9.8%, 1.1205, IF(AVERAGEIF('TT History'!$B:$B, D4382, 'TT History'!$E:$E) &gt;= 8.5%, 1.1055, 1.0525)), 1.0525)</f>
        <v>10.903796056722213</v>
      </c>
    </row>
    <row r="4383" spans="1:8" x14ac:dyDescent="0.25">
      <c r="A4383" t="s">
        <v>176</v>
      </c>
      <c r="B4383" t="str">
        <f>VLOOKUP(C4383, olt_db!$B$2:$E$70, 2, 0)</f>
        <v>OLT-SMGN-Hulakma_Sinaga</v>
      </c>
      <c r="C4383" t="s">
        <v>1471</v>
      </c>
      <c r="D4383" s="22" t="s">
        <v>1819</v>
      </c>
      <c r="E4383" s="22" t="s">
        <v>1594</v>
      </c>
      <c r="F4383" s="138">
        <v>2.9876743774496402</v>
      </c>
      <c r="G4383" s="139">
        <v>99.095682879708804</v>
      </c>
      <c r="H4383" s="100">
        <f>ACOS(COS(RADIANS(90-F4384)) * COS(RADIANS(90-F4383)) + SIN(RADIANS(90-F4384)) * SIN(RADIANS(90-F4383)) * COS(RADIANS(G4384-G4383))) * 6371392 * IFERROR(IF(AVERAGEIF('TT History'!$B:$B, D4383, 'TT History'!$E:$E) &gt; 9.8%, 1.1205, IF(AVERAGEIF('TT History'!$B:$B, D4383, 'TT History'!$E:$E) &gt;= 8.5%, 1.1055, 1.0525)), 1.0525)</f>
        <v>13.487358207206389</v>
      </c>
    </row>
    <row r="4384" spans="1:8" x14ac:dyDescent="0.25">
      <c r="A4384" t="s">
        <v>176</v>
      </c>
      <c r="B4384" t="str">
        <f>VLOOKUP(C4384, olt_db!$B$2:$E$70, 2, 0)</f>
        <v>OLT-SMGN-Hulakma_Sinaga</v>
      </c>
      <c r="C4384" t="s">
        <v>1471</v>
      </c>
      <c r="D4384" s="22" t="s">
        <v>1819</v>
      </c>
      <c r="E4384" s="22" t="s">
        <v>1595</v>
      </c>
      <c r="F4384" s="138">
        <v>2.98755916359121</v>
      </c>
      <c r="G4384" s="139">
        <v>99.0956853246946</v>
      </c>
      <c r="H4384" s="100">
        <f>ACOS(COS(RADIANS(90-F4385)) * COS(RADIANS(90-F4384)) + SIN(RADIANS(90-F4385)) * SIN(RADIANS(90-F4384)) * COS(RADIANS(G4385-G4384))) * 6371392 * IFERROR(IF(AVERAGEIF('TT History'!$B:$B, D4384, 'TT History'!$E:$E) &gt; 9.8%, 1.1205, IF(AVERAGEIF('TT History'!$B:$B, D4384, 'TT History'!$E:$E) &gt;= 8.5%, 1.1055, 1.0525)), 1.0525)</f>
        <v>11.168887413644564</v>
      </c>
    </row>
    <row r="4385" spans="1:8" x14ac:dyDescent="0.25">
      <c r="A4385" t="s">
        <v>176</v>
      </c>
      <c r="B4385" t="str">
        <f>VLOOKUP(C4385, olt_db!$B$2:$E$70, 2, 0)</f>
        <v>OLT-SMGN-Hulakma_Sinaga</v>
      </c>
      <c r="C4385" t="s">
        <v>1471</v>
      </c>
      <c r="D4385" s="22" t="s">
        <v>1819</v>
      </c>
      <c r="E4385" s="22" t="s">
        <v>1596</v>
      </c>
      <c r="F4385" s="138">
        <v>2.9874637906622001</v>
      </c>
      <c r="G4385" s="139">
        <v>99.095681977192498</v>
      </c>
      <c r="H4385" s="100">
        <f>ACOS(COS(RADIANS(90-F4386)) * COS(RADIANS(90-F4385)) + SIN(RADIANS(90-F4386)) * SIN(RADIANS(90-F4385)) * COS(RADIANS(G4386-G4385))) * 6371392 * IFERROR(IF(AVERAGEIF('TT History'!$B:$B, D4385, 'TT History'!$E:$E) &gt; 9.8%, 1.1205, IF(AVERAGEIF('TT History'!$B:$B, D4385, 'TT History'!$E:$E) &gt;= 8.5%, 1.1055, 1.0525)), 1.0525)</f>
        <v>11.357276084420526</v>
      </c>
    </row>
    <row r="4386" spans="1:8" x14ac:dyDescent="0.25">
      <c r="A4386" t="s">
        <v>176</v>
      </c>
      <c r="B4386" t="str">
        <f>VLOOKUP(C4386, olt_db!$B$2:$E$70, 2, 0)</f>
        <v>OLT-SMGN-Hulakma_Sinaga</v>
      </c>
      <c r="C4386" t="s">
        <v>1471</v>
      </c>
      <c r="D4386" s="22" t="s">
        <v>1819</v>
      </c>
      <c r="E4386" s="22" t="s">
        <v>1597</v>
      </c>
      <c r="F4386" s="138">
        <v>2.9873671869042102</v>
      </c>
      <c r="G4386" s="139">
        <v>99.0956728197947</v>
      </c>
      <c r="H4386" s="100">
        <f>ACOS(COS(RADIANS(90-F4387)) * COS(RADIANS(90-F4386)) + SIN(RADIANS(90-F4387)) * SIN(RADIANS(90-F4386)) * COS(RADIANS(G4387-G4386))) * 6371392 * IFERROR(IF(AVERAGEIF('TT History'!$B:$B, D4386, 'TT History'!$E:$E) &gt; 9.8%, 1.1205, IF(AVERAGEIF('TT History'!$B:$B, D4386, 'TT History'!$E:$E) &gt;= 8.5%, 1.1055, 1.0525)), 1.0525)</f>
        <v>11.350240447292951</v>
      </c>
    </row>
    <row r="4387" spans="1:8" x14ac:dyDescent="0.25">
      <c r="A4387" t="s">
        <v>176</v>
      </c>
      <c r="B4387" t="str">
        <f>VLOOKUP(C4387, olt_db!$B$2:$E$70, 2, 0)</f>
        <v>OLT-SMGN-Hulakma_Sinaga</v>
      </c>
      <c r="C4387" t="s">
        <v>1471</v>
      </c>
      <c r="D4387" s="22" t="s">
        <v>1819</v>
      </c>
      <c r="E4387" s="22" t="s">
        <v>1598</v>
      </c>
      <c r="F4387" s="138">
        <v>2.9872703212139702</v>
      </c>
      <c r="G4387" s="139">
        <v>99.095668153421101</v>
      </c>
      <c r="H4387" s="100">
        <f>ACOS(COS(RADIANS(90-F4388)) * COS(RADIANS(90-F4387)) + SIN(RADIANS(90-F4388)) * SIN(RADIANS(90-F4387)) * COS(RADIANS(G4388-G4387))) * 6371392 * IFERROR(IF(AVERAGEIF('TT History'!$B:$B, D4387, 'TT History'!$E:$E) &gt; 9.8%, 1.1205, IF(AVERAGEIF('TT History'!$B:$B, D4387, 'TT History'!$E:$E) &gt;= 8.5%, 1.1055, 1.0525)), 1.0525)</f>
        <v>14.278168652768295</v>
      </c>
    </row>
    <row r="4388" spans="1:8" x14ac:dyDescent="0.25">
      <c r="A4388" t="s">
        <v>176</v>
      </c>
      <c r="B4388" t="str">
        <f>VLOOKUP(C4388, olt_db!$B$2:$E$70, 2, 0)</f>
        <v>OLT-SMGN-Hulakma_Sinaga</v>
      </c>
      <c r="C4388" t="s">
        <v>1471</v>
      </c>
      <c r="D4388" s="22" t="s">
        <v>1819</v>
      </c>
      <c r="E4388" s="22" t="s">
        <v>1599</v>
      </c>
      <c r="F4388" s="138">
        <v>2.9871486539771701</v>
      </c>
      <c r="G4388" s="139">
        <v>99.095659223803096</v>
      </c>
      <c r="H4388" s="100">
        <f>ACOS(COS(RADIANS(90-F4389)) * COS(RADIANS(90-F4388)) + SIN(RADIANS(90-F4389)) * SIN(RADIANS(90-F4388)) * COS(RADIANS(G4389-G4388))) * 6371392 * IFERROR(IF(AVERAGEIF('TT History'!$B:$B, D4388, 'TT History'!$E:$E) &gt; 9.8%, 1.1205, IF(AVERAGEIF('TT History'!$B:$B, D4388, 'TT History'!$E:$E) &gt;= 8.5%, 1.1055, 1.0525)), 1.0525)</f>
        <v>9.0270995539210457</v>
      </c>
    </row>
    <row r="4389" spans="1:8" x14ac:dyDescent="0.25">
      <c r="A4389" t="s">
        <v>176</v>
      </c>
      <c r="B4389" t="str">
        <f>VLOOKUP(C4389, olt_db!$B$2:$E$70, 2, 0)</f>
        <v>OLT-SMGN-Hulakma_Sinaga</v>
      </c>
      <c r="C4389" t="s">
        <v>1471</v>
      </c>
      <c r="D4389" s="22" t="s">
        <v>1819</v>
      </c>
      <c r="E4389" s="22" t="s">
        <v>1600</v>
      </c>
      <c r="F4389" s="138">
        <v>2.9870715562929102</v>
      </c>
      <c r="G4389" s="139">
        <v>99.095657032584995</v>
      </c>
      <c r="H4389" s="100">
        <f>ACOS(COS(RADIANS(90-F4390)) * COS(RADIANS(90-F4389)) + SIN(RADIANS(90-F4390)) * SIN(RADIANS(90-F4389)) * COS(RADIANS(G4390-G4389))) * 6371392 * IFERROR(IF(AVERAGEIF('TT History'!$B:$B, D4389, 'TT History'!$E:$E) &gt; 9.8%, 1.1205, IF(AVERAGEIF('TT History'!$B:$B, D4389, 'TT History'!$E:$E) &gt;= 8.5%, 1.1055, 1.0525)), 1.0525)</f>
        <v>12.264003933687208</v>
      </c>
    </row>
    <row r="4390" spans="1:8" x14ac:dyDescent="0.25">
      <c r="A4390" t="s">
        <v>176</v>
      </c>
      <c r="B4390" t="str">
        <f>VLOOKUP(C4390, olt_db!$B$2:$E$70, 2, 0)</f>
        <v>OLT-SMGN-Hulakma_Sinaga</v>
      </c>
      <c r="C4390" t="s">
        <v>1471</v>
      </c>
      <c r="D4390" s="22" t="s">
        <v>1819</v>
      </c>
      <c r="E4390" s="22" t="s">
        <v>1601</v>
      </c>
      <c r="F4390" s="138">
        <v>2.9869667711664998</v>
      </c>
      <c r="G4390" s="139">
        <v>99.095656988792697</v>
      </c>
      <c r="H4390" s="100">
        <f>ACOS(COS(RADIANS(90-F4391)) * COS(RADIANS(90-F4390)) + SIN(RADIANS(90-F4391)) * SIN(RADIANS(90-F4390)) * COS(RADIANS(G4391-G4390))) * 6371392 * IFERROR(IF(AVERAGEIF('TT History'!$B:$B, D4390, 'TT History'!$E:$E) &gt; 9.8%, 1.1205, IF(AVERAGEIF('TT History'!$B:$B, D4390, 'TT History'!$E:$E) &gt;= 8.5%, 1.1055, 1.0525)), 1.0525)</f>
        <v>11.741145706404419</v>
      </c>
    </row>
    <row r="4391" spans="1:8" x14ac:dyDescent="0.25">
      <c r="A4391" t="s">
        <v>176</v>
      </c>
      <c r="B4391" t="str">
        <f>VLOOKUP(C4391, olt_db!$B$2:$E$70, 2, 0)</f>
        <v>OLT-SMGN-Hulakma_Sinaga</v>
      </c>
      <c r="C4391" t="s">
        <v>1471</v>
      </c>
      <c r="D4391" s="22" t="s">
        <v>1819</v>
      </c>
      <c r="E4391" s="22" t="s">
        <v>1602</v>
      </c>
      <c r="F4391" s="138">
        <v>2.9868664542661199</v>
      </c>
      <c r="G4391" s="139">
        <v>99.095657821711399</v>
      </c>
      <c r="H4391" s="100">
        <f>ACOS(COS(RADIANS(90-F4392)) * COS(RADIANS(90-F4391)) + SIN(RADIANS(90-F4392)) * SIN(RADIANS(90-F4391)) * COS(RADIANS(G4392-G4391))) * 6371392 * IFERROR(IF(AVERAGEIF('TT History'!$B:$B, D4391, 'TT History'!$E:$E) &gt; 9.8%, 1.1205, IF(AVERAGEIF('TT History'!$B:$B, D4391, 'TT History'!$E:$E) &gt;= 8.5%, 1.1055, 1.0525)), 1.0525)</f>
        <v>16.207049218387738</v>
      </c>
    </row>
    <row r="4392" spans="1:8" x14ac:dyDescent="0.25">
      <c r="A4392" t="s">
        <v>176</v>
      </c>
      <c r="B4392" t="str">
        <f>VLOOKUP(C4392, olt_db!$B$2:$E$70, 2, 0)</f>
        <v>OLT-SMGN-Hulakma_Sinaga</v>
      </c>
      <c r="C4392" t="s">
        <v>1471</v>
      </c>
      <c r="D4392" s="22" t="s">
        <v>1819</v>
      </c>
      <c r="E4392" s="22" t="s">
        <v>1603</v>
      </c>
      <c r="F4392" s="138">
        <v>2.9867293306688198</v>
      </c>
      <c r="G4392" s="139">
        <v>99.0956385133168</v>
      </c>
      <c r="H4392" s="100">
        <f>ACOS(COS(RADIANS(90-F4393)) * COS(RADIANS(90-F4392)) + SIN(RADIANS(90-F4393)) * SIN(RADIANS(90-F4392)) * COS(RADIANS(G4393-G4392))) * 6371392 * IFERROR(IF(AVERAGEIF('TT History'!$B:$B, D4392, 'TT History'!$E:$E) &gt; 9.8%, 1.1205, IF(AVERAGEIF('TT History'!$B:$B, D4392, 'TT History'!$E:$E) &gt;= 8.5%, 1.1055, 1.0525)), 1.0525)</f>
        <v>15.473947979691321</v>
      </c>
    </row>
    <row r="4393" spans="1:8" x14ac:dyDescent="0.25">
      <c r="A4393" t="s">
        <v>176</v>
      </c>
      <c r="B4393" t="str">
        <f>VLOOKUP(C4393, olt_db!$B$2:$E$70, 2, 0)</f>
        <v>OLT-SMGN-Hulakma_Sinaga</v>
      </c>
      <c r="C4393" t="s">
        <v>1471</v>
      </c>
      <c r="D4393" s="22" t="s">
        <v>1819</v>
      </c>
      <c r="E4393" s="22" t="s">
        <v>1604</v>
      </c>
      <c r="F4393" s="138">
        <v>2.9865971775575799</v>
      </c>
      <c r="G4393" s="139">
        <v>99.095634575927704</v>
      </c>
      <c r="H4393" s="100">
        <f>ACOS(COS(RADIANS(90-F4394)) * COS(RADIANS(90-F4393)) + SIN(RADIANS(90-F4394)) * SIN(RADIANS(90-F4393)) * COS(RADIANS(G4394-G4393))) * 6371392 * IFERROR(IF(AVERAGEIF('TT History'!$B:$B, D4393, 'TT History'!$E:$E) &gt; 9.8%, 1.1205, IF(AVERAGEIF('TT History'!$B:$B, D4393, 'TT History'!$E:$E) &gt;= 8.5%, 1.1055, 1.0525)), 1.0525)</f>
        <v>8.5018968468537004</v>
      </c>
    </row>
    <row r="4394" spans="1:8" x14ac:dyDescent="0.25">
      <c r="A4394" t="s">
        <v>176</v>
      </c>
      <c r="B4394" t="str">
        <f>VLOOKUP(C4394, olt_db!$B$2:$E$70, 2, 0)</f>
        <v>OLT-SMGN-Hulakma_Sinaga</v>
      </c>
      <c r="C4394" t="s">
        <v>1471</v>
      </c>
      <c r="D4394" s="22" t="s">
        <v>1819</v>
      </c>
      <c r="E4394" s="22" t="s">
        <v>1605</v>
      </c>
      <c r="F4394" s="138">
        <v>2.98652453527873</v>
      </c>
      <c r="G4394" s="139">
        <v>99.095634176716302</v>
      </c>
      <c r="H4394" s="100">
        <f>ACOS(COS(RADIANS(90-F4395)) * COS(RADIANS(90-F4394)) + SIN(RADIANS(90-F4395)) * SIN(RADIANS(90-F4394)) * COS(RADIANS(G4395-G4394))) * 6371392 * IFERROR(IF(AVERAGEIF('TT History'!$B:$B, D4394, 'TT History'!$E:$E) &gt; 9.8%, 1.1205, IF(AVERAGEIF('TT History'!$B:$B, D4394, 'TT History'!$E:$E) &gt;= 8.5%, 1.1055, 1.0525)), 1.0525)</f>
        <v>11.973983100748335</v>
      </c>
    </row>
    <row r="4395" spans="1:8" x14ac:dyDescent="0.25">
      <c r="A4395" t="s">
        <v>176</v>
      </c>
      <c r="B4395" t="str">
        <f>VLOOKUP(C4395, olt_db!$B$2:$E$70, 2, 0)</f>
        <v>OLT-SMGN-Hulakma_Sinaga</v>
      </c>
      <c r="C4395" t="s">
        <v>1471</v>
      </c>
      <c r="D4395" s="22" t="s">
        <v>1819</v>
      </c>
      <c r="E4395" s="22" t="s">
        <v>1606</v>
      </c>
      <c r="F4395" s="138">
        <v>2.9864223931276102</v>
      </c>
      <c r="G4395" s="139">
        <v>99.095628371095799</v>
      </c>
      <c r="H4395" s="100">
        <f>ACOS(COS(RADIANS(90-F4396)) * COS(RADIANS(90-F4395)) + SIN(RADIANS(90-F4396)) * SIN(RADIANS(90-F4395)) * COS(RADIANS(G4396-G4395))) * 6371392 * IFERROR(IF(AVERAGEIF('TT History'!$B:$B, D4395, 'TT History'!$E:$E) &gt; 9.8%, 1.1205, IF(AVERAGEIF('TT History'!$B:$B, D4395, 'TT History'!$E:$E) &gt;= 8.5%, 1.1055, 1.0525)), 1.0525)</f>
        <v>10.807676870443656</v>
      </c>
    </row>
    <row r="4396" spans="1:8" x14ac:dyDescent="0.25">
      <c r="A4396" t="s">
        <v>176</v>
      </c>
      <c r="B4396" t="str">
        <f>VLOOKUP(C4396, olt_db!$B$2:$E$70, 2, 0)</f>
        <v>OLT-SMGN-Hulakma_Sinaga</v>
      </c>
      <c r="C4396" t="s">
        <v>1471</v>
      </c>
      <c r="D4396" s="22" t="s">
        <v>1819</v>
      </c>
      <c r="E4396" s="22" t="s">
        <v>1607</v>
      </c>
      <c r="F4396" s="138">
        <v>2.9863300805603101</v>
      </c>
      <c r="G4396" s="139">
        <v>99.095626036922994</v>
      </c>
      <c r="H4396" s="100">
        <f>ACOS(COS(RADIANS(90-F4397)) * COS(RADIANS(90-F4396)) + SIN(RADIANS(90-F4397)) * SIN(RADIANS(90-F4396)) * COS(RADIANS(G4397-G4396))) * 6371392 * IFERROR(IF(AVERAGEIF('TT History'!$B:$B, D4396, 'TT History'!$E:$E) &gt; 9.8%, 1.1205, IF(AVERAGEIF('TT History'!$B:$B, D4396, 'TT History'!$E:$E) &gt;= 8.5%, 1.1055, 1.0525)), 1.0525)</f>
        <v>10.456434050874222</v>
      </c>
    </row>
    <row r="4397" spans="1:8" x14ac:dyDescent="0.25">
      <c r="A4397" t="s">
        <v>176</v>
      </c>
      <c r="B4397" t="str">
        <f>VLOOKUP(C4397, olt_db!$B$2:$E$70, 2, 0)</f>
        <v>OLT-SMGN-Hulakma_Sinaga</v>
      </c>
      <c r="C4397" t="s">
        <v>1471</v>
      </c>
      <c r="D4397" s="22" t="s">
        <v>1819</v>
      </c>
      <c r="E4397" s="22" t="s">
        <v>1608</v>
      </c>
      <c r="F4397" s="138">
        <v>2.9862407651409</v>
      </c>
      <c r="G4397" s="139">
        <v>99.095623956776095</v>
      </c>
      <c r="H4397" s="100">
        <f>ACOS(COS(RADIANS(90-F4398)) * COS(RADIANS(90-F4397)) + SIN(RADIANS(90-F4398)) * SIN(RADIANS(90-F4397)) * COS(RADIANS(G4398-G4397))) * 6371392 * IFERROR(IF(AVERAGEIF('TT History'!$B:$B, D4397, 'TT History'!$E:$E) &gt; 9.8%, 1.1205, IF(AVERAGEIF('TT History'!$B:$B, D4397, 'TT History'!$E:$E) &gt;= 8.5%, 1.1055, 1.0525)), 1.0525)</f>
        <v>11.986901594939948</v>
      </c>
    </row>
    <row r="4398" spans="1:8" x14ac:dyDescent="0.25">
      <c r="A4398" t="s">
        <v>176</v>
      </c>
      <c r="B4398" t="str">
        <f>VLOOKUP(C4398, olt_db!$B$2:$E$70, 2, 0)</f>
        <v>OLT-SMGN-Hulakma_Sinaga</v>
      </c>
      <c r="C4398" t="s">
        <v>1471</v>
      </c>
      <c r="D4398" s="22" t="s">
        <v>1819</v>
      </c>
      <c r="E4398" s="22" t="s">
        <v>1609</v>
      </c>
      <c r="F4398" s="138">
        <v>2.9861387136880801</v>
      </c>
      <c r="G4398" s="139">
        <v>99.095615354289095</v>
      </c>
      <c r="H4398" s="100">
        <f>ACOS(COS(RADIANS(90-F4399)) * COS(RADIANS(90-F4398)) + SIN(RADIANS(90-F4399)) * SIN(RADIANS(90-F4398)) * COS(RADIANS(G4399-G4398))) * 6371392 * IFERROR(IF(AVERAGEIF('TT History'!$B:$B, D4398, 'TT History'!$E:$E) &gt; 9.8%, 1.1205, IF(AVERAGEIF('TT History'!$B:$B, D4398, 'TT History'!$E:$E) &gt;= 8.5%, 1.1055, 1.0525)), 1.0525)</f>
        <v>16.462563614688445</v>
      </c>
    </row>
    <row r="4399" spans="1:8" x14ac:dyDescent="0.25">
      <c r="A4399" t="s">
        <v>176</v>
      </c>
      <c r="B4399" t="str">
        <f>VLOOKUP(C4399, olt_db!$B$2:$E$70, 2, 0)</f>
        <v>OLT-SMGN-Hulakma_Sinaga</v>
      </c>
      <c r="C4399" t="s">
        <v>1471</v>
      </c>
      <c r="D4399" s="22" t="s">
        <v>1819</v>
      </c>
      <c r="E4399" s="22" t="s">
        <v>1610</v>
      </c>
      <c r="F4399" s="138">
        <v>2.9859987795179102</v>
      </c>
      <c r="G4399" s="139">
        <v>99.095601073642399</v>
      </c>
      <c r="H4399" s="100">
        <f>ACOS(COS(RADIANS(90-F4400)) * COS(RADIANS(90-F4399)) + SIN(RADIANS(90-F4400)) * SIN(RADIANS(90-F4399)) * COS(RADIANS(G4400-G4399))) * 6371392 * IFERROR(IF(AVERAGEIF('TT History'!$B:$B, D4399, 'TT History'!$E:$E) &gt; 9.8%, 1.1205, IF(AVERAGEIF('TT History'!$B:$B, D4399, 'TT History'!$E:$E) &gt;= 8.5%, 1.1055, 1.0525)), 1.0525)</f>
        <v>10.53302504662703</v>
      </c>
    </row>
    <row r="4400" spans="1:8" x14ac:dyDescent="0.25">
      <c r="A4400" t="s">
        <v>176</v>
      </c>
      <c r="B4400" t="str">
        <f>VLOOKUP(C4400, olt_db!$B$2:$E$70, 2, 0)</f>
        <v>OLT-SMGN-Hulakma_Sinaga</v>
      </c>
      <c r="C4400" t="s">
        <v>1471</v>
      </c>
      <c r="D4400" s="22" t="s">
        <v>1819</v>
      </c>
      <c r="E4400" s="22" t="s">
        <v>1611</v>
      </c>
      <c r="F4400" s="138">
        <v>2.9859091298577001</v>
      </c>
      <c r="G4400" s="139">
        <v>99.095593177601202</v>
      </c>
      <c r="H4400" s="100">
        <f>ACOS(COS(RADIANS(90-F4401)) * COS(RADIANS(90-F4400)) + SIN(RADIANS(90-F4401)) * SIN(RADIANS(90-F4400)) * COS(RADIANS(G4401-G4400))) * 6371392 * IFERROR(IF(AVERAGEIF('TT History'!$B:$B, D4400, 'TT History'!$E:$E) &gt; 9.8%, 1.1205, IF(AVERAGEIF('TT History'!$B:$B, D4400, 'TT History'!$E:$E) &gt;= 8.5%, 1.1055, 1.0525)), 1.0525)</f>
        <v>7.8478144382904693</v>
      </c>
    </row>
    <row r="4401" spans="1:8" x14ac:dyDescent="0.25">
      <c r="A4401" t="s">
        <v>176</v>
      </c>
      <c r="B4401" t="str">
        <f>VLOOKUP(C4401, olt_db!$B$2:$E$70, 2, 0)</f>
        <v>OLT-SMGN-Hulakma_Sinaga</v>
      </c>
      <c r="C4401" t="s">
        <v>1471</v>
      </c>
      <c r="D4401" s="22" t="s">
        <v>1819</v>
      </c>
      <c r="E4401" s="22" t="s">
        <v>1612</v>
      </c>
      <c r="F4401" s="138">
        <v>2.9858420742447902</v>
      </c>
      <c r="G4401" s="139">
        <v>99.095593106144307</v>
      </c>
      <c r="H4401" s="100">
        <f>ACOS(COS(RADIANS(90-F4402)) * COS(RADIANS(90-F4401)) + SIN(RADIANS(90-F4402)) * SIN(RADIANS(90-F4401)) * COS(RADIANS(G4402-G4401))) * 6371392 * IFERROR(IF(AVERAGEIF('TT History'!$B:$B, D4401, 'TT History'!$E:$E) &gt; 9.8%, 1.1205, IF(AVERAGEIF('TT History'!$B:$B, D4401, 'TT History'!$E:$E) &gt;= 8.5%, 1.1055, 1.0525)), 1.0525)</f>
        <v>8.8059301487055901</v>
      </c>
    </row>
    <row r="4402" spans="1:8" x14ac:dyDescent="0.25">
      <c r="A4402" t="s">
        <v>176</v>
      </c>
      <c r="B4402" t="str">
        <f>VLOOKUP(C4402, olt_db!$B$2:$E$70, 2, 0)</f>
        <v>OLT-SMGN-Hulakma_Sinaga</v>
      </c>
      <c r="C4402" t="s">
        <v>1471</v>
      </c>
      <c r="D4402" s="22" t="s">
        <v>1819</v>
      </c>
      <c r="E4402" s="22" t="s">
        <v>1613</v>
      </c>
      <c r="F4402" s="138">
        <v>2.98576684309822</v>
      </c>
      <c r="G4402" s="139">
        <v>99.095591991442902</v>
      </c>
      <c r="H4402" s="100">
        <f>ACOS(COS(RADIANS(90-F4403)) * COS(RADIANS(90-F4402)) + SIN(RADIANS(90-F4403)) * SIN(RADIANS(90-F4402)) * COS(RADIANS(G4403-G4402))) * 6371392 * IFERROR(IF(AVERAGEIF('TT History'!$B:$B, D4402, 'TT History'!$E:$E) &gt; 9.8%, 1.1205, IF(AVERAGEIF('TT History'!$B:$B, D4402, 'TT History'!$E:$E) &gt;= 8.5%, 1.1055, 1.0525)), 1.0525)</f>
        <v>9.5933731385796506</v>
      </c>
    </row>
    <row r="4403" spans="1:8" x14ac:dyDescent="0.25">
      <c r="A4403" t="s">
        <v>176</v>
      </c>
      <c r="B4403" t="str">
        <f>VLOOKUP(C4403, olt_db!$B$2:$E$70, 2, 0)</f>
        <v>OLT-SMGN-Hulakma_Sinaga</v>
      </c>
      <c r="C4403" t="s">
        <v>1471</v>
      </c>
      <c r="D4403" s="22" t="s">
        <v>1819</v>
      </c>
      <c r="E4403" s="22" t="s">
        <v>1614</v>
      </c>
      <c r="F4403" s="138">
        <v>2.9856849218814299</v>
      </c>
      <c r="G4403" s="139">
        <v>99.095589099189098</v>
      </c>
      <c r="H4403" s="100">
        <f>ACOS(COS(RADIANS(90-F4404)) * COS(RADIANS(90-F4403)) + SIN(RADIANS(90-F4404)) * SIN(RADIANS(90-F4403)) * COS(RADIANS(G4404-G4403))) * 6371392 * IFERROR(IF(AVERAGEIF('TT History'!$B:$B, D4403, 'TT History'!$E:$E) &gt; 9.8%, 1.1205, IF(AVERAGEIF('TT History'!$B:$B, D4403, 'TT History'!$E:$E) &gt;= 8.5%, 1.1055, 1.0525)), 1.0525)</f>
        <v>9.6726692709001068</v>
      </c>
    </row>
    <row r="4404" spans="1:8" x14ac:dyDescent="0.25">
      <c r="A4404" t="s">
        <v>176</v>
      </c>
      <c r="B4404" t="str">
        <f>VLOOKUP(C4404, olt_db!$B$2:$E$70, 2, 0)</f>
        <v>OLT-SMGN-Hulakma_Sinaga</v>
      </c>
      <c r="C4404" t="s">
        <v>1471</v>
      </c>
      <c r="D4404" s="22" t="s">
        <v>1819</v>
      </c>
      <c r="E4404" s="22" t="s">
        <v>1615</v>
      </c>
      <c r="F4404" s="138">
        <v>2.9856023729927301</v>
      </c>
      <c r="G4404" s="139">
        <v>99.095585052406804</v>
      </c>
      <c r="H4404" s="100">
        <f>ACOS(COS(RADIANS(90-F4405)) * COS(RADIANS(90-F4404)) + SIN(RADIANS(90-F4405)) * SIN(RADIANS(90-F4404)) * COS(RADIANS(G4405-G4404))) * 6371392 * IFERROR(IF(AVERAGEIF('TT History'!$B:$B, D4404, 'TT History'!$E:$E) &gt; 9.8%, 1.1205, IF(AVERAGEIF('TT History'!$B:$B, D4404, 'TT History'!$E:$E) &gt;= 8.5%, 1.1055, 1.0525)), 1.0525)</f>
        <v>10.639138480213647</v>
      </c>
    </row>
    <row r="4405" spans="1:8" x14ac:dyDescent="0.25">
      <c r="A4405" t="s">
        <v>176</v>
      </c>
      <c r="B4405" t="str">
        <f>VLOOKUP(C4405, olt_db!$B$2:$E$70, 2, 0)</f>
        <v>OLT-SMGN-Hulakma_Sinaga</v>
      </c>
      <c r="C4405" t="s">
        <v>1471</v>
      </c>
      <c r="D4405" s="22" t="s">
        <v>1819</v>
      </c>
      <c r="E4405" s="22" t="s">
        <v>1616</v>
      </c>
      <c r="F4405" s="138">
        <v>2.98551150555432</v>
      </c>
      <c r="G4405" s="139">
        <v>99.095582593374701</v>
      </c>
      <c r="H4405" s="100">
        <f>ACOS(COS(RADIANS(90-F4406)) * COS(RADIANS(90-F4405)) + SIN(RADIANS(90-F4406)) * SIN(RADIANS(90-F4405)) * COS(RADIANS(G4406-G4405))) * 6371392 * IFERROR(IF(AVERAGEIF('TT History'!$B:$B, D4405, 'TT History'!$E:$E) &gt; 9.8%, 1.1205, IF(AVERAGEIF('TT History'!$B:$B, D4405, 'TT History'!$E:$E) &gt;= 8.5%, 1.1055, 1.0525)), 1.0525)</f>
        <v>11.365625247331396</v>
      </c>
    </row>
    <row r="4406" spans="1:8" x14ac:dyDescent="0.25">
      <c r="A4406" t="s">
        <v>176</v>
      </c>
      <c r="B4406" t="str">
        <f>VLOOKUP(C4406, olt_db!$B$2:$E$70, 2, 0)</f>
        <v>OLT-SMGN-Hulakma_Sinaga</v>
      </c>
      <c r="C4406" t="s">
        <v>1471</v>
      </c>
      <c r="D4406" s="22" t="s">
        <v>1819</v>
      </c>
      <c r="E4406" s="22" t="s">
        <v>1617</v>
      </c>
      <c r="F4406" s="138">
        <v>2.9854144052408</v>
      </c>
      <c r="G4406" s="139">
        <v>99.095583869453606</v>
      </c>
      <c r="H4406" s="100">
        <f>ACOS(COS(RADIANS(90-F4407)) * COS(RADIANS(90-F4406)) + SIN(RADIANS(90-F4407)) * SIN(RADIANS(90-F4406)) * COS(RADIANS(G4407-G4406))) * 6371392 * IFERROR(IF(AVERAGEIF('TT History'!$B:$B, D4406, 'TT History'!$E:$E) &gt; 9.8%, 1.1205, IF(AVERAGEIF('TT History'!$B:$B, D4406, 'TT History'!$E:$E) &gt;= 8.5%, 1.1055, 1.0525)), 1.0525)</f>
        <v>11.109276560569121</v>
      </c>
    </row>
    <row r="4407" spans="1:8" x14ac:dyDescent="0.25">
      <c r="A4407" t="s">
        <v>176</v>
      </c>
      <c r="B4407" t="str">
        <f>VLOOKUP(C4407, olt_db!$B$2:$E$70, 2, 0)</f>
        <v>OLT-SMGN-Hulakma_Sinaga</v>
      </c>
      <c r="C4407" t="s">
        <v>1471</v>
      </c>
      <c r="D4407" s="22" t="s">
        <v>1819</v>
      </c>
      <c r="E4407" s="22" t="s">
        <v>1618</v>
      </c>
      <c r="F4407" s="138">
        <v>2.9853195078478199</v>
      </c>
      <c r="G4407" s="139">
        <v>99.095581821295198</v>
      </c>
      <c r="H4407" s="100">
        <f>ACOS(COS(RADIANS(90-F4408)) * COS(RADIANS(90-F4407)) + SIN(RADIANS(90-F4408)) * SIN(RADIANS(90-F4407)) * COS(RADIANS(G4408-G4407))) * 6371392 * IFERROR(IF(AVERAGEIF('TT History'!$B:$B, D4407, 'TT History'!$E:$E) &gt; 9.8%, 1.1205, IF(AVERAGEIF('TT History'!$B:$B, D4407, 'TT History'!$E:$E) &gt;= 8.5%, 1.1055, 1.0525)), 1.0525)</f>
        <v>14.288305302722408</v>
      </c>
    </row>
    <row r="4408" spans="1:8" x14ac:dyDescent="0.25">
      <c r="A4408" t="s">
        <v>176</v>
      </c>
      <c r="B4408" t="str">
        <f>VLOOKUP(C4408, olt_db!$B$2:$E$70, 2, 0)</f>
        <v>OLT-SMGN-Hulakma_Sinaga</v>
      </c>
      <c r="C4408" t="s">
        <v>1471</v>
      </c>
      <c r="D4408" s="22" t="s">
        <v>1819</v>
      </c>
      <c r="E4408" s="22" t="s">
        <v>1619</v>
      </c>
      <c r="F4408" s="138">
        <v>2.98519746459684</v>
      </c>
      <c r="G4408" s="139">
        <v>99.095584886364705</v>
      </c>
      <c r="H4408" s="100">
        <f>ACOS(COS(RADIANS(90-F4409)) * COS(RADIANS(90-F4408)) + SIN(RADIANS(90-F4409)) * SIN(RADIANS(90-F4408)) * COS(RADIANS(G4409-G4408))) * 6371392 * IFERROR(IF(AVERAGEIF('TT History'!$B:$B, D4408, 'TT History'!$E:$E) &gt; 9.8%, 1.1205, IF(AVERAGEIF('TT History'!$B:$B, D4408, 'TT History'!$E:$E) &gt;= 8.5%, 1.1055, 1.0525)), 1.0525)</f>
        <v>13.830576803844011</v>
      </c>
    </row>
    <row r="4409" spans="1:8" x14ac:dyDescent="0.25">
      <c r="A4409" t="s">
        <v>176</v>
      </c>
      <c r="B4409" t="str">
        <f>VLOOKUP(C4409, olt_db!$B$2:$E$70, 2, 0)</f>
        <v>OLT-SMGN-Hulakma_Sinaga</v>
      </c>
      <c r="C4409" t="s">
        <v>1471</v>
      </c>
      <c r="D4409" s="22" t="s">
        <v>1819</v>
      </c>
      <c r="E4409" s="22" t="s">
        <v>1620</v>
      </c>
      <c r="F4409" s="138">
        <v>2.98507934085979</v>
      </c>
      <c r="G4409" s="139">
        <v>99.095581562355093</v>
      </c>
      <c r="H4409" s="100">
        <f>ACOS(COS(RADIANS(90-F4410)) * COS(RADIANS(90-F4409)) + SIN(RADIANS(90-F4410)) * SIN(RADIANS(90-F4409)) * COS(RADIANS(G4410-G4409))) * 6371392 * IFERROR(IF(AVERAGEIF('TT History'!$B:$B, D4409, 'TT History'!$E:$E) &gt; 9.8%, 1.1205, IF(AVERAGEIF('TT History'!$B:$B, D4409, 'TT History'!$E:$E) &gt;= 8.5%, 1.1055, 1.0525)), 1.0525)</f>
        <v>13.823355323788526</v>
      </c>
    </row>
    <row r="4410" spans="1:8" x14ac:dyDescent="0.25">
      <c r="A4410" t="s">
        <v>176</v>
      </c>
      <c r="B4410" t="str">
        <f>VLOOKUP(C4410, olt_db!$B$2:$E$70, 2, 0)</f>
        <v>OLT-SMGN-Hulakma_Sinaga</v>
      </c>
      <c r="C4410" t="s">
        <v>1471</v>
      </c>
      <c r="D4410" s="22" t="s">
        <v>1819</v>
      </c>
      <c r="E4410" s="22" t="s">
        <v>1621</v>
      </c>
      <c r="F4410" s="138">
        <v>2.9849614616868698</v>
      </c>
      <c r="G4410" s="139">
        <v>99.095588892587401</v>
      </c>
      <c r="H4410" s="100">
        <f>ACOS(COS(RADIANS(90-F4411)) * COS(RADIANS(90-F4410)) + SIN(RADIANS(90-F4411)) * SIN(RADIANS(90-F4410)) * COS(RADIANS(G4411-G4410))) * 6371392 * IFERROR(IF(AVERAGEIF('TT History'!$B:$B, D4410, 'TT History'!$E:$E) &gt; 9.8%, 1.1205, IF(AVERAGEIF('TT History'!$B:$B, D4410, 'TT History'!$E:$E) &gt;= 8.5%, 1.1055, 1.0525)), 1.0525)</f>
        <v>14.280266480079769</v>
      </c>
    </row>
    <row r="4411" spans="1:8" x14ac:dyDescent="0.25">
      <c r="A4411" t="s">
        <v>176</v>
      </c>
      <c r="B4411" t="str">
        <f>VLOOKUP(C4411, olt_db!$B$2:$E$70, 2, 0)</f>
        <v>OLT-SMGN-Hulakma_Sinaga</v>
      </c>
      <c r="C4411" t="s">
        <v>1471</v>
      </c>
      <c r="D4411" s="22" t="s">
        <v>1819</v>
      </c>
      <c r="E4411" s="22" t="s">
        <v>1622</v>
      </c>
      <c r="F4411" s="138">
        <v>2.9848396319648498</v>
      </c>
      <c r="G4411" s="139">
        <v>99.095595552037395</v>
      </c>
      <c r="H4411" s="100">
        <f>ACOS(COS(RADIANS(90-F4412)) * COS(RADIANS(90-F4411)) + SIN(RADIANS(90-F4412)) * SIN(RADIANS(90-F4411)) * COS(RADIANS(G4412-G4411))) * 6371392 * IFERROR(IF(AVERAGEIF('TT History'!$B:$B, D4411, 'TT History'!$E:$E) &gt; 9.8%, 1.1205, IF(AVERAGEIF('TT History'!$B:$B, D4411, 'TT History'!$E:$E) &gt;= 8.5%, 1.1055, 1.0525)), 1.0525)</f>
        <v>14.715203411335828</v>
      </c>
    </row>
    <row r="4412" spans="1:8" x14ac:dyDescent="0.25">
      <c r="A4412" t="s">
        <v>176</v>
      </c>
      <c r="B4412" t="str">
        <f>VLOOKUP(C4412, olt_db!$B$2:$E$70, 2, 0)</f>
        <v>OLT-SMGN-Hulakma_Sinaga</v>
      </c>
      <c r="C4412" t="s">
        <v>1471</v>
      </c>
      <c r="D4412" s="22" t="s">
        <v>1819</v>
      </c>
      <c r="E4412" s="22" t="s">
        <v>1623</v>
      </c>
      <c r="F4412" s="138">
        <v>2.9847150998259302</v>
      </c>
      <c r="G4412" s="139">
        <v>99.095612866250903</v>
      </c>
      <c r="H4412" s="100">
        <f>ACOS(COS(RADIANS(90-F4413)) * COS(RADIANS(90-F4412)) + SIN(RADIANS(90-F4413)) * SIN(RADIANS(90-F4412)) * COS(RADIANS(G4413-G4412))) * 6371392 * IFERROR(IF(AVERAGEIF('TT History'!$B:$B, D4412, 'TT History'!$E:$E) &gt; 9.8%, 1.1205, IF(AVERAGEIF('TT History'!$B:$B, D4412, 'TT History'!$E:$E) &gt;= 8.5%, 1.1055, 1.0525)), 1.0525)</f>
        <v>20.410511934942289</v>
      </c>
    </row>
    <row r="4413" spans="1:8" x14ac:dyDescent="0.25">
      <c r="A4413" t="s">
        <v>176</v>
      </c>
      <c r="B4413" t="str">
        <f>VLOOKUP(C4413, olt_db!$B$2:$E$70, 2, 0)</f>
        <v>OLT-SMGN-Hulakma_Sinaga</v>
      </c>
      <c r="C4413" t="s">
        <v>1471</v>
      </c>
      <c r="D4413" s="22" t="s">
        <v>1819</v>
      </c>
      <c r="E4413" s="22" t="s">
        <v>1624</v>
      </c>
      <c r="F4413" s="138">
        <v>2.9845446557659501</v>
      </c>
      <c r="G4413" s="139">
        <v>99.095649795711495</v>
      </c>
      <c r="H4413" s="100">
        <f>ACOS(COS(RADIANS(90-F4414)) * COS(RADIANS(90-F4413)) + SIN(RADIANS(90-F4414)) * SIN(RADIANS(90-F4413)) * COS(RADIANS(G4414-G4413))) * 6371392 * IFERROR(IF(AVERAGEIF('TT History'!$B:$B, D4413, 'TT History'!$E:$E) &gt; 9.8%, 1.1205, IF(AVERAGEIF('TT History'!$B:$B, D4413, 'TT History'!$E:$E) &gt;= 8.5%, 1.1055, 1.0525)), 1.0525)</f>
        <v>19.588211442339215</v>
      </c>
    </row>
    <row r="4414" spans="1:8" x14ac:dyDescent="0.25">
      <c r="A4414" t="s">
        <v>176</v>
      </c>
      <c r="B4414" t="str">
        <f>VLOOKUP(C4414, olt_db!$B$2:$E$70, 2, 0)</f>
        <v>OLT-SMGN-Hulakma_Sinaga</v>
      </c>
      <c r="C4414" t="s">
        <v>1471</v>
      </c>
      <c r="D4414" s="22" t="s">
        <v>1819</v>
      </c>
      <c r="E4414" s="22" t="s">
        <v>1625</v>
      </c>
      <c r="F4414" s="138">
        <v>2.9843901254072698</v>
      </c>
      <c r="G4414" s="139">
        <v>99.095714152976001</v>
      </c>
      <c r="H4414" s="100">
        <f>ACOS(COS(RADIANS(90-F4415)) * COS(RADIANS(90-F4414)) + SIN(RADIANS(90-F4415)) * SIN(RADIANS(90-F4414)) * COS(RADIANS(G4415-G4414))) * 6371392 * IFERROR(IF(AVERAGEIF('TT History'!$B:$B, D4414, 'TT History'!$E:$E) &gt; 9.8%, 1.1205, IF(AVERAGEIF('TT History'!$B:$B, D4414, 'TT History'!$E:$E) &gt;= 8.5%, 1.1055, 1.0525)), 1.0525)</f>
        <v>17.204324289558659</v>
      </c>
    </row>
    <row r="4415" spans="1:8" x14ac:dyDescent="0.25">
      <c r="A4415" t="s">
        <v>176</v>
      </c>
      <c r="B4415" t="str">
        <f>VLOOKUP(C4415, olt_db!$B$2:$E$70, 2, 0)</f>
        <v>OLT-SMGN-Hulakma_Sinaga</v>
      </c>
      <c r="C4415" t="s">
        <v>1471</v>
      </c>
      <c r="D4415" s="22" t="s">
        <v>1819</v>
      </c>
      <c r="E4415" s="22" t="s">
        <v>1626</v>
      </c>
      <c r="F4415" s="138">
        <v>2.9842729923048599</v>
      </c>
      <c r="G4415" s="139">
        <v>99.095803082732004</v>
      </c>
      <c r="H4415" s="100">
        <f>ACOS(COS(RADIANS(90-F4416)) * COS(RADIANS(90-F4415)) + SIN(RADIANS(90-F4416)) * SIN(RADIANS(90-F4415)) * COS(RADIANS(G4416-G4415))) * 6371392 * IFERROR(IF(AVERAGEIF('TT History'!$B:$B, D4415, 'TT History'!$E:$E) &gt; 9.8%, 1.1205, IF(AVERAGEIF('TT History'!$B:$B, D4415, 'TT History'!$E:$E) &gt;= 8.5%, 1.1055, 1.0525)), 1.0525)</f>
        <v>16.360348469172038</v>
      </c>
    </row>
    <row r="4416" spans="1:8" x14ac:dyDescent="0.25">
      <c r="A4416" t="s">
        <v>176</v>
      </c>
      <c r="B4416" t="str">
        <f>VLOOKUP(C4416, olt_db!$B$2:$E$70, 2, 0)</f>
        <v>OLT-SMGN-Hulakma_Sinaga</v>
      </c>
      <c r="C4416" t="s">
        <v>1471</v>
      </c>
      <c r="D4416" s="22" t="s">
        <v>1819</v>
      </c>
      <c r="E4416" s="22" t="s">
        <v>1627</v>
      </c>
      <c r="F4416" s="138">
        <v>2.9841650118646199</v>
      </c>
      <c r="G4416" s="139">
        <v>99.095891971014197</v>
      </c>
      <c r="H4416" s="100">
        <f>ACOS(COS(RADIANS(90-F4417)) * COS(RADIANS(90-F4416)) + SIN(RADIANS(90-F4417)) * SIN(RADIANS(90-F4416)) * COS(RADIANS(G4417-G4416))) * 6371392 * IFERROR(IF(AVERAGEIF('TT History'!$B:$B, D4416, 'TT History'!$E:$E) &gt; 9.8%, 1.1205, IF(AVERAGEIF('TT History'!$B:$B, D4416, 'TT History'!$E:$E) &gt;= 8.5%, 1.1055, 1.0525)), 1.0525)</f>
        <v>17.416596084531463</v>
      </c>
    </row>
    <row r="4417" spans="1:8" x14ac:dyDescent="0.25">
      <c r="A4417" t="s">
        <v>176</v>
      </c>
      <c r="B4417" t="str">
        <f>VLOOKUP(C4417, olt_db!$B$2:$E$70, 2, 0)</f>
        <v>OLT-SMGN-Hulakma_Sinaga</v>
      </c>
      <c r="C4417" t="s">
        <v>1471</v>
      </c>
      <c r="D4417" s="22" t="s">
        <v>1819</v>
      </c>
      <c r="E4417" s="22" t="s">
        <v>1628</v>
      </c>
      <c r="F4417" s="138">
        <v>2.9840448841796299</v>
      </c>
      <c r="G4417" s="139">
        <v>99.095979918374795</v>
      </c>
      <c r="H4417" s="100">
        <f>ACOS(COS(RADIANS(90-F4418)) * COS(RADIANS(90-F4417)) + SIN(RADIANS(90-F4418)) * SIN(RADIANS(90-F4417)) * COS(RADIANS(G4418-G4417))) * 6371392 * IFERROR(IF(AVERAGEIF('TT History'!$B:$B, D4417, 'TT History'!$E:$E) &gt; 9.8%, 1.1205, IF(AVERAGEIF('TT History'!$B:$B, D4417, 'TT History'!$E:$E) &gt;= 8.5%, 1.1055, 1.0525)), 1.0525)</f>
        <v>21.853559939529553</v>
      </c>
    </row>
    <row r="4418" spans="1:8" x14ac:dyDescent="0.25">
      <c r="A4418" t="s">
        <v>176</v>
      </c>
      <c r="B4418" t="str">
        <f>VLOOKUP(C4418, olt_db!$B$2:$E$70, 2, 0)</f>
        <v>OLT-SMGN-Hulakma_Sinaga</v>
      </c>
      <c r="C4418" t="s">
        <v>1471</v>
      </c>
      <c r="D4418" s="22" t="s">
        <v>1819</v>
      </c>
      <c r="E4418" s="22" t="s">
        <v>1629</v>
      </c>
      <c r="F4418" s="138">
        <v>2.9838941735786899</v>
      </c>
      <c r="G4418" s="139">
        <v>99.096090300099505</v>
      </c>
      <c r="H4418" s="100">
        <f>ACOS(COS(RADIANS(90-F4419)) * COS(RADIANS(90-F4418)) + SIN(RADIANS(90-F4419)) * SIN(RADIANS(90-F4418)) * COS(RADIANS(G4419-G4418))) * 6371392 * IFERROR(IF(AVERAGEIF('TT History'!$B:$B, D4418, 'TT History'!$E:$E) &gt; 9.8%, 1.1205, IF(AVERAGEIF('TT History'!$B:$B, D4418, 'TT History'!$E:$E) &gt;= 8.5%, 1.1055, 1.0525)), 1.0525)</f>
        <v>20.211903034776377</v>
      </c>
    </row>
    <row r="4419" spans="1:8" x14ac:dyDescent="0.25">
      <c r="A4419" t="s">
        <v>176</v>
      </c>
      <c r="B4419" t="str">
        <f>VLOOKUP(C4419, olt_db!$B$2:$E$70, 2, 0)</f>
        <v>OLT-SMGN-Hulakma_Sinaga</v>
      </c>
      <c r="C4419" t="s">
        <v>1471</v>
      </c>
      <c r="D4419" s="22" t="s">
        <v>1819</v>
      </c>
      <c r="E4419" s="22" t="s">
        <v>1630</v>
      </c>
      <c r="F4419" s="138">
        <v>2.9837514214987801</v>
      </c>
      <c r="G4419" s="139">
        <v>99.096187615866</v>
      </c>
      <c r="H4419" s="100">
        <f>ACOS(COS(RADIANS(90-F4420)) * COS(RADIANS(90-F4419)) + SIN(RADIANS(90-F4420)) * SIN(RADIANS(90-F4419)) * COS(RADIANS(G4420-G4419))) * 6371392 * IFERROR(IF(AVERAGEIF('TT History'!$B:$B, D4419, 'TT History'!$E:$E) &gt; 9.8%, 1.1205, IF(AVERAGEIF('TT History'!$B:$B, D4419, 'TT History'!$E:$E) &gt;= 8.5%, 1.1055, 1.0525)), 1.0525)</f>
        <v>18.524267166167856</v>
      </c>
    </row>
    <row r="4420" spans="1:8" x14ac:dyDescent="0.25">
      <c r="A4420" t="s">
        <v>176</v>
      </c>
      <c r="B4420" t="str">
        <f>VLOOKUP(C4420, olt_db!$B$2:$E$70, 2, 0)</f>
        <v>OLT-SMGN-Hulakma_Sinaga</v>
      </c>
      <c r="C4420" t="s">
        <v>1471</v>
      </c>
      <c r="D4420" s="22" t="s">
        <v>1819</v>
      </c>
      <c r="E4420" s="22" t="s">
        <v>1631</v>
      </c>
      <c r="F4420" s="138">
        <v>2.98362224014656</v>
      </c>
      <c r="G4420" s="139">
        <v>99.096279187438398</v>
      </c>
      <c r="H4420" s="100">
        <f>ACOS(COS(RADIANS(90-F4421)) * COS(RADIANS(90-F4420)) + SIN(RADIANS(90-F4421)) * SIN(RADIANS(90-F4420)) * COS(RADIANS(G4421-G4420))) * 6371392 * IFERROR(IF(AVERAGEIF('TT History'!$B:$B, D4420, 'TT History'!$E:$E) &gt; 9.8%, 1.1205, IF(AVERAGEIF('TT History'!$B:$B, D4420, 'TT History'!$E:$E) &gt;= 8.5%, 1.1055, 1.0525)), 1.0525)</f>
        <v>21.637285027435897</v>
      </c>
    </row>
    <row r="4421" spans="1:8" x14ac:dyDescent="0.25">
      <c r="A4421" t="s">
        <v>176</v>
      </c>
      <c r="B4421" t="str">
        <f>VLOOKUP(C4421, olt_db!$B$2:$E$70, 2, 0)</f>
        <v>OLT-SMGN-Hulakma_Sinaga</v>
      </c>
      <c r="C4421" t="s">
        <v>1471</v>
      </c>
      <c r="D4421" s="22" t="s">
        <v>1819</v>
      </c>
      <c r="E4421" s="22" t="s">
        <v>1632</v>
      </c>
      <c r="F4421" s="138">
        <v>2.9834709199163099</v>
      </c>
      <c r="G4421" s="139">
        <v>99.096385535416601</v>
      </c>
      <c r="H4421" s="100">
        <f>ACOS(COS(RADIANS(90-F4422)) * COS(RADIANS(90-F4421)) + SIN(RADIANS(90-F4422)) * SIN(RADIANS(90-F4421)) * COS(RADIANS(G4422-G4421))) * 6371392 * IFERROR(IF(AVERAGEIF('TT History'!$B:$B, D4421, 'TT History'!$E:$E) &gt; 9.8%, 1.1205, IF(AVERAGEIF('TT History'!$B:$B, D4421, 'TT History'!$E:$E) &gt;= 8.5%, 1.1055, 1.0525)), 1.0525)</f>
        <v>17.328081361258146</v>
      </c>
    </row>
    <row r="4422" spans="1:8" x14ac:dyDescent="0.25">
      <c r="A4422" t="s">
        <v>176</v>
      </c>
      <c r="B4422" t="str">
        <f>VLOOKUP(C4422, olt_db!$B$2:$E$70, 2, 0)</f>
        <v>OLT-SMGN-Hulakma_Sinaga</v>
      </c>
      <c r="C4422" t="s">
        <v>1471</v>
      </c>
      <c r="D4422" s="22" t="s">
        <v>1819</v>
      </c>
      <c r="E4422" s="22" t="s">
        <v>1633</v>
      </c>
      <c r="F4422" s="138">
        <v>2.9833526504666401</v>
      </c>
      <c r="G4422" s="139">
        <v>99.096474721110795</v>
      </c>
      <c r="H4422" s="100">
        <f>ACOS(COS(RADIANS(90-F4423)) * COS(RADIANS(90-F4422)) + SIN(RADIANS(90-F4423)) * SIN(RADIANS(90-F4422)) * COS(RADIANS(G4423-G4422))) * 6371392 * IFERROR(IF(AVERAGEIF('TT History'!$B:$B, D4422, 'TT History'!$E:$E) &gt; 9.8%, 1.1205, IF(AVERAGEIF('TT History'!$B:$B, D4422, 'TT History'!$E:$E) &gt;= 8.5%, 1.1055, 1.0525)), 1.0525)</f>
        <v>18.982172490549505</v>
      </c>
    </row>
    <row r="4423" spans="1:8" x14ac:dyDescent="0.25">
      <c r="A4423" t="s">
        <v>176</v>
      </c>
      <c r="B4423" t="str">
        <f>VLOOKUP(C4423, olt_db!$B$2:$E$70, 2, 0)</f>
        <v>OLT-SMGN-Hulakma_Sinaga</v>
      </c>
      <c r="C4423" t="s">
        <v>1471</v>
      </c>
      <c r="D4423" s="22" t="s">
        <v>1819</v>
      </c>
      <c r="E4423" s="22" t="s">
        <v>1634</v>
      </c>
      <c r="F4423" s="138">
        <v>2.98322067796042</v>
      </c>
      <c r="G4423" s="139">
        <v>99.096569118265293</v>
      </c>
      <c r="H4423" s="100">
        <f>ACOS(COS(RADIANS(90-F4424)) * COS(RADIANS(90-F4423)) + SIN(RADIANS(90-F4424)) * SIN(RADIANS(90-F4423)) * COS(RADIANS(G4424-G4423))) * 6371392 * IFERROR(IF(AVERAGEIF('TT History'!$B:$B, D4423, 'TT History'!$E:$E) &gt; 9.8%, 1.1205, IF(AVERAGEIF('TT History'!$B:$B, D4423, 'TT History'!$E:$E) &gt;= 8.5%, 1.1055, 1.0525)), 1.0525)</f>
        <v>26.329007445525875</v>
      </c>
    </row>
    <row r="4424" spans="1:8" x14ac:dyDescent="0.25">
      <c r="A4424" t="s">
        <v>176</v>
      </c>
      <c r="B4424" t="str">
        <f>VLOOKUP(C4424, olt_db!$B$2:$E$70, 2, 0)</f>
        <v>OLT-SMGN-Hulakma_Sinaga</v>
      </c>
      <c r="C4424" t="s">
        <v>1471</v>
      </c>
      <c r="D4424" s="22" t="s">
        <v>1819</v>
      </c>
      <c r="E4424" s="22" t="s">
        <v>1635</v>
      </c>
      <c r="F4424" s="138">
        <v>2.9830390738286998</v>
      </c>
      <c r="G4424" s="139">
        <v>99.096702060399807</v>
      </c>
      <c r="H4424" s="100">
        <f>ACOS(COS(RADIANS(90-F4425)) * COS(RADIANS(90-F4424)) + SIN(RADIANS(90-F4425)) * SIN(RADIANS(90-F4424)) * COS(RADIANS(G4425-G4424))) * 6371392 * IFERROR(IF(AVERAGEIF('TT History'!$B:$B, D4424, 'TT History'!$E:$E) &gt; 9.8%, 1.1205, IF(AVERAGEIF('TT History'!$B:$B, D4424, 'TT History'!$E:$E) &gt;= 8.5%, 1.1055, 1.0525)), 1.0525)</f>
        <v>32.162059005425334</v>
      </c>
    </row>
    <row r="4425" spans="1:8" x14ac:dyDescent="0.25">
      <c r="A4425" t="s">
        <v>176</v>
      </c>
      <c r="B4425" t="str">
        <f>VLOOKUP(C4425, olt_db!$B$2:$E$70, 2, 0)</f>
        <v>OLT-SMGN-Hulakma_Sinaga</v>
      </c>
      <c r="C4425" t="s">
        <v>1471</v>
      </c>
      <c r="D4425" s="22" t="s">
        <v>1819</v>
      </c>
      <c r="E4425" s="22" t="s">
        <v>1636</v>
      </c>
      <c r="F4425" s="138">
        <v>2.9828163986573402</v>
      </c>
      <c r="G4425" s="139">
        <v>99.096863301971297</v>
      </c>
      <c r="H4425" s="100">
        <f>ACOS(COS(RADIANS(90-F4426)) * COS(RADIANS(90-F4425)) + SIN(RADIANS(90-F4426)) * SIN(RADIANS(90-F4425)) * COS(RADIANS(G4426-G4425))) * 6371392 * IFERROR(IF(AVERAGEIF('TT History'!$B:$B, D4425, 'TT History'!$E:$E) &gt; 9.8%, 1.1205, IF(AVERAGEIF('TT History'!$B:$B, D4425, 'TT History'!$E:$E) &gt;= 8.5%, 1.1055, 1.0525)), 1.0525)</f>
        <v>26.855072635907899</v>
      </c>
    </row>
    <row r="4426" spans="1:8" x14ac:dyDescent="0.25">
      <c r="A4426" t="s">
        <v>176</v>
      </c>
      <c r="B4426" t="str">
        <f>VLOOKUP(C4426, olt_db!$B$2:$E$70, 2, 0)</f>
        <v>OLT-SMGN-Hulakma_Sinaga</v>
      </c>
      <c r="C4426" t="s">
        <v>1471</v>
      </c>
      <c r="D4426" s="22" t="s">
        <v>1819</v>
      </c>
      <c r="E4426" s="22" t="s">
        <v>1637</v>
      </c>
      <c r="F4426" s="138">
        <v>2.98263791873124</v>
      </c>
      <c r="G4426" s="139">
        <v>99.097007696116904</v>
      </c>
      <c r="H4426" s="100">
        <f>ACOS(COS(RADIANS(90-F4427)) * COS(RADIANS(90-F4426)) + SIN(RADIANS(90-F4427)) * SIN(RADIANS(90-F4426)) * COS(RADIANS(G4427-G4426))) * 6371392 * IFERROR(IF(AVERAGEIF('TT History'!$B:$B, D4426, 'TT History'!$E:$E) &gt; 9.8%, 1.1205, IF(AVERAGEIF('TT History'!$B:$B, D4426, 'TT History'!$E:$E) &gt;= 8.5%, 1.1055, 1.0525)), 1.0525)</f>
        <v>24.866809672535052</v>
      </c>
    </row>
    <row r="4427" spans="1:8" x14ac:dyDescent="0.25">
      <c r="A4427" t="s">
        <v>176</v>
      </c>
      <c r="B4427" t="str">
        <f>VLOOKUP(C4427, olt_db!$B$2:$E$70, 2, 0)</f>
        <v>OLT-SMGN-Hulakma_Sinaga</v>
      </c>
      <c r="C4427" t="s">
        <v>1471</v>
      </c>
      <c r="D4427" s="22" t="s">
        <v>1819</v>
      </c>
      <c r="E4427" s="22" t="s">
        <v>1638</v>
      </c>
      <c r="F4427" s="138">
        <v>2.9824659376933602</v>
      </c>
      <c r="G4427" s="139">
        <v>99.097132618965603</v>
      </c>
      <c r="H4427" s="100">
        <f>ACOS(COS(RADIANS(90-F4428)) * COS(RADIANS(90-F4427)) + SIN(RADIANS(90-F4428)) * SIN(RADIANS(90-F4427)) * COS(RADIANS(G4428-G4427))) * 6371392 * IFERROR(IF(AVERAGEIF('TT History'!$B:$B, D4427, 'TT History'!$E:$E) &gt; 9.8%, 1.1205, IF(AVERAGEIF('TT History'!$B:$B, D4427, 'TT History'!$E:$E) &gt;= 8.5%, 1.1055, 1.0525)), 1.0525)</f>
        <v>25.598889626839803</v>
      </c>
    </row>
    <row r="4428" spans="1:8" x14ac:dyDescent="0.25">
      <c r="A4428" t="s">
        <v>176</v>
      </c>
      <c r="B4428" t="str">
        <f>VLOOKUP(C4428, olt_db!$B$2:$E$70, 2, 0)</f>
        <v>OLT-SMGN-Hulakma_Sinaga</v>
      </c>
      <c r="C4428" t="s">
        <v>1471</v>
      </c>
      <c r="D4428" s="22" t="s">
        <v>1819</v>
      </c>
      <c r="E4428" s="22" t="s">
        <v>1639</v>
      </c>
      <c r="F4428" s="138">
        <v>2.9822950620477</v>
      </c>
      <c r="G4428" s="139">
        <v>99.097269328175898</v>
      </c>
      <c r="H4428" s="100">
        <f>ACOS(COS(RADIANS(90-F4429)) * COS(RADIANS(90-F4428)) + SIN(RADIANS(90-F4429)) * SIN(RADIANS(90-F4428)) * COS(RADIANS(G4429-G4428))) * 6371392 * IFERROR(IF(AVERAGEIF('TT History'!$B:$B, D4428, 'TT History'!$E:$E) &gt; 9.8%, 1.1205, IF(AVERAGEIF('TT History'!$B:$B, D4428, 'TT History'!$E:$E) &gt;= 8.5%, 1.1055, 1.0525)), 1.0525)</f>
        <v>28.619207567505729</v>
      </c>
    </row>
    <row r="4429" spans="1:8" x14ac:dyDescent="0.25">
      <c r="A4429" t="s">
        <v>176</v>
      </c>
      <c r="B4429" t="str">
        <f>VLOOKUP(C4429, olt_db!$B$2:$E$70, 2, 0)</f>
        <v>OLT-SMGN-Hulakma_Sinaga</v>
      </c>
      <c r="C4429" t="s">
        <v>1471</v>
      </c>
      <c r="D4429" s="22" t="s">
        <v>1819</v>
      </c>
      <c r="E4429" s="22" t="s">
        <v>1640</v>
      </c>
      <c r="F4429" s="138">
        <v>2.98209754742884</v>
      </c>
      <c r="G4429" s="139">
        <v>99.097413677671796</v>
      </c>
      <c r="H4429" s="100">
        <f>ACOS(COS(RADIANS(90-F4430)) * COS(RADIANS(90-F4429)) + SIN(RADIANS(90-F4430)) * SIN(RADIANS(90-F4429)) * COS(RADIANS(G4430-G4429))) * 6371392 * IFERROR(IF(AVERAGEIF('TT History'!$B:$B, D4429, 'TT History'!$E:$E) &gt; 9.8%, 1.1205, IF(AVERAGEIF('TT History'!$B:$B, D4429, 'TT History'!$E:$E) &gt;= 8.5%, 1.1055, 1.0525)), 1.0525)</f>
        <v>27.598452563886838</v>
      </c>
    </row>
    <row r="4430" spans="1:8" x14ac:dyDescent="0.25">
      <c r="A4430" t="s">
        <v>176</v>
      </c>
      <c r="B4430" t="str">
        <f>VLOOKUP(C4430, olt_db!$B$2:$E$70, 2, 0)</f>
        <v>OLT-SMGN-Hulakma_Sinaga</v>
      </c>
      <c r="C4430" t="s">
        <v>1471</v>
      </c>
      <c r="D4430" s="22" t="s">
        <v>1819</v>
      </c>
      <c r="E4430" s="22" t="s">
        <v>1641</v>
      </c>
      <c r="F4430" s="138">
        <v>2.9819071722724502</v>
      </c>
      <c r="G4430" s="139">
        <v>99.097553009924596</v>
      </c>
      <c r="H4430" s="100">
        <f>ACOS(COS(RADIANS(90-F4431)) * COS(RADIANS(90-F4430)) + SIN(RADIANS(90-F4431)) * SIN(RADIANS(90-F4430)) * COS(RADIANS(G4431-G4430))) * 6371392 * IFERROR(IF(AVERAGEIF('TT History'!$B:$B, D4430, 'TT History'!$E:$E) &gt; 9.8%, 1.1205, IF(AVERAGEIF('TT History'!$B:$B, D4430, 'TT History'!$E:$E) &gt;= 8.5%, 1.1055, 1.0525)), 1.0525)</f>
        <v>25.81079059064664</v>
      </c>
    </row>
    <row r="4431" spans="1:8" x14ac:dyDescent="0.25">
      <c r="A4431" t="s">
        <v>176</v>
      </c>
      <c r="B4431" t="str">
        <f>VLOOKUP(C4431, olt_db!$B$2:$E$70, 2, 0)</f>
        <v>OLT-SMGN-Hulakma_Sinaga</v>
      </c>
      <c r="C4431" t="s">
        <v>1471</v>
      </c>
      <c r="D4431" s="22" t="s">
        <v>1819</v>
      </c>
      <c r="E4431" s="22" t="s">
        <v>1642</v>
      </c>
      <c r="F4431" s="138">
        <v>2.9817330885285398</v>
      </c>
      <c r="G4431" s="139">
        <v>99.097688577278802</v>
      </c>
      <c r="H4431" s="100">
        <f>ACOS(COS(RADIANS(90-F4432)) * COS(RADIANS(90-F4431)) + SIN(RADIANS(90-F4432)) * SIN(RADIANS(90-F4431)) * COS(RADIANS(G4432-G4431))) * 6371392 * IFERROR(IF(AVERAGEIF('TT History'!$B:$B, D4431, 'TT History'!$E:$E) &gt; 9.8%, 1.1205, IF(AVERAGEIF('TT History'!$B:$B, D4431, 'TT History'!$E:$E) &gt;= 8.5%, 1.1055, 1.0525)), 1.0525)</f>
        <v>19.9025004938362</v>
      </c>
    </row>
    <row r="4432" spans="1:8" x14ac:dyDescent="0.25">
      <c r="A4432" t="s">
        <v>176</v>
      </c>
      <c r="B4432" t="str">
        <f>VLOOKUP(C4432, olt_db!$B$2:$E$70, 2, 0)</f>
        <v>OLT-SMGN-Hulakma_Sinaga</v>
      </c>
      <c r="C4432" t="s">
        <v>1471</v>
      </c>
      <c r="D4432" s="22" t="s">
        <v>1819</v>
      </c>
      <c r="E4432" s="22" t="s">
        <v>1643</v>
      </c>
      <c r="F4432" s="138">
        <v>2.9815957032682601</v>
      </c>
      <c r="G4432" s="139">
        <v>99.097788922620794</v>
      </c>
      <c r="H4432" s="100">
        <f>ACOS(COS(RADIANS(90-F4433)) * COS(RADIANS(90-F4432)) + SIN(RADIANS(90-F4433)) * SIN(RADIANS(90-F4432)) * COS(RADIANS(G4433-G4432))) * 6371392 * IFERROR(IF(AVERAGEIF('TT History'!$B:$B, D4432, 'TT History'!$E:$E) &gt; 9.8%, 1.1205, IF(AVERAGEIF('TT History'!$B:$B, D4432, 'TT History'!$E:$E) &gt;= 8.5%, 1.1055, 1.0525)), 1.0525)</f>
        <v>22.143149938798928</v>
      </c>
    </row>
    <row r="4433" spans="1:8" x14ac:dyDescent="0.25">
      <c r="A4433" t="s">
        <v>176</v>
      </c>
      <c r="B4433" t="str">
        <f>VLOOKUP(C4433, olt_db!$B$2:$E$70, 2, 0)</f>
        <v>OLT-SMGN-Hulakma_Sinaga</v>
      </c>
      <c r="C4433" t="s">
        <v>1471</v>
      </c>
      <c r="D4433" s="22" t="s">
        <v>1819</v>
      </c>
      <c r="E4433" s="22" t="s">
        <v>1644</v>
      </c>
      <c r="F4433" s="138">
        <v>2.9814464240738201</v>
      </c>
      <c r="G4433" s="139">
        <v>99.097905315432101</v>
      </c>
      <c r="H4433" s="100">
        <f>ACOS(COS(RADIANS(90-F4434)) * COS(RADIANS(90-F4433)) + SIN(RADIANS(90-F4434)) * SIN(RADIANS(90-F4433)) * COS(RADIANS(G4434-G4433))) * 6371392 * IFERROR(IF(AVERAGEIF('TT History'!$B:$B, D4433, 'TT History'!$E:$E) &gt; 9.8%, 1.1205, IF(AVERAGEIF('TT History'!$B:$B, D4433, 'TT History'!$E:$E) &gt;= 8.5%, 1.1055, 1.0525)), 1.0525)</f>
        <v>21.200236132238626</v>
      </c>
    </row>
    <row r="4434" spans="1:8" x14ac:dyDescent="0.25">
      <c r="A4434" t="s">
        <v>176</v>
      </c>
      <c r="B4434" t="str">
        <f>VLOOKUP(C4434, olt_db!$B$2:$E$70, 2, 0)</f>
        <v>OLT-SMGN-Hulakma_Sinaga</v>
      </c>
      <c r="C4434" t="s">
        <v>1471</v>
      </c>
      <c r="D4434" s="22" t="s">
        <v>1819</v>
      </c>
      <c r="E4434" s="22" t="s">
        <v>1645</v>
      </c>
      <c r="F4434" s="138">
        <v>2.9813043899235598</v>
      </c>
      <c r="G4434" s="139">
        <v>99.098017879957894</v>
      </c>
      <c r="H4434" s="100">
        <f>ACOS(COS(RADIANS(90-F4435)) * COS(RADIANS(90-F4434)) + SIN(RADIANS(90-F4435)) * SIN(RADIANS(90-F4434)) * COS(RADIANS(G4435-G4434))) * 6371392 * IFERROR(IF(AVERAGEIF('TT History'!$B:$B, D4434, 'TT History'!$E:$E) &gt; 9.8%, 1.1205, IF(AVERAGEIF('TT History'!$B:$B, D4434, 'TT History'!$E:$E) &gt;= 8.5%, 1.1055, 1.0525)), 1.0525)</f>
        <v>20.224249801016242</v>
      </c>
    </row>
    <row r="4435" spans="1:8" x14ac:dyDescent="0.25">
      <c r="A4435" t="s">
        <v>176</v>
      </c>
      <c r="B4435" t="str">
        <f>VLOOKUP(C4435, olt_db!$B$2:$E$70, 2, 0)</f>
        <v>OLT-SMGN-Hulakma_Sinaga</v>
      </c>
      <c r="C4435" t="s">
        <v>1471</v>
      </c>
      <c r="D4435" s="22" t="s">
        <v>1819</v>
      </c>
      <c r="E4435" s="22" t="s">
        <v>1646</v>
      </c>
      <c r="F4435" s="138">
        <v>2.98117159160233</v>
      </c>
      <c r="G4435" s="139">
        <v>99.098128589069603</v>
      </c>
      <c r="H4435" s="100">
        <f>ACOS(COS(RADIANS(90-F4436)) * COS(RADIANS(90-F4435)) + SIN(RADIANS(90-F4436)) * SIN(RADIANS(90-F4435)) * COS(RADIANS(G4436-G4435))) * 6371392 * IFERROR(IF(AVERAGEIF('TT History'!$B:$B, D4435, 'TT History'!$E:$E) &gt; 9.8%, 1.1205, IF(AVERAGEIF('TT History'!$B:$B, D4435, 'TT History'!$E:$E) &gt;= 8.5%, 1.1055, 1.0525)), 1.0525)</f>
        <v>15.556967115700683</v>
      </c>
    </row>
    <row r="4436" spans="1:8" x14ac:dyDescent="0.25">
      <c r="A4436" t="s">
        <v>176</v>
      </c>
      <c r="B4436" t="str">
        <f>VLOOKUP(C4436, olt_db!$B$2:$E$70, 2, 0)</f>
        <v>OLT-SMGN-Hulakma_Sinaga</v>
      </c>
      <c r="C4436" t="s">
        <v>1471</v>
      </c>
      <c r="D4436" s="22" t="s">
        <v>1819</v>
      </c>
      <c r="E4436" s="22" t="s">
        <v>1647</v>
      </c>
      <c r="F4436" s="138">
        <v>2.9810657685170501</v>
      </c>
      <c r="G4436" s="139">
        <v>99.098209124148497</v>
      </c>
      <c r="H4436" s="100">
        <f>ACOS(COS(RADIANS(90-F4437)) * COS(RADIANS(90-F4436)) + SIN(RADIANS(90-F4437)) * SIN(RADIANS(90-F4436)) * COS(RADIANS(G4437-G4436))) * 6371392 * IFERROR(IF(AVERAGEIF('TT History'!$B:$B, D4436, 'TT History'!$E:$E) &gt; 9.8%, 1.1205, IF(AVERAGEIF('TT History'!$B:$B, D4436, 'TT History'!$E:$E) &gt;= 8.5%, 1.1055, 1.0525)), 1.0525)</f>
        <v>14.856681148954477</v>
      </c>
    </row>
    <row r="4437" spans="1:8" x14ac:dyDescent="0.25">
      <c r="A4437" t="s">
        <v>176</v>
      </c>
      <c r="B4437" t="str">
        <f>VLOOKUP(C4437, olt_db!$B$2:$E$70, 2, 0)</f>
        <v>OLT-SMGN-Hulakma_Sinaga</v>
      </c>
      <c r="C4437" t="s">
        <v>1471</v>
      </c>
      <c r="D4437" s="22" t="s">
        <v>1819</v>
      </c>
      <c r="E4437" s="22" t="s">
        <v>1648</v>
      </c>
      <c r="F4437" s="138">
        <v>2.98096579601581</v>
      </c>
      <c r="G4437" s="139">
        <v>99.098287447833698</v>
      </c>
      <c r="H4437" s="100">
        <f>ACOS(COS(RADIANS(90-F4438)) * COS(RADIANS(90-F4437)) + SIN(RADIANS(90-F4438)) * SIN(RADIANS(90-F4437)) * COS(RADIANS(G4438-G4437))) * 6371392 * IFERROR(IF(AVERAGEIF('TT History'!$B:$B, D4437, 'TT History'!$E:$E) &gt; 9.8%, 1.1205, IF(AVERAGEIF('TT History'!$B:$B, D4437, 'TT History'!$E:$E) &gt;= 8.5%, 1.1055, 1.0525)), 1.0525)</f>
        <v>15.673347051049875</v>
      </c>
    </row>
    <row r="4438" spans="1:8" x14ac:dyDescent="0.25">
      <c r="A4438" t="s">
        <v>176</v>
      </c>
      <c r="B4438" t="str">
        <f>VLOOKUP(C4438, olt_db!$B$2:$E$70, 2, 0)</f>
        <v>OLT-SMGN-Hulakma_Sinaga</v>
      </c>
      <c r="C4438" t="s">
        <v>1471</v>
      </c>
      <c r="D4438" s="22" t="s">
        <v>1819</v>
      </c>
      <c r="E4438" s="22" t="s">
        <v>1649</v>
      </c>
      <c r="F4438" s="138">
        <v>2.9808592302808501</v>
      </c>
      <c r="G4438" s="139">
        <v>99.098368655925896</v>
      </c>
      <c r="H4438" s="100">
        <f>ACOS(COS(RADIANS(90-F4439)) * COS(RADIANS(90-F4438)) + SIN(RADIANS(90-F4439)) * SIN(RADIANS(90-F4438)) * COS(RADIANS(G4439-G4438))) * 6371392 * IFERROR(IF(AVERAGEIF('TT History'!$B:$B, D4438, 'TT History'!$E:$E) &gt; 9.8%, 1.1205, IF(AVERAGEIF('TT History'!$B:$B, D4438, 'TT History'!$E:$E) &gt;= 8.5%, 1.1055, 1.0525)), 1.0525)</f>
        <v>13.695998573892172</v>
      </c>
    </row>
    <row r="4439" spans="1:8" x14ac:dyDescent="0.25">
      <c r="A4439" t="s">
        <v>176</v>
      </c>
      <c r="B4439" t="str">
        <f>VLOOKUP(C4439, olt_db!$B$2:$E$70, 2, 0)</f>
        <v>OLT-SMGN-Hulakma_Sinaga</v>
      </c>
      <c r="C4439" t="s">
        <v>1471</v>
      </c>
      <c r="D4439" s="22" t="s">
        <v>1819</v>
      </c>
      <c r="E4439" s="22" t="s">
        <v>1650</v>
      </c>
      <c r="F4439" s="138">
        <v>2.9807474930031699</v>
      </c>
      <c r="G4439" s="139">
        <v>99.098403464228099</v>
      </c>
      <c r="H4439" s="100">
        <f>ACOS(COS(RADIANS(90-F4440)) * COS(RADIANS(90-F4439)) + SIN(RADIANS(90-F4440)) * SIN(RADIANS(90-F4439)) * COS(RADIANS(G4440-G4439))) * 6371392 * IFERROR(IF(AVERAGEIF('TT History'!$B:$B, D4439, 'TT History'!$E:$E) &gt; 9.8%, 1.1205, IF(AVERAGEIF('TT History'!$B:$B, D4439, 'TT History'!$E:$E) &gt;= 8.5%, 1.1055, 1.0525)), 1.0525)</f>
        <v>18.302476600955778</v>
      </c>
    </row>
    <row r="4440" spans="1:8" x14ac:dyDescent="0.25">
      <c r="A4440" t="s">
        <v>176</v>
      </c>
      <c r="B4440" t="str">
        <f>VLOOKUP(C4440, olt_db!$B$2:$E$70, 2, 0)</f>
        <v>OLT-SMGN-Hulakma_Sinaga</v>
      </c>
      <c r="C4440" t="s">
        <v>1471</v>
      </c>
      <c r="D4440" s="22" t="s">
        <v>1819</v>
      </c>
      <c r="E4440" s="22" t="s">
        <v>1651</v>
      </c>
      <c r="F4440" s="138">
        <v>2.98059169704154</v>
      </c>
      <c r="G4440" s="139">
        <v>99.098389977801105</v>
      </c>
      <c r="H4440" s="100">
        <f>ACOS(COS(RADIANS(90-F4441)) * COS(RADIANS(90-F4440)) + SIN(RADIANS(90-F4441)) * SIN(RADIANS(90-F4440)) * COS(RADIANS(G4441-G4440))) * 6371392 * IFERROR(IF(AVERAGEIF('TT History'!$B:$B, D4440, 'TT History'!$E:$E) &gt; 9.8%, 1.1205, IF(AVERAGEIF('TT History'!$B:$B, D4440, 'TT History'!$E:$E) &gt;= 8.5%, 1.1055, 1.0525)), 1.0525)</f>
        <v>16.419747243021281</v>
      </c>
    </row>
    <row r="4441" spans="1:8" x14ac:dyDescent="0.25">
      <c r="A4441" t="s">
        <v>176</v>
      </c>
      <c r="B4441" t="str">
        <f>VLOOKUP(C4441, olt_db!$B$2:$E$70, 2, 0)</f>
        <v>OLT-SMGN-Hulakma_Sinaga</v>
      </c>
      <c r="C4441" t="s">
        <v>1471</v>
      </c>
      <c r="D4441" s="22" t="s">
        <v>1819</v>
      </c>
      <c r="E4441" s="22" t="s">
        <v>1652</v>
      </c>
      <c r="F4441" s="138">
        <v>2.9804673942212401</v>
      </c>
      <c r="G4441" s="139">
        <v>99.098324846380905</v>
      </c>
      <c r="H4441" s="100">
        <f>ACOS(COS(RADIANS(90-F4442)) * COS(RADIANS(90-F4441)) + SIN(RADIANS(90-F4442)) * SIN(RADIANS(90-F4441)) * COS(RADIANS(G4442-G4441))) * 6371392 * IFERROR(IF(AVERAGEIF('TT History'!$B:$B, D4441, 'TT History'!$E:$E) &gt; 9.8%, 1.1205, IF(AVERAGEIF('TT History'!$B:$B, D4441, 'TT History'!$E:$E) &gt;= 8.5%, 1.1055, 1.0525)), 1.0525)</f>
        <v>15.308841965841866</v>
      </c>
    </row>
    <row r="4442" spans="1:8" x14ac:dyDescent="0.25">
      <c r="A4442" t="s">
        <v>176</v>
      </c>
      <c r="B4442" t="str">
        <f>VLOOKUP(C4442, olt_db!$B$2:$E$70, 2, 0)</f>
        <v>OLT-SMGN-Hulakma_Sinaga</v>
      </c>
      <c r="C4442" t="s">
        <v>1471</v>
      </c>
      <c r="D4442" s="22" t="s">
        <v>1819</v>
      </c>
      <c r="E4442" s="22" t="s">
        <v>1653</v>
      </c>
      <c r="F4442" s="138">
        <v>2.98036559185118</v>
      </c>
      <c r="G4442" s="139">
        <v>99.098242610116998</v>
      </c>
      <c r="H4442" s="100">
        <f>ACOS(COS(RADIANS(90-F4443)) * COS(RADIANS(90-F4442)) + SIN(RADIANS(90-F4443)) * SIN(RADIANS(90-F4442)) * COS(RADIANS(G4443-G4442))) * 6371392 * IFERROR(IF(AVERAGEIF('TT History'!$B:$B, D4442, 'TT History'!$E:$E) &gt; 9.8%, 1.1205, IF(AVERAGEIF('TT History'!$B:$B, D4442, 'TT History'!$E:$E) &gt;= 8.5%, 1.1055, 1.0525)), 1.0525)</f>
        <v>14.025575121816891</v>
      </c>
    </row>
    <row r="4443" spans="1:8" x14ac:dyDescent="0.25">
      <c r="A4443" t="s">
        <v>176</v>
      </c>
      <c r="B4443" t="str">
        <f>VLOOKUP(C4443, olt_db!$B$2:$E$70, 2, 0)</f>
        <v>OLT-SMGN-Hulakma_Sinaga</v>
      </c>
      <c r="C4443" t="s">
        <v>1471</v>
      </c>
      <c r="D4443" s="22" t="s">
        <v>1819</v>
      </c>
      <c r="E4443" s="22" t="s">
        <v>1654</v>
      </c>
      <c r="F4443" s="138">
        <v>2.9802577551418299</v>
      </c>
      <c r="G4443" s="139">
        <v>99.098190270974101</v>
      </c>
      <c r="H4443" s="100">
        <f>ACOS(COS(RADIANS(90-F4444)) * COS(RADIANS(90-F4443)) + SIN(RADIANS(90-F4444)) * SIN(RADIANS(90-F4443)) * COS(RADIANS(G4444-G4443))) * 6371392 * IFERROR(IF(AVERAGEIF('TT History'!$B:$B, D4443, 'TT History'!$E:$E) &gt; 9.8%, 1.1205, IF(AVERAGEIF('TT History'!$B:$B, D4443, 'TT History'!$E:$E) &gt;= 8.5%, 1.1055, 1.0525)), 1.0525)</f>
        <v>20.206468066464737</v>
      </c>
    </row>
    <row r="4444" spans="1:8" x14ac:dyDescent="0.25">
      <c r="A4444" t="s">
        <v>176</v>
      </c>
      <c r="B4444" t="str">
        <f>VLOOKUP(C4444, olt_db!$B$2:$E$70, 2, 0)</f>
        <v>OLT-SMGN-Hulakma_Sinaga</v>
      </c>
      <c r="C4444" t="s">
        <v>1471</v>
      </c>
      <c r="D4444" s="22" t="s">
        <v>1819</v>
      </c>
      <c r="E4444" s="22" t="s">
        <v>1655</v>
      </c>
      <c r="F4444" s="138">
        <v>2.9801308736033501</v>
      </c>
      <c r="G4444" s="139">
        <v>99.098073034277306</v>
      </c>
      <c r="H4444" s="100">
        <f>ACOS(COS(RADIANS(90-F4445)) * COS(RADIANS(90-F4444)) + SIN(RADIANS(90-F4445)) * SIN(RADIANS(90-F4444)) * COS(RADIANS(G4445-G4444))) * 6371392 * IFERROR(IF(AVERAGEIF('TT History'!$B:$B, D4444, 'TT History'!$E:$E) &gt; 9.8%, 1.1205, IF(AVERAGEIF('TT History'!$B:$B, D4444, 'TT History'!$E:$E) &gt;= 8.5%, 1.1055, 1.0525)), 1.0525)</f>
        <v>19.676708252861765</v>
      </c>
    </row>
    <row r="4445" spans="1:8" x14ac:dyDescent="0.25">
      <c r="A4445" t="s">
        <v>176</v>
      </c>
      <c r="B4445" t="str">
        <f>VLOOKUP(C4445, olt_db!$B$2:$E$70, 2, 0)</f>
        <v>OLT-SMGN-Hulakma_Sinaga</v>
      </c>
      <c r="C4445" t="s">
        <v>1471</v>
      </c>
      <c r="D4445" s="22" t="s">
        <v>1819</v>
      </c>
      <c r="E4445" s="22" t="s">
        <v>1656</v>
      </c>
      <c r="F4445" s="138">
        <v>2.98000358057203</v>
      </c>
      <c r="G4445" s="139">
        <v>99.097963064946697</v>
      </c>
      <c r="H4445" s="100">
        <f>ACOS(COS(RADIANS(90-F4446)) * COS(RADIANS(90-F4445)) + SIN(RADIANS(90-F4446)) * SIN(RADIANS(90-F4445)) * COS(RADIANS(G4446-G4445))) * 6371392 * IFERROR(IF(AVERAGEIF('TT History'!$B:$B, D4445, 'TT History'!$E:$E) &gt; 9.8%, 1.1205, IF(AVERAGEIF('TT History'!$B:$B, D4445, 'TT History'!$E:$E) &gt;= 8.5%, 1.1055, 1.0525)), 1.0525)</f>
        <v>19.680006456336375</v>
      </c>
    </row>
    <row r="4446" spans="1:8" x14ac:dyDescent="0.25">
      <c r="A4446" t="s">
        <v>176</v>
      </c>
      <c r="B4446" t="str">
        <f>VLOOKUP(C4446, olt_db!$B$2:$E$70, 2, 0)</f>
        <v>OLT-SMGN-Hulakma_Sinaga</v>
      </c>
      <c r="C4446" t="s">
        <v>1471</v>
      </c>
      <c r="D4446" s="22" t="s">
        <v>1819</v>
      </c>
      <c r="E4446" s="22" t="s">
        <v>1657</v>
      </c>
      <c r="F4446" s="138">
        <v>2.9798808424679</v>
      </c>
      <c r="G4446" s="139">
        <v>99.097847977257004</v>
      </c>
      <c r="H4446" s="100">
        <f>ACOS(COS(RADIANS(90-F4447)) * COS(RADIANS(90-F4446)) + SIN(RADIANS(90-F4447)) * SIN(RADIANS(90-F4446)) * COS(RADIANS(G4447-G4446))) * 6371392 * IFERROR(IF(AVERAGEIF('TT History'!$B:$B, D4446, 'TT History'!$E:$E) &gt; 9.8%, 1.1205, IF(AVERAGEIF('TT History'!$B:$B, D4446, 'TT History'!$E:$E) &gt;= 8.5%, 1.1055, 1.0525)), 1.0525)</f>
        <v>19.171387817649617</v>
      </c>
    </row>
    <row r="4447" spans="1:8" x14ac:dyDescent="0.25">
      <c r="A4447" t="s">
        <v>176</v>
      </c>
      <c r="B4447" t="str">
        <f>VLOOKUP(C4447, olt_db!$B$2:$E$70, 2, 0)</f>
        <v>OLT-SMGN-Hulakma_Sinaga</v>
      </c>
      <c r="C4447" t="s">
        <v>1471</v>
      </c>
      <c r="D4447" s="22" t="s">
        <v>1819</v>
      </c>
      <c r="E4447" s="22" t="s">
        <v>1658</v>
      </c>
      <c r="F4447" s="138">
        <v>2.9797710246003799</v>
      </c>
      <c r="G4447" s="139">
        <v>99.097726274767098</v>
      </c>
      <c r="H4447" s="100">
        <f>ACOS(COS(RADIANS(90-F4448)) * COS(RADIANS(90-F4447)) + SIN(RADIANS(90-F4448)) * SIN(RADIANS(90-F4447)) * COS(RADIANS(G4448-G4447))) * 6371392 * IFERROR(IF(AVERAGEIF('TT History'!$B:$B, D4447, 'TT History'!$E:$E) &gt; 9.8%, 1.1205, IF(AVERAGEIF('TT History'!$B:$B, D4447, 'TT History'!$E:$E) &gt;= 8.5%, 1.1055, 1.0525)), 1.0525)</f>
        <v>15.246752783190381</v>
      </c>
    </row>
    <row r="4448" spans="1:8" x14ac:dyDescent="0.25">
      <c r="A4448" t="s">
        <v>176</v>
      </c>
      <c r="B4448" t="str">
        <f>VLOOKUP(C4448, olt_db!$B$2:$E$70, 2, 0)</f>
        <v>OLT-SMGN-Hulakma_Sinaga</v>
      </c>
      <c r="C4448" t="s">
        <v>1471</v>
      </c>
      <c r="D4448" s="22" t="s">
        <v>1819</v>
      </c>
      <c r="E4448" s="22" t="s">
        <v>1659</v>
      </c>
      <c r="F4448" s="138">
        <v>2.9796733628072798</v>
      </c>
      <c r="G4448" s="139">
        <v>99.097639948582</v>
      </c>
      <c r="H4448" s="100">
        <f>ACOS(COS(RADIANS(90-F4449)) * COS(RADIANS(90-F4448)) + SIN(RADIANS(90-F4449)) * SIN(RADIANS(90-F4448)) * COS(RADIANS(G4449-G4448))) * 6371392 * IFERROR(IF(AVERAGEIF('TT History'!$B:$B, D4448, 'TT History'!$E:$E) &gt; 9.8%, 1.1205, IF(AVERAGEIF('TT History'!$B:$B, D4448, 'TT History'!$E:$E) &gt;= 8.5%, 1.1055, 1.0525)), 1.0525)</f>
        <v>17.177896518404772</v>
      </c>
    </row>
    <row r="4449" spans="1:8" x14ac:dyDescent="0.25">
      <c r="A4449" t="s">
        <v>176</v>
      </c>
      <c r="B4449" t="str">
        <f>VLOOKUP(C4449, olt_db!$B$2:$E$70, 2, 0)</f>
        <v>OLT-SMGN-Hulakma_Sinaga</v>
      </c>
      <c r="C4449" t="s">
        <v>1471</v>
      </c>
      <c r="D4449" s="22" t="s">
        <v>1819</v>
      </c>
      <c r="E4449" s="22" t="s">
        <v>1660</v>
      </c>
      <c r="F4449" s="138">
        <v>2.9795641753085298</v>
      </c>
      <c r="G4449" s="139">
        <v>99.0975417342746</v>
      </c>
      <c r="H4449" s="100">
        <f>ACOS(COS(RADIANS(90-F4450)) * COS(RADIANS(90-F4449)) + SIN(RADIANS(90-F4450)) * SIN(RADIANS(90-F4449)) * COS(RADIANS(G4450-G4449))) * 6371392 * IFERROR(IF(AVERAGEIF('TT History'!$B:$B, D4449, 'TT History'!$E:$E) &gt; 9.8%, 1.1205, IF(AVERAGEIF('TT History'!$B:$B, D4449, 'TT History'!$E:$E) &gt;= 8.5%, 1.1055, 1.0525)), 1.0525)</f>
        <v>18.032063005442051</v>
      </c>
    </row>
    <row r="4450" spans="1:8" x14ac:dyDescent="0.25">
      <c r="A4450" t="s">
        <v>176</v>
      </c>
      <c r="B4450" t="str">
        <f>VLOOKUP(C4450, olt_db!$B$2:$E$70, 2, 0)</f>
        <v>OLT-SMGN-Hulakma_Sinaga</v>
      </c>
      <c r="C4450" t="s">
        <v>1471</v>
      </c>
      <c r="D4450" s="22" t="s">
        <v>1819</v>
      </c>
      <c r="E4450" s="22" t="s">
        <v>1661</v>
      </c>
      <c r="F4450" s="138">
        <v>2.9794570429005902</v>
      </c>
      <c r="G4450" s="139">
        <v>99.097430861556205</v>
      </c>
      <c r="H4450" s="100">
        <f>ACOS(COS(RADIANS(90-F4451)) * COS(RADIANS(90-F4450)) + SIN(RADIANS(90-F4451)) * SIN(RADIANS(90-F4450)) * COS(RADIANS(G4451-G4450))) * 6371392 * IFERROR(IF(AVERAGEIF('TT History'!$B:$B, D4450, 'TT History'!$E:$E) &gt; 9.8%, 1.1205, IF(AVERAGEIF('TT History'!$B:$B, D4450, 'TT History'!$E:$E) &gt;= 8.5%, 1.1055, 1.0525)), 1.0525)</f>
        <v>20.106401097532814</v>
      </c>
    </row>
    <row r="4451" spans="1:8" x14ac:dyDescent="0.25">
      <c r="A4451" t="s">
        <v>176</v>
      </c>
      <c r="B4451" t="str">
        <f>VLOOKUP(C4451, olt_db!$B$2:$E$70, 2, 0)</f>
        <v>OLT-SMGN-Hulakma_Sinaga</v>
      </c>
      <c r="C4451" t="s">
        <v>1471</v>
      </c>
      <c r="D4451" s="22" t="s">
        <v>1819</v>
      </c>
      <c r="E4451" s="22" t="s">
        <v>1662</v>
      </c>
      <c r="F4451" s="138">
        <v>2.9793336785369702</v>
      </c>
      <c r="G4451" s="139">
        <v>99.097311148306204</v>
      </c>
      <c r="H4451" s="100">
        <f>ACOS(COS(RADIANS(90-F4452)) * COS(RADIANS(90-F4451)) + SIN(RADIANS(90-F4452)) * SIN(RADIANS(90-F4451)) * COS(RADIANS(G4452-G4451))) * 6371392 * IFERROR(IF(AVERAGEIF('TT History'!$B:$B, D4451, 'TT History'!$E:$E) &gt; 9.8%, 1.1205, IF(AVERAGEIF('TT History'!$B:$B, D4451, 'TT History'!$E:$E) &gt;= 8.5%, 1.1055, 1.0525)), 1.0525)</f>
        <v>18.817071381488166</v>
      </c>
    </row>
    <row r="4452" spans="1:8" x14ac:dyDescent="0.25">
      <c r="A4452" t="s">
        <v>176</v>
      </c>
      <c r="B4452" t="str">
        <f>VLOOKUP(C4452, olt_db!$B$2:$E$70, 2, 0)</f>
        <v>OLT-SMGN-Hulakma_Sinaga</v>
      </c>
      <c r="C4452" t="s">
        <v>1471</v>
      </c>
      <c r="D4452" s="22" t="s">
        <v>1819</v>
      </c>
      <c r="E4452" s="22" t="s">
        <v>1663</v>
      </c>
      <c r="F4452" s="138">
        <v>2.9792129167620001</v>
      </c>
      <c r="G4452" s="139">
        <v>99.0972048696824</v>
      </c>
      <c r="H4452" s="100">
        <f>ACOS(COS(RADIANS(90-F4453)) * COS(RADIANS(90-F4452)) + SIN(RADIANS(90-F4453)) * SIN(RADIANS(90-F4452)) * COS(RADIANS(G4453-G4452))) * 6371392 * IFERROR(IF(AVERAGEIF('TT History'!$B:$B, D4452, 'TT History'!$E:$E) &gt; 9.8%, 1.1205, IF(AVERAGEIF('TT History'!$B:$B, D4452, 'TT History'!$E:$E) &gt;= 8.5%, 1.1055, 1.0525)), 1.0525)</f>
        <v>15.903866099166065</v>
      </c>
    </row>
    <row r="4453" spans="1:8" x14ac:dyDescent="0.25">
      <c r="A4453" t="s">
        <v>176</v>
      </c>
      <c r="B4453" t="str">
        <f>VLOOKUP(C4453, olt_db!$B$2:$E$70, 2, 0)</f>
        <v>OLT-SMGN-Hulakma_Sinaga</v>
      </c>
      <c r="C4453" t="s">
        <v>1471</v>
      </c>
      <c r="D4453" s="22" t="s">
        <v>1819</v>
      </c>
      <c r="E4453" s="22" t="s">
        <v>1664</v>
      </c>
      <c r="F4453" s="138">
        <v>2.9791177527350401</v>
      </c>
      <c r="G4453" s="139">
        <v>99.097107737843004</v>
      </c>
      <c r="H4453" s="100">
        <f>ACOS(COS(RADIANS(90-F4454)) * COS(RADIANS(90-F4453)) + SIN(RADIANS(90-F4454)) * SIN(RADIANS(90-F4453)) * COS(RADIANS(G4454-G4453))) * 6371392 * IFERROR(IF(AVERAGEIF('TT History'!$B:$B, D4453, 'TT History'!$E:$E) &gt; 9.8%, 1.1205, IF(AVERAGEIF('TT History'!$B:$B, D4453, 'TT History'!$E:$E) &gt;= 8.5%, 1.1055, 1.0525)), 1.0525)</f>
        <v>14.185557077912506</v>
      </c>
    </row>
    <row r="4454" spans="1:8" x14ac:dyDescent="0.25">
      <c r="A4454" t="s">
        <v>176</v>
      </c>
      <c r="B4454" t="str">
        <f>VLOOKUP(C4454, olt_db!$B$2:$E$70, 2, 0)</f>
        <v>OLT-SMGN-Hulakma_Sinaga</v>
      </c>
      <c r="C4454" t="s">
        <v>1471</v>
      </c>
      <c r="D4454" s="22" t="s">
        <v>1819</v>
      </c>
      <c r="E4454" s="22" t="s">
        <v>1665</v>
      </c>
      <c r="F4454" s="138">
        <v>2.97902878115924</v>
      </c>
      <c r="G4454" s="139">
        <v>99.097025318063402</v>
      </c>
      <c r="H4454" s="100">
        <f>ACOS(COS(RADIANS(90-F4455)) * COS(RADIANS(90-F4454)) + SIN(RADIANS(90-F4455)) * SIN(RADIANS(90-F4454)) * COS(RADIANS(G4455-G4454))) * 6371392 * IFERROR(IF(AVERAGEIF('TT History'!$B:$B, D4454, 'TT History'!$E:$E) &gt; 9.8%, 1.1205, IF(AVERAGEIF('TT History'!$B:$B, D4454, 'TT History'!$E:$E) &gt;= 8.5%, 1.1055, 1.0525)), 1.0525)</f>
        <v>15.441973307124121</v>
      </c>
    </row>
    <row r="4455" spans="1:8" x14ac:dyDescent="0.25">
      <c r="A4455" t="s">
        <v>176</v>
      </c>
      <c r="B4455" t="str">
        <f>VLOOKUP(C4455, olt_db!$B$2:$E$70, 2, 0)</f>
        <v>OLT-SMGN-Hulakma_Sinaga</v>
      </c>
      <c r="C4455" t="s">
        <v>1471</v>
      </c>
      <c r="D4455" s="22" t="s">
        <v>1819</v>
      </c>
      <c r="E4455" s="22" t="s">
        <v>1666</v>
      </c>
      <c r="F4455" s="138">
        <v>2.97893075782802</v>
      </c>
      <c r="G4455" s="139">
        <v>99.096936886899698</v>
      </c>
      <c r="H4455" s="100">
        <f>ACOS(COS(RADIANS(90-F4456)) * COS(RADIANS(90-F4455)) + SIN(RADIANS(90-F4456)) * SIN(RADIANS(90-F4455)) * COS(RADIANS(G4456-G4455))) * 6371392 * IFERROR(IF(AVERAGEIF('TT History'!$B:$B, D4455, 'TT History'!$E:$E) &gt; 9.8%, 1.1205, IF(AVERAGEIF('TT History'!$B:$B, D4455, 'TT History'!$E:$E) &gt;= 8.5%, 1.1055, 1.0525)), 1.0525)</f>
        <v>16.597570525206077</v>
      </c>
    </row>
    <row r="4456" spans="1:8" x14ac:dyDescent="0.25">
      <c r="A4456" t="s">
        <v>176</v>
      </c>
      <c r="B4456" t="str">
        <f>VLOOKUP(C4456, olt_db!$B$2:$E$70, 2, 0)</f>
        <v>OLT-SMGN-Hulakma_Sinaga</v>
      </c>
      <c r="C4456" t="s">
        <v>1471</v>
      </c>
      <c r="D4456" s="22" t="s">
        <v>1819</v>
      </c>
      <c r="E4456" s="22" t="s">
        <v>1667</v>
      </c>
      <c r="F4456" s="138">
        <v>2.9788233999804699</v>
      </c>
      <c r="G4456" s="139">
        <v>99.096844102946903</v>
      </c>
      <c r="H4456" s="100">
        <f>ACOS(COS(RADIANS(90-F4457)) * COS(RADIANS(90-F4456)) + SIN(RADIANS(90-F4457)) * SIN(RADIANS(90-F4456)) * COS(RADIANS(G4457-G4456))) * 6371392 * IFERROR(IF(AVERAGEIF('TT History'!$B:$B, D4456, 'TT History'!$E:$E) &gt; 9.8%, 1.1205, IF(AVERAGEIF('TT History'!$B:$B, D4456, 'TT History'!$E:$E) &gt;= 8.5%, 1.1055, 1.0525)), 1.0525)</f>
        <v>18.826090122426962</v>
      </c>
    </row>
    <row r="4457" spans="1:8" x14ac:dyDescent="0.25">
      <c r="A4457" t="s">
        <v>176</v>
      </c>
      <c r="B4457" t="str">
        <f>VLOOKUP(C4457, olt_db!$B$2:$E$70, 2, 0)</f>
        <v>OLT-SMGN-Hulakma_Sinaga</v>
      </c>
      <c r="C4457" t="s">
        <v>1471</v>
      </c>
      <c r="D4457" s="22" t="s">
        <v>1819</v>
      </c>
      <c r="E4457" s="22" t="s">
        <v>1668</v>
      </c>
      <c r="F4457" s="138">
        <v>2.9787025543307402</v>
      </c>
      <c r="G4457" s="139">
        <v>99.096737798534306</v>
      </c>
      <c r="H4457" s="100">
        <f>ACOS(COS(RADIANS(90-F4458)) * COS(RADIANS(90-F4457)) + SIN(RADIANS(90-F4458)) * SIN(RADIANS(90-F4457)) * COS(RADIANS(G4458-G4457))) * 6371392 * IFERROR(IF(AVERAGEIF('TT History'!$B:$B, D4457, 'TT History'!$E:$E) &gt; 9.8%, 1.1205, IF(AVERAGEIF('TT History'!$B:$B, D4457, 'TT History'!$E:$E) &gt;= 8.5%, 1.1055, 1.0525)), 1.0525)</f>
        <v>16.966757954326368</v>
      </c>
    </row>
    <row r="4458" spans="1:8" x14ac:dyDescent="0.25">
      <c r="A4458" t="s">
        <v>176</v>
      </c>
      <c r="B4458" t="str">
        <f>VLOOKUP(C4458, olt_db!$B$2:$E$70, 2, 0)</f>
        <v>OLT-SMGN-Hulakma_Sinaga</v>
      </c>
      <c r="C4458" t="s">
        <v>1471</v>
      </c>
      <c r="D4458" s="22" t="s">
        <v>1819</v>
      </c>
      <c r="E4458" s="22" t="s">
        <v>1669</v>
      </c>
      <c r="F4458" s="138">
        <v>2.9785962842267701</v>
      </c>
      <c r="G4458" s="139">
        <v>99.096639065915099</v>
      </c>
      <c r="H4458" s="100">
        <f>ACOS(COS(RADIANS(90-F4459)) * COS(RADIANS(90-F4458)) + SIN(RADIANS(90-F4459)) * SIN(RADIANS(90-F4458)) * COS(RADIANS(G4459-G4458))) * 6371392 * IFERROR(IF(AVERAGEIF('TT History'!$B:$B, D4458, 'TT History'!$E:$E) &gt; 9.8%, 1.1205, IF(AVERAGEIF('TT History'!$B:$B, D4458, 'TT History'!$E:$E) &gt;= 8.5%, 1.1055, 1.0525)), 1.0525)</f>
        <v>17.417169384874303</v>
      </c>
    </row>
    <row r="4459" spans="1:8" x14ac:dyDescent="0.25">
      <c r="A4459" t="s">
        <v>176</v>
      </c>
      <c r="B4459" t="str">
        <f>VLOOKUP(C4459, olt_db!$B$2:$E$70, 2, 0)</f>
        <v>OLT-SMGN-Hulakma_Sinaga</v>
      </c>
      <c r="C4459" t="s">
        <v>1471</v>
      </c>
      <c r="D4459" s="22" t="s">
        <v>1819</v>
      </c>
      <c r="E4459" s="22" t="s">
        <v>1670</v>
      </c>
      <c r="F4459" s="138">
        <v>2.97848800296565</v>
      </c>
      <c r="G4459" s="139">
        <v>99.096536843211496</v>
      </c>
      <c r="H4459" s="100">
        <f>ACOS(COS(RADIANS(90-F4460)) * COS(RADIANS(90-F4459)) + SIN(RADIANS(90-F4460)) * SIN(RADIANS(90-F4459)) * COS(RADIANS(G4460-G4459))) * 6371392 * IFERROR(IF(AVERAGEIF('TT History'!$B:$B, D4459, 'TT History'!$E:$E) &gt; 9.8%, 1.1205, IF(AVERAGEIF('TT History'!$B:$B, D4459, 'TT History'!$E:$E) &gt;= 8.5%, 1.1055, 1.0525)), 1.0525)</f>
        <v>18.865827217787597</v>
      </c>
    </row>
    <row r="4460" spans="1:8" x14ac:dyDescent="0.25">
      <c r="A4460" t="s">
        <v>176</v>
      </c>
      <c r="B4460" t="str">
        <f>VLOOKUP(C4460, olt_db!$B$2:$E$70, 2, 0)</f>
        <v>OLT-SMGN-Hulakma_Sinaga</v>
      </c>
      <c r="C4460" t="s">
        <v>1471</v>
      </c>
      <c r="D4460" s="22" t="s">
        <v>1819</v>
      </c>
      <c r="E4460" s="22" t="s">
        <v>1671</v>
      </c>
      <c r="F4460" s="138">
        <v>2.97837221729722</v>
      </c>
      <c r="G4460" s="139">
        <v>99.096424542532006</v>
      </c>
      <c r="H4460" s="100">
        <f>ACOS(COS(RADIANS(90-F4461)) * COS(RADIANS(90-F4460)) + SIN(RADIANS(90-F4461)) * SIN(RADIANS(90-F4460)) * COS(RADIANS(G4461-G4460))) * 6371392 * IFERROR(IF(AVERAGEIF('TT History'!$B:$B, D4460, 'TT History'!$E:$E) &gt; 9.8%, 1.1205, IF(AVERAGEIF('TT History'!$B:$B, D4460, 'TT History'!$E:$E) &gt;= 8.5%, 1.1055, 1.0525)), 1.0525)</f>
        <v>15.701989307235211</v>
      </c>
    </row>
    <row r="4461" spans="1:8" x14ac:dyDescent="0.25">
      <c r="A4461" t="s">
        <v>176</v>
      </c>
      <c r="B4461" t="str">
        <f>VLOOKUP(C4461, olt_db!$B$2:$E$70, 2, 0)</f>
        <v>OLT-SMGN-Hulakma_Sinaga</v>
      </c>
      <c r="C4461" t="s">
        <v>1471</v>
      </c>
      <c r="D4461" s="22" t="s">
        <v>1819</v>
      </c>
      <c r="E4461" s="22" t="s">
        <v>1672</v>
      </c>
      <c r="F4461" s="138">
        <v>2.9782764227287499</v>
      </c>
      <c r="G4461" s="139">
        <v>99.096330490061305</v>
      </c>
      <c r="H4461" s="100">
        <f>ACOS(COS(RADIANS(90-F4462)) * COS(RADIANS(90-F4461)) + SIN(RADIANS(90-F4462)) * SIN(RADIANS(90-F4461)) * COS(RADIANS(G4462-G4461))) * 6371392 * IFERROR(IF(AVERAGEIF('TT History'!$B:$B, D4461, 'TT History'!$E:$E) &gt; 9.8%, 1.1205, IF(AVERAGEIF('TT History'!$B:$B, D4461, 'TT History'!$E:$E) &gt;= 8.5%, 1.1055, 1.0525)), 1.0525)</f>
        <v>17.619512515839737</v>
      </c>
    </row>
    <row r="4462" spans="1:8" x14ac:dyDescent="0.25">
      <c r="A4462" t="s">
        <v>176</v>
      </c>
      <c r="B4462" t="str">
        <f>VLOOKUP(C4462, olt_db!$B$2:$E$70, 2, 0)</f>
        <v>OLT-SMGN-Hulakma_Sinaga</v>
      </c>
      <c r="C4462" t="s">
        <v>1471</v>
      </c>
      <c r="D4462" s="22" t="s">
        <v>1819</v>
      </c>
      <c r="E4462" s="22" t="s">
        <v>1673</v>
      </c>
      <c r="F4462" s="138">
        <v>2.9781650157399602</v>
      </c>
      <c r="G4462" s="139">
        <v>99.096229106545195</v>
      </c>
      <c r="H4462" s="100">
        <f>ACOS(COS(RADIANS(90-F4463)) * COS(RADIANS(90-F4462)) + SIN(RADIANS(90-F4463)) * SIN(RADIANS(90-F4462)) * COS(RADIANS(G4463-G4462))) * 6371392 * IFERROR(IF(AVERAGEIF('TT History'!$B:$B, D4462, 'TT History'!$E:$E) &gt; 9.8%, 1.1205, IF(AVERAGEIF('TT History'!$B:$B, D4462, 'TT History'!$E:$E) &gt;= 8.5%, 1.1055, 1.0525)), 1.0525)</f>
        <v>18.56787717394629</v>
      </c>
    </row>
    <row r="4463" spans="1:8" x14ac:dyDescent="0.25">
      <c r="A4463" t="s">
        <v>176</v>
      </c>
      <c r="B4463" t="str">
        <f>VLOOKUP(C4463, olt_db!$B$2:$E$70, 2, 0)</f>
        <v>OLT-SMGN-Hulakma_Sinaga</v>
      </c>
      <c r="C4463" t="s">
        <v>1471</v>
      </c>
      <c r="D4463" s="22" t="s">
        <v>1819</v>
      </c>
      <c r="E4463" s="22" t="s">
        <v>1674</v>
      </c>
      <c r="F4463" s="138">
        <v>2.9780504275310302</v>
      </c>
      <c r="G4463" s="139">
        <v>99.096119237889894</v>
      </c>
      <c r="H4463" s="100">
        <f>ACOS(COS(RADIANS(90-F4464)) * COS(RADIANS(90-F4463)) + SIN(RADIANS(90-F4464)) * SIN(RADIANS(90-F4463)) * COS(RADIANS(G4464-G4463))) * 6371392 * IFERROR(IF(AVERAGEIF('TT History'!$B:$B, D4463, 'TT History'!$E:$E) &gt; 9.8%, 1.1205, IF(AVERAGEIF('TT History'!$B:$B, D4463, 'TT History'!$E:$E) &gt;= 8.5%, 1.1055, 1.0525)), 1.0525)</f>
        <v>20.129728412748676</v>
      </c>
    </row>
    <row r="4464" spans="1:8" x14ac:dyDescent="0.25">
      <c r="A4464" t="s">
        <v>176</v>
      </c>
      <c r="B4464" t="str">
        <f>VLOOKUP(C4464, olt_db!$B$2:$E$70, 2, 0)</f>
        <v>OLT-SMGN-Hulakma_Sinaga</v>
      </c>
      <c r="C4464" t="s">
        <v>1471</v>
      </c>
      <c r="D4464" s="22" t="s">
        <v>1819</v>
      </c>
      <c r="E4464" s="22" t="s">
        <v>1675</v>
      </c>
      <c r="F4464" s="138">
        <v>2.9779269625026701</v>
      </c>
      <c r="G4464" s="139">
        <v>99.095999340910595</v>
      </c>
      <c r="H4464" s="100">
        <f>ACOS(COS(RADIANS(90-F4465)) * COS(RADIANS(90-F4464)) + SIN(RADIANS(90-F4465)) * SIN(RADIANS(90-F4464)) * COS(RADIANS(G4465-G4464))) * 6371392 * IFERROR(IF(AVERAGEIF('TT History'!$B:$B, D4464, 'TT History'!$E:$E) &gt; 9.8%, 1.1205, IF(AVERAGEIF('TT History'!$B:$B, D4464, 'TT History'!$E:$E) &gt;= 8.5%, 1.1055, 1.0525)), 1.0525)</f>
        <v>21.986345859545406</v>
      </c>
    </row>
    <row r="4465" spans="1:8" x14ac:dyDescent="0.25">
      <c r="A4465" t="s">
        <v>176</v>
      </c>
      <c r="B4465" t="str">
        <f>VLOOKUP(C4465, olt_db!$B$2:$E$70, 2, 0)</f>
        <v>OLT-SMGN-Hulakma_Sinaga</v>
      </c>
      <c r="C4465" t="s">
        <v>1471</v>
      </c>
      <c r="D4465" s="22" t="s">
        <v>1819</v>
      </c>
      <c r="E4465" s="22" t="s">
        <v>1676</v>
      </c>
      <c r="F4465" s="138">
        <v>2.9777853944207702</v>
      </c>
      <c r="G4465" s="139">
        <v>99.095875693039204</v>
      </c>
      <c r="H4465" s="100">
        <f>ACOS(COS(RADIANS(90-F4466)) * COS(RADIANS(90-F4465)) + SIN(RADIANS(90-F4466)) * SIN(RADIANS(90-F4465)) * COS(RADIANS(G4466-G4465))) * 6371392 * IFERROR(IF(AVERAGEIF('TT History'!$B:$B, D4465, 'TT History'!$E:$E) &gt; 9.8%, 1.1205, IF(AVERAGEIF('TT History'!$B:$B, D4465, 'TT History'!$E:$E) &gt;= 8.5%, 1.1055, 1.0525)), 1.0525)</f>
        <v>17.582637922721265</v>
      </c>
    </row>
    <row r="4466" spans="1:8" x14ac:dyDescent="0.25">
      <c r="A4466" t="s">
        <v>176</v>
      </c>
      <c r="B4466" t="str">
        <f>VLOOKUP(C4466, olt_db!$B$2:$E$70, 2, 0)</f>
        <v>OLT-SMGN-Hulakma_Sinaga</v>
      </c>
      <c r="C4466" t="s">
        <v>1471</v>
      </c>
      <c r="D4466" s="22" t="s">
        <v>1819</v>
      </c>
      <c r="E4466" s="22" t="s">
        <v>1677</v>
      </c>
      <c r="F4466" s="138">
        <v>2.9776807808231598</v>
      </c>
      <c r="G4466" s="139">
        <v>99.095767732816498</v>
      </c>
      <c r="H4466" s="100">
        <f>ACOS(COS(RADIANS(90-F4467)) * COS(RADIANS(90-F4466)) + SIN(RADIANS(90-F4467)) * SIN(RADIANS(90-F4466)) * COS(RADIANS(G4467-G4466))) * 6371392 * IFERROR(IF(AVERAGEIF('TT History'!$B:$B, D4466, 'TT History'!$E:$E) &gt; 9.8%, 1.1205, IF(AVERAGEIF('TT History'!$B:$B, D4466, 'TT History'!$E:$E) &gt;= 8.5%, 1.1055, 1.0525)), 1.0525)</f>
        <v>19.060651141805188</v>
      </c>
    </row>
    <row r="4467" spans="1:8" x14ac:dyDescent="0.25">
      <c r="A4467" t="s">
        <v>176</v>
      </c>
      <c r="B4467" t="str">
        <f>VLOOKUP(C4467, olt_db!$B$2:$E$70, 2, 0)</f>
        <v>OLT-SMGN-Hulakma_Sinaga</v>
      </c>
      <c r="C4467" t="s">
        <v>1471</v>
      </c>
      <c r="D4467" s="22" t="s">
        <v>1819</v>
      </c>
      <c r="E4467" s="22" t="s">
        <v>1678</v>
      </c>
      <c r="F4467" s="138">
        <v>2.9775675392323699</v>
      </c>
      <c r="G4467" s="139">
        <v>99.095650528254495</v>
      </c>
      <c r="H4467" s="100">
        <f>ACOS(COS(RADIANS(90-F4468)) * COS(RADIANS(90-F4467)) + SIN(RADIANS(90-F4468)) * SIN(RADIANS(90-F4467)) * COS(RADIANS(G4468-G4467))) * 6371392 * IFERROR(IF(AVERAGEIF('TT History'!$B:$B, D4467, 'TT History'!$E:$E) &gt; 9.8%, 1.1205, IF(AVERAGEIF('TT History'!$B:$B, D4467, 'TT History'!$E:$E) &gt;= 8.5%, 1.1055, 1.0525)), 1.0525)</f>
        <v>18.670039949607578</v>
      </c>
    </row>
    <row r="4468" spans="1:8" x14ac:dyDescent="0.25">
      <c r="A4468" t="s">
        <v>176</v>
      </c>
      <c r="B4468" t="str">
        <f>VLOOKUP(C4468, olt_db!$B$2:$E$70, 2, 0)</f>
        <v>OLT-SMGN-Hulakma_Sinaga</v>
      </c>
      <c r="C4468" t="s">
        <v>1471</v>
      </c>
      <c r="D4468" s="22" t="s">
        <v>1819</v>
      </c>
      <c r="E4468" s="22" t="s">
        <v>1679</v>
      </c>
      <c r="F4468" s="138">
        <v>2.9774488711133</v>
      </c>
      <c r="G4468" s="139">
        <v>99.095543778855102</v>
      </c>
      <c r="H4468" s="100">
        <f>ACOS(COS(RADIANS(90-F4469)) * COS(RADIANS(90-F4468)) + SIN(RADIANS(90-F4469)) * SIN(RADIANS(90-F4468)) * COS(RADIANS(G4469-G4468))) * 6371392 * IFERROR(IF(AVERAGEIF('TT History'!$B:$B, D4468, 'TT History'!$E:$E) &gt; 9.8%, 1.1205, IF(AVERAGEIF('TT History'!$B:$B, D4468, 'TT History'!$E:$E) &gt;= 8.5%, 1.1055, 1.0525)), 1.0525)</f>
        <v>22.978314005069993</v>
      </c>
    </row>
    <row r="4469" spans="1:8" x14ac:dyDescent="0.25">
      <c r="A4469" t="s">
        <v>176</v>
      </c>
      <c r="B4469" t="str">
        <f>VLOOKUP(C4469, olt_db!$B$2:$E$70, 2, 0)</f>
        <v>OLT-SMGN-Hulakma_Sinaga</v>
      </c>
      <c r="C4469" t="s">
        <v>1471</v>
      </c>
      <c r="D4469" s="22" t="s">
        <v>1819</v>
      </c>
      <c r="E4469" s="22" t="s">
        <v>1680</v>
      </c>
      <c r="F4469" s="138">
        <v>2.9772743107133799</v>
      </c>
      <c r="G4469" s="139">
        <v>99.095633751926897</v>
      </c>
      <c r="H4469" s="100">
        <f>ACOS(COS(RADIANS(90-F4470)) * COS(RADIANS(90-F4469)) + SIN(RADIANS(90-F4470)) * SIN(RADIANS(90-F4469)) * COS(RADIANS(G4470-G4469))) * 6371392 * IFERROR(IF(AVERAGEIF('TT History'!$B:$B, D4469, 'TT History'!$E:$E) &gt; 9.8%, 1.1205, IF(AVERAGEIF('TT History'!$B:$B, D4469, 'TT History'!$E:$E) &gt;= 8.5%, 1.1055, 1.0525)), 1.0525)</f>
        <v>18.04396453633948</v>
      </c>
    </row>
    <row r="4470" spans="1:8" x14ac:dyDescent="0.25">
      <c r="A4470" t="s">
        <v>176</v>
      </c>
      <c r="B4470" t="str">
        <f>VLOOKUP(C4470, olt_db!$B$2:$E$70, 2, 0)</f>
        <v>OLT-SMGN-Hulakma_Sinaga</v>
      </c>
      <c r="C4470" t="s">
        <v>1471</v>
      </c>
      <c r="D4470" s="22" t="s">
        <v>1819</v>
      </c>
      <c r="E4470" s="22" t="s">
        <v>1681</v>
      </c>
      <c r="F4470" s="138">
        <v>2.97714235803278</v>
      </c>
      <c r="G4470" s="139">
        <v>99.095713589007602</v>
      </c>
      <c r="H4470" s="100">
        <f>ACOS(COS(RADIANS(90-F4471)) * COS(RADIANS(90-F4470)) + SIN(RADIANS(90-F4471)) * SIN(RADIANS(90-F4470)) * COS(RADIANS(G4471-G4470))) * 6371392 * IFERROR(IF(AVERAGEIF('TT History'!$B:$B, D4470, 'TT History'!$E:$E) &gt; 9.8%, 1.1205, IF(AVERAGEIF('TT History'!$B:$B, D4470, 'TT History'!$E:$E) &gt;= 8.5%, 1.1055, 1.0525)), 1.0525)</f>
        <v>20.024292173459322</v>
      </c>
    </row>
    <row r="4471" spans="1:8" x14ac:dyDescent="0.25">
      <c r="A4471" t="s">
        <v>176</v>
      </c>
      <c r="B4471" t="str">
        <f>VLOOKUP(C4471, olt_db!$B$2:$E$70, 2, 0)</f>
        <v>OLT-SMGN-Hulakma_Sinaga</v>
      </c>
      <c r="C4471" t="s">
        <v>1471</v>
      </c>
      <c r="D4471" s="22" t="s">
        <v>1819</v>
      </c>
      <c r="E4471" s="22" t="s">
        <v>1682</v>
      </c>
      <c r="F4471" s="138">
        <v>2.9769898182269001</v>
      </c>
      <c r="G4471" s="139">
        <v>99.095791170502807</v>
      </c>
      <c r="H4471" s="100">
        <f>ACOS(COS(RADIANS(90-F4472)) * COS(RADIANS(90-F4471)) + SIN(RADIANS(90-F4472)) * SIN(RADIANS(90-F4471)) * COS(RADIANS(G4472-G4471))) * 6371392 * IFERROR(IF(AVERAGEIF('TT History'!$B:$B, D4471, 'TT History'!$E:$E) &gt; 9.8%, 1.1205, IF(AVERAGEIF('TT History'!$B:$B, D4471, 'TT History'!$E:$E) &gt;= 8.5%, 1.1055, 1.0525)), 1.0525)</f>
        <v>19.823073157689183</v>
      </c>
    </row>
    <row r="4472" spans="1:8" x14ac:dyDescent="0.25">
      <c r="A4472" t="s">
        <v>176</v>
      </c>
      <c r="B4472" t="str">
        <f>VLOOKUP(C4472, olt_db!$B$2:$E$70, 2, 0)</f>
        <v>OLT-SMGN-Hulakma_Sinaga</v>
      </c>
      <c r="C4472" t="s">
        <v>1471</v>
      </c>
      <c r="D4472" s="22" t="s">
        <v>1819</v>
      </c>
      <c r="E4472" s="22" t="s">
        <v>1683</v>
      </c>
      <c r="F4472" s="138">
        <v>2.97683703161068</v>
      </c>
      <c r="G4472" s="139">
        <v>99.095864365713197</v>
      </c>
      <c r="H4472" s="100">
        <f>ACOS(COS(RADIANS(90-F4473)) * COS(RADIANS(90-F4472)) + SIN(RADIANS(90-F4473)) * SIN(RADIANS(90-F4472)) * COS(RADIANS(G4473-G4472))) * 6371392 * IFERROR(IF(AVERAGEIF('TT History'!$B:$B, D4472, 'TT History'!$E:$E) &gt; 9.8%, 1.1205, IF(AVERAGEIF('TT History'!$B:$B, D4472, 'TT History'!$E:$E) &gt;= 8.5%, 1.1055, 1.0525)), 1.0525)</f>
        <v>18.654523714946535</v>
      </c>
    </row>
    <row r="4473" spans="1:8" x14ac:dyDescent="0.25">
      <c r="A4473" t="s">
        <v>176</v>
      </c>
      <c r="B4473" t="str">
        <f>VLOOKUP(C4473, olt_db!$B$2:$E$70, 2, 0)</f>
        <v>OLT-SMGN-Hulakma_Sinaga</v>
      </c>
      <c r="C4473" t="s">
        <v>1471</v>
      </c>
      <c r="D4473" s="22" t="s">
        <v>1819</v>
      </c>
      <c r="E4473" s="22" t="s">
        <v>1684</v>
      </c>
      <c r="F4473" s="138">
        <v>2.9766963441348699</v>
      </c>
      <c r="G4473" s="139">
        <v>99.095939372381807</v>
      </c>
      <c r="H4473" s="100">
        <f>ACOS(COS(RADIANS(90-F4474)) * COS(RADIANS(90-F4473)) + SIN(RADIANS(90-F4474)) * SIN(RADIANS(90-F4473)) * COS(RADIANS(G4474-G4473))) * 6371392 * IFERROR(IF(AVERAGEIF('TT History'!$B:$B, D4473, 'TT History'!$E:$E) &gt; 9.8%, 1.1205, IF(AVERAGEIF('TT History'!$B:$B, D4473, 'TT History'!$E:$E) &gt;= 8.5%, 1.1055, 1.0525)), 1.0525)</f>
        <v>26.385265061438577</v>
      </c>
    </row>
    <row r="4474" spans="1:8" x14ac:dyDescent="0.25">
      <c r="A4474" t="s">
        <v>176</v>
      </c>
      <c r="B4474" t="str">
        <f>VLOOKUP(C4474, olt_db!$B$2:$E$70, 2, 0)</f>
        <v>OLT-SMGN-Hulakma_Sinaga</v>
      </c>
      <c r="C4474" t="s">
        <v>1471</v>
      </c>
      <c r="D4474" s="22" t="s">
        <v>1819</v>
      </c>
      <c r="E4474" s="22" t="s">
        <v>1685</v>
      </c>
      <c r="F4474" s="138">
        <v>2.9764935328365301</v>
      </c>
      <c r="G4474" s="139">
        <v>99.0960379415733</v>
      </c>
      <c r="H4474" s="100">
        <f>ACOS(COS(RADIANS(90-F4475)) * COS(RADIANS(90-F4474)) + SIN(RADIANS(90-F4475)) * SIN(RADIANS(90-F4474)) * COS(RADIANS(G4475-G4474))) * 6371392 * IFERROR(IF(AVERAGEIF('TT History'!$B:$B, D4474, 'TT History'!$E:$E) &gt; 9.8%, 1.1205, IF(AVERAGEIF('TT History'!$B:$B, D4474, 'TT History'!$E:$E) &gt;= 8.5%, 1.1055, 1.0525)), 1.0525)</f>
        <v>25.32910640678525</v>
      </c>
    </row>
    <row r="4475" spans="1:8" x14ac:dyDescent="0.25">
      <c r="A4475" t="s">
        <v>176</v>
      </c>
      <c r="B4475" t="str">
        <f>VLOOKUP(C4475, olt_db!$B$2:$E$70, 2, 0)</f>
        <v>OLT-SMGN-Hulakma_Sinaga</v>
      </c>
      <c r="C4475" t="s">
        <v>1471</v>
      </c>
      <c r="D4475" s="22" t="s">
        <v>1819</v>
      </c>
      <c r="E4475" s="22" t="s">
        <v>1686</v>
      </c>
      <c r="F4475" s="138">
        <v>2.97630121763344</v>
      </c>
      <c r="G4475" s="139">
        <v>99.096137326223896</v>
      </c>
      <c r="H4475" s="100">
        <f>ACOS(COS(RADIANS(90-F4476)) * COS(RADIANS(90-F4475)) + SIN(RADIANS(90-F4476)) * SIN(RADIANS(90-F4475)) * COS(RADIANS(G4476-G4475))) * 6371392 * IFERROR(IF(AVERAGEIF('TT History'!$B:$B, D4475, 'TT History'!$E:$E) &gt; 9.8%, 1.1205, IF(AVERAGEIF('TT History'!$B:$B, D4475, 'TT History'!$E:$E) &gt;= 8.5%, 1.1055, 1.0525)), 1.0525)</f>
        <v>17.239980958569877</v>
      </c>
    </row>
    <row r="4476" spans="1:8" x14ac:dyDescent="0.25">
      <c r="A4476" t="s">
        <v>176</v>
      </c>
      <c r="B4476" t="str">
        <f>VLOOKUP(C4476, olt_db!$B$2:$E$70, 2, 0)</f>
        <v>OLT-SMGN-Hulakma_Sinaga</v>
      </c>
      <c r="C4476" t="s">
        <v>1471</v>
      </c>
      <c r="D4476" s="22" t="s">
        <v>1819</v>
      </c>
      <c r="E4476" s="22" t="s">
        <v>1687</v>
      </c>
      <c r="F4476" s="138">
        <v>2.9761653199761602</v>
      </c>
      <c r="G4476" s="139">
        <v>99.096194229896</v>
      </c>
      <c r="H4476" s="100">
        <f>ACOS(COS(RADIANS(90-F4477)) * COS(RADIANS(90-F4476)) + SIN(RADIANS(90-F4477)) * SIN(RADIANS(90-F4476)) * COS(RADIANS(G4477-G4476))) * 6371392 * IFERROR(IF(AVERAGEIF('TT History'!$B:$B, D4476, 'TT History'!$E:$E) &gt; 9.8%, 1.1205, IF(AVERAGEIF('TT History'!$B:$B, D4476, 'TT History'!$E:$E) &gt;= 8.5%, 1.1055, 1.0525)), 1.0525)</f>
        <v>19.981861960793232</v>
      </c>
    </row>
    <row r="4477" spans="1:8" x14ac:dyDescent="0.25">
      <c r="A4477" t="s">
        <v>176</v>
      </c>
      <c r="B4477" t="str">
        <f>VLOOKUP(C4477, olt_db!$B$2:$E$70, 2, 0)</f>
        <v>OLT-SMGN-Hulakma_Sinaga</v>
      </c>
      <c r="C4477" t="s">
        <v>1471</v>
      </c>
      <c r="D4477" s="22" t="s">
        <v>1819</v>
      </c>
      <c r="E4477" s="22" t="s">
        <v>1688</v>
      </c>
      <c r="F4477" s="138">
        <v>2.9762139307895401</v>
      </c>
      <c r="G4477" s="139">
        <v>99.096358109399603</v>
      </c>
      <c r="H4477" s="100">
        <f>ACOS(COS(RADIANS(90-F4478)) * COS(RADIANS(90-F4477)) + SIN(RADIANS(90-F4478)) * SIN(RADIANS(90-F4477)) * COS(RADIANS(G4478-G4477))) * 6371392 * IFERROR(IF(AVERAGEIF('TT History'!$B:$B, D4477, 'TT History'!$E:$E) &gt; 9.8%, 1.1205, IF(AVERAGEIF('TT History'!$B:$B, D4477, 'TT History'!$E:$E) &gt;= 8.5%, 1.1055, 1.0525)), 1.0525)</f>
        <v>16.42521937694049</v>
      </c>
    </row>
    <row r="4478" spans="1:8" x14ac:dyDescent="0.25">
      <c r="A4478" t="s">
        <v>176</v>
      </c>
      <c r="B4478" t="str">
        <f>VLOOKUP(C4478, olt_db!$B$2:$E$70, 2, 0)</f>
        <v>OLT-SMGN-Hulakma_Sinaga</v>
      </c>
      <c r="C4478" t="s">
        <v>1471</v>
      </c>
      <c r="D4478" s="22" t="s">
        <v>1819</v>
      </c>
      <c r="E4478" s="22" t="s">
        <v>1689</v>
      </c>
      <c r="F4478" s="138">
        <v>2.9762622515978099</v>
      </c>
      <c r="G4478" s="139">
        <v>99.096490040391899</v>
      </c>
      <c r="H4478" s="100">
        <f>ACOS(COS(RADIANS(90-F4479)) * COS(RADIANS(90-F4478)) + SIN(RADIANS(90-F4479)) * SIN(RADIANS(90-F4478)) * COS(RADIANS(G4479-G4478))) * 6371392 * IFERROR(IF(AVERAGEIF('TT History'!$B:$B, D4478, 'TT History'!$E:$E) &gt; 9.8%, 1.1205, IF(AVERAGEIF('TT History'!$B:$B, D4478, 'TT History'!$E:$E) &gt;= 8.5%, 1.1055, 1.0525)), 1.0525)</f>
        <v>16.136661303993758</v>
      </c>
    </row>
    <row r="4479" spans="1:8" x14ac:dyDescent="0.25">
      <c r="A4479" t="s">
        <v>176</v>
      </c>
      <c r="B4479" t="str">
        <f>VLOOKUP(C4479, olt_db!$B$2:$E$70, 2, 0)</f>
        <v>OLT-SMGN-Hulakma_Sinaga</v>
      </c>
      <c r="C4479" t="s">
        <v>1471</v>
      </c>
      <c r="D4479" s="22" t="s">
        <v>1819</v>
      </c>
      <c r="E4479" s="22" t="s">
        <v>1690</v>
      </c>
      <c r="F4479" s="138">
        <v>2.9763029650192099</v>
      </c>
      <c r="G4479" s="139">
        <v>99.096621938251701</v>
      </c>
      <c r="H4479" s="100">
        <f>ACOS(COS(RADIANS(90-F4480)) * COS(RADIANS(90-F4479)) + SIN(RADIANS(90-F4480)) * SIN(RADIANS(90-F4479)) * COS(RADIANS(G4480-G4479))) * 6371392 * IFERROR(IF(AVERAGEIF('TT History'!$B:$B, D4479, 'TT History'!$E:$E) &gt; 9.8%, 1.1205, IF(AVERAGEIF('TT History'!$B:$B, D4479, 'TT History'!$E:$E) &gt;= 8.5%, 1.1055, 1.0525)), 1.0525)</f>
        <v>13.834186130804383</v>
      </c>
    </row>
    <row r="4480" spans="1:8" x14ac:dyDescent="0.25">
      <c r="A4480" t="s">
        <v>176</v>
      </c>
      <c r="B4480" t="str">
        <f>VLOOKUP(C4480, olt_db!$B$2:$E$70, 2, 0)</f>
        <v>OLT-SMGN-Hulakma_Sinaga</v>
      </c>
      <c r="C4480" t="s">
        <v>1471</v>
      </c>
      <c r="D4480" s="22" t="s">
        <v>1819</v>
      </c>
      <c r="E4480" s="22" t="s">
        <v>1691</v>
      </c>
      <c r="F4480" s="138">
        <v>2.9763250896478102</v>
      </c>
      <c r="G4480" s="139">
        <v>99.096738205278498</v>
      </c>
      <c r="H4480" s="100">
        <f>ACOS(COS(RADIANS(90-F4481)) * COS(RADIANS(90-F4480)) + SIN(RADIANS(90-F4481)) * SIN(RADIANS(90-F4480)) * COS(RADIANS(G4481-G4480))) * 6371392 * IFERROR(IF(AVERAGEIF('TT History'!$B:$B, D4480, 'TT History'!$E:$E) &gt; 9.8%, 1.1205, IF(AVERAGEIF('TT History'!$B:$B, D4480, 'TT History'!$E:$E) &gt;= 8.5%, 1.1055, 1.0525)), 1.0525)</f>
        <v>14.762964224854999</v>
      </c>
    </row>
    <row r="4481" spans="1:8" x14ac:dyDescent="0.25">
      <c r="A4481" t="s">
        <v>176</v>
      </c>
      <c r="B4481" t="str">
        <f>VLOOKUP(C4481, olt_db!$B$2:$E$70, 2, 0)</f>
        <v>OLT-SMGN-Hulakma_Sinaga</v>
      </c>
      <c r="C4481" t="s">
        <v>1471</v>
      </c>
      <c r="D4481" s="22" t="s">
        <v>1819</v>
      </c>
      <c r="E4481" s="22" t="s">
        <v>1692</v>
      </c>
      <c r="F4481" s="138">
        <v>2.9763453031673599</v>
      </c>
      <c r="G4481" s="139">
        <v>99.096862877368395</v>
      </c>
      <c r="H4481" s="100">
        <f>ACOS(COS(RADIANS(90-F4482)) * COS(RADIANS(90-F4481)) + SIN(RADIANS(90-F4482)) * SIN(RADIANS(90-F4481)) * COS(RADIANS(G4482-G4481))) * 6371392 * IFERROR(IF(AVERAGEIF('TT History'!$B:$B, D4481, 'TT History'!$E:$E) &gt; 9.8%, 1.1205, IF(AVERAGEIF('TT History'!$B:$B, D4481, 'TT History'!$E:$E) &gt;= 8.5%, 1.1055, 1.0525)), 1.0525)</f>
        <v>25.570985093074636</v>
      </c>
    </row>
    <row r="4482" spans="1:8" x14ac:dyDescent="0.25">
      <c r="A4482" t="s">
        <v>176</v>
      </c>
      <c r="B4482" t="str">
        <f>VLOOKUP(C4482, olt_db!$B$2:$E$70, 2, 0)</f>
        <v>OLT-SMGN-Hulakma_Sinaga</v>
      </c>
      <c r="C4482" t="s">
        <v>1471</v>
      </c>
      <c r="D4482" s="22" t="s">
        <v>1819</v>
      </c>
      <c r="E4482" s="22" t="s">
        <v>1693</v>
      </c>
      <c r="F4482" s="138">
        <v>2.9763918983112001</v>
      </c>
      <c r="G4482" s="139">
        <v>99.097076618859603</v>
      </c>
      <c r="H4482" s="100">
        <f>ACOS(COS(RADIANS(90-F4483)) * COS(RADIANS(90-F4482)) + SIN(RADIANS(90-F4483)) * SIN(RADIANS(90-F4482)) * COS(RADIANS(G4483-G4482))) * 6371392 * IFERROR(IF(AVERAGEIF('TT History'!$B:$B, D4482, 'TT History'!$E:$E) &gt; 9.8%, 1.1205, IF(AVERAGEIF('TT History'!$B:$B, D4482, 'TT History'!$E:$E) &gt;= 8.5%, 1.1055, 1.0525)), 1.0525)</f>
        <v>16.268235378027761</v>
      </c>
    </row>
    <row r="4483" spans="1:8" x14ac:dyDescent="0.25">
      <c r="A4483" t="s">
        <v>176</v>
      </c>
      <c r="B4483" t="str">
        <f>VLOOKUP(C4483, olt_db!$B$2:$E$70, 2, 0)</f>
        <v>OLT-SMGN-Hulakma_Sinaga</v>
      </c>
      <c r="C4483" t="s">
        <v>1471</v>
      </c>
      <c r="D4483" s="22" t="s">
        <v>1819</v>
      </c>
      <c r="E4483" s="22" t="s">
        <v>1694</v>
      </c>
      <c r="F4483" s="138">
        <v>2.9764399283397802</v>
      </c>
      <c r="G4483" s="139">
        <v>99.097207228758506</v>
      </c>
      <c r="H4483" s="100">
        <f>ACOS(COS(RADIANS(90-F4484)) * COS(RADIANS(90-F4483)) + SIN(RADIANS(90-F4484)) * SIN(RADIANS(90-F4483)) * COS(RADIANS(G4484-G4483))) * 6371392 * IFERROR(IF(AVERAGEIF('TT History'!$B:$B, D4483, 'TT History'!$E:$E) &gt; 9.8%, 1.1205, IF(AVERAGEIF('TT History'!$B:$B, D4483, 'TT History'!$E:$E) &gt;= 8.5%, 1.1055, 1.0525)), 1.0525)</f>
        <v>18.376523095674195</v>
      </c>
    </row>
    <row r="4484" spans="1:8" x14ac:dyDescent="0.25">
      <c r="A4484" t="s">
        <v>176</v>
      </c>
      <c r="B4484" t="str">
        <f>VLOOKUP(C4484, olt_db!$B$2:$E$70, 2, 0)</f>
        <v>OLT-SMGN-Hulakma_Sinaga</v>
      </c>
      <c r="C4484" t="s">
        <v>1471</v>
      </c>
      <c r="D4484" s="22" t="s">
        <v>1819</v>
      </c>
      <c r="E4484" s="22" t="s">
        <v>1695</v>
      </c>
      <c r="F4484" s="138">
        <v>2.9765897980614899</v>
      </c>
      <c r="G4484" s="139">
        <v>99.097160356032006</v>
      </c>
      <c r="H4484" s="47">
        <f>(ACOS(COS(RADIANS(90-olt_db!F40)) * COS(RADIANS(90-F4484)) + SIN(RADIANS(90-olt_db!F40)) * SIN(RADIANS(90-F4484)) * COS(RADIANS(olt_db!G40-G4484))) * 6371392)*1.105</f>
        <v>24.740517689637503</v>
      </c>
    </row>
    <row r="4485" spans="1:8" x14ac:dyDescent="0.25">
      <c r="A4485" t="s">
        <v>176</v>
      </c>
      <c r="B4485" t="str">
        <f>VLOOKUP(C4485, olt_db!$B$2:$E$70, 2, 0)</f>
        <v>OLT-SMGN-Hulakma_Sinaga</v>
      </c>
      <c r="C4485" t="s">
        <v>1471</v>
      </c>
      <c r="D4485" s="30" t="s">
        <v>1837</v>
      </c>
      <c r="E4485" s="30" t="s">
        <v>1879</v>
      </c>
      <c r="F4485" s="134">
        <v>3.0020592387409799</v>
      </c>
      <c r="G4485" s="135">
        <v>99.101315649436998</v>
      </c>
      <c r="H4485" s="32">
        <f>ACOS(COS(RADIANS(90-F4486)) * COS(RADIANS(90-F4485)) + SIN(RADIANS(90-F4486)) * SIN(RADIANS(90-F4485)) * COS(RADIANS(G4486-G4485))) * 6371392 * IFERROR(IF(AVERAGEIF('TT History'!$B:$B, D4485, 'TT History'!$E:$E) &gt; 9.8%, 1.1205, IF(AVERAGEIF('TT History'!$B:$B, D4485, 'TT History'!$E:$E) &gt;= 8.5%, 1.1055, 1.0525)), 1.0525)</f>
        <v>21.742476884987408</v>
      </c>
    </row>
    <row r="4486" spans="1:8" x14ac:dyDescent="0.25">
      <c r="A4486" t="s">
        <v>176</v>
      </c>
      <c r="B4486" t="str">
        <f>VLOOKUP(C4486, olt_db!$B$2:$E$70, 2, 0)</f>
        <v>OLT-SMGN-Hulakma_Sinaga</v>
      </c>
      <c r="C4486" t="s">
        <v>1471</v>
      </c>
      <c r="D4486" s="30" t="s">
        <v>1837</v>
      </c>
      <c r="E4486" s="30" t="s">
        <v>1880</v>
      </c>
      <c r="F4486" s="134">
        <v>3.0019424826791399</v>
      </c>
      <c r="G4486" s="135">
        <v>99.101170956722498</v>
      </c>
      <c r="H4486" s="32">
        <f>ACOS(COS(RADIANS(90-F4487)) * COS(RADIANS(90-F4486)) + SIN(RADIANS(90-F4487)) * SIN(RADIANS(90-F4486)) * COS(RADIANS(G4487-G4486))) * 6371392 * IFERROR(IF(AVERAGEIF('TT History'!$B:$B, D4486, 'TT History'!$E:$E) &gt; 9.8%, 1.1205, IF(AVERAGEIF('TT History'!$B:$B, D4486, 'TT History'!$E:$E) &gt;= 8.5%, 1.1055, 1.0525)), 1.0525)</f>
        <v>19.638103526260643</v>
      </c>
    </row>
    <row r="4487" spans="1:8" x14ac:dyDescent="0.25">
      <c r="A4487" t="s">
        <v>176</v>
      </c>
      <c r="B4487" t="str">
        <f>VLOOKUP(C4487, olt_db!$B$2:$E$70, 2, 0)</f>
        <v>OLT-SMGN-Hulakma_Sinaga</v>
      </c>
      <c r="C4487" t="s">
        <v>1471</v>
      </c>
      <c r="D4487" s="30" t="s">
        <v>1837</v>
      </c>
      <c r="E4487" s="30" t="s">
        <v>1881</v>
      </c>
      <c r="F4487" s="134">
        <v>3.0018330629861101</v>
      </c>
      <c r="G4487" s="135">
        <v>99.101043574556698</v>
      </c>
      <c r="H4487" s="32">
        <f>ACOS(COS(RADIANS(90-F4488)) * COS(RADIANS(90-F4487)) + SIN(RADIANS(90-F4488)) * SIN(RADIANS(90-F4487)) * COS(RADIANS(G4488-G4487))) * 6371392 * IFERROR(IF(AVERAGEIF('TT History'!$B:$B, D4487, 'TT History'!$E:$E) &gt; 9.8%, 1.1205, IF(AVERAGEIF('TT History'!$B:$B, D4487, 'TT History'!$E:$E) &gt;= 8.5%, 1.1055, 1.0525)), 1.0525)</f>
        <v>19.358753814790653</v>
      </c>
    </row>
    <row r="4488" spans="1:8" x14ac:dyDescent="0.25">
      <c r="A4488" t="s">
        <v>176</v>
      </c>
      <c r="B4488" t="str">
        <f>VLOOKUP(C4488, olt_db!$B$2:$E$70, 2, 0)</f>
        <v>OLT-SMGN-Hulakma_Sinaga</v>
      </c>
      <c r="C4488" t="s">
        <v>1471</v>
      </c>
      <c r="D4488" s="30" t="s">
        <v>1837</v>
      </c>
      <c r="E4488" s="30" t="s">
        <v>1882</v>
      </c>
      <c r="F4488" s="134">
        <v>3.0017279097092699</v>
      </c>
      <c r="G4488" s="135">
        <v>99.100915723297902</v>
      </c>
      <c r="H4488" s="32">
        <f>ACOS(COS(RADIANS(90-F4489)) * COS(RADIANS(90-F4488)) + SIN(RADIANS(90-F4489)) * SIN(RADIANS(90-F4488)) * COS(RADIANS(G4489-G4488))) * 6371392 * IFERROR(IF(AVERAGEIF('TT History'!$B:$B, D4488, 'TT History'!$E:$E) &gt; 9.8%, 1.1205, IF(AVERAGEIF('TT History'!$B:$B, D4488, 'TT History'!$E:$E) &gt;= 8.5%, 1.1055, 1.0525)), 1.0525)</f>
        <v>19.499569033762203</v>
      </c>
    </row>
    <row r="4489" spans="1:8" x14ac:dyDescent="0.25">
      <c r="A4489" t="s">
        <v>176</v>
      </c>
      <c r="B4489" t="str">
        <f>VLOOKUP(C4489, olt_db!$B$2:$E$70, 2, 0)</f>
        <v>OLT-SMGN-Hulakma_Sinaga</v>
      </c>
      <c r="C4489" t="s">
        <v>1471</v>
      </c>
      <c r="D4489" s="30" t="s">
        <v>1837</v>
      </c>
      <c r="E4489" s="30" t="s">
        <v>1883</v>
      </c>
      <c r="F4489" s="134">
        <v>3.0016168441529598</v>
      </c>
      <c r="G4489" s="135">
        <v>99.100791365137496</v>
      </c>
      <c r="H4489" s="32">
        <f>ACOS(COS(RADIANS(90-F4490)) * COS(RADIANS(90-F4489)) + SIN(RADIANS(90-F4490)) * SIN(RADIANS(90-F4489)) * COS(RADIANS(G4490-G4489))) * 6371392 * IFERROR(IF(AVERAGEIF('TT History'!$B:$B, D4489, 'TT History'!$E:$E) &gt; 9.8%, 1.1205, IF(AVERAGEIF('TT History'!$B:$B, D4489, 'TT History'!$E:$E) &gt;= 8.5%, 1.1055, 1.0525)), 1.0525)</f>
        <v>25.561416391973236</v>
      </c>
    </row>
    <row r="4490" spans="1:8" x14ac:dyDescent="0.25">
      <c r="A4490" t="s">
        <v>176</v>
      </c>
      <c r="B4490" t="str">
        <f>VLOOKUP(C4490, olt_db!$B$2:$E$70, 2, 0)</f>
        <v>OLT-SMGN-Hulakma_Sinaga</v>
      </c>
      <c r="C4490" t="s">
        <v>1471</v>
      </c>
      <c r="D4490" s="30" t="s">
        <v>1837</v>
      </c>
      <c r="E4490" s="30" t="s">
        <v>1884</v>
      </c>
      <c r="F4490" s="134">
        <v>3.0014805158445599</v>
      </c>
      <c r="G4490" s="135">
        <v>99.100620506352598</v>
      </c>
      <c r="H4490" s="32">
        <f>ACOS(COS(RADIANS(90-F4491)) * COS(RADIANS(90-F4490)) + SIN(RADIANS(90-F4491)) * SIN(RADIANS(90-F4490)) * COS(RADIANS(G4491-G4490))) * 6371392 * IFERROR(IF(AVERAGEIF('TT History'!$B:$B, D4490, 'TT History'!$E:$E) &gt; 9.8%, 1.1205, IF(AVERAGEIF('TT History'!$B:$B, D4490, 'TT History'!$E:$E) &gt;= 8.5%, 1.1055, 1.0525)), 1.0525)</f>
        <v>25.212346741965973</v>
      </c>
    </row>
    <row r="4491" spans="1:8" x14ac:dyDescent="0.25">
      <c r="A4491" t="s">
        <v>176</v>
      </c>
      <c r="B4491" t="str">
        <f>VLOOKUP(C4491, olt_db!$B$2:$E$70, 2, 0)</f>
        <v>OLT-SMGN-Hulakma_Sinaga</v>
      </c>
      <c r="C4491" t="s">
        <v>1471</v>
      </c>
      <c r="D4491" s="30" t="s">
        <v>1837</v>
      </c>
      <c r="E4491" s="30" t="s">
        <v>1885</v>
      </c>
      <c r="F4491" s="134">
        <v>3.00133495177626</v>
      </c>
      <c r="G4491" s="135">
        <v>99.100461495012098</v>
      </c>
      <c r="H4491" s="32">
        <f>ACOS(COS(RADIANS(90-F4492)) * COS(RADIANS(90-F4491)) + SIN(RADIANS(90-F4492)) * SIN(RADIANS(90-F4491)) * COS(RADIANS(G4492-G4491))) * 6371392 * IFERROR(IF(AVERAGEIF('TT History'!$B:$B, D4491, 'TT History'!$E:$E) &gt; 9.8%, 1.1205, IF(AVERAGEIF('TT History'!$B:$B, D4491, 'TT History'!$E:$E) &gt;= 8.5%, 1.1055, 1.0525)), 1.0525)</f>
        <v>16.199962553000088</v>
      </c>
    </row>
    <row r="4492" spans="1:8" x14ac:dyDescent="0.25">
      <c r="A4492" t="s">
        <v>176</v>
      </c>
      <c r="B4492" t="str">
        <f>VLOOKUP(C4492, olt_db!$B$2:$E$70, 2, 0)</f>
        <v>OLT-SMGN-Hulakma_Sinaga</v>
      </c>
      <c r="C4492" t="s">
        <v>1471</v>
      </c>
      <c r="D4492" s="30" t="s">
        <v>1837</v>
      </c>
      <c r="E4492" s="30" t="s">
        <v>1886</v>
      </c>
      <c r="F4492" s="134">
        <v>3.0012442984863998</v>
      </c>
      <c r="G4492" s="135">
        <v>99.100356755803304</v>
      </c>
      <c r="H4492" s="32">
        <f>ACOS(COS(RADIANS(90-F4493)) * COS(RADIANS(90-F4492)) + SIN(RADIANS(90-F4493)) * SIN(RADIANS(90-F4492)) * COS(RADIANS(G4493-G4492))) * 6371392 * IFERROR(IF(AVERAGEIF('TT History'!$B:$B, D4492, 'TT History'!$E:$E) &gt; 9.8%, 1.1205, IF(AVERAGEIF('TT History'!$B:$B, D4492, 'TT History'!$E:$E) &gt;= 8.5%, 1.1055, 1.0525)), 1.0525)</f>
        <v>18.594745878702216</v>
      </c>
    </row>
    <row r="4493" spans="1:8" x14ac:dyDescent="0.25">
      <c r="A4493" t="s">
        <v>176</v>
      </c>
      <c r="B4493" t="str">
        <f>VLOOKUP(C4493, olt_db!$B$2:$E$70, 2, 0)</f>
        <v>OLT-SMGN-Hulakma_Sinaga</v>
      </c>
      <c r="C4493" t="s">
        <v>1471</v>
      </c>
      <c r="D4493" s="30" t="s">
        <v>1837</v>
      </c>
      <c r="E4493" s="30" t="s">
        <v>1887</v>
      </c>
      <c r="F4493" s="134">
        <v>3.00113851459168</v>
      </c>
      <c r="G4493" s="135">
        <v>99.100238055324894</v>
      </c>
      <c r="H4493" s="32">
        <f>ACOS(COS(RADIANS(90-F4494)) * COS(RADIANS(90-F4493)) + SIN(RADIANS(90-F4494)) * SIN(RADIANS(90-F4493)) * COS(RADIANS(G4494-G4493))) * 6371392 * IFERROR(IF(AVERAGEIF('TT History'!$B:$B, D4493, 'TT History'!$E:$E) &gt; 9.8%, 1.1205, IF(AVERAGEIF('TT History'!$B:$B, D4493, 'TT History'!$E:$E) &gt;= 8.5%, 1.1055, 1.0525)), 1.0525)</f>
        <v>18.657199848641419</v>
      </c>
    </row>
    <row r="4494" spans="1:8" x14ac:dyDescent="0.25">
      <c r="A4494" t="s">
        <v>176</v>
      </c>
      <c r="B4494" t="str">
        <f>VLOOKUP(C4494, olt_db!$B$2:$E$70, 2, 0)</f>
        <v>OLT-SMGN-Hulakma_Sinaga</v>
      </c>
      <c r="C4494" t="s">
        <v>1471</v>
      </c>
      <c r="D4494" s="30" t="s">
        <v>1837</v>
      </c>
      <c r="E4494" s="30" t="s">
        <v>1888</v>
      </c>
      <c r="F4494" s="134">
        <v>3.0010336494965602</v>
      </c>
      <c r="G4494" s="135">
        <v>99.100117831628793</v>
      </c>
      <c r="H4494" s="32">
        <f>ACOS(COS(RADIANS(90-F4495)) * COS(RADIANS(90-F4494)) + SIN(RADIANS(90-F4495)) * SIN(RADIANS(90-F4494)) * COS(RADIANS(G4495-G4494))) * 6371392 * IFERROR(IF(AVERAGEIF('TT History'!$B:$B, D4494, 'TT History'!$E:$E) &gt; 9.8%, 1.1205, IF(AVERAGEIF('TT History'!$B:$B, D4494, 'TT History'!$E:$E) &gt;= 8.5%, 1.1055, 1.0525)), 1.0525)</f>
        <v>26.542791557612261</v>
      </c>
    </row>
    <row r="4495" spans="1:8" x14ac:dyDescent="0.25">
      <c r="A4495" t="s">
        <v>176</v>
      </c>
      <c r="B4495" t="str">
        <f>VLOOKUP(C4495, olt_db!$B$2:$E$70, 2, 0)</f>
        <v>OLT-SMGN-Hulakma_Sinaga</v>
      </c>
      <c r="C4495" t="s">
        <v>1471</v>
      </c>
      <c r="D4495" s="30" t="s">
        <v>1837</v>
      </c>
      <c r="E4495" s="30" t="s">
        <v>1889</v>
      </c>
      <c r="F4495" s="134">
        <v>3.0008839334112301</v>
      </c>
      <c r="G4495" s="135">
        <v>99.099947258217895</v>
      </c>
      <c r="H4495" s="32">
        <f>ACOS(COS(RADIANS(90-F4496)) * COS(RADIANS(90-F4495)) + SIN(RADIANS(90-F4496)) * SIN(RADIANS(90-F4495)) * COS(RADIANS(G4496-G4495))) * 6371392 * IFERROR(IF(AVERAGEIF('TT History'!$B:$B, D4495, 'TT History'!$E:$E) &gt; 9.8%, 1.1205, IF(AVERAGEIF('TT History'!$B:$B, D4495, 'TT History'!$E:$E) &gt;= 8.5%, 1.1055, 1.0525)), 1.0525)</f>
        <v>26.094730142975845</v>
      </c>
    </row>
    <row r="4496" spans="1:8" x14ac:dyDescent="0.25">
      <c r="A4496" t="s">
        <v>176</v>
      </c>
      <c r="B4496" t="str">
        <f>VLOOKUP(C4496, olt_db!$B$2:$E$70, 2, 0)</f>
        <v>OLT-SMGN-Hulakma_Sinaga</v>
      </c>
      <c r="C4496" t="s">
        <v>1471</v>
      </c>
      <c r="D4496" s="30" t="s">
        <v>1837</v>
      </c>
      <c r="E4496" s="30" t="s">
        <v>1890</v>
      </c>
      <c r="F4496" s="134">
        <v>3.00074550159579</v>
      </c>
      <c r="G4496" s="135">
        <v>99.099772244481798</v>
      </c>
      <c r="H4496" s="32">
        <f>ACOS(COS(RADIANS(90-F4497)) * COS(RADIANS(90-F4496)) + SIN(RADIANS(90-F4497)) * SIN(RADIANS(90-F4496)) * COS(RADIANS(G4497-G4496))) * 6371392 * IFERROR(IF(AVERAGEIF('TT History'!$B:$B, D4496, 'TT History'!$E:$E) &gt; 9.8%, 1.1205, IF(AVERAGEIF('TT History'!$B:$B, D4496, 'TT History'!$E:$E) &gt;= 8.5%, 1.1055, 1.0525)), 1.0525)</f>
        <v>33.011747745517795</v>
      </c>
    </row>
    <row r="4497" spans="1:8" x14ac:dyDescent="0.25">
      <c r="A4497" t="s">
        <v>176</v>
      </c>
      <c r="B4497" t="str">
        <f>VLOOKUP(C4497, olt_db!$B$2:$E$70, 2, 0)</f>
        <v>OLT-SMGN-Hulakma_Sinaga</v>
      </c>
      <c r="C4497" t="s">
        <v>1471</v>
      </c>
      <c r="D4497" s="30" t="s">
        <v>1837</v>
      </c>
      <c r="E4497" s="30" t="s">
        <v>1891</v>
      </c>
      <c r="F4497" s="134">
        <v>3.0005543349471502</v>
      </c>
      <c r="G4497" s="135">
        <v>99.099564570062498</v>
      </c>
      <c r="H4497" s="32">
        <f>ACOS(COS(RADIANS(90-F4498)) * COS(RADIANS(90-F4497)) + SIN(RADIANS(90-F4498)) * SIN(RADIANS(90-F4497)) * COS(RADIANS(G4498-G4497))) * 6371392 * IFERROR(IF(AVERAGEIF('TT History'!$B:$B, D4497, 'TT History'!$E:$E) &gt; 9.8%, 1.1205, IF(AVERAGEIF('TT History'!$B:$B, D4497, 'TT History'!$E:$E) &gt;= 8.5%, 1.1055, 1.0525)), 1.0525)</f>
        <v>24.146652781653817</v>
      </c>
    </row>
    <row r="4498" spans="1:8" x14ac:dyDescent="0.25">
      <c r="A4498" t="s">
        <v>176</v>
      </c>
      <c r="B4498" t="str">
        <f>VLOOKUP(C4498, olt_db!$B$2:$E$70, 2, 0)</f>
        <v>OLT-SMGN-Hulakma_Sinaga</v>
      </c>
      <c r="C4498" t="s">
        <v>1471</v>
      </c>
      <c r="D4498" s="30" t="s">
        <v>1837</v>
      </c>
      <c r="E4498" s="30" t="s">
        <v>1869</v>
      </c>
      <c r="F4498" s="134">
        <v>3.0004153050681199</v>
      </c>
      <c r="G4498" s="135">
        <v>99.099411927398094</v>
      </c>
      <c r="H4498" s="32">
        <f>ACOS(COS(RADIANS(90-F4499)) * COS(RADIANS(90-F4498)) + SIN(RADIANS(90-F4499)) * SIN(RADIANS(90-F4498)) * COS(RADIANS(G4499-G4498))) * 6371392 * IFERROR(IF(AVERAGEIF('TT History'!$B:$B, D4498, 'TT History'!$E:$E) &gt; 9.8%, 1.1205, IF(AVERAGEIF('TT History'!$B:$B, D4498, 'TT History'!$E:$E) &gt;= 8.5%, 1.1055, 1.0525)), 1.0525)</f>
        <v>28.30204857022202</v>
      </c>
    </row>
    <row r="4499" spans="1:8" x14ac:dyDescent="0.25">
      <c r="A4499" t="s">
        <v>176</v>
      </c>
      <c r="B4499" t="str">
        <f>VLOOKUP(C4499, olt_db!$B$2:$E$70, 2, 0)</f>
        <v>OLT-SMGN-Hulakma_Sinaga</v>
      </c>
      <c r="C4499" t="s">
        <v>1471</v>
      </c>
      <c r="D4499" s="30" t="s">
        <v>1837</v>
      </c>
      <c r="E4499" s="30" t="s">
        <v>1870</v>
      </c>
      <c r="F4499" s="134">
        <v>3.0002570424300501</v>
      </c>
      <c r="G4499" s="135">
        <v>99.099228843256199</v>
      </c>
      <c r="H4499" s="32">
        <f>ACOS(COS(RADIANS(90-F4500)) * COS(RADIANS(90-F4499)) + SIN(RADIANS(90-F4500)) * SIN(RADIANS(90-F4499)) * COS(RADIANS(G4500-G4499))) * 6371392 * IFERROR(IF(AVERAGEIF('TT History'!$B:$B, D4499, 'TT History'!$E:$E) &gt; 9.8%, 1.1205, IF(AVERAGEIF('TT History'!$B:$B, D4499, 'TT History'!$E:$E) &gt;= 8.5%, 1.1055, 1.0525)), 1.0525)</f>
        <v>24.701021707011883</v>
      </c>
    </row>
    <row r="4500" spans="1:8" x14ac:dyDescent="0.25">
      <c r="A4500" t="s">
        <v>176</v>
      </c>
      <c r="B4500" t="str">
        <f>VLOOKUP(C4500, olt_db!$B$2:$E$70, 2, 0)</f>
        <v>OLT-SMGN-Hulakma_Sinaga</v>
      </c>
      <c r="C4500" t="s">
        <v>1471</v>
      </c>
      <c r="D4500" s="30" t="s">
        <v>1837</v>
      </c>
      <c r="E4500" s="30" t="s">
        <v>1871</v>
      </c>
      <c r="F4500" s="134">
        <v>3.0001141452429798</v>
      </c>
      <c r="G4500" s="135">
        <v>99.099073319194602</v>
      </c>
      <c r="H4500" s="32">
        <f>ACOS(COS(RADIANS(90-F4501)) * COS(RADIANS(90-F4500)) + SIN(RADIANS(90-F4501)) * SIN(RADIANS(90-F4500)) * COS(RADIANS(G4501-G4500))) * 6371392 * IFERROR(IF(AVERAGEIF('TT History'!$B:$B, D4500, 'TT History'!$E:$E) &gt; 9.8%, 1.1205, IF(AVERAGEIF('TT History'!$B:$B, D4500, 'TT History'!$E:$E) &gt;= 8.5%, 1.1055, 1.0525)), 1.0525)</f>
        <v>29.299152491983282</v>
      </c>
    </row>
    <row r="4501" spans="1:8" x14ac:dyDescent="0.25">
      <c r="A4501" t="s">
        <v>176</v>
      </c>
      <c r="B4501" t="str">
        <f>VLOOKUP(C4501, olt_db!$B$2:$E$70, 2, 0)</f>
        <v>OLT-SMGN-Hulakma_Sinaga</v>
      </c>
      <c r="C4501" t="s">
        <v>1471</v>
      </c>
      <c r="D4501" s="30" t="s">
        <v>1837</v>
      </c>
      <c r="E4501" s="30" t="s">
        <v>1872</v>
      </c>
      <c r="F4501" s="134">
        <v>2.9999456284467199</v>
      </c>
      <c r="G4501" s="135">
        <v>99.098887944945204</v>
      </c>
      <c r="H4501" s="32">
        <f>ACOS(COS(RADIANS(90-F4502)) * COS(RADIANS(90-F4501)) + SIN(RADIANS(90-F4502)) * SIN(RADIANS(90-F4501)) * COS(RADIANS(G4502-G4501))) * 6371392 * IFERROR(IF(AVERAGEIF('TT History'!$B:$B, D4501, 'TT History'!$E:$E) &gt; 9.8%, 1.1205, IF(AVERAGEIF('TT History'!$B:$B, D4501, 'TT History'!$E:$E) &gt;= 8.5%, 1.1055, 1.0525)), 1.0525)</f>
        <v>44.277054751056355</v>
      </c>
    </row>
    <row r="4502" spans="1:8" x14ac:dyDescent="0.25">
      <c r="A4502" t="s">
        <v>176</v>
      </c>
      <c r="B4502" t="str">
        <f>VLOOKUP(C4502, olt_db!$B$2:$E$70, 2, 0)</f>
        <v>OLT-SMGN-Hulakma_Sinaga</v>
      </c>
      <c r="C4502" t="s">
        <v>1471</v>
      </c>
      <c r="D4502" s="30" t="s">
        <v>1837</v>
      </c>
      <c r="E4502" s="30" t="s">
        <v>1873</v>
      </c>
      <c r="F4502" s="134">
        <v>2.9996792105622898</v>
      </c>
      <c r="G4502" s="135">
        <v>99.098618990969698</v>
      </c>
      <c r="H4502" s="32">
        <f>ACOS(COS(RADIANS(90-F4503)) * COS(RADIANS(90-F4502)) + SIN(RADIANS(90-F4503)) * SIN(RADIANS(90-F4502)) * COS(RADIANS(G4503-G4502))) * 6371392 * IFERROR(IF(AVERAGEIF('TT History'!$B:$B, D4502, 'TT History'!$E:$E) &gt; 9.8%, 1.1205, IF(AVERAGEIF('TT History'!$B:$B, D4502, 'TT History'!$E:$E) &gt;= 8.5%, 1.1055, 1.0525)), 1.0525)</f>
        <v>28.199549399653026</v>
      </c>
    </row>
    <row r="4503" spans="1:8" x14ac:dyDescent="0.25">
      <c r="A4503" t="s">
        <v>176</v>
      </c>
      <c r="B4503" t="str">
        <f>VLOOKUP(C4503, olt_db!$B$2:$E$70, 2, 0)</f>
        <v>OLT-SMGN-Hulakma_Sinaga</v>
      </c>
      <c r="C4503" t="s">
        <v>1471</v>
      </c>
      <c r="D4503" s="30" t="s">
        <v>1837</v>
      </c>
      <c r="E4503" s="30" t="s">
        <v>1874</v>
      </c>
      <c r="F4503" s="134">
        <v>2.9995156932976901</v>
      </c>
      <c r="G4503" s="135">
        <v>99.098441790449598</v>
      </c>
      <c r="H4503" s="32">
        <f>ACOS(COS(RADIANS(90-F4504)) * COS(RADIANS(90-F4503)) + SIN(RADIANS(90-F4504)) * SIN(RADIANS(90-F4503)) * COS(RADIANS(G4504-G4503))) * 6371392 * IFERROR(IF(AVERAGEIF('TT History'!$B:$B, D4503, 'TT History'!$E:$E) &gt; 9.8%, 1.1205, IF(AVERAGEIF('TT History'!$B:$B, D4503, 'TT History'!$E:$E) &gt;= 8.5%, 1.1055, 1.0525)), 1.0525)</f>
        <v>22.520966545987594</v>
      </c>
    </row>
    <row r="4504" spans="1:8" x14ac:dyDescent="0.25">
      <c r="A4504" t="s">
        <v>176</v>
      </c>
      <c r="B4504" t="str">
        <f>VLOOKUP(C4504, olt_db!$B$2:$E$70, 2, 0)</f>
        <v>OLT-SMGN-Hulakma_Sinaga</v>
      </c>
      <c r="C4504" t="s">
        <v>1471</v>
      </c>
      <c r="D4504" s="30" t="s">
        <v>1837</v>
      </c>
      <c r="E4504" s="30" t="s">
        <v>1875</v>
      </c>
      <c r="F4504" s="134">
        <v>2.9993881525506301</v>
      </c>
      <c r="G4504" s="135">
        <v>99.098297513233007</v>
      </c>
      <c r="H4504" s="32">
        <f>ACOS(COS(RADIANS(90-F4505)) * COS(RADIANS(90-F4504)) + SIN(RADIANS(90-F4505)) * SIN(RADIANS(90-F4504)) * COS(RADIANS(G4505-G4504))) * 6371392 * IFERROR(IF(AVERAGEIF('TT History'!$B:$B, D4504, 'TT History'!$E:$E) &gt; 9.8%, 1.1205, IF(AVERAGEIF('TT History'!$B:$B, D4504, 'TT History'!$E:$E) &gt;= 8.5%, 1.1055, 1.0525)), 1.0525)</f>
        <v>19.339401894368653</v>
      </c>
    </row>
    <row r="4505" spans="1:8" x14ac:dyDescent="0.25">
      <c r="A4505" t="s">
        <v>176</v>
      </c>
      <c r="B4505" t="str">
        <f>VLOOKUP(C4505, olt_db!$B$2:$E$70, 2, 0)</f>
        <v>OLT-SMGN-Hulakma_Sinaga</v>
      </c>
      <c r="C4505" t="s">
        <v>1471</v>
      </c>
      <c r="D4505" s="30" t="s">
        <v>1837</v>
      </c>
      <c r="E4505" s="30" t="s">
        <v>1876</v>
      </c>
      <c r="F4505" s="134">
        <v>2.9992695387463302</v>
      </c>
      <c r="G4505" s="135">
        <v>99.098182317231604</v>
      </c>
      <c r="H4505" s="32">
        <f>ACOS(COS(RADIANS(90-F4506)) * COS(RADIANS(90-F4505)) + SIN(RADIANS(90-F4506)) * SIN(RADIANS(90-F4505)) * COS(RADIANS(G4506-G4505))) * 6371392 * IFERROR(IF(AVERAGEIF('TT History'!$B:$B, D4505, 'TT History'!$E:$E) &gt; 9.8%, 1.1205, IF(AVERAGEIF('TT History'!$B:$B, D4505, 'TT History'!$E:$E) &gt;= 8.5%, 1.1055, 1.0525)), 1.0525)</f>
        <v>17.526610870564106</v>
      </c>
    </row>
    <row r="4506" spans="1:8" x14ac:dyDescent="0.25">
      <c r="A4506" t="s">
        <v>176</v>
      </c>
      <c r="B4506" t="str">
        <f>VLOOKUP(C4506, olt_db!$B$2:$E$70, 2, 0)</f>
        <v>OLT-SMGN-Hulakma_Sinaga</v>
      </c>
      <c r="C4506" t="s">
        <v>1471</v>
      </c>
      <c r="D4506" s="30" t="s">
        <v>1837</v>
      </c>
      <c r="E4506" s="30" t="s">
        <v>1877</v>
      </c>
      <c r="F4506" s="134">
        <v>2.99916731544675</v>
      </c>
      <c r="G4506" s="135">
        <v>99.0980727332539</v>
      </c>
      <c r="H4506" s="32">
        <f>ACOS(COS(RADIANS(90-F4507)) * COS(RADIANS(90-F4506)) + SIN(RADIANS(90-F4507)) * SIN(RADIANS(90-F4506)) * COS(RADIANS(G4507-G4506))) * 6371392 * IFERROR(IF(AVERAGEIF('TT History'!$B:$B, D4506, 'TT History'!$E:$E) &gt; 9.8%, 1.1205, IF(AVERAGEIF('TT History'!$B:$B, D4506, 'TT History'!$E:$E) &gt;= 8.5%, 1.1055, 1.0525)), 1.0525)</f>
        <v>22.083772410097474</v>
      </c>
    </row>
    <row r="4507" spans="1:8" x14ac:dyDescent="0.25">
      <c r="A4507" t="s">
        <v>176</v>
      </c>
      <c r="B4507" t="str">
        <f>VLOOKUP(C4507, olt_db!$B$2:$E$70, 2, 0)</f>
        <v>OLT-SMGN-Hulakma_Sinaga</v>
      </c>
      <c r="C4507" t="s">
        <v>1471</v>
      </c>
      <c r="D4507" s="30" t="s">
        <v>1837</v>
      </c>
      <c r="E4507" s="30" t="s">
        <v>1878</v>
      </c>
      <c r="F4507" s="134">
        <v>2.99904533299769</v>
      </c>
      <c r="G4507" s="135">
        <v>99.097928581562201</v>
      </c>
      <c r="H4507" s="32">
        <f>ACOS(COS(RADIANS(90-F4508)) * COS(RADIANS(90-F4507)) + SIN(RADIANS(90-F4508)) * SIN(RADIANS(90-F4507)) * COS(RADIANS(G4508-G4507))) * 6371392 * IFERROR(IF(AVERAGEIF('TT History'!$B:$B, D4507, 'TT History'!$E:$E) &gt; 9.8%, 1.1205, IF(AVERAGEIF('TT History'!$B:$B, D4507, 'TT History'!$E:$E) &gt;= 8.5%, 1.1055, 1.0525)), 1.0525)</f>
        <v>33.469540192767518</v>
      </c>
    </row>
    <row r="4508" spans="1:8" x14ac:dyDescent="0.25">
      <c r="A4508" t="s">
        <v>176</v>
      </c>
      <c r="B4508" t="str">
        <f>VLOOKUP(C4508, olt_db!$B$2:$E$70, 2, 0)</f>
        <v>OLT-SMGN-Hulakma_Sinaga</v>
      </c>
      <c r="C4508" t="s">
        <v>1471</v>
      </c>
      <c r="D4508" s="30" t="s">
        <v>1837</v>
      </c>
      <c r="E4508" s="30" t="s">
        <v>1473</v>
      </c>
      <c r="F4508" s="134">
        <v>2.9988550608832898</v>
      </c>
      <c r="G4508" s="135">
        <v>99.097714808312105</v>
      </c>
      <c r="H4508" s="32">
        <f>ACOS(COS(RADIANS(90-F4509)) * COS(RADIANS(90-F4508)) + SIN(RADIANS(90-F4509)) * SIN(RADIANS(90-F4508)) * COS(RADIANS(G4509-G4508))) * 6371392 * IFERROR(IF(AVERAGEIF('TT History'!$B:$B, D4508, 'TT History'!$E:$E) &gt; 9.8%, 1.1205, IF(AVERAGEIF('TT History'!$B:$B, D4508, 'TT History'!$E:$E) &gt;= 8.5%, 1.1055, 1.0525)), 1.0525)</f>
        <v>29.069233593978989</v>
      </c>
    </row>
    <row r="4509" spans="1:8" x14ac:dyDescent="0.25">
      <c r="A4509" t="s">
        <v>176</v>
      </c>
      <c r="B4509" t="str">
        <f>VLOOKUP(C4509, olt_db!$B$2:$E$70, 2, 0)</f>
        <v>OLT-SMGN-Hulakma_Sinaga</v>
      </c>
      <c r="C4509" t="s">
        <v>1471</v>
      </c>
      <c r="D4509" s="30" t="s">
        <v>1837</v>
      </c>
      <c r="E4509" s="30" t="s">
        <v>1474</v>
      </c>
      <c r="F4509" s="134">
        <v>2.9986778119960702</v>
      </c>
      <c r="G4509" s="135">
        <v>99.097540584702102</v>
      </c>
      <c r="H4509" s="32">
        <f>ACOS(COS(RADIANS(90-F4510)) * COS(RADIANS(90-F4509)) + SIN(RADIANS(90-F4510)) * SIN(RADIANS(90-F4509)) * COS(RADIANS(G4510-G4509))) * 6371392 * IFERROR(IF(AVERAGEIF('TT History'!$B:$B, D4509, 'TT History'!$E:$E) &gt; 9.8%, 1.1205, IF(AVERAGEIF('TT History'!$B:$B, D4509, 'TT History'!$E:$E) &gt;= 8.5%, 1.1055, 1.0525)), 1.0525)</f>
        <v>29.83493100026574</v>
      </c>
    </row>
    <row r="4510" spans="1:8" x14ac:dyDescent="0.25">
      <c r="A4510" t="s">
        <v>176</v>
      </c>
      <c r="B4510" t="str">
        <f>VLOOKUP(C4510, olt_db!$B$2:$E$70, 2, 0)</f>
        <v>OLT-SMGN-Hulakma_Sinaga</v>
      </c>
      <c r="C4510" t="s">
        <v>1471</v>
      </c>
      <c r="D4510" s="30" t="s">
        <v>1837</v>
      </c>
      <c r="E4510" s="30" t="s">
        <v>1475</v>
      </c>
      <c r="F4510" s="134">
        <v>2.9985054242942999</v>
      </c>
      <c r="G4510" s="135">
        <v>99.097352540500395</v>
      </c>
      <c r="H4510" s="32">
        <f>ACOS(COS(RADIANS(90-F4511)) * COS(RADIANS(90-F4510)) + SIN(RADIANS(90-F4511)) * SIN(RADIANS(90-F4510)) * COS(RADIANS(G4511-G4510))) * 6371392 * IFERROR(IF(AVERAGEIF('TT History'!$B:$B, D4510, 'TT History'!$E:$E) &gt; 9.8%, 1.1205, IF(AVERAGEIF('TT History'!$B:$B, D4510, 'TT History'!$E:$E) &gt;= 8.5%, 1.1055, 1.0525)), 1.0525)</f>
        <v>21.70777622529155</v>
      </c>
    </row>
    <row r="4511" spans="1:8" x14ac:dyDescent="0.25">
      <c r="A4511" t="s">
        <v>176</v>
      </c>
      <c r="B4511" t="str">
        <f>VLOOKUP(C4511, olt_db!$B$2:$E$70, 2, 0)</f>
        <v>OLT-SMGN-Hulakma_Sinaga</v>
      </c>
      <c r="C4511" t="s">
        <v>1471</v>
      </c>
      <c r="D4511" s="30" t="s">
        <v>1837</v>
      </c>
      <c r="E4511" s="30" t="s">
        <v>1476</v>
      </c>
      <c r="F4511" s="134">
        <v>2.9983745903543602</v>
      </c>
      <c r="G4511" s="135">
        <v>99.097220896508802</v>
      </c>
      <c r="H4511" s="32">
        <f>ACOS(COS(RADIANS(90-F4512)) * COS(RADIANS(90-F4511)) + SIN(RADIANS(90-F4512)) * SIN(RADIANS(90-F4511)) * COS(RADIANS(G4512-G4511))) * 6371392 * IFERROR(IF(AVERAGEIF('TT History'!$B:$B, D4511, 'TT History'!$E:$E) &gt; 9.8%, 1.1205, IF(AVERAGEIF('TT History'!$B:$B, D4511, 'TT History'!$E:$E) &gt;= 8.5%, 1.1055, 1.0525)), 1.0525)</f>
        <v>20.791959239315677</v>
      </c>
    </row>
    <row r="4512" spans="1:8" x14ac:dyDescent="0.25">
      <c r="A4512" t="s">
        <v>176</v>
      </c>
      <c r="B4512" t="str">
        <f>VLOOKUP(C4512, olt_db!$B$2:$E$70, 2, 0)</f>
        <v>OLT-SMGN-Hulakma_Sinaga</v>
      </c>
      <c r="C4512" t="s">
        <v>1471</v>
      </c>
      <c r="D4512" s="30" t="s">
        <v>1837</v>
      </c>
      <c r="E4512" s="30" t="s">
        <v>1477</v>
      </c>
      <c r="F4512" s="134">
        <v>2.99825256417668</v>
      </c>
      <c r="G4512" s="135">
        <v>99.097091611590002</v>
      </c>
      <c r="H4512" s="32">
        <f>ACOS(COS(RADIANS(90-F4513)) * COS(RADIANS(90-F4512)) + SIN(RADIANS(90-F4513)) * SIN(RADIANS(90-F4512)) * COS(RADIANS(G4513-G4512))) * 6371392 * IFERROR(IF(AVERAGEIF('TT History'!$B:$B, D4512, 'TT History'!$E:$E) &gt; 9.8%, 1.1205, IF(AVERAGEIF('TT History'!$B:$B, D4512, 'TT History'!$E:$E) &gt;= 8.5%, 1.1055, 1.0525)), 1.0525)</f>
        <v>26.57681488751124</v>
      </c>
    </row>
    <row r="4513" spans="1:8" x14ac:dyDescent="0.25">
      <c r="A4513" t="s">
        <v>176</v>
      </c>
      <c r="B4513" t="str">
        <f>VLOOKUP(C4513, olt_db!$B$2:$E$70, 2, 0)</f>
        <v>OLT-SMGN-Hulakma_Sinaga</v>
      </c>
      <c r="C4513" t="s">
        <v>1471</v>
      </c>
      <c r="D4513" s="30" t="s">
        <v>1837</v>
      </c>
      <c r="E4513" s="30" t="s">
        <v>1478</v>
      </c>
      <c r="F4513" s="134">
        <v>2.9980969059925502</v>
      </c>
      <c r="G4513" s="135">
        <v>99.096926058704</v>
      </c>
      <c r="H4513" s="32">
        <f>ACOS(COS(RADIANS(90-F4514)) * COS(RADIANS(90-F4513)) + SIN(RADIANS(90-F4514)) * SIN(RADIANS(90-F4513)) * COS(RADIANS(G4514-G4513))) * 6371392 * IFERROR(IF(AVERAGEIF('TT History'!$B:$B, D4513, 'TT History'!$E:$E) &gt; 9.8%, 1.1205, IF(AVERAGEIF('TT History'!$B:$B, D4513, 'TT History'!$E:$E) &gt;= 8.5%, 1.1055, 1.0525)), 1.0525)</f>
        <v>34.739904314159993</v>
      </c>
    </row>
    <row r="4514" spans="1:8" x14ac:dyDescent="0.25">
      <c r="A4514" t="s">
        <v>176</v>
      </c>
      <c r="B4514" t="str">
        <f>VLOOKUP(C4514, olt_db!$B$2:$E$70, 2, 0)</f>
        <v>OLT-SMGN-Hulakma_Sinaga</v>
      </c>
      <c r="C4514" t="s">
        <v>1471</v>
      </c>
      <c r="D4514" s="30" t="s">
        <v>1837</v>
      </c>
      <c r="E4514" s="30" t="s">
        <v>1479</v>
      </c>
      <c r="F4514" s="134">
        <v>2.99790738842947</v>
      </c>
      <c r="G4514" s="135">
        <v>99.096697304260005</v>
      </c>
      <c r="H4514" s="32">
        <f>ACOS(COS(RADIANS(90-F4515)) * COS(RADIANS(90-F4514)) + SIN(RADIANS(90-F4515)) * SIN(RADIANS(90-F4514)) * COS(RADIANS(G4515-G4514))) * 6371392 * IFERROR(IF(AVERAGEIF('TT History'!$B:$B, D4514, 'TT History'!$E:$E) &gt; 9.8%, 1.1205, IF(AVERAGEIF('TT History'!$B:$B, D4514, 'TT History'!$E:$E) &gt;= 8.5%, 1.1055, 1.0525)), 1.0525)</f>
        <v>29.606812073136975</v>
      </c>
    </row>
    <row r="4515" spans="1:8" x14ac:dyDescent="0.25">
      <c r="A4515" t="s">
        <v>176</v>
      </c>
      <c r="B4515" t="str">
        <f>VLOOKUP(C4515, olt_db!$B$2:$E$70, 2, 0)</f>
        <v>OLT-SMGN-Hulakma_Sinaga</v>
      </c>
      <c r="C4515" t="s">
        <v>1471</v>
      </c>
      <c r="D4515" s="30" t="s">
        <v>1837</v>
      </c>
      <c r="E4515" s="30" t="s">
        <v>1480</v>
      </c>
      <c r="F4515" s="134">
        <v>2.9977373473898901</v>
      </c>
      <c r="G4515" s="135">
        <v>99.096509759133696</v>
      </c>
      <c r="H4515" s="32">
        <f>ACOS(COS(RADIANS(90-F4516)) * COS(RADIANS(90-F4515)) + SIN(RADIANS(90-F4516)) * SIN(RADIANS(90-F4515)) * COS(RADIANS(G4516-G4515))) * 6371392 * IFERROR(IF(AVERAGEIF('TT History'!$B:$B, D4515, 'TT History'!$E:$E) &gt; 9.8%, 1.1205, IF(AVERAGEIF('TT History'!$B:$B, D4515, 'TT History'!$E:$E) &gt;= 8.5%, 1.1055, 1.0525)), 1.0525)</f>
        <v>27.799783411506194</v>
      </c>
    </row>
    <row r="4516" spans="1:8" x14ac:dyDescent="0.25">
      <c r="A4516" t="s">
        <v>176</v>
      </c>
      <c r="B4516" t="str">
        <f>VLOOKUP(C4516, olt_db!$B$2:$E$70, 2, 0)</f>
        <v>OLT-SMGN-Hulakma_Sinaga</v>
      </c>
      <c r="C4516" t="s">
        <v>1471</v>
      </c>
      <c r="D4516" s="30" t="s">
        <v>1837</v>
      </c>
      <c r="E4516" s="30" t="s">
        <v>1481</v>
      </c>
      <c r="F4516" s="134">
        <v>2.9975910129884999</v>
      </c>
      <c r="G4516" s="135">
        <v>99.096322408996002</v>
      </c>
      <c r="H4516" s="32">
        <f>ACOS(COS(RADIANS(90-F4517)) * COS(RADIANS(90-F4516)) + SIN(RADIANS(90-F4517)) * SIN(RADIANS(90-F4516)) * COS(RADIANS(G4517-G4516))) * 6371392 * IFERROR(IF(AVERAGEIF('TT History'!$B:$B, D4516, 'TT History'!$E:$E) &gt; 9.8%, 1.1205, IF(AVERAGEIF('TT History'!$B:$B, D4516, 'TT History'!$E:$E) &gt;= 8.5%, 1.1055, 1.0525)), 1.0525)</f>
        <v>26.170575691341654</v>
      </c>
    </row>
    <row r="4517" spans="1:8" x14ac:dyDescent="0.25">
      <c r="A4517" t="s">
        <v>176</v>
      </c>
      <c r="B4517" t="str">
        <f>VLOOKUP(C4517, olt_db!$B$2:$E$70, 2, 0)</f>
        <v>OLT-SMGN-Hulakma_Sinaga</v>
      </c>
      <c r="C4517" t="s">
        <v>1471</v>
      </c>
      <c r="D4517" s="30" t="s">
        <v>1837</v>
      </c>
      <c r="E4517" s="30" t="s">
        <v>1482</v>
      </c>
      <c r="F4517" s="134">
        <v>2.9974417238501401</v>
      </c>
      <c r="G4517" s="135">
        <v>99.096155714762801</v>
      </c>
      <c r="H4517" s="32">
        <f>ACOS(COS(RADIANS(90-F4518)) * COS(RADIANS(90-F4517)) + SIN(RADIANS(90-F4518)) * SIN(RADIANS(90-F4517)) * COS(RADIANS(G4518-G4517))) * 6371392 * IFERROR(IF(AVERAGEIF('TT History'!$B:$B, D4517, 'TT History'!$E:$E) &gt; 9.8%, 1.1205, IF(AVERAGEIF('TT History'!$B:$B, D4517, 'TT History'!$E:$E) &gt;= 8.5%, 1.1055, 1.0525)), 1.0525)</f>
        <v>25.094248037233363</v>
      </c>
    </row>
    <row r="4518" spans="1:8" x14ac:dyDescent="0.25">
      <c r="A4518" t="s">
        <v>176</v>
      </c>
      <c r="B4518" t="str">
        <f>VLOOKUP(C4518, olt_db!$B$2:$E$70, 2, 0)</f>
        <v>OLT-SMGN-Hulakma_Sinaga</v>
      </c>
      <c r="C4518" t="s">
        <v>1471</v>
      </c>
      <c r="D4518" s="30" t="s">
        <v>1837</v>
      </c>
      <c r="E4518" s="30" t="s">
        <v>1483</v>
      </c>
      <c r="F4518" s="134">
        <v>2.9972953820183399</v>
      </c>
      <c r="G4518" s="135">
        <v>99.095998804472899</v>
      </c>
      <c r="H4518" s="32">
        <f>ACOS(COS(RADIANS(90-F4519)) * COS(RADIANS(90-F4518)) + SIN(RADIANS(90-F4519)) * SIN(RADIANS(90-F4518)) * COS(RADIANS(G4519-G4518))) * 6371392 * IFERROR(IF(AVERAGEIF('TT History'!$B:$B, D4518, 'TT History'!$E:$E) &gt; 9.8%, 1.1205, IF(AVERAGEIF('TT History'!$B:$B, D4518, 'TT History'!$E:$E) &gt;= 8.5%, 1.1055, 1.0525)), 1.0525)</f>
        <v>24.826823908586245</v>
      </c>
    </row>
    <row r="4519" spans="1:8" x14ac:dyDescent="0.25">
      <c r="A4519" t="s">
        <v>176</v>
      </c>
      <c r="B4519" t="str">
        <f>VLOOKUP(C4519, olt_db!$B$2:$E$70, 2, 0)</f>
        <v>OLT-SMGN-Hulakma_Sinaga</v>
      </c>
      <c r="C4519" t="s">
        <v>1471</v>
      </c>
      <c r="D4519" s="30" t="s">
        <v>1837</v>
      </c>
      <c r="E4519" s="30" t="s">
        <v>1484</v>
      </c>
      <c r="F4519" s="134">
        <v>2.9971630833797702</v>
      </c>
      <c r="G4519" s="135">
        <v>99.095832768746305</v>
      </c>
      <c r="H4519" s="32">
        <f>ACOS(COS(RADIANS(90-F4520)) * COS(RADIANS(90-F4519)) + SIN(RADIANS(90-F4520)) * SIN(RADIANS(90-F4519)) * COS(RADIANS(G4520-G4519))) * 6371392 * IFERROR(IF(AVERAGEIF('TT History'!$B:$B, D4519, 'TT History'!$E:$E) &gt; 9.8%, 1.1205, IF(AVERAGEIF('TT History'!$B:$B, D4519, 'TT History'!$E:$E) &gt;= 8.5%, 1.1055, 1.0525)), 1.0525)</f>
        <v>23.230702297292041</v>
      </c>
    </row>
    <row r="4520" spans="1:8" x14ac:dyDescent="0.25">
      <c r="A4520" t="s">
        <v>176</v>
      </c>
      <c r="B4520" t="str">
        <f>VLOOKUP(C4520, olt_db!$B$2:$E$70, 2, 0)</f>
        <v>OLT-SMGN-Hulakma_Sinaga</v>
      </c>
      <c r="C4520" t="s">
        <v>1471</v>
      </c>
      <c r="D4520" s="30" t="s">
        <v>1837</v>
      </c>
      <c r="E4520" s="30" t="s">
        <v>1485</v>
      </c>
      <c r="F4520" s="134">
        <v>2.9970287415026902</v>
      </c>
      <c r="G4520" s="135">
        <v>99.095686456314297</v>
      </c>
      <c r="H4520" s="32">
        <f>ACOS(COS(RADIANS(90-F4521)) * COS(RADIANS(90-F4520)) + SIN(RADIANS(90-F4521)) * SIN(RADIANS(90-F4520)) * COS(RADIANS(G4521-G4520))) * 6371392 * IFERROR(IF(AVERAGEIF('TT History'!$B:$B, D4520, 'TT History'!$E:$E) &gt; 9.8%, 1.1205, IF(AVERAGEIF('TT History'!$B:$B, D4520, 'TT History'!$E:$E) &gt;= 8.5%, 1.1055, 1.0525)), 1.0525)</f>
        <v>26.496103016541642</v>
      </c>
    </row>
    <row r="4521" spans="1:8" x14ac:dyDescent="0.25">
      <c r="A4521" t="s">
        <v>176</v>
      </c>
      <c r="B4521" t="str">
        <f>VLOOKUP(C4521, olt_db!$B$2:$E$70, 2, 0)</f>
        <v>OLT-SMGN-Hulakma_Sinaga</v>
      </c>
      <c r="C4521" t="s">
        <v>1471</v>
      </c>
      <c r="D4521" s="30" t="s">
        <v>1837</v>
      </c>
      <c r="E4521" s="30" t="s">
        <v>1486</v>
      </c>
      <c r="F4521" s="134">
        <v>2.9968781301823699</v>
      </c>
      <c r="G4521" s="135">
        <v>99.095517206712699</v>
      </c>
      <c r="H4521" s="32">
        <f>ACOS(COS(RADIANS(90-F4522)) * COS(RADIANS(90-F4521)) + SIN(RADIANS(90-F4522)) * SIN(RADIANS(90-F4521)) * COS(RADIANS(G4522-G4521))) * 6371392 * IFERROR(IF(AVERAGEIF('TT History'!$B:$B, D4521, 'TT History'!$E:$E) &gt; 9.8%, 1.1205, IF(AVERAGEIF('TT History'!$B:$B, D4521, 'TT History'!$E:$E) &gt;= 8.5%, 1.1055, 1.0525)), 1.0525)</f>
        <v>26.011178961043647</v>
      </c>
    </row>
    <row r="4522" spans="1:8" x14ac:dyDescent="0.25">
      <c r="A4522" t="s">
        <v>176</v>
      </c>
      <c r="B4522" t="str">
        <f>VLOOKUP(C4522, olt_db!$B$2:$E$70, 2, 0)</f>
        <v>OLT-SMGN-Hulakma_Sinaga</v>
      </c>
      <c r="C4522" t="s">
        <v>1471</v>
      </c>
      <c r="D4522" s="30" t="s">
        <v>1837</v>
      </c>
      <c r="E4522" s="30" t="s">
        <v>1487</v>
      </c>
      <c r="F4522" s="134">
        <v>2.9967288863886399</v>
      </c>
      <c r="G4522" s="135">
        <v>99.095352306486305</v>
      </c>
      <c r="H4522" s="32">
        <f>ACOS(COS(RADIANS(90-F4523)) * COS(RADIANS(90-F4522)) + SIN(RADIANS(90-F4523)) * SIN(RADIANS(90-F4522)) * COS(RADIANS(G4523-G4522))) * 6371392 * IFERROR(IF(AVERAGEIF('TT History'!$B:$B, D4522, 'TT History'!$E:$E) &gt; 9.8%, 1.1205, IF(AVERAGEIF('TT History'!$B:$B, D4522, 'TT History'!$E:$E) &gt;= 8.5%, 1.1055, 1.0525)), 1.0525)</f>
        <v>31.529796529532632</v>
      </c>
    </row>
    <row r="4523" spans="1:8" x14ac:dyDescent="0.25">
      <c r="A4523" t="s">
        <v>176</v>
      </c>
      <c r="B4523" t="str">
        <f>VLOOKUP(C4523, olt_db!$B$2:$E$70, 2, 0)</f>
        <v>OLT-SMGN-Hulakma_Sinaga</v>
      </c>
      <c r="C4523" t="s">
        <v>1471</v>
      </c>
      <c r="D4523" s="30" t="s">
        <v>1837</v>
      </c>
      <c r="E4523" s="30" t="s">
        <v>1488</v>
      </c>
      <c r="F4523" s="134">
        <v>2.9965464816776999</v>
      </c>
      <c r="G4523" s="135">
        <v>99.095153788792999</v>
      </c>
      <c r="H4523" s="32">
        <f>ACOS(COS(RADIANS(90-F4524)) * COS(RADIANS(90-F4523)) + SIN(RADIANS(90-F4524)) * SIN(RADIANS(90-F4523)) * COS(RADIANS(G4524-G4523))) * 6371392 * IFERROR(IF(AVERAGEIF('TT History'!$B:$B, D4523, 'TT History'!$E:$E) &gt; 9.8%, 1.1205, IF(AVERAGEIF('TT History'!$B:$B, D4523, 'TT History'!$E:$E) &gt;= 8.5%, 1.1055, 1.0525)), 1.0525)</f>
        <v>19.987857569912634</v>
      </c>
    </row>
    <row r="4524" spans="1:8" x14ac:dyDescent="0.25">
      <c r="A4524" t="s">
        <v>176</v>
      </c>
      <c r="B4524" t="str">
        <f>VLOOKUP(C4524, olt_db!$B$2:$E$70, 2, 0)</f>
        <v>OLT-SMGN-Hulakma_Sinaga</v>
      </c>
      <c r="C4524" t="s">
        <v>1471</v>
      </c>
      <c r="D4524" s="30" t="s">
        <v>1837</v>
      </c>
      <c r="E4524" s="30" t="s">
        <v>1489</v>
      </c>
      <c r="F4524" s="134">
        <v>2.9964352214485701</v>
      </c>
      <c r="G4524" s="135">
        <v>99.095024049274599</v>
      </c>
      <c r="H4524" s="32">
        <f>ACOS(COS(RADIANS(90-F4525)) * COS(RADIANS(90-F4524)) + SIN(RADIANS(90-F4525)) * SIN(RADIANS(90-F4524)) * COS(RADIANS(G4525-G4524))) * 6371392 * IFERROR(IF(AVERAGEIF('TT History'!$B:$B, D4524, 'TT History'!$E:$E) &gt; 9.8%, 1.1205, IF(AVERAGEIF('TT History'!$B:$B, D4524, 'TT History'!$E:$E) &gt;= 8.5%, 1.1055, 1.0525)), 1.0525)</f>
        <v>19.94334725358198</v>
      </c>
    </row>
    <row r="4525" spans="1:8" x14ac:dyDescent="0.25">
      <c r="A4525" t="s">
        <v>176</v>
      </c>
      <c r="B4525" t="str">
        <f>VLOOKUP(C4525, olt_db!$B$2:$E$70, 2, 0)</f>
        <v>OLT-SMGN-Hulakma_Sinaga</v>
      </c>
      <c r="C4525" t="s">
        <v>1471</v>
      </c>
      <c r="D4525" s="30" t="s">
        <v>1837</v>
      </c>
      <c r="E4525" s="30" t="s">
        <v>1490</v>
      </c>
      <c r="F4525" s="134">
        <v>2.99631857935531</v>
      </c>
      <c r="G4525" s="135">
        <v>99.094899662043602</v>
      </c>
      <c r="H4525" s="32">
        <f>ACOS(COS(RADIANS(90-F4526)) * COS(RADIANS(90-F4525)) + SIN(RADIANS(90-F4526)) * SIN(RADIANS(90-F4525)) * COS(RADIANS(G4526-G4525))) * 6371392 * IFERROR(IF(AVERAGEIF('TT History'!$B:$B, D4525, 'TT History'!$E:$E) &gt; 9.8%, 1.1205, IF(AVERAGEIF('TT History'!$B:$B, D4525, 'TT History'!$E:$E) &gt;= 8.5%, 1.1055, 1.0525)), 1.0525)</f>
        <v>18.393902481254628</v>
      </c>
    </row>
    <row r="4526" spans="1:8" x14ac:dyDescent="0.25">
      <c r="A4526" t="s">
        <v>176</v>
      </c>
      <c r="B4526" t="str">
        <f>VLOOKUP(C4526, olt_db!$B$2:$E$70, 2, 0)</f>
        <v>OLT-SMGN-Hulakma_Sinaga</v>
      </c>
      <c r="C4526" t="s">
        <v>1471</v>
      </c>
      <c r="D4526" s="30" t="s">
        <v>1837</v>
      </c>
      <c r="E4526" s="30" t="s">
        <v>1491</v>
      </c>
      <c r="F4526" s="134">
        <v>2.9962180527359599</v>
      </c>
      <c r="G4526" s="135">
        <v>99.094778693460697</v>
      </c>
      <c r="H4526" s="32">
        <f>ACOS(COS(RADIANS(90-F4527)) * COS(RADIANS(90-F4526)) + SIN(RADIANS(90-F4527)) * SIN(RADIANS(90-F4526)) * COS(RADIANS(G4527-G4526))) * 6371392 * IFERROR(IF(AVERAGEIF('TT History'!$B:$B, D4526, 'TT History'!$E:$E) &gt; 9.8%, 1.1205, IF(AVERAGEIF('TT History'!$B:$B, D4526, 'TT History'!$E:$E) &gt;= 8.5%, 1.1055, 1.0525)), 1.0525)</f>
        <v>17.418602555325037</v>
      </c>
    </row>
    <row r="4527" spans="1:8" x14ac:dyDescent="0.25">
      <c r="A4527" t="s">
        <v>176</v>
      </c>
      <c r="B4527" t="str">
        <f>VLOOKUP(C4527, olt_db!$B$2:$E$70, 2, 0)</f>
        <v>OLT-SMGN-Hulakma_Sinaga</v>
      </c>
      <c r="C4527" t="s">
        <v>1471</v>
      </c>
      <c r="D4527" s="30" t="s">
        <v>1837</v>
      </c>
      <c r="E4527" s="30" t="s">
        <v>1492</v>
      </c>
      <c r="F4527" s="134">
        <v>2.9961200199318201</v>
      </c>
      <c r="G4527" s="135">
        <v>99.094666561381302</v>
      </c>
      <c r="H4527" s="32">
        <f>ACOS(COS(RADIANS(90-F4528)) * COS(RADIANS(90-F4527)) + SIN(RADIANS(90-F4528)) * SIN(RADIANS(90-F4527)) * COS(RADIANS(G4528-G4527))) * 6371392 * IFERROR(IF(AVERAGEIF('TT History'!$B:$B, D4527, 'TT History'!$E:$E) &gt; 9.8%, 1.1205, IF(AVERAGEIF('TT History'!$B:$B, D4527, 'TT History'!$E:$E) &gt;= 8.5%, 1.1055, 1.0525)), 1.0525)</f>
        <v>18.022092887487783</v>
      </c>
    </row>
    <row r="4528" spans="1:8" x14ac:dyDescent="0.25">
      <c r="A4528" t="s">
        <v>176</v>
      </c>
      <c r="B4528" t="str">
        <f>VLOOKUP(C4528, olt_db!$B$2:$E$70, 2, 0)</f>
        <v>OLT-SMGN-Hulakma_Sinaga</v>
      </c>
      <c r="C4528" t="s">
        <v>1471</v>
      </c>
      <c r="D4528" s="30" t="s">
        <v>1837</v>
      </c>
      <c r="E4528" s="30" t="s">
        <v>1493</v>
      </c>
      <c r="F4528" s="134">
        <v>2.99602252125616</v>
      </c>
      <c r="G4528" s="135">
        <v>99.094547214667699</v>
      </c>
      <c r="H4528" s="32">
        <f>ACOS(COS(RADIANS(90-F4529)) * COS(RADIANS(90-F4528)) + SIN(RADIANS(90-F4529)) * SIN(RADIANS(90-F4528)) * COS(RADIANS(G4529-G4528))) * 6371392 * IFERROR(IF(AVERAGEIF('TT History'!$B:$B, D4528, 'TT History'!$E:$E) &gt; 9.8%, 1.1205, IF(AVERAGEIF('TT History'!$B:$B, D4528, 'TT History'!$E:$E) &gt;= 8.5%, 1.1055, 1.0525)), 1.0525)</f>
        <v>21.703175950962294</v>
      </c>
    </row>
    <row r="4529" spans="1:8" x14ac:dyDescent="0.25">
      <c r="A4529" t="s">
        <v>176</v>
      </c>
      <c r="B4529" t="str">
        <f>VLOOKUP(C4529, olt_db!$B$2:$E$70, 2, 0)</f>
        <v>OLT-SMGN-Hulakma_Sinaga</v>
      </c>
      <c r="C4529" t="s">
        <v>1471</v>
      </c>
      <c r="D4529" s="30" t="s">
        <v>1837</v>
      </c>
      <c r="E4529" s="30" t="s">
        <v>1494</v>
      </c>
      <c r="F4529" s="134">
        <v>2.9958961288781598</v>
      </c>
      <c r="G4529" s="135">
        <v>99.094411344536894</v>
      </c>
      <c r="H4529" s="32">
        <f>ACOS(COS(RADIANS(90-F4530)) * COS(RADIANS(90-F4529)) + SIN(RADIANS(90-F4530)) * SIN(RADIANS(90-F4529)) * COS(RADIANS(G4530-G4529))) * 6371392 * IFERROR(IF(AVERAGEIF('TT History'!$B:$B, D4529, 'TT History'!$E:$E) &gt; 9.8%, 1.1205, IF(AVERAGEIF('TT History'!$B:$B, D4529, 'TT History'!$E:$E) &gt;= 8.5%, 1.1055, 1.0525)), 1.0525)</f>
        <v>13.401577137957299</v>
      </c>
    </row>
    <row r="4530" spans="1:8" x14ac:dyDescent="0.25">
      <c r="A4530" t="s">
        <v>176</v>
      </c>
      <c r="B4530" t="str">
        <f>VLOOKUP(C4530, olt_db!$B$2:$E$70, 2, 0)</f>
        <v>OLT-SMGN-Hulakma_Sinaga</v>
      </c>
      <c r="C4530" t="s">
        <v>1471</v>
      </c>
      <c r="D4530" s="30" t="s">
        <v>1837</v>
      </c>
      <c r="E4530" s="30" t="s">
        <v>1495</v>
      </c>
      <c r="F4530" s="134">
        <v>2.9958294573423001</v>
      </c>
      <c r="G4530" s="135">
        <v>99.094318118940905</v>
      </c>
      <c r="H4530" s="32">
        <f>ACOS(COS(RADIANS(90-F4531)) * COS(RADIANS(90-F4530)) + SIN(RADIANS(90-F4531)) * SIN(RADIANS(90-F4530)) * COS(RADIANS(G4531-G4530))) * 6371392 * IFERROR(IF(AVERAGEIF('TT History'!$B:$B, D4530, 'TT History'!$E:$E) &gt; 9.8%, 1.1205, IF(AVERAGEIF('TT History'!$B:$B, D4530, 'TT History'!$E:$E) &gt;= 8.5%, 1.1055, 1.0525)), 1.0525)</f>
        <v>26.408717625943151</v>
      </c>
    </row>
    <row r="4531" spans="1:8" x14ac:dyDescent="0.25">
      <c r="A4531" t="s">
        <v>176</v>
      </c>
      <c r="B4531" t="str">
        <f>VLOOKUP(C4531, olt_db!$B$2:$E$70, 2, 0)</f>
        <v>OLT-SMGN-Hulakma_Sinaga</v>
      </c>
      <c r="C4531" t="s">
        <v>1471</v>
      </c>
      <c r="D4531" s="30" t="s">
        <v>1837</v>
      </c>
      <c r="E4531" s="30" t="s">
        <v>1496</v>
      </c>
      <c r="F4531" s="134">
        <v>2.9956742891019901</v>
      </c>
      <c r="G4531" s="135">
        <v>99.094482158467102</v>
      </c>
      <c r="H4531" s="32">
        <f>ACOS(COS(RADIANS(90-F4532)) * COS(RADIANS(90-F4531)) + SIN(RADIANS(90-F4532)) * SIN(RADIANS(90-F4531)) * COS(RADIANS(G4532-G4531))) * 6371392 * IFERROR(IF(AVERAGEIF('TT History'!$B:$B, D4531, 'TT History'!$E:$E) &gt; 9.8%, 1.1205, IF(AVERAGEIF('TT History'!$B:$B, D4531, 'TT History'!$E:$E) &gt;= 8.5%, 1.1055, 1.0525)), 1.0525)</f>
        <v>23.205759110501699</v>
      </c>
    </row>
    <row r="4532" spans="1:8" x14ac:dyDescent="0.25">
      <c r="A4532" t="s">
        <v>176</v>
      </c>
      <c r="B4532" t="str">
        <f>VLOOKUP(C4532, olt_db!$B$2:$E$70, 2, 0)</f>
        <v>OLT-SMGN-Hulakma_Sinaga</v>
      </c>
      <c r="C4532" t="s">
        <v>1471</v>
      </c>
      <c r="D4532" s="30" t="s">
        <v>1837</v>
      </c>
      <c r="E4532" s="30" t="s">
        <v>1497</v>
      </c>
      <c r="F4532" s="134">
        <v>2.9955342093383002</v>
      </c>
      <c r="G4532" s="135">
        <v>99.094622668135599</v>
      </c>
      <c r="H4532" s="32">
        <f>ACOS(COS(RADIANS(90-F4533)) * COS(RADIANS(90-F4532)) + SIN(RADIANS(90-F4533)) * SIN(RADIANS(90-F4532)) * COS(RADIANS(G4533-G4532))) * 6371392 * IFERROR(IF(AVERAGEIF('TT History'!$B:$B, D4532, 'TT History'!$E:$E) &gt; 9.8%, 1.1205, IF(AVERAGEIF('TT History'!$B:$B, D4532, 'TT History'!$E:$E) &gt;= 8.5%, 1.1055, 1.0525)), 1.0525)</f>
        <v>25.266941249055215</v>
      </c>
    </row>
    <row r="4533" spans="1:8" x14ac:dyDescent="0.25">
      <c r="A4533" t="s">
        <v>176</v>
      </c>
      <c r="B4533" t="str">
        <f>VLOOKUP(C4533, olt_db!$B$2:$E$70, 2, 0)</f>
        <v>OLT-SMGN-Hulakma_Sinaga</v>
      </c>
      <c r="C4533" t="s">
        <v>1471</v>
      </c>
      <c r="D4533" s="30" t="s">
        <v>1837</v>
      </c>
      <c r="E4533" s="30" t="s">
        <v>1498</v>
      </c>
      <c r="F4533" s="134">
        <v>2.9953800028897999</v>
      </c>
      <c r="G4533" s="135">
        <v>99.094773956685799</v>
      </c>
      <c r="H4533" s="32">
        <f>ACOS(COS(RADIANS(90-F4534)) * COS(RADIANS(90-F4533)) + SIN(RADIANS(90-F4534)) * SIN(RADIANS(90-F4533)) * COS(RADIANS(G4534-G4533))) * 6371392 * IFERROR(IF(AVERAGEIF('TT History'!$B:$B, D4533, 'TT History'!$E:$E) &gt; 9.8%, 1.1205, IF(AVERAGEIF('TT History'!$B:$B, D4533, 'TT History'!$E:$E) &gt;= 8.5%, 1.1055, 1.0525)), 1.0525)</f>
        <v>31.724591432809373</v>
      </c>
    </row>
    <row r="4534" spans="1:8" x14ac:dyDescent="0.25">
      <c r="A4534" t="s">
        <v>176</v>
      </c>
      <c r="B4534" t="str">
        <f>VLOOKUP(C4534, olt_db!$B$2:$E$70, 2, 0)</f>
        <v>OLT-SMGN-Hulakma_Sinaga</v>
      </c>
      <c r="C4534" t="s">
        <v>1471</v>
      </c>
      <c r="D4534" s="30" t="s">
        <v>1837</v>
      </c>
      <c r="E4534" s="30" t="s">
        <v>1499</v>
      </c>
      <c r="F4534" s="134">
        <v>2.9951856027334198</v>
      </c>
      <c r="G4534" s="135">
        <v>99.094963112089403</v>
      </c>
      <c r="H4534" s="32">
        <f>ACOS(COS(RADIANS(90-F4535)) * COS(RADIANS(90-F4534)) + SIN(RADIANS(90-F4535)) * SIN(RADIANS(90-F4534)) * COS(RADIANS(G4535-G4534))) * 6371392 * IFERROR(IF(AVERAGEIF('TT History'!$B:$B, D4534, 'TT History'!$E:$E) &gt; 9.8%, 1.1205, IF(AVERAGEIF('TT History'!$B:$B, D4534, 'TT History'!$E:$E) &gt;= 8.5%, 1.1055, 1.0525)), 1.0525)</f>
        <v>24.834464353438719</v>
      </c>
    </row>
    <row r="4535" spans="1:8" x14ac:dyDescent="0.25">
      <c r="A4535" t="s">
        <v>176</v>
      </c>
      <c r="B4535" t="str">
        <f>VLOOKUP(C4535, olt_db!$B$2:$E$70, 2, 0)</f>
        <v>OLT-SMGN-Hulakma_Sinaga</v>
      </c>
      <c r="C4535" t="s">
        <v>1471</v>
      </c>
      <c r="D4535" s="30" t="s">
        <v>1837</v>
      </c>
      <c r="E4535" s="30" t="s">
        <v>1500</v>
      </c>
      <c r="F4535" s="134">
        <v>2.9950363600911301</v>
      </c>
      <c r="G4535" s="135">
        <v>99.095114150423896</v>
      </c>
      <c r="H4535" s="32">
        <f>ACOS(COS(RADIANS(90-F4536)) * COS(RADIANS(90-F4535)) + SIN(RADIANS(90-F4536)) * SIN(RADIANS(90-F4535)) * COS(RADIANS(G4536-G4535))) * 6371392 * IFERROR(IF(AVERAGEIF('TT History'!$B:$B, D4535, 'TT History'!$E:$E) &gt; 9.8%, 1.1205, IF(AVERAGEIF('TT History'!$B:$B, D4535, 'TT History'!$E:$E) &gt;= 8.5%, 1.1055, 1.0525)), 1.0525)</f>
        <v>30.379667734765153</v>
      </c>
    </row>
    <row r="4536" spans="1:8" x14ac:dyDescent="0.25">
      <c r="A4536" t="s">
        <v>176</v>
      </c>
      <c r="B4536" t="str">
        <f>VLOOKUP(C4536, olt_db!$B$2:$E$70, 2, 0)</f>
        <v>OLT-SMGN-Hulakma_Sinaga</v>
      </c>
      <c r="C4536" t="s">
        <v>1471</v>
      </c>
      <c r="D4536" s="30" t="s">
        <v>1837</v>
      </c>
      <c r="E4536" s="30" t="s">
        <v>1501</v>
      </c>
      <c r="F4536" s="134">
        <v>2.9948516532721801</v>
      </c>
      <c r="G4536" s="135">
        <v>99.0952967704428</v>
      </c>
      <c r="H4536" s="32">
        <f>ACOS(COS(RADIANS(90-F4537)) * COS(RADIANS(90-F4536)) + SIN(RADIANS(90-F4537)) * SIN(RADIANS(90-F4536)) * COS(RADIANS(G4537-G4536))) * 6371392 * IFERROR(IF(AVERAGEIF('TT History'!$B:$B, D4536, 'TT History'!$E:$E) &gt; 9.8%, 1.1205, IF(AVERAGEIF('TT History'!$B:$B, D4536, 'TT History'!$E:$E) &gt;= 8.5%, 1.1055, 1.0525)), 1.0525)</f>
        <v>19.866093832989495</v>
      </c>
    </row>
    <row r="4537" spans="1:8" x14ac:dyDescent="0.25">
      <c r="A4537" t="s">
        <v>176</v>
      </c>
      <c r="B4537" t="str">
        <f>VLOOKUP(C4537, olt_db!$B$2:$E$70, 2, 0)</f>
        <v>OLT-SMGN-Hulakma_Sinaga</v>
      </c>
      <c r="C4537" t="s">
        <v>1471</v>
      </c>
      <c r="D4537" s="30" t="s">
        <v>1837</v>
      </c>
      <c r="E4537" s="30" t="s">
        <v>1502</v>
      </c>
      <c r="F4537" s="134">
        <v>2.9947300967700801</v>
      </c>
      <c r="G4537" s="135">
        <v>99.095415401543903</v>
      </c>
      <c r="H4537" s="32">
        <f>ACOS(COS(RADIANS(90-F4538)) * COS(RADIANS(90-F4537)) + SIN(RADIANS(90-F4538)) * SIN(RADIANS(90-F4537)) * COS(RADIANS(G4538-G4537))) * 6371392 * IFERROR(IF(AVERAGEIF('TT History'!$B:$B, D4537, 'TT History'!$E:$E) &gt; 9.8%, 1.1205, IF(AVERAGEIF('TT History'!$B:$B, D4537, 'TT History'!$E:$E) &gt;= 8.5%, 1.1055, 1.0525)), 1.0525)</f>
        <v>17.583205809035697</v>
      </c>
    </row>
    <row r="4538" spans="1:8" x14ac:dyDescent="0.25">
      <c r="A4538" t="s">
        <v>176</v>
      </c>
      <c r="B4538" t="str">
        <f>VLOOKUP(C4538, olt_db!$B$2:$E$70, 2, 0)</f>
        <v>OLT-SMGN-Hulakma_Sinaga</v>
      </c>
      <c r="C4538" t="s">
        <v>1471</v>
      </c>
      <c r="D4538" s="30" t="s">
        <v>1837</v>
      </c>
      <c r="E4538" s="30" t="s">
        <v>1503</v>
      </c>
      <c r="F4538" s="134">
        <v>2.99462540423283</v>
      </c>
      <c r="G4538" s="135">
        <v>99.095523294239896</v>
      </c>
      <c r="H4538" s="32">
        <f>ACOS(COS(RADIANS(90-F4539)) * COS(RADIANS(90-F4538)) + SIN(RADIANS(90-F4539)) * SIN(RADIANS(90-F4538)) * COS(RADIANS(G4539-G4538))) * 6371392 * IFERROR(IF(AVERAGEIF('TT History'!$B:$B, D4538, 'TT History'!$E:$E) &gt; 9.8%, 1.1205, IF(AVERAGEIF('TT History'!$B:$B, D4538, 'TT History'!$E:$E) &gt;= 8.5%, 1.1055, 1.0525)), 1.0525)</f>
        <v>22.241011991056546</v>
      </c>
    </row>
    <row r="4539" spans="1:8" x14ac:dyDescent="0.25">
      <c r="A4539" t="s">
        <v>176</v>
      </c>
      <c r="B4539" t="str">
        <f>VLOOKUP(C4539, olt_db!$B$2:$E$70, 2, 0)</f>
        <v>OLT-SMGN-Hulakma_Sinaga</v>
      </c>
      <c r="C4539" t="s">
        <v>1471</v>
      </c>
      <c r="D4539" s="30" t="s">
        <v>1837</v>
      </c>
      <c r="E4539" s="30" t="s">
        <v>1504</v>
      </c>
      <c r="F4539" s="134">
        <v>2.9944916241958799</v>
      </c>
      <c r="G4539" s="135">
        <v>99.095658436869996</v>
      </c>
      <c r="H4539" s="32">
        <f>ACOS(COS(RADIANS(90-F4540)) * COS(RADIANS(90-F4539)) + SIN(RADIANS(90-F4540)) * SIN(RADIANS(90-F4539)) * COS(RADIANS(G4540-G4539))) * 6371392 * IFERROR(IF(AVERAGEIF('TT History'!$B:$B, D4539, 'TT History'!$E:$E) &gt; 9.8%, 1.1205, IF(AVERAGEIF('TT History'!$B:$B, D4539, 'TT History'!$E:$E) &gt;= 8.5%, 1.1055, 1.0525)), 1.0525)</f>
        <v>18.826885686801923</v>
      </c>
    </row>
    <row r="4540" spans="1:8" x14ac:dyDescent="0.25">
      <c r="A4540" t="s">
        <v>176</v>
      </c>
      <c r="B4540" t="str">
        <f>VLOOKUP(C4540, olt_db!$B$2:$E$70, 2, 0)</f>
        <v>OLT-SMGN-Hulakma_Sinaga</v>
      </c>
      <c r="C4540" t="s">
        <v>1471</v>
      </c>
      <c r="D4540" s="30" t="s">
        <v>1837</v>
      </c>
      <c r="E4540" s="30" t="s">
        <v>1505</v>
      </c>
      <c r="F4540" s="134">
        <v>2.9943811151223598</v>
      </c>
      <c r="G4540" s="135">
        <v>99.095775484502198</v>
      </c>
      <c r="H4540" s="32">
        <f>ACOS(COS(RADIANS(90-F4541)) * COS(RADIANS(90-F4540)) + SIN(RADIANS(90-F4541)) * SIN(RADIANS(90-F4540)) * COS(RADIANS(G4541-G4540))) * 6371392 * IFERROR(IF(AVERAGEIF('TT History'!$B:$B, D4540, 'TT History'!$E:$E) &gt; 9.8%, 1.1205, IF(AVERAGEIF('TT History'!$B:$B, D4540, 'TT History'!$E:$E) &gt;= 8.5%, 1.1055, 1.0525)), 1.0525)</f>
        <v>17.395944667747422</v>
      </c>
    </row>
    <row r="4541" spans="1:8" x14ac:dyDescent="0.25">
      <c r="A4541" t="s">
        <v>176</v>
      </c>
      <c r="B4541" t="str">
        <f>VLOOKUP(C4541, olt_db!$B$2:$E$70, 2, 0)</f>
        <v>OLT-SMGN-Hulakma_Sinaga</v>
      </c>
      <c r="C4541" t="s">
        <v>1471</v>
      </c>
      <c r="D4541" s="30" t="s">
        <v>1837</v>
      </c>
      <c r="E4541" s="30" t="s">
        <v>1506</v>
      </c>
      <c r="F4541" s="134">
        <v>2.9942816385115498</v>
      </c>
      <c r="G4541" s="135">
        <v>99.095886074412704</v>
      </c>
      <c r="H4541" s="32">
        <f>ACOS(COS(RADIANS(90-F4542)) * COS(RADIANS(90-F4541)) + SIN(RADIANS(90-F4542)) * SIN(RADIANS(90-F4541)) * COS(RADIANS(G4542-G4541))) * 6371392 * IFERROR(IF(AVERAGEIF('TT History'!$B:$B, D4541, 'TT History'!$E:$E) &gt; 9.8%, 1.1205, IF(AVERAGEIF('TT History'!$B:$B, D4541, 'TT History'!$E:$E) &gt;= 8.5%, 1.1055, 1.0525)), 1.0525)</f>
        <v>11.09668610349053</v>
      </c>
    </row>
    <row r="4542" spans="1:8" x14ac:dyDescent="0.25">
      <c r="A4542" t="s">
        <v>176</v>
      </c>
      <c r="B4542" t="str">
        <f>VLOOKUP(C4542, olt_db!$B$2:$E$70, 2, 0)</f>
        <v>OLT-SMGN-Hulakma_Sinaga</v>
      </c>
      <c r="C4542" t="s">
        <v>1471</v>
      </c>
      <c r="D4542" s="30" t="s">
        <v>1837</v>
      </c>
      <c r="E4542" s="30" t="s">
        <v>1507</v>
      </c>
      <c r="F4542" s="134">
        <v>2.9942173184360699</v>
      </c>
      <c r="G4542" s="135">
        <v>99.095955829371704</v>
      </c>
      <c r="H4542" s="32">
        <f>ACOS(COS(RADIANS(90-F4543)) * COS(RADIANS(90-F4542)) + SIN(RADIANS(90-F4543)) * SIN(RADIANS(90-F4542)) * COS(RADIANS(G4543-G4542))) * 6371392 * IFERROR(IF(AVERAGEIF('TT History'!$B:$B, D4542, 'TT History'!$E:$E) &gt; 9.8%, 1.1205, IF(AVERAGEIF('TT History'!$B:$B, D4542, 'TT History'!$E:$E) &gt;= 8.5%, 1.1055, 1.0525)), 1.0525)</f>
        <v>14.757890634005701</v>
      </c>
    </row>
    <row r="4543" spans="1:8" x14ac:dyDescent="0.25">
      <c r="A4543" t="s">
        <v>176</v>
      </c>
      <c r="B4543" t="str">
        <f>VLOOKUP(C4543, olt_db!$B$2:$E$70, 2, 0)</f>
        <v>OLT-SMGN-Hulakma_Sinaga</v>
      </c>
      <c r="C4543" t="s">
        <v>1471</v>
      </c>
      <c r="D4543" s="30" t="s">
        <v>1837</v>
      </c>
      <c r="E4543" s="30" t="s">
        <v>1508</v>
      </c>
      <c r="F4543" s="134">
        <v>2.9941338605291299</v>
      </c>
      <c r="G4543" s="135">
        <v>99.096050484549195</v>
      </c>
      <c r="H4543" s="32">
        <f>ACOS(COS(RADIANS(90-F4544)) * COS(RADIANS(90-F4543)) + SIN(RADIANS(90-F4544)) * SIN(RADIANS(90-F4543)) * COS(RADIANS(G4544-G4543))) * 6371392 * IFERROR(IF(AVERAGEIF('TT History'!$B:$B, D4543, 'TT History'!$E:$E) &gt; 9.8%, 1.1205, IF(AVERAGEIF('TT History'!$B:$B, D4543, 'TT History'!$E:$E) &gt;= 8.5%, 1.1055, 1.0525)), 1.0525)</f>
        <v>11.50099226221063</v>
      </c>
    </row>
    <row r="4544" spans="1:8" x14ac:dyDescent="0.25">
      <c r="A4544" t="s">
        <v>176</v>
      </c>
      <c r="B4544" t="str">
        <f>VLOOKUP(C4544, olt_db!$B$2:$E$70, 2, 0)</f>
        <v>OLT-SMGN-Hulakma_Sinaga</v>
      </c>
      <c r="C4544" t="s">
        <v>1471</v>
      </c>
      <c r="D4544" s="30" t="s">
        <v>1837</v>
      </c>
      <c r="E4544" s="30" t="s">
        <v>1509</v>
      </c>
      <c r="F4544" s="134">
        <v>2.99406456185659</v>
      </c>
      <c r="G4544" s="135">
        <v>99.096120250102004</v>
      </c>
      <c r="H4544" s="32">
        <f>ACOS(COS(RADIANS(90-F4545)) * COS(RADIANS(90-F4544)) + SIN(RADIANS(90-F4545)) * SIN(RADIANS(90-F4544)) * COS(RADIANS(G4545-G4544))) * 6371392 * IFERROR(IF(AVERAGEIF('TT History'!$B:$B, D4544, 'TT History'!$E:$E) &gt; 9.8%, 1.1205, IF(AVERAGEIF('TT History'!$B:$B, D4544, 'TT History'!$E:$E) &gt;= 8.5%, 1.1055, 1.0525)), 1.0525)</f>
        <v>10.362428791047725</v>
      </c>
    </row>
    <row r="4545" spans="1:8" x14ac:dyDescent="0.25">
      <c r="A4545" t="s">
        <v>176</v>
      </c>
      <c r="B4545" t="str">
        <f>VLOOKUP(C4545, olt_db!$B$2:$E$70, 2, 0)</f>
        <v>OLT-SMGN-Hulakma_Sinaga</v>
      </c>
      <c r="C4545" t="s">
        <v>1471</v>
      </c>
      <c r="D4545" s="30" t="s">
        <v>1837</v>
      </c>
      <c r="E4545" s="30" t="s">
        <v>1510</v>
      </c>
      <c r="F4545" s="134">
        <v>2.9940022054191102</v>
      </c>
      <c r="G4545" s="135">
        <v>99.096183188917294</v>
      </c>
      <c r="H4545" s="32">
        <f>ACOS(COS(RADIANS(90-F4546)) * COS(RADIANS(90-F4545)) + SIN(RADIANS(90-F4546)) * SIN(RADIANS(90-F4545)) * COS(RADIANS(G4546-G4545))) * 6371392 * IFERROR(IF(AVERAGEIF('TT History'!$B:$B, D4545, 'TT History'!$E:$E) &gt; 9.8%, 1.1205, IF(AVERAGEIF('TT History'!$B:$B, D4545, 'TT History'!$E:$E) &gt;= 8.5%, 1.1055, 1.0525)), 1.0525)</f>
        <v>15.375227019224145</v>
      </c>
    </row>
    <row r="4546" spans="1:8" x14ac:dyDescent="0.25">
      <c r="A4546" t="s">
        <v>176</v>
      </c>
      <c r="B4546" t="str">
        <f>VLOOKUP(C4546, olt_db!$B$2:$E$70, 2, 0)</f>
        <v>OLT-SMGN-Hulakma_Sinaga</v>
      </c>
      <c r="C4546" t="s">
        <v>1471</v>
      </c>
      <c r="D4546" s="30" t="s">
        <v>1837</v>
      </c>
      <c r="E4546" s="30" t="s">
        <v>1511</v>
      </c>
      <c r="F4546" s="134">
        <v>2.99390525985135</v>
      </c>
      <c r="G4546" s="135">
        <v>99.096271955004596</v>
      </c>
      <c r="H4546" s="32">
        <f>ACOS(COS(RADIANS(90-F4547)) * COS(RADIANS(90-F4546)) + SIN(RADIANS(90-F4547)) * SIN(RADIANS(90-F4546)) * COS(RADIANS(G4547-G4546))) * 6371392 * IFERROR(IF(AVERAGEIF('TT History'!$B:$B, D4546, 'TT History'!$E:$E) &gt; 9.8%, 1.1205, IF(AVERAGEIF('TT History'!$B:$B, D4546, 'TT History'!$E:$E) &gt;= 8.5%, 1.1055, 1.0525)), 1.0525)</f>
        <v>13.146192469877494</v>
      </c>
    </row>
    <row r="4547" spans="1:8" x14ac:dyDescent="0.25">
      <c r="A4547" t="s">
        <v>176</v>
      </c>
      <c r="B4547" t="str">
        <f>VLOOKUP(C4547, olt_db!$B$2:$E$70, 2, 0)</f>
        <v>OLT-SMGN-Hulakma_Sinaga</v>
      </c>
      <c r="C4547" t="s">
        <v>1471</v>
      </c>
      <c r="D4547" s="30" t="s">
        <v>1837</v>
      </c>
      <c r="E4547" s="30" t="s">
        <v>1512</v>
      </c>
      <c r="F4547" s="134">
        <v>2.9938206451579399</v>
      </c>
      <c r="G4547" s="135">
        <v>99.096345923089601</v>
      </c>
      <c r="H4547" s="32">
        <f>ACOS(COS(RADIANS(90-F4548)) * COS(RADIANS(90-F4547)) + SIN(RADIANS(90-F4548)) * SIN(RADIANS(90-F4547)) * COS(RADIANS(G4548-G4547))) * 6371392 * IFERROR(IF(AVERAGEIF('TT History'!$B:$B, D4547, 'TT History'!$E:$E) &gt; 9.8%, 1.1205, IF(AVERAGEIF('TT History'!$B:$B, D4547, 'TT History'!$E:$E) &gt;= 8.5%, 1.1055, 1.0525)), 1.0525)</f>
        <v>9.867869318013522</v>
      </c>
    </row>
    <row r="4548" spans="1:8" x14ac:dyDescent="0.25">
      <c r="A4548" t="s">
        <v>176</v>
      </c>
      <c r="B4548" t="str">
        <f>VLOOKUP(C4548, olt_db!$B$2:$E$70, 2, 0)</f>
        <v>OLT-SMGN-Hulakma_Sinaga</v>
      </c>
      <c r="C4548" t="s">
        <v>1471</v>
      </c>
      <c r="D4548" s="30" t="s">
        <v>1837</v>
      </c>
      <c r="E4548" s="30" t="s">
        <v>1513</v>
      </c>
      <c r="F4548" s="134">
        <v>2.9937566199452301</v>
      </c>
      <c r="G4548" s="135">
        <v>99.096400850564393</v>
      </c>
      <c r="H4548" s="32">
        <f>ACOS(COS(RADIANS(90-F4549)) * COS(RADIANS(90-F4548)) + SIN(RADIANS(90-F4549)) * SIN(RADIANS(90-F4548)) * COS(RADIANS(G4549-G4548))) * 6371392 * IFERROR(IF(AVERAGEIF('TT History'!$B:$B, D4548, 'TT History'!$E:$E) &gt; 9.8%, 1.1205, IF(AVERAGEIF('TT History'!$B:$B, D4548, 'TT History'!$E:$E) &gt;= 8.5%, 1.1055, 1.0525)), 1.0525)</f>
        <v>14.076740179912779</v>
      </c>
    </row>
    <row r="4549" spans="1:8" x14ac:dyDescent="0.25">
      <c r="A4549" t="s">
        <v>176</v>
      </c>
      <c r="B4549" t="str">
        <f>VLOOKUP(C4549, olt_db!$B$2:$E$70, 2, 0)</f>
        <v>OLT-SMGN-Hulakma_Sinaga</v>
      </c>
      <c r="C4549" t="s">
        <v>1471</v>
      </c>
      <c r="D4549" s="30" t="s">
        <v>1837</v>
      </c>
      <c r="E4549" s="30" t="s">
        <v>1514</v>
      </c>
      <c r="F4549" s="134">
        <v>2.9936719517645201</v>
      </c>
      <c r="G4549" s="135">
        <v>99.096486385354098</v>
      </c>
      <c r="H4549" s="32">
        <f>ACOS(COS(RADIANS(90-F4550)) * COS(RADIANS(90-F4549)) + SIN(RADIANS(90-F4550)) * SIN(RADIANS(90-F4549)) * COS(RADIANS(G4550-G4549))) * 6371392 * IFERROR(IF(AVERAGEIF('TT History'!$B:$B, D4549, 'TT History'!$E:$E) &gt; 9.8%, 1.1205, IF(AVERAGEIF('TT History'!$B:$B, D4549, 'TT History'!$E:$E) &gt;= 8.5%, 1.1055, 1.0525)), 1.0525)</f>
        <v>12.347984101431575</v>
      </c>
    </row>
    <row r="4550" spans="1:8" x14ac:dyDescent="0.25">
      <c r="A4550" t="s">
        <v>176</v>
      </c>
      <c r="B4550" t="str">
        <f>VLOOKUP(C4550, olt_db!$B$2:$E$70, 2, 0)</f>
        <v>OLT-SMGN-Hulakma_Sinaga</v>
      </c>
      <c r="C4550" t="s">
        <v>1471</v>
      </c>
      <c r="D4550" s="30" t="s">
        <v>1837</v>
      </c>
      <c r="E4550" s="30" t="s">
        <v>1515</v>
      </c>
      <c r="F4550" s="134">
        <v>2.9935943806727798</v>
      </c>
      <c r="G4550" s="135">
        <v>99.096557996168499</v>
      </c>
      <c r="H4550" s="32">
        <f>ACOS(COS(RADIANS(90-F4551)) * COS(RADIANS(90-F4550)) + SIN(RADIANS(90-F4551)) * SIN(RADIANS(90-F4550)) * COS(RADIANS(G4551-G4550))) * 6371392 * IFERROR(IF(AVERAGEIF('TT History'!$B:$B, D4550, 'TT History'!$E:$E) &gt; 9.8%, 1.1205, IF(AVERAGEIF('TT History'!$B:$B, D4550, 'TT History'!$E:$E) &gt;= 8.5%, 1.1055, 1.0525)), 1.0525)</f>
        <v>13.160236537001978</v>
      </c>
    </row>
    <row r="4551" spans="1:8" x14ac:dyDescent="0.25">
      <c r="A4551" t="s">
        <v>176</v>
      </c>
      <c r="B4551" t="str">
        <f>VLOOKUP(C4551, olt_db!$B$2:$E$70, 2, 0)</f>
        <v>OLT-SMGN-Hulakma_Sinaga</v>
      </c>
      <c r="C4551" t="s">
        <v>1471</v>
      </c>
      <c r="D4551" s="30" t="s">
        <v>1837</v>
      </c>
      <c r="E4551" s="30" t="s">
        <v>1516</v>
      </c>
      <c r="F4551" s="134">
        <v>2.9935143758226501</v>
      </c>
      <c r="G4551" s="135">
        <v>99.096637115670305</v>
      </c>
      <c r="H4551" s="32">
        <f>ACOS(COS(RADIANS(90-F4552)) * COS(RADIANS(90-F4551)) + SIN(RADIANS(90-F4552)) * SIN(RADIANS(90-F4551)) * COS(RADIANS(G4552-G4551))) * 6371392 * IFERROR(IF(AVERAGEIF('TT History'!$B:$B, D4551, 'TT History'!$E:$E) &gt; 9.8%, 1.1205, IF(AVERAGEIF('TT History'!$B:$B, D4551, 'TT History'!$E:$E) &gt;= 8.5%, 1.1055, 1.0525)), 1.0525)</f>
        <v>13.529860298693562</v>
      </c>
    </row>
    <row r="4552" spans="1:8" x14ac:dyDescent="0.25">
      <c r="A4552" t="s">
        <v>176</v>
      </c>
      <c r="B4552" t="str">
        <f>VLOOKUP(C4552, olt_db!$B$2:$E$70, 2, 0)</f>
        <v>OLT-SMGN-Hulakma_Sinaga</v>
      </c>
      <c r="C4552" t="s">
        <v>1471</v>
      </c>
      <c r="D4552" s="30" t="s">
        <v>1837</v>
      </c>
      <c r="E4552" s="30" t="s">
        <v>1517</v>
      </c>
      <c r="F4552" s="134">
        <v>2.9934297093842601</v>
      </c>
      <c r="G4552" s="135">
        <v>99.096715929927996</v>
      </c>
      <c r="H4552" s="32">
        <f>ACOS(COS(RADIANS(90-F4553)) * COS(RADIANS(90-F4552)) + SIN(RADIANS(90-F4553)) * SIN(RADIANS(90-F4552)) * COS(RADIANS(G4553-G4552))) * 6371392 * IFERROR(IF(AVERAGEIF('TT History'!$B:$B, D4552, 'TT History'!$E:$E) &gt; 9.8%, 1.1205, IF(AVERAGEIF('TT History'!$B:$B, D4552, 'TT History'!$E:$E) &gt;= 8.5%, 1.1055, 1.0525)), 1.0525)</f>
        <v>11.147858343065796</v>
      </c>
    </row>
    <row r="4553" spans="1:8" x14ac:dyDescent="0.25">
      <c r="A4553" t="s">
        <v>176</v>
      </c>
      <c r="B4553" t="str">
        <f>VLOOKUP(C4553, olt_db!$B$2:$E$70, 2, 0)</f>
        <v>OLT-SMGN-Hulakma_Sinaga</v>
      </c>
      <c r="C4553" t="s">
        <v>1471</v>
      </c>
      <c r="D4553" s="30" t="s">
        <v>1837</v>
      </c>
      <c r="E4553" s="30" t="s">
        <v>1518</v>
      </c>
      <c r="F4553" s="134">
        <v>2.99336456748305</v>
      </c>
      <c r="G4553" s="135">
        <v>99.096785509925596</v>
      </c>
      <c r="H4553" s="32">
        <f>ACOS(COS(RADIANS(90-F4554)) * COS(RADIANS(90-F4553)) + SIN(RADIANS(90-F4554)) * SIN(RADIANS(90-F4553)) * COS(RADIANS(G4554-G4553))) * 6371392 * IFERROR(IF(AVERAGEIF('TT History'!$B:$B, D4553, 'TT History'!$E:$E) &gt; 9.8%, 1.1205, IF(AVERAGEIF('TT History'!$B:$B, D4553, 'TT History'!$E:$E) &gt;= 8.5%, 1.1055, 1.0525)), 1.0525)</f>
        <v>11.819549435309296</v>
      </c>
    </row>
    <row r="4554" spans="1:8" x14ac:dyDescent="0.25">
      <c r="A4554" t="s">
        <v>176</v>
      </c>
      <c r="B4554" t="str">
        <f>VLOOKUP(C4554, olt_db!$B$2:$E$70, 2, 0)</f>
        <v>OLT-SMGN-Hulakma_Sinaga</v>
      </c>
      <c r="C4554" t="s">
        <v>1471</v>
      </c>
      <c r="D4554" s="30" t="s">
        <v>1837</v>
      </c>
      <c r="E4554" s="30" t="s">
        <v>1519</v>
      </c>
      <c r="F4554" s="134">
        <v>2.99329374636079</v>
      </c>
      <c r="G4554" s="135">
        <v>99.096857596736896</v>
      </c>
      <c r="H4554" s="32">
        <f>ACOS(COS(RADIANS(90-F4555)) * COS(RADIANS(90-F4554)) + SIN(RADIANS(90-F4555)) * SIN(RADIANS(90-F4554)) * COS(RADIANS(G4555-G4554))) * 6371392 * IFERROR(IF(AVERAGEIF('TT History'!$B:$B, D4554, 'TT History'!$E:$E) &gt; 9.8%, 1.1205, IF(AVERAGEIF('TT History'!$B:$B, D4554, 'TT History'!$E:$E) &gt;= 8.5%, 1.1055, 1.0525)), 1.0525)</f>
        <v>9.4216599090812441</v>
      </c>
    </row>
    <row r="4555" spans="1:8" x14ac:dyDescent="0.25">
      <c r="A4555" t="s">
        <v>176</v>
      </c>
      <c r="B4555" t="str">
        <f>VLOOKUP(C4555, olt_db!$B$2:$E$70, 2, 0)</f>
        <v>OLT-SMGN-Hulakma_Sinaga</v>
      </c>
      <c r="C4555" t="s">
        <v>1471</v>
      </c>
      <c r="D4555" s="30" t="s">
        <v>1837</v>
      </c>
      <c r="E4555" s="30" t="s">
        <v>1520</v>
      </c>
      <c r="F4555" s="134">
        <v>2.99323525581709</v>
      </c>
      <c r="G4555" s="135">
        <v>99.096912972567694</v>
      </c>
      <c r="H4555" s="32">
        <f>ACOS(COS(RADIANS(90-F4556)) * COS(RADIANS(90-F4555)) + SIN(RADIANS(90-F4556)) * SIN(RADIANS(90-F4555)) * COS(RADIANS(G4556-G4555))) * 6371392 * IFERROR(IF(AVERAGEIF('TT History'!$B:$B, D4555, 'TT History'!$E:$E) &gt; 9.8%, 1.1205, IF(AVERAGEIF('TT History'!$B:$B, D4555, 'TT History'!$E:$E) &gt;= 8.5%, 1.1055, 1.0525)), 1.0525)</f>
        <v>12.358491993517507</v>
      </c>
    </row>
    <row r="4556" spans="1:8" x14ac:dyDescent="0.25">
      <c r="A4556" t="s">
        <v>176</v>
      </c>
      <c r="B4556" t="str">
        <f>VLOOKUP(C4556, olt_db!$B$2:$E$70, 2, 0)</f>
        <v>OLT-SMGN-Hulakma_Sinaga</v>
      </c>
      <c r="C4556" t="s">
        <v>1471</v>
      </c>
      <c r="D4556" s="30" t="s">
        <v>1837</v>
      </c>
      <c r="E4556" s="30" t="s">
        <v>1521</v>
      </c>
      <c r="F4556" s="134">
        <v>2.9931607848269901</v>
      </c>
      <c r="G4556" s="135">
        <v>99.096987933413104</v>
      </c>
      <c r="H4556" s="32">
        <f>ACOS(COS(RADIANS(90-F4557)) * COS(RADIANS(90-F4556)) + SIN(RADIANS(90-F4557)) * SIN(RADIANS(90-F4556)) * COS(RADIANS(G4557-G4556))) * 6371392 * IFERROR(IF(AVERAGEIF('TT History'!$B:$B, D4556, 'TT History'!$E:$E) &gt; 9.8%, 1.1205, IF(AVERAGEIF('TT History'!$B:$B, D4556, 'TT History'!$E:$E) &gt;= 8.5%, 1.1055, 1.0525)), 1.0525)</f>
        <v>9.7804603698398136</v>
      </c>
    </row>
    <row r="4557" spans="1:8" x14ac:dyDescent="0.25">
      <c r="A4557" t="s">
        <v>176</v>
      </c>
      <c r="B4557" t="str">
        <f>VLOOKUP(C4557, olt_db!$B$2:$E$70, 2, 0)</f>
        <v>OLT-SMGN-Hulakma_Sinaga</v>
      </c>
      <c r="C4557" t="s">
        <v>1471</v>
      </c>
      <c r="D4557" s="30" t="s">
        <v>1837</v>
      </c>
      <c r="E4557" s="30" t="s">
        <v>1522</v>
      </c>
      <c r="F4557" s="134">
        <v>2.99310537676666</v>
      </c>
      <c r="G4557" s="135">
        <v>99.097050574704596</v>
      </c>
      <c r="H4557" s="32">
        <f>ACOS(COS(RADIANS(90-F4558)) * COS(RADIANS(90-F4557)) + SIN(RADIANS(90-F4558)) * SIN(RADIANS(90-F4557)) * COS(RADIANS(G4558-G4557))) * 6371392 * IFERROR(IF(AVERAGEIF('TT History'!$B:$B, D4557, 'TT History'!$E:$E) &gt; 9.8%, 1.1205, IF(AVERAGEIF('TT History'!$B:$B, D4557, 'TT History'!$E:$E) &gt;= 8.5%, 1.1055, 1.0525)), 1.0525)</f>
        <v>9.301131079875935</v>
      </c>
    </row>
    <row r="4558" spans="1:8" x14ac:dyDescent="0.25">
      <c r="A4558" t="s">
        <v>176</v>
      </c>
      <c r="B4558" t="str">
        <f>VLOOKUP(C4558, olt_db!$B$2:$E$70, 2, 0)</f>
        <v>OLT-SMGN-Hulakma_Sinaga</v>
      </c>
      <c r="C4558" t="s">
        <v>1471</v>
      </c>
      <c r="D4558" s="30" t="s">
        <v>1837</v>
      </c>
      <c r="E4558" s="30" t="s">
        <v>1523</v>
      </c>
      <c r="F4558" s="134">
        <v>2.99304598559003</v>
      </c>
      <c r="G4558" s="135">
        <v>99.097103440287199</v>
      </c>
      <c r="H4558" s="32">
        <f>ACOS(COS(RADIANS(90-F4559)) * COS(RADIANS(90-F4558)) + SIN(RADIANS(90-F4559)) * SIN(RADIANS(90-F4558)) * COS(RADIANS(G4559-G4558))) * 6371392 * IFERROR(IF(AVERAGEIF('TT History'!$B:$B, D4558, 'TT History'!$E:$E) &gt; 9.8%, 1.1205, IF(AVERAGEIF('TT History'!$B:$B, D4558, 'TT History'!$E:$E) &gt;= 8.5%, 1.1055, 1.0525)), 1.0525)</f>
        <v>10.862509289536574</v>
      </c>
    </row>
    <row r="4559" spans="1:8" x14ac:dyDescent="0.25">
      <c r="A4559" t="s">
        <v>176</v>
      </c>
      <c r="B4559" t="str">
        <f>VLOOKUP(C4559, olt_db!$B$2:$E$70, 2, 0)</f>
        <v>OLT-SMGN-Hulakma_Sinaga</v>
      </c>
      <c r="C4559" t="s">
        <v>1471</v>
      </c>
      <c r="D4559" s="30" t="s">
        <v>1837</v>
      </c>
      <c r="E4559" s="30" t="s">
        <v>1524</v>
      </c>
      <c r="F4559" s="134">
        <v>2.9929835684245099</v>
      </c>
      <c r="G4559" s="135">
        <v>99.097172223017594</v>
      </c>
      <c r="H4559" s="32">
        <f>ACOS(COS(RADIANS(90-F4560)) * COS(RADIANS(90-F4559)) + SIN(RADIANS(90-F4560)) * SIN(RADIANS(90-F4559)) * COS(RADIANS(G4560-G4559))) * 6371392 * IFERROR(IF(AVERAGEIF('TT History'!$B:$B, D4559, 'TT History'!$E:$E) &gt; 9.8%, 1.1205, IF(AVERAGEIF('TT History'!$B:$B, D4559, 'TT History'!$E:$E) &gt;= 8.5%, 1.1055, 1.0525)), 1.0525)</f>
        <v>10.680821263624805</v>
      </c>
    </row>
    <row r="4560" spans="1:8" x14ac:dyDescent="0.25">
      <c r="A4560" t="s">
        <v>176</v>
      </c>
      <c r="B4560" t="str">
        <f>VLOOKUP(C4560, olt_db!$B$2:$E$70, 2, 0)</f>
        <v>OLT-SMGN-Hulakma_Sinaga</v>
      </c>
      <c r="C4560" t="s">
        <v>1471</v>
      </c>
      <c r="D4560" s="30" t="s">
        <v>1837</v>
      </c>
      <c r="E4560" s="30" t="s">
        <v>1525</v>
      </c>
      <c r="F4560" s="134">
        <v>2.9929190766919902</v>
      </c>
      <c r="G4560" s="135">
        <v>99.097236879644299</v>
      </c>
      <c r="H4560" s="32">
        <f>ACOS(COS(RADIANS(90-F4561)) * COS(RADIANS(90-F4560)) + SIN(RADIANS(90-F4561)) * SIN(RADIANS(90-F4560)) * COS(RADIANS(G4561-G4560))) * 6371392 * IFERROR(IF(AVERAGEIF('TT History'!$B:$B, D4560, 'TT History'!$E:$E) &gt; 9.8%, 1.1205, IF(AVERAGEIF('TT History'!$B:$B, D4560, 'TT History'!$E:$E) &gt;= 8.5%, 1.1055, 1.0525)), 1.0525)</f>
        <v>10.185055884256533</v>
      </c>
    </row>
    <row r="4561" spans="1:8" x14ac:dyDescent="0.25">
      <c r="A4561" t="s">
        <v>176</v>
      </c>
      <c r="B4561" t="str">
        <f>VLOOKUP(C4561, olt_db!$B$2:$E$70, 2, 0)</f>
        <v>OLT-SMGN-Hulakma_Sinaga</v>
      </c>
      <c r="C4561" t="s">
        <v>1471</v>
      </c>
      <c r="D4561" s="30" t="s">
        <v>1837</v>
      </c>
      <c r="E4561" s="30" t="s">
        <v>1526</v>
      </c>
      <c r="F4561" s="134">
        <v>2.99286111349004</v>
      </c>
      <c r="G4561" s="135">
        <v>99.097301880063597</v>
      </c>
      <c r="H4561" s="32">
        <f>ACOS(COS(RADIANS(90-F4562)) * COS(RADIANS(90-F4561)) + SIN(RADIANS(90-F4562)) * SIN(RADIANS(90-F4561)) * COS(RADIANS(G4562-G4561))) * 6371392 * IFERROR(IF(AVERAGEIF('TT History'!$B:$B, D4561, 'TT History'!$E:$E) &gt; 9.8%, 1.1205, IF(AVERAGEIF('TT History'!$B:$B, D4561, 'TT History'!$E:$E) &gt;= 8.5%, 1.1055, 1.0525)), 1.0525)</f>
        <v>11.928448922555393</v>
      </c>
    </row>
    <row r="4562" spans="1:8" x14ac:dyDescent="0.25">
      <c r="A4562" t="s">
        <v>176</v>
      </c>
      <c r="B4562" t="str">
        <f>VLOOKUP(C4562, olt_db!$B$2:$E$70, 2, 0)</f>
        <v>OLT-SMGN-Hulakma_Sinaga</v>
      </c>
      <c r="C4562" t="s">
        <v>1471</v>
      </c>
      <c r="D4562" s="30" t="s">
        <v>1837</v>
      </c>
      <c r="E4562" s="30" t="s">
        <v>1527</v>
      </c>
      <c r="F4562" s="134">
        <v>2.9927600641877499</v>
      </c>
      <c r="G4562" s="135">
        <v>99.097315170103897</v>
      </c>
      <c r="H4562" s="32">
        <f>ACOS(COS(RADIANS(90-F4563)) * COS(RADIANS(90-F4562)) + SIN(RADIANS(90-F4563)) * SIN(RADIANS(90-F4562)) * COS(RADIANS(G4563-G4562))) * 6371392 * IFERROR(IF(AVERAGEIF('TT History'!$B:$B, D4562, 'TT History'!$E:$E) &gt; 9.8%, 1.1205, IF(AVERAGEIF('TT History'!$B:$B, D4562, 'TT History'!$E:$E) &gt;= 8.5%, 1.1055, 1.0525)), 1.0525)</f>
        <v>12.025158645918506</v>
      </c>
    </row>
    <row r="4563" spans="1:8" x14ac:dyDescent="0.25">
      <c r="A4563" t="s">
        <v>176</v>
      </c>
      <c r="B4563" t="str">
        <f>VLOOKUP(C4563, olt_db!$B$2:$E$70, 2, 0)</f>
        <v>OLT-SMGN-Hulakma_Sinaga</v>
      </c>
      <c r="C4563" t="s">
        <v>1471</v>
      </c>
      <c r="D4563" s="30" t="s">
        <v>1837</v>
      </c>
      <c r="E4563" s="30" t="s">
        <v>1528</v>
      </c>
      <c r="F4563" s="134">
        <v>2.9926776101521702</v>
      </c>
      <c r="G4563" s="135">
        <v>99.097253785899497</v>
      </c>
      <c r="H4563" s="32">
        <f>ACOS(COS(RADIANS(90-F4564)) * COS(RADIANS(90-F4563)) + SIN(RADIANS(90-F4564)) * SIN(RADIANS(90-F4563)) * COS(RADIANS(G4564-G4563))) * 6371392 * IFERROR(IF(AVERAGEIF('TT History'!$B:$B, D4563, 'TT History'!$E:$E) &gt; 9.8%, 1.1205, IF(AVERAGEIF('TT History'!$B:$B, D4563, 'TT History'!$E:$E) &gt;= 8.5%, 1.1055, 1.0525)), 1.0525)</f>
        <v>8.2763452859464213</v>
      </c>
    </row>
    <row r="4564" spans="1:8" x14ac:dyDescent="0.25">
      <c r="A4564" t="s">
        <v>176</v>
      </c>
      <c r="B4564" t="str">
        <f>VLOOKUP(C4564, olt_db!$B$2:$E$70, 2, 0)</f>
        <v>OLT-SMGN-Hulakma_Sinaga</v>
      </c>
      <c r="C4564" t="s">
        <v>1471</v>
      </c>
      <c r="D4564" s="30" t="s">
        <v>1837</v>
      </c>
      <c r="E4564" s="30" t="s">
        <v>1529</v>
      </c>
      <c r="F4564" s="134">
        <v>2.9926296421218002</v>
      </c>
      <c r="G4564" s="135">
        <v>99.097201762045401</v>
      </c>
      <c r="H4564" s="32">
        <f>ACOS(COS(RADIANS(90-F4565)) * COS(RADIANS(90-F4564)) + SIN(RADIANS(90-F4565)) * SIN(RADIANS(90-F4564)) * COS(RADIANS(G4565-G4564))) * 6371392 * IFERROR(IF(AVERAGEIF('TT History'!$B:$B, D4564, 'TT History'!$E:$E) &gt; 9.8%, 1.1205, IF(AVERAGEIF('TT History'!$B:$B, D4564, 'TT History'!$E:$E) &gt;= 8.5%, 1.1055, 1.0525)), 1.0525)</f>
        <v>8.6992637173826726</v>
      </c>
    </row>
    <row r="4565" spans="1:8" x14ac:dyDescent="0.25">
      <c r="A4565" t="s">
        <v>176</v>
      </c>
      <c r="B4565" t="str">
        <f>VLOOKUP(C4565, olt_db!$B$2:$E$70, 2, 0)</f>
        <v>OLT-SMGN-Hulakma_Sinaga</v>
      </c>
      <c r="C4565" t="s">
        <v>1471</v>
      </c>
      <c r="D4565" s="30" t="s">
        <v>1837</v>
      </c>
      <c r="E4565" s="30" t="s">
        <v>1530</v>
      </c>
      <c r="F4565" s="134">
        <v>2.9925752222508701</v>
      </c>
      <c r="G4565" s="135">
        <v>99.097151062487796</v>
      </c>
      <c r="H4565" s="32">
        <f>ACOS(COS(RADIANS(90-F4566)) * COS(RADIANS(90-F4565)) + SIN(RADIANS(90-F4566)) * SIN(RADIANS(90-F4565)) * COS(RADIANS(G4566-G4565))) * 6371392 * IFERROR(IF(AVERAGEIF('TT History'!$B:$B, D4565, 'TT History'!$E:$E) &gt; 9.8%, 1.1205, IF(AVERAGEIF('TT History'!$B:$B, D4565, 'TT History'!$E:$E) &gt;= 8.5%, 1.1055, 1.0525)), 1.0525)</f>
        <v>8.4606909848478384</v>
      </c>
    </row>
    <row r="4566" spans="1:8" x14ac:dyDescent="0.25">
      <c r="A4566" t="s">
        <v>176</v>
      </c>
      <c r="B4566" t="str">
        <f>VLOOKUP(C4566, olt_db!$B$2:$E$70, 2, 0)</f>
        <v>OLT-SMGN-Hulakma_Sinaga</v>
      </c>
      <c r="C4566" t="s">
        <v>1471</v>
      </c>
      <c r="D4566" s="30" t="s">
        <v>1837</v>
      </c>
      <c r="E4566" s="30" t="s">
        <v>1531</v>
      </c>
      <c r="F4566" s="134">
        <v>2.9925225469643499</v>
      </c>
      <c r="G4566" s="135">
        <v>99.097101485177205</v>
      </c>
      <c r="H4566" s="32">
        <f>ACOS(COS(RADIANS(90-F4567)) * COS(RADIANS(90-F4566)) + SIN(RADIANS(90-F4567)) * SIN(RADIANS(90-F4566)) * COS(RADIANS(G4567-G4566))) * 6371392 * IFERROR(IF(AVERAGEIF('TT History'!$B:$B, D4566, 'TT History'!$E:$E) &gt; 9.8%, 1.1205, IF(AVERAGEIF('TT History'!$B:$B, D4566, 'TT History'!$E:$E) &gt;= 8.5%, 1.1055, 1.0525)), 1.0525)</f>
        <v>9.4729209664179646</v>
      </c>
    </row>
    <row r="4567" spans="1:8" x14ac:dyDescent="0.25">
      <c r="A4567" t="s">
        <v>176</v>
      </c>
      <c r="B4567" t="str">
        <f>VLOOKUP(C4567, olt_db!$B$2:$E$70, 2, 0)</f>
        <v>OLT-SMGN-Hulakma_Sinaga</v>
      </c>
      <c r="C4567" t="s">
        <v>1471</v>
      </c>
      <c r="D4567" s="30" t="s">
        <v>1837</v>
      </c>
      <c r="E4567" s="30" t="s">
        <v>1532</v>
      </c>
      <c r="F4567" s="134">
        <v>2.9924632455910198</v>
      </c>
      <c r="G4567" s="135">
        <v>99.097046326863705</v>
      </c>
      <c r="H4567" s="32">
        <f>ACOS(COS(RADIANS(90-F4568)) * COS(RADIANS(90-F4567)) + SIN(RADIANS(90-F4568)) * SIN(RADIANS(90-F4567)) * COS(RADIANS(G4568-G4567))) * 6371392 * IFERROR(IF(AVERAGEIF('TT History'!$B:$B, D4567, 'TT History'!$E:$E) &gt; 9.8%, 1.1205, IF(AVERAGEIF('TT History'!$B:$B, D4567, 'TT History'!$E:$E) &gt;= 8.5%, 1.1055, 1.0525)), 1.0525)</f>
        <v>9.4960821769789092</v>
      </c>
    </row>
    <row r="4568" spans="1:8" x14ac:dyDescent="0.25">
      <c r="A4568" t="s">
        <v>176</v>
      </c>
      <c r="B4568" t="str">
        <f>VLOOKUP(C4568, olt_db!$B$2:$E$70, 2, 0)</f>
        <v>OLT-SMGN-Hulakma_Sinaga</v>
      </c>
      <c r="C4568" t="s">
        <v>1471</v>
      </c>
      <c r="D4568" s="30" t="s">
        <v>1837</v>
      </c>
      <c r="E4568" s="30" t="s">
        <v>1533</v>
      </c>
      <c r="F4568" s="134">
        <v>2.99240676309502</v>
      </c>
      <c r="G4568" s="135">
        <v>99.096987999187107</v>
      </c>
      <c r="H4568" s="32">
        <f>ACOS(COS(RADIANS(90-F4569)) * COS(RADIANS(90-F4568)) + SIN(RADIANS(90-F4569)) * SIN(RADIANS(90-F4568)) * COS(RADIANS(G4569-G4568))) * 6371392 * IFERROR(IF(AVERAGEIF('TT History'!$B:$B, D4568, 'TT History'!$E:$E) &gt; 9.8%, 1.1205, IF(AVERAGEIF('TT History'!$B:$B, D4568, 'TT History'!$E:$E) &gt;= 8.5%, 1.1055, 1.0525)), 1.0525)</f>
        <v>10.201219150405848</v>
      </c>
    </row>
    <row r="4569" spans="1:8" x14ac:dyDescent="0.25">
      <c r="A4569" t="s">
        <v>176</v>
      </c>
      <c r="B4569" t="str">
        <f>VLOOKUP(C4569, olt_db!$B$2:$E$70, 2, 0)</f>
        <v>OLT-SMGN-Hulakma_Sinaga</v>
      </c>
      <c r="C4569" t="s">
        <v>1471</v>
      </c>
      <c r="D4569" s="30" t="s">
        <v>1837</v>
      </c>
      <c r="E4569" s="30" t="s">
        <v>1534</v>
      </c>
      <c r="F4569" s="134">
        <v>2.99234568484985</v>
      </c>
      <c r="G4569" s="135">
        <v>99.096925731520301</v>
      </c>
      <c r="H4569" s="32">
        <f>ACOS(COS(RADIANS(90-F4570)) * COS(RADIANS(90-F4569)) + SIN(RADIANS(90-F4570)) * SIN(RADIANS(90-F4569)) * COS(RADIANS(G4570-G4569))) * 6371392 * IFERROR(IF(AVERAGEIF('TT History'!$B:$B, D4569, 'TT History'!$E:$E) &gt; 9.8%, 1.1205, IF(AVERAGEIF('TT History'!$B:$B, D4569, 'TT History'!$E:$E) &gt;= 8.5%, 1.1055, 1.0525)), 1.0525)</f>
        <v>7.1890859669525353</v>
      </c>
    </row>
    <row r="4570" spans="1:8" x14ac:dyDescent="0.25">
      <c r="A4570" t="s">
        <v>176</v>
      </c>
      <c r="B4570" t="str">
        <f>VLOOKUP(C4570, olt_db!$B$2:$E$70, 2, 0)</f>
        <v>OLT-SMGN-Hulakma_Sinaga</v>
      </c>
      <c r="C4570" t="s">
        <v>1471</v>
      </c>
      <c r="D4570" s="30" t="s">
        <v>1837</v>
      </c>
      <c r="E4570" s="30" t="s">
        <v>1535</v>
      </c>
      <c r="F4570" s="134">
        <v>2.9923031655082202</v>
      </c>
      <c r="G4570" s="135">
        <v>99.096881339785298</v>
      </c>
      <c r="H4570" s="32">
        <f>ACOS(COS(RADIANS(90-F4571)) * COS(RADIANS(90-F4570)) + SIN(RADIANS(90-F4571)) * SIN(RADIANS(90-F4570)) * COS(RADIANS(G4571-G4570))) * 6371392 * IFERROR(IF(AVERAGEIF('TT History'!$B:$B, D4570, 'TT History'!$E:$E) &gt; 9.8%, 1.1205, IF(AVERAGEIF('TT History'!$B:$B, D4570, 'TT History'!$E:$E) &gt;= 8.5%, 1.1055, 1.0525)), 1.0525)</f>
        <v>8.92475574631254</v>
      </c>
    </row>
    <row r="4571" spans="1:8" x14ac:dyDescent="0.25">
      <c r="A4571" t="s">
        <v>176</v>
      </c>
      <c r="B4571" t="str">
        <f>VLOOKUP(C4571, olt_db!$B$2:$E$70, 2, 0)</f>
        <v>OLT-SMGN-Hulakma_Sinaga</v>
      </c>
      <c r="C4571" t="s">
        <v>1471</v>
      </c>
      <c r="D4571" s="30" t="s">
        <v>1837</v>
      </c>
      <c r="E4571" s="30" t="s">
        <v>1536</v>
      </c>
      <c r="F4571" s="134">
        <v>2.9922485435692199</v>
      </c>
      <c r="G4571" s="135">
        <v>99.096828053794496</v>
      </c>
      <c r="H4571" s="32">
        <f>ACOS(COS(RADIANS(90-F4572)) * COS(RADIANS(90-F4571)) + SIN(RADIANS(90-F4572)) * SIN(RADIANS(90-F4571)) * COS(RADIANS(G4572-G4571))) * 6371392 * IFERROR(IF(AVERAGEIF('TT History'!$B:$B, D4571, 'TT History'!$E:$E) &gt; 9.8%, 1.1205, IF(AVERAGEIF('TT History'!$B:$B, D4571, 'TT History'!$E:$E) &gt;= 8.5%, 1.1055, 1.0525)), 1.0525)</f>
        <v>10.016508324723183</v>
      </c>
    </row>
    <row r="4572" spans="1:8" x14ac:dyDescent="0.25">
      <c r="A4572" t="s">
        <v>176</v>
      </c>
      <c r="B4572" t="str">
        <f>VLOOKUP(C4572, olt_db!$B$2:$E$70, 2, 0)</f>
        <v>OLT-SMGN-Hulakma_Sinaga</v>
      </c>
      <c r="C4572" t="s">
        <v>1471</v>
      </c>
      <c r="D4572" s="30" t="s">
        <v>1837</v>
      </c>
      <c r="E4572" s="30" t="s">
        <v>1537</v>
      </c>
      <c r="F4572" s="134">
        <v>2.9921873331810001</v>
      </c>
      <c r="G4572" s="135">
        <v>99.096768166454197</v>
      </c>
      <c r="H4572" s="32">
        <f>ACOS(COS(RADIANS(90-F4573)) * COS(RADIANS(90-F4572)) + SIN(RADIANS(90-F4573)) * SIN(RADIANS(90-F4572)) * COS(RADIANS(G4573-G4572))) * 6371392 * IFERROR(IF(AVERAGEIF('TT History'!$B:$B, D4572, 'TT History'!$E:$E) &gt; 9.8%, 1.1205, IF(AVERAGEIF('TT History'!$B:$B, D4572, 'TT History'!$E:$E) &gt;= 8.5%, 1.1055, 1.0525)), 1.0525)</f>
        <v>13.608964673751442</v>
      </c>
    </row>
    <row r="4573" spans="1:8" x14ac:dyDescent="0.25">
      <c r="A4573" t="s">
        <v>176</v>
      </c>
      <c r="B4573" t="str">
        <f>VLOOKUP(C4573, olt_db!$B$2:$E$70, 2, 0)</f>
        <v>OLT-SMGN-Hulakma_Sinaga</v>
      </c>
      <c r="C4573" t="s">
        <v>1471</v>
      </c>
      <c r="D4573" s="30" t="s">
        <v>1837</v>
      </c>
      <c r="E4573" s="30" t="s">
        <v>1538</v>
      </c>
      <c r="F4573" s="134">
        <v>2.99210484902247</v>
      </c>
      <c r="G4573" s="135">
        <v>99.096686103467107</v>
      </c>
      <c r="H4573" s="32">
        <f>ACOS(COS(RADIANS(90-F4574)) * COS(RADIANS(90-F4573)) + SIN(RADIANS(90-F4574)) * SIN(RADIANS(90-F4573)) * COS(RADIANS(G4574-G4573))) * 6371392 * IFERROR(IF(AVERAGEIF('TT History'!$B:$B, D4573, 'TT History'!$E:$E) &gt; 9.8%, 1.1205, IF(AVERAGEIF('TT History'!$B:$B, D4573, 'TT History'!$E:$E) &gt;= 8.5%, 1.1055, 1.0525)), 1.0525)</f>
        <v>11.441366273381947</v>
      </c>
    </row>
    <row r="4574" spans="1:8" x14ac:dyDescent="0.25">
      <c r="A4574" t="s">
        <v>176</v>
      </c>
      <c r="B4574" t="str">
        <f>VLOOKUP(C4574, olt_db!$B$2:$E$70, 2, 0)</f>
        <v>OLT-SMGN-Hulakma_Sinaga</v>
      </c>
      <c r="C4574" t="s">
        <v>1471</v>
      </c>
      <c r="D4574" s="30" t="s">
        <v>1837</v>
      </c>
      <c r="E4574" s="30" t="s">
        <v>1539</v>
      </c>
      <c r="F4574" s="134">
        <v>2.99203392773566</v>
      </c>
      <c r="G4574" s="135">
        <v>99.096618730453798</v>
      </c>
      <c r="H4574" s="32">
        <f>ACOS(COS(RADIANS(90-F4575)) * COS(RADIANS(90-F4574)) + SIN(RADIANS(90-F4575)) * SIN(RADIANS(90-F4574)) * COS(RADIANS(G4575-G4574))) * 6371392 * IFERROR(IF(AVERAGEIF('TT History'!$B:$B, D4574, 'TT History'!$E:$E) &gt; 9.8%, 1.1205, IF(AVERAGEIF('TT History'!$B:$B, D4574, 'TT History'!$E:$E) &gt;= 8.5%, 1.1055, 1.0525)), 1.0525)</f>
        <v>8.726767715786945</v>
      </c>
    </row>
    <row r="4575" spans="1:8" x14ac:dyDescent="0.25">
      <c r="A4575" t="s">
        <v>176</v>
      </c>
      <c r="B4575" t="str">
        <f>VLOOKUP(C4575, olt_db!$B$2:$E$70, 2, 0)</f>
        <v>OLT-SMGN-Hulakma_Sinaga</v>
      </c>
      <c r="C4575" t="s">
        <v>1471</v>
      </c>
      <c r="D4575" s="30" t="s">
        <v>1837</v>
      </c>
      <c r="E4575" s="30" t="s">
        <v>1540</v>
      </c>
      <c r="F4575" s="134">
        <v>2.99198072138031</v>
      </c>
      <c r="G4575" s="135">
        <v>99.096566425028698</v>
      </c>
      <c r="H4575" s="32">
        <f>ACOS(COS(RADIANS(90-F4576)) * COS(RADIANS(90-F4575)) + SIN(RADIANS(90-F4576)) * SIN(RADIANS(90-F4575)) * COS(RADIANS(G4576-G4575))) * 6371392 * IFERROR(IF(AVERAGEIF('TT History'!$B:$B, D4575, 'TT History'!$E:$E) &gt; 9.8%, 1.1205, IF(AVERAGEIF('TT History'!$B:$B, D4575, 'TT History'!$E:$E) &gt;= 8.5%, 1.1055, 1.0525)), 1.0525)</f>
        <v>8.6451482565113036</v>
      </c>
    </row>
    <row r="4576" spans="1:8" x14ac:dyDescent="0.25">
      <c r="A4576" t="s">
        <v>176</v>
      </c>
      <c r="B4576" t="str">
        <f>VLOOKUP(C4576, olt_db!$B$2:$E$70, 2, 0)</f>
        <v>OLT-SMGN-Hulakma_Sinaga</v>
      </c>
      <c r="C4576" t="s">
        <v>1471</v>
      </c>
      <c r="D4576" s="30" t="s">
        <v>1837</v>
      </c>
      <c r="E4576" s="30" t="s">
        <v>1541</v>
      </c>
      <c r="F4576" s="134">
        <v>2.99192664814638</v>
      </c>
      <c r="G4576" s="135">
        <v>99.096516044896902</v>
      </c>
      <c r="H4576" s="32">
        <f>ACOS(COS(RADIANS(90-F4577)) * COS(RADIANS(90-F4576)) + SIN(RADIANS(90-F4577)) * SIN(RADIANS(90-F4576)) * COS(RADIANS(G4577-G4576))) * 6371392 * IFERROR(IF(AVERAGEIF('TT History'!$B:$B, D4576, 'TT History'!$E:$E) &gt; 9.8%, 1.1205, IF(AVERAGEIF('TT History'!$B:$B, D4576, 'TT History'!$E:$E) &gt;= 8.5%, 1.1055, 1.0525)), 1.0525)</f>
        <v>9.3332816473171931</v>
      </c>
    </row>
    <row r="4577" spans="1:8" x14ac:dyDescent="0.25">
      <c r="A4577" t="s">
        <v>176</v>
      </c>
      <c r="B4577" t="str">
        <f>VLOOKUP(C4577, olt_db!$B$2:$E$70, 2, 0)</f>
        <v>OLT-SMGN-Hulakma_Sinaga</v>
      </c>
      <c r="C4577" t="s">
        <v>1471</v>
      </c>
      <c r="D4577" s="30" t="s">
        <v>1837</v>
      </c>
      <c r="E4577" s="30" t="s">
        <v>1542</v>
      </c>
      <c r="F4577" s="134">
        <v>2.9918693673495498</v>
      </c>
      <c r="G4577" s="135">
        <v>99.096460485412294</v>
      </c>
      <c r="H4577" s="32">
        <f>ACOS(COS(RADIANS(90-F4578)) * COS(RADIANS(90-F4577)) + SIN(RADIANS(90-F4578)) * SIN(RADIANS(90-F4577)) * COS(RADIANS(G4578-G4577))) * 6371392 * IFERROR(IF(AVERAGEIF('TT History'!$B:$B, D4577, 'TT History'!$E:$E) &gt; 9.8%, 1.1205, IF(AVERAGEIF('TT History'!$B:$B, D4577, 'TT History'!$E:$E) &gt;= 8.5%, 1.1055, 1.0525)), 1.0525)</f>
        <v>9.291464217495955</v>
      </c>
    </row>
    <row r="4578" spans="1:8" x14ac:dyDescent="0.25">
      <c r="A4578" t="s">
        <v>176</v>
      </c>
      <c r="B4578" t="str">
        <f>VLOOKUP(C4578, olt_db!$B$2:$E$70, 2, 0)</f>
        <v>OLT-SMGN-Hulakma_Sinaga</v>
      </c>
      <c r="C4578" t="s">
        <v>1471</v>
      </c>
      <c r="D4578" s="30" t="s">
        <v>1837</v>
      </c>
      <c r="E4578" s="30" t="s">
        <v>1543</v>
      </c>
      <c r="F4578" s="134">
        <v>2.9918131466336901</v>
      </c>
      <c r="G4578" s="135">
        <v>99.096404357754906</v>
      </c>
      <c r="H4578" s="32">
        <f>ACOS(COS(RADIANS(90-F4579)) * COS(RADIANS(90-F4578)) + SIN(RADIANS(90-F4579)) * SIN(RADIANS(90-F4578)) * COS(RADIANS(G4579-G4578))) * 6371392 * IFERROR(IF(AVERAGEIF('TT History'!$B:$B, D4578, 'TT History'!$E:$E) &gt; 9.8%, 1.1205, IF(AVERAGEIF('TT History'!$B:$B, D4578, 'TT History'!$E:$E) &gt;= 8.5%, 1.1055, 1.0525)), 1.0525)</f>
        <v>9.4708125924719386</v>
      </c>
    </row>
    <row r="4579" spans="1:8" x14ac:dyDescent="0.25">
      <c r="A4579" t="s">
        <v>176</v>
      </c>
      <c r="B4579" t="str">
        <f>VLOOKUP(C4579, olt_db!$B$2:$E$70, 2, 0)</f>
        <v>OLT-SMGN-Hulakma_Sinaga</v>
      </c>
      <c r="C4579" t="s">
        <v>1471</v>
      </c>
      <c r="D4579" s="30" t="s">
        <v>1837</v>
      </c>
      <c r="E4579" s="30" t="s">
        <v>1544</v>
      </c>
      <c r="F4579" s="134">
        <v>2.9917583600903699</v>
      </c>
      <c r="G4579" s="135">
        <v>99.0963447285895</v>
      </c>
      <c r="H4579" s="32">
        <f>ACOS(COS(RADIANS(90-F4580)) * COS(RADIANS(90-F4579)) + SIN(RADIANS(90-F4580)) * SIN(RADIANS(90-F4579)) * COS(RADIANS(G4580-G4579))) * 6371392 * IFERROR(IF(AVERAGEIF('TT History'!$B:$B, D4579, 'TT History'!$E:$E) &gt; 9.8%, 1.1205, IF(AVERAGEIF('TT History'!$B:$B, D4579, 'TT History'!$E:$E) &gt;= 8.5%, 1.1055, 1.0525)), 1.0525)</f>
        <v>10.032943129114782</v>
      </c>
    </row>
    <row r="4580" spans="1:8" x14ac:dyDescent="0.25">
      <c r="A4580" t="s">
        <v>176</v>
      </c>
      <c r="B4580" t="str">
        <f>VLOOKUP(C4580, olt_db!$B$2:$E$70, 2, 0)</f>
        <v>OLT-SMGN-Hulakma_Sinaga</v>
      </c>
      <c r="C4580" t="s">
        <v>1471</v>
      </c>
      <c r="D4580" s="30" t="s">
        <v>1837</v>
      </c>
      <c r="E4580" s="30" t="s">
        <v>1545</v>
      </c>
      <c r="F4580" s="134">
        <v>2.99169760303612</v>
      </c>
      <c r="G4580" s="135">
        <v>99.096284177644094</v>
      </c>
      <c r="H4580" s="32">
        <f>ACOS(COS(RADIANS(90-F4581)) * COS(RADIANS(90-F4580)) + SIN(RADIANS(90-F4581)) * SIN(RADIANS(90-F4580)) * COS(RADIANS(G4581-G4580))) * 6371392 * IFERROR(IF(AVERAGEIF('TT History'!$B:$B, D4580, 'TT History'!$E:$E) &gt; 9.8%, 1.1205, IF(AVERAGEIF('TT History'!$B:$B, D4580, 'TT History'!$E:$E) &gt;= 8.5%, 1.1055, 1.0525)), 1.0525)</f>
        <v>9.898179215558752</v>
      </c>
    </row>
    <row r="4581" spans="1:8" x14ac:dyDescent="0.25">
      <c r="A4581" t="s">
        <v>176</v>
      </c>
      <c r="B4581" t="str">
        <f>VLOOKUP(C4581, olt_db!$B$2:$E$70, 2, 0)</f>
        <v>OLT-SMGN-Hulakma_Sinaga</v>
      </c>
      <c r="C4581" t="s">
        <v>1471</v>
      </c>
      <c r="D4581" s="30" t="s">
        <v>1837</v>
      </c>
      <c r="E4581" s="30" t="s">
        <v>1546</v>
      </c>
      <c r="F4581" s="134">
        <v>2.9916374583251302</v>
      </c>
      <c r="G4581" s="135">
        <v>99.096224646020303</v>
      </c>
      <c r="H4581" s="32">
        <f>ACOS(COS(RADIANS(90-F4582)) * COS(RADIANS(90-F4581)) + SIN(RADIANS(90-F4582)) * SIN(RADIANS(90-F4581)) * COS(RADIANS(G4582-G4581))) * 6371392 * IFERROR(IF(AVERAGEIF('TT History'!$B:$B, D4581, 'TT History'!$E:$E) &gt; 9.8%, 1.1205, IF(AVERAGEIF('TT History'!$B:$B, D4581, 'TT History'!$E:$E) &gt;= 8.5%, 1.1055, 1.0525)), 1.0525)</f>
        <v>9.625584933976965</v>
      </c>
    </row>
    <row r="4582" spans="1:8" x14ac:dyDescent="0.25">
      <c r="A4582" t="s">
        <v>176</v>
      </c>
      <c r="B4582" t="str">
        <f>VLOOKUP(C4582, olt_db!$B$2:$E$70, 2, 0)</f>
        <v>OLT-SMGN-Hulakma_Sinaga</v>
      </c>
      <c r="C4582" t="s">
        <v>1471</v>
      </c>
      <c r="D4582" s="30" t="s">
        <v>1837</v>
      </c>
      <c r="E4582" s="30" t="s">
        <v>1547</v>
      </c>
      <c r="F4582" s="134">
        <v>2.9915749400771499</v>
      </c>
      <c r="G4582" s="135">
        <v>99.096171133403402</v>
      </c>
      <c r="H4582" s="32">
        <f>ACOS(COS(RADIANS(90-F4583)) * COS(RADIANS(90-F4582)) + SIN(RADIANS(90-F4583)) * SIN(RADIANS(90-F4582)) * COS(RADIANS(G4583-G4582))) * 6371392 * IFERROR(IF(AVERAGEIF('TT History'!$B:$B, D4582, 'TT History'!$E:$E) &gt; 9.8%, 1.1205, IF(AVERAGEIF('TT History'!$B:$B, D4582, 'TT History'!$E:$E) &gt;= 8.5%, 1.1055, 1.0525)), 1.0525)</f>
        <v>7.007624225391015</v>
      </c>
    </row>
    <row r="4583" spans="1:8" x14ac:dyDescent="0.25">
      <c r="A4583" t="s">
        <v>176</v>
      </c>
      <c r="B4583" t="str">
        <f>VLOOKUP(C4583, olt_db!$B$2:$E$70, 2, 0)</f>
        <v>OLT-SMGN-Hulakma_Sinaga</v>
      </c>
      <c r="C4583" t="s">
        <v>1471</v>
      </c>
      <c r="D4583" s="30" t="s">
        <v>1837</v>
      </c>
      <c r="E4583" s="30" t="s">
        <v>1548</v>
      </c>
      <c r="F4583" s="134">
        <v>2.99153193258981</v>
      </c>
      <c r="G4583" s="135">
        <v>99.096129410433605</v>
      </c>
      <c r="H4583" s="32">
        <f>ACOS(COS(RADIANS(90-F4584)) * COS(RADIANS(90-F4583)) + SIN(RADIANS(90-F4584)) * SIN(RADIANS(90-F4583)) * COS(RADIANS(G4584-G4583))) * 6371392 * IFERROR(IF(AVERAGEIF('TT History'!$B:$B, D4583, 'TT History'!$E:$E) &gt; 9.8%, 1.1205, IF(AVERAGEIF('TT History'!$B:$B, D4583, 'TT History'!$E:$E) &gt;= 8.5%, 1.1055, 1.0525)), 1.0525)</f>
        <v>7.2409834064015106</v>
      </c>
    </row>
    <row r="4584" spans="1:8" x14ac:dyDescent="0.25">
      <c r="A4584" t="s">
        <v>176</v>
      </c>
      <c r="B4584" t="str">
        <f>VLOOKUP(C4584, olt_db!$B$2:$E$70, 2, 0)</f>
        <v>OLT-SMGN-Hulakma_Sinaga</v>
      </c>
      <c r="C4584" t="s">
        <v>1471</v>
      </c>
      <c r="D4584" s="30" t="s">
        <v>1837</v>
      </c>
      <c r="E4584" s="30" t="s">
        <v>1549</v>
      </c>
      <c r="F4584" s="134">
        <v>2.9914885035829299</v>
      </c>
      <c r="G4584" s="135">
        <v>99.096085292961504</v>
      </c>
      <c r="H4584" s="32">
        <f>ACOS(COS(RADIANS(90-F4585)) * COS(RADIANS(90-F4584)) + SIN(RADIANS(90-F4585)) * SIN(RADIANS(90-F4584)) * COS(RADIANS(G4585-G4584))) * 6371392 * IFERROR(IF(AVERAGEIF('TT History'!$B:$B, D4584, 'TT History'!$E:$E) &gt; 9.8%, 1.1205, IF(AVERAGEIF('TT History'!$B:$B, D4584, 'TT History'!$E:$E) &gt;= 8.5%, 1.1055, 1.0525)), 1.0525)</f>
        <v>7.8287060240703656</v>
      </c>
    </row>
    <row r="4585" spans="1:8" x14ac:dyDescent="0.25">
      <c r="A4585" t="s">
        <v>176</v>
      </c>
      <c r="B4585" t="str">
        <f>VLOOKUP(C4585, olt_db!$B$2:$E$70, 2, 0)</f>
        <v>OLT-SMGN-Hulakma_Sinaga</v>
      </c>
      <c r="C4585" t="s">
        <v>1471</v>
      </c>
      <c r="D4585" s="30" t="s">
        <v>1837</v>
      </c>
      <c r="E4585" s="30" t="s">
        <v>1550</v>
      </c>
      <c r="F4585" s="134">
        <v>2.9914432638570698</v>
      </c>
      <c r="G4585" s="135">
        <v>99.096035958117</v>
      </c>
      <c r="H4585" s="32">
        <f>ACOS(COS(RADIANS(90-F4586)) * COS(RADIANS(90-F4585)) + SIN(RADIANS(90-F4586)) * SIN(RADIANS(90-F4585)) * COS(RADIANS(G4586-G4585))) * 6371392 * IFERROR(IF(AVERAGEIF('TT History'!$B:$B, D4585, 'TT History'!$E:$E) &gt; 9.8%, 1.1205, IF(AVERAGEIF('TT History'!$B:$B, D4585, 'TT History'!$E:$E) &gt;= 8.5%, 1.1055, 1.0525)), 1.0525)</f>
        <v>7.1807475695602045</v>
      </c>
    </row>
    <row r="4586" spans="1:8" x14ac:dyDescent="0.25">
      <c r="A4586" t="s">
        <v>176</v>
      </c>
      <c r="B4586" t="str">
        <f>VLOOKUP(C4586, olt_db!$B$2:$E$70, 2, 0)</f>
        <v>OLT-SMGN-Hulakma_Sinaga</v>
      </c>
      <c r="C4586" t="s">
        <v>1471</v>
      </c>
      <c r="D4586" s="30" t="s">
        <v>1837</v>
      </c>
      <c r="E4586" s="30" t="s">
        <v>1551</v>
      </c>
      <c r="F4586" s="134">
        <v>2.9913986976615501</v>
      </c>
      <c r="G4586" s="135">
        <v>99.095993733597993</v>
      </c>
      <c r="H4586" s="32">
        <f>ACOS(COS(RADIANS(90-F4587)) * COS(RADIANS(90-F4586)) + SIN(RADIANS(90-F4587)) * SIN(RADIANS(90-F4586)) * COS(RADIANS(G4587-G4586))) * 6371392 * IFERROR(IF(AVERAGEIF('TT History'!$B:$B, D4586, 'TT History'!$E:$E) &gt; 9.8%, 1.1205, IF(AVERAGEIF('TT History'!$B:$B, D4586, 'TT History'!$E:$E) &gt;= 8.5%, 1.1055, 1.0525)), 1.0525)</f>
        <v>7.4610333108534732</v>
      </c>
    </row>
    <row r="4587" spans="1:8" x14ac:dyDescent="0.25">
      <c r="A4587" t="s">
        <v>176</v>
      </c>
      <c r="B4587" t="str">
        <f>VLOOKUP(C4587, olt_db!$B$2:$E$70, 2, 0)</f>
        <v>OLT-SMGN-Hulakma_Sinaga</v>
      </c>
      <c r="C4587" t="s">
        <v>1471</v>
      </c>
      <c r="D4587" s="30" t="s">
        <v>1837</v>
      </c>
      <c r="E4587" s="30" t="s">
        <v>1552</v>
      </c>
      <c r="F4587" s="134">
        <v>2.9913532352621099</v>
      </c>
      <c r="G4587" s="135">
        <v>99.095948983026901</v>
      </c>
      <c r="H4587" s="32">
        <f>ACOS(COS(RADIANS(90-F4588)) * COS(RADIANS(90-F4587)) + SIN(RADIANS(90-F4588)) * SIN(RADIANS(90-F4587)) * COS(RADIANS(G4588-G4587))) * 6371392 * IFERROR(IF(AVERAGEIF('TT History'!$B:$B, D4587, 'TT History'!$E:$E) &gt; 9.8%, 1.1205, IF(AVERAGEIF('TT History'!$B:$B, D4587, 'TT History'!$E:$E) &gt;= 8.5%, 1.1055, 1.0525)), 1.0525)</f>
        <v>9.393533112772964</v>
      </c>
    </row>
    <row r="4588" spans="1:8" x14ac:dyDescent="0.25">
      <c r="A4588" t="s">
        <v>176</v>
      </c>
      <c r="B4588" t="str">
        <f>VLOOKUP(C4588, olt_db!$B$2:$E$70, 2, 0)</f>
        <v>OLT-SMGN-Hulakma_Sinaga</v>
      </c>
      <c r="C4588" t="s">
        <v>1471</v>
      </c>
      <c r="D4588" s="30" t="s">
        <v>1837</v>
      </c>
      <c r="E4588" s="30" t="s">
        <v>1553</v>
      </c>
      <c r="F4588" s="134">
        <v>2.9912910545666902</v>
      </c>
      <c r="G4588" s="135">
        <v>99.095898163613597</v>
      </c>
      <c r="H4588" s="32">
        <f>ACOS(COS(RADIANS(90-F4589)) * COS(RADIANS(90-F4588)) + SIN(RADIANS(90-F4589)) * SIN(RADIANS(90-F4588)) * COS(RADIANS(G4589-G4588))) * 6371392 * IFERROR(IF(AVERAGEIF('TT History'!$B:$B, D4588, 'TT History'!$E:$E) &gt; 9.8%, 1.1205, IF(AVERAGEIF('TT History'!$B:$B, D4588, 'TT History'!$E:$E) &gt;= 8.5%, 1.1055, 1.0525)), 1.0525)</f>
        <v>9.7978007211092528</v>
      </c>
    </row>
    <row r="4589" spans="1:8" x14ac:dyDescent="0.25">
      <c r="A4589" t="s">
        <v>176</v>
      </c>
      <c r="B4589" t="str">
        <f>VLOOKUP(C4589, olt_db!$B$2:$E$70, 2, 0)</f>
        <v>OLT-SMGN-Hulakma_Sinaga</v>
      </c>
      <c r="C4589" t="s">
        <v>1471</v>
      </c>
      <c r="D4589" s="30" t="s">
        <v>1837</v>
      </c>
      <c r="E4589" s="30" t="s">
        <v>1554</v>
      </c>
      <c r="F4589" s="134">
        <v>2.9912316076746301</v>
      </c>
      <c r="G4589" s="135">
        <v>99.095839145157996</v>
      </c>
      <c r="H4589" s="32">
        <f>ACOS(COS(RADIANS(90-F4590)) * COS(RADIANS(90-F4589)) + SIN(RADIANS(90-F4590)) * SIN(RADIANS(90-F4589)) * COS(RADIANS(G4590-G4589))) * 6371392 * IFERROR(IF(AVERAGEIF('TT History'!$B:$B, D4589, 'TT History'!$E:$E) &gt; 9.8%, 1.1205, IF(AVERAGEIF('TT History'!$B:$B, D4589, 'TT History'!$E:$E) &gt;= 8.5%, 1.1055, 1.0525)), 1.0525)</f>
        <v>10.286994335100406</v>
      </c>
    </row>
    <row r="4590" spans="1:8" x14ac:dyDescent="0.25">
      <c r="A4590" t="s">
        <v>176</v>
      </c>
      <c r="B4590" t="str">
        <f>VLOOKUP(C4590, olt_db!$B$2:$E$70, 2, 0)</f>
        <v>OLT-SMGN-Hulakma_Sinaga</v>
      </c>
      <c r="C4590" t="s">
        <v>1471</v>
      </c>
      <c r="D4590" s="30" t="s">
        <v>1837</v>
      </c>
      <c r="E4590" s="30" t="s">
        <v>1555</v>
      </c>
      <c r="F4590" s="134">
        <v>2.9911707331273698</v>
      </c>
      <c r="G4590" s="135">
        <v>99.095775658247106</v>
      </c>
      <c r="H4590" s="32">
        <f>ACOS(COS(RADIANS(90-F4591)) * COS(RADIANS(90-F4590)) + SIN(RADIANS(90-F4591)) * SIN(RADIANS(90-F4590)) * COS(RADIANS(G4591-G4590))) * 6371392 * IFERROR(IF(AVERAGEIF('TT History'!$B:$B, D4590, 'TT History'!$E:$E) &gt; 9.8%, 1.1205, IF(AVERAGEIF('TT History'!$B:$B, D4590, 'TT History'!$E:$E) &gt;= 8.5%, 1.1055, 1.0525)), 1.0525)</f>
        <v>11.334834766913364</v>
      </c>
    </row>
    <row r="4591" spans="1:8" x14ac:dyDescent="0.25">
      <c r="A4591" t="s">
        <v>176</v>
      </c>
      <c r="B4591" t="str">
        <f>VLOOKUP(C4591, olt_db!$B$2:$E$70, 2, 0)</f>
        <v>OLT-SMGN-Hulakma_Sinaga</v>
      </c>
      <c r="C4591" t="s">
        <v>1471</v>
      </c>
      <c r="D4591" s="30" t="s">
        <v>1837</v>
      </c>
      <c r="E4591" s="30" t="s">
        <v>1556</v>
      </c>
      <c r="F4591" s="134">
        <v>2.9910817097422799</v>
      </c>
      <c r="G4591" s="135">
        <v>99.095813832694802</v>
      </c>
      <c r="H4591" s="32">
        <f>ACOS(COS(RADIANS(90-F4592)) * COS(RADIANS(90-F4591)) + SIN(RADIANS(90-F4592)) * SIN(RADIANS(90-F4591)) * COS(RADIANS(G4592-G4591))) * 6371392 * IFERROR(IF(AVERAGEIF('TT History'!$B:$B, D4591, 'TT History'!$E:$E) &gt; 9.8%, 1.1205, IF(AVERAGEIF('TT History'!$B:$B, D4591, 'TT History'!$E:$E) &gt;= 8.5%, 1.1055, 1.0525)), 1.0525)</f>
        <v>14.807874022329795</v>
      </c>
    </row>
    <row r="4592" spans="1:8" x14ac:dyDescent="0.25">
      <c r="A4592" t="s">
        <v>176</v>
      </c>
      <c r="B4592" t="str">
        <f>VLOOKUP(C4592, olt_db!$B$2:$E$70, 2, 0)</f>
        <v>OLT-SMGN-Hulakma_Sinaga</v>
      </c>
      <c r="C4592" t="s">
        <v>1471</v>
      </c>
      <c r="D4592" s="30" t="s">
        <v>1837</v>
      </c>
      <c r="E4592" s="30" t="s">
        <v>1557</v>
      </c>
      <c r="F4592" s="134">
        <v>2.9909553563457298</v>
      </c>
      <c r="G4592" s="135">
        <v>99.095807404743894</v>
      </c>
      <c r="H4592" s="32">
        <f>ACOS(COS(RADIANS(90-F4593)) * COS(RADIANS(90-F4592)) + SIN(RADIANS(90-F4593)) * SIN(RADIANS(90-F4592)) * COS(RADIANS(G4593-G4592))) * 6371392 * IFERROR(IF(AVERAGEIF('TT History'!$B:$B, D4592, 'TT History'!$E:$E) &gt; 9.8%, 1.1205, IF(AVERAGEIF('TT History'!$B:$B, D4592, 'TT History'!$E:$E) &gt;= 8.5%, 1.1055, 1.0525)), 1.0525)</f>
        <v>11.57239677211413</v>
      </c>
    </row>
    <row r="4593" spans="1:8" x14ac:dyDescent="0.25">
      <c r="A4593" t="s">
        <v>176</v>
      </c>
      <c r="B4593" t="str">
        <f>VLOOKUP(C4593, olt_db!$B$2:$E$70, 2, 0)</f>
        <v>OLT-SMGN-Hulakma_Sinaga</v>
      </c>
      <c r="C4593" t="s">
        <v>1471</v>
      </c>
      <c r="D4593" s="30" t="s">
        <v>1837</v>
      </c>
      <c r="E4593" s="30" t="s">
        <v>1558</v>
      </c>
      <c r="F4593" s="134">
        <v>2.9908564818760102</v>
      </c>
      <c r="G4593" s="135">
        <v>99.095806728832102</v>
      </c>
      <c r="H4593" s="32">
        <f>ACOS(COS(RADIANS(90-F4594)) * COS(RADIANS(90-F4593)) + SIN(RADIANS(90-F4594)) * SIN(RADIANS(90-F4593)) * COS(RADIANS(G4594-G4593))) * 6371392 * IFERROR(IF(AVERAGEIF('TT History'!$B:$B, D4593, 'TT History'!$E:$E) &gt; 9.8%, 1.1205, IF(AVERAGEIF('TT History'!$B:$B, D4593, 'TT History'!$E:$E) &gt;= 8.5%, 1.1055, 1.0525)), 1.0525)</f>
        <v>15.549905249719849</v>
      </c>
    </row>
    <row r="4594" spans="1:8" x14ac:dyDescent="0.25">
      <c r="A4594" t="s">
        <v>176</v>
      </c>
      <c r="B4594" t="str">
        <f>VLOOKUP(C4594, olt_db!$B$2:$E$70, 2, 0)</f>
        <v>OLT-SMGN-Hulakma_Sinaga</v>
      </c>
      <c r="C4594" t="s">
        <v>1471</v>
      </c>
      <c r="D4594" s="30" t="s">
        <v>1837</v>
      </c>
      <c r="E4594" s="30" t="s">
        <v>1559</v>
      </c>
      <c r="F4594" s="134">
        <v>2.9907236477602201</v>
      </c>
      <c r="G4594" s="135">
        <v>99.095804170839699</v>
      </c>
      <c r="H4594" s="32">
        <f>ACOS(COS(RADIANS(90-F4595)) * COS(RADIANS(90-F4594)) + SIN(RADIANS(90-F4595)) * SIN(RADIANS(90-F4594)) * COS(RADIANS(G4595-G4594))) * 6371392 * IFERROR(IF(AVERAGEIF('TT History'!$B:$B, D4594, 'TT History'!$E:$E) &gt; 9.8%, 1.1205, IF(AVERAGEIF('TT History'!$B:$B, D4594, 'TT History'!$E:$E) &gt;= 8.5%, 1.1055, 1.0525)), 1.0525)</f>
        <v>10.027965729588182</v>
      </c>
    </row>
    <row r="4595" spans="1:8" x14ac:dyDescent="0.25">
      <c r="A4595" t="s">
        <v>176</v>
      </c>
      <c r="B4595" t="str">
        <f>VLOOKUP(C4595, olt_db!$B$2:$E$70, 2, 0)</f>
        <v>OLT-SMGN-Hulakma_Sinaga</v>
      </c>
      <c r="C4595" t="s">
        <v>1471</v>
      </c>
      <c r="D4595" s="30" t="s">
        <v>1837</v>
      </c>
      <c r="E4595" s="30" t="s">
        <v>1560</v>
      </c>
      <c r="F4595" s="134">
        <v>2.9906379913899199</v>
      </c>
      <c r="G4595" s="135">
        <v>99.095802301587</v>
      </c>
      <c r="H4595" s="32">
        <f>ACOS(COS(RADIANS(90-F4596)) * COS(RADIANS(90-F4595)) + SIN(RADIANS(90-F4596)) * SIN(RADIANS(90-F4595)) * COS(RADIANS(G4596-G4595))) * 6371392 * IFERROR(IF(AVERAGEIF('TT History'!$B:$B, D4595, 'TT History'!$E:$E) &gt; 9.8%, 1.1205, IF(AVERAGEIF('TT History'!$B:$B, D4595, 'TT History'!$E:$E) &gt;= 8.5%, 1.1055, 1.0525)), 1.0525)</f>
        <v>9.9178309772626463</v>
      </c>
    </row>
    <row r="4596" spans="1:8" x14ac:dyDescent="0.25">
      <c r="A4596" t="s">
        <v>176</v>
      </c>
      <c r="B4596" t="str">
        <f>VLOOKUP(C4596, olt_db!$B$2:$E$70, 2, 0)</f>
        <v>OLT-SMGN-Hulakma_Sinaga</v>
      </c>
      <c r="C4596" t="s">
        <v>1471</v>
      </c>
      <c r="D4596" s="30" t="s">
        <v>1837</v>
      </c>
      <c r="E4596" s="30" t="s">
        <v>1561</v>
      </c>
      <c r="F4596" s="134">
        <v>2.99055327746512</v>
      </c>
      <c r="G4596" s="135">
        <v>99.095800162642902</v>
      </c>
      <c r="H4596" s="32">
        <f>ACOS(COS(RADIANS(90-F4597)) * COS(RADIANS(90-F4596)) + SIN(RADIANS(90-F4597)) * SIN(RADIANS(90-F4596)) * COS(RADIANS(G4597-G4596))) * 6371392 * IFERROR(IF(AVERAGEIF('TT History'!$B:$B, D4596, 'TT History'!$E:$E) &gt; 9.8%, 1.1205, IF(AVERAGEIF('TT History'!$B:$B, D4596, 'TT History'!$E:$E) &gt;= 8.5%, 1.1055, 1.0525)), 1.0525)</f>
        <v>10.56095348192796</v>
      </c>
    </row>
    <row r="4597" spans="1:8" x14ac:dyDescent="0.25">
      <c r="A4597" t="s">
        <v>176</v>
      </c>
      <c r="B4597" t="str">
        <f>VLOOKUP(C4597, olt_db!$B$2:$E$70, 2, 0)</f>
        <v>OLT-SMGN-Hulakma_Sinaga</v>
      </c>
      <c r="C4597" t="s">
        <v>1471</v>
      </c>
      <c r="D4597" s="30" t="s">
        <v>1837</v>
      </c>
      <c r="E4597" s="30" t="s">
        <v>1562</v>
      </c>
      <c r="F4597" s="134">
        <v>2.9904634023800201</v>
      </c>
      <c r="G4597" s="135">
        <v>99.095792131145004</v>
      </c>
      <c r="H4597" s="32">
        <f>ACOS(COS(RADIANS(90-F4598)) * COS(RADIANS(90-F4597)) + SIN(RADIANS(90-F4598)) * SIN(RADIANS(90-F4597)) * COS(RADIANS(G4598-G4597))) * 6371392 * IFERROR(IF(AVERAGEIF('TT History'!$B:$B, D4597, 'TT History'!$E:$E) &gt; 9.8%, 1.1205, IF(AVERAGEIF('TT History'!$B:$B, D4597, 'TT History'!$E:$E) &gt;= 8.5%, 1.1055, 1.0525)), 1.0525)</f>
        <v>8.7724160859047426</v>
      </c>
    </row>
    <row r="4598" spans="1:8" x14ac:dyDescent="0.25">
      <c r="A4598" t="s">
        <v>176</v>
      </c>
      <c r="B4598" t="str">
        <f>VLOOKUP(C4598, olt_db!$B$2:$E$70, 2, 0)</f>
        <v>OLT-SMGN-Hulakma_Sinaga</v>
      </c>
      <c r="C4598" t="s">
        <v>1471</v>
      </c>
      <c r="D4598" s="30" t="s">
        <v>1837</v>
      </c>
      <c r="E4598" s="30" t="s">
        <v>1563</v>
      </c>
      <c r="F4598" s="134">
        <v>2.9903885594869699</v>
      </c>
      <c r="G4598" s="135">
        <v>99.095788139357296</v>
      </c>
      <c r="H4598" s="32">
        <f>ACOS(COS(RADIANS(90-F4599)) * COS(RADIANS(90-F4598)) + SIN(RADIANS(90-F4599)) * SIN(RADIANS(90-F4598)) * COS(RADIANS(G4599-G4598))) * 6371392 * IFERROR(IF(AVERAGEIF('TT History'!$B:$B, D4598, 'TT History'!$E:$E) &gt; 9.8%, 1.1205, IF(AVERAGEIF('TT History'!$B:$B, D4598, 'TT History'!$E:$E) &gt;= 8.5%, 1.1055, 1.0525)), 1.0525)</f>
        <v>9.5223333519365774</v>
      </c>
    </row>
    <row r="4599" spans="1:8" x14ac:dyDescent="0.25">
      <c r="A4599" t="s">
        <v>176</v>
      </c>
      <c r="B4599" t="str">
        <f>VLOOKUP(C4599, olt_db!$B$2:$E$70, 2, 0)</f>
        <v>OLT-SMGN-Hulakma_Sinaga</v>
      </c>
      <c r="C4599" t="s">
        <v>1471</v>
      </c>
      <c r="D4599" s="30" t="s">
        <v>1837</v>
      </c>
      <c r="E4599" s="30" t="s">
        <v>1564</v>
      </c>
      <c r="F4599" s="134">
        <v>2.9903072032657199</v>
      </c>
      <c r="G4599" s="135">
        <v>99.095787167729597</v>
      </c>
      <c r="H4599" s="32">
        <f>ACOS(COS(RADIANS(90-F4600)) * COS(RADIANS(90-F4599)) + SIN(RADIANS(90-F4600)) * SIN(RADIANS(90-F4599)) * COS(RADIANS(G4600-G4599))) * 6371392 * IFERROR(IF(AVERAGEIF('TT History'!$B:$B, D4599, 'TT History'!$E:$E) &gt; 9.8%, 1.1205, IF(AVERAGEIF('TT History'!$B:$B, D4599, 'TT History'!$E:$E) &gt;= 8.5%, 1.1055, 1.0525)), 1.0525)</f>
        <v>9.8161277046061191</v>
      </c>
    </row>
    <row r="4600" spans="1:8" x14ac:dyDescent="0.25">
      <c r="A4600" t="s">
        <v>176</v>
      </c>
      <c r="B4600" t="str">
        <f>VLOOKUP(C4600, olt_db!$B$2:$E$70, 2, 0)</f>
        <v>OLT-SMGN-Hulakma_Sinaga</v>
      </c>
      <c r="C4600" t="s">
        <v>1471</v>
      </c>
      <c r="D4600" s="30" t="s">
        <v>1837</v>
      </c>
      <c r="E4600" s="30" t="s">
        <v>1565</v>
      </c>
      <c r="F4600" s="134">
        <v>2.9902233611012998</v>
      </c>
      <c r="G4600" s="135">
        <v>99.095784938067098</v>
      </c>
      <c r="H4600" s="32">
        <f>ACOS(COS(RADIANS(90-F4601)) * COS(RADIANS(90-F4600)) + SIN(RADIANS(90-F4601)) * SIN(RADIANS(90-F4600)) * COS(RADIANS(G4601-G4600))) * 6371392 * IFERROR(IF(AVERAGEIF('TT History'!$B:$B, D4600, 'TT History'!$E:$E) &gt; 9.8%, 1.1205, IF(AVERAGEIF('TT History'!$B:$B, D4600, 'TT History'!$E:$E) &gt;= 8.5%, 1.1055, 1.0525)), 1.0525)</f>
        <v>10.685027323426667</v>
      </c>
    </row>
    <row r="4601" spans="1:8" x14ac:dyDescent="0.25">
      <c r="A4601" t="s">
        <v>176</v>
      </c>
      <c r="B4601" t="str">
        <f>VLOOKUP(C4601, olt_db!$B$2:$E$70, 2, 0)</f>
        <v>OLT-SMGN-Hulakma_Sinaga</v>
      </c>
      <c r="C4601" t="s">
        <v>1471</v>
      </c>
      <c r="D4601" s="30" t="s">
        <v>1837</v>
      </c>
      <c r="E4601" s="30" t="s">
        <v>1566</v>
      </c>
      <c r="F4601" s="134">
        <v>2.99013234956786</v>
      </c>
      <c r="G4601" s="135">
        <v>99.095777757825601</v>
      </c>
      <c r="H4601" s="32">
        <f>ACOS(COS(RADIANS(90-F4602)) * COS(RADIANS(90-F4601)) + SIN(RADIANS(90-F4602)) * SIN(RADIANS(90-F4601)) * COS(RADIANS(G4602-G4601))) * 6371392 * IFERROR(IF(AVERAGEIF('TT History'!$B:$B, D4601, 'TT History'!$E:$E) &gt; 9.8%, 1.1205, IF(AVERAGEIF('TT History'!$B:$B, D4601, 'TT History'!$E:$E) &gt;= 8.5%, 1.1055, 1.0525)), 1.0525)</f>
        <v>10.68222346720292</v>
      </c>
    </row>
    <row r="4602" spans="1:8" x14ac:dyDescent="0.25">
      <c r="A4602" t="s">
        <v>176</v>
      </c>
      <c r="B4602" t="str">
        <f>VLOOKUP(C4602, olt_db!$B$2:$E$70, 2, 0)</f>
        <v>OLT-SMGN-Hulakma_Sinaga</v>
      </c>
      <c r="C4602" t="s">
        <v>1471</v>
      </c>
      <c r="D4602" s="30" t="s">
        <v>1837</v>
      </c>
      <c r="E4602" s="30" t="s">
        <v>1567</v>
      </c>
      <c r="F4602" s="134">
        <v>2.99004116629128</v>
      </c>
      <c r="G4602" s="135">
        <v>99.095773830717604</v>
      </c>
      <c r="H4602" s="32">
        <f>ACOS(COS(RADIANS(90-F4603)) * COS(RADIANS(90-F4602)) + SIN(RADIANS(90-F4603)) * SIN(RADIANS(90-F4602)) * COS(RADIANS(G4603-G4602))) * 6371392 * IFERROR(IF(AVERAGEIF('TT History'!$B:$B, D4602, 'TT History'!$E:$E) &gt; 9.8%, 1.1205, IF(AVERAGEIF('TT History'!$B:$B, D4602, 'TT History'!$E:$E) &gt;= 8.5%, 1.1055, 1.0525)), 1.0525)</f>
        <v>11.155916713388569</v>
      </c>
    </row>
    <row r="4603" spans="1:8" x14ac:dyDescent="0.25">
      <c r="A4603" t="s">
        <v>176</v>
      </c>
      <c r="B4603" t="str">
        <f>VLOOKUP(C4603, olt_db!$B$2:$E$70, 2, 0)</f>
        <v>OLT-SMGN-Hulakma_Sinaga</v>
      </c>
      <c r="C4603" t="s">
        <v>1471</v>
      </c>
      <c r="D4603" s="30" t="s">
        <v>1837</v>
      </c>
      <c r="E4603" s="30" t="s">
        <v>1568</v>
      </c>
      <c r="F4603" s="134">
        <v>2.9899458509707899</v>
      </c>
      <c r="G4603" s="135">
        <v>99.095773520537804</v>
      </c>
      <c r="H4603" s="32">
        <f>ACOS(COS(RADIANS(90-F4604)) * COS(RADIANS(90-F4603)) + SIN(RADIANS(90-F4604)) * SIN(RADIANS(90-F4603)) * COS(RADIANS(G4604-G4603))) * 6371392 * IFERROR(IF(AVERAGEIF('TT History'!$B:$B, D4603, 'TT History'!$E:$E) &gt; 9.8%, 1.1205, IF(AVERAGEIF('TT History'!$B:$B, D4603, 'TT History'!$E:$E) &gt;= 8.5%, 1.1055, 1.0525)), 1.0525)</f>
        <v>10.231517448588779</v>
      </c>
    </row>
    <row r="4604" spans="1:8" x14ac:dyDescent="0.25">
      <c r="A4604" t="s">
        <v>176</v>
      </c>
      <c r="B4604" t="str">
        <f>VLOOKUP(C4604, olt_db!$B$2:$E$70, 2, 0)</f>
        <v>OLT-SMGN-Hulakma_Sinaga</v>
      </c>
      <c r="C4604" t="s">
        <v>1471</v>
      </c>
      <c r="D4604" s="30" t="s">
        <v>1837</v>
      </c>
      <c r="E4604" s="30" t="s">
        <v>1569</v>
      </c>
      <c r="F4604" s="134">
        <v>2.9898584724112198</v>
      </c>
      <c r="G4604" s="135">
        <v>99.095770923278806</v>
      </c>
      <c r="H4604" s="32">
        <f>ACOS(COS(RADIANS(90-F4605)) * COS(RADIANS(90-F4604)) + SIN(RADIANS(90-F4605)) * SIN(RADIANS(90-F4604)) * COS(RADIANS(G4605-G4604))) * 6371392 * IFERROR(IF(AVERAGEIF('TT History'!$B:$B, D4604, 'TT History'!$E:$E) &gt; 9.8%, 1.1205, IF(AVERAGEIF('TT History'!$B:$B, D4604, 'TT History'!$E:$E) &gt;= 8.5%, 1.1055, 1.0525)), 1.0525)</f>
        <v>10.651801054354392</v>
      </c>
    </row>
    <row r="4605" spans="1:8" x14ac:dyDescent="0.25">
      <c r="A4605" t="s">
        <v>176</v>
      </c>
      <c r="B4605" t="str">
        <f>VLOOKUP(C4605, olt_db!$B$2:$E$70, 2, 0)</f>
        <v>OLT-SMGN-Hulakma_Sinaga</v>
      </c>
      <c r="C4605" t="s">
        <v>1471</v>
      </c>
      <c r="D4605" s="30" t="s">
        <v>1837</v>
      </c>
      <c r="E4605" s="30" t="s">
        <v>1570</v>
      </c>
      <c r="F4605" s="134">
        <v>2.9897674734953301</v>
      </c>
      <c r="G4605" s="135">
        <v>99.095769860738002</v>
      </c>
      <c r="H4605" s="32">
        <f>ACOS(COS(RADIANS(90-F4606)) * COS(RADIANS(90-F4605)) + SIN(RADIANS(90-F4606)) * SIN(RADIANS(90-F4605)) * COS(RADIANS(G4606-G4605))) * 6371392 * IFERROR(IF(AVERAGEIF('TT History'!$B:$B, D4605, 'TT History'!$E:$E) &gt; 9.8%, 1.1205, IF(AVERAGEIF('TT History'!$B:$B, D4605, 'TT History'!$E:$E) &gt;= 8.5%, 1.1055, 1.0525)), 1.0525)</f>
        <v>11.211272542165384</v>
      </c>
    </row>
    <row r="4606" spans="1:8" x14ac:dyDescent="0.25">
      <c r="A4606" t="s">
        <v>176</v>
      </c>
      <c r="B4606" t="str">
        <f>VLOOKUP(C4606, olt_db!$B$2:$E$70, 2, 0)</f>
        <v>OLT-SMGN-Hulakma_Sinaga</v>
      </c>
      <c r="C4606" t="s">
        <v>1471</v>
      </c>
      <c r="D4606" s="30" t="s">
        <v>1837</v>
      </c>
      <c r="E4606" s="30" t="s">
        <v>1571</v>
      </c>
      <c r="F4606" s="134">
        <v>2.9896721074949801</v>
      </c>
      <c r="G4606" s="135">
        <v>99.095760855849306</v>
      </c>
      <c r="H4606" s="32">
        <f>ACOS(COS(RADIANS(90-F4607)) * COS(RADIANS(90-F4606)) + SIN(RADIANS(90-F4607)) * SIN(RADIANS(90-F4606)) * COS(RADIANS(G4607-G4606))) * 6371392 * IFERROR(IF(AVERAGEIF('TT History'!$B:$B, D4606, 'TT History'!$E:$E) &gt; 9.8%, 1.1205, IF(AVERAGEIF('TT History'!$B:$B, D4606, 'TT History'!$E:$E) &gt;= 8.5%, 1.1055, 1.0525)), 1.0525)</f>
        <v>9.2180980469669151</v>
      </c>
    </row>
    <row r="4607" spans="1:8" x14ac:dyDescent="0.25">
      <c r="A4607" t="s">
        <v>176</v>
      </c>
      <c r="B4607" t="str">
        <f>VLOOKUP(C4607, olt_db!$B$2:$E$70, 2, 0)</f>
        <v>OLT-SMGN-Hulakma_Sinaga</v>
      </c>
      <c r="C4607" t="s">
        <v>1471</v>
      </c>
      <c r="D4607" s="30" t="s">
        <v>1837</v>
      </c>
      <c r="E4607" s="30" t="s">
        <v>1572</v>
      </c>
      <c r="F4607" s="134">
        <v>2.98959335735892</v>
      </c>
      <c r="G4607" s="135">
        <v>99.095759505144997</v>
      </c>
      <c r="H4607" s="32">
        <f>ACOS(COS(RADIANS(90-F4608)) * COS(RADIANS(90-F4607)) + SIN(RADIANS(90-F4608)) * SIN(RADIANS(90-F4607)) * COS(RADIANS(G4608-G4607))) * 6371392 * IFERROR(IF(AVERAGEIF('TT History'!$B:$B, D4607, 'TT History'!$E:$E) &gt; 9.8%, 1.1205, IF(AVERAGEIF('TT History'!$B:$B, D4607, 'TT History'!$E:$E) &gt;= 8.5%, 1.1055, 1.0525)), 1.0525)</f>
        <v>10.180152857637259</v>
      </c>
    </row>
    <row r="4608" spans="1:8" x14ac:dyDescent="0.25">
      <c r="A4608" t="s">
        <v>176</v>
      </c>
      <c r="B4608" t="str">
        <f>VLOOKUP(C4608, olt_db!$B$2:$E$70, 2, 0)</f>
        <v>OLT-SMGN-Hulakma_Sinaga</v>
      </c>
      <c r="C4608" t="s">
        <v>1471</v>
      </c>
      <c r="D4608" s="30" t="s">
        <v>1837</v>
      </c>
      <c r="E4608" s="30" t="s">
        <v>1573</v>
      </c>
      <c r="F4608" s="134">
        <v>2.98950646872767</v>
      </c>
      <c r="G4608" s="135">
        <v>99.095755371415706</v>
      </c>
      <c r="H4608" s="32">
        <f>ACOS(COS(RADIANS(90-F4609)) * COS(RADIANS(90-F4608)) + SIN(RADIANS(90-F4609)) * SIN(RADIANS(90-F4608)) * COS(RADIANS(G4609-G4608))) * 6371392 * IFERROR(IF(AVERAGEIF('TT History'!$B:$B, D4608, 'TT History'!$E:$E) &gt; 9.8%, 1.1205, IF(AVERAGEIF('TT History'!$B:$B, D4608, 'TT History'!$E:$E) &gt;= 8.5%, 1.1055, 1.0525)), 1.0525)</f>
        <v>9.4839822359369084</v>
      </c>
    </row>
    <row r="4609" spans="1:8" x14ac:dyDescent="0.25">
      <c r="A4609" t="s">
        <v>176</v>
      </c>
      <c r="B4609" t="str">
        <f>VLOOKUP(C4609, olt_db!$B$2:$E$70, 2, 0)</f>
        <v>OLT-SMGN-Hulakma_Sinaga</v>
      </c>
      <c r="C4609" t="s">
        <v>1471</v>
      </c>
      <c r="D4609" s="30" t="s">
        <v>1837</v>
      </c>
      <c r="E4609" s="30" t="s">
        <v>1574</v>
      </c>
      <c r="F4609" s="134">
        <v>2.9894255775232401</v>
      </c>
      <c r="G4609" s="135">
        <v>99.095750498182696</v>
      </c>
      <c r="H4609" s="32">
        <f>ACOS(COS(RADIANS(90-F4610)) * COS(RADIANS(90-F4609)) + SIN(RADIANS(90-F4610)) * SIN(RADIANS(90-F4609)) * COS(RADIANS(G4610-G4609))) * 6371392 * IFERROR(IF(AVERAGEIF('TT History'!$B:$B, D4609, 'TT History'!$E:$E) &gt; 9.8%, 1.1205, IF(AVERAGEIF('TT History'!$B:$B, D4609, 'TT History'!$E:$E) &gt;= 8.5%, 1.1055, 1.0525)), 1.0525)</f>
        <v>10.387932496547275</v>
      </c>
    </row>
    <row r="4610" spans="1:8" x14ac:dyDescent="0.25">
      <c r="A4610" t="s">
        <v>176</v>
      </c>
      <c r="B4610" t="str">
        <f>VLOOKUP(C4610, olt_db!$B$2:$E$70, 2, 0)</f>
        <v>OLT-SMGN-Hulakma_Sinaga</v>
      </c>
      <c r="C4610" t="s">
        <v>1471</v>
      </c>
      <c r="D4610" s="30" t="s">
        <v>1837</v>
      </c>
      <c r="E4610" s="30" t="s">
        <v>1575</v>
      </c>
      <c r="F4610" s="134">
        <v>2.9893369192450598</v>
      </c>
      <c r="G4610" s="135">
        <v>99.095746277950994</v>
      </c>
      <c r="H4610" s="32">
        <f>ACOS(COS(RADIANS(90-F4611)) * COS(RADIANS(90-F4610)) + SIN(RADIANS(90-F4611)) * SIN(RADIANS(90-F4610)) * COS(RADIANS(G4611-G4610))) * 6371392 * IFERROR(IF(AVERAGEIF('TT History'!$B:$B, D4610, 'TT History'!$E:$E) &gt; 9.8%, 1.1205, IF(AVERAGEIF('TT History'!$B:$B, D4610, 'TT History'!$E:$E) &gt;= 8.5%, 1.1055, 1.0525)), 1.0525)</f>
        <v>9.4781898479427689</v>
      </c>
    </row>
    <row r="4611" spans="1:8" x14ac:dyDescent="0.25">
      <c r="A4611" t="s">
        <v>176</v>
      </c>
      <c r="B4611" t="str">
        <f>VLOOKUP(C4611, olt_db!$B$2:$E$70, 2, 0)</f>
        <v>OLT-SMGN-Hulakma_Sinaga</v>
      </c>
      <c r="C4611" t="s">
        <v>1471</v>
      </c>
      <c r="D4611" s="30" t="s">
        <v>1837</v>
      </c>
      <c r="E4611" s="30" t="s">
        <v>1576</v>
      </c>
      <c r="F4611" s="134">
        <v>2.98925594512666</v>
      </c>
      <c r="G4611" s="135">
        <v>99.095747429352897</v>
      </c>
      <c r="H4611" s="32">
        <f>ACOS(COS(RADIANS(90-F4612)) * COS(RADIANS(90-F4611)) + SIN(RADIANS(90-F4612)) * SIN(RADIANS(90-F4611)) * COS(RADIANS(G4612-G4611))) * 6371392 * IFERROR(IF(AVERAGEIF('TT History'!$B:$B, D4611, 'TT History'!$E:$E) &gt; 9.8%, 1.1205, IF(AVERAGEIF('TT History'!$B:$B, D4611, 'TT History'!$E:$E) &gt;= 8.5%, 1.1055, 1.0525)), 1.0525)</f>
        <v>10.246145751321405</v>
      </c>
    </row>
    <row r="4612" spans="1:8" x14ac:dyDescent="0.25">
      <c r="A4612" t="s">
        <v>176</v>
      </c>
      <c r="B4612" t="str">
        <f>VLOOKUP(C4612, olt_db!$B$2:$E$70, 2, 0)</f>
        <v>OLT-SMGN-Hulakma_Sinaga</v>
      </c>
      <c r="C4612" t="s">
        <v>1471</v>
      </c>
      <c r="D4612" s="30" t="s">
        <v>1837</v>
      </c>
      <c r="E4612" s="30" t="s">
        <v>1577</v>
      </c>
      <c r="F4612" s="134">
        <v>2.9891684482827001</v>
      </c>
      <c r="G4612" s="135">
        <v>99.095744475761293</v>
      </c>
      <c r="H4612" s="32">
        <f>ACOS(COS(RADIANS(90-F4613)) * COS(RADIANS(90-F4612)) + SIN(RADIANS(90-F4613)) * SIN(RADIANS(90-F4612)) * COS(RADIANS(G4613-G4612))) * 6371392 * IFERROR(IF(AVERAGEIF('TT History'!$B:$B, D4612, 'TT History'!$E:$E) &gt; 9.8%, 1.1205, IF(AVERAGEIF('TT History'!$B:$B, D4612, 'TT History'!$E:$E) &gt;= 8.5%, 1.1055, 1.0525)), 1.0525)</f>
        <v>9.7845432173141482</v>
      </c>
    </row>
    <row r="4613" spans="1:8" x14ac:dyDescent="0.25">
      <c r="A4613" t="s">
        <v>176</v>
      </c>
      <c r="B4613" t="str">
        <f>VLOOKUP(C4613, olt_db!$B$2:$E$70, 2, 0)</f>
        <v>OLT-SMGN-Hulakma_Sinaga</v>
      </c>
      <c r="C4613" t="s">
        <v>1471</v>
      </c>
      <c r="D4613" s="30" t="s">
        <v>1837</v>
      </c>
      <c r="E4613" s="30" t="s">
        <v>1578</v>
      </c>
      <c r="F4613" s="134">
        <v>2.98908524560713</v>
      </c>
      <c r="G4613" s="135">
        <v>99.095736323013497</v>
      </c>
      <c r="H4613" s="32">
        <f>ACOS(COS(RADIANS(90-F4614)) * COS(RADIANS(90-F4613)) + SIN(RADIANS(90-F4614)) * SIN(RADIANS(90-F4613)) * COS(RADIANS(G4614-G4613))) * 6371392 * IFERROR(IF(AVERAGEIF('TT History'!$B:$B, D4613, 'TT History'!$E:$E) &gt; 9.8%, 1.1205, IF(AVERAGEIF('TT History'!$B:$B, D4613, 'TT History'!$E:$E) &gt;= 8.5%, 1.1055, 1.0525)), 1.0525)</f>
        <v>9.7046178679817405</v>
      </c>
    </row>
    <row r="4614" spans="1:8" x14ac:dyDescent="0.25">
      <c r="A4614" t="s">
        <v>176</v>
      </c>
      <c r="B4614" t="str">
        <f>VLOOKUP(C4614, olt_db!$B$2:$E$70, 2, 0)</f>
        <v>OLT-SMGN-Hulakma_Sinaga</v>
      </c>
      <c r="C4614" t="s">
        <v>1471</v>
      </c>
      <c r="D4614" s="30" t="s">
        <v>1837</v>
      </c>
      <c r="E4614" s="30" t="s">
        <v>1579</v>
      </c>
      <c r="F4614" s="134">
        <v>2.98900236989232</v>
      </c>
      <c r="G4614" s="135">
        <v>99.095733596697301</v>
      </c>
      <c r="H4614" s="32">
        <f>ACOS(COS(RADIANS(90-F4615)) * COS(RADIANS(90-F4614)) + SIN(RADIANS(90-F4615)) * SIN(RADIANS(90-F4614)) * COS(RADIANS(G4615-G4614))) * 6371392 * IFERROR(IF(AVERAGEIF('TT History'!$B:$B, D4614, 'TT History'!$E:$E) &gt; 9.8%, 1.1205, IF(AVERAGEIF('TT History'!$B:$B, D4614, 'TT History'!$E:$E) &gt;= 8.5%, 1.1055, 1.0525)), 1.0525)</f>
        <v>9.0712367177242683</v>
      </c>
    </row>
    <row r="4615" spans="1:8" x14ac:dyDescent="0.25">
      <c r="A4615" t="s">
        <v>176</v>
      </c>
      <c r="B4615" t="str">
        <f>VLOOKUP(C4615, olt_db!$B$2:$E$70, 2, 0)</f>
        <v>OLT-SMGN-Hulakma_Sinaga</v>
      </c>
      <c r="C4615" t="s">
        <v>1471</v>
      </c>
      <c r="D4615" s="30" t="s">
        <v>1837</v>
      </c>
      <c r="E4615" s="30" t="s">
        <v>1580</v>
      </c>
      <c r="F4615" s="134">
        <v>2.9889248814702198</v>
      </c>
      <c r="G4615" s="135">
        <v>99.095731970564799</v>
      </c>
      <c r="H4615" s="32">
        <f>ACOS(COS(RADIANS(90-F4616)) * COS(RADIANS(90-F4615)) + SIN(RADIANS(90-F4616)) * SIN(RADIANS(90-F4615)) * COS(RADIANS(G4616-G4615))) * 6371392 * IFERROR(IF(AVERAGEIF('TT History'!$B:$B, D4615, 'TT History'!$E:$E) &gt; 9.8%, 1.1205, IF(AVERAGEIF('TT History'!$B:$B, D4615, 'TT History'!$E:$E) &gt;= 8.5%, 1.1055, 1.0525)), 1.0525)</f>
        <v>10.578902250274568</v>
      </c>
    </row>
    <row r="4616" spans="1:8" x14ac:dyDescent="0.25">
      <c r="A4616" t="s">
        <v>176</v>
      </c>
      <c r="B4616" t="str">
        <f>VLOOKUP(C4616, olt_db!$B$2:$E$70, 2, 0)</f>
        <v>OLT-SMGN-Hulakma_Sinaga</v>
      </c>
      <c r="C4616" t="s">
        <v>1471</v>
      </c>
      <c r="D4616" s="30" t="s">
        <v>1837</v>
      </c>
      <c r="E4616" s="30" t="s">
        <v>1581</v>
      </c>
      <c r="F4616" s="134">
        <v>2.9888347574485001</v>
      </c>
      <c r="G4616" s="135">
        <v>99.095725063547107</v>
      </c>
      <c r="H4616" s="32">
        <f>ACOS(COS(RADIANS(90-F4617)) * COS(RADIANS(90-F4616)) + SIN(RADIANS(90-F4617)) * SIN(RADIANS(90-F4616)) * COS(RADIANS(G4617-G4616))) * 6371392 * IFERROR(IF(AVERAGEIF('TT History'!$B:$B, D4616, 'TT History'!$E:$E) &gt; 9.8%, 1.1205, IF(AVERAGEIF('TT History'!$B:$B, D4616, 'TT History'!$E:$E) &gt;= 8.5%, 1.1055, 1.0525)), 1.0525)</f>
        <v>8.4246186789696402</v>
      </c>
    </row>
    <row r="4617" spans="1:8" x14ac:dyDescent="0.25">
      <c r="A4617" t="s">
        <v>176</v>
      </c>
      <c r="B4617" t="str">
        <f>VLOOKUP(C4617, olt_db!$B$2:$E$70, 2, 0)</f>
        <v>OLT-SMGN-Hulakma_Sinaga</v>
      </c>
      <c r="C4617" t="s">
        <v>1471</v>
      </c>
      <c r="D4617" s="30" t="s">
        <v>1837</v>
      </c>
      <c r="E4617" s="30" t="s">
        <v>1582</v>
      </c>
      <c r="F4617" s="134">
        <v>2.9887628062860698</v>
      </c>
      <c r="G4617" s="135">
        <v>99.095723037040202</v>
      </c>
      <c r="H4617" s="32">
        <f>ACOS(COS(RADIANS(90-F4618)) * COS(RADIANS(90-F4617)) + SIN(RADIANS(90-F4618)) * SIN(RADIANS(90-F4617)) * COS(RADIANS(G4618-G4617))) * 6371392 * IFERROR(IF(AVERAGEIF('TT History'!$B:$B, D4617, 'TT History'!$E:$E) &gt; 9.8%, 1.1205, IF(AVERAGEIF('TT History'!$B:$B, D4617, 'TT History'!$E:$E) &gt;= 8.5%, 1.1055, 1.0525)), 1.0525)</f>
        <v>8.7204723770611512</v>
      </c>
    </row>
    <row r="4618" spans="1:8" x14ac:dyDescent="0.25">
      <c r="A4618" t="s">
        <v>176</v>
      </c>
      <c r="B4618" t="str">
        <f>VLOOKUP(C4618, olt_db!$B$2:$E$70, 2, 0)</f>
        <v>OLT-SMGN-Hulakma_Sinaga</v>
      </c>
      <c r="C4618" t="s">
        <v>1471</v>
      </c>
      <c r="D4618" s="30" t="s">
        <v>1837</v>
      </c>
      <c r="E4618" s="30" t="s">
        <v>1583</v>
      </c>
      <c r="F4618" s="134">
        <v>2.9886884073201001</v>
      </c>
      <c r="G4618" s="135">
        <v>99.095719073419502</v>
      </c>
      <c r="H4618" s="32">
        <f>ACOS(COS(RADIANS(90-F4619)) * COS(RADIANS(90-F4618)) + SIN(RADIANS(90-F4619)) * SIN(RADIANS(90-F4618)) * COS(RADIANS(G4619-G4618))) * 6371392 * IFERROR(IF(AVERAGEIF('TT History'!$B:$B, D4618, 'TT History'!$E:$E) &gt; 9.8%, 1.1205, IF(AVERAGEIF('TT History'!$B:$B, D4618, 'TT History'!$E:$E) &gt;= 8.5%, 1.1055, 1.0525)), 1.0525)</f>
        <v>12.05956902375557</v>
      </c>
    </row>
    <row r="4619" spans="1:8" x14ac:dyDescent="0.25">
      <c r="A4619" t="s">
        <v>176</v>
      </c>
      <c r="B4619" t="str">
        <f>VLOOKUP(C4619, olt_db!$B$2:$E$70, 2, 0)</f>
        <v>OLT-SMGN-Hulakma_Sinaga</v>
      </c>
      <c r="C4619" t="s">
        <v>1471</v>
      </c>
      <c r="D4619" s="30" t="s">
        <v>1837</v>
      </c>
      <c r="E4619" s="30" t="s">
        <v>1584</v>
      </c>
      <c r="F4619" s="134">
        <v>2.9885855032872</v>
      </c>
      <c r="G4619" s="135">
        <v>99.095713777139295</v>
      </c>
      <c r="H4619" s="32">
        <f>ACOS(COS(RADIANS(90-F4620)) * COS(RADIANS(90-F4619)) + SIN(RADIANS(90-F4620)) * SIN(RADIANS(90-F4619)) * COS(RADIANS(G4620-G4619))) * 6371392 * IFERROR(IF(AVERAGEIF('TT History'!$B:$B, D4619, 'TT History'!$E:$E) &gt; 9.8%, 1.1205, IF(AVERAGEIF('TT History'!$B:$B, D4619, 'TT History'!$E:$E) &gt;= 8.5%, 1.1055, 1.0525)), 1.0525)</f>
        <v>10.505022362006331</v>
      </c>
    </row>
    <row r="4620" spans="1:8" x14ac:dyDescent="0.25">
      <c r="A4620" t="s">
        <v>176</v>
      </c>
      <c r="B4620" t="str">
        <f>VLOOKUP(C4620, olt_db!$B$2:$E$70, 2, 0)</f>
        <v>OLT-SMGN-Hulakma_Sinaga</v>
      </c>
      <c r="C4620" t="s">
        <v>1471</v>
      </c>
      <c r="D4620" s="30" t="s">
        <v>1837</v>
      </c>
      <c r="E4620" s="30" t="s">
        <v>1585</v>
      </c>
      <c r="F4620" s="134">
        <v>2.9884957494723801</v>
      </c>
      <c r="G4620" s="135">
        <v>99.095713423849006</v>
      </c>
      <c r="H4620" s="32">
        <f>ACOS(COS(RADIANS(90-F4621)) * COS(RADIANS(90-F4620)) + SIN(RADIANS(90-F4621)) * SIN(RADIANS(90-F4620)) * COS(RADIANS(G4621-G4620))) * 6371392 * IFERROR(IF(AVERAGEIF('TT History'!$B:$B, D4620, 'TT History'!$E:$E) &gt; 9.8%, 1.1205, IF(AVERAGEIF('TT History'!$B:$B, D4620, 'TT History'!$E:$E) &gt;= 8.5%, 1.1055, 1.0525)), 1.0525)</f>
        <v>11.360352805591539</v>
      </c>
    </row>
    <row r="4621" spans="1:8" x14ac:dyDescent="0.25">
      <c r="A4621" t="s">
        <v>176</v>
      </c>
      <c r="B4621" t="str">
        <f>VLOOKUP(C4621, olt_db!$B$2:$E$70, 2, 0)</f>
        <v>OLT-SMGN-Hulakma_Sinaga</v>
      </c>
      <c r="C4621" t="s">
        <v>1471</v>
      </c>
      <c r="D4621" s="30" t="s">
        <v>1837</v>
      </c>
      <c r="E4621" s="30" t="s">
        <v>1586</v>
      </c>
      <c r="F4621" s="134">
        <v>2.9883986970445102</v>
      </c>
      <c r="G4621" s="135">
        <v>99.095714961856302</v>
      </c>
      <c r="H4621" s="32">
        <f>ACOS(COS(RADIANS(90-F4622)) * COS(RADIANS(90-F4621)) + SIN(RADIANS(90-F4622)) * SIN(RADIANS(90-F4621)) * COS(RADIANS(G4622-G4621))) * 6371392 * IFERROR(IF(AVERAGEIF('TT History'!$B:$B, D4621, 'TT History'!$E:$E) &gt; 9.8%, 1.1205, IF(AVERAGEIF('TT History'!$B:$B, D4621, 'TT History'!$E:$E) &gt;= 8.5%, 1.1055, 1.0525)), 1.0525)</f>
        <v>10.801669910626076</v>
      </c>
    </row>
    <row r="4622" spans="1:8" x14ac:dyDescent="0.25">
      <c r="A4622" t="s">
        <v>176</v>
      </c>
      <c r="B4622" t="str">
        <f>VLOOKUP(C4622, olt_db!$B$2:$E$70, 2, 0)</f>
        <v>OLT-SMGN-Hulakma_Sinaga</v>
      </c>
      <c r="C4622" t="s">
        <v>1471</v>
      </c>
      <c r="D4622" s="30" t="s">
        <v>1837</v>
      </c>
      <c r="E4622" s="30" t="s">
        <v>1587</v>
      </c>
      <c r="F4622" s="134">
        <v>2.9883064435396598</v>
      </c>
      <c r="G4622" s="135">
        <v>99.095712387718507</v>
      </c>
      <c r="H4622" s="32">
        <f>ACOS(COS(RADIANS(90-F4623)) * COS(RADIANS(90-F4622)) + SIN(RADIANS(90-F4623)) * SIN(RADIANS(90-F4622)) * COS(RADIANS(G4623-G4622))) * 6371392 * IFERROR(IF(AVERAGEIF('TT History'!$B:$B, D4622, 'TT History'!$E:$E) &gt; 9.8%, 1.1205, IF(AVERAGEIF('TT History'!$B:$B, D4622, 'TT History'!$E:$E) &gt;= 8.5%, 1.1055, 1.0525)), 1.0525)</f>
        <v>14.240004301391693</v>
      </c>
    </row>
    <row r="4623" spans="1:8" x14ac:dyDescent="0.25">
      <c r="A4623" t="s">
        <v>176</v>
      </c>
      <c r="B4623" t="str">
        <f>VLOOKUP(C4623, olt_db!$B$2:$E$70, 2, 0)</f>
        <v>OLT-SMGN-Hulakma_Sinaga</v>
      </c>
      <c r="C4623" t="s">
        <v>1471</v>
      </c>
      <c r="D4623" s="30" t="s">
        <v>1837</v>
      </c>
      <c r="E4623" s="30" t="s">
        <v>1588</v>
      </c>
      <c r="F4623" s="134">
        <v>2.9881847897299001</v>
      </c>
      <c r="G4623" s="135">
        <v>99.095710609688297</v>
      </c>
      <c r="H4623" s="32">
        <f>ACOS(COS(RADIANS(90-F4624)) * COS(RADIANS(90-F4623)) + SIN(RADIANS(90-F4624)) * SIN(RADIANS(90-F4623)) * COS(RADIANS(G4624-G4623))) * 6371392 * IFERROR(IF(AVERAGEIF('TT History'!$B:$B, D4623, 'TT History'!$E:$E) &gt; 9.8%, 1.1205, IF(AVERAGEIF('TT History'!$B:$B, D4623, 'TT History'!$E:$E) &gt;= 8.5%, 1.1055, 1.0525)), 1.0525)</f>
        <v>9.8911152143422907</v>
      </c>
    </row>
    <row r="4624" spans="1:8" x14ac:dyDescent="0.25">
      <c r="A4624" t="s">
        <v>176</v>
      </c>
      <c r="B4624" t="str">
        <f>VLOOKUP(C4624, olt_db!$B$2:$E$70, 2, 0)</f>
        <v>OLT-SMGN-Hulakma_Sinaga</v>
      </c>
      <c r="C4624" t="s">
        <v>1471</v>
      </c>
      <c r="D4624" s="30" t="s">
        <v>1837</v>
      </c>
      <c r="E4624" s="30" t="s">
        <v>1589</v>
      </c>
      <c r="F4624" s="134">
        <v>2.9881003284155399</v>
      </c>
      <c r="G4624" s="135">
        <v>99.095707726611806</v>
      </c>
      <c r="H4624" s="32">
        <f>ACOS(COS(RADIANS(90-F4625)) * COS(RADIANS(90-F4624)) + SIN(RADIANS(90-F4625)) * SIN(RADIANS(90-F4624)) * COS(RADIANS(G4625-G4624))) * 6371392 * IFERROR(IF(AVERAGEIF('TT History'!$B:$B, D4624, 'TT History'!$E:$E) &gt; 9.8%, 1.1205, IF(AVERAGEIF('TT History'!$B:$B, D4624, 'TT History'!$E:$E) &gt;= 8.5%, 1.1055, 1.0525)), 1.0525)</f>
        <v>11.348040916355927</v>
      </c>
    </row>
    <row r="4625" spans="1:8" x14ac:dyDescent="0.25">
      <c r="A4625" t="s">
        <v>176</v>
      </c>
      <c r="B4625" t="str">
        <f>VLOOKUP(C4625, olt_db!$B$2:$E$70, 2, 0)</f>
        <v>OLT-SMGN-Hulakma_Sinaga</v>
      </c>
      <c r="C4625" t="s">
        <v>1471</v>
      </c>
      <c r="D4625" s="30" t="s">
        <v>1837</v>
      </c>
      <c r="E4625" s="30" t="s">
        <v>1590</v>
      </c>
      <c r="F4625" s="134">
        <v>2.9880038877291102</v>
      </c>
      <c r="G4625" s="135">
        <v>99.095697719317499</v>
      </c>
      <c r="H4625" s="32">
        <f>ACOS(COS(RADIANS(90-F4626)) * COS(RADIANS(90-F4625)) + SIN(RADIANS(90-F4626)) * SIN(RADIANS(90-F4625)) * COS(RADIANS(G4626-G4625))) * 6371392 * IFERROR(IF(AVERAGEIF('TT History'!$B:$B, D4625, 'TT History'!$E:$E) &gt; 9.8%, 1.1205, IF(AVERAGEIF('TT History'!$B:$B, D4625, 'TT History'!$E:$E) &gt;= 8.5%, 1.1055, 1.0525)), 1.0525)</f>
        <v>9.7543920449065613</v>
      </c>
    </row>
    <row r="4626" spans="1:8" x14ac:dyDescent="0.25">
      <c r="A4626" t="s">
        <v>176</v>
      </c>
      <c r="B4626" t="str">
        <f>VLOOKUP(C4626, olt_db!$B$2:$E$70, 2, 0)</f>
        <v>OLT-SMGN-Hulakma_Sinaga</v>
      </c>
      <c r="C4626" t="s">
        <v>1471</v>
      </c>
      <c r="D4626" s="30" t="s">
        <v>1837</v>
      </c>
      <c r="E4626" s="30" t="s">
        <v>1591</v>
      </c>
      <c r="F4626" s="134">
        <v>2.9879206782826202</v>
      </c>
      <c r="G4626" s="135">
        <v>99.095693076181306</v>
      </c>
      <c r="H4626" s="32">
        <f>ACOS(COS(RADIANS(90-F4627)) * COS(RADIANS(90-F4626)) + SIN(RADIANS(90-F4627)) * SIN(RADIANS(90-F4626)) * COS(RADIANS(G4627-G4626))) * 6371392 * IFERROR(IF(AVERAGEIF('TT History'!$B:$B, D4626, 'TT History'!$E:$E) &gt; 9.8%, 1.1205, IF(AVERAGEIF('TT History'!$B:$B, D4626, 'TT History'!$E:$E) &gt;= 8.5%, 1.1055, 1.0525)), 1.0525)</f>
        <v>9.056915732576245</v>
      </c>
    </row>
    <row r="4627" spans="1:8" x14ac:dyDescent="0.25">
      <c r="A4627" t="s">
        <v>176</v>
      </c>
      <c r="B4627" t="str">
        <f>VLOOKUP(C4627, olt_db!$B$2:$E$70, 2, 0)</f>
        <v>OLT-SMGN-Hulakma_Sinaga</v>
      </c>
      <c r="C4627" t="s">
        <v>1471</v>
      </c>
      <c r="D4627" s="30" t="s">
        <v>1837</v>
      </c>
      <c r="E4627" s="30" t="s">
        <v>1592</v>
      </c>
      <c r="F4627" s="134">
        <v>2.9878434071481501</v>
      </c>
      <c r="G4627" s="135">
        <v>99.0956889029096</v>
      </c>
      <c r="H4627" s="32">
        <f>ACOS(COS(RADIANS(90-F4628)) * COS(RADIANS(90-F4627)) + SIN(RADIANS(90-F4628)) * SIN(RADIANS(90-F4627)) * COS(RADIANS(G4628-G4627))) * 6371392 * IFERROR(IF(AVERAGEIF('TT History'!$B:$B, D4627, 'TT History'!$E:$E) &gt; 9.8%, 1.1205, IF(AVERAGEIF('TT History'!$B:$B, D4627, 'TT History'!$E:$E) &gt;= 8.5%, 1.1055, 1.0525)), 1.0525)</f>
        <v>8.907957771694516</v>
      </c>
    </row>
    <row r="4628" spans="1:8" x14ac:dyDescent="0.25">
      <c r="A4628" t="s">
        <v>176</v>
      </c>
      <c r="B4628" t="str">
        <f>VLOOKUP(C4628, olt_db!$B$2:$E$70, 2, 0)</f>
        <v>OLT-SMGN-Hulakma_Sinaga</v>
      </c>
      <c r="C4628" t="s">
        <v>1471</v>
      </c>
      <c r="D4628" s="30" t="s">
        <v>1837</v>
      </c>
      <c r="E4628" s="30" t="s">
        <v>1593</v>
      </c>
      <c r="F4628" s="134">
        <v>2.9877675374124402</v>
      </c>
      <c r="G4628" s="135">
        <v>99.095682801814306</v>
      </c>
      <c r="H4628" s="32">
        <f>ACOS(COS(RADIANS(90-F4629)) * COS(RADIANS(90-F4628)) + SIN(RADIANS(90-F4629)) * SIN(RADIANS(90-F4628)) * COS(RADIANS(G4629-G4628))) * 6371392 * IFERROR(IF(AVERAGEIF('TT History'!$B:$B, D4628, 'TT History'!$E:$E) &gt; 9.8%, 1.1205, IF(AVERAGEIF('TT History'!$B:$B, D4628, 'TT History'!$E:$E) &gt;= 8.5%, 1.1055, 1.0525)), 1.0525)</f>
        <v>10.903796056722213</v>
      </c>
    </row>
    <row r="4629" spans="1:8" x14ac:dyDescent="0.25">
      <c r="A4629" t="s">
        <v>176</v>
      </c>
      <c r="B4629" t="str">
        <f>VLOOKUP(C4629, olt_db!$B$2:$E$70, 2, 0)</f>
        <v>OLT-SMGN-Hulakma_Sinaga</v>
      </c>
      <c r="C4629" t="s">
        <v>1471</v>
      </c>
      <c r="D4629" s="30" t="s">
        <v>1837</v>
      </c>
      <c r="E4629" s="30" t="s">
        <v>1594</v>
      </c>
      <c r="F4629" s="134">
        <v>2.9876743774496402</v>
      </c>
      <c r="G4629" s="135">
        <v>99.095682879708804</v>
      </c>
      <c r="H4629" s="32">
        <f>ACOS(COS(RADIANS(90-F4630)) * COS(RADIANS(90-F4629)) + SIN(RADIANS(90-F4630)) * SIN(RADIANS(90-F4629)) * COS(RADIANS(G4630-G4629))) * 6371392 * IFERROR(IF(AVERAGEIF('TT History'!$B:$B, D4629, 'TT History'!$E:$E) &gt; 9.8%, 1.1205, IF(AVERAGEIF('TT History'!$B:$B, D4629, 'TT History'!$E:$E) &gt;= 8.5%, 1.1055, 1.0525)), 1.0525)</f>
        <v>13.487358207206389</v>
      </c>
    </row>
    <row r="4630" spans="1:8" x14ac:dyDescent="0.25">
      <c r="A4630" t="s">
        <v>176</v>
      </c>
      <c r="B4630" t="str">
        <f>VLOOKUP(C4630, olt_db!$B$2:$E$70, 2, 0)</f>
        <v>OLT-SMGN-Hulakma_Sinaga</v>
      </c>
      <c r="C4630" t="s">
        <v>1471</v>
      </c>
      <c r="D4630" s="30" t="s">
        <v>1837</v>
      </c>
      <c r="E4630" s="30" t="s">
        <v>1595</v>
      </c>
      <c r="F4630" s="134">
        <v>2.98755916359121</v>
      </c>
      <c r="G4630" s="135">
        <v>99.0956853246946</v>
      </c>
      <c r="H4630" s="32">
        <f>ACOS(COS(RADIANS(90-F4631)) * COS(RADIANS(90-F4630)) + SIN(RADIANS(90-F4631)) * SIN(RADIANS(90-F4630)) * COS(RADIANS(G4631-G4630))) * 6371392 * IFERROR(IF(AVERAGEIF('TT History'!$B:$B, D4630, 'TT History'!$E:$E) &gt; 9.8%, 1.1205, IF(AVERAGEIF('TT History'!$B:$B, D4630, 'TT History'!$E:$E) &gt;= 8.5%, 1.1055, 1.0525)), 1.0525)</f>
        <v>11.168887413644564</v>
      </c>
    </row>
    <row r="4631" spans="1:8" x14ac:dyDescent="0.25">
      <c r="A4631" t="s">
        <v>176</v>
      </c>
      <c r="B4631" t="str">
        <f>VLOOKUP(C4631, olt_db!$B$2:$E$70, 2, 0)</f>
        <v>OLT-SMGN-Hulakma_Sinaga</v>
      </c>
      <c r="C4631" t="s">
        <v>1471</v>
      </c>
      <c r="D4631" s="30" t="s">
        <v>1837</v>
      </c>
      <c r="E4631" s="30" t="s">
        <v>1596</v>
      </c>
      <c r="F4631" s="134">
        <v>2.9874637906622001</v>
      </c>
      <c r="G4631" s="135">
        <v>99.095681977192498</v>
      </c>
      <c r="H4631" s="32">
        <f>ACOS(COS(RADIANS(90-F4632)) * COS(RADIANS(90-F4631)) + SIN(RADIANS(90-F4632)) * SIN(RADIANS(90-F4631)) * COS(RADIANS(G4632-G4631))) * 6371392 * IFERROR(IF(AVERAGEIF('TT History'!$B:$B, D4631, 'TT History'!$E:$E) &gt; 9.8%, 1.1205, IF(AVERAGEIF('TT History'!$B:$B, D4631, 'TT History'!$E:$E) &gt;= 8.5%, 1.1055, 1.0525)), 1.0525)</f>
        <v>11.357276084420526</v>
      </c>
    </row>
    <row r="4632" spans="1:8" x14ac:dyDescent="0.25">
      <c r="A4632" t="s">
        <v>176</v>
      </c>
      <c r="B4632" t="str">
        <f>VLOOKUP(C4632, olt_db!$B$2:$E$70, 2, 0)</f>
        <v>OLT-SMGN-Hulakma_Sinaga</v>
      </c>
      <c r="C4632" t="s">
        <v>1471</v>
      </c>
      <c r="D4632" s="30" t="s">
        <v>1837</v>
      </c>
      <c r="E4632" s="30" t="s">
        <v>1597</v>
      </c>
      <c r="F4632" s="134">
        <v>2.9873671869042102</v>
      </c>
      <c r="G4632" s="135">
        <v>99.0956728197947</v>
      </c>
      <c r="H4632" s="32">
        <f>ACOS(COS(RADIANS(90-F4633)) * COS(RADIANS(90-F4632)) + SIN(RADIANS(90-F4633)) * SIN(RADIANS(90-F4632)) * COS(RADIANS(G4633-G4632))) * 6371392 * IFERROR(IF(AVERAGEIF('TT History'!$B:$B, D4632, 'TT History'!$E:$E) &gt; 9.8%, 1.1205, IF(AVERAGEIF('TT History'!$B:$B, D4632, 'TT History'!$E:$E) &gt;= 8.5%, 1.1055, 1.0525)), 1.0525)</f>
        <v>11.350240447292951</v>
      </c>
    </row>
    <row r="4633" spans="1:8" x14ac:dyDescent="0.25">
      <c r="A4633" t="s">
        <v>176</v>
      </c>
      <c r="B4633" t="str">
        <f>VLOOKUP(C4633, olt_db!$B$2:$E$70, 2, 0)</f>
        <v>OLT-SMGN-Hulakma_Sinaga</v>
      </c>
      <c r="C4633" t="s">
        <v>1471</v>
      </c>
      <c r="D4633" s="30" t="s">
        <v>1837</v>
      </c>
      <c r="E4633" s="30" t="s">
        <v>1598</v>
      </c>
      <c r="F4633" s="134">
        <v>2.9872703212139702</v>
      </c>
      <c r="G4633" s="135">
        <v>99.095668153421101</v>
      </c>
      <c r="H4633" s="32">
        <f>ACOS(COS(RADIANS(90-F4634)) * COS(RADIANS(90-F4633)) + SIN(RADIANS(90-F4634)) * SIN(RADIANS(90-F4633)) * COS(RADIANS(G4634-G4633))) * 6371392 * IFERROR(IF(AVERAGEIF('TT History'!$B:$B, D4633, 'TT History'!$E:$E) &gt; 9.8%, 1.1205, IF(AVERAGEIF('TT History'!$B:$B, D4633, 'TT History'!$E:$E) &gt;= 8.5%, 1.1055, 1.0525)), 1.0525)</f>
        <v>14.278168652768295</v>
      </c>
    </row>
    <row r="4634" spans="1:8" x14ac:dyDescent="0.25">
      <c r="A4634" t="s">
        <v>176</v>
      </c>
      <c r="B4634" t="str">
        <f>VLOOKUP(C4634, olt_db!$B$2:$E$70, 2, 0)</f>
        <v>OLT-SMGN-Hulakma_Sinaga</v>
      </c>
      <c r="C4634" t="s">
        <v>1471</v>
      </c>
      <c r="D4634" s="30" t="s">
        <v>1837</v>
      </c>
      <c r="E4634" s="30" t="s">
        <v>1599</v>
      </c>
      <c r="F4634" s="134">
        <v>2.9871486539771701</v>
      </c>
      <c r="G4634" s="135">
        <v>99.095659223803096</v>
      </c>
      <c r="H4634" s="32">
        <f>ACOS(COS(RADIANS(90-F4635)) * COS(RADIANS(90-F4634)) + SIN(RADIANS(90-F4635)) * SIN(RADIANS(90-F4634)) * COS(RADIANS(G4635-G4634))) * 6371392 * IFERROR(IF(AVERAGEIF('TT History'!$B:$B, D4634, 'TT History'!$E:$E) &gt; 9.8%, 1.1205, IF(AVERAGEIF('TT History'!$B:$B, D4634, 'TT History'!$E:$E) &gt;= 8.5%, 1.1055, 1.0525)), 1.0525)</f>
        <v>9.0270995539210457</v>
      </c>
    </row>
    <row r="4635" spans="1:8" x14ac:dyDescent="0.25">
      <c r="A4635" t="s">
        <v>176</v>
      </c>
      <c r="B4635" t="str">
        <f>VLOOKUP(C4635, olt_db!$B$2:$E$70, 2, 0)</f>
        <v>OLT-SMGN-Hulakma_Sinaga</v>
      </c>
      <c r="C4635" t="s">
        <v>1471</v>
      </c>
      <c r="D4635" s="30" t="s">
        <v>1837</v>
      </c>
      <c r="E4635" s="30" t="s">
        <v>1600</v>
      </c>
      <c r="F4635" s="134">
        <v>2.9870715562929102</v>
      </c>
      <c r="G4635" s="135">
        <v>99.095657032584995</v>
      </c>
      <c r="H4635" s="32">
        <f>ACOS(COS(RADIANS(90-F4636)) * COS(RADIANS(90-F4635)) + SIN(RADIANS(90-F4636)) * SIN(RADIANS(90-F4635)) * COS(RADIANS(G4636-G4635))) * 6371392 * IFERROR(IF(AVERAGEIF('TT History'!$B:$B, D4635, 'TT History'!$E:$E) &gt; 9.8%, 1.1205, IF(AVERAGEIF('TT History'!$B:$B, D4635, 'TT History'!$E:$E) &gt;= 8.5%, 1.1055, 1.0525)), 1.0525)</f>
        <v>12.264003933687208</v>
      </c>
    </row>
    <row r="4636" spans="1:8" x14ac:dyDescent="0.25">
      <c r="A4636" t="s">
        <v>176</v>
      </c>
      <c r="B4636" t="str">
        <f>VLOOKUP(C4636, olt_db!$B$2:$E$70, 2, 0)</f>
        <v>OLT-SMGN-Hulakma_Sinaga</v>
      </c>
      <c r="C4636" t="s">
        <v>1471</v>
      </c>
      <c r="D4636" s="30" t="s">
        <v>1837</v>
      </c>
      <c r="E4636" s="30" t="s">
        <v>1601</v>
      </c>
      <c r="F4636" s="134">
        <v>2.9869667711664998</v>
      </c>
      <c r="G4636" s="135">
        <v>99.095656988792697</v>
      </c>
      <c r="H4636" s="32">
        <f>ACOS(COS(RADIANS(90-F4637)) * COS(RADIANS(90-F4636)) + SIN(RADIANS(90-F4637)) * SIN(RADIANS(90-F4636)) * COS(RADIANS(G4637-G4636))) * 6371392 * IFERROR(IF(AVERAGEIF('TT History'!$B:$B, D4636, 'TT History'!$E:$E) &gt; 9.8%, 1.1205, IF(AVERAGEIF('TT History'!$B:$B, D4636, 'TT History'!$E:$E) &gt;= 8.5%, 1.1055, 1.0525)), 1.0525)</f>
        <v>11.741145706404419</v>
      </c>
    </row>
    <row r="4637" spans="1:8" x14ac:dyDescent="0.25">
      <c r="A4637" t="s">
        <v>176</v>
      </c>
      <c r="B4637" t="str">
        <f>VLOOKUP(C4637, olt_db!$B$2:$E$70, 2, 0)</f>
        <v>OLT-SMGN-Hulakma_Sinaga</v>
      </c>
      <c r="C4637" t="s">
        <v>1471</v>
      </c>
      <c r="D4637" s="30" t="s">
        <v>1837</v>
      </c>
      <c r="E4637" s="30" t="s">
        <v>1602</v>
      </c>
      <c r="F4637" s="134">
        <v>2.9868664542661199</v>
      </c>
      <c r="G4637" s="135">
        <v>99.095657821711399</v>
      </c>
      <c r="H4637" s="32">
        <f>ACOS(COS(RADIANS(90-F4638)) * COS(RADIANS(90-F4637)) + SIN(RADIANS(90-F4638)) * SIN(RADIANS(90-F4637)) * COS(RADIANS(G4638-G4637))) * 6371392 * IFERROR(IF(AVERAGEIF('TT History'!$B:$B, D4637, 'TT History'!$E:$E) &gt; 9.8%, 1.1205, IF(AVERAGEIF('TT History'!$B:$B, D4637, 'TT History'!$E:$E) &gt;= 8.5%, 1.1055, 1.0525)), 1.0525)</f>
        <v>16.207049218387738</v>
      </c>
    </row>
    <row r="4638" spans="1:8" x14ac:dyDescent="0.25">
      <c r="A4638" t="s">
        <v>176</v>
      </c>
      <c r="B4638" t="str">
        <f>VLOOKUP(C4638, olt_db!$B$2:$E$70, 2, 0)</f>
        <v>OLT-SMGN-Hulakma_Sinaga</v>
      </c>
      <c r="C4638" t="s">
        <v>1471</v>
      </c>
      <c r="D4638" s="30" t="s">
        <v>1837</v>
      </c>
      <c r="E4638" s="30" t="s">
        <v>1603</v>
      </c>
      <c r="F4638" s="134">
        <v>2.9867293306688198</v>
      </c>
      <c r="G4638" s="135">
        <v>99.0956385133168</v>
      </c>
      <c r="H4638" s="32">
        <f>ACOS(COS(RADIANS(90-F4639)) * COS(RADIANS(90-F4638)) + SIN(RADIANS(90-F4639)) * SIN(RADIANS(90-F4638)) * COS(RADIANS(G4639-G4638))) * 6371392 * IFERROR(IF(AVERAGEIF('TT History'!$B:$B, D4638, 'TT History'!$E:$E) &gt; 9.8%, 1.1205, IF(AVERAGEIF('TT History'!$B:$B, D4638, 'TT History'!$E:$E) &gt;= 8.5%, 1.1055, 1.0525)), 1.0525)</f>
        <v>15.473947979691321</v>
      </c>
    </row>
    <row r="4639" spans="1:8" x14ac:dyDescent="0.25">
      <c r="A4639" t="s">
        <v>176</v>
      </c>
      <c r="B4639" t="str">
        <f>VLOOKUP(C4639, olt_db!$B$2:$E$70, 2, 0)</f>
        <v>OLT-SMGN-Hulakma_Sinaga</v>
      </c>
      <c r="C4639" t="s">
        <v>1471</v>
      </c>
      <c r="D4639" s="30" t="s">
        <v>1837</v>
      </c>
      <c r="E4639" s="30" t="s">
        <v>1604</v>
      </c>
      <c r="F4639" s="134">
        <v>2.9865971775575799</v>
      </c>
      <c r="G4639" s="135">
        <v>99.095634575927704</v>
      </c>
      <c r="H4639" s="32">
        <f>ACOS(COS(RADIANS(90-F4640)) * COS(RADIANS(90-F4639)) + SIN(RADIANS(90-F4640)) * SIN(RADIANS(90-F4639)) * COS(RADIANS(G4640-G4639))) * 6371392 * IFERROR(IF(AVERAGEIF('TT History'!$B:$B, D4639, 'TT History'!$E:$E) &gt; 9.8%, 1.1205, IF(AVERAGEIF('TT History'!$B:$B, D4639, 'TT History'!$E:$E) &gt;= 8.5%, 1.1055, 1.0525)), 1.0525)</f>
        <v>8.5018968468537004</v>
      </c>
    </row>
    <row r="4640" spans="1:8" x14ac:dyDescent="0.25">
      <c r="A4640" t="s">
        <v>176</v>
      </c>
      <c r="B4640" t="str">
        <f>VLOOKUP(C4640, olt_db!$B$2:$E$70, 2, 0)</f>
        <v>OLT-SMGN-Hulakma_Sinaga</v>
      </c>
      <c r="C4640" t="s">
        <v>1471</v>
      </c>
      <c r="D4640" s="30" t="s">
        <v>1837</v>
      </c>
      <c r="E4640" s="30" t="s">
        <v>1605</v>
      </c>
      <c r="F4640" s="134">
        <v>2.98652453527873</v>
      </c>
      <c r="G4640" s="135">
        <v>99.095634176716302</v>
      </c>
      <c r="H4640" s="32">
        <f>ACOS(COS(RADIANS(90-F4641)) * COS(RADIANS(90-F4640)) + SIN(RADIANS(90-F4641)) * SIN(RADIANS(90-F4640)) * COS(RADIANS(G4641-G4640))) * 6371392 * IFERROR(IF(AVERAGEIF('TT History'!$B:$B, D4640, 'TT History'!$E:$E) &gt; 9.8%, 1.1205, IF(AVERAGEIF('TT History'!$B:$B, D4640, 'TT History'!$E:$E) &gt;= 8.5%, 1.1055, 1.0525)), 1.0525)</f>
        <v>11.973983100748335</v>
      </c>
    </row>
    <row r="4641" spans="1:8" x14ac:dyDescent="0.25">
      <c r="A4641" t="s">
        <v>176</v>
      </c>
      <c r="B4641" t="str">
        <f>VLOOKUP(C4641, olt_db!$B$2:$E$70, 2, 0)</f>
        <v>OLT-SMGN-Hulakma_Sinaga</v>
      </c>
      <c r="C4641" t="s">
        <v>1471</v>
      </c>
      <c r="D4641" s="30" t="s">
        <v>1837</v>
      </c>
      <c r="E4641" s="30" t="s">
        <v>1606</v>
      </c>
      <c r="F4641" s="134">
        <v>2.9864223931276102</v>
      </c>
      <c r="G4641" s="135">
        <v>99.095628371095799</v>
      </c>
      <c r="H4641" s="32">
        <f>ACOS(COS(RADIANS(90-F4642)) * COS(RADIANS(90-F4641)) + SIN(RADIANS(90-F4642)) * SIN(RADIANS(90-F4641)) * COS(RADIANS(G4642-G4641))) * 6371392 * IFERROR(IF(AVERAGEIF('TT History'!$B:$B, D4641, 'TT History'!$E:$E) &gt; 9.8%, 1.1205, IF(AVERAGEIF('TT History'!$B:$B, D4641, 'TT History'!$E:$E) &gt;= 8.5%, 1.1055, 1.0525)), 1.0525)</f>
        <v>10.807676870443656</v>
      </c>
    </row>
    <row r="4642" spans="1:8" x14ac:dyDescent="0.25">
      <c r="A4642" t="s">
        <v>176</v>
      </c>
      <c r="B4642" t="str">
        <f>VLOOKUP(C4642, olt_db!$B$2:$E$70, 2, 0)</f>
        <v>OLT-SMGN-Hulakma_Sinaga</v>
      </c>
      <c r="C4642" t="s">
        <v>1471</v>
      </c>
      <c r="D4642" s="30" t="s">
        <v>1837</v>
      </c>
      <c r="E4642" s="30" t="s">
        <v>1607</v>
      </c>
      <c r="F4642" s="134">
        <v>2.9863300805603101</v>
      </c>
      <c r="G4642" s="135">
        <v>99.095626036922994</v>
      </c>
      <c r="H4642" s="32">
        <f>ACOS(COS(RADIANS(90-F4643)) * COS(RADIANS(90-F4642)) + SIN(RADIANS(90-F4643)) * SIN(RADIANS(90-F4642)) * COS(RADIANS(G4643-G4642))) * 6371392 * IFERROR(IF(AVERAGEIF('TT History'!$B:$B, D4642, 'TT History'!$E:$E) &gt; 9.8%, 1.1205, IF(AVERAGEIF('TT History'!$B:$B, D4642, 'TT History'!$E:$E) &gt;= 8.5%, 1.1055, 1.0525)), 1.0525)</f>
        <v>10.456434050874222</v>
      </c>
    </row>
    <row r="4643" spans="1:8" x14ac:dyDescent="0.25">
      <c r="A4643" t="s">
        <v>176</v>
      </c>
      <c r="B4643" t="str">
        <f>VLOOKUP(C4643, olt_db!$B$2:$E$70, 2, 0)</f>
        <v>OLT-SMGN-Hulakma_Sinaga</v>
      </c>
      <c r="C4643" t="s">
        <v>1471</v>
      </c>
      <c r="D4643" s="30" t="s">
        <v>1837</v>
      </c>
      <c r="E4643" s="30" t="s">
        <v>1608</v>
      </c>
      <c r="F4643" s="134">
        <v>2.9862407651409</v>
      </c>
      <c r="G4643" s="135">
        <v>99.095623956776095</v>
      </c>
      <c r="H4643" s="32">
        <f>ACOS(COS(RADIANS(90-F4644)) * COS(RADIANS(90-F4643)) + SIN(RADIANS(90-F4644)) * SIN(RADIANS(90-F4643)) * COS(RADIANS(G4644-G4643))) * 6371392 * IFERROR(IF(AVERAGEIF('TT History'!$B:$B, D4643, 'TT History'!$E:$E) &gt; 9.8%, 1.1205, IF(AVERAGEIF('TT History'!$B:$B, D4643, 'TT History'!$E:$E) &gt;= 8.5%, 1.1055, 1.0525)), 1.0525)</f>
        <v>11.986901594939948</v>
      </c>
    </row>
    <row r="4644" spans="1:8" x14ac:dyDescent="0.25">
      <c r="A4644" t="s">
        <v>176</v>
      </c>
      <c r="B4644" t="str">
        <f>VLOOKUP(C4644, olt_db!$B$2:$E$70, 2, 0)</f>
        <v>OLT-SMGN-Hulakma_Sinaga</v>
      </c>
      <c r="C4644" t="s">
        <v>1471</v>
      </c>
      <c r="D4644" s="30" t="s">
        <v>1837</v>
      </c>
      <c r="E4644" s="30" t="s">
        <v>1609</v>
      </c>
      <c r="F4644" s="134">
        <v>2.9861387136880801</v>
      </c>
      <c r="G4644" s="135">
        <v>99.095615354289095</v>
      </c>
      <c r="H4644" s="32">
        <f>ACOS(COS(RADIANS(90-F4645)) * COS(RADIANS(90-F4644)) + SIN(RADIANS(90-F4645)) * SIN(RADIANS(90-F4644)) * COS(RADIANS(G4645-G4644))) * 6371392 * IFERROR(IF(AVERAGEIF('TT History'!$B:$B, D4644, 'TT History'!$E:$E) &gt; 9.8%, 1.1205, IF(AVERAGEIF('TT History'!$B:$B, D4644, 'TT History'!$E:$E) &gt;= 8.5%, 1.1055, 1.0525)), 1.0525)</f>
        <v>16.462563614688445</v>
      </c>
    </row>
    <row r="4645" spans="1:8" x14ac:dyDescent="0.25">
      <c r="A4645" t="s">
        <v>176</v>
      </c>
      <c r="B4645" t="str">
        <f>VLOOKUP(C4645, olt_db!$B$2:$E$70, 2, 0)</f>
        <v>OLT-SMGN-Hulakma_Sinaga</v>
      </c>
      <c r="C4645" t="s">
        <v>1471</v>
      </c>
      <c r="D4645" s="30" t="s">
        <v>1837</v>
      </c>
      <c r="E4645" s="30" t="s">
        <v>1610</v>
      </c>
      <c r="F4645" s="134">
        <v>2.9859987795179102</v>
      </c>
      <c r="G4645" s="135">
        <v>99.095601073642399</v>
      </c>
      <c r="H4645" s="32">
        <f>ACOS(COS(RADIANS(90-F4646)) * COS(RADIANS(90-F4645)) + SIN(RADIANS(90-F4646)) * SIN(RADIANS(90-F4645)) * COS(RADIANS(G4646-G4645))) * 6371392 * IFERROR(IF(AVERAGEIF('TT History'!$B:$B, D4645, 'TT History'!$E:$E) &gt; 9.8%, 1.1205, IF(AVERAGEIF('TT History'!$B:$B, D4645, 'TT History'!$E:$E) &gt;= 8.5%, 1.1055, 1.0525)), 1.0525)</f>
        <v>10.53302504662703</v>
      </c>
    </row>
    <row r="4646" spans="1:8" x14ac:dyDescent="0.25">
      <c r="A4646" t="s">
        <v>176</v>
      </c>
      <c r="B4646" t="str">
        <f>VLOOKUP(C4646, olt_db!$B$2:$E$70, 2, 0)</f>
        <v>OLT-SMGN-Hulakma_Sinaga</v>
      </c>
      <c r="C4646" t="s">
        <v>1471</v>
      </c>
      <c r="D4646" s="30" t="s">
        <v>1837</v>
      </c>
      <c r="E4646" s="30" t="s">
        <v>1611</v>
      </c>
      <c r="F4646" s="134">
        <v>2.9859091298577001</v>
      </c>
      <c r="G4646" s="135">
        <v>99.095593177601202</v>
      </c>
      <c r="H4646" s="32">
        <f>ACOS(COS(RADIANS(90-F4647)) * COS(RADIANS(90-F4646)) + SIN(RADIANS(90-F4647)) * SIN(RADIANS(90-F4646)) * COS(RADIANS(G4647-G4646))) * 6371392 * IFERROR(IF(AVERAGEIF('TT History'!$B:$B, D4646, 'TT History'!$E:$E) &gt; 9.8%, 1.1205, IF(AVERAGEIF('TT History'!$B:$B, D4646, 'TT History'!$E:$E) &gt;= 8.5%, 1.1055, 1.0525)), 1.0525)</f>
        <v>7.8478144382904693</v>
      </c>
    </row>
    <row r="4647" spans="1:8" x14ac:dyDescent="0.25">
      <c r="A4647" t="s">
        <v>176</v>
      </c>
      <c r="B4647" t="str">
        <f>VLOOKUP(C4647, olt_db!$B$2:$E$70, 2, 0)</f>
        <v>OLT-SMGN-Hulakma_Sinaga</v>
      </c>
      <c r="C4647" t="s">
        <v>1471</v>
      </c>
      <c r="D4647" s="30" t="s">
        <v>1837</v>
      </c>
      <c r="E4647" s="30" t="s">
        <v>1612</v>
      </c>
      <c r="F4647" s="134">
        <v>2.9858420742447902</v>
      </c>
      <c r="G4647" s="135">
        <v>99.095593106144307</v>
      </c>
      <c r="H4647" s="32">
        <f>ACOS(COS(RADIANS(90-F4648)) * COS(RADIANS(90-F4647)) + SIN(RADIANS(90-F4648)) * SIN(RADIANS(90-F4647)) * COS(RADIANS(G4648-G4647))) * 6371392 * IFERROR(IF(AVERAGEIF('TT History'!$B:$B, D4647, 'TT History'!$E:$E) &gt; 9.8%, 1.1205, IF(AVERAGEIF('TT History'!$B:$B, D4647, 'TT History'!$E:$E) &gt;= 8.5%, 1.1055, 1.0525)), 1.0525)</f>
        <v>8.8059301487055901</v>
      </c>
    </row>
    <row r="4648" spans="1:8" x14ac:dyDescent="0.25">
      <c r="A4648" t="s">
        <v>176</v>
      </c>
      <c r="B4648" t="str">
        <f>VLOOKUP(C4648, olt_db!$B$2:$E$70, 2, 0)</f>
        <v>OLT-SMGN-Hulakma_Sinaga</v>
      </c>
      <c r="C4648" t="s">
        <v>1471</v>
      </c>
      <c r="D4648" s="30" t="s">
        <v>1837</v>
      </c>
      <c r="E4648" s="30" t="s">
        <v>1613</v>
      </c>
      <c r="F4648" s="134">
        <v>2.98576684309822</v>
      </c>
      <c r="G4648" s="135">
        <v>99.095591991442902</v>
      </c>
      <c r="H4648" s="32">
        <f>ACOS(COS(RADIANS(90-F4649)) * COS(RADIANS(90-F4648)) + SIN(RADIANS(90-F4649)) * SIN(RADIANS(90-F4648)) * COS(RADIANS(G4649-G4648))) * 6371392 * IFERROR(IF(AVERAGEIF('TT History'!$B:$B, D4648, 'TT History'!$E:$E) &gt; 9.8%, 1.1205, IF(AVERAGEIF('TT History'!$B:$B, D4648, 'TT History'!$E:$E) &gt;= 8.5%, 1.1055, 1.0525)), 1.0525)</f>
        <v>9.5933731385796506</v>
      </c>
    </row>
    <row r="4649" spans="1:8" x14ac:dyDescent="0.25">
      <c r="A4649" t="s">
        <v>176</v>
      </c>
      <c r="B4649" t="str">
        <f>VLOOKUP(C4649, olt_db!$B$2:$E$70, 2, 0)</f>
        <v>OLT-SMGN-Hulakma_Sinaga</v>
      </c>
      <c r="C4649" t="s">
        <v>1471</v>
      </c>
      <c r="D4649" s="30" t="s">
        <v>1837</v>
      </c>
      <c r="E4649" s="30" t="s">
        <v>1614</v>
      </c>
      <c r="F4649" s="134">
        <v>2.9856849218814299</v>
      </c>
      <c r="G4649" s="135">
        <v>99.095589099189098</v>
      </c>
      <c r="H4649" s="32">
        <f>ACOS(COS(RADIANS(90-F4650)) * COS(RADIANS(90-F4649)) + SIN(RADIANS(90-F4650)) * SIN(RADIANS(90-F4649)) * COS(RADIANS(G4650-G4649))) * 6371392 * IFERROR(IF(AVERAGEIF('TT History'!$B:$B, D4649, 'TT History'!$E:$E) &gt; 9.8%, 1.1205, IF(AVERAGEIF('TT History'!$B:$B, D4649, 'TT History'!$E:$E) &gt;= 8.5%, 1.1055, 1.0525)), 1.0525)</f>
        <v>9.6726692709001068</v>
      </c>
    </row>
    <row r="4650" spans="1:8" x14ac:dyDescent="0.25">
      <c r="A4650" t="s">
        <v>176</v>
      </c>
      <c r="B4650" t="str">
        <f>VLOOKUP(C4650, olt_db!$B$2:$E$70, 2, 0)</f>
        <v>OLT-SMGN-Hulakma_Sinaga</v>
      </c>
      <c r="C4650" t="s">
        <v>1471</v>
      </c>
      <c r="D4650" s="30" t="s">
        <v>1837</v>
      </c>
      <c r="E4650" s="30" t="s">
        <v>1615</v>
      </c>
      <c r="F4650" s="134">
        <v>2.9856023729927301</v>
      </c>
      <c r="G4650" s="135">
        <v>99.095585052406804</v>
      </c>
      <c r="H4650" s="32">
        <f>ACOS(COS(RADIANS(90-F4651)) * COS(RADIANS(90-F4650)) + SIN(RADIANS(90-F4651)) * SIN(RADIANS(90-F4650)) * COS(RADIANS(G4651-G4650))) * 6371392 * IFERROR(IF(AVERAGEIF('TT History'!$B:$B, D4650, 'TT History'!$E:$E) &gt; 9.8%, 1.1205, IF(AVERAGEIF('TT History'!$B:$B, D4650, 'TT History'!$E:$E) &gt;= 8.5%, 1.1055, 1.0525)), 1.0525)</f>
        <v>10.639138480213647</v>
      </c>
    </row>
    <row r="4651" spans="1:8" x14ac:dyDescent="0.25">
      <c r="A4651" t="s">
        <v>176</v>
      </c>
      <c r="B4651" t="str">
        <f>VLOOKUP(C4651, olt_db!$B$2:$E$70, 2, 0)</f>
        <v>OLT-SMGN-Hulakma_Sinaga</v>
      </c>
      <c r="C4651" t="s">
        <v>1471</v>
      </c>
      <c r="D4651" s="30" t="s">
        <v>1837</v>
      </c>
      <c r="E4651" s="30" t="s">
        <v>1616</v>
      </c>
      <c r="F4651" s="134">
        <v>2.98551150555432</v>
      </c>
      <c r="G4651" s="135">
        <v>99.095582593374701</v>
      </c>
      <c r="H4651" s="32">
        <f>ACOS(COS(RADIANS(90-F4652)) * COS(RADIANS(90-F4651)) + SIN(RADIANS(90-F4652)) * SIN(RADIANS(90-F4651)) * COS(RADIANS(G4652-G4651))) * 6371392 * IFERROR(IF(AVERAGEIF('TT History'!$B:$B, D4651, 'TT History'!$E:$E) &gt; 9.8%, 1.1205, IF(AVERAGEIF('TT History'!$B:$B, D4651, 'TT History'!$E:$E) &gt;= 8.5%, 1.1055, 1.0525)), 1.0525)</f>
        <v>11.365625247331396</v>
      </c>
    </row>
    <row r="4652" spans="1:8" x14ac:dyDescent="0.25">
      <c r="A4652" t="s">
        <v>176</v>
      </c>
      <c r="B4652" t="str">
        <f>VLOOKUP(C4652, olt_db!$B$2:$E$70, 2, 0)</f>
        <v>OLT-SMGN-Hulakma_Sinaga</v>
      </c>
      <c r="C4652" t="s">
        <v>1471</v>
      </c>
      <c r="D4652" s="30" t="s">
        <v>1837</v>
      </c>
      <c r="E4652" s="30" t="s">
        <v>1617</v>
      </c>
      <c r="F4652" s="134">
        <v>2.9854144052408</v>
      </c>
      <c r="G4652" s="135">
        <v>99.095583869453606</v>
      </c>
      <c r="H4652" s="32">
        <f>ACOS(COS(RADIANS(90-F4653)) * COS(RADIANS(90-F4652)) + SIN(RADIANS(90-F4653)) * SIN(RADIANS(90-F4652)) * COS(RADIANS(G4653-G4652))) * 6371392 * IFERROR(IF(AVERAGEIF('TT History'!$B:$B, D4652, 'TT History'!$E:$E) &gt; 9.8%, 1.1205, IF(AVERAGEIF('TT History'!$B:$B, D4652, 'TT History'!$E:$E) &gt;= 8.5%, 1.1055, 1.0525)), 1.0525)</f>
        <v>11.109276560569121</v>
      </c>
    </row>
    <row r="4653" spans="1:8" x14ac:dyDescent="0.25">
      <c r="A4653" t="s">
        <v>176</v>
      </c>
      <c r="B4653" t="str">
        <f>VLOOKUP(C4653, olt_db!$B$2:$E$70, 2, 0)</f>
        <v>OLT-SMGN-Hulakma_Sinaga</v>
      </c>
      <c r="C4653" t="s">
        <v>1471</v>
      </c>
      <c r="D4653" s="30" t="s">
        <v>1837</v>
      </c>
      <c r="E4653" s="30" t="s">
        <v>1618</v>
      </c>
      <c r="F4653" s="134">
        <v>2.9853195078478199</v>
      </c>
      <c r="G4653" s="135">
        <v>99.095581821295198</v>
      </c>
      <c r="H4653" s="32">
        <f>ACOS(COS(RADIANS(90-F4654)) * COS(RADIANS(90-F4653)) + SIN(RADIANS(90-F4654)) * SIN(RADIANS(90-F4653)) * COS(RADIANS(G4654-G4653))) * 6371392 * IFERROR(IF(AVERAGEIF('TT History'!$B:$B, D4653, 'TT History'!$E:$E) &gt; 9.8%, 1.1205, IF(AVERAGEIF('TT History'!$B:$B, D4653, 'TT History'!$E:$E) &gt;= 8.5%, 1.1055, 1.0525)), 1.0525)</f>
        <v>14.288305302722408</v>
      </c>
    </row>
    <row r="4654" spans="1:8" x14ac:dyDescent="0.25">
      <c r="A4654" t="s">
        <v>176</v>
      </c>
      <c r="B4654" t="str">
        <f>VLOOKUP(C4654, olt_db!$B$2:$E$70, 2, 0)</f>
        <v>OLT-SMGN-Hulakma_Sinaga</v>
      </c>
      <c r="C4654" t="s">
        <v>1471</v>
      </c>
      <c r="D4654" s="30" t="s">
        <v>1837</v>
      </c>
      <c r="E4654" s="30" t="s">
        <v>1619</v>
      </c>
      <c r="F4654" s="134">
        <v>2.98519746459684</v>
      </c>
      <c r="G4654" s="135">
        <v>99.095584886364705</v>
      </c>
      <c r="H4654" s="32">
        <f>ACOS(COS(RADIANS(90-F4655)) * COS(RADIANS(90-F4654)) + SIN(RADIANS(90-F4655)) * SIN(RADIANS(90-F4654)) * COS(RADIANS(G4655-G4654))) * 6371392 * IFERROR(IF(AVERAGEIF('TT History'!$B:$B, D4654, 'TT History'!$E:$E) &gt; 9.8%, 1.1205, IF(AVERAGEIF('TT History'!$B:$B, D4654, 'TT History'!$E:$E) &gt;= 8.5%, 1.1055, 1.0525)), 1.0525)</f>
        <v>13.830576803844011</v>
      </c>
    </row>
    <row r="4655" spans="1:8" x14ac:dyDescent="0.25">
      <c r="A4655" t="s">
        <v>176</v>
      </c>
      <c r="B4655" t="str">
        <f>VLOOKUP(C4655, olt_db!$B$2:$E$70, 2, 0)</f>
        <v>OLT-SMGN-Hulakma_Sinaga</v>
      </c>
      <c r="C4655" t="s">
        <v>1471</v>
      </c>
      <c r="D4655" s="30" t="s">
        <v>1837</v>
      </c>
      <c r="E4655" s="30" t="s">
        <v>1620</v>
      </c>
      <c r="F4655" s="134">
        <v>2.98507934085979</v>
      </c>
      <c r="G4655" s="135">
        <v>99.095581562355093</v>
      </c>
      <c r="H4655" s="32">
        <f>ACOS(COS(RADIANS(90-F4656)) * COS(RADIANS(90-F4655)) + SIN(RADIANS(90-F4656)) * SIN(RADIANS(90-F4655)) * COS(RADIANS(G4656-G4655))) * 6371392 * IFERROR(IF(AVERAGEIF('TT History'!$B:$B, D4655, 'TT History'!$E:$E) &gt; 9.8%, 1.1205, IF(AVERAGEIF('TT History'!$B:$B, D4655, 'TT History'!$E:$E) &gt;= 8.5%, 1.1055, 1.0525)), 1.0525)</f>
        <v>13.823355323788526</v>
      </c>
    </row>
    <row r="4656" spans="1:8" x14ac:dyDescent="0.25">
      <c r="A4656" t="s">
        <v>176</v>
      </c>
      <c r="B4656" t="str">
        <f>VLOOKUP(C4656, olt_db!$B$2:$E$70, 2, 0)</f>
        <v>OLT-SMGN-Hulakma_Sinaga</v>
      </c>
      <c r="C4656" t="s">
        <v>1471</v>
      </c>
      <c r="D4656" s="30" t="s">
        <v>1837</v>
      </c>
      <c r="E4656" s="30" t="s">
        <v>1621</v>
      </c>
      <c r="F4656" s="134">
        <v>2.9849614616868698</v>
      </c>
      <c r="G4656" s="135">
        <v>99.095588892587401</v>
      </c>
      <c r="H4656" s="32">
        <f>ACOS(COS(RADIANS(90-F4657)) * COS(RADIANS(90-F4656)) + SIN(RADIANS(90-F4657)) * SIN(RADIANS(90-F4656)) * COS(RADIANS(G4657-G4656))) * 6371392 * IFERROR(IF(AVERAGEIF('TT History'!$B:$B, D4656, 'TT History'!$E:$E) &gt; 9.8%, 1.1205, IF(AVERAGEIF('TT History'!$B:$B, D4656, 'TT History'!$E:$E) &gt;= 8.5%, 1.1055, 1.0525)), 1.0525)</f>
        <v>14.280266480079769</v>
      </c>
    </row>
    <row r="4657" spans="1:8" x14ac:dyDescent="0.25">
      <c r="A4657" t="s">
        <v>176</v>
      </c>
      <c r="B4657" t="str">
        <f>VLOOKUP(C4657, olt_db!$B$2:$E$70, 2, 0)</f>
        <v>OLT-SMGN-Hulakma_Sinaga</v>
      </c>
      <c r="C4657" t="s">
        <v>1471</v>
      </c>
      <c r="D4657" s="30" t="s">
        <v>1837</v>
      </c>
      <c r="E4657" s="30" t="s">
        <v>1622</v>
      </c>
      <c r="F4657" s="134">
        <v>2.9848396319648498</v>
      </c>
      <c r="G4657" s="135">
        <v>99.095595552037395</v>
      </c>
      <c r="H4657" s="32">
        <f>ACOS(COS(RADIANS(90-F4658)) * COS(RADIANS(90-F4657)) + SIN(RADIANS(90-F4658)) * SIN(RADIANS(90-F4657)) * COS(RADIANS(G4658-G4657))) * 6371392 * IFERROR(IF(AVERAGEIF('TT History'!$B:$B, D4657, 'TT History'!$E:$E) &gt; 9.8%, 1.1205, IF(AVERAGEIF('TT History'!$B:$B, D4657, 'TT History'!$E:$E) &gt;= 8.5%, 1.1055, 1.0525)), 1.0525)</f>
        <v>14.715203411335828</v>
      </c>
    </row>
    <row r="4658" spans="1:8" x14ac:dyDescent="0.25">
      <c r="A4658" t="s">
        <v>176</v>
      </c>
      <c r="B4658" t="str">
        <f>VLOOKUP(C4658, olt_db!$B$2:$E$70, 2, 0)</f>
        <v>OLT-SMGN-Hulakma_Sinaga</v>
      </c>
      <c r="C4658" t="s">
        <v>1471</v>
      </c>
      <c r="D4658" s="30" t="s">
        <v>1837</v>
      </c>
      <c r="E4658" s="30" t="s">
        <v>1623</v>
      </c>
      <c r="F4658" s="134">
        <v>2.9847150998259302</v>
      </c>
      <c r="G4658" s="135">
        <v>99.095612866250903</v>
      </c>
      <c r="H4658" s="32">
        <f>ACOS(COS(RADIANS(90-F4659)) * COS(RADIANS(90-F4658)) + SIN(RADIANS(90-F4659)) * SIN(RADIANS(90-F4658)) * COS(RADIANS(G4659-G4658))) * 6371392 * IFERROR(IF(AVERAGEIF('TT History'!$B:$B, D4658, 'TT History'!$E:$E) &gt; 9.8%, 1.1205, IF(AVERAGEIF('TT History'!$B:$B, D4658, 'TT History'!$E:$E) &gt;= 8.5%, 1.1055, 1.0525)), 1.0525)</f>
        <v>20.410511934942289</v>
      </c>
    </row>
    <row r="4659" spans="1:8" x14ac:dyDescent="0.25">
      <c r="A4659" t="s">
        <v>176</v>
      </c>
      <c r="B4659" t="str">
        <f>VLOOKUP(C4659, olt_db!$B$2:$E$70, 2, 0)</f>
        <v>OLT-SMGN-Hulakma_Sinaga</v>
      </c>
      <c r="C4659" t="s">
        <v>1471</v>
      </c>
      <c r="D4659" s="30" t="s">
        <v>1837</v>
      </c>
      <c r="E4659" s="30" t="s">
        <v>1624</v>
      </c>
      <c r="F4659" s="134">
        <v>2.9845446557659501</v>
      </c>
      <c r="G4659" s="135">
        <v>99.095649795711495</v>
      </c>
      <c r="H4659" s="32">
        <f>ACOS(COS(RADIANS(90-F4660)) * COS(RADIANS(90-F4659)) + SIN(RADIANS(90-F4660)) * SIN(RADIANS(90-F4659)) * COS(RADIANS(G4660-G4659))) * 6371392 * IFERROR(IF(AVERAGEIF('TT History'!$B:$B, D4659, 'TT History'!$E:$E) &gt; 9.8%, 1.1205, IF(AVERAGEIF('TT History'!$B:$B, D4659, 'TT History'!$E:$E) &gt;= 8.5%, 1.1055, 1.0525)), 1.0525)</f>
        <v>19.588211442339215</v>
      </c>
    </row>
    <row r="4660" spans="1:8" x14ac:dyDescent="0.25">
      <c r="A4660" t="s">
        <v>176</v>
      </c>
      <c r="B4660" t="str">
        <f>VLOOKUP(C4660, olt_db!$B$2:$E$70, 2, 0)</f>
        <v>OLT-SMGN-Hulakma_Sinaga</v>
      </c>
      <c r="C4660" t="s">
        <v>1471</v>
      </c>
      <c r="D4660" s="30" t="s">
        <v>1837</v>
      </c>
      <c r="E4660" s="30" t="s">
        <v>1625</v>
      </c>
      <c r="F4660" s="134">
        <v>2.9843901254072698</v>
      </c>
      <c r="G4660" s="135">
        <v>99.095714152976001</v>
      </c>
      <c r="H4660" s="32">
        <f>ACOS(COS(RADIANS(90-F4661)) * COS(RADIANS(90-F4660)) + SIN(RADIANS(90-F4661)) * SIN(RADIANS(90-F4660)) * COS(RADIANS(G4661-G4660))) * 6371392 * IFERROR(IF(AVERAGEIF('TT History'!$B:$B, D4660, 'TT History'!$E:$E) &gt; 9.8%, 1.1205, IF(AVERAGEIF('TT History'!$B:$B, D4660, 'TT History'!$E:$E) &gt;= 8.5%, 1.1055, 1.0525)), 1.0525)</f>
        <v>17.204324289558659</v>
      </c>
    </row>
    <row r="4661" spans="1:8" x14ac:dyDescent="0.25">
      <c r="A4661" t="s">
        <v>176</v>
      </c>
      <c r="B4661" t="str">
        <f>VLOOKUP(C4661, olt_db!$B$2:$E$70, 2, 0)</f>
        <v>OLT-SMGN-Hulakma_Sinaga</v>
      </c>
      <c r="C4661" t="s">
        <v>1471</v>
      </c>
      <c r="D4661" s="30" t="s">
        <v>1837</v>
      </c>
      <c r="E4661" s="30" t="s">
        <v>1626</v>
      </c>
      <c r="F4661" s="134">
        <v>2.9842729923048599</v>
      </c>
      <c r="G4661" s="135">
        <v>99.095803082732004</v>
      </c>
      <c r="H4661" s="32">
        <f>ACOS(COS(RADIANS(90-F4662)) * COS(RADIANS(90-F4661)) + SIN(RADIANS(90-F4662)) * SIN(RADIANS(90-F4661)) * COS(RADIANS(G4662-G4661))) * 6371392 * IFERROR(IF(AVERAGEIF('TT History'!$B:$B, D4661, 'TT History'!$E:$E) &gt; 9.8%, 1.1205, IF(AVERAGEIF('TT History'!$B:$B, D4661, 'TT History'!$E:$E) &gt;= 8.5%, 1.1055, 1.0525)), 1.0525)</f>
        <v>16.360348469172038</v>
      </c>
    </row>
    <row r="4662" spans="1:8" x14ac:dyDescent="0.25">
      <c r="A4662" t="s">
        <v>176</v>
      </c>
      <c r="B4662" t="str">
        <f>VLOOKUP(C4662, olt_db!$B$2:$E$70, 2, 0)</f>
        <v>OLT-SMGN-Hulakma_Sinaga</v>
      </c>
      <c r="C4662" t="s">
        <v>1471</v>
      </c>
      <c r="D4662" s="30" t="s">
        <v>1837</v>
      </c>
      <c r="E4662" s="30" t="s">
        <v>1627</v>
      </c>
      <c r="F4662" s="134">
        <v>2.9841650118646199</v>
      </c>
      <c r="G4662" s="135">
        <v>99.095891971014197</v>
      </c>
      <c r="H4662" s="32">
        <f>ACOS(COS(RADIANS(90-F4663)) * COS(RADIANS(90-F4662)) + SIN(RADIANS(90-F4663)) * SIN(RADIANS(90-F4662)) * COS(RADIANS(G4663-G4662))) * 6371392 * IFERROR(IF(AVERAGEIF('TT History'!$B:$B, D4662, 'TT History'!$E:$E) &gt; 9.8%, 1.1205, IF(AVERAGEIF('TT History'!$B:$B, D4662, 'TT History'!$E:$E) &gt;= 8.5%, 1.1055, 1.0525)), 1.0525)</f>
        <v>17.416596084531463</v>
      </c>
    </row>
    <row r="4663" spans="1:8" x14ac:dyDescent="0.25">
      <c r="A4663" t="s">
        <v>176</v>
      </c>
      <c r="B4663" t="str">
        <f>VLOOKUP(C4663, olt_db!$B$2:$E$70, 2, 0)</f>
        <v>OLT-SMGN-Hulakma_Sinaga</v>
      </c>
      <c r="C4663" t="s">
        <v>1471</v>
      </c>
      <c r="D4663" s="30" t="s">
        <v>1837</v>
      </c>
      <c r="E4663" s="30" t="s">
        <v>1628</v>
      </c>
      <c r="F4663" s="134">
        <v>2.9840448841796299</v>
      </c>
      <c r="G4663" s="135">
        <v>99.095979918374795</v>
      </c>
      <c r="H4663" s="32">
        <f>ACOS(COS(RADIANS(90-F4664)) * COS(RADIANS(90-F4663)) + SIN(RADIANS(90-F4664)) * SIN(RADIANS(90-F4663)) * COS(RADIANS(G4664-G4663))) * 6371392 * IFERROR(IF(AVERAGEIF('TT History'!$B:$B, D4663, 'TT History'!$E:$E) &gt; 9.8%, 1.1205, IF(AVERAGEIF('TT History'!$B:$B, D4663, 'TT History'!$E:$E) &gt;= 8.5%, 1.1055, 1.0525)), 1.0525)</f>
        <v>21.853559939529553</v>
      </c>
    </row>
    <row r="4664" spans="1:8" x14ac:dyDescent="0.25">
      <c r="A4664" t="s">
        <v>176</v>
      </c>
      <c r="B4664" t="str">
        <f>VLOOKUP(C4664, olt_db!$B$2:$E$70, 2, 0)</f>
        <v>OLT-SMGN-Hulakma_Sinaga</v>
      </c>
      <c r="C4664" t="s">
        <v>1471</v>
      </c>
      <c r="D4664" s="30" t="s">
        <v>1837</v>
      </c>
      <c r="E4664" s="30" t="s">
        <v>1629</v>
      </c>
      <c r="F4664" s="134">
        <v>2.9838941735786899</v>
      </c>
      <c r="G4664" s="135">
        <v>99.096090300099505</v>
      </c>
      <c r="H4664" s="32">
        <f>ACOS(COS(RADIANS(90-F4665)) * COS(RADIANS(90-F4664)) + SIN(RADIANS(90-F4665)) * SIN(RADIANS(90-F4664)) * COS(RADIANS(G4665-G4664))) * 6371392 * IFERROR(IF(AVERAGEIF('TT History'!$B:$B, D4664, 'TT History'!$E:$E) &gt; 9.8%, 1.1205, IF(AVERAGEIF('TT History'!$B:$B, D4664, 'TT History'!$E:$E) &gt;= 8.5%, 1.1055, 1.0525)), 1.0525)</f>
        <v>20.211903034776377</v>
      </c>
    </row>
    <row r="4665" spans="1:8" x14ac:dyDescent="0.25">
      <c r="A4665" t="s">
        <v>176</v>
      </c>
      <c r="B4665" t="str">
        <f>VLOOKUP(C4665, olt_db!$B$2:$E$70, 2, 0)</f>
        <v>OLT-SMGN-Hulakma_Sinaga</v>
      </c>
      <c r="C4665" t="s">
        <v>1471</v>
      </c>
      <c r="D4665" s="30" t="s">
        <v>1837</v>
      </c>
      <c r="E4665" s="30" t="s">
        <v>1630</v>
      </c>
      <c r="F4665" s="134">
        <v>2.9837514214987801</v>
      </c>
      <c r="G4665" s="135">
        <v>99.096187615866</v>
      </c>
      <c r="H4665" s="32">
        <f>ACOS(COS(RADIANS(90-F4666)) * COS(RADIANS(90-F4665)) + SIN(RADIANS(90-F4666)) * SIN(RADIANS(90-F4665)) * COS(RADIANS(G4666-G4665))) * 6371392 * IFERROR(IF(AVERAGEIF('TT History'!$B:$B, D4665, 'TT History'!$E:$E) &gt; 9.8%, 1.1205, IF(AVERAGEIF('TT History'!$B:$B, D4665, 'TT History'!$E:$E) &gt;= 8.5%, 1.1055, 1.0525)), 1.0525)</f>
        <v>18.524267166167856</v>
      </c>
    </row>
    <row r="4666" spans="1:8" x14ac:dyDescent="0.25">
      <c r="A4666" t="s">
        <v>176</v>
      </c>
      <c r="B4666" t="str">
        <f>VLOOKUP(C4666, olt_db!$B$2:$E$70, 2, 0)</f>
        <v>OLT-SMGN-Hulakma_Sinaga</v>
      </c>
      <c r="C4666" t="s">
        <v>1471</v>
      </c>
      <c r="D4666" s="30" t="s">
        <v>1837</v>
      </c>
      <c r="E4666" s="30" t="s">
        <v>1631</v>
      </c>
      <c r="F4666" s="134">
        <v>2.98362224014656</v>
      </c>
      <c r="G4666" s="135">
        <v>99.096279187438398</v>
      </c>
      <c r="H4666" s="32">
        <f>ACOS(COS(RADIANS(90-F4667)) * COS(RADIANS(90-F4666)) + SIN(RADIANS(90-F4667)) * SIN(RADIANS(90-F4666)) * COS(RADIANS(G4667-G4666))) * 6371392 * IFERROR(IF(AVERAGEIF('TT History'!$B:$B, D4666, 'TT History'!$E:$E) &gt; 9.8%, 1.1205, IF(AVERAGEIF('TT History'!$B:$B, D4666, 'TT History'!$E:$E) &gt;= 8.5%, 1.1055, 1.0525)), 1.0525)</f>
        <v>21.637285027435897</v>
      </c>
    </row>
    <row r="4667" spans="1:8" x14ac:dyDescent="0.25">
      <c r="A4667" t="s">
        <v>176</v>
      </c>
      <c r="B4667" t="str">
        <f>VLOOKUP(C4667, olt_db!$B$2:$E$70, 2, 0)</f>
        <v>OLT-SMGN-Hulakma_Sinaga</v>
      </c>
      <c r="C4667" t="s">
        <v>1471</v>
      </c>
      <c r="D4667" s="30" t="s">
        <v>1837</v>
      </c>
      <c r="E4667" s="30" t="s">
        <v>1632</v>
      </c>
      <c r="F4667" s="134">
        <v>2.9834709199163099</v>
      </c>
      <c r="G4667" s="135">
        <v>99.096385535416601</v>
      </c>
      <c r="H4667" s="32">
        <f>ACOS(COS(RADIANS(90-F4668)) * COS(RADIANS(90-F4667)) + SIN(RADIANS(90-F4668)) * SIN(RADIANS(90-F4667)) * COS(RADIANS(G4668-G4667))) * 6371392 * IFERROR(IF(AVERAGEIF('TT History'!$B:$B, D4667, 'TT History'!$E:$E) &gt; 9.8%, 1.1205, IF(AVERAGEIF('TT History'!$B:$B, D4667, 'TT History'!$E:$E) &gt;= 8.5%, 1.1055, 1.0525)), 1.0525)</f>
        <v>17.328081361258146</v>
      </c>
    </row>
    <row r="4668" spans="1:8" x14ac:dyDescent="0.25">
      <c r="A4668" t="s">
        <v>176</v>
      </c>
      <c r="B4668" t="str">
        <f>VLOOKUP(C4668, olt_db!$B$2:$E$70, 2, 0)</f>
        <v>OLT-SMGN-Hulakma_Sinaga</v>
      </c>
      <c r="C4668" t="s">
        <v>1471</v>
      </c>
      <c r="D4668" s="30" t="s">
        <v>1837</v>
      </c>
      <c r="E4668" s="30" t="s">
        <v>1633</v>
      </c>
      <c r="F4668" s="134">
        <v>2.9833526504666401</v>
      </c>
      <c r="G4668" s="135">
        <v>99.096474721110795</v>
      </c>
      <c r="H4668" s="32">
        <f>ACOS(COS(RADIANS(90-F4669)) * COS(RADIANS(90-F4668)) + SIN(RADIANS(90-F4669)) * SIN(RADIANS(90-F4668)) * COS(RADIANS(G4669-G4668))) * 6371392 * IFERROR(IF(AVERAGEIF('TT History'!$B:$B, D4668, 'TT History'!$E:$E) &gt; 9.8%, 1.1205, IF(AVERAGEIF('TT History'!$B:$B, D4668, 'TT History'!$E:$E) &gt;= 8.5%, 1.1055, 1.0525)), 1.0525)</f>
        <v>18.982172490549505</v>
      </c>
    </row>
    <row r="4669" spans="1:8" x14ac:dyDescent="0.25">
      <c r="A4669" t="s">
        <v>176</v>
      </c>
      <c r="B4669" t="str">
        <f>VLOOKUP(C4669, olt_db!$B$2:$E$70, 2, 0)</f>
        <v>OLT-SMGN-Hulakma_Sinaga</v>
      </c>
      <c r="C4669" t="s">
        <v>1471</v>
      </c>
      <c r="D4669" s="30" t="s">
        <v>1837</v>
      </c>
      <c r="E4669" s="30" t="s">
        <v>1634</v>
      </c>
      <c r="F4669" s="134">
        <v>2.98322067796042</v>
      </c>
      <c r="G4669" s="135">
        <v>99.096569118265293</v>
      </c>
      <c r="H4669" s="32">
        <f>ACOS(COS(RADIANS(90-F4670)) * COS(RADIANS(90-F4669)) + SIN(RADIANS(90-F4670)) * SIN(RADIANS(90-F4669)) * COS(RADIANS(G4670-G4669))) * 6371392 * IFERROR(IF(AVERAGEIF('TT History'!$B:$B, D4669, 'TT History'!$E:$E) &gt; 9.8%, 1.1205, IF(AVERAGEIF('TT History'!$B:$B, D4669, 'TT History'!$E:$E) &gt;= 8.5%, 1.1055, 1.0525)), 1.0525)</f>
        <v>26.329007445525875</v>
      </c>
    </row>
    <row r="4670" spans="1:8" x14ac:dyDescent="0.25">
      <c r="A4670" t="s">
        <v>176</v>
      </c>
      <c r="B4670" t="str">
        <f>VLOOKUP(C4670, olt_db!$B$2:$E$70, 2, 0)</f>
        <v>OLT-SMGN-Hulakma_Sinaga</v>
      </c>
      <c r="C4670" t="s">
        <v>1471</v>
      </c>
      <c r="D4670" s="30" t="s">
        <v>1837</v>
      </c>
      <c r="E4670" s="30" t="s">
        <v>1635</v>
      </c>
      <c r="F4670" s="134">
        <v>2.9830390738286998</v>
      </c>
      <c r="G4670" s="135">
        <v>99.096702060399807</v>
      </c>
      <c r="H4670" s="32">
        <f>ACOS(COS(RADIANS(90-F4671)) * COS(RADIANS(90-F4670)) + SIN(RADIANS(90-F4671)) * SIN(RADIANS(90-F4670)) * COS(RADIANS(G4671-G4670))) * 6371392 * IFERROR(IF(AVERAGEIF('TT History'!$B:$B, D4670, 'TT History'!$E:$E) &gt; 9.8%, 1.1205, IF(AVERAGEIF('TT History'!$B:$B, D4670, 'TT History'!$E:$E) &gt;= 8.5%, 1.1055, 1.0525)), 1.0525)</f>
        <v>32.162059005425334</v>
      </c>
    </row>
    <row r="4671" spans="1:8" x14ac:dyDescent="0.25">
      <c r="A4671" t="s">
        <v>176</v>
      </c>
      <c r="B4671" t="str">
        <f>VLOOKUP(C4671, olt_db!$B$2:$E$70, 2, 0)</f>
        <v>OLT-SMGN-Hulakma_Sinaga</v>
      </c>
      <c r="C4671" t="s">
        <v>1471</v>
      </c>
      <c r="D4671" s="30" t="s">
        <v>1837</v>
      </c>
      <c r="E4671" s="30" t="s">
        <v>1636</v>
      </c>
      <c r="F4671" s="134">
        <v>2.9828163986573402</v>
      </c>
      <c r="G4671" s="135">
        <v>99.096863301971297</v>
      </c>
      <c r="H4671" s="32">
        <f>ACOS(COS(RADIANS(90-F4672)) * COS(RADIANS(90-F4671)) + SIN(RADIANS(90-F4672)) * SIN(RADIANS(90-F4671)) * COS(RADIANS(G4672-G4671))) * 6371392 * IFERROR(IF(AVERAGEIF('TT History'!$B:$B, D4671, 'TT History'!$E:$E) &gt; 9.8%, 1.1205, IF(AVERAGEIF('TT History'!$B:$B, D4671, 'TT History'!$E:$E) &gt;= 8.5%, 1.1055, 1.0525)), 1.0525)</f>
        <v>26.855072635907899</v>
      </c>
    </row>
    <row r="4672" spans="1:8" x14ac:dyDescent="0.25">
      <c r="A4672" t="s">
        <v>176</v>
      </c>
      <c r="B4672" t="str">
        <f>VLOOKUP(C4672, olt_db!$B$2:$E$70, 2, 0)</f>
        <v>OLT-SMGN-Hulakma_Sinaga</v>
      </c>
      <c r="C4672" t="s">
        <v>1471</v>
      </c>
      <c r="D4672" s="30" t="s">
        <v>1837</v>
      </c>
      <c r="E4672" s="30" t="s">
        <v>1637</v>
      </c>
      <c r="F4672" s="134">
        <v>2.98263791873124</v>
      </c>
      <c r="G4672" s="135">
        <v>99.097007696116904</v>
      </c>
      <c r="H4672" s="32">
        <f>ACOS(COS(RADIANS(90-F4673)) * COS(RADIANS(90-F4672)) + SIN(RADIANS(90-F4673)) * SIN(RADIANS(90-F4672)) * COS(RADIANS(G4673-G4672))) * 6371392 * IFERROR(IF(AVERAGEIF('TT History'!$B:$B, D4672, 'TT History'!$E:$E) &gt; 9.8%, 1.1205, IF(AVERAGEIF('TT History'!$B:$B, D4672, 'TT History'!$E:$E) &gt;= 8.5%, 1.1055, 1.0525)), 1.0525)</f>
        <v>24.866809672535052</v>
      </c>
    </row>
    <row r="4673" spans="1:8" x14ac:dyDescent="0.25">
      <c r="A4673" t="s">
        <v>176</v>
      </c>
      <c r="B4673" t="str">
        <f>VLOOKUP(C4673, olt_db!$B$2:$E$70, 2, 0)</f>
        <v>OLT-SMGN-Hulakma_Sinaga</v>
      </c>
      <c r="C4673" t="s">
        <v>1471</v>
      </c>
      <c r="D4673" s="30" t="s">
        <v>1837</v>
      </c>
      <c r="E4673" s="30" t="s">
        <v>1638</v>
      </c>
      <c r="F4673" s="134">
        <v>2.9824659376933602</v>
      </c>
      <c r="G4673" s="135">
        <v>99.097132618965603</v>
      </c>
      <c r="H4673" s="32">
        <f>ACOS(COS(RADIANS(90-F4674)) * COS(RADIANS(90-F4673)) + SIN(RADIANS(90-F4674)) * SIN(RADIANS(90-F4673)) * COS(RADIANS(G4674-G4673))) * 6371392 * IFERROR(IF(AVERAGEIF('TT History'!$B:$B, D4673, 'TT History'!$E:$E) &gt; 9.8%, 1.1205, IF(AVERAGEIF('TT History'!$B:$B, D4673, 'TT History'!$E:$E) &gt;= 8.5%, 1.1055, 1.0525)), 1.0525)</f>
        <v>25.598889626839803</v>
      </c>
    </row>
    <row r="4674" spans="1:8" x14ac:dyDescent="0.25">
      <c r="A4674" t="s">
        <v>176</v>
      </c>
      <c r="B4674" t="str">
        <f>VLOOKUP(C4674, olt_db!$B$2:$E$70, 2, 0)</f>
        <v>OLT-SMGN-Hulakma_Sinaga</v>
      </c>
      <c r="C4674" t="s">
        <v>1471</v>
      </c>
      <c r="D4674" s="30" t="s">
        <v>1837</v>
      </c>
      <c r="E4674" s="30" t="s">
        <v>1639</v>
      </c>
      <c r="F4674" s="134">
        <v>2.9822950620477</v>
      </c>
      <c r="G4674" s="135">
        <v>99.097269328175898</v>
      </c>
      <c r="H4674" s="32">
        <f>ACOS(COS(RADIANS(90-F4675)) * COS(RADIANS(90-F4674)) + SIN(RADIANS(90-F4675)) * SIN(RADIANS(90-F4674)) * COS(RADIANS(G4675-G4674))) * 6371392 * IFERROR(IF(AVERAGEIF('TT History'!$B:$B, D4674, 'TT History'!$E:$E) &gt; 9.8%, 1.1205, IF(AVERAGEIF('TT History'!$B:$B, D4674, 'TT History'!$E:$E) &gt;= 8.5%, 1.1055, 1.0525)), 1.0525)</f>
        <v>28.619207567505729</v>
      </c>
    </row>
    <row r="4675" spans="1:8" x14ac:dyDescent="0.25">
      <c r="A4675" t="s">
        <v>176</v>
      </c>
      <c r="B4675" t="str">
        <f>VLOOKUP(C4675, olt_db!$B$2:$E$70, 2, 0)</f>
        <v>OLT-SMGN-Hulakma_Sinaga</v>
      </c>
      <c r="C4675" t="s">
        <v>1471</v>
      </c>
      <c r="D4675" s="30" t="s">
        <v>1837</v>
      </c>
      <c r="E4675" s="30" t="s">
        <v>1640</v>
      </c>
      <c r="F4675" s="134">
        <v>2.98209754742884</v>
      </c>
      <c r="G4675" s="135">
        <v>99.097413677671796</v>
      </c>
      <c r="H4675" s="32">
        <f>ACOS(COS(RADIANS(90-F4676)) * COS(RADIANS(90-F4675)) + SIN(RADIANS(90-F4676)) * SIN(RADIANS(90-F4675)) * COS(RADIANS(G4676-G4675))) * 6371392 * IFERROR(IF(AVERAGEIF('TT History'!$B:$B, D4675, 'TT History'!$E:$E) &gt; 9.8%, 1.1205, IF(AVERAGEIF('TT History'!$B:$B, D4675, 'TT History'!$E:$E) &gt;= 8.5%, 1.1055, 1.0525)), 1.0525)</f>
        <v>27.598452563886838</v>
      </c>
    </row>
    <row r="4676" spans="1:8" x14ac:dyDescent="0.25">
      <c r="A4676" t="s">
        <v>176</v>
      </c>
      <c r="B4676" t="str">
        <f>VLOOKUP(C4676, olt_db!$B$2:$E$70, 2, 0)</f>
        <v>OLT-SMGN-Hulakma_Sinaga</v>
      </c>
      <c r="C4676" t="s">
        <v>1471</v>
      </c>
      <c r="D4676" s="30" t="s">
        <v>1837</v>
      </c>
      <c r="E4676" s="30" t="s">
        <v>1641</v>
      </c>
      <c r="F4676" s="134">
        <v>2.9819071722724502</v>
      </c>
      <c r="G4676" s="135">
        <v>99.097553009924596</v>
      </c>
      <c r="H4676" s="32">
        <f>ACOS(COS(RADIANS(90-F4677)) * COS(RADIANS(90-F4676)) + SIN(RADIANS(90-F4677)) * SIN(RADIANS(90-F4676)) * COS(RADIANS(G4677-G4676))) * 6371392 * IFERROR(IF(AVERAGEIF('TT History'!$B:$B, D4676, 'TT History'!$E:$E) &gt; 9.8%, 1.1205, IF(AVERAGEIF('TT History'!$B:$B, D4676, 'TT History'!$E:$E) &gt;= 8.5%, 1.1055, 1.0525)), 1.0525)</f>
        <v>25.81079059064664</v>
      </c>
    </row>
    <row r="4677" spans="1:8" x14ac:dyDescent="0.25">
      <c r="A4677" t="s">
        <v>176</v>
      </c>
      <c r="B4677" t="str">
        <f>VLOOKUP(C4677, olt_db!$B$2:$E$70, 2, 0)</f>
        <v>OLT-SMGN-Hulakma_Sinaga</v>
      </c>
      <c r="C4677" t="s">
        <v>1471</v>
      </c>
      <c r="D4677" s="30" t="s">
        <v>1837</v>
      </c>
      <c r="E4677" s="30" t="s">
        <v>1642</v>
      </c>
      <c r="F4677" s="134">
        <v>2.9817330885285398</v>
      </c>
      <c r="G4677" s="135">
        <v>99.097688577278802</v>
      </c>
      <c r="H4677" s="32">
        <f>ACOS(COS(RADIANS(90-F4678)) * COS(RADIANS(90-F4677)) + SIN(RADIANS(90-F4678)) * SIN(RADIANS(90-F4677)) * COS(RADIANS(G4678-G4677))) * 6371392 * IFERROR(IF(AVERAGEIF('TT History'!$B:$B, D4677, 'TT History'!$E:$E) &gt; 9.8%, 1.1205, IF(AVERAGEIF('TT History'!$B:$B, D4677, 'TT History'!$E:$E) &gt;= 8.5%, 1.1055, 1.0525)), 1.0525)</f>
        <v>19.9025004938362</v>
      </c>
    </row>
    <row r="4678" spans="1:8" x14ac:dyDescent="0.25">
      <c r="A4678" t="s">
        <v>176</v>
      </c>
      <c r="B4678" t="str">
        <f>VLOOKUP(C4678, olt_db!$B$2:$E$70, 2, 0)</f>
        <v>OLT-SMGN-Hulakma_Sinaga</v>
      </c>
      <c r="C4678" t="s">
        <v>1471</v>
      </c>
      <c r="D4678" s="30" t="s">
        <v>1837</v>
      </c>
      <c r="E4678" s="30" t="s">
        <v>1643</v>
      </c>
      <c r="F4678" s="134">
        <v>2.9815957032682601</v>
      </c>
      <c r="G4678" s="135">
        <v>99.097788922620794</v>
      </c>
      <c r="H4678" s="32">
        <f>ACOS(COS(RADIANS(90-F4679)) * COS(RADIANS(90-F4678)) + SIN(RADIANS(90-F4679)) * SIN(RADIANS(90-F4678)) * COS(RADIANS(G4679-G4678))) * 6371392 * IFERROR(IF(AVERAGEIF('TT History'!$B:$B, D4678, 'TT History'!$E:$E) &gt; 9.8%, 1.1205, IF(AVERAGEIF('TT History'!$B:$B, D4678, 'TT History'!$E:$E) &gt;= 8.5%, 1.1055, 1.0525)), 1.0525)</f>
        <v>22.143149938798928</v>
      </c>
    </row>
    <row r="4679" spans="1:8" x14ac:dyDescent="0.25">
      <c r="A4679" t="s">
        <v>176</v>
      </c>
      <c r="B4679" t="str">
        <f>VLOOKUP(C4679, olt_db!$B$2:$E$70, 2, 0)</f>
        <v>OLT-SMGN-Hulakma_Sinaga</v>
      </c>
      <c r="C4679" t="s">
        <v>1471</v>
      </c>
      <c r="D4679" s="30" t="s">
        <v>1837</v>
      </c>
      <c r="E4679" s="30" t="s">
        <v>1644</v>
      </c>
      <c r="F4679" s="134">
        <v>2.9814464240738201</v>
      </c>
      <c r="G4679" s="135">
        <v>99.097905315432101</v>
      </c>
      <c r="H4679" s="32">
        <f>ACOS(COS(RADIANS(90-F4680)) * COS(RADIANS(90-F4679)) + SIN(RADIANS(90-F4680)) * SIN(RADIANS(90-F4679)) * COS(RADIANS(G4680-G4679))) * 6371392 * IFERROR(IF(AVERAGEIF('TT History'!$B:$B, D4679, 'TT History'!$E:$E) &gt; 9.8%, 1.1205, IF(AVERAGEIF('TT History'!$B:$B, D4679, 'TT History'!$E:$E) &gt;= 8.5%, 1.1055, 1.0525)), 1.0525)</f>
        <v>21.200236132238626</v>
      </c>
    </row>
    <row r="4680" spans="1:8" x14ac:dyDescent="0.25">
      <c r="A4680" t="s">
        <v>176</v>
      </c>
      <c r="B4680" t="str">
        <f>VLOOKUP(C4680, olt_db!$B$2:$E$70, 2, 0)</f>
        <v>OLT-SMGN-Hulakma_Sinaga</v>
      </c>
      <c r="C4680" t="s">
        <v>1471</v>
      </c>
      <c r="D4680" s="30" t="s">
        <v>1837</v>
      </c>
      <c r="E4680" s="30" t="s">
        <v>1645</v>
      </c>
      <c r="F4680" s="134">
        <v>2.9813043899235598</v>
      </c>
      <c r="G4680" s="135">
        <v>99.098017879957894</v>
      </c>
      <c r="H4680" s="32">
        <f>ACOS(COS(RADIANS(90-F4681)) * COS(RADIANS(90-F4680)) + SIN(RADIANS(90-F4681)) * SIN(RADIANS(90-F4680)) * COS(RADIANS(G4681-G4680))) * 6371392 * IFERROR(IF(AVERAGEIF('TT History'!$B:$B, D4680, 'TT History'!$E:$E) &gt; 9.8%, 1.1205, IF(AVERAGEIF('TT History'!$B:$B, D4680, 'TT History'!$E:$E) &gt;= 8.5%, 1.1055, 1.0525)), 1.0525)</f>
        <v>20.224249801016242</v>
      </c>
    </row>
    <row r="4681" spans="1:8" x14ac:dyDescent="0.25">
      <c r="A4681" t="s">
        <v>176</v>
      </c>
      <c r="B4681" t="str">
        <f>VLOOKUP(C4681, olt_db!$B$2:$E$70, 2, 0)</f>
        <v>OLT-SMGN-Hulakma_Sinaga</v>
      </c>
      <c r="C4681" t="s">
        <v>1471</v>
      </c>
      <c r="D4681" s="30" t="s">
        <v>1837</v>
      </c>
      <c r="E4681" s="30" t="s">
        <v>1646</v>
      </c>
      <c r="F4681" s="134">
        <v>2.98117159160233</v>
      </c>
      <c r="G4681" s="135">
        <v>99.098128589069603</v>
      </c>
      <c r="H4681" s="32">
        <f>ACOS(COS(RADIANS(90-F4682)) * COS(RADIANS(90-F4681)) + SIN(RADIANS(90-F4682)) * SIN(RADIANS(90-F4681)) * COS(RADIANS(G4682-G4681))) * 6371392 * IFERROR(IF(AVERAGEIF('TT History'!$B:$B, D4681, 'TT History'!$E:$E) &gt; 9.8%, 1.1205, IF(AVERAGEIF('TT History'!$B:$B, D4681, 'TT History'!$E:$E) &gt;= 8.5%, 1.1055, 1.0525)), 1.0525)</f>
        <v>15.556967115700683</v>
      </c>
    </row>
    <row r="4682" spans="1:8" x14ac:dyDescent="0.25">
      <c r="A4682" t="s">
        <v>176</v>
      </c>
      <c r="B4682" t="str">
        <f>VLOOKUP(C4682, olt_db!$B$2:$E$70, 2, 0)</f>
        <v>OLT-SMGN-Hulakma_Sinaga</v>
      </c>
      <c r="C4682" t="s">
        <v>1471</v>
      </c>
      <c r="D4682" s="30" t="s">
        <v>1837</v>
      </c>
      <c r="E4682" s="30" t="s">
        <v>1647</v>
      </c>
      <c r="F4682" s="134">
        <v>2.9810657685170501</v>
      </c>
      <c r="G4682" s="135">
        <v>99.098209124148497</v>
      </c>
      <c r="H4682" s="32">
        <f>ACOS(COS(RADIANS(90-F4683)) * COS(RADIANS(90-F4682)) + SIN(RADIANS(90-F4683)) * SIN(RADIANS(90-F4682)) * COS(RADIANS(G4683-G4682))) * 6371392 * IFERROR(IF(AVERAGEIF('TT History'!$B:$B, D4682, 'TT History'!$E:$E) &gt; 9.8%, 1.1205, IF(AVERAGEIF('TT History'!$B:$B, D4682, 'TT History'!$E:$E) &gt;= 8.5%, 1.1055, 1.0525)), 1.0525)</f>
        <v>14.856681148954477</v>
      </c>
    </row>
    <row r="4683" spans="1:8" x14ac:dyDescent="0.25">
      <c r="A4683" t="s">
        <v>176</v>
      </c>
      <c r="B4683" t="str">
        <f>VLOOKUP(C4683, olt_db!$B$2:$E$70, 2, 0)</f>
        <v>OLT-SMGN-Hulakma_Sinaga</v>
      </c>
      <c r="C4683" t="s">
        <v>1471</v>
      </c>
      <c r="D4683" s="30" t="s">
        <v>1837</v>
      </c>
      <c r="E4683" s="30" t="s">
        <v>1648</v>
      </c>
      <c r="F4683" s="134">
        <v>2.98096579601581</v>
      </c>
      <c r="G4683" s="135">
        <v>99.098287447833698</v>
      </c>
      <c r="H4683" s="32">
        <f>ACOS(COS(RADIANS(90-F4684)) * COS(RADIANS(90-F4683)) + SIN(RADIANS(90-F4684)) * SIN(RADIANS(90-F4683)) * COS(RADIANS(G4684-G4683))) * 6371392 * IFERROR(IF(AVERAGEIF('TT History'!$B:$B, D4683, 'TT History'!$E:$E) &gt; 9.8%, 1.1205, IF(AVERAGEIF('TT History'!$B:$B, D4683, 'TT History'!$E:$E) &gt;= 8.5%, 1.1055, 1.0525)), 1.0525)</f>
        <v>15.673347051049875</v>
      </c>
    </row>
    <row r="4684" spans="1:8" x14ac:dyDescent="0.25">
      <c r="A4684" t="s">
        <v>176</v>
      </c>
      <c r="B4684" t="str">
        <f>VLOOKUP(C4684, olt_db!$B$2:$E$70, 2, 0)</f>
        <v>OLT-SMGN-Hulakma_Sinaga</v>
      </c>
      <c r="C4684" t="s">
        <v>1471</v>
      </c>
      <c r="D4684" s="30" t="s">
        <v>1837</v>
      </c>
      <c r="E4684" s="30" t="s">
        <v>1649</v>
      </c>
      <c r="F4684" s="134">
        <v>2.9808592302808501</v>
      </c>
      <c r="G4684" s="135">
        <v>99.098368655925896</v>
      </c>
      <c r="H4684" s="32">
        <f>ACOS(COS(RADIANS(90-F4685)) * COS(RADIANS(90-F4684)) + SIN(RADIANS(90-F4685)) * SIN(RADIANS(90-F4684)) * COS(RADIANS(G4685-G4684))) * 6371392 * IFERROR(IF(AVERAGEIF('TT History'!$B:$B, D4684, 'TT History'!$E:$E) &gt; 9.8%, 1.1205, IF(AVERAGEIF('TT History'!$B:$B, D4684, 'TT History'!$E:$E) &gt;= 8.5%, 1.1055, 1.0525)), 1.0525)</f>
        <v>13.695998573892172</v>
      </c>
    </row>
    <row r="4685" spans="1:8" x14ac:dyDescent="0.25">
      <c r="A4685" t="s">
        <v>176</v>
      </c>
      <c r="B4685" t="str">
        <f>VLOOKUP(C4685, olt_db!$B$2:$E$70, 2, 0)</f>
        <v>OLT-SMGN-Hulakma_Sinaga</v>
      </c>
      <c r="C4685" t="s">
        <v>1471</v>
      </c>
      <c r="D4685" s="30" t="s">
        <v>1837</v>
      </c>
      <c r="E4685" s="30" t="s">
        <v>1650</v>
      </c>
      <c r="F4685" s="134">
        <v>2.9807474930031699</v>
      </c>
      <c r="G4685" s="135">
        <v>99.098403464228099</v>
      </c>
      <c r="H4685" s="32">
        <f>ACOS(COS(RADIANS(90-F4686)) * COS(RADIANS(90-F4685)) + SIN(RADIANS(90-F4686)) * SIN(RADIANS(90-F4685)) * COS(RADIANS(G4686-G4685))) * 6371392 * IFERROR(IF(AVERAGEIF('TT History'!$B:$B, D4685, 'TT History'!$E:$E) &gt; 9.8%, 1.1205, IF(AVERAGEIF('TT History'!$B:$B, D4685, 'TT History'!$E:$E) &gt;= 8.5%, 1.1055, 1.0525)), 1.0525)</f>
        <v>18.302476600955778</v>
      </c>
    </row>
    <row r="4686" spans="1:8" x14ac:dyDescent="0.25">
      <c r="A4686" t="s">
        <v>176</v>
      </c>
      <c r="B4686" t="str">
        <f>VLOOKUP(C4686, olt_db!$B$2:$E$70, 2, 0)</f>
        <v>OLT-SMGN-Hulakma_Sinaga</v>
      </c>
      <c r="C4686" t="s">
        <v>1471</v>
      </c>
      <c r="D4686" s="30" t="s">
        <v>1837</v>
      </c>
      <c r="E4686" s="30" t="s">
        <v>1651</v>
      </c>
      <c r="F4686" s="134">
        <v>2.98059169704154</v>
      </c>
      <c r="G4686" s="135">
        <v>99.098389977801105</v>
      </c>
      <c r="H4686" s="32">
        <f>ACOS(COS(RADIANS(90-F4687)) * COS(RADIANS(90-F4686)) + SIN(RADIANS(90-F4687)) * SIN(RADIANS(90-F4686)) * COS(RADIANS(G4687-G4686))) * 6371392 * IFERROR(IF(AVERAGEIF('TT History'!$B:$B, D4686, 'TT History'!$E:$E) &gt; 9.8%, 1.1205, IF(AVERAGEIF('TT History'!$B:$B, D4686, 'TT History'!$E:$E) &gt;= 8.5%, 1.1055, 1.0525)), 1.0525)</f>
        <v>16.419747243021281</v>
      </c>
    </row>
    <row r="4687" spans="1:8" x14ac:dyDescent="0.25">
      <c r="A4687" t="s">
        <v>176</v>
      </c>
      <c r="B4687" t="str">
        <f>VLOOKUP(C4687, olt_db!$B$2:$E$70, 2, 0)</f>
        <v>OLT-SMGN-Hulakma_Sinaga</v>
      </c>
      <c r="C4687" t="s">
        <v>1471</v>
      </c>
      <c r="D4687" s="30" t="s">
        <v>1837</v>
      </c>
      <c r="E4687" s="30" t="s">
        <v>1652</v>
      </c>
      <c r="F4687" s="134">
        <v>2.9804673942212401</v>
      </c>
      <c r="G4687" s="135">
        <v>99.098324846380905</v>
      </c>
      <c r="H4687" s="32">
        <f>ACOS(COS(RADIANS(90-F4688)) * COS(RADIANS(90-F4687)) + SIN(RADIANS(90-F4688)) * SIN(RADIANS(90-F4687)) * COS(RADIANS(G4688-G4687))) * 6371392 * IFERROR(IF(AVERAGEIF('TT History'!$B:$B, D4687, 'TT History'!$E:$E) &gt; 9.8%, 1.1205, IF(AVERAGEIF('TT History'!$B:$B, D4687, 'TT History'!$E:$E) &gt;= 8.5%, 1.1055, 1.0525)), 1.0525)</f>
        <v>15.308841965841866</v>
      </c>
    </row>
    <row r="4688" spans="1:8" x14ac:dyDescent="0.25">
      <c r="A4688" t="s">
        <v>176</v>
      </c>
      <c r="B4688" t="str">
        <f>VLOOKUP(C4688, olt_db!$B$2:$E$70, 2, 0)</f>
        <v>OLT-SMGN-Hulakma_Sinaga</v>
      </c>
      <c r="C4688" t="s">
        <v>1471</v>
      </c>
      <c r="D4688" s="30" t="s">
        <v>1837</v>
      </c>
      <c r="E4688" s="30" t="s">
        <v>1653</v>
      </c>
      <c r="F4688" s="134">
        <v>2.98036559185118</v>
      </c>
      <c r="G4688" s="135">
        <v>99.098242610116998</v>
      </c>
      <c r="H4688" s="32">
        <f>ACOS(COS(RADIANS(90-F4689)) * COS(RADIANS(90-F4688)) + SIN(RADIANS(90-F4689)) * SIN(RADIANS(90-F4688)) * COS(RADIANS(G4689-G4688))) * 6371392 * IFERROR(IF(AVERAGEIF('TT History'!$B:$B, D4688, 'TT History'!$E:$E) &gt; 9.8%, 1.1205, IF(AVERAGEIF('TT History'!$B:$B, D4688, 'TT History'!$E:$E) &gt;= 8.5%, 1.1055, 1.0525)), 1.0525)</f>
        <v>14.025575121816891</v>
      </c>
    </row>
    <row r="4689" spans="1:8" x14ac:dyDescent="0.25">
      <c r="A4689" t="s">
        <v>176</v>
      </c>
      <c r="B4689" t="str">
        <f>VLOOKUP(C4689, olt_db!$B$2:$E$70, 2, 0)</f>
        <v>OLT-SMGN-Hulakma_Sinaga</v>
      </c>
      <c r="C4689" t="s">
        <v>1471</v>
      </c>
      <c r="D4689" s="30" t="s">
        <v>1837</v>
      </c>
      <c r="E4689" s="30" t="s">
        <v>1654</v>
      </c>
      <c r="F4689" s="134">
        <v>2.9802577551418299</v>
      </c>
      <c r="G4689" s="135">
        <v>99.098190270974101</v>
      </c>
      <c r="H4689" s="32">
        <f>ACOS(COS(RADIANS(90-F4690)) * COS(RADIANS(90-F4689)) + SIN(RADIANS(90-F4690)) * SIN(RADIANS(90-F4689)) * COS(RADIANS(G4690-G4689))) * 6371392 * IFERROR(IF(AVERAGEIF('TT History'!$B:$B, D4689, 'TT History'!$E:$E) &gt; 9.8%, 1.1205, IF(AVERAGEIF('TT History'!$B:$B, D4689, 'TT History'!$E:$E) &gt;= 8.5%, 1.1055, 1.0525)), 1.0525)</f>
        <v>20.206468066464737</v>
      </c>
    </row>
    <row r="4690" spans="1:8" x14ac:dyDescent="0.25">
      <c r="A4690" t="s">
        <v>176</v>
      </c>
      <c r="B4690" t="str">
        <f>VLOOKUP(C4690, olt_db!$B$2:$E$70, 2, 0)</f>
        <v>OLT-SMGN-Hulakma_Sinaga</v>
      </c>
      <c r="C4690" t="s">
        <v>1471</v>
      </c>
      <c r="D4690" s="30" t="s">
        <v>1837</v>
      </c>
      <c r="E4690" s="30" t="s">
        <v>1655</v>
      </c>
      <c r="F4690" s="134">
        <v>2.9801308736033501</v>
      </c>
      <c r="G4690" s="135">
        <v>99.098073034277306</v>
      </c>
      <c r="H4690" s="32">
        <f>ACOS(COS(RADIANS(90-F4691)) * COS(RADIANS(90-F4690)) + SIN(RADIANS(90-F4691)) * SIN(RADIANS(90-F4690)) * COS(RADIANS(G4691-G4690))) * 6371392 * IFERROR(IF(AVERAGEIF('TT History'!$B:$B, D4690, 'TT History'!$E:$E) &gt; 9.8%, 1.1205, IF(AVERAGEIF('TT History'!$B:$B, D4690, 'TT History'!$E:$E) &gt;= 8.5%, 1.1055, 1.0525)), 1.0525)</f>
        <v>19.676708252861765</v>
      </c>
    </row>
    <row r="4691" spans="1:8" x14ac:dyDescent="0.25">
      <c r="A4691" t="s">
        <v>176</v>
      </c>
      <c r="B4691" t="str">
        <f>VLOOKUP(C4691, olt_db!$B$2:$E$70, 2, 0)</f>
        <v>OLT-SMGN-Hulakma_Sinaga</v>
      </c>
      <c r="C4691" t="s">
        <v>1471</v>
      </c>
      <c r="D4691" s="30" t="s">
        <v>1837</v>
      </c>
      <c r="E4691" s="30" t="s">
        <v>1656</v>
      </c>
      <c r="F4691" s="134">
        <v>2.98000358057203</v>
      </c>
      <c r="G4691" s="135">
        <v>99.097963064946697</v>
      </c>
      <c r="H4691" s="32">
        <f>ACOS(COS(RADIANS(90-F4692)) * COS(RADIANS(90-F4691)) + SIN(RADIANS(90-F4692)) * SIN(RADIANS(90-F4691)) * COS(RADIANS(G4692-G4691))) * 6371392 * IFERROR(IF(AVERAGEIF('TT History'!$B:$B, D4691, 'TT History'!$E:$E) &gt; 9.8%, 1.1205, IF(AVERAGEIF('TT History'!$B:$B, D4691, 'TT History'!$E:$E) &gt;= 8.5%, 1.1055, 1.0525)), 1.0525)</f>
        <v>19.680006456336375</v>
      </c>
    </row>
    <row r="4692" spans="1:8" x14ac:dyDescent="0.25">
      <c r="A4692" t="s">
        <v>176</v>
      </c>
      <c r="B4692" t="str">
        <f>VLOOKUP(C4692, olt_db!$B$2:$E$70, 2, 0)</f>
        <v>OLT-SMGN-Hulakma_Sinaga</v>
      </c>
      <c r="C4692" t="s">
        <v>1471</v>
      </c>
      <c r="D4692" s="30" t="s">
        <v>1837</v>
      </c>
      <c r="E4692" s="30" t="s">
        <v>1657</v>
      </c>
      <c r="F4692" s="134">
        <v>2.9798808424679</v>
      </c>
      <c r="G4692" s="135">
        <v>99.097847977257004</v>
      </c>
      <c r="H4692" s="32">
        <f>ACOS(COS(RADIANS(90-F4693)) * COS(RADIANS(90-F4692)) + SIN(RADIANS(90-F4693)) * SIN(RADIANS(90-F4692)) * COS(RADIANS(G4693-G4692))) * 6371392 * IFERROR(IF(AVERAGEIF('TT History'!$B:$B, D4692, 'TT History'!$E:$E) &gt; 9.8%, 1.1205, IF(AVERAGEIF('TT History'!$B:$B, D4692, 'TT History'!$E:$E) &gt;= 8.5%, 1.1055, 1.0525)), 1.0525)</f>
        <v>19.171387817649617</v>
      </c>
    </row>
    <row r="4693" spans="1:8" x14ac:dyDescent="0.25">
      <c r="A4693" t="s">
        <v>176</v>
      </c>
      <c r="B4693" t="str">
        <f>VLOOKUP(C4693, olt_db!$B$2:$E$70, 2, 0)</f>
        <v>OLT-SMGN-Hulakma_Sinaga</v>
      </c>
      <c r="C4693" t="s">
        <v>1471</v>
      </c>
      <c r="D4693" s="30" t="s">
        <v>1837</v>
      </c>
      <c r="E4693" s="30" t="s">
        <v>1658</v>
      </c>
      <c r="F4693" s="134">
        <v>2.9797710246003799</v>
      </c>
      <c r="G4693" s="135">
        <v>99.097726274767098</v>
      </c>
      <c r="H4693" s="32">
        <f>ACOS(COS(RADIANS(90-F4694)) * COS(RADIANS(90-F4693)) + SIN(RADIANS(90-F4694)) * SIN(RADIANS(90-F4693)) * COS(RADIANS(G4694-G4693))) * 6371392 * IFERROR(IF(AVERAGEIF('TT History'!$B:$B, D4693, 'TT History'!$E:$E) &gt; 9.8%, 1.1205, IF(AVERAGEIF('TT History'!$B:$B, D4693, 'TT History'!$E:$E) &gt;= 8.5%, 1.1055, 1.0525)), 1.0525)</f>
        <v>15.246752783190381</v>
      </c>
    </row>
    <row r="4694" spans="1:8" x14ac:dyDescent="0.25">
      <c r="A4694" t="s">
        <v>176</v>
      </c>
      <c r="B4694" t="str">
        <f>VLOOKUP(C4694, olt_db!$B$2:$E$70, 2, 0)</f>
        <v>OLT-SMGN-Hulakma_Sinaga</v>
      </c>
      <c r="C4694" t="s">
        <v>1471</v>
      </c>
      <c r="D4694" s="30" t="s">
        <v>1837</v>
      </c>
      <c r="E4694" s="30" t="s">
        <v>1659</v>
      </c>
      <c r="F4694" s="134">
        <v>2.9796733628072798</v>
      </c>
      <c r="G4694" s="135">
        <v>99.097639948582</v>
      </c>
      <c r="H4694" s="32">
        <f>ACOS(COS(RADIANS(90-F4695)) * COS(RADIANS(90-F4694)) + SIN(RADIANS(90-F4695)) * SIN(RADIANS(90-F4694)) * COS(RADIANS(G4695-G4694))) * 6371392 * IFERROR(IF(AVERAGEIF('TT History'!$B:$B, D4694, 'TT History'!$E:$E) &gt; 9.8%, 1.1205, IF(AVERAGEIF('TT History'!$B:$B, D4694, 'TT History'!$E:$E) &gt;= 8.5%, 1.1055, 1.0525)), 1.0525)</f>
        <v>17.177896518404772</v>
      </c>
    </row>
    <row r="4695" spans="1:8" x14ac:dyDescent="0.25">
      <c r="A4695" t="s">
        <v>176</v>
      </c>
      <c r="B4695" t="str">
        <f>VLOOKUP(C4695, olt_db!$B$2:$E$70, 2, 0)</f>
        <v>OLT-SMGN-Hulakma_Sinaga</v>
      </c>
      <c r="C4695" t="s">
        <v>1471</v>
      </c>
      <c r="D4695" s="30" t="s">
        <v>1837</v>
      </c>
      <c r="E4695" s="30" t="s">
        <v>1660</v>
      </c>
      <c r="F4695" s="134">
        <v>2.9795641753085298</v>
      </c>
      <c r="G4695" s="135">
        <v>99.0975417342746</v>
      </c>
      <c r="H4695" s="32">
        <f>ACOS(COS(RADIANS(90-F4696)) * COS(RADIANS(90-F4695)) + SIN(RADIANS(90-F4696)) * SIN(RADIANS(90-F4695)) * COS(RADIANS(G4696-G4695))) * 6371392 * IFERROR(IF(AVERAGEIF('TT History'!$B:$B, D4695, 'TT History'!$E:$E) &gt; 9.8%, 1.1205, IF(AVERAGEIF('TT History'!$B:$B, D4695, 'TT History'!$E:$E) &gt;= 8.5%, 1.1055, 1.0525)), 1.0525)</f>
        <v>18.032063005442051</v>
      </c>
    </row>
    <row r="4696" spans="1:8" x14ac:dyDescent="0.25">
      <c r="A4696" t="s">
        <v>176</v>
      </c>
      <c r="B4696" t="str">
        <f>VLOOKUP(C4696, olt_db!$B$2:$E$70, 2, 0)</f>
        <v>OLT-SMGN-Hulakma_Sinaga</v>
      </c>
      <c r="C4696" t="s">
        <v>1471</v>
      </c>
      <c r="D4696" s="30" t="s">
        <v>1837</v>
      </c>
      <c r="E4696" s="30" t="s">
        <v>1661</v>
      </c>
      <c r="F4696" s="134">
        <v>2.9794570429005902</v>
      </c>
      <c r="G4696" s="135">
        <v>99.097430861556205</v>
      </c>
      <c r="H4696" s="32">
        <f>ACOS(COS(RADIANS(90-F4697)) * COS(RADIANS(90-F4696)) + SIN(RADIANS(90-F4697)) * SIN(RADIANS(90-F4696)) * COS(RADIANS(G4697-G4696))) * 6371392 * IFERROR(IF(AVERAGEIF('TT History'!$B:$B, D4696, 'TT History'!$E:$E) &gt; 9.8%, 1.1205, IF(AVERAGEIF('TT History'!$B:$B, D4696, 'TT History'!$E:$E) &gt;= 8.5%, 1.1055, 1.0525)), 1.0525)</f>
        <v>20.106401097532814</v>
      </c>
    </row>
    <row r="4697" spans="1:8" x14ac:dyDescent="0.25">
      <c r="A4697" t="s">
        <v>176</v>
      </c>
      <c r="B4697" t="str">
        <f>VLOOKUP(C4697, olt_db!$B$2:$E$70, 2, 0)</f>
        <v>OLT-SMGN-Hulakma_Sinaga</v>
      </c>
      <c r="C4697" t="s">
        <v>1471</v>
      </c>
      <c r="D4697" s="30" t="s">
        <v>1837</v>
      </c>
      <c r="E4697" s="30" t="s">
        <v>1662</v>
      </c>
      <c r="F4697" s="134">
        <v>2.9793336785369702</v>
      </c>
      <c r="G4697" s="135">
        <v>99.097311148306204</v>
      </c>
      <c r="H4697" s="32">
        <f>ACOS(COS(RADIANS(90-F4698)) * COS(RADIANS(90-F4697)) + SIN(RADIANS(90-F4698)) * SIN(RADIANS(90-F4697)) * COS(RADIANS(G4698-G4697))) * 6371392 * IFERROR(IF(AVERAGEIF('TT History'!$B:$B, D4697, 'TT History'!$E:$E) &gt; 9.8%, 1.1205, IF(AVERAGEIF('TT History'!$B:$B, D4697, 'TT History'!$E:$E) &gt;= 8.5%, 1.1055, 1.0525)), 1.0525)</f>
        <v>18.817071381488166</v>
      </c>
    </row>
    <row r="4698" spans="1:8" x14ac:dyDescent="0.25">
      <c r="A4698" t="s">
        <v>176</v>
      </c>
      <c r="B4698" t="str">
        <f>VLOOKUP(C4698, olt_db!$B$2:$E$70, 2, 0)</f>
        <v>OLT-SMGN-Hulakma_Sinaga</v>
      </c>
      <c r="C4698" t="s">
        <v>1471</v>
      </c>
      <c r="D4698" s="30" t="s">
        <v>1837</v>
      </c>
      <c r="E4698" s="30" t="s">
        <v>1663</v>
      </c>
      <c r="F4698" s="134">
        <v>2.9792129167620001</v>
      </c>
      <c r="G4698" s="135">
        <v>99.0972048696824</v>
      </c>
      <c r="H4698" s="32">
        <f>ACOS(COS(RADIANS(90-F4699)) * COS(RADIANS(90-F4698)) + SIN(RADIANS(90-F4699)) * SIN(RADIANS(90-F4698)) * COS(RADIANS(G4699-G4698))) * 6371392 * IFERROR(IF(AVERAGEIF('TT History'!$B:$B, D4698, 'TT History'!$E:$E) &gt; 9.8%, 1.1205, IF(AVERAGEIF('TT History'!$B:$B, D4698, 'TT History'!$E:$E) &gt;= 8.5%, 1.1055, 1.0525)), 1.0525)</f>
        <v>15.903866099166065</v>
      </c>
    </row>
    <row r="4699" spans="1:8" x14ac:dyDescent="0.25">
      <c r="A4699" t="s">
        <v>176</v>
      </c>
      <c r="B4699" t="str">
        <f>VLOOKUP(C4699, olt_db!$B$2:$E$70, 2, 0)</f>
        <v>OLT-SMGN-Hulakma_Sinaga</v>
      </c>
      <c r="C4699" t="s">
        <v>1471</v>
      </c>
      <c r="D4699" s="30" t="s">
        <v>1837</v>
      </c>
      <c r="E4699" s="30" t="s">
        <v>1664</v>
      </c>
      <c r="F4699" s="134">
        <v>2.9791177527350401</v>
      </c>
      <c r="G4699" s="135">
        <v>99.097107737843004</v>
      </c>
      <c r="H4699" s="32">
        <f>ACOS(COS(RADIANS(90-F4700)) * COS(RADIANS(90-F4699)) + SIN(RADIANS(90-F4700)) * SIN(RADIANS(90-F4699)) * COS(RADIANS(G4700-G4699))) * 6371392 * IFERROR(IF(AVERAGEIF('TT History'!$B:$B, D4699, 'TT History'!$E:$E) &gt; 9.8%, 1.1205, IF(AVERAGEIF('TT History'!$B:$B, D4699, 'TT History'!$E:$E) &gt;= 8.5%, 1.1055, 1.0525)), 1.0525)</f>
        <v>14.185557077912506</v>
      </c>
    </row>
    <row r="4700" spans="1:8" x14ac:dyDescent="0.25">
      <c r="A4700" t="s">
        <v>176</v>
      </c>
      <c r="B4700" t="str">
        <f>VLOOKUP(C4700, olt_db!$B$2:$E$70, 2, 0)</f>
        <v>OLT-SMGN-Hulakma_Sinaga</v>
      </c>
      <c r="C4700" t="s">
        <v>1471</v>
      </c>
      <c r="D4700" s="30" t="s">
        <v>1837</v>
      </c>
      <c r="E4700" s="30" t="s">
        <v>1665</v>
      </c>
      <c r="F4700" s="134">
        <v>2.97902878115924</v>
      </c>
      <c r="G4700" s="135">
        <v>99.097025318063402</v>
      </c>
      <c r="H4700" s="32">
        <f>ACOS(COS(RADIANS(90-F4701)) * COS(RADIANS(90-F4700)) + SIN(RADIANS(90-F4701)) * SIN(RADIANS(90-F4700)) * COS(RADIANS(G4701-G4700))) * 6371392 * IFERROR(IF(AVERAGEIF('TT History'!$B:$B, D4700, 'TT History'!$E:$E) &gt; 9.8%, 1.1205, IF(AVERAGEIF('TT History'!$B:$B, D4700, 'TT History'!$E:$E) &gt;= 8.5%, 1.1055, 1.0525)), 1.0525)</f>
        <v>15.441973307124121</v>
      </c>
    </row>
    <row r="4701" spans="1:8" x14ac:dyDescent="0.25">
      <c r="A4701" t="s">
        <v>176</v>
      </c>
      <c r="B4701" t="str">
        <f>VLOOKUP(C4701, olt_db!$B$2:$E$70, 2, 0)</f>
        <v>OLT-SMGN-Hulakma_Sinaga</v>
      </c>
      <c r="C4701" t="s">
        <v>1471</v>
      </c>
      <c r="D4701" s="30" t="s">
        <v>1837</v>
      </c>
      <c r="E4701" s="30" t="s">
        <v>1666</v>
      </c>
      <c r="F4701" s="134">
        <v>2.97893075782802</v>
      </c>
      <c r="G4701" s="135">
        <v>99.096936886899698</v>
      </c>
      <c r="H4701" s="32">
        <f>ACOS(COS(RADIANS(90-F4702)) * COS(RADIANS(90-F4701)) + SIN(RADIANS(90-F4702)) * SIN(RADIANS(90-F4701)) * COS(RADIANS(G4702-G4701))) * 6371392 * IFERROR(IF(AVERAGEIF('TT History'!$B:$B, D4701, 'TT History'!$E:$E) &gt; 9.8%, 1.1205, IF(AVERAGEIF('TT History'!$B:$B, D4701, 'TT History'!$E:$E) &gt;= 8.5%, 1.1055, 1.0525)), 1.0525)</f>
        <v>16.597570525206077</v>
      </c>
    </row>
    <row r="4702" spans="1:8" x14ac:dyDescent="0.25">
      <c r="A4702" t="s">
        <v>176</v>
      </c>
      <c r="B4702" t="str">
        <f>VLOOKUP(C4702, olt_db!$B$2:$E$70, 2, 0)</f>
        <v>OLT-SMGN-Hulakma_Sinaga</v>
      </c>
      <c r="C4702" t="s">
        <v>1471</v>
      </c>
      <c r="D4702" s="30" t="s">
        <v>1837</v>
      </c>
      <c r="E4702" s="30" t="s">
        <v>1667</v>
      </c>
      <c r="F4702" s="134">
        <v>2.9788233999804699</v>
      </c>
      <c r="G4702" s="135">
        <v>99.096844102946903</v>
      </c>
      <c r="H4702" s="32">
        <f>ACOS(COS(RADIANS(90-F4703)) * COS(RADIANS(90-F4702)) + SIN(RADIANS(90-F4703)) * SIN(RADIANS(90-F4702)) * COS(RADIANS(G4703-G4702))) * 6371392 * IFERROR(IF(AVERAGEIF('TT History'!$B:$B, D4702, 'TT History'!$E:$E) &gt; 9.8%, 1.1205, IF(AVERAGEIF('TT History'!$B:$B, D4702, 'TT History'!$E:$E) &gt;= 8.5%, 1.1055, 1.0525)), 1.0525)</f>
        <v>18.826090122426962</v>
      </c>
    </row>
    <row r="4703" spans="1:8" x14ac:dyDescent="0.25">
      <c r="A4703" t="s">
        <v>176</v>
      </c>
      <c r="B4703" t="str">
        <f>VLOOKUP(C4703, olt_db!$B$2:$E$70, 2, 0)</f>
        <v>OLT-SMGN-Hulakma_Sinaga</v>
      </c>
      <c r="C4703" t="s">
        <v>1471</v>
      </c>
      <c r="D4703" s="30" t="s">
        <v>1837</v>
      </c>
      <c r="E4703" s="30" t="s">
        <v>1668</v>
      </c>
      <c r="F4703" s="134">
        <v>2.9787025543307402</v>
      </c>
      <c r="G4703" s="135">
        <v>99.096737798534306</v>
      </c>
      <c r="H4703" s="32">
        <f>ACOS(COS(RADIANS(90-F4704)) * COS(RADIANS(90-F4703)) + SIN(RADIANS(90-F4704)) * SIN(RADIANS(90-F4703)) * COS(RADIANS(G4704-G4703))) * 6371392 * IFERROR(IF(AVERAGEIF('TT History'!$B:$B, D4703, 'TT History'!$E:$E) &gt; 9.8%, 1.1205, IF(AVERAGEIF('TT History'!$B:$B, D4703, 'TT History'!$E:$E) &gt;= 8.5%, 1.1055, 1.0525)), 1.0525)</f>
        <v>16.966757954326368</v>
      </c>
    </row>
    <row r="4704" spans="1:8" x14ac:dyDescent="0.25">
      <c r="A4704" t="s">
        <v>176</v>
      </c>
      <c r="B4704" t="str">
        <f>VLOOKUP(C4704, olt_db!$B$2:$E$70, 2, 0)</f>
        <v>OLT-SMGN-Hulakma_Sinaga</v>
      </c>
      <c r="C4704" t="s">
        <v>1471</v>
      </c>
      <c r="D4704" s="30" t="s">
        <v>1837</v>
      </c>
      <c r="E4704" s="30" t="s">
        <v>1669</v>
      </c>
      <c r="F4704" s="134">
        <v>2.9785962842267701</v>
      </c>
      <c r="G4704" s="135">
        <v>99.096639065915099</v>
      </c>
      <c r="H4704" s="32">
        <f>ACOS(COS(RADIANS(90-F4705)) * COS(RADIANS(90-F4704)) + SIN(RADIANS(90-F4705)) * SIN(RADIANS(90-F4704)) * COS(RADIANS(G4705-G4704))) * 6371392 * IFERROR(IF(AVERAGEIF('TT History'!$B:$B, D4704, 'TT History'!$E:$E) &gt; 9.8%, 1.1205, IF(AVERAGEIF('TT History'!$B:$B, D4704, 'TT History'!$E:$E) &gt;= 8.5%, 1.1055, 1.0525)), 1.0525)</f>
        <v>17.417169384874303</v>
      </c>
    </row>
    <row r="4705" spans="1:8" x14ac:dyDescent="0.25">
      <c r="A4705" t="s">
        <v>176</v>
      </c>
      <c r="B4705" t="str">
        <f>VLOOKUP(C4705, olt_db!$B$2:$E$70, 2, 0)</f>
        <v>OLT-SMGN-Hulakma_Sinaga</v>
      </c>
      <c r="C4705" t="s">
        <v>1471</v>
      </c>
      <c r="D4705" s="30" t="s">
        <v>1837</v>
      </c>
      <c r="E4705" s="30" t="s">
        <v>1670</v>
      </c>
      <c r="F4705" s="134">
        <v>2.97848800296565</v>
      </c>
      <c r="G4705" s="135">
        <v>99.096536843211496</v>
      </c>
      <c r="H4705" s="32">
        <f>ACOS(COS(RADIANS(90-F4706)) * COS(RADIANS(90-F4705)) + SIN(RADIANS(90-F4706)) * SIN(RADIANS(90-F4705)) * COS(RADIANS(G4706-G4705))) * 6371392 * IFERROR(IF(AVERAGEIF('TT History'!$B:$B, D4705, 'TT History'!$E:$E) &gt; 9.8%, 1.1205, IF(AVERAGEIF('TT History'!$B:$B, D4705, 'TT History'!$E:$E) &gt;= 8.5%, 1.1055, 1.0525)), 1.0525)</f>
        <v>18.865827217787597</v>
      </c>
    </row>
    <row r="4706" spans="1:8" x14ac:dyDescent="0.25">
      <c r="A4706" t="s">
        <v>176</v>
      </c>
      <c r="B4706" t="str">
        <f>VLOOKUP(C4706, olt_db!$B$2:$E$70, 2, 0)</f>
        <v>OLT-SMGN-Hulakma_Sinaga</v>
      </c>
      <c r="C4706" t="s">
        <v>1471</v>
      </c>
      <c r="D4706" s="30" t="s">
        <v>1837</v>
      </c>
      <c r="E4706" s="30" t="s">
        <v>1671</v>
      </c>
      <c r="F4706" s="134">
        <v>2.97837221729722</v>
      </c>
      <c r="G4706" s="135">
        <v>99.096424542532006</v>
      </c>
      <c r="H4706" s="32">
        <f>ACOS(COS(RADIANS(90-F4707)) * COS(RADIANS(90-F4706)) + SIN(RADIANS(90-F4707)) * SIN(RADIANS(90-F4706)) * COS(RADIANS(G4707-G4706))) * 6371392 * IFERROR(IF(AVERAGEIF('TT History'!$B:$B, D4706, 'TT History'!$E:$E) &gt; 9.8%, 1.1205, IF(AVERAGEIF('TT History'!$B:$B, D4706, 'TT History'!$E:$E) &gt;= 8.5%, 1.1055, 1.0525)), 1.0525)</f>
        <v>15.701989307235211</v>
      </c>
    </row>
    <row r="4707" spans="1:8" x14ac:dyDescent="0.25">
      <c r="A4707" t="s">
        <v>176</v>
      </c>
      <c r="B4707" t="str">
        <f>VLOOKUP(C4707, olt_db!$B$2:$E$70, 2, 0)</f>
        <v>OLT-SMGN-Hulakma_Sinaga</v>
      </c>
      <c r="C4707" t="s">
        <v>1471</v>
      </c>
      <c r="D4707" s="30" t="s">
        <v>1837</v>
      </c>
      <c r="E4707" s="30" t="s">
        <v>1672</v>
      </c>
      <c r="F4707" s="134">
        <v>2.9782764227287499</v>
      </c>
      <c r="G4707" s="135">
        <v>99.096330490061305</v>
      </c>
      <c r="H4707" s="32">
        <f>ACOS(COS(RADIANS(90-F4708)) * COS(RADIANS(90-F4707)) + SIN(RADIANS(90-F4708)) * SIN(RADIANS(90-F4707)) * COS(RADIANS(G4708-G4707))) * 6371392 * IFERROR(IF(AVERAGEIF('TT History'!$B:$B, D4707, 'TT History'!$E:$E) &gt; 9.8%, 1.1205, IF(AVERAGEIF('TT History'!$B:$B, D4707, 'TT History'!$E:$E) &gt;= 8.5%, 1.1055, 1.0525)), 1.0525)</f>
        <v>17.619512515839737</v>
      </c>
    </row>
    <row r="4708" spans="1:8" x14ac:dyDescent="0.25">
      <c r="A4708" t="s">
        <v>176</v>
      </c>
      <c r="B4708" t="str">
        <f>VLOOKUP(C4708, olt_db!$B$2:$E$70, 2, 0)</f>
        <v>OLT-SMGN-Hulakma_Sinaga</v>
      </c>
      <c r="C4708" t="s">
        <v>1471</v>
      </c>
      <c r="D4708" s="30" t="s">
        <v>1837</v>
      </c>
      <c r="E4708" s="30" t="s">
        <v>1673</v>
      </c>
      <c r="F4708" s="134">
        <v>2.9781650157399602</v>
      </c>
      <c r="G4708" s="135">
        <v>99.096229106545195</v>
      </c>
      <c r="H4708" s="32">
        <f>ACOS(COS(RADIANS(90-F4709)) * COS(RADIANS(90-F4708)) + SIN(RADIANS(90-F4709)) * SIN(RADIANS(90-F4708)) * COS(RADIANS(G4709-G4708))) * 6371392 * IFERROR(IF(AVERAGEIF('TT History'!$B:$B, D4708, 'TT History'!$E:$E) &gt; 9.8%, 1.1205, IF(AVERAGEIF('TT History'!$B:$B, D4708, 'TT History'!$E:$E) &gt;= 8.5%, 1.1055, 1.0525)), 1.0525)</f>
        <v>18.56787717394629</v>
      </c>
    </row>
    <row r="4709" spans="1:8" x14ac:dyDescent="0.25">
      <c r="A4709" t="s">
        <v>176</v>
      </c>
      <c r="B4709" t="str">
        <f>VLOOKUP(C4709, olt_db!$B$2:$E$70, 2, 0)</f>
        <v>OLT-SMGN-Hulakma_Sinaga</v>
      </c>
      <c r="C4709" t="s">
        <v>1471</v>
      </c>
      <c r="D4709" s="30" t="s">
        <v>1837</v>
      </c>
      <c r="E4709" s="30" t="s">
        <v>1674</v>
      </c>
      <c r="F4709" s="134">
        <v>2.9780504275310302</v>
      </c>
      <c r="G4709" s="135">
        <v>99.096119237889894</v>
      </c>
      <c r="H4709" s="32">
        <f>ACOS(COS(RADIANS(90-F4710)) * COS(RADIANS(90-F4709)) + SIN(RADIANS(90-F4710)) * SIN(RADIANS(90-F4709)) * COS(RADIANS(G4710-G4709))) * 6371392 * IFERROR(IF(AVERAGEIF('TT History'!$B:$B, D4709, 'TT History'!$E:$E) &gt; 9.8%, 1.1205, IF(AVERAGEIF('TT History'!$B:$B, D4709, 'TT History'!$E:$E) &gt;= 8.5%, 1.1055, 1.0525)), 1.0525)</f>
        <v>20.129728412748676</v>
      </c>
    </row>
    <row r="4710" spans="1:8" x14ac:dyDescent="0.25">
      <c r="A4710" t="s">
        <v>176</v>
      </c>
      <c r="B4710" t="str">
        <f>VLOOKUP(C4710, olt_db!$B$2:$E$70, 2, 0)</f>
        <v>OLT-SMGN-Hulakma_Sinaga</v>
      </c>
      <c r="C4710" t="s">
        <v>1471</v>
      </c>
      <c r="D4710" s="30" t="s">
        <v>1837</v>
      </c>
      <c r="E4710" s="30" t="s">
        <v>1675</v>
      </c>
      <c r="F4710" s="134">
        <v>2.9779269625026701</v>
      </c>
      <c r="G4710" s="135">
        <v>99.095999340910595</v>
      </c>
      <c r="H4710" s="32">
        <f>ACOS(COS(RADIANS(90-F4711)) * COS(RADIANS(90-F4710)) + SIN(RADIANS(90-F4711)) * SIN(RADIANS(90-F4710)) * COS(RADIANS(G4711-G4710))) * 6371392 * IFERROR(IF(AVERAGEIF('TT History'!$B:$B, D4710, 'TT History'!$E:$E) &gt; 9.8%, 1.1205, IF(AVERAGEIF('TT History'!$B:$B, D4710, 'TT History'!$E:$E) &gt;= 8.5%, 1.1055, 1.0525)), 1.0525)</f>
        <v>21.986345859545406</v>
      </c>
    </row>
    <row r="4711" spans="1:8" x14ac:dyDescent="0.25">
      <c r="A4711" t="s">
        <v>176</v>
      </c>
      <c r="B4711" t="str">
        <f>VLOOKUP(C4711, olt_db!$B$2:$E$70, 2, 0)</f>
        <v>OLT-SMGN-Hulakma_Sinaga</v>
      </c>
      <c r="C4711" t="s">
        <v>1471</v>
      </c>
      <c r="D4711" s="30" t="s">
        <v>1837</v>
      </c>
      <c r="E4711" s="30" t="s">
        <v>1676</v>
      </c>
      <c r="F4711" s="134">
        <v>2.9777853944207702</v>
      </c>
      <c r="G4711" s="135">
        <v>99.095875693039204</v>
      </c>
      <c r="H4711" s="32">
        <f>ACOS(COS(RADIANS(90-F4712)) * COS(RADIANS(90-F4711)) + SIN(RADIANS(90-F4712)) * SIN(RADIANS(90-F4711)) * COS(RADIANS(G4712-G4711))) * 6371392 * IFERROR(IF(AVERAGEIF('TT History'!$B:$B, D4711, 'TT History'!$E:$E) &gt; 9.8%, 1.1205, IF(AVERAGEIF('TT History'!$B:$B, D4711, 'TT History'!$E:$E) &gt;= 8.5%, 1.1055, 1.0525)), 1.0525)</f>
        <v>17.582637922721265</v>
      </c>
    </row>
    <row r="4712" spans="1:8" x14ac:dyDescent="0.25">
      <c r="A4712" t="s">
        <v>176</v>
      </c>
      <c r="B4712" t="str">
        <f>VLOOKUP(C4712, olt_db!$B$2:$E$70, 2, 0)</f>
        <v>OLT-SMGN-Hulakma_Sinaga</v>
      </c>
      <c r="C4712" t="s">
        <v>1471</v>
      </c>
      <c r="D4712" s="30" t="s">
        <v>1837</v>
      </c>
      <c r="E4712" s="30" t="s">
        <v>1677</v>
      </c>
      <c r="F4712" s="134">
        <v>2.9776807808231598</v>
      </c>
      <c r="G4712" s="135">
        <v>99.095767732816498</v>
      </c>
      <c r="H4712" s="32">
        <f>ACOS(COS(RADIANS(90-F4713)) * COS(RADIANS(90-F4712)) + SIN(RADIANS(90-F4713)) * SIN(RADIANS(90-F4712)) * COS(RADIANS(G4713-G4712))) * 6371392 * IFERROR(IF(AVERAGEIF('TT History'!$B:$B, D4712, 'TT History'!$E:$E) &gt; 9.8%, 1.1205, IF(AVERAGEIF('TT History'!$B:$B, D4712, 'TT History'!$E:$E) &gt;= 8.5%, 1.1055, 1.0525)), 1.0525)</f>
        <v>19.060651141805188</v>
      </c>
    </row>
    <row r="4713" spans="1:8" x14ac:dyDescent="0.25">
      <c r="A4713" t="s">
        <v>176</v>
      </c>
      <c r="B4713" t="str">
        <f>VLOOKUP(C4713, olt_db!$B$2:$E$70, 2, 0)</f>
        <v>OLT-SMGN-Hulakma_Sinaga</v>
      </c>
      <c r="C4713" t="s">
        <v>1471</v>
      </c>
      <c r="D4713" s="30" t="s">
        <v>1837</v>
      </c>
      <c r="E4713" s="30" t="s">
        <v>1678</v>
      </c>
      <c r="F4713" s="134">
        <v>2.9775675392323699</v>
      </c>
      <c r="G4713" s="135">
        <v>99.095650528254495</v>
      </c>
      <c r="H4713" s="32">
        <f>ACOS(COS(RADIANS(90-F4714)) * COS(RADIANS(90-F4713)) + SIN(RADIANS(90-F4714)) * SIN(RADIANS(90-F4713)) * COS(RADIANS(G4714-G4713))) * 6371392 * IFERROR(IF(AVERAGEIF('TT History'!$B:$B, D4713, 'TT History'!$E:$E) &gt; 9.8%, 1.1205, IF(AVERAGEIF('TT History'!$B:$B, D4713, 'TT History'!$E:$E) &gt;= 8.5%, 1.1055, 1.0525)), 1.0525)</f>
        <v>18.670039949607578</v>
      </c>
    </row>
    <row r="4714" spans="1:8" x14ac:dyDescent="0.25">
      <c r="A4714" t="s">
        <v>176</v>
      </c>
      <c r="B4714" t="str">
        <f>VLOOKUP(C4714, olt_db!$B$2:$E$70, 2, 0)</f>
        <v>OLT-SMGN-Hulakma_Sinaga</v>
      </c>
      <c r="C4714" t="s">
        <v>1471</v>
      </c>
      <c r="D4714" s="30" t="s">
        <v>1837</v>
      </c>
      <c r="E4714" s="30" t="s">
        <v>1679</v>
      </c>
      <c r="F4714" s="134">
        <v>2.9774488711133</v>
      </c>
      <c r="G4714" s="135">
        <v>99.095543778855102</v>
      </c>
      <c r="H4714" s="32">
        <f>ACOS(COS(RADIANS(90-F4715)) * COS(RADIANS(90-F4714)) + SIN(RADIANS(90-F4715)) * SIN(RADIANS(90-F4714)) * COS(RADIANS(G4715-G4714))) * 6371392 * IFERROR(IF(AVERAGEIF('TT History'!$B:$B, D4714, 'TT History'!$E:$E) &gt; 9.8%, 1.1205, IF(AVERAGEIF('TT History'!$B:$B, D4714, 'TT History'!$E:$E) &gt;= 8.5%, 1.1055, 1.0525)), 1.0525)</f>
        <v>22.978314005069993</v>
      </c>
    </row>
    <row r="4715" spans="1:8" x14ac:dyDescent="0.25">
      <c r="A4715" t="s">
        <v>176</v>
      </c>
      <c r="B4715" t="str">
        <f>VLOOKUP(C4715, olt_db!$B$2:$E$70, 2, 0)</f>
        <v>OLT-SMGN-Hulakma_Sinaga</v>
      </c>
      <c r="C4715" t="s">
        <v>1471</v>
      </c>
      <c r="D4715" s="30" t="s">
        <v>1837</v>
      </c>
      <c r="E4715" s="30" t="s">
        <v>1680</v>
      </c>
      <c r="F4715" s="134">
        <v>2.9772743107133799</v>
      </c>
      <c r="G4715" s="135">
        <v>99.095633751926897</v>
      </c>
      <c r="H4715" s="32">
        <f>ACOS(COS(RADIANS(90-F4716)) * COS(RADIANS(90-F4715)) + SIN(RADIANS(90-F4716)) * SIN(RADIANS(90-F4715)) * COS(RADIANS(G4716-G4715))) * 6371392 * IFERROR(IF(AVERAGEIF('TT History'!$B:$B, D4715, 'TT History'!$E:$E) &gt; 9.8%, 1.1205, IF(AVERAGEIF('TT History'!$B:$B, D4715, 'TT History'!$E:$E) &gt;= 8.5%, 1.1055, 1.0525)), 1.0525)</f>
        <v>18.04396453633948</v>
      </c>
    </row>
    <row r="4716" spans="1:8" x14ac:dyDescent="0.25">
      <c r="A4716" t="s">
        <v>176</v>
      </c>
      <c r="B4716" t="str">
        <f>VLOOKUP(C4716, olt_db!$B$2:$E$70, 2, 0)</f>
        <v>OLT-SMGN-Hulakma_Sinaga</v>
      </c>
      <c r="C4716" t="s">
        <v>1471</v>
      </c>
      <c r="D4716" s="30" t="s">
        <v>1837</v>
      </c>
      <c r="E4716" s="30" t="s">
        <v>1681</v>
      </c>
      <c r="F4716" s="134">
        <v>2.97714235803278</v>
      </c>
      <c r="G4716" s="135">
        <v>99.095713589007602</v>
      </c>
      <c r="H4716" s="32">
        <f>ACOS(COS(RADIANS(90-F4717)) * COS(RADIANS(90-F4716)) + SIN(RADIANS(90-F4717)) * SIN(RADIANS(90-F4716)) * COS(RADIANS(G4717-G4716))) * 6371392 * IFERROR(IF(AVERAGEIF('TT History'!$B:$B, D4716, 'TT History'!$E:$E) &gt; 9.8%, 1.1205, IF(AVERAGEIF('TT History'!$B:$B, D4716, 'TT History'!$E:$E) &gt;= 8.5%, 1.1055, 1.0525)), 1.0525)</f>
        <v>20.024292173459322</v>
      </c>
    </row>
    <row r="4717" spans="1:8" x14ac:dyDescent="0.25">
      <c r="A4717" t="s">
        <v>176</v>
      </c>
      <c r="B4717" t="str">
        <f>VLOOKUP(C4717, olt_db!$B$2:$E$70, 2, 0)</f>
        <v>OLT-SMGN-Hulakma_Sinaga</v>
      </c>
      <c r="C4717" t="s">
        <v>1471</v>
      </c>
      <c r="D4717" s="30" t="s">
        <v>1837</v>
      </c>
      <c r="E4717" s="30" t="s">
        <v>1682</v>
      </c>
      <c r="F4717" s="134">
        <v>2.9769898182269001</v>
      </c>
      <c r="G4717" s="135">
        <v>99.095791170502807</v>
      </c>
      <c r="H4717" s="32">
        <f>ACOS(COS(RADIANS(90-F4718)) * COS(RADIANS(90-F4717)) + SIN(RADIANS(90-F4718)) * SIN(RADIANS(90-F4717)) * COS(RADIANS(G4718-G4717))) * 6371392 * IFERROR(IF(AVERAGEIF('TT History'!$B:$B, D4717, 'TT History'!$E:$E) &gt; 9.8%, 1.1205, IF(AVERAGEIF('TT History'!$B:$B, D4717, 'TT History'!$E:$E) &gt;= 8.5%, 1.1055, 1.0525)), 1.0525)</f>
        <v>19.823073157689183</v>
      </c>
    </row>
    <row r="4718" spans="1:8" x14ac:dyDescent="0.25">
      <c r="A4718" t="s">
        <v>176</v>
      </c>
      <c r="B4718" t="str">
        <f>VLOOKUP(C4718, olt_db!$B$2:$E$70, 2, 0)</f>
        <v>OLT-SMGN-Hulakma_Sinaga</v>
      </c>
      <c r="C4718" t="s">
        <v>1471</v>
      </c>
      <c r="D4718" s="30" t="s">
        <v>1837</v>
      </c>
      <c r="E4718" s="30" t="s">
        <v>1683</v>
      </c>
      <c r="F4718" s="134">
        <v>2.97683703161068</v>
      </c>
      <c r="G4718" s="135">
        <v>99.095864365713197</v>
      </c>
      <c r="H4718" s="32">
        <f>ACOS(COS(RADIANS(90-F4719)) * COS(RADIANS(90-F4718)) + SIN(RADIANS(90-F4719)) * SIN(RADIANS(90-F4718)) * COS(RADIANS(G4719-G4718))) * 6371392 * IFERROR(IF(AVERAGEIF('TT History'!$B:$B, D4718, 'TT History'!$E:$E) &gt; 9.8%, 1.1205, IF(AVERAGEIF('TT History'!$B:$B, D4718, 'TT History'!$E:$E) &gt;= 8.5%, 1.1055, 1.0525)), 1.0525)</f>
        <v>18.654523714946535</v>
      </c>
    </row>
    <row r="4719" spans="1:8" x14ac:dyDescent="0.25">
      <c r="A4719" t="s">
        <v>176</v>
      </c>
      <c r="B4719" t="str">
        <f>VLOOKUP(C4719, olt_db!$B$2:$E$70, 2, 0)</f>
        <v>OLT-SMGN-Hulakma_Sinaga</v>
      </c>
      <c r="C4719" t="s">
        <v>1471</v>
      </c>
      <c r="D4719" s="30" t="s">
        <v>1837</v>
      </c>
      <c r="E4719" s="30" t="s">
        <v>1684</v>
      </c>
      <c r="F4719" s="134">
        <v>2.9766963441348699</v>
      </c>
      <c r="G4719" s="135">
        <v>99.095939372381807</v>
      </c>
      <c r="H4719" s="32">
        <f>ACOS(COS(RADIANS(90-F4720)) * COS(RADIANS(90-F4719)) + SIN(RADIANS(90-F4720)) * SIN(RADIANS(90-F4719)) * COS(RADIANS(G4720-G4719))) * 6371392 * IFERROR(IF(AVERAGEIF('TT History'!$B:$B, D4719, 'TT History'!$E:$E) &gt; 9.8%, 1.1205, IF(AVERAGEIF('TT History'!$B:$B, D4719, 'TT History'!$E:$E) &gt;= 8.5%, 1.1055, 1.0525)), 1.0525)</f>
        <v>26.385265061438577</v>
      </c>
    </row>
    <row r="4720" spans="1:8" x14ac:dyDescent="0.25">
      <c r="A4720" t="s">
        <v>176</v>
      </c>
      <c r="B4720" t="str">
        <f>VLOOKUP(C4720, olt_db!$B$2:$E$70, 2, 0)</f>
        <v>OLT-SMGN-Hulakma_Sinaga</v>
      </c>
      <c r="C4720" t="s">
        <v>1471</v>
      </c>
      <c r="D4720" s="30" t="s">
        <v>1837</v>
      </c>
      <c r="E4720" s="30" t="s">
        <v>1685</v>
      </c>
      <c r="F4720" s="134">
        <v>2.9764935328365301</v>
      </c>
      <c r="G4720" s="135">
        <v>99.0960379415733</v>
      </c>
      <c r="H4720" s="32">
        <f>ACOS(COS(RADIANS(90-F4721)) * COS(RADIANS(90-F4720)) + SIN(RADIANS(90-F4721)) * SIN(RADIANS(90-F4720)) * COS(RADIANS(G4721-G4720))) * 6371392 * IFERROR(IF(AVERAGEIF('TT History'!$B:$B, D4720, 'TT History'!$E:$E) &gt; 9.8%, 1.1205, IF(AVERAGEIF('TT History'!$B:$B, D4720, 'TT History'!$E:$E) &gt;= 8.5%, 1.1055, 1.0525)), 1.0525)</f>
        <v>25.32910640678525</v>
      </c>
    </row>
    <row r="4721" spans="1:8" x14ac:dyDescent="0.25">
      <c r="A4721" t="s">
        <v>176</v>
      </c>
      <c r="B4721" t="str">
        <f>VLOOKUP(C4721, olt_db!$B$2:$E$70, 2, 0)</f>
        <v>OLT-SMGN-Hulakma_Sinaga</v>
      </c>
      <c r="C4721" t="s">
        <v>1471</v>
      </c>
      <c r="D4721" s="30" t="s">
        <v>1837</v>
      </c>
      <c r="E4721" s="30" t="s">
        <v>1686</v>
      </c>
      <c r="F4721" s="134">
        <v>2.97630121763344</v>
      </c>
      <c r="G4721" s="135">
        <v>99.096137326223896</v>
      </c>
      <c r="H4721" s="32">
        <f>ACOS(COS(RADIANS(90-F4722)) * COS(RADIANS(90-F4721)) + SIN(RADIANS(90-F4722)) * SIN(RADIANS(90-F4721)) * COS(RADIANS(G4722-G4721))) * 6371392 * IFERROR(IF(AVERAGEIF('TT History'!$B:$B, D4721, 'TT History'!$E:$E) &gt; 9.8%, 1.1205, IF(AVERAGEIF('TT History'!$B:$B, D4721, 'TT History'!$E:$E) &gt;= 8.5%, 1.1055, 1.0525)), 1.0525)</f>
        <v>17.239980958569877</v>
      </c>
    </row>
    <row r="4722" spans="1:8" x14ac:dyDescent="0.25">
      <c r="A4722" t="s">
        <v>176</v>
      </c>
      <c r="B4722" t="str">
        <f>VLOOKUP(C4722, olt_db!$B$2:$E$70, 2, 0)</f>
        <v>OLT-SMGN-Hulakma_Sinaga</v>
      </c>
      <c r="C4722" t="s">
        <v>1471</v>
      </c>
      <c r="D4722" s="30" t="s">
        <v>1837</v>
      </c>
      <c r="E4722" s="30" t="s">
        <v>1687</v>
      </c>
      <c r="F4722" s="134">
        <v>2.9761653199761602</v>
      </c>
      <c r="G4722" s="135">
        <v>99.096194229896</v>
      </c>
      <c r="H4722" s="32">
        <f>ACOS(COS(RADIANS(90-F4723)) * COS(RADIANS(90-F4722)) + SIN(RADIANS(90-F4723)) * SIN(RADIANS(90-F4722)) * COS(RADIANS(G4723-G4722))) * 6371392 * IFERROR(IF(AVERAGEIF('TT History'!$B:$B, D4722, 'TT History'!$E:$E) &gt; 9.8%, 1.1205, IF(AVERAGEIF('TT History'!$B:$B, D4722, 'TT History'!$E:$E) &gt;= 8.5%, 1.1055, 1.0525)), 1.0525)</f>
        <v>19.981861960793232</v>
      </c>
    </row>
    <row r="4723" spans="1:8" x14ac:dyDescent="0.25">
      <c r="A4723" t="s">
        <v>176</v>
      </c>
      <c r="B4723" t="str">
        <f>VLOOKUP(C4723, olt_db!$B$2:$E$70, 2, 0)</f>
        <v>OLT-SMGN-Hulakma_Sinaga</v>
      </c>
      <c r="C4723" t="s">
        <v>1471</v>
      </c>
      <c r="D4723" s="30" t="s">
        <v>1837</v>
      </c>
      <c r="E4723" s="30" t="s">
        <v>1688</v>
      </c>
      <c r="F4723" s="134">
        <v>2.9762139307895401</v>
      </c>
      <c r="G4723" s="135">
        <v>99.096358109399603</v>
      </c>
      <c r="H4723" s="32">
        <f>ACOS(COS(RADIANS(90-F4724)) * COS(RADIANS(90-F4723)) + SIN(RADIANS(90-F4724)) * SIN(RADIANS(90-F4723)) * COS(RADIANS(G4724-G4723))) * 6371392 * IFERROR(IF(AVERAGEIF('TT History'!$B:$B, D4723, 'TT History'!$E:$E) &gt; 9.8%, 1.1205, IF(AVERAGEIF('TT History'!$B:$B, D4723, 'TT History'!$E:$E) &gt;= 8.5%, 1.1055, 1.0525)), 1.0525)</f>
        <v>16.42521937694049</v>
      </c>
    </row>
    <row r="4724" spans="1:8" x14ac:dyDescent="0.25">
      <c r="A4724" t="s">
        <v>176</v>
      </c>
      <c r="B4724" t="str">
        <f>VLOOKUP(C4724, olt_db!$B$2:$E$70, 2, 0)</f>
        <v>OLT-SMGN-Hulakma_Sinaga</v>
      </c>
      <c r="C4724" t="s">
        <v>1471</v>
      </c>
      <c r="D4724" s="30" t="s">
        <v>1837</v>
      </c>
      <c r="E4724" s="30" t="s">
        <v>1689</v>
      </c>
      <c r="F4724" s="134">
        <v>2.9762622515978099</v>
      </c>
      <c r="G4724" s="135">
        <v>99.096490040391899</v>
      </c>
      <c r="H4724" s="32">
        <f>ACOS(COS(RADIANS(90-F4725)) * COS(RADIANS(90-F4724)) + SIN(RADIANS(90-F4725)) * SIN(RADIANS(90-F4724)) * COS(RADIANS(G4725-G4724))) * 6371392 * IFERROR(IF(AVERAGEIF('TT History'!$B:$B, D4724, 'TT History'!$E:$E) &gt; 9.8%, 1.1205, IF(AVERAGEIF('TT History'!$B:$B, D4724, 'TT History'!$E:$E) &gt;= 8.5%, 1.1055, 1.0525)), 1.0525)</f>
        <v>16.136661303993758</v>
      </c>
    </row>
    <row r="4725" spans="1:8" x14ac:dyDescent="0.25">
      <c r="A4725" t="s">
        <v>176</v>
      </c>
      <c r="B4725" t="str">
        <f>VLOOKUP(C4725, olt_db!$B$2:$E$70, 2, 0)</f>
        <v>OLT-SMGN-Hulakma_Sinaga</v>
      </c>
      <c r="C4725" t="s">
        <v>1471</v>
      </c>
      <c r="D4725" s="30" t="s">
        <v>1837</v>
      </c>
      <c r="E4725" s="30" t="s">
        <v>1690</v>
      </c>
      <c r="F4725" s="134">
        <v>2.9763029650192099</v>
      </c>
      <c r="G4725" s="135">
        <v>99.096621938251701</v>
      </c>
      <c r="H4725" s="32">
        <f>ACOS(COS(RADIANS(90-F4726)) * COS(RADIANS(90-F4725)) + SIN(RADIANS(90-F4726)) * SIN(RADIANS(90-F4725)) * COS(RADIANS(G4726-G4725))) * 6371392 * IFERROR(IF(AVERAGEIF('TT History'!$B:$B, D4725, 'TT History'!$E:$E) &gt; 9.8%, 1.1205, IF(AVERAGEIF('TT History'!$B:$B, D4725, 'TT History'!$E:$E) &gt;= 8.5%, 1.1055, 1.0525)), 1.0525)</f>
        <v>13.834186130804383</v>
      </c>
    </row>
    <row r="4726" spans="1:8" x14ac:dyDescent="0.25">
      <c r="A4726" t="s">
        <v>176</v>
      </c>
      <c r="B4726" t="str">
        <f>VLOOKUP(C4726, olt_db!$B$2:$E$70, 2, 0)</f>
        <v>OLT-SMGN-Hulakma_Sinaga</v>
      </c>
      <c r="C4726" t="s">
        <v>1471</v>
      </c>
      <c r="D4726" s="30" t="s">
        <v>1837</v>
      </c>
      <c r="E4726" s="30" t="s">
        <v>1691</v>
      </c>
      <c r="F4726" s="134">
        <v>2.9763250896478102</v>
      </c>
      <c r="G4726" s="135">
        <v>99.096738205278498</v>
      </c>
      <c r="H4726" s="32">
        <f>ACOS(COS(RADIANS(90-F4727)) * COS(RADIANS(90-F4726)) + SIN(RADIANS(90-F4727)) * SIN(RADIANS(90-F4726)) * COS(RADIANS(G4727-G4726))) * 6371392 * IFERROR(IF(AVERAGEIF('TT History'!$B:$B, D4726, 'TT History'!$E:$E) &gt; 9.8%, 1.1205, IF(AVERAGEIF('TT History'!$B:$B, D4726, 'TT History'!$E:$E) &gt;= 8.5%, 1.1055, 1.0525)), 1.0525)</f>
        <v>14.762964224854999</v>
      </c>
    </row>
    <row r="4727" spans="1:8" x14ac:dyDescent="0.25">
      <c r="A4727" t="s">
        <v>176</v>
      </c>
      <c r="B4727" t="str">
        <f>VLOOKUP(C4727, olt_db!$B$2:$E$70, 2, 0)</f>
        <v>OLT-SMGN-Hulakma_Sinaga</v>
      </c>
      <c r="C4727" t="s">
        <v>1471</v>
      </c>
      <c r="D4727" s="30" t="s">
        <v>1837</v>
      </c>
      <c r="E4727" s="30" t="s">
        <v>1692</v>
      </c>
      <c r="F4727" s="134">
        <v>2.9763453031673599</v>
      </c>
      <c r="G4727" s="135">
        <v>99.096862877368395</v>
      </c>
      <c r="H4727" s="32">
        <f>ACOS(COS(RADIANS(90-F4728)) * COS(RADIANS(90-F4727)) + SIN(RADIANS(90-F4728)) * SIN(RADIANS(90-F4727)) * COS(RADIANS(G4728-G4727))) * 6371392 * IFERROR(IF(AVERAGEIF('TT History'!$B:$B, D4727, 'TT History'!$E:$E) &gt; 9.8%, 1.1205, IF(AVERAGEIF('TT History'!$B:$B, D4727, 'TT History'!$E:$E) &gt;= 8.5%, 1.1055, 1.0525)), 1.0525)</f>
        <v>25.570985093074636</v>
      </c>
    </row>
    <row r="4728" spans="1:8" x14ac:dyDescent="0.25">
      <c r="A4728" t="s">
        <v>176</v>
      </c>
      <c r="B4728" t="str">
        <f>VLOOKUP(C4728, olt_db!$B$2:$E$70, 2, 0)</f>
        <v>OLT-SMGN-Hulakma_Sinaga</v>
      </c>
      <c r="C4728" t="s">
        <v>1471</v>
      </c>
      <c r="D4728" s="30" t="s">
        <v>1837</v>
      </c>
      <c r="E4728" s="30" t="s">
        <v>1693</v>
      </c>
      <c r="F4728" s="134">
        <v>2.9763918983112001</v>
      </c>
      <c r="G4728" s="135">
        <v>99.097076618859603</v>
      </c>
      <c r="H4728" s="32">
        <f>ACOS(COS(RADIANS(90-F4729)) * COS(RADIANS(90-F4728)) + SIN(RADIANS(90-F4729)) * SIN(RADIANS(90-F4728)) * COS(RADIANS(G4729-G4728))) * 6371392 * IFERROR(IF(AVERAGEIF('TT History'!$B:$B, D4728, 'TT History'!$E:$E) &gt; 9.8%, 1.1205, IF(AVERAGEIF('TT History'!$B:$B, D4728, 'TT History'!$E:$E) &gt;= 8.5%, 1.1055, 1.0525)), 1.0525)</f>
        <v>16.268235378027761</v>
      </c>
    </row>
    <row r="4729" spans="1:8" x14ac:dyDescent="0.25">
      <c r="A4729" t="s">
        <v>176</v>
      </c>
      <c r="B4729" t="str">
        <f>VLOOKUP(C4729, olt_db!$B$2:$E$70, 2, 0)</f>
        <v>OLT-SMGN-Hulakma_Sinaga</v>
      </c>
      <c r="C4729" t="s">
        <v>1471</v>
      </c>
      <c r="D4729" s="30" t="s">
        <v>1837</v>
      </c>
      <c r="E4729" s="30" t="s">
        <v>1694</v>
      </c>
      <c r="F4729" s="134">
        <v>2.9764399283397802</v>
      </c>
      <c r="G4729" s="135">
        <v>99.097207228758506</v>
      </c>
      <c r="H4729" s="32">
        <f>ACOS(COS(RADIANS(90-F4730)) * COS(RADIANS(90-F4729)) + SIN(RADIANS(90-F4730)) * SIN(RADIANS(90-F4729)) * COS(RADIANS(G4730-G4729))) * 6371392 * IFERROR(IF(AVERAGEIF('TT History'!$B:$B, D4729, 'TT History'!$E:$E) &gt; 9.8%, 1.1205, IF(AVERAGEIF('TT History'!$B:$B, D4729, 'TT History'!$E:$E) &gt;= 8.5%, 1.1055, 1.0525)), 1.0525)</f>
        <v>18.376523095674195</v>
      </c>
    </row>
    <row r="4730" spans="1:8" x14ac:dyDescent="0.25">
      <c r="A4730" t="s">
        <v>176</v>
      </c>
      <c r="B4730" t="str">
        <f>VLOOKUP(C4730, olt_db!$B$2:$E$70, 2, 0)</f>
        <v>OLT-SMGN-Hulakma_Sinaga</v>
      </c>
      <c r="C4730" t="s">
        <v>1471</v>
      </c>
      <c r="D4730" s="30" t="s">
        <v>1837</v>
      </c>
      <c r="E4730" s="30" t="s">
        <v>1695</v>
      </c>
      <c r="F4730" s="134">
        <v>2.9765897980614899</v>
      </c>
      <c r="G4730" s="135">
        <v>99.097160356032006</v>
      </c>
      <c r="H4730" s="32">
        <f>(ACOS(COS(RADIANS(90-olt_db!F40)) * COS(RADIANS(90-F4730)) + SIN(RADIANS(90-olt_db!F40)) * SIN(RADIANS(90-F4730)) * COS(RADIANS(olt_db!G40-G4730))) * 6371392)*1.105</f>
        <v>24.740517689637503</v>
      </c>
    </row>
    <row r="4731" spans="1:8" x14ac:dyDescent="0.25">
      <c r="A4731" t="s">
        <v>176</v>
      </c>
      <c r="B4731" t="str">
        <f>VLOOKUP(C4731, olt_db!$B$2:$E$70, 2, 0)</f>
        <v>OLT-SMGN-Hulakma_Sinaga</v>
      </c>
      <c r="C4731" t="s">
        <v>1471</v>
      </c>
      <c r="D4731" s="68" t="s">
        <v>1892</v>
      </c>
      <c r="E4731" s="68" t="s">
        <v>1893</v>
      </c>
      <c r="F4731" s="117">
        <v>2.9826645980358499</v>
      </c>
      <c r="G4731" s="118">
        <v>99.104551519525799</v>
      </c>
      <c r="H4731" s="87">
        <f>ACOS(COS(RADIANS(90-F4732)) * COS(RADIANS(90-F4731)) + SIN(RADIANS(90-F4732)) * SIN(RADIANS(90-F4731)) * COS(RADIANS(G4732-G4731))) * 6371392 * IFERROR(IF(AVERAGEIF('TT History'!$B:$B, D4731, 'TT History'!$E:$E) &gt; 9.8%, 1.1205, IF(AVERAGEIF('TT History'!$B:$B, D4731, 'TT History'!$E:$E) &gt;= 8.5%, 1.1055, 1.0525)), 1.0525)</f>
        <v>9.8293426079191519</v>
      </c>
    </row>
    <row r="4732" spans="1:8" x14ac:dyDescent="0.25">
      <c r="A4732" t="s">
        <v>176</v>
      </c>
      <c r="B4732" t="str">
        <f>VLOOKUP(C4732, olt_db!$B$2:$E$70, 2, 0)</f>
        <v>OLT-SMGN-Hulakma_Sinaga</v>
      </c>
      <c r="C4732" t="s">
        <v>1471</v>
      </c>
      <c r="D4732" s="68" t="s">
        <v>1892</v>
      </c>
      <c r="E4732" s="68" t="s">
        <v>1894</v>
      </c>
      <c r="F4732" s="117">
        <v>2.9826696629598999</v>
      </c>
      <c r="G4732" s="118">
        <v>99.104467573280999</v>
      </c>
      <c r="H4732" s="87">
        <f>ACOS(COS(RADIANS(90-F4733)) * COS(RADIANS(90-F4732)) + SIN(RADIANS(90-F4733)) * SIN(RADIANS(90-F4732)) * COS(RADIANS(G4733-G4732))) * 6371392 * IFERROR(IF(AVERAGEIF('TT History'!$B:$B, D4732, 'TT History'!$E:$E) &gt; 9.8%, 1.1205, IF(AVERAGEIF('TT History'!$B:$B, D4732, 'TT History'!$E:$E) &gt;= 8.5%, 1.1055, 1.0525)), 1.0525)</f>
        <v>8.6883526648170122</v>
      </c>
    </row>
    <row r="4733" spans="1:8" x14ac:dyDescent="0.25">
      <c r="A4733" t="s">
        <v>176</v>
      </c>
      <c r="B4733" t="str">
        <f>VLOOKUP(C4733, olt_db!$B$2:$E$70, 2, 0)</f>
        <v>OLT-SMGN-Hulakma_Sinaga</v>
      </c>
      <c r="C4733" t="s">
        <v>1471</v>
      </c>
      <c r="D4733" s="68" t="s">
        <v>1892</v>
      </c>
      <c r="E4733" s="68" t="s">
        <v>1895</v>
      </c>
      <c r="F4733" s="117">
        <v>2.9826696736794398</v>
      </c>
      <c r="G4733" s="118">
        <v>99.104393237569198</v>
      </c>
      <c r="H4733" s="87">
        <f>ACOS(COS(RADIANS(90-F4734)) * COS(RADIANS(90-F4733)) + SIN(RADIANS(90-F4734)) * SIN(RADIANS(90-F4733)) * COS(RADIANS(G4734-G4733))) * 6371392 * IFERROR(IF(AVERAGEIF('TT History'!$B:$B, D4733, 'TT History'!$E:$E) &gt; 9.8%, 1.1205, IF(AVERAGEIF('TT History'!$B:$B, D4733, 'TT History'!$E:$E) &gt;= 8.5%, 1.1055, 1.0525)), 1.0525)</f>
        <v>8.9392884577921734</v>
      </c>
    </row>
    <row r="4734" spans="1:8" x14ac:dyDescent="0.25">
      <c r="A4734" t="s">
        <v>176</v>
      </c>
      <c r="B4734" t="str">
        <f>VLOOKUP(C4734, olt_db!$B$2:$E$70, 2, 0)</f>
        <v>OLT-SMGN-Hulakma_Sinaga</v>
      </c>
      <c r="C4734" t="s">
        <v>1471</v>
      </c>
      <c r="D4734" s="68" t="s">
        <v>1892</v>
      </c>
      <c r="E4734" s="68" t="s">
        <v>1896</v>
      </c>
      <c r="F4734" s="117">
        <v>2.9826714343029299</v>
      </c>
      <c r="G4734" s="118">
        <v>99.104316774294801</v>
      </c>
      <c r="H4734" s="87">
        <f>ACOS(COS(RADIANS(90-F4735)) * COS(RADIANS(90-F4734)) + SIN(RADIANS(90-F4735)) * SIN(RADIANS(90-F4734)) * COS(RADIANS(G4735-G4734))) * 6371392 * IFERROR(IF(AVERAGEIF('TT History'!$B:$B, D4734, 'TT History'!$E:$E) &gt; 9.8%, 1.1205, IF(AVERAGEIF('TT History'!$B:$B, D4734, 'TT History'!$E:$E) &gt;= 8.5%, 1.1055, 1.0525)), 1.0525)</f>
        <v>10.018501857537425</v>
      </c>
    </row>
    <row r="4735" spans="1:8" x14ac:dyDescent="0.25">
      <c r="A4735" t="s">
        <v>176</v>
      </c>
      <c r="B4735" t="str">
        <f>VLOOKUP(C4735, olt_db!$B$2:$E$70, 2, 0)</f>
        <v>OLT-SMGN-Hulakma_Sinaga</v>
      </c>
      <c r="C4735" t="s">
        <v>1471</v>
      </c>
      <c r="D4735" s="68" t="s">
        <v>1892</v>
      </c>
      <c r="E4735" s="68" t="s">
        <v>1897</v>
      </c>
      <c r="F4735" s="117">
        <v>2.98266912481956</v>
      </c>
      <c r="G4735" s="118">
        <v>99.104231088704097</v>
      </c>
      <c r="H4735" s="87">
        <f>ACOS(COS(RADIANS(90-F4736)) * COS(RADIANS(90-F4735)) + SIN(RADIANS(90-F4736)) * SIN(RADIANS(90-F4735)) * COS(RADIANS(G4736-G4735))) * 6371392 * IFERROR(IF(AVERAGEIF('TT History'!$B:$B, D4735, 'TT History'!$E:$E) &gt; 9.8%, 1.1205, IF(AVERAGEIF('TT History'!$B:$B, D4735, 'TT History'!$E:$E) &gt;= 8.5%, 1.1055, 1.0525)), 1.0525)</f>
        <v>11.13306951498641</v>
      </c>
    </row>
    <row r="4736" spans="1:8" x14ac:dyDescent="0.25">
      <c r="A4736" t="s">
        <v>176</v>
      </c>
      <c r="B4736" t="str">
        <f>VLOOKUP(C4736, olt_db!$B$2:$E$70, 2, 0)</f>
        <v>OLT-SMGN-Hulakma_Sinaga</v>
      </c>
      <c r="C4736" t="s">
        <v>1471</v>
      </c>
      <c r="D4736" s="68" t="s">
        <v>1892</v>
      </c>
      <c r="E4736" s="68" t="s">
        <v>1898</v>
      </c>
      <c r="F4736" s="117">
        <v>2.9827467460791701</v>
      </c>
      <c r="G4736" s="118">
        <v>99.104176031459801</v>
      </c>
      <c r="H4736" s="87">
        <f>ACOS(COS(RADIANS(90-F4737)) * COS(RADIANS(90-F4736)) + SIN(RADIANS(90-F4737)) * SIN(RADIANS(90-F4736)) * COS(RADIANS(G4737-G4736))) * 6371392 * IFERROR(IF(AVERAGEIF('TT History'!$B:$B, D4736, 'TT History'!$E:$E) &gt; 9.8%, 1.1205, IF(AVERAGEIF('TT History'!$B:$B, D4736, 'TT History'!$E:$E) &gt;= 8.5%, 1.1055, 1.0525)), 1.0525)</f>
        <v>18.215251793775305</v>
      </c>
    </row>
    <row r="4737" spans="1:8" x14ac:dyDescent="0.25">
      <c r="A4737" t="s">
        <v>176</v>
      </c>
      <c r="B4737" t="str">
        <f>VLOOKUP(C4737, olt_db!$B$2:$E$70, 2, 0)</f>
        <v>OLT-SMGN-Hulakma_Sinaga</v>
      </c>
      <c r="C4737" t="s">
        <v>1471</v>
      </c>
      <c r="D4737" s="68" t="s">
        <v>1892</v>
      </c>
      <c r="E4737" s="68" t="s">
        <v>1899</v>
      </c>
      <c r="F4737" s="117">
        <v>2.98273977043984</v>
      </c>
      <c r="G4737" s="118">
        <v>99.104020341571001</v>
      </c>
      <c r="H4737" s="87">
        <f>ACOS(COS(RADIANS(90-F4738)) * COS(RADIANS(90-F4737)) + SIN(RADIANS(90-F4738)) * SIN(RADIANS(90-F4737)) * COS(RADIANS(G4738-G4737))) * 6371392 * IFERROR(IF(AVERAGEIF('TT History'!$B:$B, D4737, 'TT History'!$E:$E) &gt; 9.8%, 1.1205, IF(AVERAGEIF('TT History'!$B:$B, D4737, 'TT History'!$E:$E) &gt;= 8.5%, 1.1055, 1.0525)), 1.0525)</f>
        <v>14.15349370670439</v>
      </c>
    </row>
    <row r="4738" spans="1:8" x14ac:dyDescent="0.25">
      <c r="A4738" t="s">
        <v>176</v>
      </c>
      <c r="B4738" t="str">
        <f>VLOOKUP(C4738, olt_db!$B$2:$E$70, 2, 0)</f>
        <v>OLT-SMGN-Hulakma_Sinaga</v>
      </c>
      <c r="C4738" t="s">
        <v>1471</v>
      </c>
      <c r="D4738" s="68" t="s">
        <v>1892</v>
      </c>
      <c r="E4738" s="68" t="s">
        <v>1900</v>
      </c>
      <c r="F4738" s="117">
        <v>2.9827345343059801</v>
      </c>
      <c r="G4738" s="118">
        <v>99.103899364700993</v>
      </c>
      <c r="H4738" s="87">
        <f>ACOS(COS(RADIANS(90-F4739)) * COS(RADIANS(90-F4738)) + SIN(RADIANS(90-F4739)) * SIN(RADIANS(90-F4738)) * COS(RADIANS(G4739-G4738))) * 6371392 * IFERROR(IF(AVERAGEIF('TT History'!$B:$B, D4738, 'TT History'!$E:$E) &gt; 9.8%, 1.1205, IF(AVERAGEIF('TT History'!$B:$B, D4738, 'TT History'!$E:$E) &gt;= 8.5%, 1.1055, 1.0525)), 1.0525)</f>
        <v>13.705108713041055</v>
      </c>
    </row>
    <row r="4739" spans="1:8" x14ac:dyDescent="0.25">
      <c r="A4739" t="s">
        <v>176</v>
      </c>
      <c r="B4739" t="str">
        <f>VLOOKUP(C4739, olt_db!$B$2:$E$70, 2, 0)</f>
        <v>OLT-SMGN-Hulakma_Sinaga</v>
      </c>
      <c r="C4739" t="s">
        <v>1471</v>
      </c>
      <c r="D4739" s="68" t="s">
        <v>1892</v>
      </c>
      <c r="E4739" s="68" t="s">
        <v>1901</v>
      </c>
      <c r="F4739" s="117">
        <v>2.98273073815872</v>
      </c>
      <c r="G4739" s="118">
        <v>99.103782173663404</v>
      </c>
      <c r="H4739" s="87">
        <f>ACOS(COS(RADIANS(90-F4740)) * COS(RADIANS(90-F4739)) + SIN(RADIANS(90-F4740)) * SIN(RADIANS(90-F4739)) * COS(RADIANS(G4740-G4739))) * 6371392 * IFERROR(IF(AVERAGEIF('TT History'!$B:$B, D4739, 'TT History'!$E:$E) &gt; 9.8%, 1.1205, IF(AVERAGEIF('TT History'!$B:$B, D4739, 'TT History'!$E:$E) &gt;= 8.5%, 1.1055, 1.0525)), 1.0525)</f>
        <v>12.527412260365281</v>
      </c>
    </row>
    <row r="4740" spans="1:8" x14ac:dyDescent="0.25">
      <c r="A4740" t="s">
        <v>176</v>
      </c>
      <c r="B4740" t="str">
        <f>VLOOKUP(C4740, olt_db!$B$2:$E$70, 2, 0)</f>
        <v>OLT-SMGN-Hulakma_Sinaga</v>
      </c>
      <c r="C4740" t="s">
        <v>1471</v>
      </c>
      <c r="D4740" s="68" t="s">
        <v>1892</v>
      </c>
      <c r="E4740" s="68" t="s">
        <v>1902</v>
      </c>
      <c r="F4740" s="117">
        <v>2.9827273011892901</v>
      </c>
      <c r="G4740" s="118">
        <v>99.103675050443101</v>
      </c>
      <c r="H4740" s="87">
        <f>ACOS(COS(RADIANS(90-F4741)) * COS(RADIANS(90-F4740)) + SIN(RADIANS(90-F4741)) * SIN(RADIANS(90-F4740)) * COS(RADIANS(G4741-G4740))) * 6371392 * IFERROR(IF(AVERAGEIF('TT History'!$B:$B, D4740, 'TT History'!$E:$E) &gt; 9.8%, 1.1205, IF(AVERAGEIF('TT History'!$B:$B, D4740, 'TT History'!$E:$E) &gt;= 8.5%, 1.1055, 1.0525)), 1.0525)</f>
        <v>12.201150959086014</v>
      </c>
    </row>
    <row r="4741" spans="1:8" x14ac:dyDescent="0.25">
      <c r="A4741" t="s">
        <v>176</v>
      </c>
      <c r="B4741" t="str">
        <f>VLOOKUP(C4741, olt_db!$B$2:$E$70, 2, 0)</f>
        <v>OLT-SMGN-Hulakma_Sinaga</v>
      </c>
      <c r="C4741" t="s">
        <v>1471</v>
      </c>
      <c r="D4741" s="68" t="s">
        <v>1892</v>
      </c>
      <c r="E4741" s="68" t="s">
        <v>1903</v>
      </c>
      <c r="F4741" s="117">
        <v>2.9827276236592501</v>
      </c>
      <c r="G4741" s="118">
        <v>99.103570666652203</v>
      </c>
      <c r="H4741" s="87">
        <f>ACOS(COS(RADIANS(90-F4742)) * COS(RADIANS(90-F4741)) + SIN(RADIANS(90-F4742)) * SIN(RADIANS(90-F4741)) * COS(RADIANS(G4742-G4741))) * 6371392 * IFERROR(IF(AVERAGEIF('TT History'!$B:$B, D4741, 'TT History'!$E:$E) &gt; 9.8%, 1.1205, IF(AVERAGEIF('TT History'!$B:$B, D4741, 'TT History'!$E:$E) &gt;= 8.5%, 1.1055, 1.0525)), 1.0525)</f>
        <v>12.260746779149677</v>
      </c>
    </row>
    <row r="4742" spans="1:8" x14ac:dyDescent="0.25">
      <c r="A4742" t="s">
        <v>176</v>
      </c>
      <c r="B4742" t="str">
        <f>VLOOKUP(C4742, olt_db!$B$2:$E$70, 2, 0)</f>
        <v>OLT-SMGN-Hulakma_Sinaga</v>
      </c>
      <c r="C4742" t="s">
        <v>1471</v>
      </c>
      <c r="D4742" s="68" t="s">
        <v>1892</v>
      </c>
      <c r="E4742" s="68" t="s">
        <v>1904</v>
      </c>
      <c r="F4742" s="117">
        <v>2.9827228875375198</v>
      </c>
      <c r="G4742" s="118">
        <v>99.103465872553002</v>
      </c>
      <c r="H4742" s="87">
        <f>ACOS(COS(RADIANS(90-F4743)) * COS(RADIANS(90-F4742)) + SIN(RADIANS(90-F4743)) * SIN(RADIANS(90-F4742)) * COS(RADIANS(G4743-G4742))) * 6371392 * IFERROR(IF(AVERAGEIF('TT History'!$B:$B, D4742, 'TT History'!$E:$E) &gt; 9.8%, 1.1205, IF(AVERAGEIF('TT History'!$B:$B, D4742, 'TT History'!$E:$E) &gt;= 8.5%, 1.1055, 1.0525)), 1.0525)</f>
        <v>10.402340843208187</v>
      </c>
    </row>
    <row r="4743" spans="1:8" x14ac:dyDescent="0.25">
      <c r="A4743" t="s">
        <v>176</v>
      </c>
      <c r="B4743" t="str">
        <f>VLOOKUP(C4743, olt_db!$B$2:$E$70, 2, 0)</f>
        <v>OLT-SMGN-Hulakma_Sinaga</v>
      </c>
      <c r="C4743" t="s">
        <v>1471</v>
      </c>
      <c r="D4743" s="68" t="s">
        <v>1892</v>
      </c>
      <c r="E4743" s="68" t="s">
        <v>1905</v>
      </c>
      <c r="F4743" s="117">
        <v>2.9827201254914399</v>
      </c>
      <c r="G4743" s="118">
        <v>99.103376910326304</v>
      </c>
      <c r="H4743" s="87">
        <f>ACOS(COS(RADIANS(90-F4744)) * COS(RADIANS(90-F4743)) + SIN(RADIANS(90-F4744)) * SIN(RADIANS(90-F4743)) * COS(RADIANS(G4744-G4743))) * 6371392 * IFERROR(IF(AVERAGEIF('TT History'!$B:$B, D4743, 'TT History'!$E:$E) &gt; 9.8%, 1.1205, IF(AVERAGEIF('TT History'!$B:$B, D4743, 'TT History'!$E:$E) &gt;= 8.5%, 1.1055, 1.0525)), 1.0525)</f>
        <v>10.110273281201225</v>
      </c>
    </row>
    <row r="4744" spans="1:8" x14ac:dyDescent="0.25">
      <c r="A4744" t="s">
        <v>176</v>
      </c>
      <c r="B4744" t="str">
        <f>VLOOKUP(C4744, olt_db!$B$2:$E$70, 2, 0)</f>
        <v>OLT-SMGN-Hulakma_Sinaga</v>
      </c>
      <c r="C4744" t="s">
        <v>1471</v>
      </c>
      <c r="D4744" s="68" t="s">
        <v>1892</v>
      </c>
      <c r="E4744" s="68" t="s">
        <v>1906</v>
      </c>
      <c r="F4744" s="117">
        <v>2.9827146696516902</v>
      </c>
      <c r="G4744" s="118">
        <v>99.103290576203904</v>
      </c>
      <c r="H4744" s="87">
        <f>ACOS(COS(RADIANS(90-F4745)) * COS(RADIANS(90-F4744)) + SIN(RADIANS(90-F4745)) * SIN(RADIANS(90-F4744)) * COS(RADIANS(G4745-G4744))) * 6371392 * IFERROR(IF(AVERAGEIF('TT History'!$B:$B, D4744, 'TT History'!$E:$E) &gt; 9.8%, 1.1205, IF(AVERAGEIF('TT History'!$B:$B, D4744, 'TT History'!$E:$E) &gt;= 8.5%, 1.1055, 1.0525)), 1.0525)</f>
        <v>14.476449873182796</v>
      </c>
    </row>
    <row r="4745" spans="1:8" x14ac:dyDescent="0.25">
      <c r="A4745" t="s">
        <v>176</v>
      </c>
      <c r="B4745" t="str">
        <f>VLOOKUP(C4745, olt_db!$B$2:$E$70, 2, 0)</f>
        <v>OLT-SMGN-Hulakma_Sinaga</v>
      </c>
      <c r="C4745" t="s">
        <v>1471</v>
      </c>
      <c r="D4745" s="68" t="s">
        <v>1892</v>
      </c>
      <c r="E4745" s="68" t="s">
        <v>1907</v>
      </c>
      <c r="F4745" s="117">
        <v>2.9826997440338698</v>
      </c>
      <c r="G4745" s="118">
        <v>99.103167624077599</v>
      </c>
      <c r="H4745" s="87">
        <f>ACOS(COS(RADIANS(90-F4746)) * COS(RADIANS(90-F4745)) + SIN(RADIANS(90-F4746)) * SIN(RADIANS(90-F4745)) * COS(RADIANS(G4746-G4745))) * 6371392 * IFERROR(IF(AVERAGEIF('TT History'!$B:$B, D4745, 'TT History'!$E:$E) &gt; 9.8%, 1.1205, IF(AVERAGEIF('TT History'!$B:$B, D4745, 'TT History'!$E:$E) &gt;= 8.5%, 1.1055, 1.0525)), 1.0525)</f>
        <v>12.666918273162015</v>
      </c>
    </row>
    <row r="4746" spans="1:8" x14ac:dyDescent="0.25">
      <c r="A4746" t="s">
        <v>176</v>
      </c>
      <c r="B4746" t="str">
        <f>VLOOKUP(C4746, olt_db!$B$2:$E$70, 2, 0)</f>
        <v>OLT-SMGN-Hulakma_Sinaga</v>
      </c>
      <c r="C4746" t="s">
        <v>1471</v>
      </c>
      <c r="D4746" s="68" t="s">
        <v>1892</v>
      </c>
      <c r="E4746" s="68" t="s">
        <v>1908</v>
      </c>
      <c r="F4746" s="117">
        <v>2.9826985930761101</v>
      </c>
      <c r="G4746" s="118">
        <v>99.103059251853296</v>
      </c>
      <c r="H4746" s="87">
        <f>ACOS(COS(RADIANS(90-F4747)) * COS(RADIANS(90-F4746)) + SIN(RADIANS(90-F4747)) * SIN(RADIANS(90-F4746)) * COS(RADIANS(G4747-G4746))) * 6371392 * IFERROR(IF(AVERAGEIF('TT History'!$B:$B, D4746, 'TT History'!$E:$E) &gt; 9.8%, 1.1205, IF(AVERAGEIF('TT History'!$B:$B, D4746, 'TT History'!$E:$E) &gt;= 8.5%, 1.1055, 1.0525)), 1.0525)</f>
        <v>14.540455026288818</v>
      </c>
    </row>
    <row r="4747" spans="1:8" x14ac:dyDescent="0.25">
      <c r="A4747" t="s">
        <v>176</v>
      </c>
      <c r="B4747" t="str">
        <f>VLOOKUP(C4747, olt_db!$B$2:$E$70, 2, 0)</f>
        <v>OLT-SMGN-Hulakma_Sinaga</v>
      </c>
      <c r="C4747" t="s">
        <v>1471</v>
      </c>
      <c r="D4747" s="68" t="s">
        <v>1892</v>
      </c>
      <c r="E4747" s="68" t="s">
        <v>1909</v>
      </c>
      <c r="F4747" s="117">
        <v>2.9826965665872298</v>
      </c>
      <c r="G4747" s="118">
        <v>99.102934864443597</v>
      </c>
      <c r="H4747" s="87">
        <f>ACOS(COS(RADIANS(90-F4748)) * COS(RADIANS(90-F4747)) + SIN(RADIANS(90-F4748)) * SIN(RADIANS(90-F4747)) * COS(RADIANS(G4748-G4747))) * 6371392 * IFERROR(IF(AVERAGEIF('TT History'!$B:$B, D4747, 'TT History'!$E:$E) &gt; 9.8%, 1.1205, IF(AVERAGEIF('TT History'!$B:$B, D4747, 'TT History'!$E:$E) &gt;= 8.5%, 1.1055, 1.0525)), 1.0525)</f>
        <v>13.865907688609365</v>
      </c>
    </row>
    <row r="4748" spans="1:8" x14ac:dyDescent="0.25">
      <c r="A4748" t="s">
        <v>176</v>
      </c>
      <c r="B4748" t="str">
        <f>VLOOKUP(C4748, olt_db!$B$2:$E$70, 2, 0)</f>
        <v>OLT-SMGN-Hulakma_Sinaga</v>
      </c>
      <c r="C4748" t="s">
        <v>1471</v>
      </c>
      <c r="D4748" s="68" t="s">
        <v>1892</v>
      </c>
      <c r="E4748" s="68" t="s">
        <v>1910</v>
      </c>
      <c r="F4748" s="117">
        <v>2.98269320887051</v>
      </c>
      <c r="G4748" s="118">
        <v>99.1028162821341</v>
      </c>
      <c r="H4748" s="87">
        <f>ACOS(COS(RADIANS(90-F4749)) * COS(RADIANS(90-F4748)) + SIN(RADIANS(90-F4749)) * SIN(RADIANS(90-F4748)) * COS(RADIANS(G4749-G4748))) * 6371392 * IFERROR(IF(AVERAGEIF('TT History'!$B:$B, D4748, 'TT History'!$E:$E) &gt; 9.8%, 1.1205, IF(AVERAGEIF('TT History'!$B:$B, D4748, 'TT History'!$E:$E) &gt;= 8.5%, 1.1055, 1.0525)), 1.0525)</f>
        <v>11.687445313599468</v>
      </c>
    </row>
    <row r="4749" spans="1:8" x14ac:dyDescent="0.25">
      <c r="A4749" t="s">
        <v>176</v>
      </c>
      <c r="B4749" t="str">
        <f>VLOOKUP(C4749, olt_db!$B$2:$E$70, 2, 0)</f>
        <v>OLT-SMGN-Hulakma_Sinaga</v>
      </c>
      <c r="C4749" t="s">
        <v>1471</v>
      </c>
      <c r="D4749" s="68" t="s">
        <v>1892</v>
      </c>
      <c r="E4749" s="68" t="s">
        <v>1911</v>
      </c>
      <c r="F4749" s="117">
        <v>2.9826909620950399</v>
      </c>
      <c r="G4749" s="118">
        <v>99.102716313236002</v>
      </c>
      <c r="H4749" s="87">
        <f>ACOS(COS(RADIANS(90-F4750)) * COS(RADIANS(90-F4749)) + SIN(RADIANS(90-F4750)) * SIN(RADIANS(90-F4749)) * COS(RADIANS(G4750-G4749))) * 6371392 * IFERROR(IF(AVERAGEIF('TT History'!$B:$B, D4749, 'TT History'!$E:$E) &gt; 9.8%, 1.1205, IF(AVERAGEIF('TT History'!$B:$B, D4749, 'TT History'!$E:$E) &gt;= 8.5%, 1.1055, 1.0525)), 1.0525)</f>
        <v>13.821549365617003</v>
      </c>
    </row>
    <row r="4750" spans="1:8" x14ac:dyDescent="0.25">
      <c r="A4750" t="s">
        <v>176</v>
      </c>
      <c r="B4750" t="str">
        <f>VLOOKUP(C4750, olt_db!$B$2:$E$70, 2, 0)</f>
        <v>OLT-SMGN-Hulakma_Sinaga</v>
      </c>
      <c r="C4750" t="s">
        <v>1471</v>
      </c>
      <c r="D4750" s="68" t="s">
        <v>1892</v>
      </c>
      <c r="E4750" s="68" t="s">
        <v>1912</v>
      </c>
      <c r="F4750" s="117">
        <v>2.9826875839234699</v>
      </c>
      <c r="G4750" s="118">
        <v>99.102598107580107</v>
      </c>
      <c r="H4750" s="87">
        <f>ACOS(COS(RADIANS(90-F4751)) * COS(RADIANS(90-F4750)) + SIN(RADIANS(90-F4751)) * SIN(RADIANS(90-F4750)) * COS(RADIANS(G4751-G4750))) * 6371392 * IFERROR(IF(AVERAGEIF('TT History'!$B:$B, D4750, 'TT History'!$E:$E) &gt; 9.8%, 1.1205, IF(AVERAGEIF('TT History'!$B:$B, D4750, 'TT History'!$E:$E) &gt;= 8.5%, 1.1055, 1.0525)), 1.0525)</f>
        <v>13.842844673574154</v>
      </c>
    </row>
    <row r="4751" spans="1:8" x14ac:dyDescent="0.25">
      <c r="A4751" t="s">
        <v>176</v>
      </c>
      <c r="B4751" t="str">
        <f>VLOOKUP(C4751, olt_db!$B$2:$E$70, 2, 0)</f>
        <v>OLT-SMGN-Hulakma_Sinaga</v>
      </c>
      <c r="C4751" t="s">
        <v>1471</v>
      </c>
      <c r="D4751" s="68" t="s">
        <v>1892</v>
      </c>
      <c r="E4751" s="68" t="s">
        <v>1913</v>
      </c>
      <c r="F4751" s="117">
        <v>2.9826920201124199</v>
      </c>
      <c r="G4751" s="118">
        <v>99.102479752451501</v>
      </c>
      <c r="H4751" s="87">
        <f>ACOS(COS(RADIANS(90-F4752)) * COS(RADIANS(90-F4751)) + SIN(RADIANS(90-F4752)) * SIN(RADIANS(90-F4751)) * COS(RADIANS(G4752-G4751))) * 6371392 * IFERROR(IF(AVERAGEIF('TT History'!$B:$B, D4751, 'TT History'!$E:$E) &gt; 9.8%, 1.1205, IF(AVERAGEIF('TT History'!$B:$B, D4751, 'TT History'!$E:$E) &gt;= 8.5%, 1.1055, 1.0525)), 1.0525)</f>
        <v>13.437664453023169</v>
      </c>
    </row>
    <row r="4752" spans="1:8" x14ac:dyDescent="0.25">
      <c r="A4752" t="s">
        <v>176</v>
      </c>
      <c r="B4752" t="str">
        <f>VLOOKUP(C4752, olt_db!$B$2:$E$70, 2, 0)</f>
        <v>OLT-SMGN-Hulakma_Sinaga</v>
      </c>
      <c r="C4752" t="s">
        <v>1471</v>
      </c>
      <c r="D4752" s="68" t="s">
        <v>1892</v>
      </c>
      <c r="E4752" s="68" t="s">
        <v>1914</v>
      </c>
      <c r="F4752" s="117">
        <v>2.9826940428876498</v>
      </c>
      <c r="G4752" s="118">
        <v>99.102364799163595</v>
      </c>
      <c r="H4752" s="87">
        <f>ACOS(COS(RADIANS(90-F4753)) * COS(RADIANS(90-F4752)) + SIN(RADIANS(90-F4753)) * SIN(RADIANS(90-F4752)) * COS(RADIANS(G4753-G4752))) * 6371392 * IFERROR(IF(AVERAGEIF('TT History'!$B:$B, D4752, 'TT History'!$E:$E) &gt; 9.8%, 1.1205, IF(AVERAGEIF('TT History'!$B:$B, D4752, 'TT History'!$E:$E) &gt;= 8.5%, 1.1055, 1.0525)), 1.0525)</f>
        <v>12.585859917775224</v>
      </c>
    </row>
    <row r="4753" spans="1:8" x14ac:dyDescent="0.25">
      <c r="A4753" t="s">
        <v>176</v>
      </c>
      <c r="B4753" t="str">
        <f>VLOOKUP(C4753, olt_db!$B$2:$E$70, 2, 0)</f>
        <v>OLT-SMGN-Hulakma_Sinaga</v>
      </c>
      <c r="C4753" t="s">
        <v>1471</v>
      </c>
      <c r="D4753" s="68" t="s">
        <v>1892</v>
      </c>
      <c r="E4753" s="68" t="s">
        <v>1915</v>
      </c>
      <c r="F4753" s="117">
        <v>2.9826959038577501</v>
      </c>
      <c r="G4753" s="118">
        <v>99.102257130733804</v>
      </c>
      <c r="H4753" s="87">
        <f>ACOS(COS(RADIANS(90-F4754)) * COS(RADIANS(90-F4753)) + SIN(RADIANS(90-F4754)) * SIN(RADIANS(90-F4753)) * COS(RADIANS(G4754-G4753))) * 6371392 * IFERROR(IF(AVERAGEIF('TT History'!$B:$B, D4753, 'TT History'!$E:$E) &gt; 9.8%, 1.1205, IF(AVERAGEIF('TT History'!$B:$B, D4753, 'TT History'!$E:$E) &gt;= 8.5%, 1.1055, 1.0525)), 1.0525)</f>
        <v>12.241593489245242</v>
      </c>
    </row>
    <row r="4754" spans="1:8" x14ac:dyDescent="0.25">
      <c r="A4754" t="s">
        <v>176</v>
      </c>
      <c r="B4754" t="str">
        <f>VLOOKUP(C4754, olt_db!$B$2:$E$70, 2, 0)</f>
        <v>OLT-SMGN-Hulakma_Sinaga</v>
      </c>
      <c r="C4754" t="s">
        <v>1471</v>
      </c>
      <c r="D4754" s="68" t="s">
        <v>1892</v>
      </c>
      <c r="E4754" s="68" t="s">
        <v>1916</v>
      </c>
      <c r="F4754" s="117">
        <v>2.9826986113139999</v>
      </c>
      <c r="G4754" s="118">
        <v>99.102152429868795</v>
      </c>
      <c r="H4754" s="87">
        <f>ACOS(COS(RADIANS(90-F4755)) * COS(RADIANS(90-F4754)) + SIN(RADIANS(90-F4755)) * SIN(RADIANS(90-F4754)) * COS(RADIANS(G4755-G4754))) * 6371392 * IFERROR(IF(AVERAGEIF('TT History'!$B:$B, D4754, 'TT History'!$E:$E) &gt; 9.8%, 1.1205, IF(AVERAGEIF('TT History'!$B:$B, D4754, 'TT History'!$E:$E) &gt;= 8.5%, 1.1055, 1.0525)), 1.0525)</f>
        <v>14.321112709739158</v>
      </c>
    </row>
    <row r="4755" spans="1:8" x14ac:dyDescent="0.25">
      <c r="A4755" t="s">
        <v>176</v>
      </c>
      <c r="B4755" t="str">
        <f>VLOOKUP(C4755, olt_db!$B$2:$E$70, 2, 0)</f>
        <v>OLT-SMGN-Hulakma_Sinaga</v>
      </c>
      <c r="C4755" t="s">
        <v>1471</v>
      </c>
      <c r="D4755" s="68" t="s">
        <v>1892</v>
      </c>
      <c r="E4755" s="68" t="s">
        <v>1917</v>
      </c>
      <c r="F4755" s="117">
        <v>2.9826960000870901</v>
      </c>
      <c r="G4755" s="118">
        <v>99.102029930804704</v>
      </c>
      <c r="H4755" s="87">
        <f>ACOS(COS(RADIANS(90-F4756)) * COS(RADIANS(90-F4755)) + SIN(RADIANS(90-F4756)) * SIN(RADIANS(90-F4755)) * COS(RADIANS(G4756-G4755))) * 6371392 * IFERROR(IF(AVERAGEIF('TT History'!$B:$B, D4755, 'TT History'!$E:$E) &gt; 9.8%, 1.1205, IF(AVERAGEIF('TT History'!$B:$B, D4755, 'TT History'!$E:$E) &gt;= 8.5%, 1.1055, 1.0525)), 1.0525)</f>
        <v>12.966471079362696</v>
      </c>
    </row>
    <row r="4756" spans="1:8" x14ac:dyDescent="0.25">
      <c r="A4756" t="s">
        <v>176</v>
      </c>
      <c r="B4756" t="str">
        <f>VLOOKUP(C4756, olt_db!$B$2:$E$70, 2, 0)</f>
        <v>OLT-SMGN-Hulakma_Sinaga</v>
      </c>
      <c r="C4756" t="s">
        <v>1471</v>
      </c>
      <c r="D4756" s="68" t="s">
        <v>1892</v>
      </c>
      <c r="E4756" s="68" t="s">
        <v>1918</v>
      </c>
      <c r="F4756" s="117">
        <v>2.9826922333794998</v>
      </c>
      <c r="G4756" s="118">
        <v>99.101919058791594</v>
      </c>
      <c r="H4756" s="87">
        <f>ACOS(COS(RADIANS(90-F4757)) * COS(RADIANS(90-F4756)) + SIN(RADIANS(90-F4757)) * SIN(RADIANS(90-F4756)) * COS(RADIANS(G4757-G4756))) * 6371392 * IFERROR(IF(AVERAGEIF('TT History'!$B:$B, D4756, 'TT History'!$E:$E) &gt; 9.8%, 1.1205, IF(AVERAGEIF('TT History'!$B:$B, D4756, 'TT History'!$E:$E) &gt;= 8.5%, 1.1055, 1.0525)), 1.0525)</f>
        <v>14.16054682625979</v>
      </c>
    </row>
    <row r="4757" spans="1:8" x14ac:dyDescent="0.25">
      <c r="A4757" t="s">
        <v>176</v>
      </c>
      <c r="B4757" t="str">
        <f>VLOOKUP(C4757, olt_db!$B$2:$E$70, 2, 0)</f>
        <v>OLT-SMGN-Hulakma_Sinaga</v>
      </c>
      <c r="C4757" t="s">
        <v>1471</v>
      </c>
      <c r="D4757" s="68" t="s">
        <v>1892</v>
      </c>
      <c r="E4757" s="68" t="s">
        <v>1919</v>
      </c>
      <c r="F4757" s="117">
        <v>2.9826891020592301</v>
      </c>
      <c r="G4757" s="118">
        <v>99.101797949544903</v>
      </c>
      <c r="H4757" s="87">
        <f>ACOS(COS(RADIANS(90-F4758)) * COS(RADIANS(90-F4757)) + SIN(RADIANS(90-F4758)) * SIN(RADIANS(90-F4757)) * COS(RADIANS(G4758-G4757))) * 6371392 * IFERROR(IF(AVERAGEIF('TT History'!$B:$B, D4757, 'TT History'!$E:$E) &gt; 9.8%, 1.1205, IF(AVERAGEIF('TT History'!$B:$B, D4757, 'TT History'!$E:$E) &gt;= 8.5%, 1.1055, 1.0525)), 1.0525)</f>
        <v>15.432917948532227</v>
      </c>
    </row>
    <row r="4758" spans="1:8" x14ac:dyDescent="0.25">
      <c r="A4758" t="s">
        <v>176</v>
      </c>
      <c r="B4758" t="str">
        <f>VLOOKUP(C4758, olt_db!$B$2:$E$70, 2, 0)</f>
        <v>OLT-SMGN-Hulakma_Sinaga</v>
      </c>
      <c r="C4758" t="s">
        <v>1471</v>
      </c>
      <c r="D4758" s="68" t="s">
        <v>1892</v>
      </c>
      <c r="E4758" s="68" t="s">
        <v>1920</v>
      </c>
      <c r="F4758" s="117">
        <v>2.9826869788693098</v>
      </c>
      <c r="G4758" s="118">
        <v>99.101665927785803</v>
      </c>
      <c r="H4758" s="87">
        <f>ACOS(COS(RADIANS(90-F4759)) * COS(RADIANS(90-F4758)) + SIN(RADIANS(90-F4759)) * SIN(RADIANS(90-F4758)) * COS(RADIANS(G4759-G4758))) * 6371392 * IFERROR(IF(AVERAGEIF('TT History'!$B:$B, D4758, 'TT History'!$E:$E) &gt; 9.8%, 1.1205, IF(AVERAGEIF('TT History'!$B:$B, D4758, 'TT History'!$E:$E) &gt;= 8.5%, 1.1055, 1.0525)), 1.0525)</f>
        <v>15.424504640701148</v>
      </c>
    </row>
    <row r="4759" spans="1:8" x14ac:dyDescent="0.25">
      <c r="A4759" t="s">
        <v>176</v>
      </c>
      <c r="B4759" t="str">
        <f>VLOOKUP(C4759, olt_db!$B$2:$E$70, 2, 0)</f>
        <v>OLT-SMGN-Hulakma_Sinaga</v>
      </c>
      <c r="C4759" t="s">
        <v>1471</v>
      </c>
      <c r="D4759" s="68" t="s">
        <v>1892</v>
      </c>
      <c r="E4759" s="68" t="s">
        <v>1921</v>
      </c>
      <c r="F4759" s="117">
        <v>2.9826836741231899</v>
      </c>
      <c r="G4759" s="118">
        <v>99.101533998901402</v>
      </c>
      <c r="H4759" s="87">
        <f>ACOS(COS(RADIANS(90-F4760)) * COS(RADIANS(90-F4759)) + SIN(RADIANS(90-F4760)) * SIN(RADIANS(90-F4759)) * COS(RADIANS(G4760-G4759))) * 6371392 * IFERROR(IF(AVERAGEIF('TT History'!$B:$B, D4759, 'TT History'!$E:$E) &gt; 9.8%, 1.1205, IF(AVERAGEIF('TT History'!$B:$B, D4759, 'TT History'!$E:$E) &gt;= 8.5%, 1.1055, 1.0525)), 1.0525)</f>
        <v>13.750205784379212</v>
      </c>
    </row>
    <row r="4760" spans="1:8" x14ac:dyDescent="0.25">
      <c r="A4760" t="s">
        <v>176</v>
      </c>
      <c r="B4760" t="str">
        <f>VLOOKUP(C4760, olt_db!$B$2:$E$70, 2, 0)</f>
        <v>OLT-SMGN-Hulakma_Sinaga</v>
      </c>
      <c r="C4760" t="s">
        <v>1471</v>
      </c>
      <c r="D4760" s="68" t="s">
        <v>1892</v>
      </c>
      <c r="E4760" s="68" t="s">
        <v>1922</v>
      </c>
      <c r="F4760" s="117">
        <v>2.98268706377916</v>
      </c>
      <c r="G4760" s="118">
        <v>99.101416403868299</v>
      </c>
      <c r="H4760" s="87">
        <f>ACOS(COS(RADIANS(90-F4761)) * COS(RADIANS(90-F4760)) + SIN(RADIANS(90-F4761)) * SIN(RADIANS(90-F4760)) * COS(RADIANS(G4761-G4760))) * 6371392 * IFERROR(IF(AVERAGEIF('TT History'!$B:$B, D4760, 'TT History'!$E:$E) &gt; 9.8%, 1.1205, IF(AVERAGEIF('TT History'!$B:$B, D4760, 'TT History'!$E:$E) &gt;= 8.5%, 1.1055, 1.0525)), 1.0525)</f>
        <v>14.088439335440759</v>
      </c>
    </row>
    <row r="4761" spans="1:8" x14ac:dyDescent="0.25">
      <c r="A4761" t="s">
        <v>176</v>
      </c>
      <c r="B4761" t="str">
        <f>VLOOKUP(C4761, olt_db!$B$2:$E$70, 2, 0)</f>
        <v>OLT-SMGN-Hulakma_Sinaga</v>
      </c>
      <c r="C4761" t="s">
        <v>1471</v>
      </c>
      <c r="D4761" s="68" t="s">
        <v>1892</v>
      </c>
      <c r="E4761" s="68" t="s">
        <v>1923</v>
      </c>
      <c r="F4761" s="117">
        <v>2.9826881551855098</v>
      </c>
      <c r="G4761" s="118">
        <v>99.101295869219598</v>
      </c>
      <c r="H4761" s="87">
        <f>ACOS(COS(RADIANS(90-F4762)) * COS(RADIANS(90-F4761)) + SIN(RADIANS(90-F4762)) * SIN(RADIANS(90-F4761)) * COS(RADIANS(G4762-G4761))) * 6371392 * IFERROR(IF(AVERAGEIF('TT History'!$B:$B, D4761, 'TT History'!$E:$E) &gt; 9.8%, 1.1205, IF(AVERAGEIF('TT History'!$B:$B, D4761, 'TT History'!$E:$E) &gt;= 8.5%, 1.1055, 1.0525)), 1.0525)</f>
        <v>11.276101224681453</v>
      </c>
    </row>
    <row r="4762" spans="1:8" x14ac:dyDescent="0.25">
      <c r="A4762" t="s">
        <v>176</v>
      </c>
      <c r="B4762" t="str">
        <f>VLOOKUP(C4762, olt_db!$B$2:$E$70, 2, 0)</f>
        <v>OLT-SMGN-Hulakma_Sinaga</v>
      </c>
      <c r="C4762" t="s">
        <v>1471</v>
      </c>
      <c r="D4762" s="68" t="s">
        <v>1892</v>
      </c>
      <c r="E4762" s="68" t="s">
        <v>1924</v>
      </c>
      <c r="F4762" s="117">
        <v>2.9826852254014198</v>
      </c>
      <c r="G4762" s="118">
        <v>99.1011994336979</v>
      </c>
      <c r="H4762" s="87">
        <f>ACOS(COS(RADIANS(90-F4763)) * COS(RADIANS(90-F4762)) + SIN(RADIANS(90-F4763)) * SIN(RADIANS(90-F4762)) * COS(RADIANS(G4763-G4762))) * 6371392 * IFERROR(IF(AVERAGEIF('TT History'!$B:$B, D4762, 'TT History'!$E:$E) &gt; 9.8%, 1.1205, IF(AVERAGEIF('TT History'!$B:$B, D4762, 'TT History'!$E:$E) &gt;= 8.5%, 1.1055, 1.0525)), 1.0525)</f>
        <v>11.217060154914993</v>
      </c>
    </row>
    <row r="4763" spans="1:8" x14ac:dyDescent="0.25">
      <c r="A4763" t="s">
        <v>176</v>
      </c>
      <c r="B4763" t="str">
        <f>VLOOKUP(C4763, olt_db!$B$2:$E$70, 2, 0)</f>
        <v>OLT-SMGN-Hulakma_Sinaga</v>
      </c>
      <c r="C4763" t="s">
        <v>1471</v>
      </c>
      <c r="D4763" s="68" t="s">
        <v>1892</v>
      </c>
      <c r="E4763" s="68" t="s">
        <v>1925</v>
      </c>
      <c r="F4763" s="117">
        <v>2.9826809536772698</v>
      </c>
      <c r="G4763" s="118">
        <v>99.101103563971193</v>
      </c>
      <c r="H4763" s="87">
        <f>ACOS(COS(RADIANS(90-F4764)) * COS(RADIANS(90-F4763)) + SIN(RADIANS(90-F4764)) * SIN(RADIANS(90-F4763)) * COS(RADIANS(G4764-G4763))) * 6371392 * IFERROR(IF(AVERAGEIF('TT History'!$B:$B, D4763, 'TT History'!$E:$E) &gt; 9.8%, 1.1205, IF(AVERAGEIF('TT History'!$B:$B, D4763, 'TT History'!$E:$E) &gt;= 8.5%, 1.1055, 1.0525)), 1.0525)</f>
        <v>10.564734704290357</v>
      </c>
    </row>
    <row r="4764" spans="1:8" x14ac:dyDescent="0.25">
      <c r="A4764" t="s">
        <v>176</v>
      </c>
      <c r="B4764" t="str">
        <f>VLOOKUP(C4764, olt_db!$B$2:$E$70, 2, 0)</f>
        <v>OLT-SMGN-Hulakma_Sinaga</v>
      </c>
      <c r="C4764" t="s">
        <v>1471</v>
      </c>
      <c r="D4764" s="68" t="s">
        <v>1892</v>
      </c>
      <c r="E4764" s="68" t="s">
        <v>1926</v>
      </c>
      <c r="F4764" s="117">
        <v>2.9826807688550199</v>
      </c>
      <c r="G4764" s="118">
        <v>99.101013176872797</v>
      </c>
      <c r="H4764" s="87">
        <f>ACOS(COS(RADIANS(90-F4765)) * COS(RADIANS(90-F4764)) + SIN(RADIANS(90-F4765)) * SIN(RADIANS(90-F4764)) * COS(RADIANS(G4765-G4764))) * 6371392 * IFERROR(IF(AVERAGEIF('TT History'!$B:$B, D4764, 'TT History'!$E:$E) &gt; 9.8%, 1.1205, IF(AVERAGEIF('TT History'!$B:$B, D4764, 'TT History'!$E:$E) &gt;= 8.5%, 1.1055, 1.0525)), 1.0525)</f>
        <v>10.826138921739503</v>
      </c>
    </row>
    <row r="4765" spans="1:8" x14ac:dyDescent="0.25">
      <c r="A4765" t="s">
        <v>176</v>
      </c>
      <c r="B4765" t="str">
        <f>VLOOKUP(C4765, olt_db!$B$2:$E$70, 2, 0)</f>
        <v>OLT-SMGN-Hulakma_Sinaga</v>
      </c>
      <c r="C4765" t="s">
        <v>1471</v>
      </c>
      <c r="D4765" s="68" t="s">
        <v>1892</v>
      </c>
      <c r="E4765" s="68" t="s">
        <v>1927</v>
      </c>
      <c r="F4765" s="117">
        <v>2.9826793485521699</v>
      </c>
      <c r="G4765" s="118">
        <v>99.100920563664303</v>
      </c>
      <c r="H4765" s="87">
        <f>ACOS(COS(RADIANS(90-F4766)) * COS(RADIANS(90-F4765)) + SIN(RADIANS(90-F4766)) * SIN(RADIANS(90-F4765)) * COS(RADIANS(G4766-G4765))) * 6371392 * IFERROR(IF(AVERAGEIF('TT History'!$B:$B, D4765, 'TT History'!$E:$E) &gt; 9.8%, 1.1205, IF(AVERAGEIF('TT History'!$B:$B, D4765, 'TT History'!$E:$E) &gt;= 8.5%, 1.1055, 1.0525)), 1.0525)</f>
        <v>10.833514932400721</v>
      </c>
    </row>
    <row r="4766" spans="1:8" x14ac:dyDescent="0.25">
      <c r="A4766" t="s">
        <v>176</v>
      </c>
      <c r="B4766" t="str">
        <f>VLOOKUP(C4766, olt_db!$B$2:$E$70, 2, 0)</f>
        <v>OLT-SMGN-Hulakma_Sinaga</v>
      </c>
      <c r="C4766" t="s">
        <v>1471</v>
      </c>
      <c r="D4766" s="68" t="s">
        <v>1892</v>
      </c>
      <c r="E4766" s="68" t="s">
        <v>1928</v>
      </c>
      <c r="F4766" s="117">
        <v>2.9826767426841401</v>
      </c>
      <c r="G4766" s="118">
        <v>99.100827910103305</v>
      </c>
      <c r="H4766" s="87">
        <f>ACOS(COS(RADIANS(90-F4767)) * COS(RADIANS(90-F4766)) + SIN(RADIANS(90-F4767)) * SIN(RADIANS(90-F4766)) * COS(RADIANS(G4767-G4766))) * 6371392 * IFERROR(IF(AVERAGEIF('TT History'!$B:$B, D4766, 'TT History'!$E:$E) &gt; 9.8%, 1.1205, IF(AVERAGEIF('TT History'!$B:$B, D4766, 'TT History'!$E:$E) &gt;= 8.5%, 1.1055, 1.0525)), 1.0525)</f>
        <v>9.7226070062783645</v>
      </c>
    </row>
    <row r="4767" spans="1:8" x14ac:dyDescent="0.25">
      <c r="A4767" t="s">
        <v>176</v>
      </c>
      <c r="B4767" t="str">
        <f>VLOOKUP(C4767, olt_db!$B$2:$E$70, 2, 0)</f>
        <v>OLT-SMGN-Hulakma_Sinaga</v>
      </c>
      <c r="C4767" t="s">
        <v>1471</v>
      </c>
      <c r="D4767" s="68" t="s">
        <v>1892</v>
      </c>
      <c r="E4767" s="68" t="s">
        <v>1703</v>
      </c>
      <c r="F4767" s="117">
        <v>2.9826786839874302</v>
      </c>
      <c r="G4767" s="118">
        <v>99.100744752144607</v>
      </c>
      <c r="H4767" s="87">
        <f>ACOS(COS(RADIANS(90-F4768)) * COS(RADIANS(90-F4767)) + SIN(RADIANS(90-F4768)) * SIN(RADIANS(90-F4767)) * COS(RADIANS(G4768-G4767))) * 6371392 * IFERROR(IF(AVERAGEIF('TT History'!$B:$B, D4767, 'TT History'!$E:$E) &gt; 9.8%, 1.1205, IF(AVERAGEIF('TT History'!$B:$B, D4767, 'TT History'!$E:$E) &gt;= 8.5%, 1.1055, 1.0525)), 1.0525)</f>
        <v>11.211272542165384</v>
      </c>
    </row>
    <row r="4768" spans="1:8" x14ac:dyDescent="0.25">
      <c r="A4768" t="s">
        <v>176</v>
      </c>
      <c r="B4768" t="str">
        <f>VLOOKUP(C4768, olt_db!$B$2:$E$70, 2, 0)</f>
        <v>OLT-SMGN-Hulakma_Sinaga</v>
      </c>
      <c r="C4768" t="s">
        <v>1471</v>
      </c>
      <c r="D4768" s="68" t="s">
        <v>1892</v>
      </c>
      <c r="E4768" s="68" t="s">
        <v>1704</v>
      </c>
      <c r="F4768" s="117">
        <v>2.9826730133447601</v>
      </c>
      <c r="G4768" s="118">
        <v>99.100649002428497</v>
      </c>
      <c r="H4768" s="87">
        <f>ACOS(COS(RADIANS(90-F4769)) * COS(RADIANS(90-F4768)) + SIN(RADIANS(90-F4769)) * SIN(RADIANS(90-F4768)) * COS(RADIANS(G4769-G4768))) * 6371392 * IFERROR(IF(AVERAGEIF('TT History'!$B:$B, D4768, 'TT History'!$E:$E) &gt; 9.8%, 1.1205, IF(AVERAGEIF('TT History'!$B:$B, D4768, 'TT History'!$E:$E) &gt;= 8.5%, 1.1055, 1.0525)), 1.0525)</f>
        <v>12.794763231134553</v>
      </c>
    </row>
    <row r="4769" spans="1:8" x14ac:dyDescent="0.25">
      <c r="A4769" t="s">
        <v>176</v>
      </c>
      <c r="B4769" t="str">
        <f>VLOOKUP(C4769, olt_db!$B$2:$E$70, 2, 0)</f>
        <v>OLT-SMGN-Hulakma_Sinaga</v>
      </c>
      <c r="C4769" t="s">
        <v>1471</v>
      </c>
      <c r="D4769" s="68" t="s">
        <v>1892</v>
      </c>
      <c r="E4769" s="68" t="s">
        <v>1705</v>
      </c>
      <c r="F4769" s="117">
        <v>2.9826724713408899</v>
      </c>
      <c r="G4769" s="118">
        <v>99.100539534967396</v>
      </c>
      <c r="H4769" s="87">
        <f>ACOS(COS(RADIANS(90-F4770)) * COS(RADIANS(90-F4769)) + SIN(RADIANS(90-F4770)) * SIN(RADIANS(90-F4769)) * COS(RADIANS(G4770-G4769))) * 6371392 * IFERROR(IF(AVERAGEIF('TT History'!$B:$B, D4769, 'TT History'!$E:$E) &gt; 9.8%, 1.1205, IF(AVERAGEIF('TT History'!$B:$B, D4769, 'TT History'!$E:$E) &gt;= 8.5%, 1.1055, 1.0525)), 1.0525)</f>
        <v>8.7490510496818086</v>
      </c>
    </row>
    <row r="4770" spans="1:8" x14ac:dyDescent="0.25">
      <c r="A4770" t="s">
        <v>176</v>
      </c>
      <c r="B4770" t="str">
        <f>VLOOKUP(C4770, olt_db!$B$2:$E$70, 2, 0)</f>
        <v>OLT-SMGN-Hulakma_Sinaga</v>
      </c>
      <c r="C4770" t="s">
        <v>1471</v>
      </c>
      <c r="D4770" s="68" t="s">
        <v>1892</v>
      </c>
      <c r="E4770" s="68" t="s">
        <v>1706</v>
      </c>
      <c r="F4770" s="117">
        <v>2.9826260092962502</v>
      </c>
      <c r="G4770" s="118">
        <v>99.100480888737494</v>
      </c>
      <c r="H4770" s="87">
        <f>ACOS(COS(RADIANS(90-F4771)) * COS(RADIANS(90-F4770)) + SIN(RADIANS(90-F4771)) * SIN(RADIANS(90-F4770)) * COS(RADIANS(G4771-G4770))) * 6371392 * IFERROR(IF(AVERAGEIF('TT History'!$B:$B, D4770, 'TT History'!$E:$E) &gt; 9.8%, 1.1205, IF(AVERAGEIF('TT History'!$B:$B, D4770, 'TT History'!$E:$E) &gt;= 8.5%, 1.1055, 1.0525)), 1.0525)</f>
        <v>10.443534601078474</v>
      </c>
    </row>
    <row r="4771" spans="1:8" x14ac:dyDescent="0.25">
      <c r="A4771" t="s">
        <v>176</v>
      </c>
      <c r="B4771" t="str">
        <f>VLOOKUP(C4771, olt_db!$B$2:$E$70, 2, 0)</f>
        <v>OLT-SMGN-Hulakma_Sinaga</v>
      </c>
      <c r="C4771" t="s">
        <v>1471</v>
      </c>
      <c r="D4771" s="68" t="s">
        <v>1892</v>
      </c>
      <c r="E4771" s="68" t="s">
        <v>1707</v>
      </c>
      <c r="F4771" s="117">
        <v>2.98257501554184</v>
      </c>
      <c r="G4771" s="118">
        <v>99.100407564050599</v>
      </c>
      <c r="H4771" s="87">
        <f>ACOS(COS(RADIANS(90-F4772)) * COS(RADIANS(90-F4771)) + SIN(RADIANS(90-F4772)) * SIN(RADIANS(90-F4771)) * COS(RADIANS(G4772-G4771))) * 6371392 * IFERROR(IF(AVERAGEIF('TT History'!$B:$B, D4771, 'TT History'!$E:$E) &gt; 9.8%, 1.1205, IF(AVERAGEIF('TT History'!$B:$B, D4771, 'TT History'!$E:$E) &gt;= 8.5%, 1.1055, 1.0525)), 1.0525)</f>
        <v>12.001470280821778</v>
      </c>
    </row>
    <row r="4772" spans="1:8" x14ac:dyDescent="0.25">
      <c r="A4772" t="s">
        <v>176</v>
      </c>
      <c r="B4772" t="str">
        <f>VLOOKUP(C4772, olt_db!$B$2:$E$70, 2, 0)</f>
        <v>OLT-SMGN-Hulakma_Sinaga</v>
      </c>
      <c r="C4772" t="s">
        <v>1471</v>
      </c>
      <c r="D4772" s="68" t="s">
        <v>1892</v>
      </c>
      <c r="E4772" s="68" t="s">
        <v>1708</v>
      </c>
      <c r="F4772" s="117">
        <v>2.98251011125175</v>
      </c>
      <c r="G4772" s="118">
        <v>99.100328070946105</v>
      </c>
      <c r="H4772" s="87">
        <f>ACOS(COS(RADIANS(90-F4773)) * COS(RADIANS(90-F4772)) + SIN(RADIANS(90-F4773)) * SIN(RADIANS(90-F4772)) * COS(RADIANS(G4773-G4772))) * 6371392 * IFERROR(IF(AVERAGEIF('TT History'!$B:$B, D4772, 'TT History'!$E:$E) &gt; 9.8%, 1.1205, IF(AVERAGEIF('TT History'!$B:$B, D4772, 'TT History'!$E:$E) &gt;= 8.5%, 1.1055, 1.0525)), 1.0525)</f>
        <v>11.896177529664371</v>
      </c>
    </row>
    <row r="4773" spans="1:8" x14ac:dyDescent="0.25">
      <c r="A4773" t="s">
        <v>176</v>
      </c>
      <c r="B4773" t="str">
        <f>VLOOKUP(C4773, olt_db!$B$2:$E$70, 2, 0)</f>
        <v>OLT-SMGN-Hulakma_Sinaga</v>
      </c>
      <c r="C4773" t="s">
        <v>1471</v>
      </c>
      <c r="D4773" s="68" t="s">
        <v>1892</v>
      </c>
      <c r="E4773" s="68" t="s">
        <v>1709</v>
      </c>
      <c r="F4773" s="117">
        <v>2.98244944381698</v>
      </c>
      <c r="G4773" s="118">
        <v>99.100246404999794</v>
      </c>
      <c r="H4773" s="87">
        <f>ACOS(COS(RADIANS(90-F4774)) * COS(RADIANS(90-F4773)) + SIN(RADIANS(90-F4774)) * SIN(RADIANS(90-F4773)) * COS(RADIANS(G4774-G4773))) * 6371392 * IFERROR(IF(AVERAGEIF('TT History'!$B:$B, D4773, 'TT History'!$E:$E) &gt; 9.8%, 1.1205, IF(AVERAGEIF('TT History'!$B:$B, D4773, 'TT History'!$E:$E) &gt;= 8.5%, 1.1055, 1.0525)), 1.0525)</f>
        <v>11.547779677794042</v>
      </c>
    </row>
    <row r="4774" spans="1:8" x14ac:dyDescent="0.25">
      <c r="A4774" t="s">
        <v>176</v>
      </c>
      <c r="B4774" t="str">
        <f>VLOOKUP(C4774, olt_db!$B$2:$E$70, 2, 0)</f>
        <v>OLT-SMGN-Hulakma_Sinaga</v>
      </c>
      <c r="C4774" t="s">
        <v>1471</v>
      </c>
      <c r="D4774" s="68" t="s">
        <v>1892</v>
      </c>
      <c r="E4774" s="68" t="s">
        <v>1710</v>
      </c>
      <c r="F4774" s="117">
        <v>2.9823808014171198</v>
      </c>
      <c r="G4774" s="118">
        <v>99.100175440208602</v>
      </c>
      <c r="H4774" s="87">
        <f>ACOS(COS(RADIANS(90-F4775)) * COS(RADIANS(90-F4774)) + SIN(RADIANS(90-F4775)) * SIN(RADIANS(90-F4774)) * COS(RADIANS(G4775-G4774))) * 6371392 * IFERROR(IF(AVERAGEIF('TT History'!$B:$B, D4774, 'TT History'!$E:$E) &gt; 9.8%, 1.1205, IF(AVERAGEIF('TT History'!$B:$B, D4774, 'TT History'!$E:$E) &gt;= 8.5%, 1.1055, 1.0525)), 1.0525)</f>
        <v>9.9032218469804629</v>
      </c>
    </row>
    <row r="4775" spans="1:8" x14ac:dyDescent="0.25">
      <c r="A4775" t="s">
        <v>176</v>
      </c>
      <c r="B4775" t="str">
        <f>VLOOKUP(C4775, olt_db!$B$2:$E$70, 2, 0)</f>
        <v>OLT-SMGN-Hulakma_Sinaga</v>
      </c>
      <c r="C4775" t="s">
        <v>1471</v>
      </c>
      <c r="D4775" s="68" t="s">
        <v>1892</v>
      </c>
      <c r="E4775" s="68" t="s">
        <v>1711</v>
      </c>
      <c r="F4775" s="117">
        <v>2.9823240966080702</v>
      </c>
      <c r="G4775" s="118">
        <v>99.100112542929693</v>
      </c>
      <c r="H4775" s="87">
        <f>ACOS(COS(RADIANS(90-F4776)) * COS(RADIANS(90-F4775)) + SIN(RADIANS(90-F4776)) * SIN(RADIANS(90-F4775)) * COS(RADIANS(G4776-G4775))) * 6371392 * IFERROR(IF(AVERAGEIF('TT History'!$B:$B, D4775, 'TT History'!$E:$E) &gt; 9.8%, 1.1205, IF(AVERAGEIF('TT History'!$B:$B, D4775, 'TT History'!$E:$E) &gt;= 8.5%, 1.1055, 1.0525)), 1.0525)</f>
        <v>11.933051997706277</v>
      </c>
    </row>
    <row r="4776" spans="1:8" x14ac:dyDescent="0.25">
      <c r="A4776" t="s">
        <v>176</v>
      </c>
      <c r="B4776" t="str">
        <f>VLOOKUP(C4776, olt_db!$B$2:$E$70, 2, 0)</f>
        <v>OLT-SMGN-Hulakma_Sinaga</v>
      </c>
      <c r="C4776" t="s">
        <v>1471</v>
      </c>
      <c r="D4776" s="68" t="s">
        <v>1892</v>
      </c>
      <c r="E4776" s="68" t="s">
        <v>1712</v>
      </c>
      <c r="F4776" s="117">
        <v>2.9822617118906201</v>
      </c>
      <c r="G4776" s="118">
        <v>99.100031791862094</v>
      </c>
      <c r="H4776" s="87">
        <f>ACOS(COS(RADIANS(90-F4777)) * COS(RADIANS(90-F4776)) + SIN(RADIANS(90-F4777)) * SIN(RADIANS(90-F4776)) * COS(RADIANS(G4777-G4776))) * 6371392 * IFERROR(IF(AVERAGEIF('TT History'!$B:$B, D4776, 'TT History'!$E:$E) &gt; 9.8%, 1.1205, IF(AVERAGEIF('TT History'!$B:$B, D4776, 'TT History'!$E:$E) &gt;= 8.5%, 1.1055, 1.0525)), 1.0525)</f>
        <v>7.3327925198032426</v>
      </c>
    </row>
    <row r="4777" spans="1:8" x14ac:dyDescent="0.25">
      <c r="A4777" t="s">
        <v>176</v>
      </c>
      <c r="B4777" t="str">
        <f>VLOOKUP(C4777, olt_db!$B$2:$E$70, 2, 0)</f>
        <v>OLT-SMGN-Hulakma_Sinaga</v>
      </c>
      <c r="C4777" t="s">
        <v>1471</v>
      </c>
      <c r="D4777" s="68" t="s">
        <v>1892</v>
      </c>
      <c r="E4777" s="68" t="s">
        <v>1713</v>
      </c>
      <c r="F4777" s="117">
        <v>2.9822150818886199</v>
      </c>
      <c r="G4777" s="118">
        <v>99.099989886321296</v>
      </c>
      <c r="H4777" s="87">
        <f>ACOS(COS(RADIANS(90-F4778)) * COS(RADIANS(90-F4777)) + SIN(RADIANS(90-F4778)) * SIN(RADIANS(90-F4777)) * COS(RADIANS(G4778-G4777))) * 6371392 * IFERROR(IF(AVERAGEIF('TT History'!$B:$B, D4777, 'TT History'!$E:$E) &gt; 9.8%, 1.1205, IF(AVERAGEIF('TT History'!$B:$B, D4777, 'TT History'!$E:$E) &gt;= 8.5%, 1.1055, 1.0525)), 1.0525)</f>
        <v>11.663071052450242</v>
      </c>
    </row>
    <row r="4778" spans="1:8" x14ac:dyDescent="0.25">
      <c r="A4778" t="s">
        <v>176</v>
      </c>
      <c r="B4778" t="str">
        <f>VLOOKUP(C4778, olt_db!$B$2:$E$70, 2, 0)</f>
        <v>OLT-SMGN-Hulakma_Sinaga</v>
      </c>
      <c r="C4778" t="s">
        <v>1471</v>
      </c>
      <c r="D4778" s="68" t="s">
        <v>1892</v>
      </c>
      <c r="E4778" s="68" t="s">
        <v>1714</v>
      </c>
      <c r="F4778" s="117">
        <v>2.9821543037670999</v>
      </c>
      <c r="G4778" s="118">
        <v>99.099910813191698</v>
      </c>
      <c r="H4778" s="87">
        <f>ACOS(COS(RADIANS(90-F4779)) * COS(RADIANS(90-F4778)) + SIN(RADIANS(90-F4779)) * SIN(RADIANS(90-F4778)) * COS(RADIANS(G4779-G4778))) * 6371392 * IFERROR(IF(AVERAGEIF('TT History'!$B:$B, D4778, 'TT History'!$E:$E) &gt; 9.8%, 1.1205, IF(AVERAGEIF('TT History'!$B:$B, D4778, 'TT History'!$E:$E) &gt;= 8.5%, 1.1055, 1.0525)), 1.0525)</f>
        <v>10.97817572562681</v>
      </c>
    </row>
    <row r="4779" spans="1:8" x14ac:dyDescent="0.25">
      <c r="A4779" t="s">
        <v>176</v>
      </c>
      <c r="B4779" t="str">
        <f>VLOOKUP(C4779, olt_db!$B$2:$E$70, 2, 0)</f>
        <v>OLT-SMGN-Hulakma_Sinaga</v>
      </c>
      <c r="C4779" t="s">
        <v>1471</v>
      </c>
      <c r="D4779" s="68" t="s">
        <v>1892</v>
      </c>
      <c r="E4779" s="68" t="s">
        <v>1715</v>
      </c>
      <c r="F4779" s="117">
        <v>2.9820969859501298</v>
      </c>
      <c r="G4779" s="118">
        <v>99.099836459840205</v>
      </c>
      <c r="H4779" s="87">
        <f>ACOS(COS(RADIANS(90-F4780)) * COS(RADIANS(90-F4779)) + SIN(RADIANS(90-F4780)) * SIN(RADIANS(90-F4779)) * COS(RADIANS(G4780-G4779))) * 6371392 * IFERROR(IF(AVERAGEIF('TT History'!$B:$B, D4779, 'TT History'!$E:$E) &gt; 9.8%, 1.1205, IF(AVERAGEIF('TT History'!$B:$B, D4779, 'TT History'!$E:$E) &gt;= 8.5%, 1.1055, 1.0525)), 1.0525)</f>
        <v>10.563316903366918</v>
      </c>
    </row>
    <row r="4780" spans="1:8" x14ac:dyDescent="0.25">
      <c r="A4780" t="s">
        <v>176</v>
      </c>
      <c r="B4780" t="str">
        <f>VLOOKUP(C4780, olt_db!$B$2:$E$70, 2, 0)</f>
        <v>OLT-SMGN-Hulakma_Sinaga</v>
      </c>
      <c r="C4780" t="s">
        <v>1471</v>
      </c>
      <c r="D4780" s="68" t="s">
        <v>1892</v>
      </c>
      <c r="E4780" s="68" t="s">
        <v>1716</v>
      </c>
      <c r="F4780" s="117">
        <v>2.9820415722940301</v>
      </c>
      <c r="G4780" s="118">
        <v>99.099765124158793</v>
      </c>
      <c r="H4780" s="87">
        <f>ACOS(COS(RADIANS(90-F4781)) * COS(RADIANS(90-F4780)) + SIN(RADIANS(90-F4781)) * SIN(RADIANS(90-F4780)) * COS(RADIANS(G4781-G4780))) * 6371392 * IFERROR(IF(AVERAGEIF('TT History'!$B:$B, D4780, 'TT History'!$E:$E) &gt; 9.8%, 1.1205, IF(AVERAGEIF('TT History'!$B:$B, D4780, 'TT History'!$E:$E) &gt;= 8.5%, 1.1055, 1.0525)), 1.0525)</f>
        <v>11.44485662423889</v>
      </c>
    </row>
    <row r="4781" spans="1:8" x14ac:dyDescent="0.25">
      <c r="A4781" t="s">
        <v>176</v>
      </c>
      <c r="B4781" t="str">
        <f>VLOOKUP(C4781, olt_db!$B$2:$E$70, 2, 0)</f>
        <v>OLT-SMGN-Hulakma_Sinaga</v>
      </c>
      <c r="C4781" t="s">
        <v>1471</v>
      </c>
      <c r="D4781" s="68" t="s">
        <v>1892</v>
      </c>
      <c r="E4781" s="68" t="s">
        <v>1717</v>
      </c>
      <c r="F4781" s="117">
        <v>2.98197672251646</v>
      </c>
      <c r="G4781" s="118">
        <v>99.099691840978394</v>
      </c>
      <c r="H4781" s="87">
        <f>ACOS(COS(RADIANS(90-F4782)) * COS(RADIANS(90-F4781)) + SIN(RADIANS(90-F4782)) * SIN(RADIANS(90-F4781)) * COS(RADIANS(G4782-G4781))) * 6371392 * IFERROR(IF(AVERAGEIF('TT History'!$B:$B, D4781, 'TT History'!$E:$E) &gt; 9.8%, 1.1205, IF(AVERAGEIF('TT History'!$B:$B, D4781, 'TT History'!$E:$E) &gt;= 8.5%, 1.1055, 1.0525)), 1.0525)</f>
        <v>13.296858180003953</v>
      </c>
    </row>
    <row r="4782" spans="1:8" x14ac:dyDescent="0.25">
      <c r="A4782" t="s">
        <v>176</v>
      </c>
      <c r="B4782" t="str">
        <f>VLOOKUP(C4782, olt_db!$B$2:$E$70, 2, 0)</f>
        <v>OLT-SMGN-Hulakma_Sinaga</v>
      </c>
      <c r="C4782" t="s">
        <v>1471</v>
      </c>
      <c r="D4782" s="68" t="s">
        <v>1892</v>
      </c>
      <c r="E4782" s="68" t="s">
        <v>1718</v>
      </c>
      <c r="F4782" s="117">
        <v>2.98190824897766</v>
      </c>
      <c r="G4782" s="118">
        <v>99.099601058446396</v>
      </c>
      <c r="H4782" s="87">
        <f>ACOS(COS(RADIANS(90-F4783)) * COS(RADIANS(90-F4782)) + SIN(RADIANS(90-F4783)) * SIN(RADIANS(90-F4782)) * COS(RADIANS(G4783-G4782))) * 6371392 * IFERROR(IF(AVERAGEIF('TT History'!$B:$B, D4782, 'TT History'!$E:$E) &gt; 9.8%, 1.1205, IF(AVERAGEIF('TT History'!$B:$B, D4782, 'TT History'!$E:$E) &gt;= 8.5%, 1.1055, 1.0525)), 1.0525)</f>
        <v>10.52354095982113</v>
      </c>
    </row>
    <row r="4783" spans="1:8" x14ac:dyDescent="0.25">
      <c r="A4783" t="s">
        <v>176</v>
      </c>
      <c r="B4783" t="str">
        <f>VLOOKUP(C4783, olt_db!$B$2:$E$70, 2, 0)</f>
        <v>OLT-SMGN-Hulakma_Sinaga</v>
      </c>
      <c r="C4783" t="s">
        <v>1471</v>
      </c>
      <c r="D4783" s="68" t="s">
        <v>1892</v>
      </c>
      <c r="E4783" s="68" t="s">
        <v>1719</v>
      </c>
      <c r="F4783" s="117">
        <v>2.9818565645066499</v>
      </c>
      <c r="G4783" s="118">
        <v>99.099527380565107</v>
      </c>
      <c r="H4783" s="87">
        <f>ACOS(COS(RADIANS(90-F4784)) * COS(RADIANS(90-F4783)) + SIN(RADIANS(90-F4784)) * SIN(RADIANS(90-F4783)) * COS(RADIANS(G4784-G4783))) * 6371392 * IFERROR(IF(AVERAGEIF('TT History'!$B:$B, D4783, 'TT History'!$E:$E) &gt; 9.8%, 1.1205, IF(AVERAGEIF('TT History'!$B:$B, D4783, 'TT History'!$E:$E) &gt;= 8.5%, 1.1055, 1.0525)), 1.0525)</f>
        <v>11.936816829082773</v>
      </c>
    </row>
    <row r="4784" spans="1:8" x14ac:dyDescent="0.25">
      <c r="A4784" t="s">
        <v>176</v>
      </c>
      <c r="B4784" t="str">
        <f>VLOOKUP(C4784, olt_db!$B$2:$E$70, 2, 0)</f>
        <v>OLT-SMGN-Hulakma_Sinaga</v>
      </c>
      <c r="C4784" t="s">
        <v>1471</v>
      </c>
      <c r="D4784" s="68" t="s">
        <v>1892</v>
      </c>
      <c r="E4784" s="68" t="s">
        <v>1720</v>
      </c>
      <c r="F4784" s="117">
        <v>2.9817581259877701</v>
      </c>
      <c r="G4784" s="118">
        <v>99.099500673267599</v>
      </c>
      <c r="H4784" s="87">
        <f>ACOS(COS(RADIANS(90-F4785)) * COS(RADIANS(90-F4784)) + SIN(RADIANS(90-F4785)) * SIN(RADIANS(90-F4784)) * COS(RADIANS(G4785-G4784))) * 6371392 * IFERROR(IF(AVERAGEIF('TT History'!$B:$B, D4784, 'TT History'!$E:$E) &gt; 9.8%, 1.1205, IF(AVERAGEIF('TT History'!$B:$B, D4784, 'TT History'!$E:$E) &gt;= 8.5%, 1.1055, 1.0525)), 1.0525)</f>
        <v>13.792983823057545</v>
      </c>
    </row>
    <row r="4785" spans="1:8" x14ac:dyDescent="0.25">
      <c r="A4785" t="s">
        <v>176</v>
      </c>
      <c r="B4785" t="str">
        <f>VLOOKUP(C4785, olt_db!$B$2:$E$70, 2, 0)</f>
        <v>OLT-SMGN-Hulakma_Sinaga</v>
      </c>
      <c r="C4785" t="s">
        <v>1471</v>
      </c>
      <c r="D4785" s="68" t="s">
        <v>1892</v>
      </c>
      <c r="E4785" s="68" t="s">
        <v>1721</v>
      </c>
      <c r="F4785" s="117">
        <v>2.9816833162620902</v>
      </c>
      <c r="G4785" s="118">
        <v>99.099409490473903</v>
      </c>
      <c r="H4785" s="87">
        <f>ACOS(COS(RADIANS(90-F4786)) * COS(RADIANS(90-F4785)) + SIN(RADIANS(90-F4786)) * SIN(RADIANS(90-F4785)) * COS(RADIANS(G4786-G4785))) * 6371392 * IFERROR(IF(AVERAGEIF('TT History'!$B:$B, D4785, 'TT History'!$E:$E) &gt; 9.8%, 1.1205, IF(AVERAGEIF('TT History'!$B:$B, D4785, 'TT History'!$E:$E) &gt;= 8.5%, 1.1055, 1.0525)), 1.0525)</f>
        <v>10.837201056371347</v>
      </c>
    </row>
    <row r="4786" spans="1:8" x14ac:dyDescent="0.25">
      <c r="A4786" t="s">
        <v>176</v>
      </c>
      <c r="B4786" t="str">
        <f>VLOOKUP(C4786, olt_db!$B$2:$E$70, 2, 0)</f>
        <v>OLT-SMGN-Hulakma_Sinaga</v>
      </c>
      <c r="C4786" t="s">
        <v>1471</v>
      </c>
      <c r="D4786" s="68" t="s">
        <v>1892</v>
      </c>
      <c r="E4786" s="68" t="s">
        <v>1722</v>
      </c>
      <c r="F4786" s="117">
        <v>2.9816309962649798</v>
      </c>
      <c r="G4786" s="118">
        <v>99.099332994220703</v>
      </c>
      <c r="H4786" s="87">
        <f>ACOS(COS(RADIANS(90-F4787)) * COS(RADIANS(90-F4786)) + SIN(RADIANS(90-F4787)) * SIN(RADIANS(90-F4786)) * COS(RADIANS(G4787-G4786))) * 6371392 * IFERROR(IF(AVERAGEIF('TT History'!$B:$B, D4786, 'TT History'!$E:$E) &gt; 9.8%, 1.1205, IF(AVERAGEIF('TT History'!$B:$B, D4786, 'TT History'!$E:$E) &gt;= 8.5%, 1.1055, 1.0525)), 1.0525)</f>
        <v>17.189227680813584</v>
      </c>
    </row>
    <row r="4787" spans="1:8" x14ac:dyDescent="0.25">
      <c r="A4787" t="s">
        <v>176</v>
      </c>
      <c r="B4787" t="str">
        <f>VLOOKUP(C4787, olt_db!$B$2:$E$70, 2, 0)</f>
        <v>OLT-SMGN-Hulakma_Sinaga</v>
      </c>
      <c r="C4787" t="s">
        <v>1471</v>
      </c>
      <c r="D4787" s="68" t="s">
        <v>1892</v>
      </c>
      <c r="E4787" s="68" t="s">
        <v>1723</v>
      </c>
      <c r="F4787" s="117">
        <v>2.9815339712681399</v>
      </c>
      <c r="G4787" s="118">
        <v>99.0992225885106</v>
      </c>
      <c r="H4787" s="87">
        <f>ACOS(COS(RADIANS(90-F4788)) * COS(RADIANS(90-F4787)) + SIN(RADIANS(90-F4788)) * SIN(RADIANS(90-F4787)) * COS(RADIANS(G4788-G4787))) * 6371392 * IFERROR(IF(AVERAGEIF('TT History'!$B:$B, D4787, 'TT History'!$E:$E) &gt; 9.8%, 1.1205, IF(AVERAGEIF('TT History'!$B:$B, D4787, 'TT History'!$E:$E) &gt;= 8.5%, 1.1055, 1.0525)), 1.0525)</f>
        <v>13.269796878185668</v>
      </c>
    </row>
    <row r="4788" spans="1:8" x14ac:dyDescent="0.25">
      <c r="A4788" t="s">
        <v>176</v>
      </c>
      <c r="B4788" t="str">
        <f>VLOOKUP(C4788, olt_db!$B$2:$E$70, 2, 0)</f>
        <v>OLT-SMGN-Hulakma_Sinaga</v>
      </c>
      <c r="C4788" t="s">
        <v>1471</v>
      </c>
      <c r="D4788" s="68" t="s">
        <v>1892</v>
      </c>
      <c r="E4788" s="68" t="s">
        <v>1724</v>
      </c>
      <c r="F4788" s="117">
        <v>2.9814654939093099</v>
      </c>
      <c r="G4788" s="118">
        <v>99.099132098971296</v>
      </c>
      <c r="H4788" s="87">
        <f>ACOS(COS(RADIANS(90-F4789)) * COS(RADIANS(90-F4788)) + SIN(RADIANS(90-F4789)) * SIN(RADIANS(90-F4788)) * COS(RADIANS(G4789-G4788))) * 6371392 * IFERROR(IF(AVERAGEIF('TT History'!$B:$B, D4788, 'TT History'!$E:$E) &gt; 9.8%, 1.1205, IF(AVERAGEIF('TT History'!$B:$B, D4788, 'TT History'!$E:$E) &gt;= 8.5%, 1.1055, 1.0525)), 1.0525)</f>
        <v>13.350442275428554</v>
      </c>
    </row>
    <row r="4789" spans="1:8" x14ac:dyDescent="0.25">
      <c r="A4789" t="s">
        <v>176</v>
      </c>
      <c r="B4789" t="str">
        <f>VLOOKUP(C4789, olt_db!$B$2:$E$70, 2, 0)</f>
        <v>OLT-SMGN-Hulakma_Sinaga</v>
      </c>
      <c r="C4789" t="s">
        <v>1471</v>
      </c>
      <c r="D4789" s="68" t="s">
        <v>1892</v>
      </c>
      <c r="E4789" s="68" t="s">
        <v>1725</v>
      </c>
      <c r="F4789" s="117">
        <v>2.9813931861918599</v>
      </c>
      <c r="G4789" s="118">
        <v>99.099043760973998</v>
      </c>
      <c r="H4789" s="87">
        <f>ACOS(COS(RADIANS(90-F4790)) * COS(RADIANS(90-F4789)) + SIN(RADIANS(90-F4790)) * SIN(RADIANS(90-F4789)) * COS(RADIANS(G4790-G4789))) * 6371392 * IFERROR(IF(AVERAGEIF('TT History'!$B:$B, D4789, 'TT History'!$E:$E) &gt; 9.8%, 1.1205, IF(AVERAGEIF('TT History'!$B:$B, D4789, 'TT History'!$E:$E) &gt;= 8.5%, 1.1055, 1.0525)), 1.0525)</f>
        <v>13.497348982150795</v>
      </c>
    </row>
    <row r="4790" spans="1:8" x14ac:dyDescent="0.25">
      <c r="A4790" t="s">
        <v>176</v>
      </c>
      <c r="B4790" t="str">
        <f>VLOOKUP(C4790, olt_db!$B$2:$E$70, 2, 0)</f>
        <v>OLT-SMGN-Hulakma_Sinaga</v>
      </c>
      <c r="C4790" t="s">
        <v>1471</v>
      </c>
      <c r="D4790" s="68" t="s">
        <v>1892</v>
      </c>
      <c r="E4790" s="68" t="s">
        <v>1726</v>
      </c>
      <c r="F4790" s="117">
        <v>2.9813121818930299</v>
      </c>
      <c r="G4790" s="118">
        <v>99.098961566234607</v>
      </c>
      <c r="H4790" s="87">
        <f>ACOS(COS(RADIANS(90-F4791)) * COS(RADIANS(90-F4790)) + SIN(RADIANS(90-F4791)) * SIN(RADIANS(90-F4790)) * COS(RADIANS(G4791-G4790))) * 6371392 * IFERROR(IF(AVERAGEIF('TT History'!$B:$B, D4790, 'TT History'!$E:$E) &gt; 9.8%, 1.1205, IF(AVERAGEIF('TT History'!$B:$B, D4790, 'TT History'!$E:$E) &gt;= 8.5%, 1.1055, 1.0525)), 1.0525)</f>
        <v>13.293854089602412</v>
      </c>
    </row>
    <row r="4791" spans="1:8" x14ac:dyDescent="0.25">
      <c r="A4791" t="s">
        <v>176</v>
      </c>
      <c r="B4791" t="str">
        <f>VLOOKUP(C4791, olt_db!$B$2:$E$70, 2, 0)</f>
        <v>OLT-SMGN-Hulakma_Sinaga</v>
      </c>
      <c r="C4791" t="s">
        <v>1471</v>
      </c>
      <c r="D4791" s="68" t="s">
        <v>1892</v>
      </c>
      <c r="E4791" s="68" t="s">
        <v>1727</v>
      </c>
      <c r="F4791" s="117">
        <v>2.9812956999646398</v>
      </c>
      <c r="G4791" s="118">
        <v>99.098849029187093</v>
      </c>
      <c r="H4791" s="87">
        <f>ACOS(COS(RADIANS(90-F4792)) * COS(RADIANS(90-F4791)) + SIN(RADIANS(90-F4792)) * SIN(RADIANS(90-F4791)) * COS(RADIANS(G4792-G4791))) * 6371392 * IFERROR(IF(AVERAGEIF('TT History'!$B:$B, D4791, 'TT History'!$E:$E) &gt; 9.8%, 1.1205, IF(AVERAGEIF('TT History'!$B:$B, D4791, 'TT History'!$E:$E) &gt;= 8.5%, 1.1055, 1.0525)), 1.0525)</f>
        <v>12.428987068746638</v>
      </c>
    </row>
    <row r="4792" spans="1:8" x14ac:dyDescent="0.25">
      <c r="A4792" t="s">
        <v>176</v>
      </c>
      <c r="B4792" t="str">
        <f>VLOOKUP(C4792, olt_db!$B$2:$E$70, 2, 0)</f>
        <v>OLT-SMGN-Hulakma_Sinaga</v>
      </c>
      <c r="C4792" t="s">
        <v>1471</v>
      </c>
      <c r="D4792" s="68" t="s">
        <v>1892</v>
      </c>
      <c r="E4792" s="68" t="s">
        <v>1728</v>
      </c>
      <c r="F4792" s="117">
        <v>2.9812072217826202</v>
      </c>
      <c r="G4792" s="118">
        <v>99.098790218181406</v>
      </c>
      <c r="H4792" s="87">
        <f>ACOS(COS(RADIANS(90-F4793)) * COS(RADIANS(90-F4792)) + SIN(RADIANS(90-F4793)) * SIN(RADIANS(90-F4792)) * COS(RADIANS(G4793-G4792))) * 6371392 * IFERROR(IF(AVERAGEIF('TT History'!$B:$B, D4792, 'TT History'!$E:$E) &gt; 9.8%, 1.1205, IF(AVERAGEIF('TT History'!$B:$B, D4792, 'TT History'!$E:$E) &gt;= 8.5%, 1.1055, 1.0525)), 1.0525)</f>
        <v>12.061224876649312</v>
      </c>
    </row>
    <row r="4793" spans="1:8" x14ac:dyDescent="0.25">
      <c r="A4793" t="s">
        <v>176</v>
      </c>
      <c r="B4793" t="str">
        <f>VLOOKUP(C4793, olt_db!$B$2:$E$70, 2, 0)</f>
        <v>OLT-SMGN-Hulakma_Sinaga</v>
      </c>
      <c r="C4793" t="s">
        <v>1471</v>
      </c>
      <c r="D4793" s="68" t="s">
        <v>1892</v>
      </c>
      <c r="E4793" s="68" t="s">
        <v>1729</v>
      </c>
      <c r="F4793" s="117">
        <v>2.9811359000661501</v>
      </c>
      <c r="G4793" s="118">
        <v>99.098715728580302</v>
      </c>
      <c r="H4793" s="87">
        <f>ACOS(COS(RADIANS(90-F4794)) * COS(RADIANS(90-F4793)) + SIN(RADIANS(90-F4794)) * SIN(RADIANS(90-F4793)) * COS(RADIANS(G4794-G4793))) * 6371392 * IFERROR(IF(AVERAGEIF('TT History'!$B:$B, D4793, 'TT History'!$E:$E) &gt; 9.8%, 1.1205, IF(AVERAGEIF('TT History'!$B:$B, D4793, 'TT History'!$E:$E) &gt;= 8.5%, 1.1055, 1.0525)), 1.0525)</f>
        <v>11.63349704286891</v>
      </c>
    </row>
    <row r="4794" spans="1:8" x14ac:dyDescent="0.25">
      <c r="A4794" t="s">
        <v>176</v>
      </c>
      <c r="B4794" t="str">
        <f>VLOOKUP(C4794, olt_db!$B$2:$E$70, 2, 0)</f>
        <v>OLT-SMGN-Hulakma_Sinaga</v>
      </c>
      <c r="C4794" t="s">
        <v>1471</v>
      </c>
      <c r="D4794" s="68" t="s">
        <v>1892</v>
      </c>
      <c r="E4794" s="68" t="s">
        <v>1730</v>
      </c>
      <c r="F4794" s="117">
        <v>2.981072353539</v>
      </c>
      <c r="G4794" s="118">
        <v>99.098639186178303</v>
      </c>
      <c r="H4794" s="87">
        <f>ACOS(COS(RADIANS(90-F4795)) * COS(RADIANS(90-F4794)) + SIN(RADIANS(90-F4795)) * SIN(RADIANS(90-F4794)) * COS(RADIANS(G4795-G4794))) * 6371392 * IFERROR(IF(AVERAGEIF('TT History'!$B:$B, D4794, 'TT History'!$E:$E) &gt; 9.8%, 1.1205, IF(AVERAGEIF('TT History'!$B:$B, D4794, 'TT History'!$E:$E) &gt;= 8.5%, 1.1055, 1.0525)), 1.0525)</f>
        <v>12.004797783481489</v>
      </c>
    </row>
    <row r="4795" spans="1:8" x14ac:dyDescent="0.25">
      <c r="A4795" t="s">
        <v>176</v>
      </c>
      <c r="B4795" t="str">
        <f>VLOOKUP(C4795, olt_db!$B$2:$E$70, 2, 0)</f>
        <v>OLT-SMGN-Hulakma_Sinaga</v>
      </c>
      <c r="C4795" t="s">
        <v>1471</v>
      </c>
      <c r="D4795" s="68" t="s">
        <v>1892</v>
      </c>
      <c r="E4795" s="68" t="s">
        <v>1731</v>
      </c>
      <c r="F4795" s="117">
        <v>2.98100744982905</v>
      </c>
      <c r="G4795" s="118">
        <v>99.0985596584066</v>
      </c>
      <c r="H4795" s="87">
        <f>ACOS(COS(RADIANS(90-F4796)) * COS(RADIANS(90-F4795)) + SIN(RADIANS(90-F4796)) * SIN(RADIANS(90-F4795)) * COS(RADIANS(G4796-G4795))) * 6371392 * IFERROR(IF(AVERAGEIF('TT History'!$B:$B, D4795, 'TT History'!$E:$E) &gt; 9.8%, 1.1205, IF(AVERAGEIF('TT History'!$B:$B, D4795, 'TT History'!$E:$E) &gt;= 8.5%, 1.1055, 1.0525)), 1.0525)</f>
        <v>11.593517054777145</v>
      </c>
    </row>
    <row r="4796" spans="1:8" x14ac:dyDescent="0.25">
      <c r="A4796" t="s">
        <v>176</v>
      </c>
      <c r="B4796" t="str">
        <f>VLOOKUP(C4796, olt_db!$B$2:$E$70, 2, 0)</f>
        <v>OLT-SMGN-Hulakma_Sinaga</v>
      </c>
      <c r="C4796" t="s">
        <v>1471</v>
      </c>
      <c r="D4796" s="68" t="s">
        <v>1892</v>
      </c>
      <c r="E4796" s="68" t="s">
        <v>1732</v>
      </c>
      <c r="F4796" s="117">
        <v>2.9809403255728002</v>
      </c>
      <c r="G4796" s="118">
        <v>99.098486714215596</v>
      </c>
      <c r="H4796" s="87">
        <f>ACOS(COS(RADIANS(90-F4797)) * COS(RADIANS(90-F4796)) + SIN(RADIANS(90-F4797)) * SIN(RADIANS(90-F4796)) * COS(RADIANS(G4797-G4796))) * 6371392 * IFERROR(IF(AVERAGEIF('TT History'!$B:$B, D4796, 'TT History'!$E:$E) &gt; 9.8%, 1.1205, IF(AVERAGEIF('TT History'!$B:$B, D4796, 'TT History'!$E:$E) &gt;= 8.5%, 1.1055, 1.0525)), 1.0525)</f>
        <v>24.577216439143097</v>
      </c>
    </row>
    <row r="4797" spans="1:8" x14ac:dyDescent="0.25">
      <c r="A4797" t="s">
        <v>176</v>
      </c>
      <c r="B4797" t="str">
        <f>VLOOKUP(C4797, olt_db!$B$2:$E$70, 2, 0)</f>
        <v>OLT-SMGN-Hulakma_Sinaga</v>
      </c>
      <c r="C4797" t="s">
        <v>1471</v>
      </c>
      <c r="D4797" s="68" t="s">
        <v>1892</v>
      </c>
      <c r="E4797" s="68" t="s">
        <v>1650</v>
      </c>
      <c r="F4797" s="117">
        <v>2.9807474930031699</v>
      </c>
      <c r="G4797" s="118">
        <v>99.098403464228099</v>
      </c>
      <c r="H4797" s="87">
        <f>ACOS(COS(RADIANS(90-F4798)) * COS(RADIANS(90-F4797)) + SIN(RADIANS(90-F4798)) * SIN(RADIANS(90-F4797)) * COS(RADIANS(G4798-G4797))) * 6371392 * IFERROR(IF(AVERAGEIF('TT History'!$B:$B, D4797, 'TT History'!$E:$E) &gt; 9.8%, 1.1205, IF(AVERAGEIF('TT History'!$B:$B, D4797, 'TT History'!$E:$E) &gt;= 8.5%, 1.1055, 1.0525)), 1.0525)</f>
        <v>18.302476600955778</v>
      </c>
    </row>
    <row r="4798" spans="1:8" x14ac:dyDescent="0.25">
      <c r="A4798" t="s">
        <v>176</v>
      </c>
      <c r="B4798" t="str">
        <f>VLOOKUP(C4798, olt_db!$B$2:$E$70, 2, 0)</f>
        <v>OLT-SMGN-Hulakma_Sinaga</v>
      </c>
      <c r="C4798" t="s">
        <v>1471</v>
      </c>
      <c r="D4798" s="68" t="s">
        <v>1892</v>
      </c>
      <c r="E4798" s="68" t="s">
        <v>1651</v>
      </c>
      <c r="F4798" s="117">
        <v>2.98059169704154</v>
      </c>
      <c r="G4798" s="118">
        <v>99.098389977801105</v>
      </c>
      <c r="H4798" s="87">
        <f>ACOS(COS(RADIANS(90-F4799)) * COS(RADIANS(90-F4798)) + SIN(RADIANS(90-F4799)) * SIN(RADIANS(90-F4798)) * COS(RADIANS(G4799-G4798))) * 6371392 * IFERROR(IF(AVERAGEIF('TT History'!$B:$B, D4798, 'TT History'!$E:$E) &gt; 9.8%, 1.1205, IF(AVERAGEIF('TT History'!$B:$B, D4798, 'TT History'!$E:$E) &gt;= 8.5%, 1.1055, 1.0525)), 1.0525)</f>
        <v>16.419747243021281</v>
      </c>
    </row>
    <row r="4799" spans="1:8" x14ac:dyDescent="0.25">
      <c r="A4799" t="s">
        <v>176</v>
      </c>
      <c r="B4799" t="str">
        <f>VLOOKUP(C4799, olt_db!$B$2:$E$70, 2, 0)</f>
        <v>OLT-SMGN-Hulakma_Sinaga</v>
      </c>
      <c r="C4799" t="s">
        <v>1471</v>
      </c>
      <c r="D4799" s="68" t="s">
        <v>1892</v>
      </c>
      <c r="E4799" s="68" t="s">
        <v>1652</v>
      </c>
      <c r="F4799" s="117">
        <v>2.9804673942212401</v>
      </c>
      <c r="G4799" s="118">
        <v>99.098324846380905</v>
      </c>
      <c r="H4799" s="87">
        <f>ACOS(COS(RADIANS(90-F4800)) * COS(RADIANS(90-F4799)) + SIN(RADIANS(90-F4800)) * SIN(RADIANS(90-F4799)) * COS(RADIANS(G4800-G4799))) * 6371392 * IFERROR(IF(AVERAGEIF('TT History'!$B:$B, D4799, 'TT History'!$E:$E) &gt; 9.8%, 1.1205, IF(AVERAGEIF('TT History'!$B:$B, D4799, 'TT History'!$E:$E) &gt;= 8.5%, 1.1055, 1.0525)), 1.0525)</f>
        <v>15.308841965841866</v>
      </c>
    </row>
    <row r="4800" spans="1:8" x14ac:dyDescent="0.25">
      <c r="A4800" t="s">
        <v>176</v>
      </c>
      <c r="B4800" t="str">
        <f>VLOOKUP(C4800, olt_db!$B$2:$E$70, 2, 0)</f>
        <v>OLT-SMGN-Hulakma_Sinaga</v>
      </c>
      <c r="C4800" t="s">
        <v>1471</v>
      </c>
      <c r="D4800" s="68" t="s">
        <v>1892</v>
      </c>
      <c r="E4800" s="68" t="s">
        <v>1653</v>
      </c>
      <c r="F4800" s="117">
        <v>2.98036559185118</v>
      </c>
      <c r="G4800" s="118">
        <v>99.098242610116998</v>
      </c>
      <c r="H4800" s="87">
        <f>ACOS(COS(RADIANS(90-F4801)) * COS(RADIANS(90-F4800)) + SIN(RADIANS(90-F4801)) * SIN(RADIANS(90-F4800)) * COS(RADIANS(G4801-G4800))) * 6371392 * IFERROR(IF(AVERAGEIF('TT History'!$B:$B, D4800, 'TT History'!$E:$E) &gt; 9.8%, 1.1205, IF(AVERAGEIF('TT History'!$B:$B, D4800, 'TT History'!$E:$E) &gt;= 8.5%, 1.1055, 1.0525)), 1.0525)</f>
        <v>14.025575121816891</v>
      </c>
    </row>
    <row r="4801" spans="1:8" x14ac:dyDescent="0.25">
      <c r="A4801" t="s">
        <v>176</v>
      </c>
      <c r="B4801" t="str">
        <f>VLOOKUP(C4801, olt_db!$B$2:$E$70, 2, 0)</f>
        <v>OLT-SMGN-Hulakma_Sinaga</v>
      </c>
      <c r="C4801" t="s">
        <v>1471</v>
      </c>
      <c r="D4801" s="68" t="s">
        <v>1892</v>
      </c>
      <c r="E4801" s="68" t="s">
        <v>1654</v>
      </c>
      <c r="F4801" s="117">
        <v>2.9802577551418299</v>
      </c>
      <c r="G4801" s="118">
        <v>99.098190270974101</v>
      </c>
      <c r="H4801" s="87">
        <f>ACOS(COS(RADIANS(90-F4802)) * COS(RADIANS(90-F4801)) + SIN(RADIANS(90-F4802)) * SIN(RADIANS(90-F4801)) * COS(RADIANS(G4802-G4801))) * 6371392 * IFERROR(IF(AVERAGEIF('TT History'!$B:$B, D4801, 'TT History'!$E:$E) &gt; 9.8%, 1.1205, IF(AVERAGEIF('TT History'!$B:$B, D4801, 'TT History'!$E:$E) &gt;= 8.5%, 1.1055, 1.0525)), 1.0525)</f>
        <v>20.206468066464737</v>
      </c>
    </row>
    <row r="4802" spans="1:8" x14ac:dyDescent="0.25">
      <c r="A4802" t="s">
        <v>176</v>
      </c>
      <c r="B4802" t="str">
        <f>VLOOKUP(C4802, olt_db!$B$2:$E$70, 2, 0)</f>
        <v>OLT-SMGN-Hulakma_Sinaga</v>
      </c>
      <c r="C4802" t="s">
        <v>1471</v>
      </c>
      <c r="D4802" s="68" t="s">
        <v>1892</v>
      </c>
      <c r="E4802" s="68" t="s">
        <v>1655</v>
      </c>
      <c r="F4802" s="117">
        <v>2.9801308736033501</v>
      </c>
      <c r="G4802" s="118">
        <v>99.098073034277306</v>
      </c>
      <c r="H4802" s="87">
        <f>ACOS(COS(RADIANS(90-F4803)) * COS(RADIANS(90-F4802)) + SIN(RADIANS(90-F4803)) * SIN(RADIANS(90-F4802)) * COS(RADIANS(G4803-G4802))) * 6371392 * IFERROR(IF(AVERAGEIF('TT History'!$B:$B, D4802, 'TT History'!$E:$E) &gt; 9.8%, 1.1205, IF(AVERAGEIF('TT History'!$B:$B, D4802, 'TT History'!$E:$E) &gt;= 8.5%, 1.1055, 1.0525)), 1.0525)</f>
        <v>19.676708252861765</v>
      </c>
    </row>
    <row r="4803" spans="1:8" x14ac:dyDescent="0.25">
      <c r="A4803" t="s">
        <v>176</v>
      </c>
      <c r="B4803" t="str">
        <f>VLOOKUP(C4803, olt_db!$B$2:$E$70, 2, 0)</f>
        <v>OLT-SMGN-Hulakma_Sinaga</v>
      </c>
      <c r="C4803" t="s">
        <v>1471</v>
      </c>
      <c r="D4803" s="68" t="s">
        <v>1892</v>
      </c>
      <c r="E4803" s="68" t="s">
        <v>1656</v>
      </c>
      <c r="F4803" s="117">
        <v>2.98000358057203</v>
      </c>
      <c r="G4803" s="118">
        <v>99.097963064946697</v>
      </c>
      <c r="H4803" s="87">
        <f>ACOS(COS(RADIANS(90-F4804)) * COS(RADIANS(90-F4803)) + SIN(RADIANS(90-F4804)) * SIN(RADIANS(90-F4803)) * COS(RADIANS(G4804-G4803))) * 6371392 * IFERROR(IF(AVERAGEIF('TT History'!$B:$B, D4803, 'TT History'!$E:$E) &gt; 9.8%, 1.1205, IF(AVERAGEIF('TT History'!$B:$B, D4803, 'TT History'!$E:$E) &gt;= 8.5%, 1.1055, 1.0525)), 1.0525)</f>
        <v>19.680006456336375</v>
      </c>
    </row>
    <row r="4804" spans="1:8" x14ac:dyDescent="0.25">
      <c r="A4804" t="s">
        <v>176</v>
      </c>
      <c r="B4804" t="str">
        <f>VLOOKUP(C4804, olt_db!$B$2:$E$70, 2, 0)</f>
        <v>OLT-SMGN-Hulakma_Sinaga</v>
      </c>
      <c r="C4804" t="s">
        <v>1471</v>
      </c>
      <c r="D4804" s="68" t="s">
        <v>1892</v>
      </c>
      <c r="E4804" s="68" t="s">
        <v>1657</v>
      </c>
      <c r="F4804" s="117">
        <v>2.9798808424679</v>
      </c>
      <c r="G4804" s="118">
        <v>99.097847977257004</v>
      </c>
      <c r="H4804" s="87">
        <f>ACOS(COS(RADIANS(90-F4805)) * COS(RADIANS(90-F4804)) + SIN(RADIANS(90-F4805)) * SIN(RADIANS(90-F4804)) * COS(RADIANS(G4805-G4804))) * 6371392 * IFERROR(IF(AVERAGEIF('TT History'!$B:$B, D4804, 'TT History'!$E:$E) &gt; 9.8%, 1.1205, IF(AVERAGEIF('TT History'!$B:$B, D4804, 'TT History'!$E:$E) &gt;= 8.5%, 1.1055, 1.0525)), 1.0525)</f>
        <v>19.171387817649617</v>
      </c>
    </row>
    <row r="4805" spans="1:8" x14ac:dyDescent="0.25">
      <c r="A4805" t="s">
        <v>176</v>
      </c>
      <c r="B4805" t="str">
        <f>VLOOKUP(C4805, olt_db!$B$2:$E$70, 2, 0)</f>
        <v>OLT-SMGN-Hulakma_Sinaga</v>
      </c>
      <c r="C4805" t="s">
        <v>1471</v>
      </c>
      <c r="D4805" s="68" t="s">
        <v>1892</v>
      </c>
      <c r="E4805" s="68" t="s">
        <v>1658</v>
      </c>
      <c r="F4805" s="117">
        <v>2.9797710246003799</v>
      </c>
      <c r="G4805" s="118">
        <v>99.097726274767098</v>
      </c>
      <c r="H4805" s="87">
        <f>ACOS(COS(RADIANS(90-F4806)) * COS(RADIANS(90-F4805)) + SIN(RADIANS(90-F4806)) * SIN(RADIANS(90-F4805)) * COS(RADIANS(G4806-G4805))) * 6371392 * IFERROR(IF(AVERAGEIF('TT History'!$B:$B, D4805, 'TT History'!$E:$E) &gt; 9.8%, 1.1205, IF(AVERAGEIF('TT History'!$B:$B, D4805, 'TT History'!$E:$E) &gt;= 8.5%, 1.1055, 1.0525)), 1.0525)</f>
        <v>15.246752783190381</v>
      </c>
    </row>
    <row r="4806" spans="1:8" x14ac:dyDescent="0.25">
      <c r="A4806" t="s">
        <v>176</v>
      </c>
      <c r="B4806" t="str">
        <f>VLOOKUP(C4806, olt_db!$B$2:$E$70, 2, 0)</f>
        <v>OLT-SMGN-Hulakma_Sinaga</v>
      </c>
      <c r="C4806" t="s">
        <v>1471</v>
      </c>
      <c r="D4806" s="68" t="s">
        <v>1892</v>
      </c>
      <c r="E4806" s="68" t="s">
        <v>1659</v>
      </c>
      <c r="F4806" s="117">
        <v>2.9796733628072798</v>
      </c>
      <c r="G4806" s="118">
        <v>99.097639948582</v>
      </c>
      <c r="H4806" s="87">
        <f>ACOS(COS(RADIANS(90-F4807)) * COS(RADIANS(90-F4806)) + SIN(RADIANS(90-F4807)) * SIN(RADIANS(90-F4806)) * COS(RADIANS(G4807-G4806))) * 6371392 * IFERROR(IF(AVERAGEIF('TT History'!$B:$B, D4806, 'TT History'!$E:$E) &gt; 9.8%, 1.1205, IF(AVERAGEIF('TT History'!$B:$B, D4806, 'TT History'!$E:$E) &gt;= 8.5%, 1.1055, 1.0525)), 1.0525)</f>
        <v>17.177896518404772</v>
      </c>
    </row>
    <row r="4807" spans="1:8" x14ac:dyDescent="0.25">
      <c r="A4807" t="s">
        <v>176</v>
      </c>
      <c r="B4807" t="str">
        <f>VLOOKUP(C4807, olt_db!$B$2:$E$70, 2, 0)</f>
        <v>OLT-SMGN-Hulakma_Sinaga</v>
      </c>
      <c r="C4807" t="s">
        <v>1471</v>
      </c>
      <c r="D4807" s="68" t="s">
        <v>1892</v>
      </c>
      <c r="E4807" s="68" t="s">
        <v>1660</v>
      </c>
      <c r="F4807" s="117">
        <v>2.9795641753085298</v>
      </c>
      <c r="G4807" s="118">
        <v>99.0975417342746</v>
      </c>
      <c r="H4807" s="87">
        <f>ACOS(COS(RADIANS(90-F4808)) * COS(RADIANS(90-F4807)) + SIN(RADIANS(90-F4808)) * SIN(RADIANS(90-F4807)) * COS(RADIANS(G4808-G4807))) * 6371392 * IFERROR(IF(AVERAGEIF('TT History'!$B:$B, D4807, 'TT History'!$E:$E) &gt; 9.8%, 1.1205, IF(AVERAGEIF('TT History'!$B:$B, D4807, 'TT History'!$E:$E) &gt;= 8.5%, 1.1055, 1.0525)), 1.0525)</f>
        <v>18.032063005442051</v>
      </c>
    </row>
    <row r="4808" spans="1:8" x14ac:dyDescent="0.25">
      <c r="A4808" t="s">
        <v>176</v>
      </c>
      <c r="B4808" t="str">
        <f>VLOOKUP(C4808, olt_db!$B$2:$E$70, 2, 0)</f>
        <v>OLT-SMGN-Hulakma_Sinaga</v>
      </c>
      <c r="C4808" t="s">
        <v>1471</v>
      </c>
      <c r="D4808" s="68" t="s">
        <v>1892</v>
      </c>
      <c r="E4808" s="68" t="s">
        <v>1661</v>
      </c>
      <c r="F4808" s="117">
        <v>2.9794570429005902</v>
      </c>
      <c r="G4808" s="118">
        <v>99.097430861556205</v>
      </c>
      <c r="H4808" s="87">
        <f>ACOS(COS(RADIANS(90-F4809)) * COS(RADIANS(90-F4808)) + SIN(RADIANS(90-F4809)) * SIN(RADIANS(90-F4808)) * COS(RADIANS(G4809-G4808))) * 6371392 * IFERROR(IF(AVERAGEIF('TT History'!$B:$B, D4808, 'TT History'!$E:$E) &gt; 9.8%, 1.1205, IF(AVERAGEIF('TT History'!$B:$B, D4808, 'TT History'!$E:$E) &gt;= 8.5%, 1.1055, 1.0525)), 1.0525)</f>
        <v>20.106401097532814</v>
      </c>
    </row>
    <row r="4809" spans="1:8" x14ac:dyDescent="0.25">
      <c r="A4809" t="s">
        <v>176</v>
      </c>
      <c r="B4809" t="str">
        <f>VLOOKUP(C4809, olt_db!$B$2:$E$70, 2, 0)</f>
        <v>OLT-SMGN-Hulakma_Sinaga</v>
      </c>
      <c r="C4809" t="s">
        <v>1471</v>
      </c>
      <c r="D4809" s="68" t="s">
        <v>1892</v>
      </c>
      <c r="E4809" s="68" t="s">
        <v>1662</v>
      </c>
      <c r="F4809" s="117">
        <v>2.9793336785369702</v>
      </c>
      <c r="G4809" s="118">
        <v>99.097311148306204</v>
      </c>
      <c r="H4809" s="87">
        <f>ACOS(COS(RADIANS(90-F4810)) * COS(RADIANS(90-F4809)) + SIN(RADIANS(90-F4810)) * SIN(RADIANS(90-F4809)) * COS(RADIANS(G4810-G4809))) * 6371392 * IFERROR(IF(AVERAGEIF('TT History'!$B:$B, D4809, 'TT History'!$E:$E) &gt; 9.8%, 1.1205, IF(AVERAGEIF('TT History'!$B:$B, D4809, 'TT History'!$E:$E) &gt;= 8.5%, 1.1055, 1.0525)), 1.0525)</f>
        <v>18.817071381488166</v>
      </c>
    </row>
    <row r="4810" spans="1:8" x14ac:dyDescent="0.25">
      <c r="A4810" t="s">
        <v>176</v>
      </c>
      <c r="B4810" t="str">
        <f>VLOOKUP(C4810, olt_db!$B$2:$E$70, 2, 0)</f>
        <v>OLT-SMGN-Hulakma_Sinaga</v>
      </c>
      <c r="C4810" t="s">
        <v>1471</v>
      </c>
      <c r="D4810" s="68" t="s">
        <v>1892</v>
      </c>
      <c r="E4810" s="68" t="s">
        <v>1663</v>
      </c>
      <c r="F4810" s="117">
        <v>2.9792129167620001</v>
      </c>
      <c r="G4810" s="118">
        <v>99.0972048696824</v>
      </c>
      <c r="H4810" s="87">
        <f>ACOS(COS(RADIANS(90-F4811)) * COS(RADIANS(90-F4810)) + SIN(RADIANS(90-F4811)) * SIN(RADIANS(90-F4810)) * COS(RADIANS(G4811-G4810))) * 6371392 * IFERROR(IF(AVERAGEIF('TT History'!$B:$B, D4810, 'TT History'!$E:$E) &gt; 9.8%, 1.1205, IF(AVERAGEIF('TT History'!$B:$B, D4810, 'TT History'!$E:$E) &gt;= 8.5%, 1.1055, 1.0525)), 1.0525)</f>
        <v>15.903866099166065</v>
      </c>
    </row>
    <row r="4811" spans="1:8" x14ac:dyDescent="0.25">
      <c r="A4811" t="s">
        <v>176</v>
      </c>
      <c r="B4811" t="str">
        <f>VLOOKUP(C4811, olt_db!$B$2:$E$70, 2, 0)</f>
        <v>OLT-SMGN-Hulakma_Sinaga</v>
      </c>
      <c r="C4811" t="s">
        <v>1471</v>
      </c>
      <c r="D4811" s="68" t="s">
        <v>1892</v>
      </c>
      <c r="E4811" s="68" t="s">
        <v>1664</v>
      </c>
      <c r="F4811" s="117">
        <v>2.9791177527350401</v>
      </c>
      <c r="G4811" s="118">
        <v>99.097107737843004</v>
      </c>
      <c r="H4811" s="87">
        <f>ACOS(COS(RADIANS(90-F4812)) * COS(RADIANS(90-F4811)) + SIN(RADIANS(90-F4812)) * SIN(RADIANS(90-F4811)) * COS(RADIANS(G4812-G4811))) * 6371392 * IFERROR(IF(AVERAGEIF('TT History'!$B:$B, D4811, 'TT History'!$E:$E) &gt; 9.8%, 1.1205, IF(AVERAGEIF('TT History'!$B:$B, D4811, 'TT History'!$E:$E) &gt;= 8.5%, 1.1055, 1.0525)), 1.0525)</f>
        <v>14.185557077912506</v>
      </c>
    </row>
    <row r="4812" spans="1:8" x14ac:dyDescent="0.25">
      <c r="A4812" t="s">
        <v>176</v>
      </c>
      <c r="B4812" t="str">
        <f>VLOOKUP(C4812, olt_db!$B$2:$E$70, 2, 0)</f>
        <v>OLT-SMGN-Hulakma_Sinaga</v>
      </c>
      <c r="C4812" t="s">
        <v>1471</v>
      </c>
      <c r="D4812" s="68" t="s">
        <v>1892</v>
      </c>
      <c r="E4812" s="68" t="s">
        <v>1665</v>
      </c>
      <c r="F4812" s="117">
        <v>2.97902878115924</v>
      </c>
      <c r="G4812" s="118">
        <v>99.097025318063402</v>
      </c>
      <c r="H4812" s="87">
        <f>ACOS(COS(RADIANS(90-F4813)) * COS(RADIANS(90-F4812)) + SIN(RADIANS(90-F4813)) * SIN(RADIANS(90-F4812)) * COS(RADIANS(G4813-G4812))) * 6371392 * IFERROR(IF(AVERAGEIF('TT History'!$B:$B, D4812, 'TT History'!$E:$E) &gt; 9.8%, 1.1205, IF(AVERAGEIF('TT History'!$B:$B, D4812, 'TT History'!$E:$E) &gt;= 8.5%, 1.1055, 1.0525)), 1.0525)</f>
        <v>15.441973307124121</v>
      </c>
    </row>
    <row r="4813" spans="1:8" x14ac:dyDescent="0.25">
      <c r="A4813" t="s">
        <v>176</v>
      </c>
      <c r="B4813" t="str">
        <f>VLOOKUP(C4813, olt_db!$B$2:$E$70, 2, 0)</f>
        <v>OLT-SMGN-Hulakma_Sinaga</v>
      </c>
      <c r="C4813" t="s">
        <v>1471</v>
      </c>
      <c r="D4813" s="68" t="s">
        <v>1892</v>
      </c>
      <c r="E4813" s="68" t="s">
        <v>1666</v>
      </c>
      <c r="F4813" s="117">
        <v>2.97893075782802</v>
      </c>
      <c r="G4813" s="118">
        <v>99.096936886899698</v>
      </c>
      <c r="H4813" s="87">
        <f>ACOS(COS(RADIANS(90-F4814)) * COS(RADIANS(90-F4813)) + SIN(RADIANS(90-F4814)) * SIN(RADIANS(90-F4813)) * COS(RADIANS(G4814-G4813))) * 6371392 * IFERROR(IF(AVERAGEIF('TT History'!$B:$B, D4813, 'TT History'!$E:$E) &gt; 9.8%, 1.1205, IF(AVERAGEIF('TT History'!$B:$B, D4813, 'TT History'!$E:$E) &gt;= 8.5%, 1.1055, 1.0525)), 1.0525)</f>
        <v>16.597570525206077</v>
      </c>
    </row>
    <row r="4814" spans="1:8" x14ac:dyDescent="0.25">
      <c r="A4814" t="s">
        <v>176</v>
      </c>
      <c r="B4814" t="str">
        <f>VLOOKUP(C4814, olt_db!$B$2:$E$70, 2, 0)</f>
        <v>OLT-SMGN-Hulakma_Sinaga</v>
      </c>
      <c r="C4814" t="s">
        <v>1471</v>
      </c>
      <c r="D4814" s="68" t="s">
        <v>1892</v>
      </c>
      <c r="E4814" s="68" t="s">
        <v>1667</v>
      </c>
      <c r="F4814" s="117">
        <v>2.9788233999804699</v>
      </c>
      <c r="G4814" s="118">
        <v>99.096844102946903</v>
      </c>
      <c r="H4814" s="87">
        <f>ACOS(COS(RADIANS(90-F4815)) * COS(RADIANS(90-F4814)) + SIN(RADIANS(90-F4815)) * SIN(RADIANS(90-F4814)) * COS(RADIANS(G4815-G4814))) * 6371392 * IFERROR(IF(AVERAGEIF('TT History'!$B:$B, D4814, 'TT History'!$E:$E) &gt; 9.8%, 1.1205, IF(AVERAGEIF('TT History'!$B:$B, D4814, 'TT History'!$E:$E) &gt;= 8.5%, 1.1055, 1.0525)), 1.0525)</f>
        <v>18.826090122426962</v>
      </c>
    </row>
    <row r="4815" spans="1:8" x14ac:dyDescent="0.25">
      <c r="A4815" t="s">
        <v>176</v>
      </c>
      <c r="B4815" t="str">
        <f>VLOOKUP(C4815, olt_db!$B$2:$E$70, 2, 0)</f>
        <v>OLT-SMGN-Hulakma_Sinaga</v>
      </c>
      <c r="C4815" t="s">
        <v>1471</v>
      </c>
      <c r="D4815" s="68" t="s">
        <v>1892</v>
      </c>
      <c r="E4815" s="68" t="s">
        <v>1668</v>
      </c>
      <c r="F4815" s="117">
        <v>2.9787025543307402</v>
      </c>
      <c r="G4815" s="118">
        <v>99.096737798534306</v>
      </c>
      <c r="H4815" s="87">
        <f>ACOS(COS(RADIANS(90-F4816)) * COS(RADIANS(90-F4815)) + SIN(RADIANS(90-F4816)) * SIN(RADIANS(90-F4815)) * COS(RADIANS(G4816-G4815))) * 6371392 * IFERROR(IF(AVERAGEIF('TT History'!$B:$B, D4815, 'TT History'!$E:$E) &gt; 9.8%, 1.1205, IF(AVERAGEIF('TT History'!$B:$B, D4815, 'TT History'!$E:$E) &gt;= 8.5%, 1.1055, 1.0525)), 1.0525)</f>
        <v>16.966757954326368</v>
      </c>
    </row>
    <row r="4816" spans="1:8" x14ac:dyDescent="0.25">
      <c r="A4816" t="s">
        <v>176</v>
      </c>
      <c r="B4816" t="str">
        <f>VLOOKUP(C4816, olt_db!$B$2:$E$70, 2, 0)</f>
        <v>OLT-SMGN-Hulakma_Sinaga</v>
      </c>
      <c r="C4816" t="s">
        <v>1471</v>
      </c>
      <c r="D4816" s="68" t="s">
        <v>1892</v>
      </c>
      <c r="E4816" s="68" t="s">
        <v>1669</v>
      </c>
      <c r="F4816" s="117">
        <v>2.9785962842267701</v>
      </c>
      <c r="G4816" s="118">
        <v>99.096639065915099</v>
      </c>
      <c r="H4816" s="87">
        <f>ACOS(COS(RADIANS(90-F4817)) * COS(RADIANS(90-F4816)) + SIN(RADIANS(90-F4817)) * SIN(RADIANS(90-F4816)) * COS(RADIANS(G4817-G4816))) * 6371392 * IFERROR(IF(AVERAGEIF('TT History'!$B:$B, D4816, 'TT History'!$E:$E) &gt; 9.8%, 1.1205, IF(AVERAGEIF('TT History'!$B:$B, D4816, 'TT History'!$E:$E) &gt;= 8.5%, 1.1055, 1.0525)), 1.0525)</f>
        <v>17.417169384874303</v>
      </c>
    </row>
    <row r="4817" spans="1:8" x14ac:dyDescent="0.25">
      <c r="A4817" t="s">
        <v>176</v>
      </c>
      <c r="B4817" t="str">
        <f>VLOOKUP(C4817, olt_db!$B$2:$E$70, 2, 0)</f>
        <v>OLT-SMGN-Hulakma_Sinaga</v>
      </c>
      <c r="C4817" t="s">
        <v>1471</v>
      </c>
      <c r="D4817" s="68" t="s">
        <v>1892</v>
      </c>
      <c r="E4817" s="68" t="s">
        <v>1670</v>
      </c>
      <c r="F4817" s="117">
        <v>2.97848800296565</v>
      </c>
      <c r="G4817" s="118">
        <v>99.096536843211496</v>
      </c>
      <c r="H4817" s="87">
        <f>ACOS(COS(RADIANS(90-F4818)) * COS(RADIANS(90-F4817)) + SIN(RADIANS(90-F4818)) * SIN(RADIANS(90-F4817)) * COS(RADIANS(G4818-G4817))) * 6371392 * IFERROR(IF(AVERAGEIF('TT History'!$B:$B, D4817, 'TT History'!$E:$E) &gt; 9.8%, 1.1205, IF(AVERAGEIF('TT History'!$B:$B, D4817, 'TT History'!$E:$E) &gt;= 8.5%, 1.1055, 1.0525)), 1.0525)</f>
        <v>18.865827217787597</v>
      </c>
    </row>
    <row r="4818" spans="1:8" x14ac:dyDescent="0.25">
      <c r="A4818" t="s">
        <v>176</v>
      </c>
      <c r="B4818" t="str">
        <f>VLOOKUP(C4818, olt_db!$B$2:$E$70, 2, 0)</f>
        <v>OLT-SMGN-Hulakma_Sinaga</v>
      </c>
      <c r="C4818" t="s">
        <v>1471</v>
      </c>
      <c r="D4818" s="68" t="s">
        <v>1892</v>
      </c>
      <c r="E4818" s="68" t="s">
        <v>1671</v>
      </c>
      <c r="F4818" s="117">
        <v>2.97837221729722</v>
      </c>
      <c r="G4818" s="118">
        <v>99.096424542532006</v>
      </c>
      <c r="H4818" s="87">
        <f>ACOS(COS(RADIANS(90-F4819)) * COS(RADIANS(90-F4818)) + SIN(RADIANS(90-F4819)) * SIN(RADIANS(90-F4818)) * COS(RADIANS(G4819-G4818))) * 6371392 * IFERROR(IF(AVERAGEIF('TT History'!$B:$B, D4818, 'TT History'!$E:$E) &gt; 9.8%, 1.1205, IF(AVERAGEIF('TT History'!$B:$B, D4818, 'TT History'!$E:$E) &gt;= 8.5%, 1.1055, 1.0525)), 1.0525)</f>
        <v>15.701989307235211</v>
      </c>
    </row>
    <row r="4819" spans="1:8" x14ac:dyDescent="0.25">
      <c r="A4819" t="s">
        <v>176</v>
      </c>
      <c r="B4819" t="str">
        <f>VLOOKUP(C4819, olt_db!$B$2:$E$70, 2, 0)</f>
        <v>OLT-SMGN-Hulakma_Sinaga</v>
      </c>
      <c r="C4819" t="s">
        <v>1471</v>
      </c>
      <c r="D4819" s="68" t="s">
        <v>1892</v>
      </c>
      <c r="E4819" s="68" t="s">
        <v>1672</v>
      </c>
      <c r="F4819" s="117">
        <v>2.9782764227287499</v>
      </c>
      <c r="G4819" s="118">
        <v>99.096330490061305</v>
      </c>
      <c r="H4819" s="87">
        <f>ACOS(COS(RADIANS(90-F4820)) * COS(RADIANS(90-F4819)) + SIN(RADIANS(90-F4820)) * SIN(RADIANS(90-F4819)) * COS(RADIANS(G4820-G4819))) * 6371392 * IFERROR(IF(AVERAGEIF('TT History'!$B:$B, D4819, 'TT History'!$E:$E) &gt; 9.8%, 1.1205, IF(AVERAGEIF('TT History'!$B:$B, D4819, 'TT History'!$E:$E) &gt;= 8.5%, 1.1055, 1.0525)), 1.0525)</f>
        <v>17.619512515839737</v>
      </c>
    </row>
    <row r="4820" spans="1:8" x14ac:dyDescent="0.25">
      <c r="A4820" t="s">
        <v>176</v>
      </c>
      <c r="B4820" t="str">
        <f>VLOOKUP(C4820, olt_db!$B$2:$E$70, 2, 0)</f>
        <v>OLT-SMGN-Hulakma_Sinaga</v>
      </c>
      <c r="C4820" t="s">
        <v>1471</v>
      </c>
      <c r="D4820" s="68" t="s">
        <v>1892</v>
      </c>
      <c r="E4820" s="68" t="s">
        <v>1673</v>
      </c>
      <c r="F4820" s="117">
        <v>2.9781650157399602</v>
      </c>
      <c r="G4820" s="118">
        <v>99.096229106545195</v>
      </c>
      <c r="H4820" s="87">
        <f>ACOS(COS(RADIANS(90-F4821)) * COS(RADIANS(90-F4820)) + SIN(RADIANS(90-F4821)) * SIN(RADIANS(90-F4820)) * COS(RADIANS(G4821-G4820))) * 6371392 * IFERROR(IF(AVERAGEIF('TT History'!$B:$B, D4820, 'TT History'!$E:$E) &gt; 9.8%, 1.1205, IF(AVERAGEIF('TT History'!$B:$B, D4820, 'TT History'!$E:$E) &gt;= 8.5%, 1.1055, 1.0525)), 1.0525)</f>
        <v>18.56787717394629</v>
      </c>
    </row>
    <row r="4821" spans="1:8" x14ac:dyDescent="0.25">
      <c r="A4821" t="s">
        <v>176</v>
      </c>
      <c r="B4821" t="str">
        <f>VLOOKUP(C4821, olt_db!$B$2:$E$70, 2, 0)</f>
        <v>OLT-SMGN-Hulakma_Sinaga</v>
      </c>
      <c r="C4821" t="s">
        <v>1471</v>
      </c>
      <c r="D4821" s="68" t="s">
        <v>1892</v>
      </c>
      <c r="E4821" s="68" t="s">
        <v>1674</v>
      </c>
      <c r="F4821" s="117">
        <v>2.9780504275310302</v>
      </c>
      <c r="G4821" s="118">
        <v>99.096119237889894</v>
      </c>
      <c r="H4821" s="87">
        <f>ACOS(COS(RADIANS(90-F4822)) * COS(RADIANS(90-F4821)) + SIN(RADIANS(90-F4822)) * SIN(RADIANS(90-F4821)) * COS(RADIANS(G4822-G4821))) * 6371392 * IFERROR(IF(AVERAGEIF('TT History'!$B:$B, D4821, 'TT History'!$E:$E) &gt; 9.8%, 1.1205, IF(AVERAGEIF('TT History'!$B:$B, D4821, 'TT History'!$E:$E) &gt;= 8.5%, 1.1055, 1.0525)), 1.0525)</f>
        <v>20.129728412748676</v>
      </c>
    </row>
    <row r="4822" spans="1:8" x14ac:dyDescent="0.25">
      <c r="A4822" t="s">
        <v>176</v>
      </c>
      <c r="B4822" t="str">
        <f>VLOOKUP(C4822, olt_db!$B$2:$E$70, 2, 0)</f>
        <v>OLT-SMGN-Hulakma_Sinaga</v>
      </c>
      <c r="C4822" t="s">
        <v>1471</v>
      </c>
      <c r="D4822" s="68" t="s">
        <v>1892</v>
      </c>
      <c r="E4822" s="68" t="s">
        <v>1675</v>
      </c>
      <c r="F4822" s="117">
        <v>2.9779269625026701</v>
      </c>
      <c r="G4822" s="118">
        <v>99.095999340910595</v>
      </c>
      <c r="H4822" s="87">
        <f>ACOS(COS(RADIANS(90-F4823)) * COS(RADIANS(90-F4822)) + SIN(RADIANS(90-F4823)) * SIN(RADIANS(90-F4822)) * COS(RADIANS(G4823-G4822))) * 6371392 * IFERROR(IF(AVERAGEIF('TT History'!$B:$B, D4822, 'TT History'!$E:$E) &gt; 9.8%, 1.1205, IF(AVERAGEIF('TT History'!$B:$B, D4822, 'TT History'!$E:$E) &gt;= 8.5%, 1.1055, 1.0525)), 1.0525)</f>
        <v>21.986345859545406</v>
      </c>
    </row>
    <row r="4823" spans="1:8" x14ac:dyDescent="0.25">
      <c r="A4823" t="s">
        <v>176</v>
      </c>
      <c r="B4823" t="str">
        <f>VLOOKUP(C4823, olt_db!$B$2:$E$70, 2, 0)</f>
        <v>OLT-SMGN-Hulakma_Sinaga</v>
      </c>
      <c r="C4823" t="s">
        <v>1471</v>
      </c>
      <c r="D4823" s="68" t="s">
        <v>1892</v>
      </c>
      <c r="E4823" s="68" t="s">
        <v>1676</v>
      </c>
      <c r="F4823" s="117">
        <v>2.9777853944207702</v>
      </c>
      <c r="G4823" s="118">
        <v>99.095875693039204</v>
      </c>
      <c r="H4823" s="87">
        <f>ACOS(COS(RADIANS(90-F4824)) * COS(RADIANS(90-F4823)) + SIN(RADIANS(90-F4824)) * SIN(RADIANS(90-F4823)) * COS(RADIANS(G4824-G4823))) * 6371392 * IFERROR(IF(AVERAGEIF('TT History'!$B:$B, D4823, 'TT History'!$E:$E) &gt; 9.8%, 1.1205, IF(AVERAGEIF('TT History'!$B:$B, D4823, 'TT History'!$E:$E) &gt;= 8.5%, 1.1055, 1.0525)), 1.0525)</f>
        <v>17.582637922721265</v>
      </c>
    </row>
    <row r="4824" spans="1:8" x14ac:dyDescent="0.25">
      <c r="A4824" t="s">
        <v>176</v>
      </c>
      <c r="B4824" t="str">
        <f>VLOOKUP(C4824, olt_db!$B$2:$E$70, 2, 0)</f>
        <v>OLT-SMGN-Hulakma_Sinaga</v>
      </c>
      <c r="C4824" t="s">
        <v>1471</v>
      </c>
      <c r="D4824" s="68" t="s">
        <v>1892</v>
      </c>
      <c r="E4824" s="68" t="s">
        <v>1677</v>
      </c>
      <c r="F4824" s="117">
        <v>2.9776807808231598</v>
      </c>
      <c r="G4824" s="118">
        <v>99.095767732816498</v>
      </c>
      <c r="H4824" s="87">
        <f>ACOS(COS(RADIANS(90-F4825)) * COS(RADIANS(90-F4824)) + SIN(RADIANS(90-F4825)) * SIN(RADIANS(90-F4824)) * COS(RADIANS(G4825-G4824))) * 6371392 * IFERROR(IF(AVERAGEIF('TT History'!$B:$B, D4824, 'TT History'!$E:$E) &gt; 9.8%, 1.1205, IF(AVERAGEIF('TT History'!$B:$B, D4824, 'TT History'!$E:$E) &gt;= 8.5%, 1.1055, 1.0525)), 1.0525)</f>
        <v>19.060651141805188</v>
      </c>
    </row>
    <row r="4825" spans="1:8" x14ac:dyDescent="0.25">
      <c r="A4825" t="s">
        <v>176</v>
      </c>
      <c r="B4825" t="str">
        <f>VLOOKUP(C4825, olt_db!$B$2:$E$70, 2, 0)</f>
        <v>OLT-SMGN-Hulakma_Sinaga</v>
      </c>
      <c r="C4825" t="s">
        <v>1471</v>
      </c>
      <c r="D4825" s="68" t="s">
        <v>1892</v>
      </c>
      <c r="E4825" s="68" t="s">
        <v>1678</v>
      </c>
      <c r="F4825" s="117">
        <v>2.9775675392323699</v>
      </c>
      <c r="G4825" s="118">
        <v>99.095650528254495</v>
      </c>
      <c r="H4825" s="87">
        <f>ACOS(COS(RADIANS(90-F4826)) * COS(RADIANS(90-F4825)) + SIN(RADIANS(90-F4826)) * SIN(RADIANS(90-F4825)) * COS(RADIANS(G4826-G4825))) * 6371392 * IFERROR(IF(AVERAGEIF('TT History'!$B:$B, D4825, 'TT History'!$E:$E) &gt; 9.8%, 1.1205, IF(AVERAGEIF('TT History'!$B:$B, D4825, 'TT History'!$E:$E) &gt;= 8.5%, 1.1055, 1.0525)), 1.0525)</f>
        <v>18.670039949607578</v>
      </c>
    </row>
    <row r="4826" spans="1:8" x14ac:dyDescent="0.25">
      <c r="A4826" t="s">
        <v>176</v>
      </c>
      <c r="B4826" t="str">
        <f>VLOOKUP(C4826, olt_db!$B$2:$E$70, 2, 0)</f>
        <v>OLT-SMGN-Hulakma_Sinaga</v>
      </c>
      <c r="C4826" t="s">
        <v>1471</v>
      </c>
      <c r="D4826" s="68" t="s">
        <v>1892</v>
      </c>
      <c r="E4826" s="68" t="s">
        <v>1679</v>
      </c>
      <c r="F4826" s="117">
        <v>2.9774488711133</v>
      </c>
      <c r="G4826" s="118">
        <v>99.095543778855102</v>
      </c>
      <c r="H4826" s="87">
        <f>ACOS(COS(RADIANS(90-F4827)) * COS(RADIANS(90-F4826)) + SIN(RADIANS(90-F4827)) * SIN(RADIANS(90-F4826)) * COS(RADIANS(G4827-G4826))) * 6371392 * IFERROR(IF(AVERAGEIF('TT History'!$B:$B, D4826, 'TT History'!$E:$E) &gt; 9.8%, 1.1205, IF(AVERAGEIF('TT History'!$B:$B, D4826, 'TT History'!$E:$E) &gt;= 8.5%, 1.1055, 1.0525)), 1.0525)</f>
        <v>22.978314005069993</v>
      </c>
    </row>
    <row r="4827" spans="1:8" x14ac:dyDescent="0.25">
      <c r="A4827" t="s">
        <v>176</v>
      </c>
      <c r="B4827" t="str">
        <f>VLOOKUP(C4827, olt_db!$B$2:$E$70, 2, 0)</f>
        <v>OLT-SMGN-Hulakma_Sinaga</v>
      </c>
      <c r="C4827" t="s">
        <v>1471</v>
      </c>
      <c r="D4827" s="68" t="s">
        <v>1892</v>
      </c>
      <c r="E4827" s="68" t="s">
        <v>1680</v>
      </c>
      <c r="F4827" s="117">
        <v>2.9772743107133799</v>
      </c>
      <c r="G4827" s="118">
        <v>99.095633751926897</v>
      </c>
      <c r="H4827" s="87">
        <f>ACOS(COS(RADIANS(90-F4828)) * COS(RADIANS(90-F4827)) + SIN(RADIANS(90-F4828)) * SIN(RADIANS(90-F4827)) * COS(RADIANS(G4828-G4827))) * 6371392 * IFERROR(IF(AVERAGEIF('TT History'!$B:$B, D4827, 'TT History'!$E:$E) &gt; 9.8%, 1.1205, IF(AVERAGEIF('TT History'!$B:$B, D4827, 'TT History'!$E:$E) &gt;= 8.5%, 1.1055, 1.0525)), 1.0525)</f>
        <v>18.04396453633948</v>
      </c>
    </row>
    <row r="4828" spans="1:8" x14ac:dyDescent="0.25">
      <c r="A4828" t="s">
        <v>176</v>
      </c>
      <c r="B4828" t="str">
        <f>VLOOKUP(C4828, olt_db!$B$2:$E$70, 2, 0)</f>
        <v>OLT-SMGN-Hulakma_Sinaga</v>
      </c>
      <c r="C4828" t="s">
        <v>1471</v>
      </c>
      <c r="D4828" s="68" t="s">
        <v>1892</v>
      </c>
      <c r="E4828" s="68" t="s">
        <v>1681</v>
      </c>
      <c r="F4828" s="117">
        <v>2.97714235803278</v>
      </c>
      <c r="G4828" s="118">
        <v>99.095713589007602</v>
      </c>
      <c r="H4828" s="87">
        <f>ACOS(COS(RADIANS(90-F4829)) * COS(RADIANS(90-F4828)) + SIN(RADIANS(90-F4829)) * SIN(RADIANS(90-F4828)) * COS(RADIANS(G4829-G4828))) * 6371392 * IFERROR(IF(AVERAGEIF('TT History'!$B:$B, D4828, 'TT History'!$E:$E) &gt; 9.8%, 1.1205, IF(AVERAGEIF('TT History'!$B:$B, D4828, 'TT History'!$E:$E) &gt;= 8.5%, 1.1055, 1.0525)), 1.0525)</f>
        <v>20.024292173459322</v>
      </c>
    </row>
    <row r="4829" spans="1:8" x14ac:dyDescent="0.25">
      <c r="A4829" t="s">
        <v>176</v>
      </c>
      <c r="B4829" t="str">
        <f>VLOOKUP(C4829, olt_db!$B$2:$E$70, 2, 0)</f>
        <v>OLT-SMGN-Hulakma_Sinaga</v>
      </c>
      <c r="C4829" t="s">
        <v>1471</v>
      </c>
      <c r="D4829" s="68" t="s">
        <v>1892</v>
      </c>
      <c r="E4829" s="68" t="s">
        <v>1682</v>
      </c>
      <c r="F4829" s="117">
        <v>2.9769898182269001</v>
      </c>
      <c r="G4829" s="118">
        <v>99.095791170502807</v>
      </c>
      <c r="H4829" s="87">
        <f>ACOS(COS(RADIANS(90-F4830)) * COS(RADIANS(90-F4829)) + SIN(RADIANS(90-F4830)) * SIN(RADIANS(90-F4829)) * COS(RADIANS(G4830-G4829))) * 6371392 * IFERROR(IF(AVERAGEIF('TT History'!$B:$B, D4829, 'TT History'!$E:$E) &gt; 9.8%, 1.1205, IF(AVERAGEIF('TT History'!$B:$B, D4829, 'TT History'!$E:$E) &gt;= 8.5%, 1.1055, 1.0525)), 1.0525)</f>
        <v>19.823073157689183</v>
      </c>
    </row>
    <row r="4830" spans="1:8" x14ac:dyDescent="0.25">
      <c r="A4830" t="s">
        <v>176</v>
      </c>
      <c r="B4830" t="str">
        <f>VLOOKUP(C4830, olt_db!$B$2:$E$70, 2, 0)</f>
        <v>OLT-SMGN-Hulakma_Sinaga</v>
      </c>
      <c r="C4830" t="s">
        <v>1471</v>
      </c>
      <c r="D4830" s="68" t="s">
        <v>1892</v>
      </c>
      <c r="E4830" s="68" t="s">
        <v>1683</v>
      </c>
      <c r="F4830" s="117">
        <v>2.97683703161068</v>
      </c>
      <c r="G4830" s="118">
        <v>99.095864365713197</v>
      </c>
      <c r="H4830" s="87">
        <f>ACOS(COS(RADIANS(90-F4831)) * COS(RADIANS(90-F4830)) + SIN(RADIANS(90-F4831)) * SIN(RADIANS(90-F4830)) * COS(RADIANS(G4831-G4830))) * 6371392 * IFERROR(IF(AVERAGEIF('TT History'!$B:$B, D4830, 'TT History'!$E:$E) &gt; 9.8%, 1.1205, IF(AVERAGEIF('TT History'!$B:$B, D4830, 'TT History'!$E:$E) &gt;= 8.5%, 1.1055, 1.0525)), 1.0525)</f>
        <v>18.654523714946535</v>
      </c>
    </row>
    <row r="4831" spans="1:8" x14ac:dyDescent="0.25">
      <c r="A4831" t="s">
        <v>176</v>
      </c>
      <c r="B4831" t="str">
        <f>VLOOKUP(C4831, olt_db!$B$2:$E$70, 2, 0)</f>
        <v>OLT-SMGN-Hulakma_Sinaga</v>
      </c>
      <c r="C4831" t="s">
        <v>1471</v>
      </c>
      <c r="D4831" s="68" t="s">
        <v>1892</v>
      </c>
      <c r="E4831" s="68" t="s">
        <v>1684</v>
      </c>
      <c r="F4831" s="117">
        <v>2.9766963441348699</v>
      </c>
      <c r="G4831" s="118">
        <v>99.095939372381807</v>
      </c>
      <c r="H4831" s="87">
        <f>ACOS(COS(RADIANS(90-F4832)) * COS(RADIANS(90-F4831)) + SIN(RADIANS(90-F4832)) * SIN(RADIANS(90-F4831)) * COS(RADIANS(G4832-G4831))) * 6371392 * IFERROR(IF(AVERAGEIF('TT History'!$B:$B, D4831, 'TT History'!$E:$E) &gt; 9.8%, 1.1205, IF(AVERAGEIF('TT History'!$B:$B, D4831, 'TT History'!$E:$E) &gt;= 8.5%, 1.1055, 1.0525)), 1.0525)</f>
        <v>26.385265061438577</v>
      </c>
    </row>
    <row r="4832" spans="1:8" x14ac:dyDescent="0.25">
      <c r="A4832" t="s">
        <v>176</v>
      </c>
      <c r="B4832" t="str">
        <f>VLOOKUP(C4832, olt_db!$B$2:$E$70, 2, 0)</f>
        <v>OLT-SMGN-Hulakma_Sinaga</v>
      </c>
      <c r="C4832" t="s">
        <v>1471</v>
      </c>
      <c r="D4832" s="68" t="s">
        <v>1892</v>
      </c>
      <c r="E4832" s="68" t="s">
        <v>1685</v>
      </c>
      <c r="F4832" s="117">
        <v>2.9764935328365301</v>
      </c>
      <c r="G4832" s="118">
        <v>99.0960379415733</v>
      </c>
      <c r="H4832" s="87">
        <f>ACOS(COS(RADIANS(90-F4833)) * COS(RADIANS(90-F4832)) + SIN(RADIANS(90-F4833)) * SIN(RADIANS(90-F4832)) * COS(RADIANS(G4833-G4832))) * 6371392 * IFERROR(IF(AVERAGEIF('TT History'!$B:$B, D4832, 'TT History'!$E:$E) &gt; 9.8%, 1.1205, IF(AVERAGEIF('TT History'!$B:$B, D4832, 'TT History'!$E:$E) &gt;= 8.5%, 1.1055, 1.0525)), 1.0525)</f>
        <v>25.32910640678525</v>
      </c>
    </row>
    <row r="4833" spans="1:8" x14ac:dyDescent="0.25">
      <c r="A4833" t="s">
        <v>176</v>
      </c>
      <c r="B4833" t="str">
        <f>VLOOKUP(C4833, olt_db!$B$2:$E$70, 2, 0)</f>
        <v>OLT-SMGN-Hulakma_Sinaga</v>
      </c>
      <c r="C4833" t="s">
        <v>1471</v>
      </c>
      <c r="D4833" s="68" t="s">
        <v>1892</v>
      </c>
      <c r="E4833" s="68" t="s">
        <v>1686</v>
      </c>
      <c r="F4833" s="117">
        <v>2.97630121763344</v>
      </c>
      <c r="G4833" s="118">
        <v>99.096137326223896</v>
      </c>
      <c r="H4833" s="87">
        <f>ACOS(COS(RADIANS(90-F4834)) * COS(RADIANS(90-F4833)) + SIN(RADIANS(90-F4834)) * SIN(RADIANS(90-F4833)) * COS(RADIANS(G4834-G4833))) * 6371392 * IFERROR(IF(AVERAGEIF('TT History'!$B:$B, D4833, 'TT History'!$E:$E) &gt; 9.8%, 1.1205, IF(AVERAGEIF('TT History'!$B:$B, D4833, 'TT History'!$E:$E) &gt;= 8.5%, 1.1055, 1.0525)), 1.0525)</f>
        <v>17.239980958569877</v>
      </c>
    </row>
    <row r="4834" spans="1:8" x14ac:dyDescent="0.25">
      <c r="A4834" t="s">
        <v>176</v>
      </c>
      <c r="B4834" t="str">
        <f>VLOOKUP(C4834, olt_db!$B$2:$E$70, 2, 0)</f>
        <v>OLT-SMGN-Hulakma_Sinaga</v>
      </c>
      <c r="C4834" t="s">
        <v>1471</v>
      </c>
      <c r="D4834" s="68" t="s">
        <v>1892</v>
      </c>
      <c r="E4834" s="68" t="s">
        <v>1687</v>
      </c>
      <c r="F4834" s="117">
        <v>2.9761653199761602</v>
      </c>
      <c r="G4834" s="118">
        <v>99.096194229896</v>
      </c>
      <c r="H4834" s="87">
        <f>ACOS(COS(RADIANS(90-F4835)) * COS(RADIANS(90-F4834)) + SIN(RADIANS(90-F4835)) * SIN(RADIANS(90-F4834)) * COS(RADIANS(G4835-G4834))) * 6371392 * IFERROR(IF(AVERAGEIF('TT History'!$B:$B, D4834, 'TT History'!$E:$E) &gt; 9.8%, 1.1205, IF(AVERAGEIF('TT History'!$B:$B, D4834, 'TT History'!$E:$E) &gt;= 8.5%, 1.1055, 1.0525)), 1.0525)</f>
        <v>19.981861960793232</v>
      </c>
    </row>
    <row r="4835" spans="1:8" x14ac:dyDescent="0.25">
      <c r="A4835" t="s">
        <v>176</v>
      </c>
      <c r="B4835" t="str">
        <f>VLOOKUP(C4835, olt_db!$B$2:$E$70, 2, 0)</f>
        <v>OLT-SMGN-Hulakma_Sinaga</v>
      </c>
      <c r="C4835" t="s">
        <v>1471</v>
      </c>
      <c r="D4835" s="68" t="s">
        <v>1892</v>
      </c>
      <c r="E4835" s="68" t="s">
        <v>1688</v>
      </c>
      <c r="F4835" s="117">
        <v>2.9762139307895401</v>
      </c>
      <c r="G4835" s="118">
        <v>99.096358109399603</v>
      </c>
      <c r="H4835" s="87">
        <f>ACOS(COS(RADIANS(90-F4836)) * COS(RADIANS(90-F4835)) + SIN(RADIANS(90-F4836)) * SIN(RADIANS(90-F4835)) * COS(RADIANS(G4836-G4835))) * 6371392 * IFERROR(IF(AVERAGEIF('TT History'!$B:$B, D4835, 'TT History'!$E:$E) &gt; 9.8%, 1.1205, IF(AVERAGEIF('TT History'!$B:$B, D4835, 'TT History'!$E:$E) &gt;= 8.5%, 1.1055, 1.0525)), 1.0525)</f>
        <v>16.42521937694049</v>
      </c>
    </row>
    <row r="4836" spans="1:8" x14ac:dyDescent="0.25">
      <c r="A4836" t="s">
        <v>176</v>
      </c>
      <c r="B4836" t="str">
        <f>VLOOKUP(C4836, olt_db!$B$2:$E$70, 2, 0)</f>
        <v>OLT-SMGN-Hulakma_Sinaga</v>
      </c>
      <c r="C4836" t="s">
        <v>1471</v>
      </c>
      <c r="D4836" s="68" t="s">
        <v>1892</v>
      </c>
      <c r="E4836" s="68" t="s">
        <v>1689</v>
      </c>
      <c r="F4836" s="117">
        <v>2.9762622515978099</v>
      </c>
      <c r="G4836" s="118">
        <v>99.096490040391899</v>
      </c>
      <c r="H4836" s="87">
        <f>ACOS(COS(RADIANS(90-F4837)) * COS(RADIANS(90-F4836)) + SIN(RADIANS(90-F4837)) * SIN(RADIANS(90-F4836)) * COS(RADIANS(G4837-G4836))) * 6371392 * IFERROR(IF(AVERAGEIF('TT History'!$B:$B, D4836, 'TT History'!$E:$E) &gt; 9.8%, 1.1205, IF(AVERAGEIF('TT History'!$B:$B, D4836, 'TT History'!$E:$E) &gt;= 8.5%, 1.1055, 1.0525)), 1.0525)</f>
        <v>16.136661303993758</v>
      </c>
    </row>
    <row r="4837" spans="1:8" x14ac:dyDescent="0.25">
      <c r="A4837" t="s">
        <v>176</v>
      </c>
      <c r="B4837" t="str">
        <f>VLOOKUP(C4837, olt_db!$B$2:$E$70, 2, 0)</f>
        <v>OLT-SMGN-Hulakma_Sinaga</v>
      </c>
      <c r="C4837" t="s">
        <v>1471</v>
      </c>
      <c r="D4837" s="68" t="s">
        <v>1892</v>
      </c>
      <c r="E4837" s="68" t="s">
        <v>1690</v>
      </c>
      <c r="F4837" s="117">
        <v>2.9763029650192099</v>
      </c>
      <c r="G4837" s="118">
        <v>99.096621938251701</v>
      </c>
      <c r="H4837" s="87">
        <f>ACOS(COS(RADIANS(90-F4838)) * COS(RADIANS(90-F4837)) + SIN(RADIANS(90-F4838)) * SIN(RADIANS(90-F4837)) * COS(RADIANS(G4838-G4837))) * 6371392 * IFERROR(IF(AVERAGEIF('TT History'!$B:$B, D4837, 'TT History'!$E:$E) &gt; 9.8%, 1.1205, IF(AVERAGEIF('TT History'!$B:$B, D4837, 'TT History'!$E:$E) &gt;= 8.5%, 1.1055, 1.0525)), 1.0525)</f>
        <v>13.834186130804383</v>
      </c>
    </row>
    <row r="4838" spans="1:8" x14ac:dyDescent="0.25">
      <c r="A4838" t="s">
        <v>176</v>
      </c>
      <c r="B4838" t="str">
        <f>VLOOKUP(C4838, olt_db!$B$2:$E$70, 2, 0)</f>
        <v>OLT-SMGN-Hulakma_Sinaga</v>
      </c>
      <c r="C4838" t="s">
        <v>1471</v>
      </c>
      <c r="D4838" s="68" t="s">
        <v>1892</v>
      </c>
      <c r="E4838" s="68" t="s">
        <v>1691</v>
      </c>
      <c r="F4838" s="117">
        <v>2.9763250896478102</v>
      </c>
      <c r="G4838" s="118">
        <v>99.096738205278498</v>
      </c>
      <c r="H4838" s="87">
        <f>ACOS(COS(RADIANS(90-F4839)) * COS(RADIANS(90-F4838)) + SIN(RADIANS(90-F4839)) * SIN(RADIANS(90-F4838)) * COS(RADIANS(G4839-G4838))) * 6371392 * IFERROR(IF(AVERAGEIF('TT History'!$B:$B, D4838, 'TT History'!$E:$E) &gt; 9.8%, 1.1205, IF(AVERAGEIF('TT History'!$B:$B, D4838, 'TT History'!$E:$E) &gt;= 8.5%, 1.1055, 1.0525)), 1.0525)</f>
        <v>14.762964224854999</v>
      </c>
    </row>
    <row r="4839" spans="1:8" x14ac:dyDescent="0.25">
      <c r="A4839" t="s">
        <v>176</v>
      </c>
      <c r="B4839" t="str">
        <f>VLOOKUP(C4839, olt_db!$B$2:$E$70, 2, 0)</f>
        <v>OLT-SMGN-Hulakma_Sinaga</v>
      </c>
      <c r="C4839" t="s">
        <v>1471</v>
      </c>
      <c r="D4839" s="68" t="s">
        <v>1892</v>
      </c>
      <c r="E4839" s="68" t="s">
        <v>1692</v>
      </c>
      <c r="F4839" s="117">
        <v>2.9763453031673599</v>
      </c>
      <c r="G4839" s="118">
        <v>99.096862877368395</v>
      </c>
      <c r="H4839" s="87">
        <f>ACOS(COS(RADIANS(90-F4840)) * COS(RADIANS(90-F4839)) + SIN(RADIANS(90-F4840)) * SIN(RADIANS(90-F4839)) * COS(RADIANS(G4840-G4839))) * 6371392 * IFERROR(IF(AVERAGEIF('TT History'!$B:$B, D4839, 'TT History'!$E:$E) &gt; 9.8%, 1.1205, IF(AVERAGEIF('TT History'!$B:$B, D4839, 'TT History'!$E:$E) &gt;= 8.5%, 1.1055, 1.0525)), 1.0525)</f>
        <v>25.570985093074636</v>
      </c>
    </row>
    <row r="4840" spans="1:8" x14ac:dyDescent="0.25">
      <c r="A4840" t="s">
        <v>176</v>
      </c>
      <c r="B4840" t="str">
        <f>VLOOKUP(C4840, olt_db!$B$2:$E$70, 2, 0)</f>
        <v>OLT-SMGN-Hulakma_Sinaga</v>
      </c>
      <c r="C4840" t="s">
        <v>1471</v>
      </c>
      <c r="D4840" s="68" t="s">
        <v>1892</v>
      </c>
      <c r="E4840" s="68" t="s">
        <v>1693</v>
      </c>
      <c r="F4840" s="117">
        <v>2.9763918983112001</v>
      </c>
      <c r="G4840" s="118">
        <v>99.097076618859603</v>
      </c>
      <c r="H4840" s="87">
        <f>ACOS(COS(RADIANS(90-F4841)) * COS(RADIANS(90-F4840)) + SIN(RADIANS(90-F4841)) * SIN(RADIANS(90-F4840)) * COS(RADIANS(G4841-G4840))) * 6371392 * IFERROR(IF(AVERAGEIF('TT History'!$B:$B, D4840, 'TT History'!$E:$E) &gt; 9.8%, 1.1205, IF(AVERAGEIF('TT History'!$B:$B, D4840, 'TT History'!$E:$E) &gt;= 8.5%, 1.1055, 1.0525)), 1.0525)</f>
        <v>16.268235378027761</v>
      </c>
    </row>
    <row r="4841" spans="1:8" x14ac:dyDescent="0.25">
      <c r="A4841" t="s">
        <v>176</v>
      </c>
      <c r="B4841" t="str">
        <f>VLOOKUP(C4841, olt_db!$B$2:$E$70, 2, 0)</f>
        <v>OLT-SMGN-Hulakma_Sinaga</v>
      </c>
      <c r="C4841" t="s">
        <v>1471</v>
      </c>
      <c r="D4841" s="68" t="s">
        <v>1892</v>
      </c>
      <c r="E4841" s="68" t="s">
        <v>1694</v>
      </c>
      <c r="F4841" s="117">
        <v>2.9764399283397802</v>
      </c>
      <c r="G4841" s="118">
        <v>99.097207228758506</v>
      </c>
      <c r="H4841" s="87">
        <f>ACOS(COS(RADIANS(90-F4842)) * COS(RADIANS(90-F4841)) + SIN(RADIANS(90-F4842)) * SIN(RADIANS(90-F4841)) * COS(RADIANS(G4842-G4841))) * 6371392 * IFERROR(IF(AVERAGEIF('TT History'!$B:$B, D4841, 'TT History'!$E:$E) &gt; 9.8%, 1.1205, IF(AVERAGEIF('TT History'!$B:$B, D4841, 'TT History'!$E:$E) &gt;= 8.5%, 1.1055, 1.0525)), 1.0525)</f>
        <v>18.376523095674195</v>
      </c>
    </row>
    <row r="4842" spans="1:8" x14ac:dyDescent="0.25">
      <c r="A4842" t="s">
        <v>176</v>
      </c>
      <c r="B4842" t="str">
        <f>VLOOKUP(C4842, olt_db!$B$2:$E$70, 2, 0)</f>
        <v>OLT-SMGN-Hulakma_Sinaga</v>
      </c>
      <c r="C4842" t="s">
        <v>1471</v>
      </c>
      <c r="D4842" s="68" t="s">
        <v>1892</v>
      </c>
      <c r="E4842" s="68" t="s">
        <v>1695</v>
      </c>
      <c r="F4842" s="117">
        <v>2.9765897980614899</v>
      </c>
      <c r="G4842" s="118">
        <v>99.097160356032006</v>
      </c>
      <c r="H4842" s="70">
        <f>(ACOS(COS(RADIANS(90-olt_db!F40)) * COS(RADIANS(90-F4842)) + SIN(RADIANS(90-olt_db!F40)) * SIN(RADIANS(90-F4842)) * COS(RADIANS(olt_db!G40-G4842))) * 6371392)*1.105</f>
        <v>24.740517689637503</v>
      </c>
    </row>
    <row r="4843" spans="1:8" x14ac:dyDescent="0.25">
      <c r="A4843" t="s">
        <v>176</v>
      </c>
      <c r="B4843" t="str">
        <f>VLOOKUP(C4843, olt_db!$B$2:$E$70, 2, 0)</f>
        <v>OLT-SMGN-Hulakma_Sinaga</v>
      </c>
      <c r="C4843" t="s">
        <v>1471</v>
      </c>
      <c r="D4843" s="96" t="s">
        <v>1929</v>
      </c>
      <c r="E4843" s="96" t="s">
        <v>1930</v>
      </c>
      <c r="F4843" s="202">
        <v>2.9719854737940299</v>
      </c>
      <c r="G4843" s="203">
        <v>99.101896537481196</v>
      </c>
      <c r="H4843" s="97">
        <f>ACOS(COS(RADIANS(90-F4844)) * COS(RADIANS(90-F4843)) + SIN(RADIANS(90-F4844)) * SIN(RADIANS(90-F4843)) * COS(RADIANS(G4844-G4843))) * 6371392 * IFERROR(IF(AVERAGEIF('TT History'!$B:$B, D4843, 'TT History'!$E:$E) &gt; 9.8%, 1.1205, IF(AVERAGEIF('TT History'!$B:$B, D4843, 'TT History'!$E:$E) &gt;= 8.5%, 1.1055, 1.0525)), 1.0525)</f>
        <v>30.992710857992567</v>
      </c>
    </row>
    <row r="4844" spans="1:8" x14ac:dyDescent="0.25">
      <c r="A4844" t="s">
        <v>176</v>
      </c>
      <c r="B4844" t="str">
        <f>VLOOKUP(C4844, olt_db!$B$2:$E$70, 2, 0)</f>
        <v>OLT-SMGN-Hulakma_Sinaga</v>
      </c>
      <c r="C4844" t="s">
        <v>1471</v>
      </c>
      <c r="D4844" s="96" t="s">
        <v>1929</v>
      </c>
      <c r="E4844" s="96" t="s">
        <v>1931</v>
      </c>
      <c r="F4844" s="202">
        <v>2.9717206742691702</v>
      </c>
      <c r="G4844" s="203">
        <v>99.101897964962703</v>
      </c>
      <c r="H4844" s="97">
        <f>ACOS(COS(RADIANS(90-F4845)) * COS(RADIANS(90-F4844)) + SIN(RADIANS(90-F4845)) * SIN(RADIANS(90-F4844)) * COS(RADIANS(G4845-G4844))) * 6371392 * IFERROR(IF(AVERAGEIF('TT History'!$B:$B, D4844, 'TT History'!$E:$E) &gt; 9.8%, 1.1205, IF(AVERAGEIF('TT History'!$B:$B, D4844, 'TT History'!$E:$E) &gt;= 8.5%, 1.1055, 1.0525)), 1.0525)</f>
        <v>20.977226542543331</v>
      </c>
    </row>
    <row r="4845" spans="1:8" x14ac:dyDescent="0.25">
      <c r="A4845" t="s">
        <v>176</v>
      </c>
      <c r="B4845" t="str">
        <f>VLOOKUP(C4845, olt_db!$B$2:$E$70, 2, 0)</f>
        <v>OLT-SMGN-Hulakma_Sinaga</v>
      </c>
      <c r="C4845" t="s">
        <v>1471</v>
      </c>
      <c r="D4845" s="96" t="s">
        <v>1929</v>
      </c>
      <c r="E4845" s="96" t="s">
        <v>1932</v>
      </c>
      <c r="F4845" s="202">
        <v>2.9715419702478898</v>
      </c>
      <c r="G4845" s="203">
        <v>99.101911724691604</v>
      </c>
      <c r="H4845" s="97">
        <f>ACOS(COS(RADIANS(90-F4846)) * COS(RADIANS(90-F4845)) + SIN(RADIANS(90-F4846)) * SIN(RADIANS(90-F4845)) * COS(RADIANS(G4846-G4845))) * 6371392 * IFERROR(IF(AVERAGEIF('TT History'!$B:$B, D4845, 'TT History'!$E:$E) &gt; 9.8%, 1.1205, IF(AVERAGEIF('TT History'!$B:$B, D4845, 'TT History'!$E:$E) &gt;= 8.5%, 1.1055, 1.0525)), 1.0525)</f>
        <v>14.52018286993775</v>
      </c>
    </row>
    <row r="4846" spans="1:8" x14ac:dyDescent="0.25">
      <c r="A4846" t="s">
        <v>176</v>
      </c>
      <c r="B4846" t="str">
        <f>VLOOKUP(C4846, olt_db!$B$2:$E$70, 2, 0)</f>
        <v>OLT-SMGN-Hulakma_Sinaga</v>
      </c>
      <c r="C4846" t="s">
        <v>1471</v>
      </c>
      <c r="D4846" s="96" t="s">
        <v>1929</v>
      </c>
      <c r="E4846" s="96" t="s">
        <v>1933</v>
      </c>
      <c r="F4846" s="202">
        <v>2.97151408881273</v>
      </c>
      <c r="G4846" s="203">
        <v>99.101790671941899</v>
      </c>
      <c r="H4846" s="97">
        <f>ACOS(COS(RADIANS(90-F4847)) * COS(RADIANS(90-F4846)) + SIN(RADIANS(90-F4847)) * SIN(RADIANS(90-F4846)) * COS(RADIANS(G4847-G4846))) * 6371392 * IFERROR(IF(AVERAGEIF('TT History'!$B:$B, D4846, 'TT History'!$E:$E) &gt; 9.8%, 1.1205, IF(AVERAGEIF('TT History'!$B:$B, D4846, 'TT History'!$E:$E) &gt;= 8.5%, 1.1055, 1.0525)), 1.0525)</f>
        <v>15.300360431723176</v>
      </c>
    </row>
    <row r="4847" spans="1:8" x14ac:dyDescent="0.25">
      <c r="A4847" t="s">
        <v>176</v>
      </c>
      <c r="B4847" t="str">
        <f>VLOOKUP(C4847, olt_db!$B$2:$E$70, 2, 0)</f>
        <v>OLT-SMGN-Hulakma_Sinaga</v>
      </c>
      <c r="C4847" t="s">
        <v>1471</v>
      </c>
      <c r="D4847" s="96" t="s">
        <v>1929</v>
      </c>
      <c r="E4847" s="96" t="s">
        <v>1934</v>
      </c>
      <c r="F4847" s="202">
        <v>2.9715152096439401</v>
      </c>
      <c r="G4847" s="203">
        <v>99.101659773182803</v>
      </c>
      <c r="H4847" s="97">
        <f>ACOS(COS(RADIANS(90-F4848)) * COS(RADIANS(90-F4847)) + SIN(RADIANS(90-F4848)) * SIN(RADIANS(90-F4847)) * COS(RADIANS(G4848-G4847))) * 6371392 * IFERROR(IF(AVERAGEIF('TT History'!$B:$B, D4847, 'TT History'!$E:$E) &gt; 9.8%, 1.1205, IF(AVERAGEIF('TT History'!$B:$B, D4847, 'TT History'!$E:$E) &gt;= 8.5%, 1.1055, 1.0525)), 1.0525)</f>
        <v>9.0132623649223138</v>
      </c>
    </row>
    <row r="4848" spans="1:8" x14ac:dyDescent="0.25">
      <c r="A4848" t="s">
        <v>176</v>
      </c>
      <c r="B4848" t="str">
        <f>VLOOKUP(C4848, olt_db!$B$2:$E$70, 2, 0)</f>
        <v>OLT-SMGN-Hulakma_Sinaga</v>
      </c>
      <c r="C4848" t="s">
        <v>1471</v>
      </c>
      <c r="D4848" s="96" t="s">
        <v>1929</v>
      </c>
      <c r="E4848" s="96" t="s">
        <v>1935</v>
      </c>
      <c r="F4848" s="202">
        <v>2.9714481218381001</v>
      </c>
      <c r="G4848" s="203">
        <v>99.101621903428807</v>
      </c>
      <c r="H4848" s="97">
        <f>ACOS(COS(RADIANS(90-F4849)) * COS(RADIANS(90-F4848)) + SIN(RADIANS(90-F4849)) * SIN(RADIANS(90-F4848)) * COS(RADIANS(G4849-G4848))) * 6371392 * IFERROR(IF(AVERAGEIF('TT History'!$B:$B, D4848, 'TT History'!$E:$E) &gt; 9.8%, 1.1205, IF(AVERAGEIF('TT History'!$B:$B, D4848, 'TT History'!$E:$E) &gt;= 8.5%, 1.1055, 1.0525)), 1.0525)</f>
        <v>10.701835031681577</v>
      </c>
    </row>
    <row r="4849" spans="1:8" x14ac:dyDescent="0.25">
      <c r="A4849" t="s">
        <v>176</v>
      </c>
      <c r="B4849" t="str">
        <f>VLOOKUP(C4849, olt_db!$B$2:$E$70, 2, 0)</f>
        <v>OLT-SMGN-Hulakma_Sinaga</v>
      </c>
      <c r="C4849" t="s">
        <v>1471</v>
      </c>
      <c r="D4849" s="96" t="s">
        <v>1929</v>
      </c>
      <c r="E4849" s="96" t="s">
        <v>1936</v>
      </c>
      <c r="F4849" s="202">
        <v>2.9714464234565101</v>
      </c>
      <c r="G4849" s="203">
        <v>99.101530352542994</v>
      </c>
      <c r="H4849" s="97">
        <f>ACOS(COS(RADIANS(90-F4850)) * COS(RADIANS(90-F4849)) + SIN(RADIANS(90-F4850)) * SIN(RADIANS(90-F4849)) * COS(RADIANS(G4850-G4849))) * 6371392 * IFERROR(IF(AVERAGEIF('TT History'!$B:$B, D4849, 'TT History'!$E:$E) &gt; 9.8%, 1.1205, IF(AVERAGEIF('TT History'!$B:$B, D4849, 'TT History'!$E:$E) &gt;= 8.5%, 1.1055, 1.0525)), 1.0525)</f>
        <v>12.522230289184328</v>
      </c>
    </row>
    <row r="4850" spans="1:8" x14ac:dyDescent="0.25">
      <c r="A4850" t="s">
        <v>176</v>
      </c>
      <c r="B4850" t="str">
        <f>VLOOKUP(C4850, olt_db!$B$2:$E$70, 2, 0)</f>
        <v>OLT-SMGN-Hulakma_Sinaga</v>
      </c>
      <c r="C4850" t="s">
        <v>1471</v>
      </c>
      <c r="D4850" s="96" t="s">
        <v>1929</v>
      </c>
      <c r="E4850" s="96" t="s">
        <v>1937</v>
      </c>
      <c r="F4850" s="202">
        <v>2.9714359005556101</v>
      </c>
      <c r="G4850" s="203">
        <v>99.101423732719596</v>
      </c>
      <c r="H4850" s="97">
        <f>ACOS(COS(RADIANS(90-F4851)) * COS(RADIANS(90-F4850)) + SIN(RADIANS(90-F4851)) * SIN(RADIANS(90-F4850)) * COS(RADIANS(G4851-G4850))) * 6371392 * IFERROR(IF(AVERAGEIF('TT History'!$B:$B, D4850, 'TT History'!$E:$E) &gt; 9.8%, 1.1205, IF(AVERAGEIF('TT History'!$B:$B, D4850, 'TT History'!$E:$E) &gt;= 8.5%, 1.1055, 1.0525)), 1.0525)</f>
        <v>11.496650463067761</v>
      </c>
    </row>
    <row r="4851" spans="1:8" x14ac:dyDescent="0.25">
      <c r="A4851" t="s">
        <v>176</v>
      </c>
      <c r="B4851" t="str">
        <f>VLOOKUP(C4851, olt_db!$B$2:$E$70, 2, 0)</f>
        <v>OLT-SMGN-Hulakma_Sinaga</v>
      </c>
      <c r="C4851" t="s">
        <v>1471</v>
      </c>
      <c r="D4851" s="96" t="s">
        <v>1929</v>
      </c>
      <c r="E4851" s="96" t="s">
        <v>1938</v>
      </c>
      <c r="F4851" s="202">
        <v>2.9714303670025402</v>
      </c>
      <c r="G4851" s="203">
        <v>99.101325525755499</v>
      </c>
      <c r="H4851" s="97">
        <f>ACOS(COS(RADIANS(90-F4852)) * COS(RADIANS(90-F4851)) + SIN(RADIANS(90-F4852)) * SIN(RADIANS(90-F4851)) * COS(RADIANS(G4852-G4851))) * 6371392 * IFERROR(IF(AVERAGEIF('TT History'!$B:$B, D4851, 'TT History'!$E:$E) &gt; 9.8%, 1.1205, IF(AVERAGEIF('TT History'!$B:$B, D4851, 'TT History'!$E:$E) &gt;= 8.5%, 1.1055, 1.0525)), 1.0525)</f>
        <v>9.9143066070693191</v>
      </c>
    </row>
    <row r="4852" spans="1:8" x14ac:dyDescent="0.25">
      <c r="A4852" t="s">
        <v>176</v>
      </c>
      <c r="B4852" t="str">
        <f>VLOOKUP(C4852, olt_db!$B$2:$E$70, 2, 0)</f>
        <v>OLT-SMGN-Hulakma_Sinaga</v>
      </c>
      <c r="C4852" t="s">
        <v>1471</v>
      </c>
      <c r="D4852" s="96" t="s">
        <v>1929</v>
      </c>
      <c r="E4852" s="96" t="s">
        <v>1939</v>
      </c>
      <c r="F4852" s="202">
        <v>2.9714175975483101</v>
      </c>
      <c r="G4852" s="203">
        <v>99.101241669137593</v>
      </c>
      <c r="H4852" s="97">
        <f>ACOS(COS(RADIANS(90-F4853)) * COS(RADIANS(90-F4852)) + SIN(RADIANS(90-F4853)) * SIN(RADIANS(90-F4852)) * COS(RADIANS(G4853-G4852))) * 6371392 * IFERROR(IF(AVERAGEIF('TT History'!$B:$B, D4852, 'TT History'!$E:$E) &gt; 9.8%, 1.1205, IF(AVERAGEIF('TT History'!$B:$B, D4852, 'TT History'!$E:$E) &gt;= 8.5%, 1.1055, 1.0525)), 1.0525)</f>
        <v>7.6061658094943425</v>
      </c>
    </row>
    <row r="4853" spans="1:8" x14ac:dyDescent="0.25">
      <c r="A4853" t="s">
        <v>176</v>
      </c>
      <c r="B4853" t="str">
        <f>VLOOKUP(C4853, olt_db!$B$2:$E$70, 2, 0)</f>
        <v>OLT-SMGN-Hulakma_Sinaga</v>
      </c>
      <c r="C4853" t="s">
        <v>1471</v>
      </c>
      <c r="D4853" s="96" t="s">
        <v>1929</v>
      </c>
      <c r="E4853" s="96" t="s">
        <v>1940</v>
      </c>
      <c r="F4853" s="202">
        <v>2.97141263842436</v>
      </c>
      <c r="G4853" s="203">
        <v>99.101176779306002</v>
      </c>
      <c r="H4853" s="97">
        <f>ACOS(COS(RADIANS(90-F4854)) * COS(RADIANS(90-F4853)) + SIN(RADIANS(90-F4854)) * SIN(RADIANS(90-F4853)) * COS(RADIANS(G4854-G4853))) * 6371392 * IFERROR(IF(AVERAGEIF('TT History'!$B:$B, D4853, 'TT History'!$E:$E) &gt; 9.8%, 1.1205, IF(AVERAGEIF('TT History'!$B:$B, D4853, 'TT History'!$E:$E) &gt;= 8.5%, 1.1055, 1.0525)), 1.0525)</f>
        <v>12.320459550267637</v>
      </c>
    </row>
    <row r="4854" spans="1:8" x14ac:dyDescent="0.25">
      <c r="A4854" t="s">
        <v>176</v>
      </c>
      <c r="B4854" t="str">
        <f>VLOOKUP(C4854, olt_db!$B$2:$E$70, 2, 0)</f>
        <v>OLT-SMGN-Hulakma_Sinaga</v>
      </c>
      <c r="C4854" t="s">
        <v>1471</v>
      </c>
      <c r="D4854" s="96" t="s">
        <v>1929</v>
      </c>
      <c r="E4854" s="96" t="s">
        <v>1941</v>
      </c>
      <c r="F4854" s="202">
        <v>2.9714014535205702</v>
      </c>
      <c r="G4854" s="203">
        <v>99.101071966475502</v>
      </c>
      <c r="H4854" s="97">
        <f>ACOS(COS(RADIANS(90-F4855)) * COS(RADIANS(90-F4854)) + SIN(RADIANS(90-F4855)) * SIN(RADIANS(90-F4854)) * COS(RADIANS(G4855-G4854))) * 6371392 * IFERROR(IF(AVERAGEIF('TT History'!$B:$B, D4854, 'TT History'!$E:$E) &gt; 9.8%, 1.1205, IF(AVERAGEIF('TT History'!$B:$B, D4854, 'TT History'!$E:$E) &gt;= 8.5%, 1.1055, 1.0525)), 1.0525)</f>
        <v>10.588336750178897</v>
      </c>
    </row>
    <row r="4855" spans="1:8" x14ac:dyDescent="0.25">
      <c r="A4855" t="s">
        <v>176</v>
      </c>
      <c r="B4855" t="str">
        <f>VLOOKUP(C4855, olt_db!$B$2:$E$70, 2, 0)</f>
        <v>OLT-SMGN-Hulakma_Sinaga</v>
      </c>
      <c r="C4855" t="s">
        <v>1471</v>
      </c>
      <c r="D4855" s="96" t="s">
        <v>1929</v>
      </c>
      <c r="E4855" s="96" t="s">
        <v>1942</v>
      </c>
      <c r="F4855" s="202">
        <v>2.9713935689271098</v>
      </c>
      <c r="G4855" s="203">
        <v>99.100981722371898</v>
      </c>
      <c r="H4855" s="97">
        <f>ACOS(COS(RADIANS(90-F4856)) * COS(RADIANS(90-F4855)) + SIN(RADIANS(90-F4856)) * SIN(RADIANS(90-F4855)) * COS(RADIANS(G4856-G4855))) * 6371392 * IFERROR(IF(AVERAGEIF('TT History'!$B:$B, D4855, 'TT History'!$E:$E) &gt; 9.8%, 1.1205, IF(AVERAGEIF('TT History'!$B:$B, D4855, 'TT History'!$E:$E) &gt;= 8.5%, 1.1055, 1.0525)), 1.0525)</f>
        <v>14.244911867992437</v>
      </c>
    </row>
    <row r="4856" spans="1:8" x14ac:dyDescent="0.25">
      <c r="A4856" t="s">
        <v>176</v>
      </c>
      <c r="B4856" t="str">
        <f>VLOOKUP(C4856, olt_db!$B$2:$E$70, 2, 0)</f>
        <v>OLT-SMGN-Hulakma_Sinaga</v>
      </c>
      <c r="C4856" t="s">
        <v>1471</v>
      </c>
      <c r="D4856" s="96" t="s">
        <v>1929</v>
      </c>
      <c r="E4856" s="96" t="s">
        <v>1943</v>
      </c>
      <c r="F4856" s="202">
        <v>2.9713791888803498</v>
      </c>
      <c r="G4856" s="203">
        <v>99.100860700430104</v>
      </c>
      <c r="H4856" s="97">
        <f>ACOS(COS(RADIANS(90-F4857)) * COS(RADIANS(90-F4856)) + SIN(RADIANS(90-F4857)) * SIN(RADIANS(90-F4856)) * COS(RADIANS(G4857-G4856))) * 6371392 * IFERROR(IF(AVERAGEIF('TT History'!$B:$B, D4856, 'TT History'!$E:$E) &gt; 9.8%, 1.1205, IF(AVERAGEIF('TT History'!$B:$B, D4856, 'TT History'!$E:$E) &gt;= 8.5%, 1.1055, 1.0525)), 1.0525)</f>
        <v>11.842758554661248</v>
      </c>
    </row>
    <row r="4857" spans="1:8" x14ac:dyDescent="0.25">
      <c r="A4857" t="s">
        <v>176</v>
      </c>
      <c r="B4857" t="str">
        <f>VLOOKUP(C4857, olt_db!$B$2:$E$70, 2, 0)</f>
        <v>OLT-SMGN-Hulakma_Sinaga</v>
      </c>
      <c r="C4857" t="s">
        <v>1471</v>
      </c>
      <c r="D4857" s="96" t="s">
        <v>1929</v>
      </c>
      <c r="E4857" s="96" t="s">
        <v>1944</v>
      </c>
      <c r="F4857" s="202">
        <v>2.97136397598991</v>
      </c>
      <c r="G4857" s="203">
        <v>99.100760528719505</v>
      </c>
      <c r="H4857" s="97">
        <f>ACOS(COS(RADIANS(90-F4858)) * COS(RADIANS(90-F4857)) + SIN(RADIANS(90-F4858)) * SIN(RADIANS(90-F4857)) * COS(RADIANS(G4858-G4857))) * 6371392 * IFERROR(IF(AVERAGEIF('TT History'!$B:$B, D4857, 'TT History'!$E:$E) &gt; 9.8%, 1.1205, IF(AVERAGEIF('TT History'!$B:$B, D4857, 'TT History'!$E:$E) &gt;= 8.5%, 1.1055, 1.0525)), 1.0525)</f>
        <v>10.072673778565354</v>
      </c>
    </row>
    <row r="4858" spans="1:8" x14ac:dyDescent="0.25">
      <c r="A4858" t="s">
        <v>176</v>
      </c>
      <c r="B4858" t="str">
        <f>VLOOKUP(C4858, olt_db!$B$2:$E$70, 2, 0)</f>
        <v>OLT-SMGN-Hulakma_Sinaga</v>
      </c>
      <c r="C4858" t="s">
        <v>1471</v>
      </c>
      <c r="D4858" s="96" t="s">
        <v>1929</v>
      </c>
      <c r="E4858" s="96" t="s">
        <v>1945</v>
      </c>
      <c r="F4858" s="202">
        <v>2.9713620523328701</v>
      </c>
      <c r="G4858" s="203">
        <v>99.100674379861502</v>
      </c>
      <c r="H4858" s="97">
        <f>ACOS(COS(RADIANS(90-F4859)) * COS(RADIANS(90-F4858)) + SIN(RADIANS(90-F4859)) * SIN(RADIANS(90-F4858)) * COS(RADIANS(G4859-G4858))) * 6371392 * IFERROR(IF(AVERAGEIF('TT History'!$B:$B, D4858, 'TT History'!$E:$E) &gt; 9.8%, 1.1205, IF(AVERAGEIF('TT History'!$B:$B, D4858, 'TT History'!$E:$E) &gt;= 8.5%, 1.1055, 1.0525)), 1.0525)</f>
        <v>12.031384675848805</v>
      </c>
    </row>
    <row r="4859" spans="1:8" x14ac:dyDescent="0.25">
      <c r="A4859" t="s">
        <v>176</v>
      </c>
      <c r="B4859" t="str">
        <f>VLOOKUP(C4859, olt_db!$B$2:$E$70, 2, 0)</f>
        <v>OLT-SMGN-Hulakma_Sinaga</v>
      </c>
      <c r="C4859" t="s">
        <v>1471</v>
      </c>
      <c r="D4859" s="96" t="s">
        <v>1929</v>
      </c>
      <c r="E4859" s="96" t="s">
        <v>1946</v>
      </c>
      <c r="F4859" s="202">
        <v>2.97135031252563</v>
      </c>
      <c r="G4859" s="203">
        <v>99.100572114528603</v>
      </c>
      <c r="H4859" s="97">
        <f>ACOS(COS(RADIANS(90-F4860)) * COS(RADIANS(90-F4859)) + SIN(RADIANS(90-F4860)) * SIN(RADIANS(90-F4859)) * COS(RADIANS(G4860-G4859))) * 6371392 * IFERROR(IF(AVERAGEIF('TT History'!$B:$B, D4859, 'TT History'!$E:$E) &gt; 9.8%, 1.1205, IF(AVERAGEIF('TT History'!$B:$B, D4859, 'TT History'!$E:$E) &gt;= 8.5%, 1.1055, 1.0525)), 1.0525)</f>
        <v>8.9057156477204504</v>
      </c>
    </row>
    <row r="4860" spans="1:8" x14ac:dyDescent="0.25">
      <c r="A4860" t="s">
        <v>176</v>
      </c>
      <c r="B4860" t="str">
        <f>VLOOKUP(C4860, olt_db!$B$2:$E$70, 2, 0)</f>
        <v>OLT-SMGN-Hulakma_Sinaga</v>
      </c>
      <c r="C4860" t="s">
        <v>1471</v>
      </c>
      <c r="D4860" s="96" t="s">
        <v>1929</v>
      </c>
      <c r="E4860" s="96" t="s">
        <v>1947</v>
      </c>
      <c r="F4860" s="202">
        <v>2.9713244851366398</v>
      </c>
      <c r="G4860" s="203">
        <v>99.100500440885597</v>
      </c>
      <c r="H4860" s="97">
        <f>ACOS(COS(RADIANS(90-F4861)) * COS(RADIANS(90-F4860)) + SIN(RADIANS(90-F4861)) * SIN(RADIANS(90-F4860)) * COS(RADIANS(G4861-G4860))) * 6371392 * IFERROR(IF(AVERAGEIF('TT History'!$B:$B, D4860, 'TT History'!$E:$E) &gt; 9.8%, 1.1205, IF(AVERAGEIF('TT History'!$B:$B, D4860, 'TT History'!$E:$E) &gt;= 8.5%, 1.1055, 1.0525)), 1.0525)</f>
        <v>9.9148101653157106</v>
      </c>
    </row>
    <row r="4861" spans="1:8" x14ac:dyDescent="0.25">
      <c r="A4861" t="s">
        <v>176</v>
      </c>
      <c r="B4861" t="str">
        <f>VLOOKUP(C4861, olt_db!$B$2:$E$70, 2, 0)</f>
        <v>OLT-SMGN-Hulakma_Sinaga</v>
      </c>
      <c r="C4861" t="s">
        <v>1471</v>
      </c>
      <c r="D4861" s="96" t="s">
        <v>1929</v>
      </c>
      <c r="E4861" s="96" t="s">
        <v>1948</v>
      </c>
      <c r="F4861" s="202">
        <v>2.9713736901431802</v>
      </c>
      <c r="G4861" s="203">
        <v>99.100431390418294</v>
      </c>
      <c r="H4861" s="97">
        <f>ACOS(COS(RADIANS(90-F4862)) * COS(RADIANS(90-F4861)) + SIN(RADIANS(90-F4862)) * SIN(RADIANS(90-F4861)) * COS(RADIANS(G4862-G4861))) * 6371392 * IFERROR(IF(AVERAGEIF('TT History'!$B:$B, D4861, 'TT History'!$E:$E) &gt; 9.8%, 1.1205, IF(AVERAGEIF('TT History'!$B:$B, D4861, 'TT History'!$E:$E) &gt;= 8.5%, 1.1055, 1.0525)), 1.0525)</f>
        <v>12.894268326361157</v>
      </c>
    </row>
    <row r="4862" spans="1:8" x14ac:dyDescent="0.25">
      <c r="A4862" t="s">
        <v>176</v>
      </c>
      <c r="B4862" t="str">
        <f>VLOOKUP(C4862, olt_db!$B$2:$E$70, 2, 0)</f>
        <v>OLT-SMGN-Hulakma_Sinaga</v>
      </c>
      <c r="C4862" t="s">
        <v>1471</v>
      </c>
      <c r="D4862" s="96" t="s">
        <v>1929</v>
      </c>
      <c r="E4862" s="96" t="s">
        <v>1949</v>
      </c>
      <c r="F4862" s="202">
        <v>2.9713461092209799</v>
      </c>
      <c r="G4862" s="203">
        <v>99.100324585926998</v>
      </c>
      <c r="H4862" s="97">
        <f>ACOS(COS(RADIANS(90-F4863)) * COS(RADIANS(90-F4862)) + SIN(RADIANS(90-F4863)) * SIN(RADIANS(90-F4862)) * COS(RADIANS(G4863-G4862))) * 6371392 * IFERROR(IF(AVERAGEIF('TT History'!$B:$B, D4862, 'TT History'!$E:$E) &gt; 9.8%, 1.1205, IF(AVERAGEIF('TT History'!$B:$B, D4862, 'TT History'!$E:$E) &gt;= 8.5%, 1.1055, 1.0525)), 1.0525)</f>
        <v>12.97647815148558</v>
      </c>
    </row>
    <row r="4863" spans="1:8" x14ac:dyDescent="0.25">
      <c r="A4863" t="s">
        <v>176</v>
      </c>
      <c r="B4863" t="str">
        <f>VLOOKUP(C4863, olt_db!$B$2:$E$70, 2, 0)</f>
        <v>OLT-SMGN-Hulakma_Sinaga</v>
      </c>
      <c r="C4863" t="s">
        <v>1471</v>
      </c>
      <c r="D4863" s="96" t="s">
        <v>1929</v>
      </c>
      <c r="E4863" s="96" t="s">
        <v>1950</v>
      </c>
      <c r="F4863" s="202">
        <v>2.9713335756163199</v>
      </c>
      <c r="G4863" s="203">
        <v>99.100214274899798</v>
      </c>
      <c r="H4863" s="97">
        <f>ACOS(COS(RADIANS(90-F4864)) * COS(RADIANS(90-F4863)) + SIN(RADIANS(90-F4864)) * SIN(RADIANS(90-F4863)) * COS(RADIANS(G4864-G4863))) * 6371392 * IFERROR(IF(AVERAGEIF('TT History'!$B:$B, D4863, 'TT History'!$E:$E) &gt; 9.8%, 1.1205, IF(AVERAGEIF('TT History'!$B:$B, D4863, 'TT History'!$E:$E) &gt;= 8.5%, 1.1055, 1.0525)), 1.0525)</f>
        <v>12.144140714306934</v>
      </c>
    </row>
    <row r="4864" spans="1:8" x14ac:dyDescent="0.25">
      <c r="A4864" t="s">
        <v>176</v>
      </c>
      <c r="B4864" t="str">
        <f>VLOOKUP(C4864, olt_db!$B$2:$E$70, 2, 0)</f>
        <v>OLT-SMGN-Hulakma_Sinaga</v>
      </c>
      <c r="C4864" t="s">
        <v>1471</v>
      </c>
      <c r="D4864" s="96" t="s">
        <v>1929</v>
      </c>
      <c r="E4864" s="96" t="s">
        <v>1951</v>
      </c>
      <c r="F4864" s="202">
        <v>2.9713498884079201</v>
      </c>
      <c r="G4864" s="203">
        <v>99.100111665467196</v>
      </c>
      <c r="H4864" s="97">
        <f>ACOS(COS(RADIANS(90-F4865)) * COS(RADIANS(90-F4864)) + SIN(RADIANS(90-F4865)) * SIN(RADIANS(90-F4864)) * COS(RADIANS(G4865-G4864))) * 6371392 * IFERROR(IF(AVERAGEIF('TT History'!$B:$B, D4864, 'TT History'!$E:$E) &gt; 9.8%, 1.1205, IF(AVERAGEIF('TT History'!$B:$B, D4864, 'TT History'!$E:$E) &gt;= 8.5%, 1.1055, 1.0525)), 1.0525)</f>
        <v>15.77210127592703</v>
      </c>
    </row>
    <row r="4865" spans="1:8" x14ac:dyDescent="0.25">
      <c r="A4865" t="s">
        <v>176</v>
      </c>
      <c r="B4865" t="str">
        <f>VLOOKUP(C4865, olt_db!$B$2:$E$70, 2, 0)</f>
        <v>OLT-SMGN-Hulakma_Sinaga</v>
      </c>
      <c r="C4865" t="s">
        <v>1471</v>
      </c>
      <c r="D4865" s="96" t="s">
        <v>1929</v>
      </c>
      <c r="E4865" s="96" t="s">
        <v>1952</v>
      </c>
      <c r="F4865" s="202">
        <v>2.97135613272307</v>
      </c>
      <c r="G4865" s="203">
        <v>99.099976868427106</v>
      </c>
      <c r="H4865" s="97">
        <f>ACOS(COS(RADIANS(90-F4866)) * COS(RADIANS(90-F4865)) + SIN(RADIANS(90-F4866)) * SIN(RADIANS(90-F4865)) * COS(RADIANS(G4866-G4865))) * 6371392 * IFERROR(IF(AVERAGEIF('TT History'!$B:$B, D4865, 'TT History'!$E:$E) &gt; 9.8%, 1.1205, IF(AVERAGEIF('TT History'!$B:$B, D4865, 'TT History'!$E:$E) &gt;= 8.5%, 1.1055, 1.0525)), 1.0525)</f>
        <v>12.252192626173569</v>
      </c>
    </row>
    <row r="4866" spans="1:8" x14ac:dyDescent="0.25">
      <c r="A4866" t="s">
        <v>176</v>
      </c>
      <c r="B4866" t="str">
        <f>VLOOKUP(C4866, olt_db!$B$2:$E$70, 2, 0)</f>
        <v>OLT-SMGN-Hulakma_Sinaga</v>
      </c>
      <c r="C4866" t="s">
        <v>1471</v>
      </c>
      <c r="D4866" s="96" t="s">
        <v>1929</v>
      </c>
      <c r="E4866" s="96" t="s">
        <v>1953</v>
      </c>
      <c r="F4866" s="202">
        <v>2.9713613057244501</v>
      </c>
      <c r="G4866" s="203">
        <v>99.099872169539196</v>
      </c>
      <c r="H4866" s="97">
        <f>ACOS(COS(RADIANS(90-F4867)) * COS(RADIANS(90-F4866)) + SIN(RADIANS(90-F4867)) * SIN(RADIANS(90-F4866)) * COS(RADIANS(G4867-G4866))) * 6371392 * IFERROR(IF(AVERAGEIF('TT History'!$B:$B, D4866, 'TT History'!$E:$E) &gt; 9.8%, 1.1205, IF(AVERAGEIF('TT History'!$B:$B, D4866, 'TT History'!$E:$E) &gt;= 8.5%, 1.1055, 1.0525)), 1.0525)</f>
        <v>8.6127476401726515</v>
      </c>
    </row>
    <row r="4867" spans="1:8" x14ac:dyDescent="0.25">
      <c r="A4867" t="s">
        <v>176</v>
      </c>
      <c r="B4867" t="str">
        <f>VLOOKUP(C4867, olt_db!$B$2:$E$70, 2, 0)</f>
        <v>OLT-SMGN-Hulakma_Sinaga</v>
      </c>
      <c r="C4867" t="s">
        <v>1471</v>
      </c>
      <c r="D4867" s="96" t="s">
        <v>1929</v>
      </c>
      <c r="E4867" s="96" t="s">
        <v>1954</v>
      </c>
      <c r="F4867" s="202">
        <v>2.97136091485606</v>
      </c>
      <c r="G4867" s="203">
        <v>99.099798480992703</v>
      </c>
      <c r="H4867" s="97">
        <f>ACOS(COS(RADIANS(90-F4868)) * COS(RADIANS(90-F4867)) + SIN(RADIANS(90-F4868)) * SIN(RADIANS(90-F4867)) * COS(RADIANS(G4868-G4867))) * 6371392 * IFERROR(IF(AVERAGEIF('TT History'!$B:$B, D4867, 'TT History'!$E:$E) &gt; 9.8%, 1.1205, IF(AVERAGEIF('TT History'!$B:$B, D4867, 'TT History'!$E:$E) &gt;= 8.5%, 1.1055, 1.0525)), 1.0525)</f>
        <v>10.611415824151512</v>
      </c>
    </row>
    <row r="4868" spans="1:8" x14ac:dyDescent="0.25">
      <c r="A4868" t="s">
        <v>176</v>
      </c>
      <c r="B4868" t="str">
        <f>VLOOKUP(C4868, olt_db!$B$2:$E$70, 2, 0)</f>
        <v>OLT-SMGN-Hulakma_Sinaga</v>
      </c>
      <c r="C4868" t="s">
        <v>1471</v>
      </c>
      <c r="D4868" s="96" t="s">
        <v>1929</v>
      </c>
      <c r="E4868" s="96" t="s">
        <v>1955</v>
      </c>
      <c r="F4868" s="202">
        <v>2.9713539241495801</v>
      </c>
      <c r="G4868" s="203">
        <v>99.099707966361294</v>
      </c>
      <c r="H4868" s="97">
        <f>ACOS(COS(RADIANS(90-F4869)) * COS(RADIANS(90-F4868)) + SIN(RADIANS(90-F4869)) * SIN(RADIANS(90-F4868)) * COS(RADIANS(G4869-G4868))) * 6371392 * IFERROR(IF(AVERAGEIF('TT History'!$B:$B, D4868, 'TT History'!$E:$E) &gt; 9.8%, 1.1205, IF(AVERAGEIF('TT History'!$B:$B, D4868, 'TT History'!$E:$E) &gt;= 8.5%, 1.1055, 1.0525)), 1.0525)</f>
        <v>7.0947139811515809</v>
      </c>
    </row>
    <row r="4869" spans="1:8" x14ac:dyDescent="0.25">
      <c r="A4869" t="s">
        <v>176</v>
      </c>
      <c r="B4869" t="str">
        <f>VLOOKUP(C4869, olt_db!$B$2:$E$70, 2, 0)</f>
        <v>OLT-SMGN-Hulakma_Sinaga</v>
      </c>
      <c r="C4869" t="s">
        <v>1471</v>
      </c>
      <c r="D4869" s="96" t="s">
        <v>1929</v>
      </c>
      <c r="E4869" s="96" t="s">
        <v>1956</v>
      </c>
      <c r="F4869" s="202">
        <v>2.9713535259950299</v>
      </c>
      <c r="G4869" s="203">
        <v>99.099647263203295</v>
      </c>
      <c r="H4869" s="97">
        <f>ACOS(COS(RADIANS(90-F4870)) * COS(RADIANS(90-F4869)) + SIN(RADIANS(90-F4870)) * SIN(RADIANS(90-F4869)) * COS(RADIANS(G4870-G4869))) * 6371392 * IFERROR(IF(AVERAGEIF('TT History'!$B:$B, D4869, 'TT History'!$E:$E) &gt; 9.8%, 1.1205, IF(AVERAGEIF('TT History'!$B:$B, D4869, 'TT History'!$E:$E) &gt;= 8.5%, 1.1055, 1.0525)), 1.0525)</f>
        <v>8.6532294547960014</v>
      </c>
    </row>
    <row r="4870" spans="1:8" x14ac:dyDescent="0.25">
      <c r="A4870" t="s">
        <v>176</v>
      </c>
      <c r="B4870" t="str">
        <f>VLOOKUP(C4870, olt_db!$B$2:$E$70, 2, 0)</f>
        <v>OLT-SMGN-Hulakma_Sinaga</v>
      </c>
      <c r="C4870" t="s">
        <v>1471</v>
      </c>
      <c r="D4870" s="96" t="s">
        <v>1929</v>
      </c>
      <c r="E4870" s="96" t="s">
        <v>1957</v>
      </c>
      <c r="F4870" s="202">
        <v>2.9713585965012399</v>
      </c>
      <c r="G4870" s="203">
        <v>99.099573406771796</v>
      </c>
      <c r="H4870" s="97">
        <f>ACOS(COS(RADIANS(90-F4871)) * COS(RADIANS(90-F4870)) + SIN(RADIANS(90-F4871)) * SIN(RADIANS(90-F4870)) * COS(RADIANS(G4871-G4870))) * 6371392 * IFERROR(IF(AVERAGEIF('TT History'!$B:$B, D4870, 'TT History'!$E:$E) &gt; 9.8%, 1.1205, IF(AVERAGEIF('TT History'!$B:$B, D4870, 'TT History'!$E:$E) &gt;= 8.5%, 1.1055, 1.0525)), 1.0525)</f>
        <v>7.4950823171842211</v>
      </c>
    </row>
    <row r="4871" spans="1:8" x14ac:dyDescent="0.25">
      <c r="A4871" t="s">
        <v>176</v>
      </c>
      <c r="B4871" t="str">
        <f>VLOOKUP(C4871, olt_db!$B$2:$E$70, 2, 0)</f>
        <v>OLT-SMGN-Hulakma_Sinaga</v>
      </c>
      <c r="C4871" t="s">
        <v>1471</v>
      </c>
      <c r="D4871" s="96" t="s">
        <v>1929</v>
      </c>
      <c r="E4871" s="96" t="s">
        <v>1958</v>
      </c>
      <c r="F4871" s="202">
        <v>2.97135406632411</v>
      </c>
      <c r="G4871" s="203">
        <v>99.099509446250806</v>
      </c>
      <c r="H4871" s="97">
        <f>ACOS(COS(RADIANS(90-F4872)) * COS(RADIANS(90-F4871)) + SIN(RADIANS(90-F4872)) * SIN(RADIANS(90-F4871)) * COS(RADIANS(G4872-G4871))) * 6371392 * IFERROR(IF(AVERAGEIF('TT History'!$B:$B, D4871, 'TT History'!$E:$E) &gt; 9.8%, 1.1205, IF(AVERAGEIF('TT History'!$B:$B, D4871, 'TT History'!$E:$E) &gt;= 8.5%, 1.1055, 1.0525)), 1.0525)</f>
        <v>4.8605331923180817</v>
      </c>
    </row>
    <row r="4872" spans="1:8" x14ac:dyDescent="0.25">
      <c r="A4872" t="s">
        <v>176</v>
      </c>
      <c r="B4872" t="str">
        <f>VLOOKUP(C4872, olt_db!$B$2:$E$70, 2, 0)</f>
        <v>OLT-SMGN-Hulakma_Sinaga</v>
      </c>
      <c r="C4872" t="s">
        <v>1471</v>
      </c>
      <c r="D4872" s="96" t="s">
        <v>1929</v>
      </c>
      <c r="E4872" s="96" t="s">
        <v>1959</v>
      </c>
      <c r="F4872" s="202">
        <v>2.9713497826683599</v>
      </c>
      <c r="G4872" s="203">
        <v>99.099468087964894</v>
      </c>
      <c r="H4872" s="97">
        <f>ACOS(COS(RADIANS(90-F4873)) * COS(RADIANS(90-F4872)) + SIN(RADIANS(90-F4873)) * SIN(RADIANS(90-F4872)) * COS(RADIANS(G4873-G4872))) * 6371392 * IFERROR(IF(AVERAGEIF('TT History'!$B:$B, D4872, 'TT History'!$E:$E) &gt; 9.8%, 1.1205, IF(AVERAGEIF('TT History'!$B:$B, D4872, 'TT History'!$E:$E) &gt;= 8.5%, 1.1055, 1.0525)), 1.0525)</f>
        <v>6.9352938392010168</v>
      </c>
    </row>
    <row r="4873" spans="1:8" x14ac:dyDescent="0.25">
      <c r="A4873" t="s">
        <v>176</v>
      </c>
      <c r="B4873" t="str">
        <f>VLOOKUP(C4873, olt_db!$B$2:$E$70, 2, 0)</f>
        <v>OLT-SMGN-Hulakma_Sinaga</v>
      </c>
      <c r="C4873" t="s">
        <v>1471</v>
      </c>
      <c r="D4873" s="96" t="s">
        <v>1929</v>
      </c>
      <c r="E4873" s="96" t="s">
        <v>1960</v>
      </c>
      <c r="F4873" s="202">
        <v>2.9713459561478102</v>
      </c>
      <c r="G4873" s="203">
        <v>99.099408880734302</v>
      </c>
      <c r="H4873" s="97">
        <f>ACOS(COS(RADIANS(90-F4874)) * COS(RADIANS(90-F4873)) + SIN(RADIANS(90-F4874)) * SIN(RADIANS(90-F4873)) * COS(RADIANS(G4874-G4873))) * 6371392 * IFERROR(IF(AVERAGEIF('TT History'!$B:$B, D4873, 'TT History'!$E:$E) &gt; 9.8%, 1.1205, IF(AVERAGEIF('TT History'!$B:$B, D4873, 'TT History'!$E:$E) &gt;= 8.5%, 1.1055, 1.0525)), 1.0525)</f>
        <v>6.3237952983736623</v>
      </c>
    </row>
    <row r="4874" spans="1:8" x14ac:dyDescent="0.25">
      <c r="A4874" t="s">
        <v>176</v>
      </c>
      <c r="B4874" t="str">
        <f>VLOOKUP(C4874, olt_db!$B$2:$E$70, 2, 0)</f>
        <v>OLT-SMGN-Hulakma_Sinaga</v>
      </c>
      <c r="C4874" t="s">
        <v>1471</v>
      </c>
      <c r="D4874" s="96" t="s">
        <v>1929</v>
      </c>
      <c r="E4874" s="96" t="s">
        <v>1961</v>
      </c>
      <c r="F4874" s="202">
        <v>2.9713408738349898</v>
      </c>
      <c r="G4874" s="203">
        <v>99.099355020243195</v>
      </c>
      <c r="H4874" s="97">
        <f>ACOS(COS(RADIANS(90-F4875)) * COS(RADIANS(90-F4874)) + SIN(RADIANS(90-F4875)) * SIN(RADIANS(90-F4874)) * COS(RADIANS(G4875-G4874))) * 6371392 * IFERROR(IF(AVERAGEIF('TT History'!$B:$B, D4874, 'TT History'!$E:$E) &gt; 9.8%, 1.1205, IF(AVERAGEIF('TT History'!$B:$B, D4874, 'TT History'!$E:$E) &gt;= 8.5%, 1.1055, 1.0525)), 1.0525)</f>
        <v>7.1953334236894424</v>
      </c>
    </row>
    <row r="4875" spans="1:8" x14ac:dyDescent="0.25">
      <c r="A4875" t="s">
        <v>176</v>
      </c>
      <c r="B4875" t="str">
        <f>VLOOKUP(C4875, olt_db!$B$2:$E$70, 2, 0)</f>
        <v>OLT-SMGN-Hulakma_Sinaga</v>
      </c>
      <c r="C4875" t="s">
        <v>1471</v>
      </c>
      <c r="D4875" s="96" t="s">
        <v>1929</v>
      </c>
      <c r="E4875" s="96" t="s">
        <v>1962</v>
      </c>
      <c r="F4875" s="202">
        <v>2.9713363869192002</v>
      </c>
      <c r="G4875" s="203">
        <v>99.099293630057304</v>
      </c>
      <c r="H4875" s="97">
        <f>ACOS(COS(RADIANS(90-F4876)) * COS(RADIANS(90-F4875)) + SIN(RADIANS(90-F4876)) * SIN(RADIANS(90-F4875)) * COS(RADIANS(G4876-G4875))) * 6371392 * IFERROR(IF(AVERAGEIF('TT History'!$B:$B, D4875, 'TT History'!$E:$E) &gt; 9.8%, 1.1205, IF(AVERAGEIF('TT History'!$B:$B, D4875, 'TT History'!$E:$E) &gt;= 8.5%, 1.1055, 1.0525)), 1.0525)</f>
        <v>5.9529130996801634</v>
      </c>
    </row>
    <row r="4876" spans="1:8" x14ac:dyDescent="0.25">
      <c r="A4876" t="s">
        <v>176</v>
      </c>
      <c r="B4876" t="str">
        <f>VLOOKUP(C4876, olt_db!$B$2:$E$70, 2, 0)</f>
        <v>OLT-SMGN-Hulakma_Sinaga</v>
      </c>
      <c r="C4876" t="s">
        <v>1471</v>
      </c>
      <c r="D4876" s="96" t="s">
        <v>1929</v>
      </c>
      <c r="E4876" s="96" t="s">
        <v>1963</v>
      </c>
      <c r="F4876" s="202">
        <v>2.9713314657971099</v>
      </c>
      <c r="G4876" s="203">
        <v>99.099242949113503</v>
      </c>
      <c r="H4876" s="97">
        <f>ACOS(COS(RADIANS(90-F4877)) * COS(RADIANS(90-F4876)) + SIN(RADIANS(90-F4877)) * SIN(RADIANS(90-F4876)) * COS(RADIANS(G4877-G4876))) * 6371392 * IFERROR(IF(AVERAGEIF('TT History'!$B:$B, D4876, 'TT History'!$E:$E) &gt; 9.8%, 1.1205, IF(AVERAGEIF('TT History'!$B:$B, D4876, 'TT History'!$E:$E) &gt;= 8.5%, 1.1055, 1.0525)), 1.0525)</f>
        <v>6.300066150872059</v>
      </c>
    </row>
    <row r="4877" spans="1:8" x14ac:dyDescent="0.25">
      <c r="A4877" t="s">
        <v>176</v>
      </c>
      <c r="B4877" t="str">
        <f>VLOOKUP(C4877, olt_db!$B$2:$E$70, 2, 0)</f>
        <v>OLT-SMGN-Hulakma_Sinaga</v>
      </c>
      <c r="C4877" t="s">
        <v>1471</v>
      </c>
      <c r="D4877" s="96" t="s">
        <v>1929</v>
      </c>
      <c r="E4877" s="96" t="s">
        <v>1964</v>
      </c>
      <c r="F4877" s="202">
        <v>2.9713267762769102</v>
      </c>
      <c r="G4877" s="203">
        <v>99.099189251298299</v>
      </c>
      <c r="H4877" s="97">
        <f>ACOS(COS(RADIANS(90-F4878)) * COS(RADIANS(90-F4877)) + SIN(RADIANS(90-F4878)) * SIN(RADIANS(90-F4877)) * COS(RADIANS(G4878-G4877))) * 6371392 * IFERROR(IF(AVERAGEIF('TT History'!$B:$B, D4877, 'TT History'!$E:$E) &gt; 9.8%, 1.1205, IF(AVERAGEIF('TT History'!$B:$B, D4877, 'TT History'!$E:$E) &gt;= 8.5%, 1.1055, 1.0525)), 1.0525)</f>
        <v>7.5627204575672922</v>
      </c>
    </row>
    <row r="4878" spans="1:8" x14ac:dyDescent="0.25">
      <c r="A4878" t="s">
        <v>176</v>
      </c>
      <c r="B4878" t="str">
        <f>VLOOKUP(C4878, olt_db!$B$2:$E$70, 2, 0)</f>
        <v>OLT-SMGN-Hulakma_Sinaga</v>
      </c>
      <c r="C4878" t="s">
        <v>1471</v>
      </c>
      <c r="D4878" s="96" t="s">
        <v>1929</v>
      </c>
      <c r="E4878" s="96" t="s">
        <v>1965</v>
      </c>
      <c r="F4878" s="202">
        <v>2.97132178540287</v>
      </c>
      <c r="G4878" s="203">
        <v>99.099124736572804</v>
      </c>
      <c r="H4878" s="97">
        <f>ACOS(COS(RADIANS(90-F4879)) * COS(RADIANS(90-F4878)) + SIN(RADIANS(90-F4879)) * SIN(RADIANS(90-F4878)) * COS(RADIANS(G4879-G4878))) * 6371392 * IFERROR(IF(AVERAGEIF('TT History'!$B:$B, D4878, 'TT History'!$E:$E) &gt; 9.8%, 1.1205, IF(AVERAGEIF('TT History'!$B:$B, D4878, 'TT History'!$E:$E) &gt;= 8.5%, 1.1055, 1.0525)), 1.0525)</f>
        <v>7.5382551987507842</v>
      </c>
    </row>
    <row r="4879" spans="1:8" x14ac:dyDescent="0.25">
      <c r="A4879" t="s">
        <v>176</v>
      </c>
      <c r="B4879" t="str">
        <f>VLOOKUP(C4879, olt_db!$B$2:$E$70, 2, 0)</f>
        <v>OLT-SMGN-Hulakma_Sinaga</v>
      </c>
      <c r="C4879" t="s">
        <v>1471</v>
      </c>
      <c r="D4879" s="96" t="s">
        <v>1929</v>
      </c>
      <c r="E4879" s="96" t="s">
        <v>1966</v>
      </c>
      <c r="F4879" s="202">
        <v>2.9713200306121901</v>
      </c>
      <c r="G4879" s="203">
        <v>99.099060264089204</v>
      </c>
      <c r="H4879" s="97">
        <f>ACOS(COS(RADIANS(90-F4880)) * COS(RADIANS(90-F4879)) + SIN(RADIANS(90-F4880)) * SIN(RADIANS(90-F4879)) * COS(RADIANS(G4880-G4879))) * 6371392 * IFERROR(IF(AVERAGEIF('TT History'!$B:$B, D4879, 'TT History'!$E:$E) &gt; 9.8%, 1.1205, IF(AVERAGEIF('TT History'!$B:$B, D4879, 'TT History'!$E:$E) &gt;= 8.5%, 1.1055, 1.0525)), 1.0525)</f>
        <v>8.4577400266728535</v>
      </c>
    </row>
    <row r="4880" spans="1:8" x14ac:dyDescent="0.25">
      <c r="A4880" t="s">
        <v>176</v>
      </c>
      <c r="B4880" t="str">
        <f>VLOOKUP(C4880, olt_db!$B$2:$E$70, 2, 0)</f>
        <v>OLT-SMGN-Hulakma_Sinaga</v>
      </c>
      <c r="C4880" t="s">
        <v>1471</v>
      </c>
      <c r="D4880" s="96" t="s">
        <v>1929</v>
      </c>
      <c r="E4880" s="96" t="s">
        <v>1967</v>
      </c>
      <c r="F4880" s="202">
        <v>2.9713147330131</v>
      </c>
      <c r="G4880" s="203">
        <v>99.098988102048096</v>
      </c>
      <c r="H4880" s="97">
        <f>ACOS(COS(RADIANS(90-F4881)) * COS(RADIANS(90-F4880)) + SIN(RADIANS(90-F4881)) * SIN(RADIANS(90-F4880)) * COS(RADIANS(G4881-G4880))) * 6371392 * IFERROR(IF(AVERAGEIF('TT History'!$B:$B, D4880, 'TT History'!$E:$E) &gt; 9.8%, 1.1205, IF(AVERAGEIF('TT History'!$B:$B, D4880, 'TT History'!$E:$E) &gt;= 8.5%, 1.1055, 1.0525)), 1.0525)</f>
        <v>9.0893808586417535</v>
      </c>
    </row>
    <row r="4881" spans="1:8" x14ac:dyDescent="0.25">
      <c r="A4881" t="s">
        <v>176</v>
      </c>
      <c r="B4881" t="str">
        <f>VLOOKUP(C4881, olt_db!$B$2:$E$70, 2, 0)</f>
        <v>OLT-SMGN-Hulakma_Sinaga</v>
      </c>
      <c r="C4881" t="s">
        <v>1471</v>
      </c>
      <c r="D4881" s="96" t="s">
        <v>1929</v>
      </c>
      <c r="E4881" s="96" t="s">
        <v>1968</v>
      </c>
      <c r="F4881" s="202">
        <v>2.9713102758241399</v>
      </c>
      <c r="G4881" s="203">
        <v>99.098910468329905</v>
      </c>
      <c r="H4881" s="97">
        <f>ACOS(COS(RADIANS(90-F4882)) * COS(RADIANS(90-F4881)) + SIN(RADIANS(90-F4882)) * SIN(RADIANS(90-F4881)) * COS(RADIANS(G4882-G4881))) * 6371392 * IFERROR(IF(AVERAGEIF('TT History'!$B:$B, D4881, 'TT History'!$E:$E) &gt; 9.8%, 1.1205, IF(AVERAGEIF('TT History'!$B:$B, D4881, 'TT History'!$E:$E) &gt;= 8.5%, 1.1055, 1.0525)), 1.0525)</f>
        <v>8.6231754013622961</v>
      </c>
    </row>
    <row r="4882" spans="1:8" x14ac:dyDescent="0.25">
      <c r="A4882" t="s">
        <v>176</v>
      </c>
      <c r="B4882" t="str">
        <f>VLOOKUP(C4882, olt_db!$B$2:$E$70, 2, 0)</f>
        <v>OLT-SMGN-Hulakma_Sinaga</v>
      </c>
      <c r="C4882" t="s">
        <v>1471</v>
      </c>
      <c r="D4882" s="96" t="s">
        <v>1929</v>
      </c>
      <c r="E4882" s="96" t="s">
        <v>1969</v>
      </c>
      <c r="F4882" s="202">
        <v>2.9713080903098898</v>
      </c>
      <c r="G4882" s="203">
        <v>99.098836728705393</v>
      </c>
      <c r="H4882" s="97">
        <f>ACOS(COS(RADIANS(90-F4883)) * COS(RADIANS(90-F4882)) + SIN(RADIANS(90-F4883)) * SIN(RADIANS(90-F4882)) * COS(RADIANS(G4883-G4882))) * 6371392 * IFERROR(IF(AVERAGEIF('TT History'!$B:$B, D4882, 'TT History'!$E:$E) &gt; 9.8%, 1.1205, IF(AVERAGEIF('TT History'!$B:$B, D4882, 'TT History'!$E:$E) &gt;= 8.5%, 1.1055, 1.0525)), 1.0525)</f>
        <v>9.1277490356803455</v>
      </c>
    </row>
    <row r="4883" spans="1:8" x14ac:dyDescent="0.25">
      <c r="A4883" t="s">
        <v>176</v>
      </c>
      <c r="B4883" t="str">
        <f>VLOOKUP(C4883, olt_db!$B$2:$E$70, 2, 0)</f>
        <v>OLT-SMGN-Hulakma_Sinaga</v>
      </c>
      <c r="C4883" t="s">
        <v>1471</v>
      </c>
      <c r="D4883" s="96" t="s">
        <v>1929</v>
      </c>
      <c r="E4883" s="96" t="s">
        <v>1970</v>
      </c>
      <c r="F4883" s="202">
        <v>2.9712993572297002</v>
      </c>
      <c r="G4883" s="203">
        <v>99.098759128573306</v>
      </c>
      <c r="H4883" s="97">
        <f>ACOS(COS(RADIANS(90-F4884)) * COS(RADIANS(90-F4883)) + SIN(RADIANS(90-F4884)) * SIN(RADIANS(90-F4883)) * COS(RADIANS(G4884-G4883))) * 6371392 * IFERROR(IF(AVERAGEIF('TT History'!$B:$B, D4883, 'TT History'!$E:$E) &gt; 9.8%, 1.1205, IF(AVERAGEIF('TT History'!$B:$B, D4883, 'TT History'!$E:$E) &gt;= 8.5%, 1.1055, 1.0525)), 1.0525)</f>
        <v>11.415154633041528</v>
      </c>
    </row>
    <row r="4884" spans="1:8" x14ac:dyDescent="0.25">
      <c r="A4884" t="s">
        <v>176</v>
      </c>
      <c r="B4884" t="str">
        <f>VLOOKUP(C4884, olt_db!$B$2:$E$70, 2, 0)</f>
        <v>OLT-SMGN-Hulakma_Sinaga</v>
      </c>
      <c r="C4884" t="s">
        <v>1471</v>
      </c>
      <c r="D4884" s="96" t="s">
        <v>1929</v>
      </c>
      <c r="E4884" s="96" t="s">
        <v>1774</v>
      </c>
      <c r="F4884" s="202">
        <v>2.97129511725322</v>
      </c>
      <c r="G4884" s="203">
        <v>99.098661553653898</v>
      </c>
      <c r="H4884" s="97">
        <f>ACOS(COS(RADIANS(90-F4885)) * COS(RADIANS(90-F4884)) + SIN(RADIANS(90-F4885)) * SIN(RADIANS(90-F4884)) * COS(RADIANS(G4885-G4884))) * 6371392 * IFERROR(IF(AVERAGEIF('TT History'!$B:$B, D4884, 'TT History'!$E:$E) &gt; 9.8%, 1.1205, IF(AVERAGEIF('TT History'!$B:$B, D4884, 'TT History'!$E:$E) &gt;= 8.5%, 1.1055, 1.0525)), 1.0525)</f>
        <v>19.524132849933075</v>
      </c>
    </row>
    <row r="4885" spans="1:8" x14ac:dyDescent="0.25">
      <c r="A4885" t="s">
        <v>176</v>
      </c>
      <c r="B4885" t="str">
        <f>VLOOKUP(C4885, olt_db!$B$2:$E$70, 2, 0)</f>
        <v>OLT-SMGN-Hulakma_Sinaga</v>
      </c>
      <c r="C4885" t="s">
        <v>1471</v>
      </c>
      <c r="D4885" s="96" t="s">
        <v>1929</v>
      </c>
      <c r="E4885" s="96" t="s">
        <v>1775</v>
      </c>
      <c r="F4885" s="202">
        <v>2.9714471463272898</v>
      </c>
      <c r="G4885" s="203">
        <v>99.098592795209001</v>
      </c>
      <c r="H4885" s="97">
        <f>ACOS(COS(RADIANS(90-F4886)) * COS(RADIANS(90-F4885)) + SIN(RADIANS(90-F4886)) * SIN(RADIANS(90-F4885)) * COS(RADIANS(G4886-G4885))) * 6371392 * IFERROR(IF(AVERAGEIF('TT History'!$B:$B, D4885, 'TT History'!$E:$E) &gt; 9.8%, 1.1205, IF(AVERAGEIF('TT History'!$B:$B, D4885, 'TT History'!$E:$E) &gt;= 8.5%, 1.1055, 1.0525)), 1.0525)</f>
        <v>15.121479473822635</v>
      </c>
    </row>
    <row r="4886" spans="1:8" x14ac:dyDescent="0.25">
      <c r="A4886" t="s">
        <v>176</v>
      </c>
      <c r="B4886" t="str">
        <f>VLOOKUP(C4886, olt_db!$B$2:$E$70, 2, 0)</f>
        <v>OLT-SMGN-Hulakma_Sinaga</v>
      </c>
      <c r="C4886" t="s">
        <v>1471</v>
      </c>
      <c r="D4886" s="96" t="s">
        <v>1929</v>
      </c>
      <c r="E4886" s="96" t="s">
        <v>1776</v>
      </c>
      <c r="F4886" s="202">
        <v>2.9715627363522601</v>
      </c>
      <c r="G4886" s="203">
        <v>99.098534998162094</v>
      </c>
      <c r="H4886" s="97">
        <f>ACOS(COS(RADIANS(90-F4887)) * COS(RADIANS(90-F4886)) + SIN(RADIANS(90-F4887)) * SIN(RADIANS(90-F4886)) * COS(RADIANS(G4887-G4886))) * 6371392 * IFERROR(IF(AVERAGEIF('TT History'!$B:$B, D4886, 'TT History'!$E:$E) &gt; 9.8%, 1.1205, IF(AVERAGEIF('TT History'!$B:$B, D4886, 'TT History'!$E:$E) &gt;= 8.5%, 1.1055, 1.0525)), 1.0525)</f>
        <v>14.618872180078224</v>
      </c>
    </row>
    <row r="4887" spans="1:8" x14ac:dyDescent="0.25">
      <c r="A4887" t="s">
        <v>176</v>
      </c>
      <c r="B4887" t="str">
        <f>VLOOKUP(C4887, olt_db!$B$2:$E$70, 2, 0)</f>
        <v>OLT-SMGN-Hulakma_Sinaga</v>
      </c>
      <c r="C4887" t="s">
        <v>1471</v>
      </c>
      <c r="D4887" s="96" t="s">
        <v>1929</v>
      </c>
      <c r="E4887" s="96" t="s">
        <v>1777</v>
      </c>
      <c r="F4887" s="202">
        <v>2.9716765095718398</v>
      </c>
      <c r="G4887" s="203">
        <v>99.0984833799846</v>
      </c>
      <c r="H4887" s="97">
        <f>ACOS(COS(RADIANS(90-F4888)) * COS(RADIANS(90-F4887)) + SIN(RADIANS(90-F4888)) * SIN(RADIANS(90-F4887)) * COS(RADIANS(G4888-G4887))) * 6371392 * IFERROR(IF(AVERAGEIF('TT History'!$B:$B, D4887, 'TT History'!$E:$E) &gt; 9.8%, 1.1205, IF(AVERAGEIF('TT History'!$B:$B, D4887, 'TT History'!$E:$E) &gt;= 8.5%, 1.1055, 1.0525)), 1.0525)</f>
        <v>19.268019456011665</v>
      </c>
    </row>
    <row r="4888" spans="1:8" x14ac:dyDescent="0.25">
      <c r="A4888" t="s">
        <v>176</v>
      </c>
      <c r="B4888" t="str">
        <f>VLOOKUP(C4888, olt_db!$B$2:$E$70, 2, 0)</f>
        <v>OLT-SMGN-Hulakma_Sinaga</v>
      </c>
      <c r="C4888" t="s">
        <v>1471</v>
      </c>
      <c r="D4888" s="96" t="s">
        <v>1929</v>
      </c>
      <c r="E4888" s="96" t="s">
        <v>1778</v>
      </c>
      <c r="F4888" s="202">
        <v>2.97182748129284</v>
      </c>
      <c r="G4888" s="203">
        <v>99.098417640886296</v>
      </c>
      <c r="H4888" s="97">
        <f>ACOS(COS(RADIANS(90-F4889)) * COS(RADIANS(90-F4888)) + SIN(RADIANS(90-F4889)) * SIN(RADIANS(90-F4888)) * COS(RADIANS(G4889-G4888))) * 6371392 * IFERROR(IF(AVERAGEIF('TT History'!$B:$B, D4888, 'TT History'!$E:$E) &gt; 9.8%, 1.1205, IF(AVERAGEIF('TT History'!$B:$B, D4888, 'TT History'!$E:$E) &gt;= 8.5%, 1.1055, 1.0525)), 1.0525)</f>
        <v>23.118893883552467</v>
      </c>
    </row>
    <row r="4889" spans="1:8" x14ac:dyDescent="0.25">
      <c r="A4889" t="s">
        <v>176</v>
      </c>
      <c r="B4889" t="str">
        <f>VLOOKUP(C4889, olt_db!$B$2:$E$70, 2, 0)</f>
        <v>OLT-SMGN-Hulakma_Sinaga</v>
      </c>
      <c r="C4889" t="s">
        <v>1471</v>
      </c>
      <c r="D4889" s="96" t="s">
        <v>1929</v>
      </c>
      <c r="E4889" s="96" t="s">
        <v>1779</v>
      </c>
      <c r="F4889" s="202">
        <v>2.97200868733451</v>
      </c>
      <c r="G4889" s="203">
        <v>99.098338902915302</v>
      </c>
      <c r="H4889" s="97">
        <f>ACOS(COS(RADIANS(90-F4890)) * COS(RADIANS(90-F4889)) + SIN(RADIANS(90-F4890)) * SIN(RADIANS(90-F4889)) * COS(RADIANS(G4890-G4889))) * 6371392 * IFERROR(IF(AVERAGEIF('TT History'!$B:$B, D4889, 'TT History'!$E:$E) &gt; 9.8%, 1.1205, IF(AVERAGEIF('TT History'!$B:$B, D4889, 'TT History'!$E:$E) &gt;= 8.5%, 1.1055, 1.0525)), 1.0525)</f>
        <v>12.717268311521224</v>
      </c>
    </row>
    <row r="4890" spans="1:8" x14ac:dyDescent="0.25">
      <c r="A4890" t="s">
        <v>176</v>
      </c>
      <c r="B4890" t="str">
        <f>VLOOKUP(C4890, olt_db!$B$2:$E$70, 2, 0)</f>
        <v>OLT-SMGN-Hulakma_Sinaga</v>
      </c>
      <c r="C4890" t="s">
        <v>1471</v>
      </c>
      <c r="D4890" s="96" t="s">
        <v>1929</v>
      </c>
      <c r="E4890" s="96" t="s">
        <v>1780</v>
      </c>
      <c r="F4890" s="202">
        <v>2.9721038146163998</v>
      </c>
      <c r="G4890" s="203">
        <v>99.098286311074105</v>
      </c>
      <c r="H4890" s="97">
        <f>ACOS(COS(RADIANS(90-F4891)) * COS(RADIANS(90-F4890)) + SIN(RADIANS(90-F4891)) * SIN(RADIANS(90-F4890)) * COS(RADIANS(G4891-G4890))) * 6371392 * IFERROR(IF(AVERAGEIF('TT History'!$B:$B, D4890, 'TT History'!$E:$E) &gt; 9.8%, 1.1205, IF(AVERAGEIF('TT History'!$B:$B, D4890, 'TT History'!$E:$E) &gt;= 8.5%, 1.1055, 1.0525)), 1.0525)</f>
        <v>8.101367982496285</v>
      </c>
    </row>
    <row r="4891" spans="1:8" x14ac:dyDescent="0.25">
      <c r="A4891" t="s">
        <v>176</v>
      </c>
      <c r="B4891" t="str">
        <f>VLOOKUP(C4891, olt_db!$B$2:$E$70, 2, 0)</f>
        <v>OLT-SMGN-Hulakma_Sinaga</v>
      </c>
      <c r="C4891" t="s">
        <v>1471</v>
      </c>
      <c r="D4891" s="96" t="s">
        <v>1929</v>
      </c>
      <c r="E4891" s="96" t="s">
        <v>1781</v>
      </c>
      <c r="F4891" s="202">
        <v>2.9721678209981901</v>
      </c>
      <c r="G4891" s="203">
        <v>99.098259918046395</v>
      </c>
      <c r="H4891" s="97">
        <f>ACOS(COS(RADIANS(90-F4892)) * COS(RADIANS(90-F4891)) + SIN(RADIANS(90-F4892)) * SIN(RADIANS(90-F4891)) * COS(RADIANS(G4892-G4891))) * 6371392 * IFERROR(IF(AVERAGEIF('TT History'!$B:$B, D4891, 'TT History'!$E:$E) &gt; 9.8%, 1.1205, IF(AVERAGEIF('TT History'!$B:$B, D4891, 'TT History'!$E:$E) &gt;= 8.5%, 1.1055, 1.0525)), 1.0525)</f>
        <v>18.75701306998327</v>
      </c>
    </row>
    <row r="4892" spans="1:8" x14ac:dyDescent="0.25">
      <c r="A4892" t="s">
        <v>176</v>
      </c>
      <c r="B4892" t="str">
        <f>VLOOKUP(C4892, olt_db!$B$2:$E$70, 2, 0)</f>
        <v>OLT-SMGN-Hulakma_Sinaga</v>
      </c>
      <c r="C4892" t="s">
        <v>1471</v>
      </c>
      <c r="D4892" s="96" t="s">
        <v>1929</v>
      </c>
      <c r="E4892" s="96" t="s">
        <v>1782</v>
      </c>
      <c r="F4892" s="202">
        <v>2.97230836871399</v>
      </c>
      <c r="G4892" s="203">
        <v>99.098182803330602</v>
      </c>
      <c r="H4892" s="97">
        <f>ACOS(COS(RADIANS(90-F4893)) * COS(RADIANS(90-F4892)) + SIN(RADIANS(90-F4893)) * SIN(RADIANS(90-F4892)) * COS(RADIANS(G4893-G4892))) * 6371392 * IFERROR(IF(AVERAGEIF('TT History'!$B:$B, D4892, 'TT History'!$E:$E) &gt; 9.8%, 1.1205, IF(AVERAGEIF('TT History'!$B:$B, D4892, 'TT History'!$E:$E) &gt;= 8.5%, 1.1055, 1.0525)), 1.0525)</f>
        <v>11.355957235438233</v>
      </c>
    </row>
    <row r="4893" spans="1:8" x14ac:dyDescent="0.25">
      <c r="A4893" t="s">
        <v>176</v>
      </c>
      <c r="B4893" t="str">
        <f>VLOOKUP(C4893, olt_db!$B$2:$E$70, 2, 0)</f>
        <v>OLT-SMGN-Hulakma_Sinaga</v>
      </c>
      <c r="C4893" t="s">
        <v>1471</v>
      </c>
      <c r="D4893" s="96" t="s">
        <v>1929</v>
      </c>
      <c r="E4893" s="96" t="s">
        <v>1783</v>
      </c>
      <c r="F4893" s="202">
        <v>2.97239521038607</v>
      </c>
      <c r="G4893" s="203">
        <v>99.098139461164095</v>
      </c>
      <c r="H4893" s="97">
        <f>ACOS(COS(RADIANS(90-F4894)) * COS(RADIANS(90-F4893)) + SIN(RADIANS(90-F4894)) * SIN(RADIANS(90-F4893)) * COS(RADIANS(G4894-G4893))) * 6371392 * IFERROR(IF(AVERAGEIF('TT History'!$B:$B, D4893, 'TT History'!$E:$E) &gt; 9.8%, 1.1205, IF(AVERAGEIF('TT History'!$B:$B, D4893, 'TT History'!$E:$E) &gt;= 8.5%, 1.1055, 1.0525)), 1.0525)</f>
        <v>12.97224533274407</v>
      </c>
    </row>
    <row r="4894" spans="1:8" x14ac:dyDescent="0.25">
      <c r="A4894" t="s">
        <v>176</v>
      </c>
      <c r="B4894" t="str">
        <f>VLOOKUP(C4894, olt_db!$B$2:$E$70, 2, 0)</f>
        <v>OLT-SMGN-Hulakma_Sinaga</v>
      </c>
      <c r="C4894" t="s">
        <v>1471</v>
      </c>
      <c r="D4894" s="96" t="s">
        <v>1929</v>
      </c>
      <c r="E4894" s="96" t="s">
        <v>1784</v>
      </c>
      <c r="F4894" s="202">
        <v>2.9724944579632302</v>
      </c>
      <c r="G4894" s="203">
        <v>99.098090049334303</v>
      </c>
      <c r="H4894" s="97">
        <f>ACOS(COS(RADIANS(90-F4895)) * COS(RADIANS(90-F4894)) + SIN(RADIANS(90-F4895)) * SIN(RADIANS(90-F4894)) * COS(RADIANS(G4895-G4894))) * 6371392 * IFERROR(IF(AVERAGEIF('TT History'!$B:$B, D4894, 'TT History'!$E:$E) &gt; 9.8%, 1.1205, IF(AVERAGEIF('TT History'!$B:$B, D4894, 'TT History'!$E:$E) &gt;= 8.5%, 1.1055, 1.0525)), 1.0525)</f>
        <v>21.69190115490262</v>
      </c>
    </row>
    <row r="4895" spans="1:8" x14ac:dyDescent="0.25">
      <c r="A4895" t="s">
        <v>176</v>
      </c>
      <c r="B4895" t="str">
        <f>VLOOKUP(C4895, olt_db!$B$2:$E$70, 2, 0)</f>
        <v>OLT-SMGN-Hulakma_Sinaga</v>
      </c>
      <c r="C4895" t="s">
        <v>1471</v>
      </c>
      <c r="D4895" s="96" t="s">
        <v>1929</v>
      </c>
      <c r="E4895" s="96" t="s">
        <v>1785</v>
      </c>
      <c r="F4895" s="202">
        <v>2.9726564402136502</v>
      </c>
      <c r="G4895" s="203">
        <v>99.0979998629536</v>
      </c>
      <c r="H4895" s="97">
        <f>ACOS(COS(RADIANS(90-F4896)) * COS(RADIANS(90-F4895)) + SIN(RADIANS(90-F4896)) * SIN(RADIANS(90-F4895)) * COS(RADIANS(G4896-G4895))) * 6371392 * IFERROR(IF(AVERAGEIF('TT History'!$B:$B, D4895, 'TT History'!$E:$E) &gt; 9.8%, 1.1205, IF(AVERAGEIF('TT History'!$B:$B, D4895, 'TT History'!$E:$E) &gt;= 8.5%, 1.1055, 1.0525)), 1.0525)</f>
        <v>17.27440801328213</v>
      </c>
    </row>
    <row r="4896" spans="1:8" x14ac:dyDescent="0.25">
      <c r="A4896" t="s">
        <v>176</v>
      </c>
      <c r="B4896" t="str">
        <f>VLOOKUP(C4896, olt_db!$B$2:$E$70, 2, 0)</f>
        <v>OLT-SMGN-Hulakma_Sinaga</v>
      </c>
      <c r="C4896" t="s">
        <v>1471</v>
      </c>
      <c r="D4896" s="96" t="s">
        <v>1929</v>
      </c>
      <c r="E4896" s="96" t="s">
        <v>1786</v>
      </c>
      <c r="F4896" s="202">
        <v>2.9727906960036199</v>
      </c>
      <c r="G4896" s="203">
        <v>99.097938460484301</v>
      </c>
      <c r="H4896" s="97">
        <f>ACOS(COS(RADIANS(90-F4897)) * COS(RADIANS(90-F4896)) + SIN(RADIANS(90-F4897)) * SIN(RADIANS(90-F4896)) * COS(RADIANS(G4897-G4896))) * 6371392 * IFERROR(IF(AVERAGEIF('TT History'!$B:$B, D4896, 'TT History'!$E:$E) &gt; 9.8%, 1.1205, IF(AVERAGEIF('TT History'!$B:$B, D4896, 'TT History'!$E:$E) &gt;= 8.5%, 1.1055, 1.0525)), 1.0525)</f>
        <v>24.582294355556897</v>
      </c>
    </row>
    <row r="4897" spans="1:8" x14ac:dyDescent="0.25">
      <c r="A4897" t="s">
        <v>176</v>
      </c>
      <c r="B4897" t="str">
        <f>VLOOKUP(C4897, olt_db!$B$2:$E$70, 2, 0)</f>
        <v>OLT-SMGN-Hulakma_Sinaga</v>
      </c>
      <c r="C4897" t="s">
        <v>1471</v>
      </c>
      <c r="D4897" s="96" t="s">
        <v>1929</v>
      </c>
      <c r="E4897" s="96" t="s">
        <v>1788</v>
      </c>
      <c r="F4897" s="202">
        <v>2.9729758744880899</v>
      </c>
      <c r="G4897" s="203">
        <v>99.097839214486598</v>
      </c>
      <c r="H4897" s="97">
        <f>ACOS(COS(RADIANS(90-F4898)) * COS(RADIANS(90-F4897)) + SIN(RADIANS(90-F4898)) * SIN(RADIANS(90-F4897)) * COS(RADIANS(G4898-G4897))) * 6371392 * IFERROR(IF(AVERAGEIF('TT History'!$B:$B, D4897, 'TT History'!$E:$E) &gt; 9.8%, 1.1205, IF(AVERAGEIF('TT History'!$B:$B, D4897, 'TT History'!$E:$E) &gt;= 8.5%, 1.1055, 1.0525)), 1.0525)</f>
        <v>16.093288101887012</v>
      </c>
    </row>
    <row r="4898" spans="1:8" x14ac:dyDescent="0.25">
      <c r="A4898" t="s">
        <v>176</v>
      </c>
      <c r="B4898" t="str">
        <f>VLOOKUP(C4898, olt_db!$B$2:$E$70, 2, 0)</f>
        <v>OLT-SMGN-Hulakma_Sinaga</v>
      </c>
      <c r="C4898" t="s">
        <v>1471</v>
      </c>
      <c r="D4898" s="96" t="s">
        <v>1929</v>
      </c>
      <c r="E4898" s="96" t="s">
        <v>1790</v>
      </c>
      <c r="F4898" s="202">
        <v>2.9730931061557899</v>
      </c>
      <c r="G4898" s="203">
        <v>99.097767260510295</v>
      </c>
      <c r="H4898" s="97">
        <f>ACOS(COS(RADIANS(90-F4899)) * COS(RADIANS(90-F4898)) + SIN(RADIANS(90-F4899)) * SIN(RADIANS(90-F4898)) * COS(RADIANS(G4899-G4898))) * 6371392 * IFERROR(IF(AVERAGEIF('TT History'!$B:$B, D4898, 'TT History'!$E:$E) &gt; 9.8%, 1.1205, IF(AVERAGEIF('TT History'!$B:$B, D4898, 'TT History'!$E:$E) &gt;= 8.5%, 1.1055, 1.0525)), 1.0525)</f>
        <v>16.440410195140327</v>
      </c>
    </row>
    <row r="4899" spans="1:8" x14ac:dyDescent="0.25">
      <c r="A4899" t="s">
        <v>176</v>
      </c>
      <c r="B4899" t="str">
        <f>VLOOKUP(C4899, olt_db!$B$2:$E$70, 2, 0)</f>
        <v>OLT-SMGN-Hulakma_Sinaga</v>
      </c>
      <c r="C4899" t="s">
        <v>1471</v>
      </c>
      <c r="D4899" s="96" t="s">
        <v>1929</v>
      </c>
      <c r="E4899" s="96" t="s">
        <v>1792</v>
      </c>
      <c r="F4899" s="202">
        <v>2.9732263364815399</v>
      </c>
      <c r="G4899" s="203">
        <v>99.097722695043103</v>
      </c>
      <c r="H4899" s="97">
        <f>ACOS(COS(RADIANS(90-F4900)) * COS(RADIANS(90-F4899)) + SIN(RADIANS(90-F4900)) * SIN(RADIANS(90-F4899)) * COS(RADIANS(G4900-G4899))) * 6371392 * IFERROR(IF(AVERAGEIF('TT History'!$B:$B, D4899, 'TT History'!$E:$E) &gt; 9.8%, 1.1205, IF(AVERAGEIF('TT History'!$B:$B, D4899, 'TT History'!$E:$E) &gt;= 8.5%, 1.1055, 1.0525)), 1.0525)</f>
        <v>20.69303473609779</v>
      </c>
    </row>
    <row r="4900" spans="1:8" x14ac:dyDescent="0.25">
      <c r="A4900" t="s">
        <v>176</v>
      </c>
      <c r="B4900" t="str">
        <f>VLOOKUP(C4900, olt_db!$B$2:$E$70, 2, 0)</f>
        <v>OLT-SMGN-Hulakma_Sinaga</v>
      </c>
      <c r="C4900" t="s">
        <v>1471</v>
      </c>
      <c r="D4900" s="96" t="s">
        <v>1929</v>
      </c>
      <c r="E4900" s="96" t="s">
        <v>1794</v>
      </c>
      <c r="F4900" s="202">
        <v>2.9733831223087099</v>
      </c>
      <c r="G4900" s="203">
        <v>99.0976408663212</v>
      </c>
      <c r="H4900" s="97">
        <f>ACOS(COS(RADIANS(90-F4901)) * COS(RADIANS(90-F4900)) + SIN(RADIANS(90-F4901)) * SIN(RADIANS(90-F4900)) * COS(RADIANS(G4901-G4900))) * 6371392 * IFERROR(IF(AVERAGEIF('TT History'!$B:$B, D4900, 'TT History'!$E:$E) &gt; 9.8%, 1.1205, IF(AVERAGEIF('TT History'!$B:$B, D4900, 'TT History'!$E:$E) &gt;= 8.5%, 1.1055, 1.0525)), 1.0525)</f>
        <v>21.303133399175515</v>
      </c>
    </row>
    <row r="4901" spans="1:8" x14ac:dyDescent="0.25">
      <c r="A4901" t="s">
        <v>176</v>
      </c>
      <c r="B4901" t="str">
        <f>VLOOKUP(C4901, olt_db!$B$2:$E$70, 2, 0)</f>
        <v>OLT-SMGN-Hulakma_Sinaga</v>
      </c>
      <c r="C4901" t="s">
        <v>1471</v>
      </c>
      <c r="D4901" s="96" t="s">
        <v>1929</v>
      </c>
      <c r="E4901" s="96" t="s">
        <v>1796</v>
      </c>
      <c r="F4901" s="202">
        <v>2.97354383946587</v>
      </c>
      <c r="G4901" s="203">
        <v>99.0975553146002</v>
      </c>
      <c r="H4901" s="97">
        <f>ACOS(COS(RADIANS(90-F4902)) * COS(RADIANS(90-F4901)) + SIN(RADIANS(90-F4902)) * SIN(RADIANS(90-F4901)) * COS(RADIANS(G4902-G4901))) * 6371392 * IFERROR(IF(AVERAGEIF('TT History'!$B:$B, D4901, 'TT History'!$E:$E) &gt; 9.8%, 1.1205, IF(AVERAGEIF('TT History'!$B:$B, D4901, 'TT History'!$E:$E) &gt;= 8.5%, 1.1055, 1.0525)), 1.0525)</f>
        <v>19.643441591504377</v>
      </c>
    </row>
    <row r="4902" spans="1:8" x14ac:dyDescent="0.25">
      <c r="A4902" t="s">
        <v>176</v>
      </c>
      <c r="B4902" t="str">
        <f>VLOOKUP(C4902, olt_db!$B$2:$E$70, 2, 0)</f>
        <v>OLT-SMGN-Hulakma_Sinaga</v>
      </c>
      <c r="C4902" t="s">
        <v>1471</v>
      </c>
      <c r="D4902" s="96" t="s">
        <v>1929</v>
      </c>
      <c r="E4902" s="96" t="s">
        <v>1798</v>
      </c>
      <c r="F4902" s="202">
        <v>2.9736925573280599</v>
      </c>
      <c r="G4902" s="203">
        <v>99.097477422048399</v>
      </c>
      <c r="H4902" s="97">
        <f>ACOS(COS(RADIANS(90-F4903)) * COS(RADIANS(90-F4902)) + SIN(RADIANS(90-F4903)) * SIN(RADIANS(90-F4902)) * COS(RADIANS(G4903-G4902))) * 6371392 * IFERROR(IF(AVERAGEIF('TT History'!$B:$B, D4902, 'TT History'!$E:$E) &gt; 9.8%, 1.1205, IF(AVERAGEIF('TT History'!$B:$B, D4902, 'TT History'!$E:$E) &gt;= 8.5%, 1.1055, 1.0525)), 1.0525)</f>
        <v>21.039964445216704</v>
      </c>
    </row>
    <row r="4903" spans="1:8" x14ac:dyDescent="0.25">
      <c r="A4903" t="s">
        <v>176</v>
      </c>
      <c r="B4903" t="str">
        <f>VLOOKUP(C4903, olt_db!$B$2:$E$70, 2, 0)</f>
        <v>OLT-SMGN-Hulakma_Sinaga</v>
      </c>
      <c r="C4903" t="s">
        <v>1471</v>
      </c>
      <c r="D4903" s="96" t="s">
        <v>1929</v>
      </c>
      <c r="E4903" s="96" t="s">
        <v>1800</v>
      </c>
      <c r="F4903" s="202">
        <v>2.9738543580200099</v>
      </c>
      <c r="G4903" s="203">
        <v>99.097398975227904</v>
      </c>
      <c r="H4903" s="97">
        <f>ACOS(COS(RADIANS(90-F4904)) * COS(RADIANS(90-F4903)) + SIN(RADIANS(90-F4904)) * SIN(RADIANS(90-F4903)) * COS(RADIANS(G4904-G4903))) * 6371392 * IFERROR(IF(AVERAGEIF('TT History'!$B:$B, D4903, 'TT History'!$E:$E) &gt; 9.8%, 1.1205, IF(AVERAGEIF('TT History'!$B:$B, D4903, 'TT History'!$E:$E) &gt;= 8.5%, 1.1055, 1.0525)), 1.0525)</f>
        <v>14.785605008212496</v>
      </c>
    </row>
    <row r="4904" spans="1:8" x14ac:dyDescent="0.25">
      <c r="A4904" t="s">
        <v>176</v>
      </c>
      <c r="B4904" t="str">
        <f>VLOOKUP(C4904, olt_db!$B$2:$E$70, 2, 0)</f>
        <v>OLT-SMGN-Hulakma_Sinaga</v>
      </c>
      <c r="C4904" t="s">
        <v>1471</v>
      </c>
      <c r="D4904" s="96" t="s">
        <v>1929</v>
      </c>
      <c r="E4904" s="96" t="s">
        <v>1802</v>
      </c>
      <c r="F4904" s="202">
        <v>2.97396745613946</v>
      </c>
      <c r="G4904" s="203">
        <v>99.097342616399899</v>
      </c>
      <c r="H4904" s="97">
        <f>ACOS(COS(RADIANS(90-F4905)) * COS(RADIANS(90-F4904)) + SIN(RADIANS(90-F4905)) * SIN(RADIANS(90-F4904)) * COS(RADIANS(G4905-G4904))) * 6371392 * IFERROR(IF(AVERAGEIF('TT History'!$B:$B, D4904, 'TT History'!$E:$E) &gt; 9.8%, 1.1205, IF(AVERAGEIF('TT History'!$B:$B, D4904, 'TT History'!$E:$E) &gt;= 8.5%, 1.1055, 1.0525)), 1.0525)</f>
        <v>13.733493503586555</v>
      </c>
    </row>
    <row r="4905" spans="1:8" x14ac:dyDescent="0.25">
      <c r="A4905" t="s">
        <v>176</v>
      </c>
      <c r="B4905" t="str">
        <f>VLOOKUP(C4905, olt_db!$B$2:$E$70, 2, 0)</f>
        <v>OLT-SMGN-Hulakma_Sinaga</v>
      </c>
      <c r="C4905" t="s">
        <v>1471</v>
      </c>
      <c r="D4905" s="96" t="s">
        <v>1929</v>
      </c>
      <c r="E4905" s="96" t="s">
        <v>1804</v>
      </c>
      <c r="F4905" s="202">
        <v>2.97407211913234</v>
      </c>
      <c r="G4905" s="203">
        <v>99.097289491050702</v>
      </c>
      <c r="H4905" s="97">
        <f>ACOS(COS(RADIANS(90-F4906)) * COS(RADIANS(90-F4905)) + SIN(RADIANS(90-F4906)) * SIN(RADIANS(90-F4905)) * COS(RADIANS(G4906-G4905))) * 6371392 * IFERROR(IF(AVERAGEIF('TT History'!$B:$B, D4905, 'TT History'!$E:$E) &gt; 9.8%, 1.1205, IF(AVERAGEIF('TT History'!$B:$B, D4905, 'TT History'!$E:$E) &gt;= 8.5%, 1.1055, 1.0525)), 1.0525)</f>
        <v>17.483259165247283</v>
      </c>
    </row>
    <row r="4906" spans="1:8" x14ac:dyDescent="0.25">
      <c r="A4906" t="s">
        <v>176</v>
      </c>
      <c r="B4906" t="str">
        <f>VLOOKUP(C4906, olt_db!$B$2:$E$70, 2, 0)</f>
        <v>OLT-SMGN-Hulakma_Sinaga</v>
      </c>
      <c r="C4906" t="s">
        <v>1471</v>
      </c>
      <c r="D4906" s="96" t="s">
        <v>1929</v>
      </c>
      <c r="E4906" s="96" t="s">
        <v>1806</v>
      </c>
      <c r="F4906" s="202">
        <v>2.97420514174858</v>
      </c>
      <c r="G4906" s="203">
        <v>99.097221441126706</v>
      </c>
      <c r="H4906" s="97">
        <f>ACOS(COS(RADIANS(90-F4907)) * COS(RADIANS(90-F4906)) + SIN(RADIANS(90-F4907)) * SIN(RADIANS(90-F4906)) * COS(RADIANS(G4907-G4906))) * 6371392 * IFERROR(IF(AVERAGEIF('TT History'!$B:$B, D4906, 'TT History'!$E:$E) &gt; 9.8%, 1.1205, IF(AVERAGEIF('TT History'!$B:$B, D4906, 'TT History'!$E:$E) &gt;= 8.5%, 1.1055, 1.0525)), 1.0525)</f>
        <v>15.659962737487023</v>
      </c>
    </row>
    <row r="4907" spans="1:8" x14ac:dyDescent="0.25">
      <c r="A4907" t="s">
        <v>176</v>
      </c>
      <c r="B4907" t="str">
        <f>VLOOKUP(C4907, olt_db!$B$2:$E$70, 2, 0)</f>
        <v>OLT-SMGN-Hulakma_Sinaga</v>
      </c>
      <c r="C4907" t="s">
        <v>1471</v>
      </c>
      <c r="D4907" s="96" t="s">
        <v>1929</v>
      </c>
      <c r="E4907" s="96" t="s">
        <v>1808</v>
      </c>
      <c r="F4907" s="202">
        <v>2.97432245530335</v>
      </c>
      <c r="G4907" s="203">
        <v>99.097157011008093</v>
      </c>
      <c r="H4907" s="97">
        <f>ACOS(COS(RADIANS(90-F4908)) * COS(RADIANS(90-F4907)) + SIN(RADIANS(90-F4908)) * SIN(RADIANS(90-F4907)) * COS(RADIANS(G4908-G4907))) * 6371392 * IFERROR(IF(AVERAGEIF('TT History'!$B:$B, D4907, 'TT History'!$E:$E) &gt; 9.8%, 1.1205, IF(AVERAGEIF('TT History'!$B:$B, D4907, 'TT History'!$E:$E) &gt;= 8.5%, 1.1055, 1.0525)), 1.0525)</f>
        <v>13.637549577865194</v>
      </c>
    </row>
    <row r="4908" spans="1:8" x14ac:dyDescent="0.25">
      <c r="A4908" t="s">
        <v>176</v>
      </c>
      <c r="B4908" t="str">
        <f>VLOOKUP(C4908, olt_db!$B$2:$E$70, 2, 0)</f>
        <v>OLT-SMGN-Hulakma_Sinaga</v>
      </c>
      <c r="C4908" t="s">
        <v>1471</v>
      </c>
      <c r="D4908" s="96" t="s">
        <v>1929</v>
      </c>
      <c r="E4908" s="96" t="s">
        <v>1810</v>
      </c>
      <c r="F4908" s="202">
        <v>2.9744289132552901</v>
      </c>
      <c r="G4908" s="203">
        <v>99.097109580966105</v>
      </c>
      <c r="H4908" s="97">
        <f>ACOS(COS(RADIANS(90-F4909)) * COS(RADIANS(90-F4908)) + SIN(RADIANS(90-F4909)) * SIN(RADIANS(90-F4908)) * COS(RADIANS(G4909-G4908))) * 6371392 * IFERROR(IF(AVERAGEIF('TT History'!$B:$B, D4908, 'TT History'!$E:$E) &gt; 9.8%, 1.1205, IF(AVERAGEIF('TT History'!$B:$B, D4908, 'TT History'!$E:$E) &gt;= 8.5%, 1.1055, 1.0525)), 1.0525)</f>
        <v>13.781396121171078</v>
      </c>
    </row>
    <row r="4909" spans="1:8" x14ac:dyDescent="0.25">
      <c r="A4909" t="s">
        <v>176</v>
      </c>
      <c r="B4909" t="str">
        <f>VLOOKUP(C4909, olt_db!$B$2:$E$70, 2, 0)</f>
        <v>OLT-SMGN-Hulakma_Sinaga</v>
      </c>
      <c r="C4909" t="s">
        <v>1471</v>
      </c>
      <c r="D4909" s="96" t="s">
        <v>1929</v>
      </c>
      <c r="E4909" s="96" t="s">
        <v>1812</v>
      </c>
      <c r="F4909" s="202">
        <v>2.9745311125169001</v>
      </c>
      <c r="G4909" s="203">
        <v>99.097051017824995</v>
      </c>
      <c r="H4909" s="97">
        <f>ACOS(COS(RADIANS(90-F4910)) * COS(RADIANS(90-F4909)) + SIN(RADIANS(90-F4910)) * SIN(RADIANS(90-F4909)) * COS(RADIANS(G4910-G4909))) * 6371392 * IFERROR(IF(AVERAGEIF('TT History'!$B:$B, D4909, 'TT History'!$E:$E) &gt; 9.8%, 1.1205, IF(AVERAGEIF('TT History'!$B:$B, D4909, 'TT History'!$E:$E) &gt;= 8.5%, 1.1055, 1.0525)), 1.0525)</f>
        <v>16.187322106988113</v>
      </c>
    </row>
    <row r="4910" spans="1:8" x14ac:dyDescent="0.25">
      <c r="A4910" t="s">
        <v>176</v>
      </c>
      <c r="B4910" t="str">
        <f>VLOOKUP(C4910, olt_db!$B$2:$E$70, 2, 0)</f>
        <v>OLT-SMGN-Hulakma_Sinaga</v>
      </c>
      <c r="C4910" t="s">
        <v>1471</v>
      </c>
      <c r="D4910" s="96" t="s">
        <v>1929</v>
      </c>
      <c r="E4910" s="96" t="s">
        <v>1814</v>
      </c>
      <c r="F4910" s="202">
        <v>2.9746553651457299</v>
      </c>
      <c r="G4910" s="203">
        <v>99.096990190245904</v>
      </c>
      <c r="H4910" s="97">
        <f>ACOS(COS(RADIANS(90-F4911)) * COS(RADIANS(90-F4910)) + SIN(RADIANS(90-F4911)) * SIN(RADIANS(90-F4910)) * COS(RADIANS(G4911-G4910))) * 6371392 * IFERROR(IF(AVERAGEIF('TT History'!$B:$B, D4910, 'TT History'!$E:$E) &gt; 9.8%, 1.1205, IF(AVERAGEIF('TT History'!$B:$B, D4910, 'TT History'!$E:$E) &gt;= 8.5%, 1.1055, 1.0525)), 1.0525)</f>
        <v>17.040748943341526</v>
      </c>
    </row>
    <row r="4911" spans="1:8" x14ac:dyDescent="0.25">
      <c r="A4911" t="s">
        <v>176</v>
      </c>
      <c r="B4911" t="str">
        <f>VLOOKUP(C4911, olt_db!$B$2:$E$70, 2, 0)</f>
        <v>OLT-SMGN-Hulakma_Sinaga</v>
      </c>
      <c r="C4911" t="s">
        <v>1471</v>
      </c>
      <c r="D4911" s="96" t="s">
        <v>1929</v>
      </c>
      <c r="E4911" s="96" t="s">
        <v>1816</v>
      </c>
      <c r="F4911" s="202">
        <v>2.9747882085623698</v>
      </c>
      <c r="G4911" s="203">
        <v>99.096930509783306</v>
      </c>
      <c r="H4911" s="97">
        <f>ACOS(COS(RADIANS(90-F4912)) * COS(RADIANS(90-F4911)) + SIN(RADIANS(90-F4912)) * SIN(RADIANS(90-F4911)) * COS(RADIANS(G4912-G4911))) * 6371392 * IFERROR(IF(AVERAGEIF('TT History'!$B:$B, D4911, 'TT History'!$E:$E) &gt; 9.8%, 1.1205, IF(AVERAGEIF('TT History'!$B:$B, D4911, 'TT History'!$E:$E) &gt;= 8.5%, 1.1055, 1.0525)), 1.0525)</f>
        <v>22.318321602295374</v>
      </c>
    </row>
    <row r="4912" spans="1:8" x14ac:dyDescent="0.25">
      <c r="A4912" t="s">
        <v>176</v>
      </c>
      <c r="B4912" t="str">
        <f>VLOOKUP(C4912, olt_db!$B$2:$E$70, 2, 0)</f>
        <v>OLT-SMGN-Hulakma_Sinaga</v>
      </c>
      <c r="C4912" t="s">
        <v>1471</v>
      </c>
      <c r="D4912" s="96" t="s">
        <v>1929</v>
      </c>
      <c r="E4912" s="96" t="s">
        <v>1818</v>
      </c>
      <c r="F4912" s="202">
        <v>2.9749539718588198</v>
      </c>
      <c r="G4912" s="203">
        <v>99.096836123397196</v>
      </c>
      <c r="H4912" s="97">
        <f>ACOS(COS(RADIANS(90-F4913)) * COS(RADIANS(90-F4912)) + SIN(RADIANS(90-F4913)) * SIN(RADIANS(90-F4912)) * COS(RADIANS(G4913-G4912))) * 6371392 * IFERROR(IF(AVERAGEIF('TT History'!$B:$B, D4912, 'TT History'!$E:$E) &gt; 9.8%, 1.1205, IF(AVERAGEIF('TT History'!$B:$B, D4912, 'TT History'!$E:$E) &gt;= 8.5%, 1.1055, 1.0525)), 1.0525)</f>
        <v>12.644827088138493</v>
      </c>
    </row>
    <row r="4913" spans="1:8" x14ac:dyDescent="0.25">
      <c r="A4913" t="s">
        <v>176</v>
      </c>
      <c r="B4913" t="str">
        <f>VLOOKUP(C4913, olt_db!$B$2:$E$70, 2, 0)</f>
        <v>OLT-SMGN-Hulakma_Sinaga</v>
      </c>
      <c r="C4913" t="s">
        <v>1471</v>
      </c>
      <c r="D4913" s="96" t="s">
        <v>1929</v>
      </c>
      <c r="E4913" s="96" t="s">
        <v>1820</v>
      </c>
      <c r="F4913" s="202">
        <v>2.9750496399689901</v>
      </c>
      <c r="G4913" s="203">
        <v>99.096785858928598</v>
      </c>
      <c r="H4913" s="97">
        <f>ACOS(COS(RADIANS(90-F4914)) * COS(RADIANS(90-F4913)) + SIN(RADIANS(90-F4914)) * SIN(RADIANS(90-F4913)) * COS(RADIANS(G4914-G4913))) * 6371392 * IFERROR(IF(AVERAGEIF('TT History'!$B:$B, D4913, 'TT History'!$E:$E) &gt; 9.8%, 1.1205, IF(AVERAGEIF('TT History'!$B:$B, D4913, 'TT History'!$E:$E) &gt;= 8.5%, 1.1055, 1.0525)), 1.0525)</f>
        <v>14.898292824850033</v>
      </c>
    </row>
    <row r="4914" spans="1:8" x14ac:dyDescent="0.25">
      <c r="A4914" t="s">
        <v>176</v>
      </c>
      <c r="B4914" t="str">
        <f>VLOOKUP(C4914, olt_db!$B$2:$E$70, 2, 0)</f>
        <v>OLT-SMGN-Hulakma_Sinaga</v>
      </c>
      <c r="C4914" t="s">
        <v>1471</v>
      </c>
      <c r="D4914" s="96" t="s">
        <v>1929</v>
      </c>
      <c r="E4914" s="96" t="s">
        <v>1822</v>
      </c>
      <c r="F4914" s="202">
        <v>2.9751646739972002</v>
      </c>
      <c r="G4914" s="203">
        <v>99.096731284400803</v>
      </c>
      <c r="H4914" s="97">
        <f>ACOS(COS(RADIANS(90-F4915)) * COS(RADIANS(90-F4914)) + SIN(RADIANS(90-F4915)) * SIN(RADIANS(90-F4914)) * COS(RADIANS(G4915-G4914))) * 6371392 * IFERROR(IF(AVERAGEIF('TT History'!$B:$B, D4914, 'TT History'!$E:$E) &gt; 9.8%, 1.1205, IF(AVERAGEIF('TT History'!$B:$B, D4914, 'TT History'!$E:$E) &gt;= 8.5%, 1.1055, 1.0525)), 1.0525)</f>
        <v>18.16420013247469</v>
      </c>
    </row>
    <row r="4915" spans="1:8" x14ac:dyDescent="0.25">
      <c r="A4915" t="s">
        <v>176</v>
      </c>
      <c r="B4915" t="str">
        <f>VLOOKUP(C4915, olt_db!$B$2:$E$70, 2, 0)</f>
        <v>OLT-SMGN-Hulakma_Sinaga</v>
      </c>
      <c r="C4915" t="s">
        <v>1471</v>
      </c>
      <c r="D4915" s="96" t="s">
        <v>1929</v>
      </c>
      <c r="E4915" s="96" t="s">
        <v>1824</v>
      </c>
      <c r="F4915" s="202">
        <v>2.9753038493523398</v>
      </c>
      <c r="G4915" s="203">
        <v>99.096662517426395</v>
      </c>
      <c r="H4915" s="97">
        <f>ACOS(COS(RADIANS(90-F4916)) * COS(RADIANS(90-F4915)) + SIN(RADIANS(90-F4916)) * SIN(RADIANS(90-F4915)) * COS(RADIANS(G4916-G4915))) * 6371392 * IFERROR(IF(AVERAGEIF('TT History'!$B:$B, D4915, 'TT History'!$E:$E) &gt; 9.8%, 1.1205, IF(AVERAGEIF('TT History'!$B:$B, D4915, 'TT History'!$E:$E) &gt;= 8.5%, 1.1055, 1.0525)), 1.0525)</f>
        <v>14.354192948945025</v>
      </c>
    </row>
    <row r="4916" spans="1:8" x14ac:dyDescent="0.25">
      <c r="A4916" t="s">
        <v>176</v>
      </c>
      <c r="B4916" t="str">
        <f>VLOOKUP(C4916, olt_db!$B$2:$E$70, 2, 0)</f>
        <v>OLT-SMGN-Hulakma_Sinaga</v>
      </c>
      <c r="C4916" t="s">
        <v>1471</v>
      </c>
      <c r="D4916" s="96" t="s">
        <v>1929</v>
      </c>
      <c r="E4916" s="96" t="s">
        <v>1826</v>
      </c>
      <c r="F4916" s="202">
        <v>2.9754087558269502</v>
      </c>
      <c r="G4916" s="203">
        <v>99.096598899883105</v>
      </c>
      <c r="H4916" s="97">
        <f>ACOS(COS(RADIANS(90-F4917)) * COS(RADIANS(90-F4916)) + SIN(RADIANS(90-F4917)) * SIN(RADIANS(90-F4916)) * COS(RADIANS(G4917-G4916))) * 6371392 * IFERROR(IF(AVERAGEIF('TT History'!$B:$B, D4916, 'TT History'!$E:$E) &gt; 9.8%, 1.1205, IF(AVERAGEIF('TT History'!$B:$B, D4916, 'TT History'!$E:$E) &gt;= 8.5%, 1.1055, 1.0525)), 1.0525)</f>
        <v>14.423241424371874</v>
      </c>
    </row>
    <row r="4917" spans="1:8" x14ac:dyDescent="0.25">
      <c r="A4917" t="s">
        <v>176</v>
      </c>
      <c r="B4917" t="str">
        <f>VLOOKUP(C4917, olt_db!$B$2:$E$70, 2, 0)</f>
        <v>OLT-SMGN-Hulakma_Sinaga</v>
      </c>
      <c r="C4917" t="s">
        <v>1471</v>
      </c>
      <c r="D4917" s="96" t="s">
        <v>1929</v>
      </c>
      <c r="E4917" s="96" t="s">
        <v>1828</v>
      </c>
      <c r="F4917" s="202">
        <v>2.9755197874736301</v>
      </c>
      <c r="G4917" s="203">
        <v>99.096545361198196</v>
      </c>
      <c r="H4917" s="97">
        <f>ACOS(COS(RADIANS(90-F4918)) * COS(RADIANS(90-F4917)) + SIN(RADIANS(90-F4918)) * SIN(RADIANS(90-F4917)) * COS(RADIANS(G4918-G4917))) * 6371392 * IFERROR(IF(AVERAGEIF('TT History'!$B:$B, D4917, 'TT History'!$E:$E) &gt; 9.8%, 1.1205, IF(AVERAGEIF('TT History'!$B:$B, D4917, 'TT History'!$E:$E) &gt;= 8.5%, 1.1055, 1.0525)), 1.0525)</f>
        <v>16.933474465704112</v>
      </c>
    </row>
    <row r="4918" spans="1:8" x14ac:dyDescent="0.25">
      <c r="A4918" t="s">
        <v>176</v>
      </c>
      <c r="B4918" t="str">
        <f>VLOOKUP(C4918, olt_db!$B$2:$E$70, 2, 0)</f>
        <v>OLT-SMGN-Hulakma_Sinaga</v>
      </c>
      <c r="C4918" t="s">
        <v>1471</v>
      </c>
      <c r="D4918" s="96" t="s">
        <v>1929</v>
      </c>
      <c r="E4918" s="96" t="s">
        <v>1830</v>
      </c>
      <c r="F4918" s="202">
        <v>2.9756500104793302</v>
      </c>
      <c r="G4918" s="203">
        <v>99.096482229950396</v>
      </c>
      <c r="H4918" s="97">
        <f>ACOS(COS(RADIANS(90-F4919)) * COS(RADIANS(90-F4918)) + SIN(RADIANS(90-F4919)) * SIN(RADIANS(90-F4918)) * COS(RADIANS(G4919-G4918))) * 6371392 * IFERROR(IF(AVERAGEIF('TT History'!$B:$B, D4918, 'TT History'!$E:$E) &gt; 9.8%, 1.1205, IF(AVERAGEIF('TT History'!$B:$B, D4918, 'TT History'!$E:$E) &gt;= 8.5%, 1.1055, 1.0525)), 1.0525)</f>
        <v>16.657621991747114</v>
      </c>
    </row>
    <row r="4919" spans="1:8" x14ac:dyDescent="0.25">
      <c r="A4919" t="s">
        <v>176</v>
      </c>
      <c r="B4919" t="str">
        <f>VLOOKUP(C4919, olt_db!$B$2:$E$70, 2, 0)</f>
        <v>OLT-SMGN-Hulakma_Sinaga</v>
      </c>
      <c r="C4919" t="s">
        <v>1471</v>
      </c>
      <c r="D4919" s="96" t="s">
        <v>1929</v>
      </c>
      <c r="E4919" s="96" t="s">
        <v>1832</v>
      </c>
      <c r="F4919" s="202">
        <v>2.9757737576893701</v>
      </c>
      <c r="G4919" s="203">
        <v>99.096411838903407</v>
      </c>
      <c r="H4919" s="97">
        <f>ACOS(COS(RADIANS(90-F4920)) * COS(RADIANS(90-F4919)) + SIN(RADIANS(90-F4920)) * SIN(RADIANS(90-F4919)) * COS(RADIANS(G4920-G4919))) * 6371392 * IFERROR(IF(AVERAGEIF('TT History'!$B:$B, D4919, 'TT History'!$E:$E) &gt; 9.8%, 1.1205, IF(AVERAGEIF('TT History'!$B:$B, D4919, 'TT History'!$E:$E) &gt;= 8.5%, 1.1055, 1.0525)), 1.0525)</f>
        <v>17.040455963402568</v>
      </c>
    </row>
    <row r="4920" spans="1:8" x14ac:dyDescent="0.25">
      <c r="A4920" t="s">
        <v>176</v>
      </c>
      <c r="B4920" t="str">
        <f>VLOOKUP(C4920, olt_db!$B$2:$E$70, 2, 0)</f>
        <v>OLT-SMGN-Hulakma_Sinaga</v>
      </c>
      <c r="C4920" t="s">
        <v>1471</v>
      </c>
      <c r="D4920" s="96" t="s">
        <v>1929</v>
      </c>
      <c r="E4920" s="96" t="s">
        <v>1834</v>
      </c>
      <c r="F4920" s="202">
        <v>2.9759005008572998</v>
      </c>
      <c r="G4920" s="203">
        <v>99.096340084627997</v>
      </c>
      <c r="H4920" s="97">
        <f>ACOS(COS(RADIANS(90-F4921)) * COS(RADIANS(90-F4920)) + SIN(RADIANS(90-F4921)) * SIN(RADIANS(90-F4920)) * COS(RADIANS(G4921-G4920))) * 6371392 * IFERROR(IF(AVERAGEIF('TT History'!$B:$B, D4920, 'TT History'!$E:$E) &gt; 9.8%, 1.1205, IF(AVERAGEIF('TT History'!$B:$B, D4920, 'TT History'!$E:$E) &gt;= 8.5%, 1.1055, 1.0525)), 1.0525)</f>
        <v>19.994850173257184</v>
      </c>
    </row>
    <row r="4921" spans="1:8" x14ac:dyDescent="0.25">
      <c r="A4921" t="s">
        <v>176</v>
      </c>
      <c r="B4921" t="str">
        <f>VLOOKUP(C4921, olt_db!$B$2:$E$70, 2, 0)</f>
        <v>OLT-SMGN-Hulakma_Sinaga</v>
      </c>
      <c r="C4921" t="s">
        <v>1471</v>
      </c>
      <c r="D4921" s="96" t="s">
        <v>1929</v>
      </c>
      <c r="E4921" s="96" t="s">
        <v>1836</v>
      </c>
      <c r="F4921" s="202">
        <v>2.9760543049703201</v>
      </c>
      <c r="G4921" s="203">
        <v>99.096265617438902</v>
      </c>
      <c r="H4921" s="97">
        <f>ACOS(COS(RADIANS(90-F4922)) * COS(RADIANS(90-F4921)) + SIN(RADIANS(90-F4922)) * SIN(RADIANS(90-F4921)) * COS(RADIANS(G4922-G4921))) * 6371392 * IFERROR(IF(AVERAGEIF('TT History'!$B:$B, D4921, 'TT History'!$E:$E) &gt; 9.8%, 1.1205, IF(AVERAGEIF('TT History'!$B:$B, D4921, 'TT History'!$E:$E) &gt;= 8.5%, 1.1055, 1.0525)), 1.0525)</f>
        <v>15.441649993140395</v>
      </c>
    </row>
    <row r="4922" spans="1:8" x14ac:dyDescent="0.25">
      <c r="A4922" t="s">
        <v>176</v>
      </c>
      <c r="B4922" t="str">
        <f>VLOOKUP(C4922, olt_db!$B$2:$E$70, 2, 0)</f>
        <v>OLT-SMGN-Hulakma_Sinaga</v>
      </c>
      <c r="C4922" t="s">
        <v>1471</v>
      </c>
      <c r="D4922" s="96" t="s">
        <v>1929</v>
      </c>
      <c r="E4922" s="96" t="s">
        <v>1687</v>
      </c>
      <c r="F4922" s="202">
        <v>2.9761653199761602</v>
      </c>
      <c r="G4922" s="203">
        <v>99.096194229896</v>
      </c>
      <c r="H4922" s="97">
        <f>ACOS(COS(RADIANS(90-F4923)) * COS(RADIANS(90-F4922)) + SIN(RADIANS(90-F4923)) * SIN(RADIANS(90-F4922)) * COS(RADIANS(G4923-G4922))) * 6371392 * IFERROR(IF(AVERAGEIF('TT History'!$B:$B, D4922, 'TT History'!$E:$E) &gt; 9.8%, 1.1205, IF(AVERAGEIF('TT History'!$B:$B, D4922, 'TT History'!$E:$E) &gt;= 8.5%, 1.1055, 1.0525)), 1.0525)</f>
        <v>19.981861960793232</v>
      </c>
    </row>
    <row r="4923" spans="1:8" x14ac:dyDescent="0.25">
      <c r="A4923" t="s">
        <v>176</v>
      </c>
      <c r="B4923" t="str">
        <f>VLOOKUP(C4923, olt_db!$B$2:$E$70, 2, 0)</f>
        <v>OLT-SMGN-Hulakma_Sinaga</v>
      </c>
      <c r="C4923" t="s">
        <v>1471</v>
      </c>
      <c r="D4923" s="96" t="s">
        <v>1929</v>
      </c>
      <c r="E4923" s="96" t="s">
        <v>1688</v>
      </c>
      <c r="F4923" s="202">
        <v>2.9762139307895401</v>
      </c>
      <c r="G4923" s="203">
        <v>99.096358109399603</v>
      </c>
      <c r="H4923" s="97">
        <f>ACOS(COS(RADIANS(90-F4924)) * COS(RADIANS(90-F4923)) + SIN(RADIANS(90-F4924)) * SIN(RADIANS(90-F4923)) * COS(RADIANS(G4924-G4923))) * 6371392 * IFERROR(IF(AVERAGEIF('TT History'!$B:$B, D4923, 'TT History'!$E:$E) &gt; 9.8%, 1.1205, IF(AVERAGEIF('TT History'!$B:$B, D4923, 'TT History'!$E:$E) &gt;= 8.5%, 1.1055, 1.0525)), 1.0525)</f>
        <v>16.42521937694049</v>
      </c>
    </row>
    <row r="4924" spans="1:8" x14ac:dyDescent="0.25">
      <c r="A4924" t="s">
        <v>176</v>
      </c>
      <c r="B4924" t="str">
        <f>VLOOKUP(C4924, olt_db!$B$2:$E$70, 2, 0)</f>
        <v>OLT-SMGN-Hulakma_Sinaga</v>
      </c>
      <c r="C4924" t="s">
        <v>1471</v>
      </c>
      <c r="D4924" s="96" t="s">
        <v>1929</v>
      </c>
      <c r="E4924" s="96" t="s">
        <v>1689</v>
      </c>
      <c r="F4924" s="202">
        <v>2.9762622515978099</v>
      </c>
      <c r="G4924" s="203">
        <v>99.096490040391899</v>
      </c>
      <c r="H4924" s="97">
        <f>ACOS(COS(RADIANS(90-F4925)) * COS(RADIANS(90-F4924)) + SIN(RADIANS(90-F4925)) * SIN(RADIANS(90-F4924)) * COS(RADIANS(G4925-G4924))) * 6371392 * IFERROR(IF(AVERAGEIF('TT History'!$B:$B, D4924, 'TT History'!$E:$E) &gt; 9.8%, 1.1205, IF(AVERAGEIF('TT History'!$B:$B, D4924, 'TT History'!$E:$E) &gt;= 8.5%, 1.1055, 1.0525)), 1.0525)</f>
        <v>16.136661303993758</v>
      </c>
    </row>
    <row r="4925" spans="1:8" x14ac:dyDescent="0.25">
      <c r="A4925" t="s">
        <v>176</v>
      </c>
      <c r="B4925" t="str">
        <f>VLOOKUP(C4925, olt_db!$B$2:$E$70, 2, 0)</f>
        <v>OLT-SMGN-Hulakma_Sinaga</v>
      </c>
      <c r="C4925" t="s">
        <v>1471</v>
      </c>
      <c r="D4925" s="96" t="s">
        <v>1929</v>
      </c>
      <c r="E4925" s="96" t="s">
        <v>1690</v>
      </c>
      <c r="F4925" s="202">
        <v>2.9763029650192099</v>
      </c>
      <c r="G4925" s="203">
        <v>99.096621938251701</v>
      </c>
      <c r="H4925" s="97">
        <f>ACOS(COS(RADIANS(90-F4926)) * COS(RADIANS(90-F4925)) + SIN(RADIANS(90-F4926)) * SIN(RADIANS(90-F4925)) * COS(RADIANS(G4926-G4925))) * 6371392 * IFERROR(IF(AVERAGEIF('TT History'!$B:$B, D4925, 'TT History'!$E:$E) &gt; 9.8%, 1.1205, IF(AVERAGEIF('TT History'!$B:$B, D4925, 'TT History'!$E:$E) &gt;= 8.5%, 1.1055, 1.0525)), 1.0525)</f>
        <v>13.834186130804383</v>
      </c>
    </row>
    <row r="4926" spans="1:8" x14ac:dyDescent="0.25">
      <c r="A4926" t="s">
        <v>176</v>
      </c>
      <c r="B4926" t="str">
        <f>VLOOKUP(C4926, olt_db!$B$2:$E$70, 2, 0)</f>
        <v>OLT-SMGN-Hulakma_Sinaga</v>
      </c>
      <c r="C4926" t="s">
        <v>1471</v>
      </c>
      <c r="D4926" s="96" t="s">
        <v>1929</v>
      </c>
      <c r="E4926" s="96" t="s">
        <v>1691</v>
      </c>
      <c r="F4926" s="202">
        <v>2.9763250896478102</v>
      </c>
      <c r="G4926" s="203">
        <v>99.096738205278498</v>
      </c>
      <c r="H4926" s="97">
        <f>ACOS(COS(RADIANS(90-F4927)) * COS(RADIANS(90-F4926)) + SIN(RADIANS(90-F4927)) * SIN(RADIANS(90-F4926)) * COS(RADIANS(G4927-G4926))) * 6371392 * IFERROR(IF(AVERAGEIF('TT History'!$B:$B, D4926, 'TT History'!$E:$E) &gt; 9.8%, 1.1205, IF(AVERAGEIF('TT History'!$B:$B, D4926, 'TT History'!$E:$E) &gt;= 8.5%, 1.1055, 1.0525)), 1.0525)</f>
        <v>14.762964224854999</v>
      </c>
    </row>
    <row r="4927" spans="1:8" x14ac:dyDescent="0.25">
      <c r="A4927" t="s">
        <v>176</v>
      </c>
      <c r="B4927" t="str">
        <f>VLOOKUP(C4927, olt_db!$B$2:$E$70, 2, 0)</f>
        <v>OLT-SMGN-Hulakma_Sinaga</v>
      </c>
      <c r="C4927" t="s">
        <v>1471</v>
      </c>
      <c r="D4927" s="96" t="s">
        <v>1929</v>
      </c>
      <c r="E4927" s="96" t="s">
        <v>1692</v>
      </c>
      <c r="F4927" s="202">
        <v>2.9763453031673599</v>
      </c>
      <c r="G4927" s="203">
        <v>99.096862877368395</v>
      </c>
      <c r="H4927" s="97">
        <f>ACOS(COS(RADIANS(90-F4928)) * COS(RADIANS(90-F4927)) + SIN(RADIANS(90-F4928)) * SIN(RADIANS(90-F4927)) * COS(RADIANS(G4928-G4927))) * 6371392 * IFERROR(IF(AVERAGEIF('TT History'!$B:$B, D4927, 'TT History'!$E:$E) &gt; 9.8%, 1.1205, IF(AVERAGEIF('TT History'!$B:$B, D4927, 'TT History'!$E:$E) &gt;= 8.5%, 1.1055, 1.0525)), 1.0525)</f>
        <v>25.570985093074636</v>
      </c>
    </row>
    <row r="4928" spans="1:8" x14ac:dyDescent="0.25">
      <c r="A4928" t="s">
        <v>176</v>
      </c>
      <c r="B4928" t="str">
        <f>VLOOKUP(C4928, olt_db!$B$2:$E$70, 2, 0)</f>
        <v>OLT-SMGN-Hulakma_Sinaga</v>
      </c>
      <c r="C4928" t="s">
        <v>1471</v>
      </c>
      <c r="D4928" s="96" t="s">
        <v>1929</v>
      </c>
      <c r="E4928" s="96" t="s">
        <v>1693</v>
      </c>
      <c r="F4928" s="202">
        <v>2.9763918983112001</v>
      </c>
      <c r="G4928" s="203">
        <v>99.097076618859603</v>
      </c>
      <c r="H4928" s="97">
        <f>ACOS(COS(RADIANS(90-F4929)) * COS(RADIANS(90-F4928)) + SIN(RADIANS(90-F4929)) * SIN(RADIANS(90-F4928)) * COS(RADIANS(G4929-G4928))) * 6371392 * IFERROR(IF(AVERAGEIF('TT History'!$B:$B, D4928, 'TT History'!$E:$E) &gt; 9.8%, 1.1205, IF(AVERAGEIF('TT History'!$B:$B, D4928, 'TT History'!$E:$E) &gt;= 8.5%, 1.1055, 1.0525)), 1.0525)</f>
        <v>16.268235378027761</v>
      </c>
    </row>
    <row r="4929" spans="1:8" x14ac:dyDescent="0.25">
      <c r="A4929" t="s">
        <v>176</v>
      </c>
      <c r="B4929" t="str">
        <f>VLOOKUP(C4929, olt_db!$B$2:$E$70, 2, 0)</f>
        <v>OLT-SMGN-Hulakma_Sinaga</v>
      </c>
      <c r="C4929" t="s">
        <v>1471</v>
      </c>
      <c r="D4929" s="96" t="s">
        <v>1929</v>
      </c>
      <c r="E4929" s="96" t="s">
        <v>1694</v>
      </c>
      <c r="F4929" s="202">
        <v>2.9764399283397802</v>
      </c>
      <c r="G4929" s="203">
        <v>99.097207228758506</v>
      </c>
      <c r="H4929" s="97">
        <f>ACOS(COS(RADIANS(90-F4930)) * COS(RADIANS(90-F4929)) + SIN(RADIANS(90-F4930)) * SIN(RADIANS(90-F4929)) * COS(RADIANS(G4930-G4929))) * 6371392 * IFERROR(IF(AVERAGEIF('TT History'!$B:$B, D4929, 'TT History'!$E:$E) &gt; 9.8%, 1.1205, IF(AVERAGEIF('TT History'!$B:$B, D4929, 'TT History'!$E:$E) &gt;= 8.5%, 1.1055, 1.0525)), 1.0525)</f>
        <v>18.376523095674195</v>
      </c>
    </row>
    <row r="4930" spans="1:8" x14ac:dyDescent="0.25">
      <c r="A4930" t="s">
        <v>176</v>
      </c>
      <c r="B4930" t="str">
        <f>VLOOKUP(C4930, olt_db!$B$2:$E$70, 2, 0)</f>
        <v>OLT-SMGN-Hulakma_Sinaga</v>
      </c>
      <c r="C4930" t="s">
        <v>1471</v>
      </c>
      <c r="D4930" s="96" t="s">
        <v>1929</v>
      </c>
      <c r="E4930" s="96" t="s">
        <v>1695</v>
      </c>
      <c r="F4930" s="202">
        <v>2.9765897980614899</v>
      </c>
      <c r="G4930" s="203">
        <v>99.097160356032006</v>
      </c>
      <c r="H4930" s="97">
        <f>(ACOS(COS(RADIANS(90-olt_db!F40)) * COS(RADIANS(90-F4930)) + SIN(RADIANS(90-olt_db!F40)) * SIN(RADIANS(90-F4930)) * COS(RADIANS(olt_db!G40-G4930))) * 6371392)*1.105</f>
        <v>24.740517689637503</v>
      </c>
    </row>
    <row r="4931" spans="1:8" x14ac:dyDescent="0.25">
      <c r="A4931" t="s">
        <v>176</v>
      </c>
      <c r="B4931" t="str">
        <f>VLOOKUP(C4931, olt_db!$B$2:$E$70, 2, 0)</f>
        <v>OLT-SMGN-Hulakma_Sinaga</v>
      </c>
      <c r="C4931" t="s">
        <v>1471</v>
      </c>
      <c r="D4931" s="22" t="s">
        <v>1971</v>
      </c>
      <c r="E4931" s="22" t="s">
        <v>1687</v>
      </c>
      <c r="F4931" s="138">
        <v>2.9761653199761602</v>
      </c>
      <c r="G4931" s="139">
        <v>99.096194229896</v>
      </c>
      <c r="H4931" s="100">
        <f>ACOS(COS(RADIANS(90-F4932)) * COS(RADIANS(90-F4931)) + SIN(RADIANS(90-F4932)) * SIN(RADIANS(90-F4931)) * COS(RADIANS(G4932-G4931))) * 6371392 * IFERROR(IF(AVERAGEIF('TT History'!$B:$B, D4931, 'TT History'!$E:$E) &gt; 9.8%, 1.1205, IF(AVERAGEIF('TT History'!$B:$B, D4931, 'TT History'!$E:$E) &gt;= 8.5%, 1.1055, 1.0525)), 1.0525)</f>
        <v>19.981861960793232</v>
      </c>
    </row>
    <row r="4932" spans="1:8" x14ac:dyDescent="0.25">
      <c r="A4932" t="s">
        <v>176</v>
      </c>
      <c r="B4932" t="str">
        <f>VLOOKUP(C4932, olt_db!$B$2:$E$70, 2, 0)</f>
        <v>OLT-SMGN-Hulakma_Sinaga</v>
      </c>
      <c r="C4932" t="s">
        <v>1471</v>
      </c>
      <c r="D4932" s="22" t="s">
        <v>1971</v>
      </c>
      <c r="E4932" s="22" t="s">
        <v>1688</v>
      </c>
      <c r="F4932" s="138">
        <v>2.9762139307895401</v>
      </c>
      <c r="G4932" s="139">
        <v>99.096358109399603</v>
      </c>
      <c r="H4932" s="100">
        <f>ACOS(COS(RADIANS(90-F4933)) * COS(RADIANS(90-F4932)) + SIN(RADIANS(90-F4933)) * SIN(RADIANS(90-F4932)) * COS(RADIANS(G4933-G4932))) * 6371392 * IFERROR(IF(AVERAGEIF('TT History'!$B:$B, D4932, 'TT History'!$E:$E) &gt; 9.8%, 1.1205, IF(AVERAGEIF('TT History'!$B:$B, D4932, 'TT History'!$E:$E) &gt;= 8.5%, 1.1055, 1.0525)), 1.0525)</f>
        <v>16.42521937694049</v>
      </c>
    </row>
    <row r="4933" spans="1:8" x14ac:dyDescent="0.25">
      <c r="A4933" t="s">
        <v>176</v>
      </c>
      <c r="B4933" t="str">
        <f>VLOOKUP(C4933, olt_db!$B$2:$E$70, 2, 0)</f>
        <v>OLT-SMGN-Hulakma_Sinaga</v>
      </c>
      <c r="C4933" t="s">
        <v>1471</v>
      </c>
      <c r="D4933" s="22" t="s">
        <v>1971</v>
      </c>
      <c r="E4933" s="22" t="s">
        <v>1689</v>
      </c>
      <c r="F4933" s="138">
        <v>2.9762622515978099</v>
      </c>
      <c r="G4933" s="139">
        <v>99.096490040391899</v>
      </c>
      <c r="H4933" s="100">
        <f>ACOS(COS(RADIANS(90-F4934)) * COS(RADIANS(90-F4933)) + SIN(RADIANS(90-F4934)) * SIN(RADIANS(90-F4933)) * COS(RADIANS(G4934-G4933))) * 6371392 * IFERROR(IF(AVERAGEIF('TT History'!$B:$B, D4933, 'TT History'!$E:$E) &gt; 9.8%, 1.1205, IF(AVERAGEIF('TT History'!$B:$B, D4933, 'TT History'!$E:$E) &gt;= 8.5%, 1.1055, 1.0525)), 1.0525)</f>
        <v>16.136661303993758</v>
      </c>
    </row>
    <row r="4934" spans="1:8" x14ac:dyDescent="0.25">
      <c r="A4934" t="s">
        <v>176</v>
      </c>
      <c r="B4934" t="str">
        <f>VLOOKUP(C4934, olt_db!$B$2:$E$70, 2, 0)</f>
        <v>OLT-SMGN-Hulakma_Sinaga</v>
      </c>
      <c r="C4934" t="s">
        <v>1471</v>
      </c>
      <c r="D4934" s="22" t="s">
        <v>1971</v>
      </c>
      <c r="E4934" s="22" t="s">
        <v>1690</v>
      </c>
      <c r="F4934" s="138">
        <v>2.9763029650192099</v>
      </c>
      <c r="G4934" s="139">
        <v>99.096621938251701</v>
      </c>
      <c r="H4934" s="100">
        <f>ACOS(COS(RADIANS(90-F4935)) * COS(RADIANS(90-F4934)) + SIN(RADIANS(90-F4935)) * SIN(RADIANS(90-F4934)) * COS(RADIANS(G4935-G4934))) * 6371392 * IFERROR(IF(AVERAGEIF('TT History'!$B:$B, D4934, 'TT History'!$E:$E) &gt; 9.8%, 1.1205, IF(AVERAGEIF('TT History'!$B:$B, D4934, 'TT History'!$E:$E) &gt;= 8.5%, 1.1055, 1.0525)), 1.0525)</f>
        <v>13.834186130804383</v>
      </c>
    </row>
    <row r="4935" spans="1:8" x14ac:dyDescent="0.25">
      <c r="A4935" t="s">
        <v>176</v>
      </c>
      <c r="B4935" t="str">
        <f>VLOOKUP(C4935, olt_db!$B$2:$E$70, 2, 0)</f>
        <v>OLT-SMGN-Hulakma_Sinaga</v>
      </c>
      <c r="C4935" t="s">
        <v>1471</v>
      </c>
      <c r="D4935" s="22" t="s">
        <v>1971</v>
      </c>
      <c r="E4935" s="22" t="s">
        <v>1691</v>
      </c>
      <c r="F4935" s="138">
        <v>2.9763250896478102</v>
      </c>
      <c r="G4935" s="139">
        <v>99.096738205278498</v>
      </c>
      <c r="H4935" s="100">
        <f>ACOS(COS(RADIANS(90-F4936)) * COS(RADIANS(90-F4935)) + SIN(RADIANS(90-F4936)) * SIN(RADIANS(90-F4935)) * COS(RADIANS(G4936-G4935))) * 6371392 * IFERROR(IF(AVERAGEIF('TT History'!$B:$B, D4935, 'TT History'!$E:$E) &gt; 9.8%, 1.1205, IF(AVERAGEIF('TT History'!$B:$B, D4935, 'TT History'!$E:$E) &gt;= 8.5%, 1.1055, 1.0525)), 1.0525)</f>
        <v>14.762964224854999</v>
      </c>
    </row>
    <row r="4936" spans="1:8" x14ac:dyDescent="0.25">
      <c r="A4936" t="s">
        <v>176</v>
      </c>
      <c r="B4936" t="str">
        <f>VLOOKUP(C4936, olt_db!$B$2:$E$70, 2, 0)</f>
        <v>OLT-SMGN-Hulakma_Sinaga</v>
      </c>
      <c r="C4936" t="s">
        <v>1471</v>
      </c>
      <c r="D4936" s="22" t="s">
        <v>1971</v>
      </c>
      <c r="E4936" s="22" t="s">
        <v>1692</v>
      </c>
      <c r="F4936" s="138">
        <v>2.9763453031673599</v>
      </c>
      <c r="G4936" s="139">
        <v>99.096862877368395</v>
      </c>
      <c r="H4936" s="100">
        <f>ACOS(COS(RADIANS(90-F4937)) * COS(RADIANS(90-F4936)) + SIN(RADIANS(90-F4937)) * SIN(RADIANS(90-F4936)) * COS(RADIANS(G4937-G4936))) * 6371392 * IFERROR(IF(AVERAGEIF('TT History'!$B:$B, D4936, 'TT History'!$E:$E) &gt; 9.8%, 1.1205, IF(AVERAGEIF('TT History'!$B:$B, D4936, 'TT History'!$E:$E) &gt;= 8.5%, 1.1055, 1.0525)), 1.0525)</f>
        <v>25.570985093074636</v>
      </c>
    </row>
    <row r="4937" spans="1:8" x14ac:dyDescent="0.25">
      <c r="A4937" t="s">
        <v>176</v>
      </c>
      <c r="B4937" t="str">
        <f>VLOOKUP(C4937, olt_db!$B$2:$E$70, 2, 0)</f>
        <v>OLT-SMGN-Hulakma_Sinaga</v>
      </c>
      <c r="C4937" t="s">
        <v>1471</v>
      </c>
      <c r="D4937" s="22" t="s">
        <v>1971</v>
      </c>
      <c r="E4937" s="22" t="s">
        <v>1693</v>
      </c>
      <c r="F4937" s="138">
        <v>2.9763918983112001</v>
      </c>
      <c r="G4937" s="139">
        <v>99.097076618859603</v>
      </c>
      <c r="H4937" s="100">
        <f>ACOS(COS(RADIANS(90-F4938)) * COS(RADIANS(90-F4937)) + SIN(RADIANS(90-F4938)) * SIN(RADIANS(90-F4937)) * COS(RADIANS(G4938-G4937))) * 6371392 * IFERROR(IF(AVERAGEIF('TT History'!$B:$B, D4937, 'TT History'!$E:$E) &gt; 9.8%, 1.1205, IF(AVERAGEIF('TT History'!$B:$B, D4937, 'TT History'!$E:$E) &gt;= 8.5%, 1.1055, 1.0525)), 1.0525)</f>
        <v>16.268235378027761</v>
      </c>
    </row>
    <row r="4938" spans="1:8" x14ac:dyDescent="0.25">
      <c r="A4938" t="s">
        <v>176</v>
      </c>
      <c r="B4938" t="str">
        <f>VLOOKUP(C4938, olt_db!$B$2:$E$70, 2, 0)</f>
        <v>OLT-SMGN-Hulakma_Sinaga</v>
      </c>
      <c r="C4938" t="s">
        <v>1471</v>
      </c>
      <c r="D4938" s="22" t="s">
        <v>1971</v>
      </c>
      <c r="E4938" s="22" t="s">
        <v>1694</v>
      </c>
      <c r="F4938" s="138">
        <v>2.9764399283397802</v>
      </c>
      <c r="G4938" s="139">
        <v>99.097207228758506</v>
      </c>
      <c r="H4938" s="100">
        <f>ACOS(COS(RADIANS(90-F4939)) * COS(RADIANS(90-F4938)) + SIN(RADIANS(90-F4939)) * SIN(RADIANS(90-F4938)) * COS(RADIANS(G4939-G4938))) * 6371392 * IFERROR(IF(AVERAGEIF('TT History'!$B:$B, D4938, 'TT History'!$E:$E) &gt; 9.8%, 1.1205, IF(AVERAGEIF('TT History'!$B:$B, D4938, 'TT History'!$E:$E) &gt;= 8.5%, 1.1055, 1.0525)), 1.0525)</f>
        <v>18.376523095674195</v>
      </c>
    </row>
    <row r="4939" spans="1:8" x14ac:dyDescent="0.25">
      <c r="A4939" t="s">
        <v>176</v>
      </c>
      <c r="B4939" t="str">
        <f>VLOOKUP(C4939, olt_db!$B$2:$E$70, 2, 0)</f>
        <v>OLT-SMGN-Hulakma_Sinaga</v>
      </c>
      <c r="C4939" t="s">
        <v>1471</v>
      </c>
      <c r="D4939" s="22" t="s">
        <v>1971</v>
      </c>
      <c r="E4939" s="22" t="s">
        <v>1695</v>
      </c>
      <c r="F4939" s="138">
        <v>2.9765897980614899</v>
      </c>
      <c r="G4939" s="139">
        <v>99.097160356032006</v>
      </c>
      <c r="H4939" s="47">
        <f>(ACOS(COS(RADIANS(90-olt_db!F40)) * COS(RADIANS(90-F4939)) + SIN(RADIANS(90-olt_db!F40)) * SIN(RADIANS(90-F4939)) * COS(RADIANS(olt_db!G40-G4939))) * 6371392)*1.105</f>
        <v>24.740517689637503</v>
      </c>
    </row>
    <row r="4940" spans="1:8" x14ac:dyDescent="0.25">
      <c r="A4940" t="s">
        <v>176</v>
      </c>
      <c r="B4940" t="str">
        <f>VLOOKUP(C4940, olt_db!$B$2:$E$70, 2, 0)</f>
        <v>OLT-SMGN-Hulakma_Sinaga</v>
      </c>
      <c r="C4940" t="s">
        <v>1471</v>
      </c>
      <c r="D4940" s="35" t="s">
        <v>1972</v>
      </c>
      <c r="E4940" s="35" t="s">
        <v>1973</v>
      </c>
      <c r="F4940" s="125">
        <v>2.9668124643485498</v>
      </c>
      <c r="G4940" s="126">
        <v>99.089322982100896</v>
      </c>
      <c r="H4940" s="37">
        <f>ACOS(COS(RADIANS(90-F4941)) * COS(RADIANS(90-F4940)) + SIN(RADIANS(90-F4941)) * SIN(RADIANS(90-F4940)) * COS(RADIANS(G4941-G4940))) * 6371392 * IFERROR(IF(AVERAGEIF('TT History'!$B:$B, D4940, 'TT History'!$E:$E) &gt; 9.8%, 1.1205, IF(AVERAGEIF('TT History'!$B:$B, D4940, 'TT History'!$E:$E) &gt;= 8.5%, 1.1055, 1.0525)), 1.0525)</f>
        <v>99.028134898673031</v>
      </c>
    </row>
    <row r="4941" spans="1:8" x14ac:dyDescent="0.25">
      <c r="A4941" t="s">
        <v>176</v>
      </c>
      <c r="B4941" t="str">
        <f>VLOOKUP(C4941, olt_db!$B$2:$E$70, 2, 0)</f>
        <v>OLT-SMGN-Hulakma_Sinaga</v>
      </c>
      <c r="C4941" t="s">
        <v>1471</v>
      </c>
      <c r="D4941" s="35" t="s">
        <v>1972</v>
      </c>
      <c r="E4941" s="35" t="s">
        <v>1974</v>
      </c>
      <c r="F4941" s="125">
        <v>2.9669076897714799</v>
      </c>
      <c r="G4941" s="126">
        <v>99.090164841418598</v>
      </c>
      <c r="H4941" s="37">
        <f>ACOS(COS(RADIANS(90-F4942)) * COS(RADIANS(90-F4941)) + SIN(RADIANS(90-F4942)) * SIN(RADIANS(90-F4941)) * COS(RADIANS(G4942-G4941))) * 6371392 * IFERROR(IF(AVERAGEIF('TT History'!$B:$B, D4941, 'TT History'!$E:$E) &gt; 9.8%, 1.1205, IF(AVERAGEIF('TT History'!$B:$B, D4941, 'TT History'!$E:$E) &gt;= 8.5%, 1.1055, 1.0525)), 1.0525)</f>
        <v>80.173363588491199</v>
      </c>
    </row>
    <row r="4942" spans="1:8" x14ac:dyDescent="0.25">
      <c r="A4942" t="s">
        <v>176</v>
      </c>
      <c r="B4942" t="str">
        <f>VLOOKUP(C4942, olt_db!$B$2:$E$70, 2, 0)</f>
        <v>OLT-SMGN-Hulakma_Sinaga</v>
      </c>
      <c r="C4942" t="s">
        <v>1471</v>
      </c>
      <c r="D4942" s="35" t="s">
        <v>1972</v>
      </c>
      <c r="E4942" s="35" t="s">
        <v>1975</v>
      </c>
      <c r="F4942" s="125">
        <v>2.9669442555768701</v>
      </c>
      <c r="G4942" s="126">
        <v>99.090849792105004</v>
      </c>
      <c r="H4942" s="37">
        <f>ACOS(COS(RADIANS(90-F4943)) * COS(RADIANS(90-F4942)) + SIN(RADIANS(90-F4943)) * SIN(RADIANS(90-F4942)) * COS(RADIANS(G4943-G4942))) * 6371392 * IFERROR(IF(AVERAGEIF('TT History'!$B:$B, D4942, 'TT History'!$E:$E) &gt; 9.8%, 1.1205, IF(AVERAGEIF('TT History'!$B:$B, D4942, 'TT History'!$E:$E) &gt;= 8.5%, 1.1055, 1.0525)), 1.0525)</f>
        <v>47.94656512034306</v>
      </c>
    </row>
    <row r="4943" spans="1:8" x14ac:dyDescent="0.25">
      <c r="A4943" t="s">
        <v>176</v>
      </c>
      <c r="B4943" t="str">
        <f>VLOOKUP(C4943, olt_db!$B$2:$E$70, 2, 0)</f>
        <v>OLT-SMGN-Hulakma_Sinaga</v>
      </c>
      <c r="C4943" t="s">
        <v>1471</v>
      </c>
      <c r="D4943" s="35" t="s">
        <v>1972</v>
      </c>
      <c r="E4943" s="35" t="s">
        <v>1976</v>
      </c>
      <c r="F4943" s="125">
        <v>2.96695993039922</v>
      </c>
      <c r="G4943" s="126">
        <v>99.091259700920901</v>
      </c>
      <c r="H4943" s="37">
        <f>ACOS(COS(RADIANS(90-F4944)) * COS(RADIANS(90-F4943)) + SIN(RADIANS(90-F4944)) * SIN(RADIANS(90-F4943)) * COS(RADIANS(G4944-G4943))) * 6371392 * IFERROR(IF(AVERAGEIF('TT History'!$B:$B, D4943, 'TT History'!$E:$E) &gt; 9.8%, 1.1205, IF(AVERAGEIF('TT History'!$B:$B, D4943, 'TT History'!$E:$E) &gt;= 8.5%, 1.1055, 1.0525)), 1.0525)</f>
        <v>77.765064329966791</v>
      </c>
    </row>
    <row r="4944" spans="1:8" x14ac:dyDescent="0.25">
      <c r="A4944" t="s">
        <v>176</v>
      </c>
      <c r="B4944" t="str">
        <f>VLOOKUP(C4944, olt_db!$B$2:$E$70, 2, 0)</f>
        <v>OLT-SMGN-Hulakma_Sinaga</v>
      </c>
      <c r="C4944" t="s">
        <v>1471</v>
      </c>
      <c r="D4944" s="35" t="s">
        <v>1972</v>
      </c>
      <c r="E4944" s="35" t="s">
        <v>1977</v>
      </c>
      <c r="F4944" s="125">
        <v>2.9669832766581798</v>
      </c>
      <c r="G4944" s="126">
        <v>99.091924614628695</v>
      </c>
      <c r="H4944" s="37">
        <f>ACOS(COS(RADIANS(90-F4945)) * COS(RADIANS(90-F4944)) + SIN(RADIANS(90-F4945)) * SIN(RADIANS(90-F4944)) * COS(RADIANS(G4945-G4944))) * 6371392 * IFERROR(IF(AVERAGEIF('TT History'!$B:$B, D4944, 'TT History'!$E:$E) &gt; 9.8%, 1.1205, IF(AVERAGEIF('TT History'!$B:$B, D4944, 'TT History'!$E:$E) &gt;= 8.5%, 1.1055, 1.0525)), 1.0525)</f>
        <v>96.032299831773031</v>
      </c>
    </row>
    <row r="4945" spans="1:8" x14ac:dyDescent="0.25">
      <c r="A4945" t="s">
        <v>176</v>
      </c>
      <c r="B4945" t="str">
        <f>VLOOKUP(C4945, olt_db!$B$2:$E$70, 2, 0)</f>
        <v>OLT-SMGN-Hulakma_Sinaga</v>
      </c>
      <c r="C4945" t="s">
        <v>1471</v>
      </c>
      <c r="D4945" s="35" t="s">
        <v>1972</v>
      </c>
      <c r="E4945" s="35" t="s">
        <v>1978</v>
      </c>
      <c r="F4945" s="125">
        <v>2.9670333933743098</v>
      </c>
      <c r="G4945" s="126">
        <v>99.092744691321201</v>
      </c>
      <c r="H4945" s="37">
        <f>ACOS(COS(RADIANS(90-F4946)) * COS(RADIANS(90-F4945)) + SIN(RADIANS(90-F4946)) * SIN(RADIANS(90-F4945)) * COS(RADIANS(G4946-G4945))) * 6371392 * IFERROR(IF(AVERAGEIF('TT History'!$B:$B, D4945, 'TT History'!$E:$E) &gt; 9.8%, 1.1205, IF(AVERAGEIF('TT History'!$B:$B, D4945, 'TT History'!$E:$E) &gt;= 8.5%, 1.1055, 1.0525)), 1.0525)</f>
        <v>94.470292623984434</v>
      </c>
    </row>
    <row r="4946" spans="1:8" x14ac:dyDescent="0.25">
      <c r="A4946" t="s">
        <v>176</v>
      </c>
      <c r="B4946" t="str">
        <f>VLOOKUP(C4946, olt_db!$B$2:$E$70, 2, 0)</f>
        <v>OLT-SMGN-Hulakma_Sinaga</v>
      </c>
      <c r="C4946" t="s">
        <v>1471</v>
      </c>
      <c r="D4946" s="35" t="s">
        <v>1972</v>
      </c>
      <c r="E4946" s="35" t="s">
        <v>1979</v>
      </c>
      <c r="F4946" s="125">
        <v>2.96706554003964</v>
      </c>
      <c r="G4946" s="126">
        <v>99.093552296860906</v>
      </c>
      <c r="H4946" s="37">
        <f>ACOS(COS(RADIANS(90-F4947)) * COS(RADIANS(90-F4946)) + SIN(RADIANS(90-F4947)) * SIN(RADIANS(90-F4946)) * COS(RADIANS(G4947-G4946))) * 6371392 * IFERROR(IF(AVERAGEIF('TT History'!$B:$B, D4946, 'TT History'!$E:$E) &gt; 9.8%, 1.1205, IF(AVERAGEIF('TT History'!$B:$B, D4946, 'TT History'!$E:$E) &gt;= 8.5%, 1.1055, 1.0525)), 1.0525)</f>
        <v>64.721678598396011</v>
      </c>
    </row>
    <row r="4947" spans="1:8" x14ac:dyDescent="0.25">
      <c r="A4947" t="s">
        <v>176</v>
      </c>
      <c r="B4947" t="str">
        <f>VLOOKUP(C4947, olt_db!$B$2:$E$70, 2, 0)</f>
        <v>OLT-SMGN-Hulakma_Sinaga</v>
      </c>
      <c r="C4947" t="s">
        <v>1471</v>
      </c>
      <c r="D4947" s="35" t="s">
        <v>1972</v>
      </c>
      <c r="E4947" s="35" t="s">
        <v>1980</v>
      </c>
      <c r="F4947" s="125">
        <v>2.9671034871233202</v>
      </c>
      <c r="G4947" s="126">
        <v>99.094104722311599</v>
      </c>
      <c r="H4947" s="37">
        <f>ACOS(COS(RADIANS(90-F4948)) * COS(RADIANS(90-F4947)) + SIN(RADIANS(90-F4948)) * SIN(RADIANS(90-F4947)) * COS(RADIANS(G4948-G4947))) * 6371392 * IFERROR(IF(AVERAGEIF('TT History'!$B:$B, D4947, 'TT History'!$E:$E) &gt; 9.8%, 1.1205, IF(AVERAGEIF('TT History'!$B:$B, D4947, 'TT History'!$E:$E) &gt;= 8.5%, 1.1055, 1.0525)), 1.0525)</f>
        <v>59.032069983554734</v>
      </c>
    </row>
    <row r="4948" spans="1:8" x14ac:dyDescent="0.25">
      <c r="A4948" t="s">
        <v>176</v>
      </c>
      <c r="B4948" t="str">
        <f>VLOOKUP(C4948, olt_db!$B$2:$E$70, 2, 0)</f>
        <v>OLT-SMGN-Hulakma_Sinaga</v>
      </c>
      <c r="C4948" t="s">
        <v>1471</v>
      </c>
      <c r="D4948" s="35" t="s">
        <v>1972</v>
      </c>
      <c r="E4948" s="35" t="s">
        <v>1981</v>
      </c>
      <c r="F4948" s="125">
        <v>2.9671356193317302</v>
      </c>
      <c r="G4948" s="126">
        <v>99.0946087489924</v>
      </c>
      <c r="H4948" s="37">
        <f>ACOS(COS(RADIANS(90-F4949)) * COS(RADIANS(90-F4948)) + SIN(RADIANS(90-F4949)) * SIN(RADIANS(90-F4948)) * COS(RADIANS(G4949-G4948))) * 6371392 * IFERROR(IF(AVERAGEIF('TT History'!$B:$B, D4948, 'TT History'!$E:$E) &gt; 9.8%, 1.1205, IF(AVERAGEIF('TT History'!$B:$B, D4948, 'TT History'!$E:$E) &gt;= 8.5%, 1.1055, 1.0525)), 1.0525)</f>
        <v>85.896225139025987</v>
      </c>
    </row>
    <row r="4949" spans="1:8" x14ac:dyDescent="0.25">
      <c r="A4949" t="s">
        <v>176</v>
      </c>
      <c r="B4949" t="str">
        <f>VLOOKUP(C4949, olt_db!$B$2:$E$70, 2, 0)</f>
        <v>OLT-SMGN-Hulakma_Sinaga</v>
      </c>
      <c r="C4949" t="s">
        <v>1471</v>
      </c>
      <c r="D4949" s="35" t="s">
        <v>1972</v>
      </c>
      <c r="E4949" s="35" t="s">
        <v>1982</v>
      </c>
      <c r="F4949" s="125">
        <v>2.9671699488354899</v>
      </c>
      <c r="G4949" s="126">
        <v>99.095342835536997</v>
      </c>
      <c r="H4949" s="37">
        <f>ACOS(COS(RADIANS(90-F4950)) * COS(RADIANS(90-F4949)) + SIN(RADIANS(90-F4950)) * SIN(RADIANS(90-F4949)) * COS(RADIANS(G4950-G4949))) * 6371392 * IFERROR(IF(AVERAGEIF('TT History'!$B:$B, D4949, 'TT History'!$E:$E) &gt; 9.8%, 1.1205, IF(AVERAGEIF('TT History'!$B:$B, D4949, 'TT History'!$E:$E) &gt;= 8.5%, 1.1055, 1.0525)), 1.0525)</f>
        <v>43.671123374045671</v>
      </c>
    </row>
    <row r="4950" spans="1:8" x14ac:dyDescent="0.25">
      <c r="A4950" t="s">
        <v>176</v>
      </c>
      <c r="B4950" t="str">
        <f>VLOOKUP(C4950, olt_db!$B$2:$E$70, 2, 0)</f>
        <v>OLT-SMGN-Hulakma_Sinaga</v>
      </c>
      <c r="C4950" t="s">
        <v>1471</v>
      </c>
      <c r="D4950" s="35" t="s">
        <v>1972</v>
      </c>
      <c r="E4950" s="35" t="s">
        <v>1983</v>
      </c>
      <c r="F4950" s="125">
        <v>2.9671876269620499</v>
      </c>
      <c r="G4950" s="126">
        <v>99.095716046693695</v>
      </c>
      <c r="H4950" s="37">
        <f>ACOS(COS(RADIANS(90-F4951)) * COS(RADIANS(90-F4950)) + SIN(RADIANS(90-F4951)) * SIN(RADIANS(90-F4950)) * COS(RADIANS(G4951-G4950))) * 6371392 * IFERROR(IF(AVERAGEIF('TT History'!$B:$B, D4950, 'TT History'!$E:$E) &gt; 9.8%, 1.1205, IF(AVERAGEIF('TT History'!$B:$B, D4950, 'TT History'!$E:$E) &gt;= 8.5%, 1.1055, 1.0525)), 1.0525)</f>
        <v>104.0512415635081</v>
      </c>
    </row>
    <row r="4951" spans="1:8" x14ac:dyDescent="0.25">
      <c r="A4951" t="s">
        <v>176</v>
      </c>
      <c r="B4951" t="str">
        <f>VLOOKUP(C4951, olt_db!$B$2:$E$70, 2, 0)</f>
        <v>OLT-SMGN-Hulakma_Sinaga</v>
      </c>
      <c r="C4951" t="s">
        <v>1471</v>
      </c>
      <c r="D4951" s="35" t="s">
        <v>1972</v>
      </c>
      <c r="E4951" s="35" t="s">
        <v>1984</v>
      </c>
      <c r="F4951" s="125">
        <v>2.96724918161941</v>
      </c>
      <c r="G4951" s="126">
        <v>99.096604127155004</v>
      </c>
      <c r="H4951" s="37">
        <f>ACOS(COS(RADIANS(90-F4952)) * COS(RADIANS(90-F4951)) + SIN(RADIANS(90-F4952)) * SIN(RADIANS(90-F4951)) * COS(RADIANS(G4952-G4951))) * 6371392 * IFERROR(IF(AVERAGEIF('TT History'!$B:$B, D4951, 'TT History'!$E:$E) &gt; 9.8%, 1.1205, IF(AVERAGEIF('TT History'!$B:$B, D4951, 'TT History'!$E:$E) &gt;= 8.5%, 1.1055, 1.0525)), 1.0525)</f>
        <v>122.71186975629989</v>
      </c>
    </row>
    <row r="4952" spans="1:8" x14ac:dyDescent="0.25">
      <c r="A4952" t="s">
        <v>176</v>
      </c>
      <c r="B4952" t="str">
        <f>VLOOKUP(C4952, olt_db!$B$2:$E$70, 2, 0)</f>
        <v>OLT-SMGN-Hulakma_Sinaga</v>
      </c>
      <c r="C4952" t="s">
        <v>1471</v>
      </c>
      <c r="D4952" s="35" t="s">
        <v>1972</v>
      </c>
      <c r="E4952" s="35" t="s">
        <v>1985</v>
      </c>
      <c r="F4952" s="125">
        <v>2.9673195807225801</v>
      </c>
      <c r="G4952" s="126">
        <v>99.097651627604193</v>
      </c>
      <c r="H4952" s="37">
        <f>ACOS(COS(RADIANS(90-F4953)) * COS(RADIANS(90-F4952)) + SIN(RADIANS(90-F4953)) * SIN(RADIANS(90-F4952)) * COS(RADIANS(G4953-G4952))) * 6371392 * IFERROR(IF(AVERAGEIF('TT History'!$B:$B, D4952, 'TT History'!$E:$E) &gt; 9.8%, 1.1205, IF(AVERAGEIF('TT History'!$B:$B, D4952, 'TT History'!$E:$E) &gt;= 8.5%, 1.1055, 1.0525)), 1.0525)</f>
        <v>89.380540965398097</v>
      </c>
    </row>
    <row r="4953" spans="1:8" x14ac:dyDescent="0.25">
      <c r="A4953" t="s">
        <v>176</v>
      </c>
      <c r="B4953" t="str">
        <f>VLOOKUP(C4953, olt_db!$B$2:$E$70, 2, 0)</f>
        <v>OLT-SMGN-Hulakma_Sinaga</v>
      </c>
      <c r="C4953" t="s">
        <v>1471</v>
      </c>
      <c r="D4953" s="35" t="s">
        <v>1972</v>
      </c>
      <c r="E4953" s="35" t="s">
        <v>1986</v>
      </c>
      <c r="F4953" s="125">
        <v>2.9673361141737602</v>
      </c>
      <c r="G4953" s="126">
        <v>99.098416149974696</v>
      </c>
      <c r="H4953" s="37">
        <f>ACOS(COS(RADIANS(90-F4954)) * COS(RADIANS(90-F4953)) + SIN(RADIANS(90-F4954)) * SIN(RADIANS(90-F4953)) * COS(RADIANS(G4954-G4953))) * 6371392 * IFERROR(IF(AVERAGEIF('TT History'!$B:$B, D4953, 'TT History'!$E:$E) &gt; 9.8%, 1.1205, IF(AVERAGEIF('TT History'!$B:$B, D4953, 'TT History'!$E:$E) &gt;= 8.5%, 1.1055, 1.0525)), 1.0525)</f>
        <v>18.727444873484149</v>
      </c>
    </row>
    <row r="4954" spans="1:8" x14ac:dyDescent="0.25">
      <c r="A4954" t="s">
        <v>176</v>
      </c>
      <c r="B4954" t="str">
        <f>VLOOKUP(C4954, olt_db!$B$2:$E$70, 2, 0)</f>
        <v>OLT-SMGN-Hulakma_Sinaga</v>
      </c>
      <c r="C4954" t="s">
        <v>1471</v>
      </c>
      <c r="D4954" s="35" t="s">
        <v>1972</v>
      </c>
      <c r="E4954" s="35" t="s">
        <v>1739</v>
      </c>
      <c r="F4954" s="125">
        <v>2.9673657620271898</v>
      </c>
      <c r="G4954" s="126">
        <v>99.098573599262593</v>
      </c>
      <c r="H4954" s="37">
        <f>ACOS(COS(RADIANS(90-F4955)) * COS(RADIANS(90-F4954)) + SIN(RADIANS(90-F4955)) * SIN(RADIANS(90-F4954)) * COS(RADIANS(G4955-G4954))) * 6371392 * IFERROR(IF(AVERAGEIF('TT History'!$B:$B, D4954, 'TT History'!$E:$E) &gt; 9.8%, 1.1205, IF(AVERAGEIF('TT History'!$B:$B, D4954, 'TT History'!$E:$E) &gt;= 8.5%, 1.1055, 1.0525)), 1.0525)</f>
        <v>16.696240603335841</v>
      </c>
    </row>
    <row r="4955" spans="1:8" x14ac:dyDescent="0.25">
      <c r="A4955" t="s">
        <v>176</v>
      </c>
      <c r="B4955" t="str">
        <f>VLOOKUP(C4955, olt_db!$B$2:$E$70, 2, 0)</f>
        <v>OLT-SMGN-Hulakma_Sinaga</v>
      </c>
      <c r="C4955" t="s">
        <v>1471</v>
      </c>
      <c r="D4955" s="35" t="s">
        <v>1972</v>
      </c>
      <c r="E4955" s="35" t="s">
        <v>1740</v>
      </c>
      <c r="F4955" s="125">
        <v>2.96750773232064</v>
      </c>
      <c r="G4955" s="126">
        <v>99.098559607267404</v>
      </c>
      <c r="H4955" s="37">
        <f>ACOS(COS(RADIANS(90-F4956)) * COS(RADIANS(90-F4955)) + SIN(RADIANS(90-F4956)) * SIN(RADIANS(90-F4955)) * COS(RADIANS(G4956-G4955))) * 6371392 * IFERROR(IF(AVERAGEIF('TT History'!$B:$B, D4955, 'TT History'!$E:$E) &gt; 9.8%, 1.1205, IF(AVERAGEIF('TT History'!$B:$B, D4955, 'TT History'!$E:$E) &gt;= 8.5%, 1.1055, 1.0525)), 1.0525)</f>
        <v>12.38149732294363</v>
      </c>
    </row>
    <row r="4956" spans="1:8" x14ac:dyDescent="0.25">
      <c r="A4956" t="s">
        <v>176</v>
      </c>
      <c r="B4956" t="str">
        <f>VLOOKUP(C4956, olt_db!$B$2:$E$70, 2, 0)</f>
        <v>OLT-SMGN-Hulakma_Sinaga</v>
      </c>
      <c r="C4956" t="s">
        <v>1471</v>
      </c>
      <c r="D4956" s="35" t="s">
        <v>1972</v>
      </c>
      <c r="E4956" s="35" t="s">
        <v>1741</v>
      </c>
      <c r="F4956" s="125">
        <v>2.96761290592503</v>
      </c>
      <c r="G4956" s="126">
        <v>99.098548176115301</v>
      </c>
      <c r="H4956" s="37">
        <f>ACOS(COS(RADIANS(90-F4957)) * COS(RADIANS(90-F4956)) + SIN(RADIANS(90-F4957)) * SIN(RADIANS(90-F4956)) * COS(RADIANS(G4957-G4956))) * 6371392 * IFERROR(IF(AVERAGEIF('TT History'!$B:$B, D4956, 'TT History'!$E:$E) &gt; 9.8%, 1.1205, IF(AVERAGEIF('TT History'!$B:$B, D4956, 'TT History'!$E:$E) &gt;= 8.5%, 1.1055, 1.0525)), 1.0525)</f>
        <v>17.307035859490295</v>
      </c>
    </row>
    <row r="4957" spans="1:8" x14ac:dyDescent="0.25">
      <c r="A4957" t="s">
        <v>176</v>
      </c>
      <c r="B4957" t="str">
        <f>VLOOKUP(C4957, olt_db!$B$2:$E$70, 2, 0)</f>
        <v>OLT-SMGN-Hulakma_Sinaga</v>
      </c>
      <c r="C4957" t="s">
        <v>1471</v>
      </c>
      <c r="D4957" s="35" t="s">
        <v>1972</v>
      </c>
      <c r="E4957" s="35" t="s">
        <v>1742</v>
      </c>
      <c r="F4957" s="125">
        <v>2.96776077223871</v>
      </c>
      <c r="G4957" s="126">
        <v>99.098549704706997</v>
      </c>
      <c r="H4957" s="37">
        <f>ACOS(COS(RADIANS(90-F4958)) * COS(RADIANS(90-F4957)) + SIN(RADIANS(90-F4958)) * SIN(RADIANS(90-F4957)) * COS(RADIANS(G4958-G4957))) * 6371392 * IFERROR(IF(AVERAGEIF('TT History'!$B:$B, D4957, 'TT History'!$E:$E) &gt; 9.8%, 1.1205, IF(AVERAGEIF('TT History'!$B:$B, D4957, 'TT History'!$E:$E) &gt;= 8.5%, 1.1055, 1.0525)), 1.0525)</f>
        <v>11.872231815070332</v>
      </c>
    </row>
    <row r="4958" spans="1:8" x14ac:dyDescent="0.25">
      <c r="A4958" t="s">
        <v>176</v>
      </c>
      <c r="B4958" t="str">
        <f>VLOOKUP(C4958, olt_db!$B$2:$E$70, 2, 0)</f>
        <v>OLT-SMGN-Hulakma_Sinaga</v>
      </c>
      <c r="C4958" t="s">
        <v>1471</v>
      </c>
      <c r="D4958" s="35" t="s">
        <v>1972</v>
      </c>
      <c r="E4958" s="35" t="s">
        <v>1743</v>
      </c>
      <c r="F4958" s="125">
        <v>2.9678622100661798</v>
      </c>
      <c r="G4958" s="126">
        <v>99.098550267746901</v>
      </c>
      <c r="H4958" s="37">
        <f>ACOS(COS(RADIANS(90-F4959)) * COS(RADIANS(90-F4958)) + SIN(RADIANS(90-F4959)) * SIN(RADIANS(90-F4958)) * COS(RADIANS(G4959-G4958))) * 6371392 * IFERROR(IF(AVERAGEIF('TT History'!$B:$B, D4958, 'TT History'!$E:$E) &gt; 9.8%, 1.1205, IF(AVERAGEIF('TT History'!$B:$B, D4958, 'TT History'!$E:$E) &gt;= 8.5%, 1.1055, 1.0525)), 1.0525)</f>
        <v>11.85918840661652</v>
      </c>
    </row>
    <row r="4959" spans="1:8" x14ac:dyDescent="0.25">
      <c r="A4959" t="s">
        <v>176</v>
      </c>
      <c r="B4959" t="str">
        <f>VLOOKUP(C4959, olt_db!$B$2:$E$70, 2, 0)</f>
        <v>OLT-SMGN-Hulakma_Sinaga</v>
      </c>
      <c r="C4959" t="s">
        <v>1471</v>
      </c>
      <c r="D4959" s="35" t="s">
        <v>1972</v>
      </c>
      <c r="E4959" s="35" t="s">
        <v>1744</v>
      </c>
      <c r="F4959" s="125">
        <v>2.9679629013130602</v>
      </c>
      <c r="G4959" s="126">
        <v>99.098538944433898</v>
      </c>
      <c r="H4959" s="37">
        <f>ACOS(COS(RADIANS(90-F4960)) * COS(RADIANS(90-F4959)) + SIN(RADIANS(90-F4960)) * SIN(RADIANS(90-F4959)) * COS(RADIANS(G4960-G4959))) * 6371392 * IFERROR(IF(AVERAGEIF('TT History'!$B:$B, D4959, 'TT History'!$E:$E) &gt; 9.8%, 1.1205, IF(AVERAGEIF('TT History'!$B:$B, D4959, 'TT History'!$E:$E) &gt;= 8.5%, 1.1055, 1.0525)), 1.0525)</f>
        <v>15.166644397707719</v>
      </c>
    </row>
    <row r="4960" spans="1:8" x14ac:dyDescent="0.25">
      <c r="A4960" t="s">
        <v>176</v>
      </c>
      <c r="B4960" t="str">
        <f>VLOOKUP(C4960, olt_db!$B$2:$E$70, 2, 0)</f>
        <v>OLT-SMGN-Hulakma_Sinaga</v>
      </c>
      <c r="C4960" t="s">
        <v>1471</v>
      </c>
      <c r="D4960" s="35" t="s">
        <v>1972</v>
      </c>
      <c r="E4960" s="35" t="s">
        <v>1745</v>
      </c>
      <c r="F4960" s="125">
        <v>2.9680922497794899</v>
      </c>
      <c r="G4960" s="126">
        <v>99.098531058301305</v>
      </c>
      <c r="H4960" s="37">
        <f>ACOS(COS(RADIANS(90-F4961)) * COS(RADIANS(90-F4960)) + SIN(RADIANS(90-F4961)) * SIN(RADIANS(90-F4960)) * COS(RADIANS(G4961-G4960))) * 6371392 * IFERROR(IF(AVERAGEIF('TT History'!$B:$B, D4960, 'TT History'!$E:$E) &gt; 9.8%, 1.1205, IF(AVERAGEIF('TT History'!$B:$B, D4960, 'TT History'!$E:$E) &gt;= 8.5%, 1.1055, 1.0525)), 1.0525)</f>
        <v>13.136694734836059</v>
      </c>
    </row>
    <row r="4961" spans="1:8" x14ac:dyDescent="0.25">
      <c r="A4961" t="s">
        <v>176</v>
      </c>
      <c r="B4961" t="str">
        <f>VLOOKUP(C4961, olt_db!$B$2:$E$70, 2, 0)</f>
        <v>OLT-SMGN-Hulakma_Sinaga</v>
      </c>
      <c r="C4961" t="s">
        <v>1471</v>
      </c>
      <c r="D4961" s="35" t="s">
        <v>1972</v>
      </c>
      <c r="E4961" s="35" t="s">
        <v>1746</v>
      </c>
      <c r="F4961" s="125">
        <v>2.9682042224746499</v>
      </c>
      <c r="G4961" s="126">
        <v>99.098523261508404</v>
      </c>
      <c r="H4961" s="37">
        <f>ACOS(COS(RADIANS(90-F4962)) * COS(RADIANS(90-F4961)) + SIN(RADIANS(90-F4962)) * SIN(RADIANS(90-F4961)) * COS(RADIANS(G4962-G4961))) * 6371392 * IFERROR(IF(AVERAGEIF('TT History'!$B:$B, D4961, 'TT History'!$E:$E) &gt; 9.8%, 1.1205, IF(AVERAGEIF('TT History'!$B:$B, D4961, 'TT History'!$E:$E) &gt;= 8.5%, 1.1055, 1.0525)), 1.0525)</f>
        <v>14.146789987041331</v>
      </c>
    </row>
    <row r="4962" spans="1:8" x14ac:dyDescent="0.25">
      <c r="A4962" t="s">
        <v>176</v>
      </c>
      <c r="B4962" t="str">
        <f>VLOOKUP(C4962, olt_db!$B$2:$E$70, 2, 0)</f>
        <v>OLT-SMGN-Hulakma_Sinaga</v>
      </c>
      <c r="C4962" t="s">
        <v>1471</v>
      </c>
      <c r="D4962" s="35" t="s">
        <v>1972</v>
      </c>
      <c r="E4962" s="35" t="s">
        <v>1747</v>
      </c>
      <c r="F4962" s="125">
        <v>2.96832442787453</v>
      </c>
      <c r="G4962" s="126">
        <v>99.098510559599205</v>
      </c>
      <c r="H4962" s="37">
        <f>ACOS(COS(RADIANS(90-F4963)) * COS(RADIANS(90-F4962)) + SIN(RADIANS(90-F4963)) * SIN(RADIANS(90-F4962)) * COS(RADIANS(G4963-G4962))) * 6371392 * IFERROR(IF(AVERAGEIF('TT History'!$B:$B, D4962, 'TT History'!$E:$E) &gt; 9.8%, 1.1205, IF(AVERAGEIF('TT History'!$B:$B, D4962, 'TT History'!$E:$E) &gt;= 8.5%, 1.1055, 1.0525)), 1.0525)</f>
        <v>13.515830914664281</v>
      </c>
    </row>
    <row r="4963" spans="1:8" x14ac:dyDescent="0.25">
      <c r="A4963" t="s">
        <v>176</v>
      </c>
      <c r="B4963" t="str">
        <f>VLOOKUP(C4963, olt_db!$B$2:$E$70, 2, 0)</f>
        <v>OLT-SMGN-Hulakma_Sinaga</v>
      </c>
      <c r="C4963" t="s">
        <v>1471</v>
      </c>
      <c r="D4963" s="35" t="s">
        <v>1972</v>
      </c>
      <c r="E4963" s="35" t="s">
        <v>1748</v>
      </c>
      <c r="F4963" s="125">
        <v>2.96843957171036</v>
      </c>
      <c r="G4963" s="126">
        <v>99.098501773980203</v>
      </c>
      <c r="H4963" s="37">
        <f>ACOS(COS(RADIANS(90-F4964)) * COS(RADIANS(90-F4963)) + SIN(RADIANS(90-F4964)) * SIN(RADIANS(90-F4963)) * COS(RADIANS(G4964-G4963))) * 6371392 * IFERROR(IF(AVERAGEIF('TT History'!$B:$B, D4963, 'TT History'!$E:$E) &gt; 9.8%, 1.1205, IF(AVERAGEIF('TT History'!$B:$B, D4963, 'TT History'!$E:$E) &gt;= 8.5%, 1.1055, 1.0525)), 1.0525)</f>
        <v>13.060846473500018</v>
      </c>
    </row>
    <row r="4964" spans="1:8" x14ac:dyDescent="0.25">
      <c r="A4964" t="s">
        <v>176</v>
      </c>
      <c r="B4964" t="str">
        <f>VLOOKUP(C4964, olt_db!$B$2:$E$70, 2, 0)</f>
        <v>OLT-SMGN-Hulakma_Sinaga</v>
      </c>
      <c r="C4964" t="s">
        <v>1471</v>
      </c>
      <c r="D4964" s="35" t="s">
        <v>1972</v>
      </c>
      <c r="E4964" s="35" t="s">
        <v>1749</v>
      </c>
      <c r="F4964" s="125">
        <v>2.9685511220257701</v>
      </c>
      <c r="G4964" s="126">
        <v>99.098498726316294</v>
      </c>
      <c r="H4964" s="37">
        <f>ACOS(COS(RADIANS(90-F4965)) * COS(RADIANS(90-F4964)) + SIN(RADIANS(90-F4965)) * SIN(RADIANS(90-F4964)) * COS(RADIANS(G4965-G4964))) * 6371392 * IFERROR(IF(AVERAGEIF('TT History'!$B:$B, D4964, 'TT History'!$E:$E) &gt; 9.8%, 1.1205, IF(AVERAGEIF('TT History'!$B:$B, D4964, 'TT History'!$E:$E) &gt;= 8.5%, 1.1055, 1.0525)), 1.0525)</f>
        <v>17.873829068777731</v>
      </c>
    </row>
    <row r="4965" spans="1:8" x14ac:dyDescent="0.25">
      <c r="A4965" t="s">
        <v>176</v>
      </c>
      <c r="B4965" t="str">
        <f>VLOOKUP(C4965, olt_db!$B$2:$E$70, 2, 0)</f>
        <v>OLT-SMGN-Hulakma_Sinaga</v>
      </c>
      <c r="C4965" t="s">
        <v>1471</v>
      </c>
      <c r="D4965" s="35" t="s">
        <v>1972</v>
      </c>
      <c r="E4965" s="35" t="s">
        <v>1750</v>
      </c>
      <c r="F4965" s="125">
        <v>2.9687038175699101</v>
      </c>
      <c r="G4965" s="126">
        <v>99.098501305278603</v>
      </c>
      <c r="H4965" s="37">
        <f>ACOS(COS(RADIANS(90-F4966)) * COS(RADIANS(90-F4965)) + SIN(RADIANS(90-F4966)) * SIN(RADIANS(90-F4965)) * COS(RADIANS(G4966-G4965))) * 6371392 * IFERROR(IF(AVERAGEIF('TT History'!$B:$B, D4965, 'TT History'!$E:$E) &gt; 9.8%, 1.1205, IF(AVERAGEIF('TT History'!$B:$B, D4965, 'TT History'!$E:$E) &gt;= 8.5%, 1.1055, 1.0525)), 1.0525)</f>
        <v>15.247080230656744</v>
      </c>
    </row>
    <row r="4966" spans="1:8" x14ac:dyDescent="0.25">
      <c r="A4966" t="s">
        <v>176</v>
      </c>
      <c r="B4966" t="str">
        <f>VLOOKUP(C4966, olt_db!$B$2:$E$70, 2, 0)</f>
        <v>OLT-SMGN-Hulakma_Sinaga</v>
      </c>
      <c r="C4966" t="s">
        <v>1471</v>
      </c>
      <c r="D4966" s="35" t="s">
        <v>1972</v>
      </c>
      <c r="E4966" s="35" t="s">
        <v>1751</v>
      </c>
      <c r="F4966" s="125">
        <v>2.9688338678958002</v>
      </c>
      <c r="G4966" s="126">
        <v>99.098493709218403</v>
      </c>
      <c r="H4966" s="37">
        <f>ACOS(COS(RADIANS(90-F4967)) * COS(RADIANS(90-F4966)) + SIN(RADIANS(90-F4967)) * SIN(RADIANS(90-F4966)) * COS(RADIANS(G4967-G4966))) * 6371392 * IFERROR(IF(AVERAGEIF('TT History'!$B:$B, D4966, 'TT History'!$E:$E) &gt; 9.8%, 1.1205, IF(AVERAGEIF('TT History'!$B:$B, D4966, 'TT History'!$E:$E) &gt;= 8.5%, 1.1055, 1.0525)), 1.0525)</f>
        <v>13.58620043833634</v>
      </c>
    </row>
    <row r="4967" spans="1:8" x14ac:dyDescent="0.25">
      <c r="A4967" t="s">
        <v>176</v>
      </c>
      <c r="B4967" t="str">
        <f>VLOOKUP(C4967, olt_db!$B$2:$E$70, 2, 0)</f>
        <v>OLT-SMGN-Hulakma_Sinaga</v>
      </c>
      <c r="C4967" t="s">
        <v>1471</v>
      </c>
      <c r="D4967" s="35" t="s">
        <v>1972</v>
      </c>
      <c r="E4967" s="35" t="s">
        <v>1752</v>
      </c>
      <c r="F4967" s="125">
        <v>2.9689490863605199</v>
      </c>
      <c r="G4967" s="126">
        <v>99.098479548825594</v>
      </c>
      <c r="H4967" s="37">
        <f>ACOS(COS(RADIANS(90-F4968)) * COS(RADIANS(90-F4967)) + SIN(RADIANS(90-F4968)) * SIN(RADIANS(90-F4967)) * COS(RADIANS(G4968-G4967))) * 6371392 * IFERROR(IF(AVERAGEIF('TT History'!$B:$B, D4967, 'TT History'!$E:$E) &gt; 9.8%, 1.1205, IF(AVERAGEIF('TT History'!$B:$B, D4967, 'TT History'!$E:$E) &gt;= 8.5%, 1.1055, 1.0525)), 1.0525)</f>
        <v>13.070017344765722</v>
      </c>
    </row>
    <row r="4968" spans="1:8" x14ac:dyDescent="0.25">
      <c r="A4968" t="s">
        <v>176</v>
      </c>
      <c r="B4968" t="str">
        <f>VLOOKUP(C4968, olt_db!$B$2:$E$70, 2, 0)</f>
        <v>OLT-SMGN-Hulakma_Sinaga</v>
      </c>
      <c r="C4968" t="s">
        <v>1471</v>
      </c>
      <c r="D4968" s="35" t="s">
        <v>1972</v>
      </c>
      <c r="E4968" s="35" t="s">
        <v>1753</v>
      </c>
      <c r="F4968" s="125">
        <v>2.9690604322767999</v>
      </c>
      <c r="G4968" s="126">
        <v>99.098471048813195</v>
      </c>
      <c r="H4968" s="37">
        <f>ACOS(COS(RADIANS(90-F4969)) * COS(RADIANS(90-F4968)) + SIN(RADIANS(90-F4969)) * SIN(RADIANS(90-F4968)) * COS(RADIANS(G4969-G4968))) * 6371392 * IFERROR(IF(AVERAGEIF('TT History'!$B:$B, D4968, 'TT History'!$E:$E) &gt; 9.8%, 1.1205, IF(AVERAGEIF('TT History'!$B:$B, D4968, 'TT History'!$E:$E) &gt;= 8.5%, 1.1055, 1.0525)), 1.0525)</f>
        <v>14.140789227447707</v>
      </c>
    </row>
    <row r="4969" spans="1:8" x14ac:dyDescent="0.25">
      <c r="A4969" t="s">
        <v>176</v>
      </c>
      <c r="B4969" t="str">
        <f>VLOOKUP(C4969, olt_db!$B$2:$E$70, 2, 0)</f>
        <v>OLT-SMGN-Hulakma_Sinaga</v>
      </c>
      <c r="C4969" t="s">
        <v>1471</v>
      </c>
      <c r="D4969" s="35" t="s">
        <v>1972</v>
      </c>
      <c r="E4969" s="35" t="s">
        <v>1754</v>
      </c>
      <c r="F4969" s="125">
        <v>2.9691806694149898</v>
      </c>
      <c r="G4969" s="126">
        <v>99.098459199313893</v>
      </c>
      <c r="H4969" s="37">
        <f>ACOS(COS(RADIANS(90-F4970)) * COS(RADIANS(90-F4969)) + SIN(RADIANS(90-F4970)) * SIN(RADIANS(90-F4969)) * COS(RADIANS(G4970-G4969))) * 6371392 * IFERROR(IF(AVERAGEIF('TT History'!$B:$B, D4969, 'TT History'!$E:$E) &gt; 9.8%, 1.1205, IF(AVERAGEIF('TT History'!$B:$B, D4969, 'TT History'!$E:$E) &gt;= 8.5%, 1.1055, 1.0525)), 1.0525)</f>
        <v>15.529343383288566</v>
      </c>
    </row>
    <row r="4970" spans="1:8" x14ac:dyDescent="0.25">
      <c r="A4970" t="s">
        <v>176</v>
      </c>
      <c r="B4970" t="str">
        <f>VLOOKUP(C4970, olt_db!$B$2:$E$70, 2, 0)</f>
        <v>OLT-SMGN-Hulakma_Sinaga</v>
      </c>
      <c r="C4970" t="s">
        <v>1471</v>
      </c>
      <c r="D4970" s="35" t="s">
        <v>1972</v>
      </c>
      <c r="E4970" s="35" t="s">
        <v>1755</v>
      </c>
      <c r="F4970" s="125">
        <v>2.9693123827662702</v>
      </c>
      <c r="G4970" s="126">
        <v>99.098475234454398</v>
      </c>
      <c r="H4970" s="37">
        <f>ACOS(COS(RADIANS(90-F4971)) * COS(RADIANS(90-F4970)) + SIN(RADIANS(90-F4971)) * SIN(RADIANS(90-F4970)) * COS(RADIANS(G4971-G4970))) * 6371392 * IFERROR(IF(AVERAGEIF('TT History'!$B:$B, D4970, 'TT History'!$E:$E) &gt; 9.8%, 1.1205, IF(AVERAGEIF('TT History'!$B:$B, D4970, 'TT History'!$E:$E) &gt;= 8.5%, 1.1055, 1.0525)), 1.0525)</f>
        <v>10.876288959694969</v>
      </c>
    </row>
    <row r="4971" spans="1:8" x14ac:dyDescent="0.25">
      <c r="A4971" t="s">
        <v>176</v>
      </c>
      <c r="B4971" t="str">
        <f>VLOOKUP(C4971, olt_db!$B$2:$E$70, 2, 0)</f>
        <v>OLT-SMGN-Hulakma_Sinaga</v>
      </c>
      <c r="C4971" t="s">
        <v>1471</v>
      </c>
      <c r="D4971" s="35" t="s">
        <v>1972</v>
      </c>
      <c r="E4971" s="35" t="s">
        <v>1756</v>
      </c>
      <c r="F4971" s="125">
        <v>2.9693581508191902</v>
      </c>
      <c r="G4971" s="126">
        <v>99.098556215582704</v>
      </c>
      <c r="H4971" s="37">
        <f>ACOS(COS(RADIANS(90-F4972)) * COS(RADIANS(90-F4971)) + SIN(RADIANS(90-F4972)) * SIN(RADIANS(90-F4971)) * COS(RADIANS(G4972-G4971))) * 6371392 * IFERROR(IF(AVERAGEIF('TT History'!$B:$B, D4971, 'TT History'!$E:$E) &gt; 9.8%, 1.1205, IF(AVERAGEIF('TT History'!$B:$B, D4971, 'TT History'!$E:$E) &gt;= 8.5%, 1.1055, 1.0525)), 1.0525)</f>
        <v>15.408312289783698</v>
      </c>
    </row>
    <row r="4972" spans="1:8" x14ac:dyDescent="0.25">
      <c r="A4972" t="s">
        <v>176</v>
      </c>
      <c r="B4972" t="str">
        <f>VLOOKUP(C4972, olt_db!$B$2:$E$70, 2, 0)</f>
        <v>OLT-SMGN-Hulakma_Sinaga</v>
      </c>
      <c r="C4972" t="s">
        <v>1471</v>
      </c>
      <c r="D4972" s="35" t="s">
        <v>1972</v>
      </c>
      <c r="E4972" s="35" t="s">
        <v>1757</v>
      </c>
      <c r="F4972" s="125">
        <v>2.9693966609331301</v>
      </c>
      <c r="G4972" s="126">
        <v>99.098682276222107</v>
      </c>
      <c r="H4972" s="37">
        <f>ACOS(COS(RADIANS(90-F4973)) * COS(RADIANS(90-F4972)) + SIN(RADIANS(90-F4973)) * SIN(RADIANS(90-F4972)) * COS(RADIANS(G4973-G4972))) * 6371392 * IFERROR(IF(AVERAGEIF('TT History'!$B:$B, D4972, 'TT History'!$E:$E) &gt; 9.8%, 1.1205, IF(AVERAGEIF('TT History'!$B:$B, D4972, 'TT History'!$E:$E) &gt;= 8.5%, 1.1055, 1.0525)), 1.0525)</f>
        <v>15.371005152127013</v>
      </c>
    </row>
    <row r="4973" spans="1:8" x14ac:dyDescent="0.25">
      <c r="A4973" t="s">
        <v>176</v>
      </c>
      <c r="B4973" t="str">
        <f>VLOOKUP(C4973, olt_db!$B$2:$E$70, 2, 0)</f>
        <v>OLT-SMGN-Hulakma_Sinaga</v>
      </c>
      <c r="C4973" t="s">
        <v>1471</v>
      </c>
      <c r="D4973" s="35" t="s">
        <v>1972</v>
      </c>
      <c r="E4973" s="35" t="s">
        <v>1758</v>
      </c>
      <c r="F4973" s="125">
        <v>2.9694486895662</v>
      </c>
      <c r="G4973" s="126">
        <v>99.098803027835203</v>
      </c>
      <c r="H4973" s="37">
        <f>ACOS(COS(RADIANS(90-F4974)) * COS(RADIANS(90-F4973)) + SIN(RADIANS(90-F4974)) * SIN(RADIANS(90-F4973)) * COS(RADIANS(G4974-G4973))) * 6371392 * IFERROR(IF(AVERAGEIF('TT History'!$B:$B, D4973, 'TT History'!$E:$E) &gt; 9.8%, 1.1205, IF(AVERAGEIF('TT History'!$B:$B, D4973, 'TT History'!$E:$E) &gt;= 8.5%, 1.1055, 1.0525)), 1.0525)</f>
        <v>32.878542741584418</v>
      </c>
    </row>
    <row r="4974" spans="1:8" x14ac:dyDescent="0.25">
      <c r="A4974" t="s">
        <v>176</v>
      </c>
      <c r="B4974" t="str">
        <f>VLOOKUP(C4974, olt_db!$B$2:$E$70, 2, 0)</f>
        <v>OLT-SMGN-Hulakma_Sinaga</v>
      </c>
      <c r="C4974" t="s">
        <v>1471</v>
      </c>
      <c r="D4974" s="35" t="s">
        <v>1972</v>
      </c>
      <c r="E4974" s="35" t="s">
        <v>1759</v>
      </c>
      <c r="F4974" s="125">
        <v>2.9696439982155902</v>
      </c>
      <c r="G4974" s="126">
        <v>99.099005213770496</v>
      </c>
      <c r="H4974" s="37">
        <f>ACOS(COS(RADIANS(90-F4975)) * COS(RADIANS(90-F4974)) + SIN(RADIANS(90-F4975)) * SIN(RADIANS(90-F4974)) * COS(RADIANS(G4975-G4974))) * 6371392 * IFERROR(IF(AVERAGEIF('TT History'!$B:$B, D4974, 'TT History'!$E:$E) &gt; 9.8%, 1.1205, IF(AVERAGEIF('TT History'!$B:$B, D4974, 'TT History'!$E:$E) &gt;= 8.5%, 1.1055, 1.0525)), 1.0525)</f>
        <v>15.041699660006403</v>
      </c>
    </row>
    <row r="4975" spans="1:8" x14ac:dyDescent="0.25">
      <c r="A4975" t="s">
        <v>176</v>
      </c>
      <c r="B4975" t="str">
        <f>VLOOKUP(C4975, olt_db!$B$2:$E$70, 2, 0)</f>
        <v>OLT-SMGN-Hulakma_Sinaga</v>
      </c>
      <c r="C4975" t="s">
        <v>1471</v>
      </c>
      <c r="D4975" s="35" t="s">
        <v>1972</v>
      </c>
      <c r="E4975" s="35" t="s">
        <v>1760</v>
      </c>
      <c r="F4975" s="125">
        <v>2.9697456462041099</v>
      </c>
      <c r="G4975" s="126">
        <v>99.099083953630995</v>
      </c>
      <c r="H4975" s="37">
        <f>ACOS(COS(RADIANS(90-F4976)) * COS(RADIANS(90-F4975)) + SIN(RADIANS(90-F4976)) * SIN(RADIANS(90-F4975)) * COS(RADIANS(G4976-G4975))) * 6371392 * IFERROR(IF(AVERAGEIF('TT History'!$B:$B, D4975, 'TT History'!$E:$E) &gt; 9.8%, 1.1205, IF(AVERAGEIF('TT History'!$B:$B, D4975, 'TT History'!$E:$E) &gt;= 8.5%, 1.1055, 1.0525)), 1.0525)</f>
        <v>15.174213651660212</v>
      </c>
    </row>
    <row r="4976" spans="1:8" x14ac:dyDescent="0.25">
      <c r="A4976" t="s">
        <v>176</v>
      </c>
      <c r="B4976" t="str">
        <f>VLOOKUP(C4976, olt_db!$B$2:$E$70, 2, 0)</f>
        <v>OLT-SMGN-Hulakma_Sinaga</v>
      </c>
      <c r="C4976" t="s">
        <v>1471</v>
      </c>
      <c r="D4976" s="35" t="s">
        <v>1972</v>
      </c>
      <c r="E4976" s="35" t="s">
        <v>1761</v>
      </c>
      <c r="F4976" s="125">
        <v>2.9698704369066302</v>
      </c>
      <c r="G4976" s="126">
        <v>99.099119162842698</v>
      </c>
      <c r="H4976" s="37">
        <f>ACOS(COS(RADIANS(90-F4977)) * COS(RADIANS(90-F4976)) + SIN(RADIANS(90-F4977)) * SIN(RADIANS(90-F4976)) * COS(RADIANS(G4977-G4976))) * 6371392 * IFERROR(IF(AVERAGEIF('TT History'!$B:$B, D4976, 'TT History'!$E:$E) &gt; 9.8%, 1.1205, IF(AVERAGEIF('TT History'!$B:$B, D4976, 'TT History'!$E:$E) &gt;= 8.5%, 1.1055, 1.0525)), 1.0525)</f>
        <v>13.540557153176467</v>
      </c>
    </row>
    <row r="4977" spans="1:8" x14ac:dyDescent="0.25">
      <c r="A4977" t="s">
        <v>176</v>
      </c>
      <c r="B4977" t="str">
        <f>VLOOKUP(C4977, olt_db!$B$2:$E$70, 2, 0)</f>
        <v>OLT-SMGN-Hulakma_Sinaga</v>
      </c>
      <c r="C4977" t="s">
        <v>1471</v>
      </c>
      <c r="D4977" s="35" t="s">
        <v>1972</v>
      </c>
      <c r="E4977" s="35" t="s">
        <v>1762</v>
      </c>
      <c r="F4977" s="125">
        <v>2.9699860612006801</v>
      </c>
      <c r="G4977" s="126">
        <v>99.099115164527007</v>
      </c>
      <c r="H4977" s="37">
        <f>ACOS(COS(RADIANS(90-F4978)) * COS(RADIANS(90-F4977)) + SIN(RADIANS(90-F4978)) * SIN(RADIANS(90-F4977)) * COS(RADIANS(G4978-G4977))) * 6371392 * IFERROR(IF(AVERAGEIF('TT History'!$B:$B, D4977, 'TT History'!$E:$E) &gt; 9.8%, 1.1205, IF(AVERAGEIF('TT History'!$B:$B, D4977, 'TT History'!$E:$E) &gt;= 8.5%, 1.1055, 1.0525)), 1.0525)</f>
        <v>11.492307023039494</v>
      </c>
    </row>
    <row r="4978" spans="1:8" x14ac:dyDescent="0.25">
      <c r="A4978" t="s">
        <v>176</v>
      </c>
      <c r="B4978" t="str">
        <f>VLOOKUP(C4978, olt_db!$B$2:$E$70, 2, 0)</f>
        <v>OLT-SMGN-Hulakma_Sinaga</v>
      </c>
      <c r="C4978" t="s">
        <v>1471</v>
      </c>
      <c r="D4978" s="35" t="s">
        <v>1972</v>
      </c>
      <c r="E4978" s="35" t="s">
        <v>1763</v>
      </c>
      <c r="F4978" s="125">
        <v>2.9700817352078301</v>
      </c>
      <c r="G4978" s="126">
        <v>99.099093028229902</v>
      </c>
      <c r="H4978" s="37">
        <f>ACOS(COS(RADIANS(90-F4979)) * COS(RADIANS(90-F4978)) + SIN(RADIANS(90-F4979)) * SIN(RADIANS(90-F4978)) * COS(RADIANS(G4979-G4978))) * 6371392 * IFERROR(IF(AVERAGEIF('TT History'!$B:$B, D4978, 'TT History'!$E:$E) &gt; 9.8%, 1.1205, IF(AVERAGEIF('TT History'!$B:$B, D4978, 'TT History'!$E:$E) &gt;= 8.5%, 1.1055, 1.0525)), 1.0525)</f>
        <v>10.215890838327084</v>
      </c>
    </row>
    <row r="4979" spans="1:8" x14ac:dyDescent="0.25">
      <c r="A4979" t="s">
        <v>176</v>
      </c>
      <c r="B4979" t="str">
        <f>VLOOKUP(C4979, olt_db!$B$2:$E$70, 2, 0)</f>
        <v>OLT-SMGN-Hulakma_Sinaga</v>
      </c>
      <c r="C4979" t="s">
        <v>1471</v>
      </c>
      <c r="D4979" s="35" t="s">
        <v>1972</v>
      </c>
      <c r="E4979" s="35" t="s">
        <v>1764</v>
      </c>
      <c r="F4979" s="125">
        <v>2.97016813981688</v>
      </c>
      <c r="G4979" s="126">
        <v>99.099080664353195</v>
      </c>
      <c r="H4979" s="37">
        <f>ACOS(COS(RADIANS(90-F4980)) * COS(RADIANS(90-F4979)) + SIN(RADIANS(90-F4980)) * SIN(RADIANS(90-F4979)) * COS(RADIANS(G4980-G4979))) * 6371392 * IFERROR(IF(AVERAGEIF('TT History'!$B:$B, D4979, 'TT History'!$E:$E) &gt; 9.8%, 1.1205, IF(AVERAGEIF('TT History'!$B:$B, D4979, 'TT History'!$E:$E) &gt;= 8.5%, 1.1055, 1.0525)), 1.0525)</f>
        <v>12.05128635243949</v>
      </c>
    </row>
    <row r="4980" spans="1:8" x14ac:dyDescent="0.25">
      <c r="A4980" t="s">
        <v>176</v>
      </c>
      <c r="B4980" t="str">
        <f>VLOOKUP(C4980, olt_db!$B$2:$E$70, 2, 0)</f>
        <v>OLT-SMGN-Hulakma_Sinaga</v>
      </c>
      <c r="C4980" t="s">
        <v>1471</v>
      </c>
      <c r="D4980" s="35" t="s">
        <v>1972</v>
      </c>
      <c r="E4980" s="35" t="s">
        <v>1765</v>
      </c>
      <c r="F4980" s="125">
        <v>2.9702631824610699</v>
      </c>
      <c r="G4980" s="126">
        <v>99.099041004818801</v>
      </c>
      <c r="H4980" s="37">
        <f>ACOS(COS(RADIANS(90-F4981)) * COS(RADIANS(90-F4980)) + SIN(RADIANS(90-F4981)) * SIN(RADIANS(90-F4980)) * COS(RADIANS(G4981-G4980))) * 6371392 * IFERROR(IF(AVERAGEIF('TT History'!$B:$B, D4980, 'TT History'!$E:$E) &gt; 9.8%, 1.1205, IF(AVERAGEIF('TT History'!$B:$B, D4980, 'TT History'!$E:$E) &gt;= 8.5%, 1.1055, 1.0525)), 1.0525)</f>
        <v>12.08562233950115</v>
      </c>
    </row>
    <row r="4981" spans="1:8" x14ac:dyDescent="0.25">
      <c r="A4981" t="s">
        <v>176</v>
      </c>
      <c r="B4981" t="str">
        <f>VLOOKUP(C4981, olt_db!$B$2:$E$70, 2, 0)</f>
        <v>OLT-SMGN-Hulakma_Sinaga</v>
      </c>
      <c r="C4981" t="s">
        <v>1471</v>
      </c>
      <c r="D4981" s="35" t="s">
        <v>1972</v>
      </c>
      <c r="E4981" s="35" t="s">
        <v>1766</v>
      </c>
      <c r="F4981" s="125">
        <v>2.97036244660756</v>
      </c>
      <c r="G4981" s="126">
        <v>99.099012516476606</v>
      </c>
      <c r="H4981" s="37">
        <f>ACOS(COS(RADIANS(90-F4982)) * COS(RADIANS(90-F4981)) + SIN(RADIANS(90-F4982)) * SIN(RADIANS(90-F4981)) * COS(RADIANS(G4982-G4981))) * 6371392 * IFERROR(IF(AVERAGEIF('TT History'!$B:$B, D4981, 'TT History'!$E:$E) &gt; 9.8%, 1.1205, IF(AVERAGEIF('TT History'!$B:$B, D4981, 'TT History'!$E:$E) &gt;= 8.5%, 1.1055, 1.0525)), 1.0525)</f>
        <v>17.293472461601006</v>
      </c>
    </row>
    <row r="4982" spans="1:8" x14ac:dyDescent="0.25">
      <c r="A4982" t="s">
        <v>176</v>
      </c>
      <c r="B4982" t="str">
        <f>VLOOKUP(C4982, olt_db!$B$2:$E$70, 2, 0)</f>
        <v>OLT-SMGN-Hulakma_Sinaga</v>
      </c>
      <c r="C4982" t="s">
        <v>1471</v>
      </c>
      <c r="D4982" s="35" t="s">
        <v>1972</v>
      </c>
      <c r="E4982" s="35" t="s">
        <v>1767</v>
      </c>
      <c r="F4982" s="125">
        <v>2.9705010888591401</v>
      </c>
      <c r="G4982" s="126">
        <v>99.098961356914998</v>
      </c>
      <c r="H4982" s="37">
        <f>ACOS(COS(RADIANS(90-F4983)) * COS(RADIANS(90-F4982)) + SIN(RADIANS(90-F4983)) * SIN(RADIANS(90-F4982)) * COS(RADIANS(G4983-G4982))) * 6371392 * IFERROR(IF(AVERAGEIF('TT History'!$B:$B, D4982, 'TT History'!$E:$E) &gt; 9.8%, 1.1205, IF(AVERAGEIF('TT History'!$B:$B, D4982, 'TT History'!$E:$E) &gt;= 8.5%, 1.1055, 1.0525)), 1.0525)</f>
        <v>15.485558762670856</v>
      </c>
    </row>
    <row r="4983" spans="1:8" x14ac:dyDescent="0.25">
      <c r="A4983" t="s">
        <v>176</v>
      </c>
      <c r="B4983" t="str">
        <f>VLOOKUP(C4983, olt_db!$B$2:$E$70, 2, 0)</f>
        <v>OLT-SMGN-Hulakma_Sinaga</v>
      </c>
      <c r="C4983" t="s">
        <v>1471</v>
      </c>
      <c r="D4983" s="35" t="s">
        <v>1972</v>
      </c>
      <c r="E4983" s="35" t="s">
        <v>1768</v>
      </c>
      <c r="F4983" s="125">
        <v>2.9706255565096198</v>
      </c>
      <c r="G4983" s="126">
        <v>99.098916418049996</v>
      </c>
      <c r="H4983" s="37">
        <f>ACOS(COS(RADIANS(90-F4984)) * COS(RADIANS(90-F4983)) + SIN(RADIANS(90-F4984)) * SIN(RADIANS(90-F4983)) * COS(RADIANS(G4984-G4983))) * 6371392 * IFERROR(IF(AVERAGEIF('TT History'!$B:$B, D4983, 'TT History'!$E:$E) &gt; 9.8%, 1.1205, IF(AVERAGEIF('TT History'!$B:$B, D4983, 'TT History'!$E:$E) &gt;= 8.5%, 1.1055, 1.0525)), 1.0525)</f>
        <v>14.19786986353016</v>
      </c>
    </row>
    <row r="4984" spans="1:8" x14ac:dyDescent="0.25">
      <c r="A4984" t="s">
        <v>176</v>
      </c>
      <c r="B4984" t="str">
        <f>VLOOKUP(C4984, olt_db!$B$2:$E$70, 2, 0)</f>
        <v>OLT-SMGN-Hulakma_Sinaga</v>
      </c>
      <c r="C4984" t="s">
        <v>1471</v>
      </c>
      <c r="D4984" s="35" t="s">
        <v>1972</v>
      </c>
      <c r="E4984" s="35" t="s">
        <v>1769</v>
      </c>
      <c r="F4984" s="125">
        <v>2.97073999328035</v>
      </c>
      <c r="G4984" s="126">
        <v>99.098876120799801</v>
      </c>
      <c r="H4984" s="37">
        <f>ACOS(COS(RADIANS(90-F4985)) * COS(RADIANS(90-F4984)) + SIN(RADIANS(90-F4985)) * SIN(RADIANS(90-F4984)) * COS(RADIANS(G4985-G4984))) * 6371392 * IFERROR(IF(AVERAGEIF('TT History'!$B:$B, D4984, 'TT History'!$E:$E) &gt; 9.8%, 1.1205, IF(AVERAGEIF('TT History'!$B:$B, D4984, 'TT History'!$E:$E) &gt;= 8.5%, 1.1055, 1.0525)), 1.0525)</f>
        <v>12.542149226340838</v>
      </c>
    </row>
    <row r="4985" spans="1:8" x14ac:dyDescent="0.25">
      <c r="A4985" t="s">
        <v>176</v>
      </c>
      <c r="B4985" t="str">
        <f>VLOOKUP(C4985, olt_db!$B$2:$E$70, 2, 0)</f>
        <v>OLT-SMGN-Hulakma_Sinaga</v>
      </c>
      <c r="C4985" t="s">
        <v>1471</v>
      </c>
      <c r="D4985" s="35" t="s">
        <v>1972</v>
      </c>
      <c r="E4985" s="35" t="s">
        <v>1770</v>
      </c>
      <c r="F4985" s="125">
        <v>2.9708408354519298</v>
      </c>
      <c r="G4985" s="126">
        <v>99.098839821943002</v>
      </c>
      <c r="H4985" s="37">
        <f>ACOS(COS(RADIANS(90-F4986)) * COS(RADIANS(90-F4985)) + SIN(RADIANS(90-F4986)) * SIN(RADIANS(90-F4985)) * COS(RADIANS(G4986-G4985))) * 6371392 * IFERROR(IF(AVERAGEIF('TT History'!$B:$B, D4985, 'TT History'!$E:$E) &gt; 9.8%, 1.1205, IF(AVERAGEIF('TT History'!$B:$B, D4985, 'TT History'!$E:$E) &gt;= 8.5%, 1.1055, 1.0525)), 1.0525)</f>
        <v>16.654924328504158</v>
      </c>
    </row>
    <row r="4986" spans="1:8" x14ac:dyDescent="0.25">
      <c r="A4986" t="s">
        <v>176</v>
      </c>
      <c r="B4986" t="str">
        <f>VLOOKUP(C4986, olt_db!$B$2:$E$70, 2, 0)</f>
        <v>OLT-SMGN-Hulakma_Sinaga</v>
      </c>
      <c r="C4986" t="s">
        <v>1471</v>
      </c>
      <c r="D4986" s="35" t="s">
        <v>1972</v>
      </c>
      <c r="E4986" s="35" t="s">
        <v>1771</v>
      </c>
      <c r="F4986" s="125">
        <v>2.9709753029136801</v>
      </c>
      <c r="G4986" s="126">
        <v>99.098793190753298</v>
      </c>
      <c r="H4986" s="37">
        <f>ACOS(COS(RADIANS(90-F4987)) * COS(RADIANS(90-F4986)) + SIN(RADIANS(90-F4987)) * SIN(RADIANS(90-F4986)) * COS(RADIANS(G4987-G4986))) * 6371392 * IFERROR(IF(AVERAGEIF('TT History'!$B:$B, D4986, 'TT History'!$E:$E) &gt; 9.8%, 1.1205, IF(AVERAGEIF('TT History'!$B:$B, D4986, 'TT History'!$E:$E) &gt;= 8.5%, 1.1055, 1.0525)), 1.0525)</f>
        <v>14.527401626599957</v>
      </c>
    </row>
    <row r="4987" spans="1:8" x14ac:dyDescent="0.25">
      <c r="A4987" t="s">
        <v>176</v>
      </c>
      <c r="B4987" t="str">
        <f>VLOOKUP(C4987, olt_db!$B$2:$E$70, 2, 0)</f>
        <v>OLT-SMGN-Hulakma_Sinaga</v>
      </c>
      <c r="C4987" t="s">
        <v>1471</v>
      </c>
      <c r="D4987" s="35" t="s">
        <v>1972</v>
      </c>
      <c r="E4987" s="35" t="s">
        <v>1772</v>
      </c>
      <c r="F4987" s="125">
        <v>2.9710911581419102</v>
      </c>
      <c r="G4987" s="126">
        <v>99.098748592251297</v>
      </c>
      <c r="H4987" s="37">
        <f>ACOS(COS(RADIANS(90-F4988)) * COS(RADIANS(90-F4987)) + SIN(RADIANS(90-F4988)) * SIN(RADIANS(90-F4987)) * COS(RADIANS(G4988-G4987))) * 6371392 * IFERROR(IF(AVERAGEIF('TT History'!$B:$B, D4987, 'TT History'!$E:$E) &gt; 9.8%, 1.1205, IF(AVERAGEIF('TT History'!$B:$B, D4987, 'TT History'!$E:$E) &gt;= 8.5%, 1.1055, 1.0525)), 1.0525)</f>
        <v>12.43099533974933</v>
      </c>
    </row>
    <row r="4988" spans="1:8" x14ac:dyDescent="0.25">
      <c r="A4988" t="s">
        <v>176</v>
      </c>
      <c r="B4988" t="str">
        <f>VLOOKUP(C4988, olt_db!$B$2:$E$70, 2, 0)</f>
        <v>OLT-SMGN-Hulakma_Sinaga</v>
      </c>
      <c r="C4988" t="s">
        <v>1471</v>
      </c>
      <c r="D4988" s="35" t="s">
        <v>1972</v>
      </c>
      <c r="E4988" s="35" t="s">
        <v>1773</v>
      </c>
      <c r="F4988" s="125">
        <v>2.97119139353671</v>
      </c>
      <c r="G4988" s="126">
        <v>99.098713419945497</v>
      </c>
      <c r="H4988" s="37">
        <f>ACOS(COS(RADIANS(90-F4989)) * COS(RADIANS(90-F4988)) + SIN(RADIANS(90-F4989)) * SIN(RADIANS(90-F4988)) * COS(RADIANS(G4989-G4988))) * 6371392 * IFERROR(IF(AVERAGEIF('TT History'!$B:$B, D4988, 'TT History'!$E:$E) &gt; 9.8%, 1.1205, IF(AVERAGEIF('TT History'!$B:$B, D4988, 'TT History'!$E:$E) &gt;= 8.5%, 1.1055, 1.0525)), 1.0525)</f>
        <v>13.568918229801048</v>
      </c>
    </row>
    <row r="4989" spans="1:8" x14ac:dyDescent="0.25">
      <c r="A4989" t="s">
        <v>176</v>
      </c>
      <c r="B4989" t="str">
        <f>VLOOKUP(C4989, olt_db!$B$2:$E$70, 2, 0)</f>
        <v>OLT-SMGN-Hulakma_Sinaga</v>
      </c>
      <c r="C4989" t="s">
        <v>1471</v>
      </c>
      <c r="D4989" s="35" t="s">
        <v>1972</v>
      </c>
      <c r="E4989" s="35" t="s">
        <v>1774</v>
      </c>
      <c r="F4989" s="125">
        <v>2.97129511725322</v>
      </c>
      <c r="G4989" s="126">
        <v>99.098661553653898</v>
      </c>
      <c r="H4989" s="37">
        <f>ACOS(COS(RADIANS(90-F4990)) * COS(RADIANS(90-F4989)) + SIN(RADIANS(90-F4990)) * SIN(RADIANS(90-F4989)) * COS(RADIANS(G4990-G4989))) * 6371392 * IFERROR(IF(AVERAGEIF('TT History'!$B:$B, D4989, 'TT History'!$E:$E) &gt; 9.8%, 1.1205, IF(AVERAGEIF('TT History'!$B:$B, D4989, 'TT History'!$E:$E) &gt;= 8.5%, 1.1055, 1.0525)), 1.0525)</f>
        <v>19.524132849933075</v>
      </c>
    </row>
    <row r="4990" spans="1:8" x14ac:dyDescent="0.25">
      <c r="A4990" t="s">
        <v>176</v>
      </c>
      <c r="B4990" t="str">
        <f>VLOOKUP(C4990, olt_db!$B$2:$E$70, 2, 0)</f>
        <v>OLT-SMGN-Hulakma_Sinaga</v>
      </c>
      <c r="C4990" t="s">
        <v>1471</v>
      </c>
      <c r="D4990" s="35" t="s">
        <v>1972</v>
      </c>
      <c r="E4990" s="35" t="s">
        <v>1775</v>
      </c>
      <c r="F4990" s="125">
        <v>2.9714471463272898</v>
      </c>
      <c r="G4990" s="126">
        <v>99.098592795209001</v>
      </c>
      <c r="H4990" s="37">
        <f>ACOS(COS(RADIANS(90-F4991)) * COS(RADIANS(90-F4990)) + SIN(RADIANS(90-F4991)) * SIN(RADIANS(90-F4990)) * COS(RADIANS(G4991-G4990))) * 6371392 * IFERROR(IF(AVERAGEIF('TT History'!$B:$B, D4990, 'TT History'!$E:$E) &gt; 9.8%, 1.1205, IF(AVERAGEIF('TT History'!$B:$B, D4990, 'TT History'!$E:$E) &gt;= 8.5%, 1.1055, 1.0525)), 1.0525)</f>
        <v>15.121479473822635</v>
      </c>
    </row>
    <row r="4991" spans="1:8" x14ac:dyDescent="0.25">
      <c r="A4991" t="s">
        <v>176</v>
      </c>
      <c r="B4991" t="str">
        <f>VLOOKUP(C4991, olt_db!$B$2:$E$70, 2, 0)</f>
        <v>OLT-SMGN-Hulakma_Sinaga</v>
      </c>
      <c r="C4991" t="s">
        <v>1471</v>
      </c>
      <c r="D4991" s="35" t="s">
        <v>1972</v>
      </c>
      <c r="E4991" s="35" t="s">
        <v>1776</v>
      </c>
      <c r="F4991" s="125">
        <v>2.9715627363522601</v>
      </c>
      <c r="G4991" s="126">
        <v>99.098534998162094</v>
      </c>
      <c r="H4991" s="37">
        <f>ACOS(COS(RADIANS(90-F4992)) * COS(RADIANS(90-F4991)) + SIN(RADIANS(90-F4992)) * SIN(RADIANS(90-F4991)) * COS(RADIANS(G4992-G4991))) * 6371392 * IFERROR(IF(AVERAGEIF('TT History'!$B:$B, D4991, 'TT History'!$E:$E) &gt; 9.8%, 1.1205, IF(AVERAGEIF('TT History'!$B:$B, D4991, 'TT History'!$E:$E) &gt;= 8.5%, 1.1055, 1.0525)), 1.0525)</f>
        <v>14.618872180078224</v>
      </c>
    </row>
    <row r="4992" spans="1:8" x14ac:dyDescent="0.25">
      <c r="A4992" t="s">
        <v>176</v>
      </c>
      <c r="B4992" t="str">
        <f>VLOOKUP(C4992, olt_db!$B$2:$E$70, 2, 0)</f>
        <v>OLT-SMGN-Hulakma_Sinaga</v>
      </c>
      <c r="C4992" t="s">
        <v>1471</v>
      </c>
      <c r="D4992" s="35" t="s">
        <v>1972</v>
      </c>
      <c r="E4992" s="35" t="s">
        <v>1777</v>
      </c>
      <c r="F4992" s="125">
        <v>2.9716765095718398</v>
      </c>
      <c r="G4992" s="126">
        <v>99.0984833799846</v>
      </c>
      <c r="H4992" s="37">
        <f>ACOS(COS(RADIANS(90-F4993)) * COS(RADIANS(90-F4992)) + SIN(RADIANS(90-F4993)) * SIN(RADIANS(90-F4992)) * COS(RADIANS(G4993-G4992))) * 6371392 * IFERROR(IF(AVERAGEIF('TT History'!$B:$B, D4992, 'TT History'!$E:$E) &gt; 9.8%, 1.1205, IF(AVERAGEIF('TT History'!$B:$B, D4992, 'TT History'!$E:$E) &gt;= 8.5%, 1.1055, 1.0525)), 1.0525)</f>
        <v>19.268019456011665</v>
      </c>
    </row>
    <row r="4993" spans="1:8" x14ac:dyDescent="0.25">
      <c r="A4993" t="s">
        <v>176</v>
      </c>
      <c r="B4993" t="str">
        <f>VLOOKUP(C4993, olt_db!$B$2:$E$70, 2, 0)</f>
        <v>OLT-SMGN-Hulakma_Sinaga</v>
      </c>
      <c r="C4993" t="s">
        <v>1471</v>
      </c>
      <c r="D4993" s="35" t="s">
        <v>1972</v>
      </c>
      <c r="E4993" s="35" t="s">
        <v>1778</v>
      </c>
      <c r="F4993" s="125">
        <v>2.97182748129284</v>
      </c>
      <c r="G4993" s="126">
        <v>99.098417640886296</v>
      </c>
      <c r="H4993" s="37">
        <f>ACOS(COS(RADIANS(90-F4994)) * COS(RADIANS(90-F4993)) + SIN(RADIANS(90-F4994)) * SIN(RADIANS(90-F4993)) * COS(RADIANS(G4994-G4993))) * 6371392 * IFERROR(IF(AVERAGEIF('TT History'!$B:$B, D4993, 'TT History'!$E:$E) &gt; 9.8%, 1.1205, IF(AVERAGEIF('TT History'!$B:$B, D4993, 'TT History'!$E:$E) &gt;= 8.5%, 1.1055, 1.0525)), 1.0525)</f>
        <v>23.118893883552467</v>
      </c>
    </row>
    <row r="4994" spans="1:8" x14ac:dyDescent="0.25">
      <c r="A4994" t="s">
        <v>176</v>
      </c>
      <c r="B4994" t="str">
        <f>VLOOKUP(C4994, olt_db!$B$2:$E$70, 2, 0)</f>
        <v>OLT-SMGN-Hulakma_Sinaga</v>
      </c>
      <c r="C4994" t="s">
        <v>1471</v>
      </c>
      <c r="D4994" s="35" t="s">
        <v>1972</v>
      </c>
      <c r="E4994" s="35" t="s">
        <v>1779</v>
      </c>
      <c r="F4994" s="125">
        <v>2.97200868733451</v>
      </c>
      <c r="G4994" s="126">
        <v>99.098338902915302</v>
      </c>
      <c r="H4994" s="37">
        <f>ACOS(COS(RADIANS(90-F4995)) * COS(RADIANS(90-F4994)) + SIN(RADIANS(90-F4995)) * SIN(RADIANS(90-F4994)) * COS(RADIANS(G4995-G4994))) * 6371392 * IFERROR(IF(AVERAGEIF('TT History'!$B:$B, D4994, 'TT History'!$E:$E) &gt; 9.8%, 1.1205, IF(AVERAGEIF('TT History'!$B:$B, D4994, 'TT History'!$E:$E) &gt;= 8.5%, 1.1055, 1.0525)), 1.0525)</f>
        <v>12.717268311521224</v>
      </c>
    </row>
    <row r="4995" spans="1:8" x14ac:dyDescent="0.25">
      <c r="A4995" t="s">
        <v>176</v>
      </c>
      <c r="B4995" t="str">
        <f>VLOOKUP(C4995, olt_db!$B$2:$E$70, 2, 0)</f>
        <v>OLT-SMGN-Hulakma_Sinaga</v>
      </c>
      <c r="C4995" t="s">
        <v>1471</v>
      </c>
      <c r="D4995" s="35" t="s">
        <v>1972</v>
      </c>
      <c r="E4995" s="35" t="s">
        <v>1780</v>
      </c>
      <c r="F4995" s="125">
        <v>2.9721038146163998</v>
      </c>
      <c r="G4995" s="126">
        <v>99.098286311074105</v>
      </c>
      <c r="H4995" s="37">
        <f>ACOS(COS(RADIANS(90-F4996)) * COS(RADIANS(90-F4995)) + SIN(RADIANS(90-F4996)) * SIN(RADIANS(90-F4995)) * COS(RADIANS(G4996-G4995))) * 6371392 * IFERROR(IF(AVERAGEIF('TT History'!$B:$B, D4995, 'TT History'!$E:$E) &gt; 9.8%, 1.1205, IF(AVERAGEIF('TT History'!$B:$B, D4995, 'TT History'!$E:$E) &gt;= 8.5%, 1.1055, 1.0525)), 1.0525)</f>
        <v>8.101367982496285</v>
      </c>
    </row>
    <row r="4996" spans="1:8" x14ac:dyDescent="0.25">
      <c r="A4996" t="s">
        <v>176</v>
      </c>
      <c r="B4996" t="str">
        <f>VLOOKUP(C4996, olt_db!$B$2:$E$70, 2, 0)</f>
        <v>OLT-SMGN-Hulakma_Sinaga</v>
      </c>
      <c r="C4996" t="s">
        <v>1471</v>
      </c>
      <c r="D4996" s="35" t="s">
        <v>1972</v>
      </c>
      <c r="E4996" s="35" t="s">
        <v>1781</v>
      </c>
      <c r="F4996" s="125">
        <v>2.9721678209981901</v>
      </c>
      <c r="G4996" s="126">
        <v>99.098259918046395</v>
      </c>
      <c r="H4996" s="37">
        <f>ACOS(COS(RADIANS(90-F4997)) * COS(RADIANS(90-F4996)) + SIN(RADIANS(90-F4997)) * SIN(RADIANS(90-F4996)) * COS(RADIANS(G4997-G4996))) * 6371392 * IFERROR(IF(AVERAGEIF('TT History'!$B:$B, D4996, 'TT History'!$E:$E) &gt; 9.8%, 1.1205, IF(AVERAGEIF('TT History'!$B:$B, D4996, 'TT History'!$E:$E) &gt;= 8.5%, 1.1055, 1.0525)), 1.0525)</f>
        <v>18.75701306998327</v>
      </c>
    </row>
    <row r="4997" spans="1:8" x14ac:dyDescent="0.25">
      <c r="A4997" t="s">
        <v>176</v>
      </c>
      <c r="B4997" t="str">
        <f>VLOOKUP(C4997, olt_db!$B$2:$E$70, 2, 0)</f>
        <v>OLT-SMGN-Hulakma_Sinaga</v>
      </c>
      <c r="C4997" t="s">
        <v>1471</v>
      </c>
      <c r="D4997" s="35" t="s">
        <v>1972</v>
      </c>
      <c r="E4997" s="35" t="s">
        <v>1782</v>
      </c>
      <c r="F4997" s="125">
        <v>2.97230836871399</v>
      </c>
      <c r="G4997" s="126">
        <v>99.098182803330602</v>
      </c>
      <c r="H4997" s="37">
        <f>ACOS(COS(RADIANS(90-F4998)) * COS(RADIANS(90-F4997)) + SIN(RADIANS(90-F4998)) * SIN(RADIANS(90-F4997)) * COS(RADIANS(G4998-G4997))) * 6371392 * IFERROR(IF(AVERAGEIF('TT History'!$B:$B, D4997, 'TT History'!$E:$E) &gt; 9.8%, 1.1205, IF(AVERAGEIF('TT History'!$B:$B, D4997, 'TT History'!$E:$E) &gt;= 8.5%, 1.1055, 1.0525)), 1.0525)</f>
        <v>11.355957235438233</v>
      </c>
    </row>
    <row r="4998" spans="1:8" x14ac:dyDescent="0.25">
      <c r="A4998" t="s">
        <v>176</v>
      </c>
      <c r="B4998" t="str">
        <f>VLOOKUP(C4998, olt_db!$B$2:$E$70, 2, 0)</f>
        <v>OLT-SMGN-Hulakma_Sinaga</v>
      </c>
      <c r="C4998" t="s">
        <v>1471</v>
      </c>
      <c r="D4998" s="35" t="s">
        <v>1972</v>
      </c>
      <c r="E4998" s="35" t="s">
        <v>1783</v>
      </c>
      <c r="F4998" s="125">
        <v>2.97239521038607</v>
      </c>
      <c r="G4998" s="126">
        <v>99.098139461164095</v>
      </c>
      <c r="H4998" s="37">
        <f>ACOS(COS(RADIANS(90-F4999)) * COS(RADIANS(90-F4998)) + SIN(RADIANS(90-F4999)) * SIN(RADIANS(90-F4998)) * COS(RADIANS(G4999-G4998))) * 6371392 * IFERROR(IF(AVERAGEIF('TT History'!$B:$B, D4998, 'TT History'!$E:$E) &gt; 9.8%, 1.1205, IF(AVERAGEIF('TT History'!$B:$B, D4998, 'TT History'!$E:$E) &gt;= 8.5%, 1.1055, 1.0525)), 1.0525)</f>
        <v>12.97224533274407</v>
      </c>
    </row>
    <row r="4999" spans="1:8" x14ac:dyDescent="0.25">
      <c r="A4999" t="s">
        <v>176</v>
      </c>
      <c r="B4999" t="str">
        <f>VLOOKUP(C4999, olt_db!$B$2:$E$70, 2, 0)</f>
        <v>OLT-SMGN-Hulakma_Sinaga</v>
      </c>
      <c r="C4999" t="s">
        <v>1471</v>
      </c>
      <c r="D4999" s="35" t="s">
        <v>1972</v>
      </c>
      <c r="E4999" s="35" t="s">
        <v>1784</v>
      </c>
      <c r="F4999" s="125">
        <v>2.9724944579632302</v>
      </c>
      <c r="G4999" s="126">
        <v>99.098090049334303</v>
      </c>
      <c r="H4999" s="37">
        <f>ACOS(COS(RADIANS(90-F5000)) * COS(RADIANS(90-F4999)) + SIN(RADIANS(90-F5000)) * SIN(RADIANS(90-F4999)) * COS(RADIANS(G5000-G4999))) * 6371392 * IFERROR(IF(AVERAGEIF('TT History'!$B:$B, D4999, 'TT History'!$E:$E) &gt; 9.8%, 1.1205, IF(AVERAGEIF('TT History'!$B:$B, D4999, 'TT History'!$E:$E) &gt;= 8.5%, 1.1055, 1.0525)), 1.0525)</f>
        <v>21.69190115490262</v>
      </c>
    </row>
    <row r="5000" spans="1:8" x14ac:dyDescent="0.25">
      <c r="A5000" t="s">
        <v>176</v>
      </c>
      <c r="B5000" t="str">
        <f>VLOOKUP(C5000, olt_db!$B$2:$E$70, 2, 0)</f>
        <v>OLT-SMGN-Hulakma_Sinaga</v>
      </c>
      <c r="C5000" t="s">
        <v>1471</v>
      </c>
      <c r="D5000" s="35" t="s">
        <v>1972</v>
      </c>
      <c r="E5000" s="35" t="s">
        <v>1785</v>
      </c>
      <c r="F5000" s="125">
        <v>2.9726564402136502</v>
      </c>
      <c r="G5000" s="126">
        <v>99.0979998629536</v>
      </c>
      <c r="H5000" s="37">
        <f>ACOS(COS(RADIANS(90-F5001)) * COS(RADIANS(90-F5000)) + SIN(RADIANS(90-F5001)) * SIN(RADIANS(90-F5000)) * COS(RADIANS(G5001-G5000))) * 6371392 * IFERROR(IF(AVERAGEIF('TT History'!$B:$B, D5000, 'TT History'!$E:$E) &gt; 9.8%, 1.1205, IF(AVERAGEIF('TT History'!$B:$B, D5000, 'TT History'!$E:$E) &gt;= 8.5%, 1.1055, 1.0525)), 1.0525)</f>
        <v>17.27440801328213</v>
      </c>
    </row>
    <row r="5001" spans="1:8" x14ac:dyDescent="0.25">
      <c r="A5001" t="s">
        <v>176</v>
      </c>
      <c r="B5001" t="str">
        <f>VLOOKUP(C5001, olt_db!$B$2:$E$70, 2, 0)</f>
        <v>OLT-SMGN-Hulakma_Sinaga</v>
      </c>
      <c r="C5001" t="s">
        <v>1471</v>
      </c>
      <c r="D5001" s="35" t="s">
        <v>1972</v>
      </c>
      <c r="E5001" s="35" t="s">
        <v>1786</v>
      </c>
      <c r="F5001" s="125">
        <v>2.9727906960036199</v>
      </c>
      <c r="G5001" s="126">
        <v>99.097938460484301</v>
      </c>
      <c r="H5001" s="37">
        <f>ACOS(COS(RADIANS(90-F5002)) * COS(RADIANS(90-F5001)) + SIN(RADIANS(90-F5002)) * SIN(RADIANS(90-F5001)) * COS(RADIANS(G5002-G5001))) * 6371392 * IFERROR(IF(AVERAGEIF('TT History'!$B:$B, D5001, 'TT History'!$E:$E) &gt; 9.8%, 1.1205, IF(AVERAGEIF('TT History'!$B:$B, D5001, 'TT History'!$E:$E) &gt;= 8.5%, 1.1055, 1.0525)), 1.0525)</f>
        <v>24.582294355556897</v>
      </c>
    </row>
    <row r="5002" spans="1:8" x14ac:dyDescent="0.25">
      <c r="A5002" t="s">
        <v>176</v>
      </c>
      <c r="B5002" t="str">
        <f>VLOOKUP(C5002, olt_db!$B$2:$E$70, 2, 0)</f>
        <v>OLT-SMGN-Hulakma_Sinaga</v>
      </c>
      <c r="C5002" t="s">
        <v>1471</v>
      </c>
      <c r="D5002" s="35" t="s">
        <v>1972</v>
      </c>
      <c r="E5002" s="35" t="s">
        <v>1788</v>
      </c>
      <c r="F5002" s="125">
        <v>2.9729758744880899</v>
      </c>
      <c r="G5002" s="126">
        <v>99.097839214486598</v>
      </c>
      <c r="H5002" s="37">
        <f>ACOS(COS(RADIANS(90-F5003)) * COS(RADIANS(90-F5002)) + SIN(RADIANS(90-F5003)) * SIN(RADIANS(90-F5002)) * COS(RADIANS(G5003-G5002))) * 6371392 * IFERROR(IF(AVERAGEIF('TT History'!$B:$B, D5002, 'TT History'!$E:$E) &gt; 9.8%, 1.1205, IF(AVERAGEIF('TT History'!$B:$B, D5002, 'TT History'!$E:$E) &gt;= 8.5%, 1.1055, 1.0525)), 1.0525)</f>
        <v>16.093288101887012</v>
      </c>
    </row>
    <row r="5003" spans="1:8" x14ac:dyDescent="0.25">
      <c r="A5003" t="s">
        <v>176</v>
      </c>
      <c r="B5003" t="str">
        <f>VLOOKUP(C5003, olt_db!$B$2:$E$70, 2, 0)</f>
        <v>OLT-SMGN-Hulakma_Sinaga</v>
      </c>
      <c r="C5003" t="s">
        <v>1471</v>
      </c>
      <c r="D5003" s="35" t="s">
        <v>1972</v>
      </c>
      <c r="E5003" s="35" t="s">
        <v>1790</v>
      </c>
      <c r="F5003" s="125">
        <v>2.9730931061557899</v>
      </c>
      <c r="G5003" s="126">
        <v>99.097767260510295</v>
      </c>
      <c r="H5003" s="37">
        <f>ACOS(COS(RADIANS(90-F5004)) * COS(RADIANS(90-F5003)) + SIN(RADIANS(90-F5004)) * SIN(RADIANS(90-F5003)) * COS(RADIANS(G5004-G5003))) * 6371392 * IFERROR(IF(AVERAGEIF('TT History'!$B:$B, D5003, 'TT History'!$E:$E) &gt; 9.8%, 1.1205, IF(AVERAGEIF('TT History'!$B:$B, D5003, 'TT History'!$E:$E) &gt;= 8.5%, 1.1055, 1.0525)), 1.0525)</f>
        <v>16.440410195140327</v>
      </c>
    </row>
    <row r="5004" spans="1:8" x14ac:dyDescent="0.25">
      <c r="A5004" t="s">
        <v>176</v>
      </c>
      <c r="B5004" t="str">
        <f>VLOOKUP(C5004, olt_db!$B$2:$E$70, 2, 0)</f>
        <v>OLT-SMGN-Hulakma_Sinaga</v>
      </c>
      <c r="C5004" t="s">
        <v>1471</v>
      </c>
      <c r="D5004" s="35" t="s">
        <v>1972</v>
      </c>
      <c r="E5004" s="35" t="s">
        <v>1792</v>
      </c>
      <c r="F5004" s="125">
        <v>2.9732263364815399</v>
      </c>
      <c r="G5004" s="126">
        <v>99.097722695043103</v>
      </c>
      <c r="H5004" s="37">
        <f>ACOS(COS(RADIANS(90-F5005)) * COS(RADIANS(90-F5004)) + SIN(RADIANS(90-F5005)) * SIN(RADIANS(90-F5004)) * COS(RADIANS(G5005-G5004))) * 6371392 * IFERROR(IF(AVERAGEIF('TT History'!$B:$B, D5004, 'TT History'!$E:$E) &gt; 9.8%, 1.1205, IF(AVERAGEIF('TT History'!$B:$B, D5004, 'TT History'!$E:$E) &gt;= 8.5%, 1.1055, 1.0525)), 1.0525)</f>
        <v>20.69303473609779</v>
      </c>
    </row>
    <row r="5005" spans="1:8" x14ac:dyDescent="0.25">
      <c r="A5005" t="s">
        <v>176</v>
      </c>
      <c r="B5005" t="str">
        <f>VLOOKUP(C5005, olt_db!$B$2:$E$70, 2, 0)</f>
        <v>OLT-SMGN-Hulakma_Sinaga</v>
      </c>
      <c r="C5005" t="s">
        <v>1471</v>
      </c>
      <c r="D5005" s="35" t="s">
        <v>1972</v>
      </c>
      <c r="E5005" s="35" t="s">
        <v>1794</v>
      </c>
      <c r="F5005" s="125">
        <v>2.9733831223087099</v>
      </c>
      <c r="G5005" s="126">
        <v>99.0976408663212</v>
      </c>
      <c r="H5005" s="37">
        <f>ACOS(COS(RADIANS(90-F5006)) * COS(RADIANS(90-F5005)) + SIN(RADIANS(90-F5006)) * SIN(RADIANS(90-F5005)) * COS(RADIANS(G5006-G5005))) * 6371392 * IFERROR(IF(AVERAGEIF('TT History'!$B:$B, D5005, 'TT History'!$E:$E) &gt; 9.8%, 1.1205, IF(AVERAGEIF('TT History'!$B:$B, D5005, 'TT History'!$E:$E) &gt;= 8.5%, 1.1055, 1.0525)), 1.0525)</f>
        <v>21.303133399175515</v>
      </c>
    </row>
    <row r="5006" spans="1:8" x14ac:dyDescent="0.25">
      <c r="A5006" t="s">
        <v>176</v>
      </c>
      <c r="B5006" t="str">
        <f>VLOOKUP(C5006, olt_db!$B$2:$E$70, 2, 0)</f>
        <v>OLT-SMGN-Hulakma_Sinaga</v>
      </c>
      <c r="C5006" t="s">
        <v>1471</v>
      </c>
      <c r="D5006" s="35" t="s">
        <v>1972</v>
      </c>
      <c r="E5006" s="35" t="s">
        <v>1796</v>
      </c>
      <c r="F5006" s="125">
        <v>2.97354383946587</v>
      </c>
      <c r="G5006" s="126">
        <v>99.0975553146002</v>
      </c>
      <c r="H5006" s="37">
        <f>ACOS(COS(RADIANS(90-F5007)) * COS(RADIANS(90-F5006)) + SIN(RADIANS(90-F5007)) * SIN(RADIANS(90-F5006)) * COS(RADIANS(G5007-G5006))) * 6371392 * IFERROR(IF(AVERAGEIF('TT History'!$B:$B, D5006, 'TT History'!$E:$E) &gt; 9.8%, 1.1205, IF(AVERAGEIF('TT History'!$B:$B, D5006, 'TT History'!$E:$E) &gt;= 8.5%, 1.1055, 1.0525)), 1.0525)</f>
        <v>19.643441591504377</v>
      </c>
    </row>
    <row r="5007" spans="1:8" x14ac:dyDescent="0.25">
      <c r="A5007" t="s">
        <v>176</v>
      </c>
      <c r="B5007" t="str">
        <f>VLOOKUP(C5007, olt_db!$B$2:$E$70, 2, 0)</f>
        <v>OLT-SMGN-Hulakma_Sinaga</v>
      </c>
      <c r="C5007" t="s">
        <v>1471</v>
      </c>
      <c r="D5007" s="35" t="s">
        <v>1972</v>
      </c>
      <c r="E5007" s="35" t="s">
        <v>1798</v>
      </c>
      <c r="F5007" s="125">
        <v>2.9736925573280599</v>
      </c>
      <c r="G5007" s="126">
        <v>99.097477422048399</v>
      </c>
      <c r="H5007" s="37">
        <f>ACOS(COS(RADIANS(90-F5008)) * COS(RADIANS(90-F5007)) + SIN(RADIANS(90-F5008)) * SIN(RADIANS(90-F5007)) * COS(RADIANS(G5008-G5007))) * 6371392 * IFERROR(IF(AVERAGEIF('TT History'!$B:$B, D5007, 'TT History'!$E:$E) &gt; 9.8%, 1.1205, IF(AVERAGEIF('TT History'!$B:$B, D5007, 'TT History'!$E:$E) &gt;= 8.5%, 1.1055, 1.0525)), 1.0525)</f>
        <v>21.039964445216704</v>
      </c>
    </row>
    <row r="5008" spans="1:8" x14ac:dyDescent="0.25">
      <c r="A5008" t="s">
        <v>176</v>
      </c>
      <c r="B5008" t="str">
        <f>VLOOKUP(C5008, olt_db!$B$2:$E$70, 2, 0)</f>
        <v>OLT-SMGN-Hulakma_Sinaga</v>
      </c>
      <c r="C5008" t="s">
        <v>1471</v>
      </c>
      <c r="D5008" s="35" t="s">
        <v>1972</v>
      </c>
      <c r="E5008" s="35" t="s">
        <v>1800</v>
      </c>
      <c r="F5008" s="125">
        <v>2.9738543580200099</v>
      </c>
      <c r="G5008" s="126">
        <v>99.097398975227904</v>
      </c>
      <c r="H5008" s="37">
        <f>ACOS(COS(RADIANS(90-F5009)) * COS(RADIANS(90-F5008)) + SIN(RADIANS(90-F5009)) * SIN(RADIANS(90-F5008)) * COS(RADIANS(G5009-G5008))) * 6371392 * IFERROR(IF(AVERAGEIF('TT History'!$B:$B, D5008, 'TT History'!$E:$E) &gt; 9.8%, 1.1205, IF(AVERAGEIF('TT History'!$B:$B, D5008, 'TT History'!$E:$E) &gt;= 8.5%, 1.1055, 1.0525)), 1.0525)</f>
        <v>14.785605008212496</v>
      </c>
    </row>
    <row r="5009" spans="1:8" x14ac:dyDescent="0.25">
      <c r="A5009" t="s">
        <v>176</v>
      </c>
      <c r="B5009" t="str">
        <f>VLOOKUP(C5009, olt_db!$B$2:$E$70, 2, 0)</f>
        <v>OLT-SMGN-Hulakma_Sinaga</v>
      </c>
      <c r="C5009" t="s">
        <v>1471</v>
      </c>
      <c r="D5009" s="35" t="s">
        <v>1972</v>
      </c>
      <c r="E5009" s="35" t="s">
        <v>1802</v>
      </c>
      <c r="F5009" s="125">
        <v>2.97396745613946</v>
      </c>
      <c r="G5009" s="126">
        <v>99.097342616399899</v>
      </c>
      <c r="H5009" s="37">
        <f>ACOS(COS(RADIANS(90-F5010)) * COS(RADIANS(90-F5009)) + SIN(RADIANS(90-F5010)) * SIN(RADIANS(90-F5009)) * COS(RADIANS(G5010-G5009))) * 6371392 * IFERROR(IF(AVERAGEIF('TT History'!$B:$B, D5009, 'TT History'!$E:$E) &gt; 9.8%, 1.1205, IF(AVERAGEIF('TT History'!$B:$B, D5009, 'TT History'!$E:$E) &gt;= 8.5%, 1.1055, 1.0525)), 1.0525)</f>
        <v>13.733493503586555</v>
      </c>
    </row>
    <row r="5010" spans="1:8" x14ac:dyDescent="0.25">
      <c r="A5010" t="s">
        <v>176</v>
      </c>
      <c r="B5010" t="str">
        <f>VLOOKUP(C5010, olt_db!$B$2:$E$70, 2, 0)</f>
        <v>OLT-SMGN-Hulakma_Sinaga</v>
      </c>
      <c r="C5010" t="s">
        <v>1471</v>
      </c>
      <c r="D5010" s="35" t="s">
        <v>1972</v>
      </c>
      <c r="E5010" s="35" t="s">
        <v>1804</v>
      </c>
      <c r="F5010" s="125">
        <v>2.97407211913234</v>
      </c>
      <c r="G5010" s="126">
        <v>99.097289491050702</v>
      </c>
      <c r="H5010" s="37">
        <f>ACOS(COS(RADIANS(90-F5011)) * COS(RADIANS(90-F5010)) + SIN(RADIANS(90-F5011)) * SIN(RADIANS(90-F5010)) * COS(RADIANS(G5011-G5010))) * 6371392 * IFERROR(IF(AVERAGEIF('TT History'!$B:$B, D5010, 'TT History'!$E:$E) &gt; 9.8%, 1.1205, IF(AVERAGEIF('TT History'!$B:$B, D5010, 'TT History'!$E:$E) &gt;= 8.5%, 1.1055, 1.0525)), 1.0525)</f>
        <v>17.483259165247283</v>
      </c>
    </row>
    <row r="5011" spans="1:8" x14ac:dyDescent="0.25">
      <c r="A5011" t="s">
        <v>176</v>
      </c>
      <c r="B5011" t="str">
        <f>VLOOKUP(C5011, olt_db!$B$2:$E$70, 2, 0)</f>
        <v>OLT-SMGN-Hulakma_Sinaga</v>
      </c>
      <c r="C5011" t="s">
        <v>1471</v>
      </c>
      <c r="D5011" s="35" t="s">
        <v>1972</v>
      </c>
      <c r="E5011" s="35" t="s">
        <v>1806</v>
      </c>
      <c r="F5011" s="125">
        <v>2.97420514174858</v>
      </c>
      <c r="G5011" s="126">
        <v>99.097221441126706</v>
      </c>
      <c r="H5011" s="37">
        <f>ACOS(COS(RADIANS(90-F5012)) * COS(RADIANS(90-F5011)) + SIN(RADIANS(90-F5012)) * SIN(RADIANS(90-F5011)) * COS(RADIANS(G5012-G5011))) * 6371392 * IFERROR(IF(AVERAGEIF('TT History'!$B:$B, D5011, 'TT History'!$E:$E) &gt; 9.8%, 1.1205, IF(AVERAGEIF('TT History'!$B:$B, D5011, 'TT History'!$E:$E) &gt;= 8.5%, 1.1055, 1.0525)), 1.0525)</f>
        <v>15.659962737487023</v>
      </c>
    </row>
    <row r="5012" spans="1:8" x14ac:dyDescent="0.25">
      <c r="A5012" t="s">
        <v>176</v>
      </c>
      <c r="B5012" t="str">
        <f>VLOOKUP(C5012, olt_db!$B$2:$E$70, 2, 0)</f>
        <v>OLT-SMGN-Hulakma_Sinaga</v>
      </c>
      <c r="C5012" t="s">
        <v>1471</v>
      </c>
      <c r="D5012" s="35" t="s">
        <v>1972</v>
      </c>
      <c r="E5012" s="35" t="s">
        <v>1808</v>
      </c>
      <c r="F5012" s="125">
        <v>2.97432245530335</v>
      </c>
      <c r="G5012" s="126">
        <v>99.097157011008093</v>
      </c>
      <c r="H5012" s="37">
        <f>ACOS(COS(RADIANS(90-F5013)) * COS(RADIANS(90-F5012)) + SIN(RADIANS(90-F5013)) * SIN(RADIANS(90-F5012)) * COS(RADIANS(G5013-G5012))) * 6371392 * IFERROR(IF(AVERAGEIF('TT History'!$B:$B, D5012, 'TT History'!$E:$E) &gt; 9.8%, 1.1205, IF(AVERAGEIF('TT History'!$B:$B, D5012, 'TT History'!$E:$E) &gt;= 8.5%, 1.1055, 1.0525)), 1.0525)</f>
        <v>13.637549577865194</v>
      </c>
    </row>
    <row r="5013" spans="1:8" x14ac:dyDescent="0.25">
      <c r="A5013" t="s">
        <v>176</v>
      </c>
      <c r="B5013" t="str">
        <f>VLOOKUP(C5013, olt_db!$B$2:$E$70, 2, 0)</f>
        <v>OLT-SMGN-Hulakma_Sinaga</v>
      </c>
      <c r="C5013" t="s">
        <v>1471</v>
      </c>
      <c r="D5013" s="35" t="s">
        <v>1972</v>
      </c>
      <c r="E5013" s="35" t="s">
        <v>1810</v>
      </c>
      <c r="F5013" s="125">
        <v>2.9744289132552901</v>
      </c>
      <c r="G5013" s="126">
        <v>99.097109580966105</v>
      </c>
      <c r="H5013" s="37">
        <f>ACOS(COS(RADIANS(90-F5014)) * COS(RADIANS(90-F5013)) + SIN(RADIANS(90-F5014)) * SIN(RADIANS(90-F5013)) * COS(RADIANS(G5014-G5013))) * 6371392 * IFERROR(IF(AVERAGEIF('TT History'!$B:$B, D5013, 'TT History'!$E:$E) &gt; 9.8%, 1.1205, IF(AVERAGEIF('TT History'!$B:$B, D5013, 'TT History'!$E:$E) &gt;= 8.5%, 1.1055, 1.0525)), 1.0525)</f>
        <v>13.781396121171078</v>
      </c>
    </row>
    <row r="5014" spans="1:8" x14ac:dyDescent="0.25">
      <c r="A5014" t="s">
        <v>176</v>
      </c>
      <c r="B5014" t="str">
        <f>VLOOKUP(C5014, olt_db!$B$2:$E$70, 2, 0)</f>
        <v>OLT-SMGN-Hulakma_Sinaga</v>
      </c>
      <c r="C5014" t="s">
        <v>1471</v>
      </c>
      <c r="D5014" s="35" t="s">
        <v>1972</v>
      </c>
      <c r="E5014" s="35" t="s">
        <v>1812</v>
      </c>
      <c r="F5014" s="125">
        <v>2.9745311125169001</v>
      </c>
      <c r="G5014" s="126">
        <v>99.097051017824995</v>
      </c>
      <c r="H5014" s="37">
        <f>ACOS(COS(RADIANS(90-F5015)) * COS(RADIANS(90-F5014)) + SIN(RADIANS(90-F5015)) * SIN(RADIANS(90-F5014)) * COS(RADIANS(G5015-G5014))) * 6371392 * IFERROR(IF(AVERAGEIF('TT History'!$B:$B, D5014, 'TT History'!$E:$E) &gt; 9.8%, 1.1205, IF(AVERAGEIF('TT History'!$B:$B, D5014, 'TT History'!$E:$E) &gt;= 8.5%, 1.1055, 1.0525)), 1.0525)</f>
        <v>16.187322106988113</v>
      </c>
    </row>
    <row r="5015" spans="1:8" x14ac:dyDescent="0.25">
      <c r="A5015" t="s">
        <v>176</v>
      </c>
      <c r="B5015" t="str">
        <f>VLOOKUP(C5015, olt_db!$B$2:$E$70, 2, 0)</f>
        <v>OLT-SMGN-Hulakma_Sinaga</v>
      </c>
      <c r="C5015" t="s">
        <v>1471</v>
      </c>
      <c r="D5015" s="35" t="s">
        <v>1972</v>
      </c>
      <c r="E5015" s="35" t="s">
        <v>1814</v>
      </c>
      <c r="F5015" s="125">
        <v>2.9746553651457299</v>
      </c>
      <c r="G5015" s="126">
        <v>99.096990190245904</v>
      </c>
      <c r="H5015" s="37">
        <f>ACOS(COS(RADIANS(90-F5016)) * COS(RADIANS(90-F5015)) + SIN(RADIANS(90-F5016)) * SIN(RADIANS(90-F5015)) * COS(RADIANS(G5016-G5015))) * 6371392 * IFERROR(IF(AVERAGEIF('TT History'!$B:$B, D5015, 'TT History'!$E:$E) &gt; 9.8%, 1.1205, IF(AVERAGEIF('TT History'!$B:$B, D5015, 'TT History'!$E:$E) &gt;= 8.5%, 1.1055, 1.0525)), 1.0525)</f>
        <v>17.040748943341526</v>
      </c>
    </row>
    <row r="5016" spans="1:8" x14ac:dyDescent="0.25">
      <c r="A5016" t="s">
        <v>176</v>
      </c>
      <c r="B5016" t="str">
        <f>VLOOKUP(C5016, olt_db!$B$2:$E$70, 2, 0)</f>
        <v>OLT-SMGN-Hulakma_Sinaga</v>
      </c>
      <c r="C5016" t="s">
        <v>1471</v>
      </c>
      <c r="D5016" s="35" t="s">
        <v>1972</v>
      </c>
      <c r="E5016" s="35" t="s">
        <v>1816</v>
      </c>
      <c r="F5016" s="125">
        <v>2.9747882085623698</v>
      </c>
      <c r="G5016" s="126">
        <v>99.096930509783306</v>
      </c>
      <c r="H5016" s="37">
        <f>ACOS(COS(RADIANS(90-F5017)) * COS(RADIANS(90-F5016)) + SIN(RADIANS(90-F5017)) * SIN(RADIANS(90-F5016)) * COS(RADIANS(G5017-G5016))) * 6371392 * IFERROR(IF(AVERAGEIF('TT History'!$B:$B, D5016, 'TT History'!$E:$E) &gt; 9.8%, 1.1205, IF(AVERAGEIF('TT History'!$B:$B, D5016, 'TT History'!$E:$E) &gt;= 8.5%, 1.1055, 1.0525)), 1.0525)</f>
        <v>22.318321602295374</v>
      </c>
    </row>
    <row r="5017" spans="1:8" x14ac:dyDescent="0.25">
      <c r="A5017" t="s">
        <v>176</v>
      </c>
      <c r="B5017" t="str">
        <f>VLOOKUP(C5017, olt_db!$B$2:$E$70, 2, 0)</f>
        <v>OLT-SMGN-Hulakma_Sinaga</v>
      </c>
      <c r="C5017" t="s">
        <v>1471</v>
      </c>
      <c r="D5017" s="35" t="s">
        <v>1972</v>
      </c>
      <c r="E5017" s="35" t="s">
        <v>1818</v>
      </c>
      <c r="F5017" s="125">
        <v>2.9749539718588198</v>
      </c>
      <c r="G5017" s="126">
        <v>99.096836123397196</v>
      </c>
      <c r="H5017" s="37">
        <f>ACOS(COS(RADIANS(90-F5018)) * COS(RADIANS(90-F5017)) + SIN(RADIANS(90-F5018)) * SIN(RADIANS(90-F5017)) * COS(RADIANS(G5018-G5017))) * 6371392 * IFERROR(IF(AVERAGEIF('TT History'!$B:$B, D5017, 'TT History'!$E:$E) &gt; 9.8%, 1.1205, IF(AVERAGEIF('TT History'!$B:$B, D5017, 'TT History'!$E:$E) &gt;= 8.5%, 1.1055, 1.0525)), 1.0525)</f>
        <v>12.644827088138493</v>
      </c>
    </row>
    <row r="5018" spans="1:8" x14ac:dyDescent="0.25">
      <c r="A5018" t="s">
        <v>176</v>
      </c>
      <c r="B5018" t="str">
        <f>VLOOKUP(C5018, olt_db!$B$2:$E$70, 2, 0)</f>
        <v>OLT-SMGN-Hulakma_Sinaga</v>
      </c>
      <c r="C5018" t="s">
        <v>1471</v>
      </c>
      <c r="D5018" s="35" t="s">
        <v>1972</v>
      </c>
      <c r="E5018" s="35" t="s">
        <v>1820</v>
      </c>
      <c r="F5018" s="125">
        <v>2.9750496399689901</v>
      </c>
      <c r="G5018" s="126">
        <v>99.096785858928598</v>
      </c>
      <c r="H5018" s="37">
        <f>ACOS(COS(RADIANS(90-F5019)) * COS(RADIANS(90-F5018)) + SIN(RADIANS(90-F5019)) * SIN(RADIANS(90-F5018)) * COS(RADIANS(G5019-G5018))) * 6371392 * IFERROR(IF(AVERAGEIF('TT History'!$B:$B, D5018, 'TT History'!$E:$E) &gt; 9.8%, 1.1205, IF(AVERAGEIF('TT History'!$B:$B, D5018, 'TT History'!$E:$E) &gt;= 8.5%, 1.1055, 1.0525)), 1.0525)</f>
        <v>14.898292824850033</v>
      </c>
    </row>
    <row r="5019" spans="1:8" x14ac:dyDescent="0.25">
      <c r="A5019" t="s">
        <v>176</v>
      </c>
      <c r="B5019" t="str">
        <f>VLOOKUP(C5019, olt_db!$B$2:$E$70, 2, 0)</f>
        <v>OLT-SMGN-Hulakma_Sinaga</v>
      </c>
      <c r="C5019" t="s">
        <v>1471</v>
      </c>
      <c r="D5019" s="35" t="s">
        <v>1972</v>
      </c>
      <c r="E5019" s="35" t="s">
        <v>1822</v>
      </c>
      <c r="F5019" s="125">
        <v>2.9751646739972002</v>
      </c>
      <c r="G5019" s="126">
        <v>99.096731284400803</v>
      </c>
      <c r="H5019" s="37">
        <f>ACOS(COS(RADIANS(90-F5020)) * COS(RADIANS(90-F5019)) + SIN(RADIANS(90-F5020)) * SIN(RADIANS(90-F5019)) * COS(RADIANS(G5020-G5019))) * 6371392 * IFERROR(IF(AVERAGEIF('TT History'!$B:$B, D5019, 'TT History'!$E:$E) &gt; 9.8%, 1.1205, IF(AVERAGEIF('TT History'!$B:$B, D5019, 'TT History'!$E:$E) &gt;= 8.5%, 1.1055, 1.0525)), 1.0525)</f>
        <v>18.16420013247469</v>
      </c>
    </row>
    <row r="5020" spans="1:8" x14ac:dyDescent="0.25">
      <c r="A5020" t="s">
        <v>176</v>
      </c>
      <c r="B5020" t="str">
        <f>VLOOKUP(C5020, olt_db!$B$2:$E$70, 2, 0)</f>
        <v>OLT-SMGN-Hulakma_Sinaga</v>
      </c>
      <c r="C5020" t="s">
        <v>1471</v>
      </c>
      <c r="D5020" s="35" t="s">
        <v>1972</v>
      </c>
      <c r="E5020" s="35" t="s">
        <v>1824</v>
      </c>
      <c r="F5020" s="125">
        <v>2.9753038493523398</v>
      </c>
      <c r="G5020" s="126">
        <v>99.096662517426395</v>
      </c>
      <c r="H5020" s="37">
        <f>ACOS(COS(RADIANS(90-F5021)) * COS(RADIANS(90-F5020)) + SIN(RADIANS(90-F5021)) * SIN(RADIANS(90-F5020)) * COS(RADIANS(G5021-G5020))) * 6371392 * IFERROR(IF(AVERAGEIF('TT History'!$B:$B, D5020, 'TT History'!$E:$E) &gt; 9.8%, 1.1205, IF(AVERAGEIF('TT History'!$B:$B, D5020, 'TT History'!$E:$E) &gt;= 8.5%, 1.1055, 1.0525)), 1.0525)</f>
        <v>14.354192948945025</v>
      </c>
    </row>
    <row r="5021" spans="1:8" x14ac:dyDescent="0.25">
      <c r="A5021" t="s">
        <v>176</v>
      </c>
      <c r="B5021" t="str">
        <f>VLOOKUP(C5021, olt_db!$B$2:$E$70, 2, 0)</f>
        <v>OLT-SMGN-Hulakma_Sinaga</v>
      </c>
      <c r="C5021" t="s">
        <v>1471</v>
      </c>
      <c r="D5021" s="35" t="s">
        <v>1972</v>
      </c>
      <c r="E5021" s="35" t="s">
        <v>1826</v>
      </c>
      <c r="F5021" s="125">
        <v>2.9754087558269502</v>
      </c>
      <c r="G5021" s="126">
        <v>99.096598899883105</v>
      </c>
      <c r="H5021" s="37">
        <f>ACOS(COS(RADIANS(90-F5022)) * COS(RADIANS(90-F5021)) + SIN(RADIANS(90-F5022)) * SIN(RADIANS(90-F5021)) * COS(RADIANS(G5022-G5021))) * 6371392 * IFERROR(IF(AVERAGEIF('TT History'!$B:$B, D5021, 'TT History'!$E:$E) &gt; 9.8%, 1.1205, IF(AVERAGEIF('TT History'!$B:$B, D5021, 'TT History'!$E:$E) &gt;= 8.5%, 1.1055, 1.0525)), 1.0525)</f>
        <v>14.423241424371874</v>
      </c>
    </row>
    <row r="5022" spans="1:8" x14ac:dyDescent="0.25">
      <c r="A5022" t="s">
        <v>176</v>
      </c>
      <c r="B5022" t="str">
        <f>VLOOKUP(C5022, olt_db!$B$2:$E$70, 2, 0)</f>
        <v>OLT-SMGN-Hulakma_Sinaga</v>
      </c>
      <c r="C5022" t="s">
        <v>1471</v>
      </c>
      <c r="D5022" s="35" t="s">
        <v>1972</v>
      </c>
      <c r="E5022" s="35" t="s">
        <v>1828</v>
      </c>
      <c r="F5022" s="125">
        <v>2.9755197874736301</v>
      </c>
      <c r="G5022" s="126">
        <v>99.096545361198196</v>
      </c>
      <c r="H5022" s="37">
        <f>ACOS(COS(RADIANS(90-F5023)) * COS(RADIANS(90-F5022)) + SIN(RADIANS(90-F5023)) * SIN(RADIANS(90-F5022)) * COS(RADIANS(G5023-G5022))) * 6371392 * IFERROR(IF(AVERAGEIF('TT History'!$B:$B, D5022, 'TT History'!$E:$E) &gt; 9.8%, 1.1205, IF(AVERAGEIF('TT History'!$B:$B, D5022, 'TT History'!$E:$E) &gt;= 8.5%, 1.1055, 1.0525)), 1.0525)</f>
        <v>16.933474465704112</v>
      </c>
    </row>
    <row r="5023" spans="1:8" x14ac:dyDescent="0.25">
      <c r="A5023" t="s">
        <v>176</v>
      </c>
      <c r="B5023" t="str">
        <f>VLOOKUP(C5023, olt_db!$B$2:$E$70, 2, 0)</f>
        <v>OLT-SMGN-Hulakma_Sinaga</v>
      </c>
      <c r="C5023" t="s">
        <v>1471</v>
      </c>
      <c r="D5023" s="35" t="s">
        <v>1972</v>
      </c>
      <c r="E5023" s="35" t="s">
        <v>1830</v>
      </c>
      <c r="F5023" s="125">
        <v>2.9756500104793302</v>
      </c>
      <c r="G5023" s="126">
        <v>99.096482229950396</v>
      </c>
      <c r="H5023" s="37">
        <f>ACOS(COS(RADIANS(90-F5024)) * COS(RADIANS(90-F5023)) + SIN(RADIANS(90-F5024)) * SIN(RADIANS(90-F5023)) * COS(RADIANS(G5024-G5023))) * 6371392 * IFERROR(IF(AVERAGEIF('TT History'!$B:$B, D5023, 'TT History'!$E:$E) &gt; 9.8%, 1.1205, IF(AVERAGEIF('TT History'!$B:$B, D5023, 'TT History'!$E:$E) &gt;= 8.5%, 1.1055, 1.0525)), 1.0525)</f>
        <v>16.657621991747114</v>
      </c>
    </row>
    <row r="5024" spans="1:8" x14ac:dyDescent="0.25">
      <c r="A5024" t="s">
        <v>176</v>
      </c>
      <c r="B5024" t="str">
        <f>VLOOKUP(C5024, olt_db!$B$2:$E$70, 2, 0)</f>
        <v>OLT-SMGN-Hulakma_Sinaga</v>
      </c>
      <c r="C5024" t="s">
        <v>1471</v>
      </c>
      <c r="D5024" s="35" t="s">
        <v>1972</v>
      </c>
      <c r="E5024" s="35" t="s">
        <v>1832</v>
      </c>
      <c r="F5024" s="125">
        <v>2.9757737576893701</v>
      </c>
      <c r="G5024" s="126">
        <v>99.096411838903407</v>
      </c>
      <c r="H5024" s="37">
        <f>ACOS(COS(RADIANS(90-F5025)) * COS(RADIANS(90-F5024)) + SIN(RADIANS(90-F5025)) * SIN(RADIANS(90-F5024)) * COS(RADIANS(G5025-G5024))) * 6371392 * IFERROR(IF(AVERAGEIF('TT History'!$B:$B, D5024, 'TT History'!$E:$E) &gt; 9.8%, 1.1205, IF(AVERAGEIF('TT History'!$B:$B, D5024, 'TT History'!$E:$E) &gt;= 8.5%, 1.1055, 1.0525)), 1.0525)</f>
        <v>17.040455963402568</v>
      </c>
    </row>
    <row r="5025" spans="1:8" x14ac:dyDescent="0.25">
      <c r="A5025" t="s">
        <v>176</v>
      </c>
      <c r="B5025" t="str">
        <f>VLOOKUP(C5025, olt_db!$B$2:$E$70, 2, 0)</f>
        <v>OLT-SMGN-Hulakma_Sinaga</v>
      </c>
      <c r="C5025" t="s">
        <v>1471</v>
      </c>
      <c r="D5025" s="35" t="s">
        <v>1972</v>
      </c>
      <c r="E5025" s="35" t="s">
        <v>1834</v>
      </c>
      <c r="F5025" s="125">
        <v>2.9759005008572998</v>
      </c>
      <c r="G5025" s="126">
        <v>99.096340084627997</v>
      </c>
      <c r="H5025" s="37">
        <f>ACOS(COS(RADIANS(90-F5026)) * COS(RADIANS(90-F5025)) + SIN(RADIANS(90-F5026)) * SIN(RADIANS(90-F5025)) * COS(RADIANS(G5026-G5025))) * 6371392 * IFERROR(IF(AVERAGEIF('TT History'!$B:$B, D5025, 'TT History'!$E:$E) &gt; 9.8%, 1.1205, IF(AVERAGEIF('TT History'!$B:$B, D5025, 'TT History'!$E:$E) &gt;= 8.5%, 1.1055, 1.0525)), 1.0525)</f>
        <v>19.994850173257184</v>
      </c>
    </row>
    <row r="5026" spans="1:8" x14ac:dyDescent="0.25">
      <c r="A5026" t="s">
        <v>176</v>
      </c>
      <c r="B5026" t="str">
        <f>VLOOKUP(C5026, olt_db!$B$2:$E$70, 2, 0)</f>
        <v>OLT-SMGN-Hulakma_Sinaga</v>
      </c>
      <c r="C5026" t="s">
        <v>1471</v>
      </c>
      <c r="D5026" s="35" t="s">
        <v>1972</v>
      </c>
      <c r="E5026" s="35" t="s">
        <v>1836</v>
      </c>
      <c r="F5026" s="125">
        <v>2.9760543049703201</v>
      </c>
      <c r="G5026" s="126">
        <v>99.096265617438902</v>
      </c>
      <c r="H5026" s="37">
        <f>ACOS(COS(RADIANS(90-F5027)) * COS(RADIANS(90-F5026)) + SIN(RADIANS(90-F5027)) * SIN(RADIANS(90-F5026)) * COS(RADIANS(G5027-G5026))) * 6371392 * IFERROR(IF(AVERAGEIF('TT History'!$B:$B, D5026, 'TT History'!$E:$E) &gt; 9.8%, 1.1205, IF(AVERAGEIF('TT History'!$B:$B, D5026, 'TT History'!$E:$E) &gt;= 8.5%, 1.1055, 1.0525)), 1.0525)</f>
        <v>15.441649993140395</v>
      </c>
    </row>
    <row r="5027" spans="1:8" x14ac:dyDescent="0.25">
      <c r="A5027" t="s">
        <v>176</v>
      </c>
      <c r="B5027" t="str">
        <f>VLOOKUP(C5027, olt_db!$B$2:$E$70, 2, 0)</f>
        <v>OLT-SMGN-Hulakma_Sinaga</v>
      </c>
      <c r="C5027" t="s">
        <v>1471</v>
      </c>
      <c r="D5027" s="35" t="s">
        <v>1972</v>
      </c>
      <c r="E5027" s="35" t="s">
        <v>1687</v>
      </c>
      <c r="F5027" s="125">
        <v>2.9761653199761602</v>
      </c>
      <c r="G5027" s="126">
        <v>99.096194229896</v>
      </c>
      <c r="H5027" s="37">
        <f>ACOS(COS(RADIANS(90-F5028)) * COS(RADIANS(90-F5027)) + SIN(RADIANS(90-F5028)) * SIN(RADIANS(90-F5027)) * COS(RADIANS(G5028-G5027))) * 6371392 * IFERROR(IF(AVERAGEIF('TT History'!$B:$B, D5027, 'TT History'!$E:$E) &gt; 9.8%, 1.1205, IF(AVERAGEIF('TT History'!$B:$B, D5027, 'TT History'!$E:$E) &gt;= 8.5%, 1.1055, 1.0525)), 1.0525)</f>
        <v>19.981861960793232</v>
      </c>
    </row>
    <row r="5028" spans="1:8" x14ac:dyDescent="0.25">
      <c r="A5028" t="s">
        <v>176</v>
      </c>
      <c r="B5028" t="str">
        <f>VLOOKUP(C5028, olt_db!$B$2:$E$70, 2, 0)</f>
        <v>OLT-SMGN-Hulakma_Sinaga</v>
      </c>
      <c r="C5028" t="s">
        <v>1471</v>
      </c>
      <c r="D5028" s="35" t="s">
        <v>1972</v>
      </c>
      <c r="E5028" s="35" t="s">
        <v>1688</v>
      </c>
      <c r="F5028" s="125">
        <v>2.9762139307895401</v>
      </c>
      <c r="G5028" s="126">
        <v>99.096358109399603</v>
      </c>
      <c r="H5028" s="37">
        <f>ACOS(COS(RADIANS(90-F5029)) * COS(RADIANS(90-F5028)) + SIN(RADIANS(90-F5029)) * SIN(RADIANS(90-F5028)) * COS(RADIANS(G5029-G5028))) * 6371392 * IFERROR(IF(AVERAGEIF('TT History'!$B:$B, D5028, 'TT History'!$E:$E) &gt; 9.8%, 1.1205, IF(AVERAGEIF('TT History'!$B:$B, D5028, 'TT History'!$E:$E) &gt;= 8.5%, 1.1055, 1.0525)), 1.0525)</f>
        <v>16.42521937694049</v>
      </c>
    </row>
    <row r="5029" spans="1:8" x14ac:dyDescent="0.25">
      <c r="A5029" t="s">
        <v>176</v>
      </c>
      <c r="B5029" t="str">
        <f>VLOOKUP(C5029, olt_db!$B$2:$E$70, 2, 0)</f>
        <v>OLT-SMGN-Hulakma_Sinaga</v>
      </c>
      <c r="C5029" t="s">
        <v>1471</v>
      </c>
      <c r="D5029" s="35" t="s">
        <v>1972</v>
      </c>
      <c r="E5029" s="35" t="s">
        <v>1689</v>
      </c>
      <c r="F5029" s="125">
        <v>2.9762622515978099</v>
      </c>
      <c r="G5029" s="126">
        <v>99.096490040391899</v>
      </c>
      <c r="H5029" s="37">
        <f>ACOS(COS(RADIANS(90-F5030)) * COS(RADIANS(90-F5029)) + SIN(RADIANS(90-F5030)) * SIN(RADIANS(90-F5029)) * COS(RADIANS(G5030-G5029))) * 6371392 * IFERROR(IF(AVERAGEIF('TT History'!$B:$B, D5029, 'TT History'!$E:$E) &gt; 9.8%, 1.1205, IF(AVERAGEIF('TT History'!$B:$B, D5029, 'TT History'!$E:$E) &gt;= 8.5%, 1.1055, 1.0525)), 1.0525)</f>
        <v>16.136661303993758</v>
      </c>
    </row>
    <row r="5030" spans="1:8" x14ac:dyDescent="0.25">
      <c r="A5030" t="s">
        <v>176</v>
      </c>
      <c r="B5030" t="str">
        <f>VLOOKUP(C5030, olt_db!$B$2:$E$70, 2, 0)</f>
        <v>OLT-SMGN-Hulakma_Sinaga</v>
      </c>
      <c r="C5030" t="s">
        <v>1471</v>
      </c>
      <c r="D5030" s="35" t="s">
        <v>1972</v>
      </c>
      <c r="E5030" s="35" t="s">
        <v>1690</v>
      </c>
      <c r="F5030" s="125">
        <v>2.9763029650192099</v>
      </c>
      <c r="G5030" s="126">
        <v>99.096621938251701</v>
      </c>
      <c r="H5030" s="37">
        <f>ACOS(COS(RADIANS(90-F5031)) * COS(RADIANS(90-F5030)) + SIN(RADIANS(90-F5031)) * SIN(RADIANS(90-F5030)) * COS(RADIANS(G5031-G5030))) * 6371392 * IFERROR(IF(AVERAGEIF('TT History'!$B:$B, D5030, 'TT History'!$E:$E) &gt; 9.8%, 1.1205, IF(AVERAGEIF('TT History'!$B:$B, D5030, 'TT History'!$E:$E) &gt;= 8.5%, 1.1055, 1.0525)), 1.0525)</f>
        <v>13.834186130804383</v>
      </c>
    </row>
    <row r="5031" spans="1:8" x14ac:dyDescent="0.25">
      <c r="A5031" t="s">
        <v>176</v>
      </c>
      <c r="B5031" t="str">
        <f>VLOOKUP(C5031, olt_db!$B$2:$E$70, 2, 0)</f>
        <v>OLT-SMGN-Hulakma_Sinaga</v>
      </c>
      <c r="C5031" t="s">
        <v>1471</v>
      </c>
      <c r="D5031" s="35" t="s">
        <v>1972</v>
      </c>
      <c r="E5031" s="35" t="s">
        <v>1691</v>
      </c>
      <c r="F5031" s="125">
        <v>2.9763250896478102</v>
      </c>
      <c r="G5031" s="126">
        <v>99.096738205278498</v>
      </c>
      <c r="H5031" s="37">
        <f>ACOS(COS(RADIANS(90-F5032)) * COS(RADIANS(90-F5031)) + SIN(RADIANS(90-F5032)) * SIN(RADIANS(90-F5031)) * COS(RADIANS(G5032-G5031))) * 6371392 * IFERROR(IF(AVERAGEIF('TT History'!$B:$B, D5031, 'TT History'!$E:$E) &gt; 9.8%, 1.1205, IF(AVERAGEIF('TT History'!$B:$B, D5031, 'TT History'!$E:$E) &gt;= 8.5%, 1.1055, 1.0525)), 1.0525)</f>
        <v>14.762964224854999</v>
      </c>
    </row>
    <row r="5032" spans="1:8" x14ac:dyDescent="0.25">
      <c r="A5032" t="s">
        <v>176</v>
      </c>
      <c r="B5032" t="str">
        <f>VLOOKUP(C5032, olt_db!$B$2:$E$70, 2, 0)</f>
        <v>OLT-SMGN-Hulakma_Sinaga</v>
      </c>
      <c r="C5032" t="s">
        <v>1471</v>
      </c>
      <c r="D5032" s="35" t="s">
        <v>1972</v>
      </c>
      <c r="E5032" s="35" t="s">
        <v>1692</v>
      </c>
      <c r="F5032" s="125">
        <v>2.9763453031673599</v>
      </c>
      <c r="G5032" s="126">
        <v>99.096862877368395</v>
      </c>
      <c r="H5032" s="37">
        <f>ACOS(COS(RADIANS(90-F5033)) * COS(RADIANS(90-F5032)) + SIN(RADIANS(90-F5033)) * SIN(RADIANS(90-F5032)) * COS(RADIANS(G5033-G5032))) * 6371392 * IFERROR(IF(AVERAGEIF('TT History'!$B:$B, D5032, 'TT History'!$E:$E) &gt; 9.8%, 1.1205, IF(AVERAGEIF('TT History'!$B:$B, D5032, 'TT History'!$E:$E) &gt;= 8.5%, 1.1055, 1.0525)), 1.0525)</f>
        <v>25.570985093074636</v>
      </c>
    </row>
    <row r="5033" spans="1:8" x14ac:dyDescent="0.25">
      <c r="A5033" t="s">
        <v>176</v>
      </c>
      <c r="B5033" t="str">
        <f>VLOOKUP(C5033, olt_db!$B$2:$E$70, 2, 0)</f>
        <v>OLT-SMGN-Hulakma_Sinaga</v>
      </c>
      <c r="C5033" t="s">
        <v>1471</v>
      </c>
      <c r="D5033" s="35" t="s">
        <v>1972</v>
      </c>
      <c r="E5033" s="35" t="s">
        <v>1693</v>
      </c>
      <c r="F5033" s="125">
        <v>2.9763918983112001</v>
      </c>
      <c r="G5033" s="126">
        <v>99.097076618859603</v>
      </c>
      <c r="H5033" s="37">
        <f>ACOS(COS(RADIANS(90-F5034)) * COS(RADIANS(90-F5033)) + SIN(RADIANS(90-F5034)) * SIN(RADIANS(90-F5033)) * COS(RADIANS(G5034-G5033))) * 6371392 * IFERROR(IF(AVERAGEIF('TT History'!$B:$B, D5033, 'TT History'!$E:$E) &gt; 9.8%, 1.1205, IF(AVERAGEIF('TT History'!$B:$B, D5033, 'TT History'!$E:$E) &gt;= 8.5%, 1.1055, 1.0525)), 1.0525)</f>
        <v>16.268235378027761</v>
      </c>
    </row>
    <row r="5034" spans="1:8" x14ac:dyDescent="0.25">
      <c r="A5034" t="s">
        <v>176</v>
      </c>
      <c r="B5034" t="str">
        <f>VLOOKUP(C5034, olt_db!$B$2:$E$70, 2, 0)</f>
        <v>OLT-SMGN-Hulakma_Sinaga</v>
      </c>
      <c r="C5034" t="s">
        <v>1471</v>
      </c>
      <c r="D5034" s="35" t="s">
        <v>1972</v>
      </c>
      <c r="E5034" s="35" t="s">
        <v>1694</v>
      </c>
      <c r="F5034" s="125">
        <v>2.9764399283397802</v>
      </c>
      <c r="G5034" s="126">
        <v>99.097207228758506</v>
      </c>
      <c r="H5034" s="37">
        <f>ACOS(COS(RADIANS(90-F5035)) * COS(RADIANS(90-F5034)) + SIN(RADIANS(90-F5035)) * SIN(RADIANS(90-F5034)) * COS(RADIANS(G5035-G5034))) * 6371392 * IFERROR(IF(AVERAGEIF('TT History'!$B:$B, D5034, 'TT History'!$E:$E) &gt; 9.8%, 1.1205, IF(AVERAGEIF('TT History'!$B:$B, D5034, 'TT History'!$E:$E) &gt;= 8.5%, 1.1055, 1.0525)), 1.0525)</f>
        <v>18.376523095674195</v>
      </c>
    </row>
    <row r="5035" spans="1:8" x14ac:dyDescent="0.25">
      <c r="A5035" t="s">
        <v>176</v>
      </c>
      <c r="B5035" t="str">
        <f>VLOOKUP(C5035, olt_db!$B$2:$E$70, 2, 0)</f>
        <v>OLT-SMGN-Hulakma_Sinaga</v>
      </c>
      <c r="C5035" t="s">
        <v>1471</v>
      </c>
      <c r="D5035" s="35" t="s">
        <v>1972</v>
      </c>
      <c r="E5035" s="35" t="s">
        <v>1695</v>
      </c>
      <c r="F5035" s="125">
        <v>2.9765897980614899</v>
      </c>
      <c r="G5035" s="126">
        <v>99.097160356032006</v>
      </c>
      <c r="H5035" s="37">
        <f>(ACOS(COS(RADIANS(90-olt_db!F40)) * COS(RADIANS(90-F5035)) + SIN(RADIANS(90-olt_db!F40)) * SIN(RADIANS(90-F5035)) * COS(RADIANS(olt_db!G40-G5035))) * 6371392)*1.105</f>
        <v>24.740517689637503</v>
      </c>
    </row>
    <row r="5036" spans="1:8" x14ac:dyDescent="0.25">
      <c r="A5036" t="s">
        <v>176</v>
      </c>
      <c r="B5036" t="str">
        <f>VLOOKUP(C5036, olt_db!$B$2:$E$70, 2, 0)</f>
        <v>OLT-SMGN-Hulakma_Sinaga</v>
      </c>
      <c r="C5036" t="s">
        <v>1471</v>
      </c>
      <c r="D5036" s="20" t="s">
        <v>1987</v>
      </c>
      <c r="E5036" s="20" t="s">
        <v>1755</v>
      </c>
      <c r="F5036" s="127">
        <v>2.9693123827662702</v>
      </c>
      <c r="G5036" s="128">
        <v>99.098475234454398</v>
      </c>
      <c r="H5036" s="51">
        <f>ACOS(COS(RADIANS(90-F5037)) * COS(RADIANS(90-F5036)) + SIN(RADIANS(90-F5037)) * SIN(RADIANS(90-F5036)) * COS(RADIANS(G5037-G5036))) * 6371392 * IFERROR(IF(AVERAGEIF('TT History'!$B:$B, D5036, 'TT History'!$E:$E) &gt; 9.8%, 1.1205, IF(AVERAGEIF('TT History'!$B:$B, D5036, 'TT History'!$E:$E) &gt;= 8.5%, 1.1055, 1.0525)), 1.0525)</f>
        <v>10.876288959694969</v>
      </c>
    </row>
    <row r="5037" spans="1:8" x14ac:dyDescent="0.25">
      <c r="A5037" t="s">
        <v>176</v>
      </c>
      <c r="B5037" t="str">
        <f>VLOOKUP(C5037, olt_db!$B$2:$E$70, 2, 0)</f>
        <v>OLT-SMGN-Hulakma_Sinaga</v>
      </c>
      <c r="C5037" t="s">
        <v>1471</v>
      </c>
      <c r="D5037" s="20" t="s">
        <v>1987</v>
      </c>
      <c r="E5037" s="20" t="s">
        <v>1756</v>
      </c>
      <c r="F5037" s="127">
        <v>2.9693581508191902</v>
      </c>
      <c r="G5037" s="128">
        <v>99.098556215582704</v>
      </c>
      <c r="H5037" s="51">
        <f>ACOS(COS(RADIANS(90-F5038)) * COS(RADIANS(90-F5037)) + SIN(RADIANS(90-F5038)) * SIN(RADIANS(90-F5037)) * COS(RADIANS(G5038-G5037))) * 6371392 * IFERROR(IF(AVERAGEIF('TT History'!$B:$B, D5037, 'TT History'!$E:$E) &gt; 9.8%, 1.1205, IF(AVERAGEIF('TT History'!$B:$B, D5037, 'TT History'!$E:$E) &gt;= 8.5%, 1.1055, 1.0525)), 1.0525)</f>
        <v>15.408312289783698</v>
      </c>
    </row>
    <row r="5038" spans="1:8" x14ac:dyDescent="0.25">
      <c r="A5038" t="s">
        <v>176</v>
      </c>
      <c r="B5038" t="str">
        <f>VLOOKUP(C5038, olt_db!$B$2:$E$70, 2, 0)</f>
        <v>OLT-SMGN-Hulakma_Sinaga</v>
      </c>
      <c r="C5038" t="s">
        <v>1471</v>
      </c>
      <c r="D5038" s="20" t="s">
        <v>1987</v>
      </c>
      <c r="E5038" s="20" t="s">
        <v>1757</v>
      </c>
      <c r="F5038" s="127">
        <v>2.9693966609331301</v>
      </c>
      <c r="G5038" s="128">
        <v>99.098682276222107</v>
      </c>
      <c r="H5038" s="51">
        <f>ACOS(COS(RADIANS(90-F5039)) * COS(RADIANS(90-F5038)) + SIN(RADIANS(90-F5039)) * SIN(RADIANS(90-F5038)) * COS(RADIANS(G5039-G5038))) * 6371392 * IFERROR(IF(AVERAGEIF('TT History'!$B:$B, D5038, 'TT History'!$E:$E) &gt; 9.8%, 1.1205, IF(AVERAGEIF('TT History'!$B:$B, D5038, 'TT History'!$E:$E) &gt;= 8.5%, 1.1055, 1.0525)), 1.0525)</f>
        <v>15.371005152127013</v>
      </c>
    </row>
    <row r="5039" spans="1:8" x14ac:dyDescent="0.25">
      <c r="A5039" t="s">
        <v>176</v>
      </c>
      <c r="B5039" t="str">
        <f>VLOOKUP(C5039, olt_db!$B$2:$E$70, 2, 0)</f>
        <v>OLT-SMGN-Hulakma_Sinaga</v>
      </c>
      <c r="C5039" t="s">
        <v>1471</v>
      </c>
      <c r="D5039" s="20" t="s">
        <v>1987</v>
      </c>
      <c r="E5039" s="20" t="s">
        <v>1758</v>
      </c>
      <c r="F5039" s="127">
        <v>2.9694486895662</v>
      </c>
      <c r="G5039" s="128">
        <v>99.098803027835203</v>
      </c>
      <c r="H5039" s="51">
        <f>ACOS(COS(RADIANS(90-F5040)) * COS(RADIANS(90-F5039)) + SIN(RADIANS(90-F5040)) * SIN(RADIANS(90-F5039)) * COS(RADIANS(G5040-G5039))) * 6371392 * IFERROR(IF(AVERAGEIF('TT History'!$B:$B, D5039, 'TT History'!$E:$E) &gt; 9.8%, 1.1205, IF(AVERAGEIF('TT History'!$B:$B, D5039, 'TT History'!$E:$E) &gt;= 8.5%, 1.1055, 1.0525)), 1.0525)</f>
        <v>32.878542741584418</v>
      </c>
    </row>
    <row r="5040" spans="1:8" x14ac:dyDescent="0.25">
      <c r="A5040" t="s">
        <v>176</v>
      </c>
      <c r="B5040" t="str">
        <f>VLOOKUP(C5040, olt_db!$B$2:$E$70, 2, 0)</f>
        <v>OLT-SMGN-Hulakma_Sinaga</v>
      </c>
      <c r="C5040" t="s">
        <v>1471</v>
      </c>
      <c r="D5040" s="20" t="s">
        <v>1987</v>
      </c>
      <c r="E5040" s="20" t="s">
        <v>1759</v>
      </c>
      <c r="F5040" s="127">
        <v>2.9696439982155902</v>
      </c>
      <c r="G5040" s="128">
        <v>99.099005213770496</v>
      </c>
      <c r="H5040" s="51">
        <f>ACOS(COS(RADIANS(90-F5041)) * COS(RADIANS(90-F5040)) + SIN(RADIANS(90-F5041)) * SIN(RADIANS(90-F5040)) * COS(RADIANS(G5041-G5040))) * 6371392 * IFERROR(IF(AVERAGEIF('TT History'!$B:$B, D5040, 'TT History'!$E:$E) &gt; 9.8%, 1.1205, IF(AVERAGEIF('TT History'!$B:$B, D5040, 'TT History'!$E:$E) &gt;= 8.5%, 1.1055, 1.0525)), 1.0525)</f>
        <v>15.041699660006403</v>
      </c>
    </row>
    <row r="5041" spans="1:8" x14ac:dyDescent="0.25">
      <c r="A5041" t="s">
        <v>176</v>
      </c>
      <c r="B5041" t="str">
        <f>VLOOKUP(C5041, olt_db!$B$2:$E$70, 2, 0)</f>
        <v>OLT-SMGN-Hulakma_Sinaga</v>
      </c>
      <c r="C5041" t="s">
        <v>1471</v>
      </c>
      <c r="D5041" s="20" t="s">
        <v>1987</v>
      </c>
      <c r="E5041" s="20" t="s">
        <v>1760</v>
      </c>
      <c r="F5041" s="127">
        <v>2.9697456462041099</v>
      </c>
      <c r="G5041" s="128">
        <v>99.099083953630995</v>
      </c>
      <c r="H5041" s="51">
        <f>ACOS(COS(RADIANS(90-F5042)) * COS(RADIANS(90-F5041)) + SIN(RADIANS(90-F5042)) * SIN(RADIANS(90-F5041)) * COS(RADIANS(G5042-G5041))) * 6371392 * IFERROR(IF(AVERAGEIF('TT History'!$B:$B, D5041, 'TT History'!$E:$E) &gt; 9.8%, 1.1205, IF(AVERAGEIF('TT History'!$B:$B, D5041, 'TT History'!$E:$E) &gt;= 8.5%, 1.1055, 1.0525)), 1.0525)</f>
        <v>15.174213651660212</v>
      </c>
    </row>
    <row r="5042" spans="1:8" x14ac:dyDescent="0.25">
      <c r="A5042" t="s">
        <v>176</v>
      </c>
      <c r="B5042" t="str">
        <f>VLOOKUP(C5042, olt_db!$B$2:$E$70, 2, 0)</f>
        <v>OLT-SMGN-Hulakma_Sinaga</v>
      </c>
      <c r="C5042" t="s">
        <v>1471</v>
      </c>
      <c r="D5042" s="20" t="s">
        <v>1987</v>
      </c>
      <c r="E5042" s="20" t="s">
        <v>1761</v>
      </c>
      <c r="F5042" s="127">
        <v>2.9698704369066302</v>
      </c>
      <c r="G5042" s="128">
        <v>99.099119162842698</v>
      </c>
      <c r="H5042" s="51">
        <f>ACOS(COS(RADIANS(90-F5043)) * COS(RADIANS(90-F5042)) + SIN(RADIANS(90-F5043)) * SIN(RADIANS(90-F5042)) * COS(RADIANS(G5043-G5042))) * 6371392 * IFERROR(IF(AVERAGEIF('TT History'!$B:$B, D5042, 'TT History'!$E:$E) &gt; 9.8%, 1.1205, IF(AVERAGEIF('TT History'!$B:$B, D5042, 'TT History'!$E:$E) &gt;= 8.5%, 1.1055, 1.0525)), 1.0525)</f>
        <v>13.540557153176467</v>
      </c>
    </row>
    <row r="5043" spans="1:8" x14ac:dyDescent="0.25">
      <c r="A5043" t="s">
        <v>176</v>
      </c>
      <c r="B5043" t="str">
        <f>VLOOKUP(C5043, olt_db!$B$2:$E$70, 2, 0)</f>
        <v>OLT-SMGN-Hulakma_Sinaga</v>
      </c>
      <c r="C5043" t="s">
        <v>1471</v>
      </c>
      <c r="D5043" s="20" t="s">
        <v>1987</v>
      </c>
      <c r="E5043" s="20" t="s">
        <v>1762</v>
      </c>
      <c r="F5043" s="127">
        <v>2.9699860612006801</v>
      </c>
      <c r="G5043" s="128">
        <v>99.099115164527007</v>
      </c>
      <c r="H5043" s="51">
        <f>ACOS(COS(RADIANS(90-F5044)) * COS(RADIANS(90-F5043)) + SIN(RADIANS(90-F5044)) * SIN(RADIANS(90-F5043)) * COS(RADIANS(G5044-G5043))) * 6371392 * IFERROR(IF(AVERAGEIF('TT History'!$B:$B, D5043, 'TT History'!$E:$E) &gt; 9.8%, 1.1205, IF(AVERAGEIF('TT History'!$B:$B, D5043, 'TT History'!$E:$E) &gt;= 8.5%, 1.1055, 1.0525)), 1.0525)</f>
        <v>11.492307023039494</v>
      </c>
    </row>
    <row r="5044" spans="1:8" x14ac:dyDescent="0.25">
      <c r="A5044" t="s">
        <v>176</v>
      </c>
      <c r="B5044" t="str">
        <f>VLOOKUP(C5044, olt_db!$B$2:$E$70, 2, 0)</f>
        <v>OLT-SMGN-Hulakma_Sinaga</v>
      </c>
      <c r="C5044" t="s">
        <v>1471</v>
      </c>
      <c r="D5044" s="20" t="s">
        <v>1987</v>
      </c>
      <c r="E5044" s="20" t="s">
        <v>1763</v>
      </c>
      <c r="F5044" s="127">
        <v>2.9700817352078301</v>
      </c>
      <c r="G5044" s="128">
        <v>99.099093028229902</v>
      </c>
      <c r="H5044" s="51">
        <f>ACOS(COS(RADIANS(90-F5045)) * COS(RADIANS(90-F5044)) + SIN(RADIANS(90-F5045)) * SIN(RADIANS(90-F5044)) * COS(RADIANS(G5045-G5044))) * 6371392 * IFERROR(IF(AVERAGEIF('TT History'!$B:$B, D5044, 'TT History'!$E:$E) &gt; 9.8%, 1.1205, IF(AVERAGEIF('TT History'!$B:$B, D5044, 'TT History'!$E:$E) &gt;= 8.5%, 1.1055, 1.0525)), 1.0525)</f>
        <v>10.215890838327084</v>
      </c>
    </row>
    <row r="5045" spans="1:8" x14ac:dyDescent="0.25">
      <c r="A5045" t="s">
        <v>176</v>
      </c>
      <c r="B5045" t="str">
        <f>VLOOKUP(C5045, olt_db!$B$2:$E$70, 2, 0)</f>
        <v>OLT-SMGN-Hulakma_Sinaga</v>
      </c>
      <c r="C5045" t="s">
        <v>1471</v>
      </c>
      <c r="D5045" s="20" t="s">
        <v>1987</v>
      </c>
      <c r="E5045" s="20" t="s">
        <v>1764</v>
      </c>
      <c r="F5045" s="127">
        <v>2.97016813981688</v>
      </c>
      <c r="G5045" s="128">
        <v>99.099080664353195</v>
      </c>
      <c r="H5045" s="51">
        <f>ACOS(COS(RADIANS(90-F5046)) * COS(RADIANS(90-F5045)) + SIN(RADIANS(90-F5046)) * SIN(RADIANS(90-F5045)) * COS(RADIANS(G5046-G5045))) * 6371392 * IFERROR(IF(AVERAGEIF('TT History'!$B:$B, D5045, 'TT History'!$E:$E) &gt; 9.8%, 1.1205, IF(AVERAGEIF('TT History'!$B:$B, D5045, 'TT History'!$E:$E) &gt;= 8.5%, 1.1055, 1.0525)), 1.0525)</f>
        <v>12.05128635243949</v>
      </c>
    </row>
    <row r="5046" spans="1:8" x14ac:dyDescent="0.25">
      <c r="A5046" t="s">
        <v>176</v>
      </c>
      <c r="B5046" t="str">
        <f>VLOOKUP(C5046, olt_db!$B$2:$E$70, 2, 0)</f>
        <v>OLT-SMGN-Hulakma_Sinaga</v>
      </c>
      <c r="C5046" t="s">
        <v>1471</v>
      </c>
      <c r="D5046" s="20" t="s">
        <v>1987</v>
      </c>
      <c r="E5046" s="20" t="s">
        <v>1765</v>
      </c>
      <c r="F5046" s="127">
        <v>2.9702631824610699</v>
      </c>
      <c r="G5046" s="128">
        <v>99.099041004818801</v>
      </c>
      <c r="H5046" s="51">
        <f>ACOS(COS(RADIANS(90-F5047)) * COS(RADIANS(90-F5046)) + SIN(RADIANS(90-F5047)) * SIN(RADIANS(90-F5046)) * COS(RADIANS(G5047-G5046))) * 6371392 * IFERROR(IF(AVERAGEIF('TT History'!$B:$B, D5046, 'TT History'!$E:$E) &gt; 9.8%, 1.1205, IF(AVERAGEIF('TT History'!$B:$B, D5046, 'TT History'!$E:$E) &gt;= 8.5%, 1.1055, 1.0525)), 1.0525)</f>
        <v>12.08562233950115</v>
      </c>
    </row>
    <row r="5047" spans="1:8" x14ac:dyDescent="0.25">
      <c r="A5047" t="s">
        <v>176</v>
      </c>
      <c r="B5047" t="str">
        <f>VLOOKUP(C5047, olt_db!$B$2:$E$70, 2, 0)</f>
        <v>OLT-SMGN-Hulakma_Sinaga</v>
      </c>
      <c r="C5047" t="s">
        <v>1471</v>
      </c>
      <c r="D5047" s="20" t="s">
        <v>1987</v>
      </c>
      <c r="E5047" s="20" t="s">
        <v>1766</v>
      </c>
      <c r="F5047" s="127">
        <v>2.97036244660756</v>
      </c>
      <c r="G5047" s="128">
        <v>99.099012516476606</v>
      </c>
      <c r="H5047" s="51">
        <f>ACOS(COS(RADIANS(90-F5048)) * COS(RADIANS(90-F5047)) + SIN(RADIANS(90-F5048)) * SIN(RADIANS(90-F5047)) * COS(RADIANS(G5048-G5047))) * 6371392 * IFERROR(IF(AVERAGEIF('TT History'!$B:$B, D5047, 'TT History'!$E:$E) &gt; 9.8%, 1.1205, IF(AVERAGEIF('TT History'!$B:$B, D5047, 'TT History'!$E:$E) &gt;= 8.5%, 1.1055, 1.0525)), 1.0525)</f>
        <v>17.293472461601006</v>
      </c>
    </row>
    <row r="5048" spans="1:8" x14ac:dyDescent="0.25">
      <c r="A5048" t="s">
        <v>176</v>
      </c>
      <c r="B5048" t="str">
        <f>VLOOKUP(C5048, olt_db!$B$2:$E$70, 2, 0)</f>
        <v>OLT-SMGN-Hulakma_Sinaga</v>
      </c>
      <c r="C5048" t="s">
        <v>1471</v>
      </c>
      <c r="D5048" s="20" t="s">
        <v>1987</v>
      </c>
      <c r="E5048" s="20" t="s">
        <v>1767</v>
      </c>
      <c r="F5048" s="127">
        <v>2.9705010888591401</v>
      </c>
      <c r="G5048" s="128">
        <v>99.098961356914998</v>
      </c>
      <c r="H5048" s="51">
        <f>ACOS(COS(RADIANS(90-F5049)) * COS(RADIANS(90-F5048)) + SIN(RADIANS(90-F5049)) * SIN(RADIANS(90-F5048)) * COS(RADIANS(G5049-G5048))) * 6371392 * IFERROR(IF(AVERAGEIF('TT History'!$B:$B, D5048, 'TT History'!$E:$E) &gt; 9.8%, 1.1205, IF(AVERAGEIF('TT History'!$B:$B, D5048, 'TT History'!$E:$E) &gt;= 8.5%, 1.1055, 1.0525)), 1.0525)</f>
        <v>15.485558762670856</v>
      </c>
    </row>
    <row r="5049" spans="1:8" x14ac:dyDescent="0.25">
      <c r="A5049" t="s">
        <v>176</v>
      </c>
      <c r="B5049" t="str">
        <f>VLOOKUP(C5049, olt_db!$B$2:$E$70, 2, 0)</f>
        <v>OLT-SMGN-Hulakma_Sinaga</v>
      </c>
      <c r="C5049" t="s">
        <v>1471</v>
      </c>
      <c r="D5049" s="20" t="s">
        <v>1987</v>
      </c>
      <c r="E5049" s="20" t="s">
        <v>1768</v>
      </c>
      <c r="F5049" s="127">
        <v>2.9706255565096198</v>
      </c>
      <c r="G5049" s="128">
        <v>99.098916418049996</v>
      </c>
      <c r="H5049" s="51">
        <f>ACOS(COS(RADIANS(90-F5050)) * COS(RADIANS(90-F5049)) + SIN(RADIANS(90-F5050)) * SIN(RADIANS(90-F5049)) * COS(RADIANS(G5050-G5049))) * 6371392 * IFERROR(IF(AVERAGEIF('TT History'!$B:$B, D5049, 'TT History'!$E:$E) &gt; 9.8%, 1.1205, IF(AVERAGEIF('TT History'!$B:$B, D5049, 'TT History'!$E:$E) &gt;= 8.5%, 1.1055, 1.0525)), 1.0525)</f>
        <v>14.19786986353016</v>
      </c>
    </row>
    <row r="5050" spans="1:8" x14ac:dyDescent="0.25">
      <c r="A5050" t="s">
        <v>176</v>
      </c>
      <c r="B5050" t="str">
        <f>VLOOKUP(C5050, olt_db!$B$2:$E$70, 2, 0)</f>
        <v>OLT-SMGN-Hulakma_Sinaga</v>
      </c>
      <c r="C5050" t="s">
        <v>1471</v>
      </c>
      <c r="D5050" s="20" t="s">
        <v>1987</v>
      </c>
      <c r="E5050" s="20" t="s">
        <v>1769</v>
      </c>
      <c r="F5050" s="127">
        <v>2.97073999328035</v>
      </c>
      <c r="G5050" s="128">
        <v>99.098876120799801</v>
      </c>
      <c r="H5050" s="51">
        <f>ACOS(COS(RADIANS(90-F5051)) * COS(RADIANS(90-F5050)) + SIN(RADIANS(90-F5051)) * SIN(RADIANS(90-F5050)) * COS(RADIANS(G5051-G5050))) * 6371392 * IFERROR(IF(AVERAGEIF('TT History'!$B:$B, D5050, 'TT History'!$E:$E) &gt; 9.8%, 1.1205, IF(AVERAGEIF('TT History'!$B:$B, D5050, 'TT History'!$E:$E) &gt;= 8.5%, 1.1055, 1.0525)), 1.0525)</f>
        <v>12.542149226340838</v>
      </c>
    </row>
    <row r="5051" spans="1:8" x14ac:dyDescent="0.25">
      <c r="A5051" t="s">
        <v>176</v>
      </c>
      <c r="B5051" t="str">
        <f>VLOOKUP(C5051, olt_db!$B$2:$E$70, 2, 0)</f>
        <v>OLT-SMGN-Hulakma_Sinaga</v>
      </c>
      <c r="C5051" t="s">
        <v>1471</v>
      </c>
      <c r="D5051" s="20" t="s">
        <v>1987</v>
      </c>
      <c r="E5051" s="20" t="s">
        <v>1770</v>
      </c>
      <c r="F5051" s="127">
        <v>2.9708408354519298</v>
      </c>
      <c r="G5051" s="128">
        <v>99.098839821943002</v>
      </c>
      <c r="H5051" s="51">
        <f>ACOS(COS(RADIANS(90-F5052)) * COS(RADIANS(90-F5051)) + SIN(RADIANS(90-F5052)) * SIN(RADIANS(90-F5051)) * COS(RADIANS(G5052-G5051))) * 6371392 * IFERROR(IF(AVERAGEIF('TT History'!$B:$B, D5051, 'TT History'!$E:$E) &gt; 9.8%, 1.1205, IF(AVERAGEIF('TT History'!$B:$B, D5051, 'TT History'!$E:$E) &gt;= 8.5%, 1.1055, 1.0525)), 1.0525)</f>
        <v>16.654924328504158</v>
      </c>
    </row>
    <row r="5052" spans="1:8" x14ac:dyDescent="0.25">
      <c r="A5052" t="s">
        <v>176</v>
      </c>
      <c r="B5052" t="str">
        <f>VLOOKUP(C5052, olt_db!$B$2:$E$70, 2, 0)</f>
        <v>OLT-SMGN-Hulakma_Sinaga</v>
      </c>
      <c r="C5052" t="s">
        <v>1471</v>
      </c>
      <c r="D5052" s="20" t="s">
        <v>1987</v>
      </c>
      <c r="E5052" s="20" t="s">
        <v>1771</v>
      </c>
      <c r="F5052" s="127">
        <v>2.9709753029136801</v>
      </c>
      <c r="G5052" s="128">
        <v>99.098793190753298</v>
      </c>
      <c r="H5052" s="51">
        <f>ACOS(COS(RADIANS(90-F5053)) * COS(RADIANS(90-F5052)) + SIN(RADIANS(90-F5053)) * SIN(RADIANS(90-F5052)) * COS(RADIANS(G5053-G5052))) * 6371392 * IFERROR(IF(AVERAGEIF('TT History'!$B:$B, D5052, 'TT History'!$E:$E) &gt; 9.8%, 1.1205, IF(AVERAGEIF('TT History'!$B:$B, D5052, 'TT History'!$E:$E) &gt;= 8.5%, 1.1055, 1.0525)), 1.0525)</f>
        <v>14.527401626599957</v>
      </c>
    </row>
    <row r="5053" spans="1:8" x14ac:dyDescent="0.25">
      <c r="A5053" t="s">
        <v>176</v>
      </c>
      <c r="B5053" t="str">
        <f>VLOOKUP(C5053, olt_db!$B$2:$E$70, 2, 0)</f>
        <v>OLT-SMGN-Hulakma_Sinaga</v>
      </c>
      <c r="C5053" t="s">
        <v>1471</v>
      </c>
      <c r="D5053" s="20" t="s">
        <v>1987</v>
      </c>
      <c r="E5053" s="20" t="s">
        <v>1772</v>
      </c>
      <c r="F5053" s="127">
        <v>2.9710911581419102</v>
      </c>
      <c r="G5053" s="128">
        <v>99.098748592251297</v>
      </c>
      <c r="H5053" s="51">
        <f>ACOS(COS(RADIANS(90-F5054)) * COS(RADIANS(90-F5053)) + SIN(RADIANS(90-F5054)) * SIN(RADIANS(90-F5053)) * COS(RADIANS(G5054-G5053))) * 6371392 * IFERROR(IF(AVERAGEIF('TT History'!$B:$B, D5053, 'TT History'!$E:$E) &gt; 9.8%, 1.1205, IF(AVERAGEIF('TT History'!$B:$B, D5053, 'TT History'!$E:$E) &gt;= 8.5%, 1.1055, 1.0525)), 1.0525)</f>
        <v>12.43099533974933</v>
      </c>
    </row>
    <row r="5054" spans="1:8" x14ac:dyDescent="0.25">
      <c r="A5054" t="s">
        <v>176</v>
      </c>
      <c r="B5054" t="str">
        <f>VLOOKUP(C5054, olt_db!$B$2:$E$70, 2, 0)</f>
        <v>OLT-SMGN-Hulakma_Sinaga</v>
      </c>
      <c r="C5054" t="s">
        <v>1471</v>
      </c>
      <c r="D5054" s="20" t="s">
        <v>1987</v>
      </c>
      <c r="E5054" s="20" t="s">
        <v>1773</v>
      </c>
      <c r="F5054" s="127">
        <v>2.97119139353671</v>
      </c>
      <c r="G5054" s="128">
        <v>99.098713419945497</v>
      </c>
      <c r="H5054" s="51">
        <f>ACOS(COS(RADIANS(90-F5055)) * COS(RADIANS(90-F5054)) + SIN(RADIANS(90-F5055)) * SIN(RADIANS(90-F5054)) * COS(RADIANS(G5055-G5054))) * 6371392 * IFERROR(IF(AVERAGEIF('TT History'!$B:$B, D5054, 'TT History'!$E:$E) &gt; 9.8%, 1.1205, IF(AVERAGEIF('TT History'!$B:$B, D5054, 'TT History'!$E:$E) &gt;= 8.5%, 1.1055, 1.0525)), 1.0525)</f>
        <v>13.568918229801048</v>
      </c>
    </row>
    <row r="5055" spans="1:8" x14ac:dyDescent="0.25">
      <c r="A5055" t="s">
        <v>176</v>
      </c>
      <c r="B5055" t="str">
        <f>VLOOKUP(C5055, olt_db!$B$2:$E$70, 2, 0)</f>
        <v>OLT-SMGN-Hulakma_Sinaga</v>
      </c>
      <c r="C5055" t="s">
        <v>1471</v>
      </c>
      <c r="D5055" s="20" t="s">
        <v>1987</v>
      </c>
      <c r="E5055" s="20" t="s">
        <v>1774</v>
      </c>
      <c r="F5055" s="127">
        <v>2.97129511725322</v>
      </c>
      <c r="G5055" s="128">
        <v>99.098661553653898</v>
      </c>
      <c r="H5055" s="51">
        <f>ACOS(COS(RADIANS(90-F5056)) * COS(RADIANS(90-F5055)) + SIN(RADIANS(90-F5056)) * SIN(RADIANS(90-F5055)) * COS(RADIANS(G5056-G5055))) * 6371392 * IFERROR(IF(AVERAGEIF('TT History'!$B:$B, D5055, 'TT History'!$E:$E) &gt; 9.8%, 1.1205, IF(AVERAGEIF('TT History'!$B:$B, D5055, 'TT History'!$E:$E) &gt;= 8.5%, 1.1055, 1.0525)), 1.0525)</f>
        <v>19.524132849933075</v>
      </c>
    </row>
    <row r="5056" spans="1:8" x14ac:dyDescent="0.25">
      <c r="A5056" t="s">
        <v>176</v>
      </c>
      <c r="B5056" t="str">
        <f>VLOOKUP(C5056, olt_db!$B$2:$E$70, 2, 0)</f>
        <v>OLT-SMGN-Hulakma_Sinaga</v>
      </c>
      <c r="C5056" t="s">
        <v>1471</v>
      </c>
      <c r="D5056" s="20" t="s">
        <v>1987</v>
      </c>
      <c r="E5056" s="20" t="s">
        <v>1775</v>
      </c>
      <c r="F5056" s="127">
        <v>2.9714471463272898</v>
      </c>
      <c r="G5056" s="128">
        <v>99.098592795209001</v>
      </c>
      <c r="H5056" s="51">
        <f>ACOS(COS(RADIANS(90-F5057)) * COS(RADIANS(90-F5056)) + SIN(RADIANS(90-F5057)) * SIN(RADIANS(90-F5056)) * COS(RADIANS(G5057-G5056))) * 6371392 * IFERROR(IF(AVERAGEIF('TT History'!$B:$B, D5056, 'TT History'!$E:$E) &gt; 9.8%, 1.1205, IF(AVERAGEIF('TT History'!$B:$B, D5056, 'TT History'!$E:$E) &gt;= 8.5%, 1.1055, 1.0525)), 1.0525)</f>
        <v>15.121479473822635</v>
      </c>
    </row>
    <row r="5057" spans="1:8" x14ac:dyDescent="0.25">
      <c r="A5057" t="s">
        <v>176</v>
      </c>
      <c r="B5057" t="str">
        <f>VLOOKUP(C5057, olt_db!$B$2:$E$70, 2, 0)</f>
        <v>OLT-SMGN-Hulakma_Sinaga</v>
      </c>
      <c r="C5057" t="s">
        <v>1471</v>
      </c>
      <c r="D5057" s="20" t="s">
        <v>1987</v>
      </c>
      <c r="E5057" s="20" t="s">
        <v>1776</v>
      </c>
      <c r="F5057" s="127">
        <v>2.9715627363522601</v>
      </c>
      <c r="G5057" s="128">
        <v>99.098534998162094</v>
      </c>
      <c r="H5057" s="51">
        <f>ACOS(COS(RADIANS(90-F5058)) * COS(RADIANS(90-F5057)) + SIN(RADIANS(90-F5058)) * SIN(RADIANS(90-F5057)) * COS(RADIANS(G5058-G5057))) * 6371392 * IFERROR(IF(AVERAGEIF('TT History'!$B:$B, D5057, 'TT History'!$E:$E) &gt; 9.8%, 1.1205, IF(AVERAGEIF('TT History'!$B:$B, D5057, 'TT History'!$E:$E) &gt;= 8.5%, 1.1055, 1.0525)), 1.0525)</f>
        <v>14.618872180078224</v>
      </c>
    </row>
    <row r="5058" spans="1:8" x14ac:dyDescent="0.25">
      <c r="A5058" t="s">
        <v>176</v>
      </c>
      <c r="B5058" t="str">
        <f>VLOOKUP(C5058, olt_db!$B$2:$E$70, 2, 0)</f>
        <v>OLT-SMGN-Hulakma_Sinaga</v>
      </c>
      <c r="C5058" t="s">
        <v>1471</v>
      </c>
      <c r="D5058" s="20" t="s">
        <v>1987</v>
      </c>
      <c r="E5058" s="20" t="s">
        <v>1777</v>
      </c>
      <c r="F5058" s="127">
        <v>2.9716765095718398</v>
      </c>
      <c r="G5058" s="128">
        <v>99.0984833799846</v>
      </c>
      <c r="H5058" s="51">
        <f>ACOS(COS(RADIANS(90-F5059)) * COS(RADIANS(90-F5058)) + SIN(RADIANS(90-F5059)) * SIN(RADIANS(90-F5058)) * COS(RADIANS(G5059-G5058))) * 6371392 * IFERROR(IF(AVERAGEIF('TT History'!$B:$B, D5058, 'TT History'!$E:$E) &gt; 9.8%, 1.1205, IF(AVERAGEIF('TT History'!$B:$B, D5058, 'TT History'!$E:$E) &gt;= 8.5%, 1.1055, 1.0525)), 1.0525)</f>
        <v>19.268019456011665</v>
      </c>
    </row>
    <row r="5059" spans="1:8" x14ac:dyDescent="0.25">
      <c r="A5059" t="s">
        <v>176</v>
      </c>
      <c r="B5059" t="str">
        <f>VLOOKUP(C5059, olt_db!$B$2:$E$70, 2, 0)</f>
        <v>OLT-SMGN-Hulakma_Sinaga</v>
      </c>
      <c r="C5059" t="s">
        <v>1471</v>
      </c>
      <c r="D5059" s="20" t="s">
        <v>1987</v>
      </c>
      <c r="E5059" s="20" t="s">
        <v>1778</v>
      </c>
      <c r="F5059" s="127">
        <v>2.97182748129284</v>
      </c>
      <c r="G5059" s="128">
        <v>99.098417640886296</v>
      </c>
      <c r="H5059" s="51">
        <f>ACOS(COS(RADIANS(90-F5060)) * COS(RADIANS(90-F5059)) + SIN(RADIANS(90-F5060)) * SIN(RADIANS(90-F5059)) * COS(RADIANS(G5060-G5059))) * 6371392 * IFERROR(IF(AVERAGEIF('TT History'!$B:$B, D5059, 'TT History'!$E:$E) &gt; 9.8%, 1.1205, IF(AVERAGEIF('TT History'!$B:$B, D5059, 'TT History'!$E:$E) &gt;= 8.5%, 1.1055, 1.0525)), 1.0525)</f>
        <v>23.118893883552467</v>
      </c>
    </row>
    <row r="5060" spans="1:8" x14ac:dyDescent="0.25">
      <c r="A5060" t="s">
        <v>176</v>
      </c>
      <c r="B5060" t="str">
        <f>VLOOKUP(C5060, olt_db!$B$2:$E$70, 2, 0)</f>
        <v>OLT-SMGN-Hulakma_Sinaga</v>
      </c>
      <c r="C5060" t="s">
        <v>1471</v>
      </c>
      <c r="D5060" s="20" t="s">
        <v>1987</v>
      </c>
      <c r="E5060" s="20" t="s">
        <v>1779</v>
      </c>
      <c r="F5060" s="127">
        <v>2.97200868733451</v>
      </c>
      <c r="G5060" s="128">
        <v>99.098338902915302</v>
      </c>
      <c r="H5060" s="51">
        <f>ACOS(COS(RADIANS(90-F5061)) * COS(RADIANS(90-F5060)) + SIN(RADIANS(90-F5061)) * SIN(RADIANS(90-F5060)) * COS(RADIANS(G5061-G5060))) * 6371392 * IFERROR(IF(AVERAGEIF('TT History'!$B:$B, D5060, 'TT History'!$E:$E) &gt; 9.8%, 1.1205, IF(AVERAGEIF('TT History'!$B:$B, D5060, 'TT History'!$E:$E) &gt;= 8.5%, 1.1055, 1.0525)), 1.0525)</f>
        <v>12.717268311521224</v>
      </c>
    </row>
    <row r="5061" spans="1:8" x14ac:dyDescent="0.25">
      <c r="A5061" t="s">
        <v>176</v>
      </c>
      <c r="B5061" t="str">
        <f>VLOOKUP(C5061, olt_db!$B$2:$E$70, 2, 0)</f>
        <v>OLT-SMGN-Hulakma_Sinaga</v>
      </c>
      <c r="C5061" t="s">
        <v>1471</v>
      </c>
      <c r="D5061" s="20" t="s">
        <v>1987</v>
      </c>
      <c r="E5061" s="20" t="s">
        <v>1780</v>
      </c>
      <c r="F5061" s="127">
        <v>2.9721038146163998</v>
      </c>
      <c r="G5061" s="128">
        <v>99.098286311074105</v>
      </c>
      <c r="H5061" s="51">
        <f>ACOS(COS(RADIANS(90-F5062)) * COS(RADIANS(90-F5061)) + SIN(RADIANS(90-F5062)) * SIN(RADIANS(90-F5061)) * COS(RADIANS(G5062-G5061))) * 6371392 * IFERROR(IF(AVERAGEIF('TT History'!$B:$B, D5061, 'TT History'!$E:$E) &gt; 9.8%, 1.1205, IF(AVERAGEIF('TT History'!$B:$B, D5061, 'TT History'!$E:$E) &gt;= 8.5%, 1.1055, 1.0525)), 1.0525)</f>
        <v>8.101367982496285</v>
      </c>
    </row>
    <row r="5062" spans="1:8" x14ac:dyDescent="0.25">
      <c r="A5062" t="s">
        <v>176</v>
      </c>
      <c r="B5062" t="str">
        <f>VLOOKUP(C5062, olt_db!$B$2:$E$70, 2, 0)</f>
        <v>OLT-SMGN-Hulakma_Sinaga</v>
      </c>
      <c r="C5062" t="s">
        <v>1471</v>
      </c>
      <c r="D5062" s="20" t="s">
        <v>1987</v>
      </c>
      <c r="E5062" s="20" t="s">
        <v>1781</v>
      </c>
      <c r="F5062" s="127">
        <v>2.9721678209981901</v>
      </c>
      <c r="G5062" s="128">
        <v>99.098259918046395</v>
      </c>
      <c r="H5062" s="51">
        <f>ACOS(COS(RADIANS(90-F5063)) * COS(RADIANS(90-F5062)) + SIN(RADIANS(90-F5063)) * SIN(RADIANS(90-F5062)) * COS(RADIANS(G5063-G5062))) * 6371392 * IFERROR(IF(AVERAGEIF('TT History'!$B:$B, D5062, 'TT History'!$E:$E) &gt; 9.8%, 1.1205, IF(AVERAGEIF('TT History'!$B:$B, D5062, 'TT History'!$E:$E) &gt;= 8.5%, 1.1055, 1.0525)), 1.0525)</f>
        <v>18.75701306998327</v>
      </c>
    </row>
    <row r="5063" spans="1:8" x14ac:dyDescent="0.25">
      <c r="A5063" t="s">
        <v>176</v>
      </c>
      <c r="B5063" t="str">
        <f>VLOOKUP(C5063, olt_db!$B$2:$E$70, 2, 0)</f>
        <v>OLT-SMGN-Hulakma_Sinaga</v>
      </c>
      <c r="C5063" t="s">
        <v>1471</v>
      </c>
      <c r="D5063" s="20" t="s">
        <v>1987</v>
      </c>
      <c r="E5063" s="20" t="s">
        <v>1782</v>
      </c>
      <c r="F5063" s="127">
        <v>2.97230836871399</v>
      </c>
      <c r="G5063" s="128">
        <v>99.098182803330602</v>
      </c>
      <c r="H5063" s="51">
        <f>ACOS(COS(RADIANS(90-F5064)) * COS(RADIANS(90-F5063)) + SIN(RADIANS(90-F5064)) * SIN(RADIANS(90-F5063)) * COS(RADIANS(G5064-G5063))) * 6371392 * IFERROR(IF(AVERAGEIF('TT History'!$B:$B, D5063, 'TT History'!$E:$E) &gt; 9.8%, 1.1205, IF(AVERAGEIF('TT History'!$B:$B, D5063, 'TT History'!$E:$E) &gt;= 8.5%, 1.1055, 1.0525)), 1.0525)</f>
        <v>11.355957235438233</v>
      </c>
    </row>
    <row r="5064" spans="1:8" x14ac:dyDescent="0.25">
      <c r="A5064" t="s">
        <v>176</v>
      </c>
      <c r="B5064" t="str">
        <f>VLOOKUP(C5064, olt_db!$B$2:$E$70, 2, 0)</f>
        <v>OLT-SMGN-Hulakma_Sinaga</v>
      </c>
      <c r="C5064" t="s">
        <v>1471</v>
      </c>
      <c r="D5064" s="20" t="s">
        <v>1987</v>
      </c>
      <c r="E5064" s="20" t="s">
        <v>1783</v>
      </c>
      <c r="F5064" s="127">
        <v>2.97239521038607</v>
      </c>
      <c r="G5064" s="128">
        <v>99.098139461164095</v>
      </c>
      <c r="H5064" s="51">
        <f>ACOS(COS(RADIANS(90-F5065)) * COS(RADIANS(90-F5064)) + SIN(RADIANS(90-F5065)) * SIN(RADIANS(90-F5064)) * COS(RADIANS(G5065-G5064))) * 6371392 * IFERROR(IF(AVERAGEIF('TT History'!$B:$B, D5064, 'TT History'!$E:$E) &gt; 9.8%, 1.1205, IF(AVERAGEIF('TT History'!$B:$B, D5064, 'TT History'!$E:$E) &gt;= 8.5%, 1.1055, 1.0525)), 1.0525)</f>
        <v>12.97224533274407</v>
      </c>
    </row>
    <row r="5065" spans="1:8" x14ac:dyDescent="0.25">
      <c r="A5065" t="s">
        <v>176</v>
      </c>
      <c r="B5065" t="str">
        <f>VLOOKUP(C5065, olt_db!$B$2:$E$70, 2, 0)</f>
        <v>OLT-SMGN-Hulakma_Sinaga</v>
      </c>
      <c r="C5065" t="s">
        <v>1471</v>
      </c>
      <c r="D5065" s="20" t="s">
        <v>1987</v>
      </c>
      <c r="E5065" s="20" t="s">
        <v>1784</v>
      </c>
      <c r="F5065" s="127">
        <v>2.9724944579632302</v>
      </c>
      <c r="G5065" s="128">
        <v>99.098090049334303</v>
      </c>
      <c r="H5065" s="51">
        <f>ACOS(COS(RADIANS(90-F5066)) * COS(RADIANS(90-F5065)) + SIN(RADIANS(90-F5066)) * SIN(RADIANS(90-F5065)) * COS(RADIANS(G5066-G5065))) * 6371392 * IFERROR(IF(AVERAGEIF('TT History'!$B:$B, D5065, 'TT History'!$E:$E) &gt; 9.8%, 1.1205, IF(AVERAGEIF('TT History'!$B:$B, D5065, 'TT History'!$E:$E) &gt;= 8.5%, 1.1055, 1.0525)), 1.0525)</f>
        <v>21.69190115490262</v>
      </c>
    </row>
    <row r="5066" spans="1:8" x14ac:dyDescent="0.25">
      <c r="A5066" t="s">
        <v>176</v>
      </c>
      <c r="B5066" t="str">
        <f>VLOOKUP(C5066, olt_db!$B$2:$E$70, 2, 0)</f>
        <v>OLT-SMGN-Hulakma_Sinaga</v>
      </c>
      <c r="C5066" t="s">
        <v>1471</v>
      </c>
      <c r="D5066" s="20" t="s">
        <v>1987</v>
      </c>
      <c r="E5066" s="20" t="s">
        <v>1785</v>
      </c>
      <c r="F5066" s="127">
        <v>2.9726564402136502</v>
      </c>
      <c r="G5066" s="128">
        <v>99.0979998629536</v>
      </c>
      <c r="H5066" s="51">
        <f>ACOS(COS(RADIANS(90-F5067)) * COS(RADIANS(90-F5066)) + SIN(RADIANS(90-F5067)) * SIN(RADIANS(90-F5066)) * COS(RADIANS(G5067-G5066))) * 6371392 * IFERROR(IF(AVERAGEIF('TT History'!$B:$B, D5066, 'TT History'!$E:$E) &gt; 9.8%, 1.1205, IF(AVERAGEIF('TT History'!$B:$B, D5066, 'TT History'!$E:$E) &gt;= 8.5%, 1.1055, 1.0525)), 1.0525)</f>
        <v>17.27440801328213</v>
      </c>
    </row>
    <row r="5067" spans="1:8" x14ac:dyDescent="0.25">
      <c r="A5067" t="s">
        <v>176</v>
      </c>
      <c r="B5067" t="str">
        <f>VLOOKUP(C5067, olt_db!$B$2:$E$70, 2, 0)</f>
        <v>OLT-SMGN-Hulakma_Sinaga</v>
      </c>
      <c r="C5067" t="s">
        <v>1471</v>
      </c>
      <c r="D5067" s="20" t="s">
        <v>1987</v>
      </c>
      <c r="E5067" s="20" t="s">
        <v>1786</v>
      </c>
      <c r="F5067" s="127">
        <v>2.9727906960036199</v>
      </c>
      <c r="G5067" s="128">
        <v>99.097938460484301</v>
      </c>
      <c r="H5067" s="51">
        <f>ACOS(COS(RADIANS(90-F5068)) * COS(RADIANS(90-F5067)) + SIN(RADIANS(90-F5068)) * SIN(RADIANS(90-F5067)) * COS(RADIANS(G5068-G5067))) * 6371392 * IFERROR(IF(AVERAGEIF('TT History'!$B:$B, D5067, 'TT History'!$E:$E) &gt; 9.8%, 1.1205, IF(AVERAGEIF('TT History'!$B:$B, D5067, 'TT History'!$E:$E) &gt;= 8.5%, 1.1055, 1.0525)), 1.0525)</f>
        <v>24.582294355556897</v>
      </c>
    </row>
    <row r="5068" spans="1:8" x14ac:dyDescent="0.25">
      <c r="A5068" t="s">
        <v>176</v>
      </c>
      <c r="B5068" t="str">
        <f>VLOOKUP(C5068, olt_db!$B$2:$E$70, 2, 0)</f>
        <v>OLT-SMGN-Hulakma_Sinaga</v>
      </c>
      <c r="C5068" t="s">
        <v>1471</v>
      </c>
      <c r="D5068" s="20" t="s">
        <v>1987</v>
      </c>
      <c r="E5068" s="20" t="s">
        <v>1788</v>
      </c>
      <c r="F5068" s="127">
        <v>2.9729758744880899</v>
      </c>
      <c r="G5068" s="128">
        <v>99.097839214486598</v>
      </c>
      <c r="H5068" s="51">
        <f>ACOS(COS(RADIANS(90-F5069)) * COS(RADIANS(90-F5068)) + SIN(RADIANS(90-F5069)) * SIN(RADIANS(90-F5068)) * COS(RADIANS(G5069-G5068))) * 6371392 * IFERROR(IF(AVERAGEIF('TT History'!$B:$B, D5068, 'TT History'!$E:$E) &gt; 9.8%, 1.1205, IF(AVERAGEIF('TT History'!$B:$B, D5068, 'TT History'!$E:$E) &gt;= 8.5%, 1.1055, 1.0525)), 1.0525)</f>
        <v>16.093288101887012</v>
      </c>
    </row>
    <row r="5069" spans="1:8" x14ac:dyDescent="0.25">
      <c r="A5069" t="s">
        <v>176</v>
      </c>
      <c r="B5069" t="str">
        <f>VLOOKUP(C5069, olt_db!$B$2:$E$70, 2, 0)</f>
        <v>OLT-SMGN-Hulakma_Sinaga</v>
      </c>
      <c r="C5069" t="s">
        <v>1471</v>
      </c>
      <c r="D5069" s="20" t="s">
        <v>1987</v>
      </c>
      <c r="E5069" s="20" t="s">
        <v>1790</v>
      </c>
      <c r="F5069" s="127">
        <v>2.9730931061557899</v>
      </c>
      <c r="G5069" s="128">
        <v>99.097767260510295</v>
      </c>
      <c r="H5069" s="51">
        <f>ACOS(COS(RADIANS(90-F5070)) * COS(RADIANS(90-F5069)) + SIN(RADIANS(90-F5070)) * SIN(RADIANS(90-F5069)) * COS(RADIANS(G5070-G5069))) * 6371392 * IFERROR(IF(AVERAGEIF('TT History'!$B:$B, D5069, 'TT History'!$E:$E) &gt; 9.8%, 1.1205, IF(AVERAGEIF('TT History'!$B:$B, D5069, 'TT History'!$E:$E) &gt;= 8.5%, 1.1055, 1.0525)), 1.0525)</f>
        <v>16.440410195140327</v>
      </c>
    </row>
    <row r="5070" spans="1:8" x14ac:dyDescent="0.25">
      <c r="A5070" t="s">
        <v>176</v>
      </c>
      <c r="B5070" t="str">
        <f>VLOOKUP(C5070, olt_db!$B$2:$E$70, 2, 0)</f>
        <v>OLT-SMGN-Hulakma_Sinaga</v>
      </c>
      <c r="C5070" t="s">
        <v>1471</v>
      </c>
      <c r="D5070" s="20" t="s">
        <v>1987</v>
      </c>
      <c r="E5070" s="20" t="s">
        <v>1792</v>
      </c>
      <c r="F5070" s="127">
        <v>2.9732263364815399</v>
      </c>
      <c r="G5070" s="128">
        <v>99.097722695043103</v>
      </c>
      <c r="H5070" s="51">
        <f>ACOS(COS(RADIANS(90-F5071)) * COS(RADIANS(90-F5070)) + SIN(RADIANS(90-F5071)) * SIN(RADIANS(90-F5070)) * COS(RADIANS(G5071-G5070))) * 6371392 * IFERROR(IF(AVERAGEIF('TT History'!$B:$B, D5070, 'TT History'!$E:$E) &gt; 9.8%, 1.1205, IF(AVERAGEIF('TT History'!$B:$B, D5070, 'TT History'!$E:$E) &gt;= 8.5%, 1.1055, 1.0525)), 1.0525)</f>
        <v>20.69303473609779</v>
      </c>
    </row>
    <row r="5071" spans="1:8" x14ac:dyDescent="0.25">
      <c r="A5071" t="s">
        <v>176</v>
      </c>
      <c r="B5071" t="str">
        <f>VLOOKUP(C5071, olt_db!$B$2:$E$70, 2, 0)</f>
        <v>OLT-SMGN-Hulakma_Sinaga</v>
      </c>
      <c r="C5071" t="s">
        <v>1471</v>
      </c>
      <c r="D5071" s="20" t="s">
        <v>1987</v>
      </c>
      <c r="E5071" s="20" t="s">
        <v>1794</v>
      </c>
      <c r="F5071" s="127">
        <v>2.9733831223087099</v>
      </c>
      <c r="G5071" s="128">
        <v>99.0976408663212</v>
      </c>
      <c r="H5071" s="51">
        <f>ACOS(COS(RADIANS(90-F5072)) * COS(RADIANS(90-F5071)) + SIN(RADIANS(90-F5072)) * SIN(RADIANS(90-F5071)) * COS(RADIANS(G5072-G5071))) * 6371392 * IFERROR(IF(AVERAGEIF('TT History'!$B:$B, D5071, 'TT History'!$E:$E) &gt; 9.8%, 1.1205, IF(AVERAGEIF('TT History'!$B:$B, D5071, 'TT History'!$E:$E) &gt;= 8.5%, 1.1055, 1.0525)), 1.0525)</f>
        <v>21.303133399175515</v>
      </c>
    </row>
    <row r="5072" spans="1:8" x14ac:dyDescent="0.25">
      <c r="A5072" t="s">
        <v>176</v>
      </c>
      <c r="B5072" t="str">
        <f>VLOOKUP(C5072, olt_db!$B$2:$E$70, 2, 0)</f>
        <v>OLT-SMGN-Hulakma_Sinaga</v>
      </c>
      <c r="C5072" t="s">
        <v>1471</v>
      </c>
      <c r="D5072" s="20" t="s">
        <v>1987</v>
      </c>
      <c r="E5072" s="20" t="s">
        <v>1796</v>
      </c>
      <c r="F5072" s="127">
        <v>2.97354383946587</v>
      </c>
      <c r="G5072" s="128">
        <v>99.0975553146002</v>
      </c>
      <c r="H5072" s="51">
        <f>ACOS(COS(RADIANS(90-F5073)) * COS(RADIANS(90-F5072)) + SIN(RADIANS(90-F5073)) * SIN(RADIANS(90-F5072)) * COS(RADIANS(G5073-G5072))) * 6371392 * IFERROR(IF(AVERAGEIF('TT History'!$B:$B, D5072, 'TT History'!$E:$E) &gt; 9.8%, 1.1205, IF(AVERAGEIF('TT History'!$B:$B, D5072, 'TT History'!$E:$E) &gt;= 8.5%, 1.1055, 1.0525)), 1.0525)</f>
        <v>19.643441591504377</v>
      </c>
    </row>
    <row r="5073" spans="1:8" x14ac:dyDescent="0.25">
      <c r="A5073" t="s">
        <v>176</v>
      </c>
      <c r="B5073" t="str">
        <f>VLOOKUP(C5073, olt_db!$B$2:$E$70, 2, 0)</f>
        <v>OLT-SMGN-Hulakma_Sinaga</v>
      </c>
      <c r="C5073" t="s">
        <v>1471</v>
      </c>
      <c r="D5073" s="20" t="s">
        <v>1987</v>
      </c>
      <c r="E5073" s="20" t="s">
        <v>1798</v>
      </c>
      <c r="F5073" s="127">
        <v>2.9736925573280599</v>
      </c>
      <c r="G5073" s="128">
        <v>99.097477422048399</v>
      </c>
      <c r="H5073" s="51">
        <f>ACOS(COS(RADIANS(90-F5074)) * COS(RADIANS(90-F5073)) + SIN(RADIANS(90-F5074)) * SIN(RADIANS(90-F5073)) * COS(RADIANS(G5074-G5073))) * 6371392 * IFERROR(IF(AVERAGEIF('TT History'!$B:$B, D5073, 'TT History'!$E:$E) &gt; 9.8%, 1.1205, IF(AVERAGEIF('TT History'!$B:$B, D5073, 'TT History'!$E:$E) &gt;= 8.5%, 1.1055, 1.0525)), 1.0525)</f>
        <v>21.039964445216704</v>
      </c>
    </row>
    <row r="5074" spans="1:8" x14ac:dyDescent="0.25">
      <c r="A5074" t="s">
        <v>176</v>
      </c>
      <c r="B5074" t="str">
        <f>VLOOKUP(C5074, olt_db!$B$2:$E$70, 2, 0)</f>
        <v>OLT-SMGN-Hulakma_Sinaga</v>
      </c>
      <c r="C5074" t="s">
        <v>1471</v>
      </c>
      <c r="D5074" s="20" t="s">
        <v>1987</v>
      </c>
      <c r="E5074" s="20" t="s">
        <v>1800</v>
      </c>
      <c r="F5074" s="127">
        <v>2.9738543580200099</v>
      </c>
      <c r="G5074" s="128">
        <v>99.097398975227904</v>
      </c>
      <c r="H5074" s="51">
        <f>ACOS(COS(RADIANS(90-F5075)) * COS(RADIANS(90-F5074)) + SIN(RADIANS(90-F5075)) * SIN(RADIANS(90-F5074)) * COS(RADIANS(G5075-G5074))) * 6371392 * IFERROR(IF(AVERAGEIF('TT History'!$B:$B, D5074, 'TT History'!$E:$E) &gt; 9.8%, 1.1205, IF(AVERAGEIF('TT History'!$B:$B, D5074, 'TT History'!$E:$E) &gt;= 8.5%, 1.1055, 1.0525)), 1.0525)</f>
        <v>14.785605008212496</v>
      </c>
    </row>
    <row r="5075" spans="1:8" x14ac:dyDescent="0.25">
      <c r="A5075" t="s">
        <v>176</v>
      </c>
      <c r="B5075" t="str">
        <f>VLOOKUP(C5075, olt_db!$B$2:$E$70, 2, 0)</f>
        <v>OLT-SMGN-Hulakma_Sinaga</v>
      </c>
      <c r="C5075" t="s">
        <v>1471</v>
      </c>
      <c r="D5075" s="20" t="s">
        <v>1987</v>
      </c>
      <c r="E5075" s="20" t="s">
        <v>1802</v>
      </c>
      <c r="F5075" s="127">
        <v>2.97396745613946</v>
      </c>
      <c r="G5075" s="128">
        <v>99.097342616399899</v>
      </c>
      <c r="H5075" s="51">
        <f>ACOS(COS(RADIANS(90-F5076)) * COS(RADIANS(90-F5075)) + SIN(RADIANS(90-F5076)) * SIN(RADIANS(90-F5075)) * COS(RADIANS(G5076-G5075))) * 6371392 * IFERROR(IF(AVERAGEIF('TT History'!$B:$B, D5075, 'TT History'!$E:$E) &gt; 9.8%, 1.1205, IF(AVERAGEIF('TT History'!$B:$B, D5075, 'TT History'!$E:$E) &gt;= 8.5%, 1.1055, 1.0525)), 1.0525)</f>
        <v>13.733493503586555</v>
      </c>
    </row>
    <row r="5076" spans="1:8" x14ac:dyDescent="0.25">
      <c r="A5076" t="s">
        <v>176</v>
      </c>
      <c r="B5076" t="str">
        <f>VLOOKUP(C5076, olt_db!$B$2:$E$70, 2, 0)</f>
        <v>OLT-SMGN-Hulakma_Sinaga</v>
      </c>
      <c r="C5076" t="s">
        <v>1471</v>
      </c>
      <c r="D5076" s="20" t="s">
        <v>1987</v>
      </c>
      <c r="E5076" s="20" t="s">
        <v>1804</v>
      </c>
      <c r="F5076" s="127">
        <v>2.97407211913234</v>
      </c>
      <c r="G5076" s="128">
        <v>99.097289491050702</v>
      </c>
      <c r="H5076" s="51">
        <f>ACOS(COS(RADIANS(90-F5077)) * COS(RADIANS(90-F5076)) + SIN(RADIANS(90-F5077)) * SIN(RADIANS(90-F5076)) * COS(RADIANS(G5077-G5076))) * 6371392 * IFERROR(IF(AVERAGEIF('TT History'!$B:$B, D5076, 'TT History'!$E:$E) &gt; 9.8%, 1.1205, IF(AVERAGEIF('TT History'!$B:$B, D5076, 'TT History'!$E:$E) &gt;= 8.5%, 1.1055, 1.0525)), 1.0525)</f>
        <v>17.483259165247283</v>
      </c>
    </row>
    <row r="5077" spans="1:8" x14ac:dyDescent="0.25">
      <c r="A5077" t="s">
        <v>176</v>
      </c>
      <c r="B5077" t="str">
        <f>VLOOKUP(C5077, olt_db!$B$2:$E$70, 2, 0)</f>
        <v>OLT-SMGN-Hulakma_Sinaga</v>
      </c>
      <c r="C5077" t="s">
        <v>1471</v>
      </c>
      <c r="D5077" s="20" t="s">
        <v>1987</v>
      </c>
      <c r="E5077" s="20" t="s">
        <v>1806</v>
      </c>
      <c r="F5077" s="127">
        <v>2.97420514174858</v>
      </c>
      <c r="G5077" s="128">
        <v>99.097221441126706</v>
      </c>
      <c r="H5077" s="51">
        <f>ACOS(COS(RADIANS(90-F5078)) * COS(RADIANS(90-F5077)) + SIN(RADIANS(90-F5078)) * SIN(RADIANS(90-F5077)) * COS(RADIANS(G5078-G5077))) * 6371392 * IFERROR(IF(AVERAGEIF('TT History'!$B:$B, D5077, 'TT History'!$E:$E) &gt; 9.8%, 1.1205, IF(AVERAGEIF('TT History'!$B:$B, D5077, 'TT History'!$E:$E) &gt;= 8.5%, 1.1055, 1.0525)), 1.0525)</f>
        <v>15.659962737487023</v>
      </c>
    </row>
    <row r="5078" spans="1:8" x14ac:dyDescent="0.25">
      <c r="A5078" t="s">
        <v>176</v>
      </c>
      <c r="B5078" t="str">
        <f>VLOOKUP(C5078, olt_db!$B$2:$E$70, 2, 0)</f>
        <v>OLT-SMGN-Hulakma_Sinaga</v>
      </c>
      <c r="C5078" t="s">
        <v>1471</v>
      </c>
      <c r="D5078" s="20" t="s">
        <v>1987</v>
      </c>
      <c r="E5078" s="20" t="s">
        <v>1808</v>
      </c>
      <c r="F5078" s="127">
        <v>2.97432245530335</v>
      </c>
      <c r="G5078" s="128">
        <v>99.097157011008093</v>
      </c>
      <c r="H5078" s="51">
        <f>ACOS(COS(RADIANS(90-F5079)) * COS(RADIANS(90-F5078)) + SIN(RADIANS(90-F5079)) * SIN(RADIANS(90-F5078)) * COS(RADIANS(G5079-G5078))) * 6371392 * IFERROR(IF(AVERAGEIF('TT History'!$B:$B, D5078, 'TT History'!$E:$E) &gt; 9.8%, 1.1205, IF(AVERAGEIF('TT History'!$B:$B, D5078, 'TT History'!$E:$E) &gt;= 8.5%, 1.1055, 1.0525)), 1.0525)</f>
        <v>13.637549577865194</v>
      </c>
    </row>
    <row r="5079" spans="1:8" x14ac:dyDescent="0.25">
      <c r="A5079" t="s">
        <v>176</v>
      </c>
      <c r="B5079" t="str">
        <f>VLOOKUP(C5079, olt_db!$B$2:$E$70, 2, 0)</f>
        <v>OLT-SMGN-Hulakma_Sinaga</v>
      </c>
      <c r="C5079" t="s">
        <v>1471</v>
      </c>
      <c r="D5079" s="20" t="s">
        <v>1987</v>
      </c>
      <c r="E5079" s="20" t="s">
        <v>1810</v>
      </c>
      <c r="F5079" s="127">
        <v>2.9744289132552901</v>
      </c>
      <c r="G5079" s="128">
        <v>99.097109580966105</v>
      </c>
      <c r="H5079" s="51">
        <f>ACOS(COS(RADIANS(90-F5080)) * COS(RADIANS(90-F5079)) + SIN(RADIANS(90-F5080)) * SIN(RADIANS(90-F5079)) * COS(RADIANS(G5080-G5079))) * 6371392 * IFERROR(IF(AVERAGEIF('TT History'!$B:$B, D5079, 'TT History'!$E:$E) &gt; 9.8%, 1.1205, IF(AVERAGEIF('TT History'!$B:$B, D5079, 'TT History'!$E:$E) &gt;= 8.5%, 1.1055, 1.0525)), 1.0525)</f>
        <v>13.781396121171078</v>
      </c>
    </row>
    <row r="5080" spans="1:8" x14ac:dyDescent="0.25">
      <c r="A5080" t="s">
        <v>176</v>
      </c>
      <c r="B5080" t="str">
        <f>VLOOKUP(C5080, olt_db!$B$2:$E$70, 2, 0)</f>
        <v>OLT-SMGN-Hulakma_Sinaga</v>
      </c>
      <c r="C5080" t="s">
        <v>1471</v>
      </c>
      <c r="D5080" s="20" t="s">
        <v>1987</v>
      </c>
      <c r="E5080" s="20" t="s">
        <v>1812</v>
      </c>
      <c r="F5080" s="127">
        <v>2.9745311125169001</v>
      </c>
      <c r="G5080" s="128">
        <v>99.097051017824995</v>
      </c>
      <c r="H5080" s="51">
        <f>ACOS(COS(RADIANS(90-F5081)) * COS(RADIANS(90-F5080)) + SIN(RADIANS(90-F5081)) * SIN(RADIANS(90-F5080)) * COS(RADIANS(G5081-G5080))) * 6371392 * IFERROR(IF(AVERAGEIF('TT History'!$B:$B, D5080, 'TT History'!$E:$E) &gt; 9.8%, 1.1205, IF(AVERAGEIF('TT History'!$B:$B, D5080, 'TT History'!$E:$E) &gt;= 8.5%, 1.1055, 1.0525)), 1.0525)</f>
        <v>16.187322106988113</v>
      </c>
    </row>
    <row r="5081" spans="1:8" x14ac:dyDescent="0.25">
      <c r="A5081" t="s">
        <v>176</v>
      </c>
      <c r="B5081" t="str">
        <f>VLOOKUP(C5081, olt_db!$B$2:$E$70, 2, 0)</f>
        <v>OLT-SMGN-Hulakma_Sinaga</v>
      </c>
      <c r="C5081" t="s">
        <v>1471</v>
      </c>
      <c r="D5081" s="20" t="s">
        <v>1987</v>
      </c>
      <c r="E5081" s="20" t="s">
        <v>1814</v>
      </c>
      <c r="F5081" s="127">
        <v>2.9746553651457299</v>
      </c>
      <c r="G5081" s="128">
        <v>99.096990190245904</v>
      </c>
      <c r="H5081" s="51">
        <f>ACOS(COS(RADIANS(90-F5082)) * COS(RADIANS(90-F5081)) + SIN(RADIANS(90-F5082)) * SIN(RADIANS(90-F5081)) * COS(RADIANS(G5082-G5081))) * 6371392 * IFERROR(IF(AVERAGEIF('TT History'!$B:$B, D5081, 'TT History'!$E:$E) &gt; 9.8%, 1.1205, IF(AVERAGEIF('TT History'!$B:$B, D5081, 'TT History'!$E:$E) &gt;= 8.5%, 1.1055, 1.0525)), 1.0525)</f>
        <v>17.040748943341526</v>
      </c>
    </row>
    <row r="5082" spans="1:8" x14ac:dyDescent="0.25">
      <c r="A5082" t="s">
        <v>176</v>
      </c>
      <c r="B5082" t="str">
        <f>VLOOKUP(C5082, olt_db!$B$2:$E$70, 2, 0)</f>
        <v>OLT-SMGN-Hulakma_Sinaga</v>
      </c>
      <c r="C5082" t="s">
        <v>1471</v>
      </c>
      <c r="D5082" s="20" t="s">
        <v>1987</v>
      </c>
      <c r="E5082" s="20" t="s">
        <v>1816</v>
      </c>
      <c r="F5082" s="127">
        <v>2.9747882085623698</v>
      </c>
      <c r="G5082" s="128">
        <v>99.096930509783306</v>
      </c>
      <c r="H5082" s="51">
        <f>ACOS(COS(RADIANS(90-F5083)) * COS(RADIANS(90-F5082)) + SIN(RADIANS(90-F5083)) * SIN(RADIANS(90-F5082)) * COS(RADIANS(G5083-G5082))) * 6371392 * IFERROR(IF(AVERAGEIF('TT History'!$B:$B, D5082, 'TT History'!$E:$E) &gt; 9.8%, 1.1205, IF(AVERAGEIF('TT History'!$B:$B, D5082, 'TT History'!$E:$E) &gt;= 8.5%, 1.1055, 1.0525)), 1.0525)</f>
        <v>22.318321602295374</v>
      </c>
    </row>
    <row r="5083" spans="1:8" x14ac:dyDescent="0.25">
      <c r="A5083" t="s">
        <v>176</v>
      </c>
      <c r="B5083" t="str">
        <f>VLOOKUP(C5083, olt_db!$B$2:$E$70, 2, 0)</f>
        <v>OLT-SMGN-Hulakma_Sinaga</v>
      </c>
      <c r="C5083" t="s">
        <v>1471</v>
      </c>
      <c r="D5083" s="20" t="s">
        <v>1987</v>
      </c>
      <c r="E5083" s="20" t="s">
        <v>1818</v>
      </c>
      <c r="F5083" s="127">
        <v>2.9749539718588198</v>
      </c>
      <c r="G5083" s="128">
        <v>99.096836123397196</v>
      </c>
      <c r="H5083" s="51">
        <f>ACOS(COS(RADIANS(90-F5084)) * COS(RADIANS(90-F5083)) + SIN(RADIANS(90-F5084)) * SIN(RADIANS(90-F5083)) * COS(RADIANS(G5084-G5083))) * 6371392 * IFERROR(IF(AVERAGEIF('TT History'!$B:$B, D5083, 'TT History'!$E:$E) &gt; 9.8%, 1.1205, IF(AVERAGEIF('TT History'!$B:$B, D5083, 'TT History'!$E:$E) &gt;= 8.5%, 1.1055, 1.0525)), 1.0525)</f>
        <v>12.644827088138493</v>
      </c>
    </row>
    <row r="5084" spans="1:8" x14ac:dyDescent="0.25">
      <c r="A5084" t="s">
        <v>176</v>
      </c>
      <c r="B5084" t="str">
        <f>VLOOKUP(C5084, olt_db!$B$2:$E$70, 2, 0)</f>
        <v>OLT-SMGN-Hulakma_Sinaga</v>
      </c>
      <c r="C5084" t="s">
        <v>1471</v>
      </c>
      <c r="D5084" s="20" t="s">
        <v>1987</v>
      </c>
      <c r="E5084" s="20" t="s">
        <v>1820</v>
      </c>
      <c r="F5084" s="127">
        <v>2.9750496399689901</v>
      </c>
      <c r="G5084" s="128">
        <v>99.096785858928598</v>
      </c>
      <c r="H5084" s="51">
        <f>ACOS(COS(RADIANS(90-F5085)) * COS(RADIANS(90-F5084)) + SIN(RADIANS(90-F5085)) * SIN(RADIANS(90-F5084)) * COS(RADIANS(G5085-G5084))) * 6371392 * IFERROR(IF(AVERAGEIF('TT History'!$B:$B, D5084, 'TT History'!$E:$E) &gt; 9.8%, 1.1205, IF(AVERAGEIF('TT History'!$B:$B, D5084, 'TT History'!$E:$E) &gt;= 8.5%, 1.1055, 1.0525)), 1.0525)</f>
        <v>14.898292824850033</v>
      </c>
    </row>
    <row r="5085" spans="1:8" x14ac:dyDescent="0.25">
      <c r="A5085" t="s">
        <v>176</v>
      </c>
      <c r="B5085" t="str">
        <f>VLOOKUP(C5085, olt_db!$B$2:$E$70, 2, 0)</f>
        <v>OLT-SMGN-Hulakma_Sinaga</v>
      </c>
      <c r="C5085" t="s">
        <v>1471</v>
      </c>
      <c r="D5085" s="20" t="s">
        <v>1987</v>
      </c>
      <c r="E5085" s="20" t="s">
        <v>1822</v>
      </c>
      <c r="F5085" s="127">
        <v>2.9751646739972002</v>
      </c>
      <c r="G5085" s="128">
        <v>99.096731284400803</v>
      </c>
      <c r="H5085" s="51">
        <f>ACOS(COS(RADIANS(90-F5086)) * COS(RADIANS(90-F5085)) + SIN(RADIANS(90-F5086)) * SIN(RADIANS(90-F5085)) * COS(RADIANS(G5086-G5085))) * 6371392 * IFERROR(IF(AVERAGEIF('TT History'!$B:$B, D5085, 'TT History'!$E:$E) &gt; 9.8%, 1.1205, IF(AVERAGEIF('TT History'!$B:$B, D5085, 'TT History'!$E:$E) &gt;= 8.5%, 1.1055, 1.0525)), 1.0525)</f>
        <v>18.16420013247469</v>
      </c>
    </row>
    <row r="5086" spans="1:8" x14ac:dyDescent="0.25">
      <c r="A5086" t="s">
        <v>176</v>
      </c>
      <c r="B5086" t="str">
        <f>VLOOKUP(C5086, olt_db!$B$2:$E$70, 2, 0)</f>
        <v>OLT-SMGN-Hulakma_Sinaga</v>
      </c>
      <c r="C5086" t="s">
        <v>1471</v>
      </c>
      <c r="D5086" s="20" t="s">
        <v>1987</v>
      </c>
      <c r="E5086" s="20" t="s">
        <v>1824</v>
      </c>
      <c r="F5086" s="127">
        <v>2.9753038493523398</v>
      </c>
      <c r="G5086" s="128">
        <v>99.096662517426395</v>
      </c>
      <c r="H5086" s="51">
        <f>ACOS(COS(RADIANS(90-F5087)) * COS(RADIANS(90-F5086)) + SIN(RADIANS(90-F5087)) * SIN(RADIANS(90-F5086)) * COS(RADIANS(G5087-G5086))) * 6371392 * IFERROR(IF(AVERAGEIF('TT History'!$B:$B, D5086, 'TT History'!$E:$E) &gt; 9.8%, 1.1205, IF(AVERAGEIF('TT History'!$B:$B, D5086, 'TT History'!$E:$E) &gt;= 8.5%, 1.1055, 1.0525)), 1.0525)</f>
        <v>14.354192948945025</v>
      </c>
    </row>
    <row r="5087" spans="1:8" x14ac:dyDescent="0.25">
      <c r="A5087" t="s">
        <v>176</v>
      </c>
      <c r="B5087" t="str">
        <f>VLOOKUP(C5087, olt_db!$B$2:$E$70, 2, 0)</f>
        <v>OLT-SMGN-Hulakma_Sinaga</v>
      </c>
      <c r="C5087" t="s">
        <v>1471</v>
      </c>
      <c r="D5087" s="20" t="s">
        <v>1987</v>
      </c>
      <c r="E5087" s="20" t="s">
        <v>1826</v>
      </c>
      <c r="F5087" s="127">
        <v>2.9754087558269502</v>
      </c>
      <c r="G5087" s="128">
        <v>99.096598899883105</v>
      </c>
      <c r="H5087" s="51">
        <f>ACOS(COS(RADIANS(90-F5088)) * COS(RADIANS(90-F5087)) + SIN(RADIANS(90-F5088)) * SIN(RADIANS(90-F5087)) * COS(RADIANS(G5088-G5087))) * 6371392 * IFERROR(IF(AVERAGEIF('TT History'!$B:$B, D5087, 'TT History'!$E:$E) &gt; 9.8%, 1.1205, IF(AVERAGEIF('TT History'!$B:$B, D5087, 'TT History'!$E:$E) &gt;= 8.5%, 1.1055, 1.0525)), 1.0525)</f>
        <v>14.423241424371874</v>
      </c>
    </row>
    <row r="5088" spans="1:8" x14ac:dyDescent="0.25">
      <c r="A5088" t="s">
        <v>176</v>
      </c>
      <c r="B5088" t="str">
        <f>VLOOKUP(C5088, olt_db!$B$2:$E$70, 2, 0)</f>
        <v>OLT-SMGN-Hulakma_Sinaga</v>
      </c>
      <c r="C5088" t="s">
        <v>1471</v>
      </c>
      <c r="D5088" s="20" t="s">
        <v>1987</v>
      </c>
      <c r="E5088" s="20" t="s">
        <v>1828</v>
      </c>
      <c r="F5088" s="127">
        <v>2.9755197874736301</v>
      </c>
      <c r="G5088" s="128">
        <v>99.096545361198196</v>
      </c>
      <c r="H5088" s="51">
        <f>ACOS(COS(RADIANS(90-F5089)) * COS(RADIANS(90-F5088)) + SIN(RADIANS(90-F5089)) * SIN(RADIANS(90-F5088)) * COS(RADIANS(G5089-G5088))) * 6371392 * IFERROR(IF(AVERAGEIF('TT History'!$B:$B, D5088, 'TT History'!$E:$E) &gt; 9.8%, 1.1205, IF(AVERAGEIF('TT History'!$B:$B, D5088, 'TT History'!$E:$E) &gt;= 8.5%, 1.1055, 1.0525)), 1.0525)</f>
        <v>16.933474465704112</v>
      </c>
    </row>
    <row r="5089" spans="1:8" x14ac:dyDescent="0.25">
      <c r="A5089" t="s">
        <v>176</v>
      </c>
      <c r="B5089" t="str">
        <f>VLOOKUP(C5089, olt_db!$B$2:$E$70, 2, 0)</f>
        <v>OLT-SMGN-Hulakma_Sinaga</v>
      </c>
      <c r="C5089" t="s">
        <v>1471</v>
      </c>
      <c r="D5089" s="20" t="s">
        <v>1987</v>
      </c>
      <c r="E5089" s="20" t="s">
        <v>1830</v>
      </c>
      <c r="F5089" s="127">
        <v>2.9756500104793302</v>
      </c>
      <c r="G5089" s="128">
        <v>99.096482229950396</v>
      </c>
      <c r="H5089" s="51">
        <f>ACOS(COS(RADIANS(90-F5090)) * COS(RADIANS(90-F5089)) + SIN(RADIANS(90-F5090)) * SIN(RADIANS(90-F5089)) * COS(RADIANS(G5090-G5089))) * 6371392 * IFERROR(IF(AVERAGEIF('TT History'!$B:$B, D5089, 'TT History'!$E:$E) &gt; 9.8%, 1.1205, IF(AVERAGEIF('TT History'!$B:$B, D5089, 'TT History'!$E:$E) &gt;= 8.5%, 1.1055, 1.0525)), 1.0525)</f>
        <v>16.657621991747114</v>
      </c>
    </row>
    <row r="5090" spans="1:8" x14ac:dyDescent="0.25">
      <c r="A5090" t="s">
        <v>176</v>
      </c>
      <c r="B5090" t="str">
        <f>VLOOKUP(C5090, olt_db!$B$2:$E$70, 2, 0)</f>
        <v>OLT-SMGN-Hulakma_Sinaga</v>
      </c>
      <c r="C5090" t="s">
        <v>1471</v>
      </c>
      <c r="D5090" s="20" t="s">
        <v>1987</v>
      </c>
      <c r="E5090" s="20" t="s">
        <v>1832</v>
      </c>
      <c r="F5090" s="127">
        <v>2.9757737576893701</v>
      </c>
      <c r="G5090" s="128">
        <v>99.096411838903407</v>
      </c>
      <c r="H5090" s="51">
        <f>ACOS(COS(RADIANS(90-F5091)) * COS(RADIANS(90-F5090)) + SIN(RADIANS(90-F5091)) * SIN(RADIANS(90-F5090)) * COS(RADIANS(G5091-G5090))) * 6371392 * IFERROR(IF(AVERAGEIF('TT History'!$B:$B, D5090, 'TT History'!$E:$E) &gt; 9.8%, 1.1205, IF(AVERAGEIF('TT History'!$B:$B, D5090, 'TT History'!$E:$E) &gt;= 8.5%, 1.1055, 1.0525)), 1.0525)</f>
        <v>17.040455963402568</v>
      </c>
    </row>
    <row r="5091" spans="1:8" x14ac:dyDescent="0.25">
      <c r="A5091" t="s">
        <v>176</v>
      </c>
      <c r="B5091" t="str">
        <f>VLOOKUP(C5091, olt_db!$B$2:$E$70, 2, 0)</f>
        <v>OLT-SMGN-Hulakma_Sinaga</v>
      </c>
      <c r="C5091" t="s">
        <v>1471</v>
      </c>
      <c r="D5091" s="20" t="s">
        <v>1987</v>
      </c>
      <c r="E5091" s="20" t="s">
        <v>1834</v>
      </c>
      <c r="F5091" s="127">
        <v>2.9759005008572998</v>
      </c>
      <c r="G5091" s="128">
        <v>99.096340084627997</v>
      </c>
      <c r="H5091" s="51">
        <f>ACOS(COS(RADIANS(90-F5092)) * COS(RADIANS(90-F5091)) + SIN(RADIANS(90-F5092)) * SIN(RADIANS(90-F5091)) * COS(RADIANS(G5092-G5091))) * 6371392 * IFERROR(IF(AVERAGEIF('TT History'!$B:$B, D5091, 'TT History'!$E:$E) &gt; 9.8%, 1.1205, IF(AVERAGEIF('TT History'!$B:$B, D5091, 'TT History'!$E:$E) &gt;= 8.5%, 1.1055, 1.0525)), 1.0525)</f>
        <v>19.994850173257184</v>
      </c>
    </row>
    <row r="5092" spans="1:8" x14ac:dyDescent="0.25">
      <c r="A5092" t="s">
        <v>176</v>
      </c>
      <c r="B5092" t="str">
        <f>VLOOKUP(C5092, olt_db!$B$2:$E$70, 2, 0)</f>
        <v>OLT-SMGN-Hulakma_Sinaga</v>
      </c>
      <c r="C5092" t="s">
        <v>1471</v>
      </c>
      <c r="D5092" s="20" t="s">
        <v>1987</v>
      </c>
      <c r="E5092" s="20" t="s">
        <v>1836</v>
      </c>
      <c r="F5092" s="127">
        <v>2.9760543049703201</v>
      </c>
      <c r="G5092" s="128">
        <v>99.096265617438902</v>
      </c>
      <c r="H5092" s="51">
        <f>ACOS(COS(RADIANS(90-F5093)) * COS(RADIANS(90-F5092)) + SIN(RADIANS(90-F5093)) * SIN(RADIANS(90-F5092)) * COS(RADIANS(G5093-G5092))) * 6371392 * IFERROR(IF(AVERAGEIF('TT History'!$B:$B, D5092, 'TT History'!$E:$E) &gt; 9.8%, 1.1205, IF(AVERAGEIF('TT History'!$B:$B, D5092, 'TT History'!$E:$E) &gt;= 8.5%, 1.1055, 1.0525)), 1.0525)</f>
        <v>15.441649993140395</v>
      </c>
    </row>
    <row r="5093" spans="1:8" x14ac:dyDescent="0.25">
      <c r="A5093" t="s">
        <v>176</v>
      </c>
      <c r="B5093" t="str">
        <f>VLOOKUP(C5093, olt_db!$B$2:$E$70, 2, 0)</f>
        <v>OLT-SMGN-Hulakma_Sinaga</v>
      </c>
      <c r="C5093" t="s">
        <v>1471</v>
      </c>
      <c r="D5093" s="20" t="s">
        <v>1987</v>
      </c>
      <c r="E5093" s="20" t="s">
        <v>1687</v>
      </c>
      <c r="F5093" s="127">
        <v>2.9761653199761602</v>
      </c>
      <c r="G5093" s="128">
        <v>99.096194229896</v>
      </c>
      <c r="H5093" s="51">
        <f>ACOS(COS(RADIANS(90-F5094)) * COS(RADIANS(90-F5093)) + SIN(RADIANS(90-F5094)) * SIN(RADIANS(90-F5093)) * COS(RADIANS(G5094-G5093))) * 6371392 * IFERROR(IF(AVERAGEIF('TT History'!$B:$B, D5093, 'TT History'!$E:$E) &gt; 9.8%, 1.1205, IF(AVERAGEIF('TT History'!$B:$B, D5093, 'TT History'!$E:$E) &gt;= 8.5%, 1.1055, 1.0525)), 1.0525)</f>
        <v>19.981861960793232</v>
      </c>
    </row>
    <row r="5094" spans="1:8" x14ac:dyDescent="0.25">
      <c r="A5094" t="s">
        <v>176</v>
      </c>
      <c r="B5094" t="str">
        <f>VLOOKUP(C5094, olt_db!$B$2:$E$70, 2, 0)</f>
        <v>OLT-SMGN-Hulakma_Sinaga</v>
      </c>
      <c r="C5094" t="s">
        <v>1471</v>
      </c>
      <c r="D5094" s="20" t="s">
        <v>1987</v>
      </c>
      <c r="E5094" s="20" t="s">
        <v>1688</v>
      </c>
      <c r="F5094" s="127">
        <v>2.9762139307895401</v>
      </c>
      <c r="G5094" s="128">
        <v>99.096358109399603</v>
      </c>
      <c r="H5094" s="51">
        <f>ACOS(COS(RADIANS(90-F5095)) * COS(RADIANS(90-F5094)) + SIN(RADIANS(90-F5095)) * SIN(RADIANS(90-F5094)) * COS(RADIANS(G5095-G5094))) * 6371392 * IFERROR(IF(AVERAGEIF('TT History'!$B:$B, D5094, 'TT History'!$E:$E) &gt; 9.8%, 1.1205, IF(AVERAGEIF('TT History'!$B:$B, D5094, 'TT History'!$E:$E) &gt;= 8.5%, 1.1055, 1.0525)), 1.0525)</f>
        <v>16.42521937694049</v>
      </c>
    </row>
    <row r="5095" spans="1:8" x14ac:dyDescent="0.25">
      <c r="A5095" t="s">
        <v>176</v>
      </c>
      <c r="B5095" t="str">
        <f>VLOOKUP(C5095, olt_db!$B$2:$E$70, 2, 0)</f>
        <v>OLT-SMGN-Hulakma_Sinaga</v>
      </c>
      <c r="C5095" t="s">
        <v>1471</v>
      </c>
      <c r="D5095" s="20" t="s">
        <v>1987</v>
      </c>
      <c r="E5095" s="20" t="s">
        <v>1689</v>
      </c>
      <c r="F5095" s="127">
        <v>2.9762622515978099</v>
      </c>
      <c r="G5095" s="128">
        <v>99.096490040391899</v>
      </c>
      <c r="H5095" s="51">
        <f>ACOS(COS(RADIANS(90-F5096)) * COS(RADIANS(90-F5095)) + SIN(RADIANS(90-F5096)) * SIN(RADIANS(90-F5095)) * COS(RADIANS(G5096-G5095))) * 6371392 * IFERROR(IF(AVERAGEIF('TT History'!$B:$B, D5095, 'TT History'!$E:$E) &gt; 9.8%, 1.1205, IF(AVERAGEIF('TT History'!$B:$B, D5095, 'TT History'!$E:$E) &gt;= 8.5%, 1.1055, 1.0525)), 1.0525)</f>
        <v>16.136661303993758</v>
      </c>
    </row>
    <row r="5096" spans="1:8" x14ac:dyDescent="0.25">
      <c r="A5096" t="s">
        <v>176</v>
      </c>
      <c r="B5096" t="str">
        <f>VLOOKUP(C5096, olt_db!$B$2:$E$70, 2, 0)</f>
        <v>OLT-SMGN-Hulakma_Sinaga</v>
      </c>
      <c r="C5096" t="s">
        <v>1471</v>
      </c>
      <c r="D5096" s="20" t="s">
        <v>1987</v>
      </c>
      <c r="E5096" s="20" t="s">
        <v>1690</v>
      </c>
      <c r="F5096" s="127">
        <v>2.9763029650192099</v>
      </c>
      <c r="G5096" s="128">
        <v>99.096621938251701</v>
      </c>
      <c r="H5096" s="51">
        <f>ACOS(COS(RADIANS(90-F5097)) * COS(RADIANS(90-F5096)) + SIN(RADIANS(90-F5097)) * SIN(RADIANS(90-F5096)) * COS(RADIANS(G5097-G5096))) * 6371392 * IFERROR(IF(AVERAGEIF('TT History'!$B:$B, D5096, 'TT History'!$E:$E) &gt; 9.8%, 1.1205, IF(AVERAGEIF('TT History'!$B:$B, D5096, 'TT History'!$E:$E) &gt;= 8.5%, 1.1055, 1.0525)), 1.0525)</f>
        <v>13.834186130804383</v>
      </c>
    </row>
    <row r="5097" spans="1:8" x14ac:dyDescent="0.25">
      <c r="A5097" t="s">
        <v>176</v>
      </c>
      <c r="B5097" t="str">
        <f>VLOOKUP(C5097, olt_db!$B$2:$E$70, 2, 0)</f>
        <v>OLT-SMGN-Hulakma_Sinaga</v>
      </c>
      <c r="C5097" t="s">
        <v>1471</v>
      </c>
      <c r="D5097" s="20" t="s">
        <v>1987</v>
      </c>
      <c r="E5097" s="20" t="s">
        <v>1691</v>
      </c>
      <c r="F5097" s="127">
        <v>2.9763250896478102</v>
      </c>
      <c r="G5097" s="128">
        <v>99.096738205278498</v>
      </c>
      <c r="H5097" s="51">
        <f>ACOS(COS(RADIANS(90-F5098)) * COS(RADIANS(90-F5097)) + SIN(RADIANS(90-F5098)) * SIN(RADIANS(90-F5097)) * COS(RADIANS(G5098-G5097))) * 6371392 * IFERROR(IF(AVERAGEIF('TT History'!$B:$B, D5097, 'TT History'!$E:$E) &gt; 9.8%, 1.1205, IF(AVERAGEIF('TT History'!$B:$B, D5097, 'TT History'!$E:$E) &gt;= 8.5%, 1.1055, 1.0525)), 1.0525)</f>
        <v>14.762964224854999</v>
      </c>
    </row>
    <row r="5098" spans="1:8" x14ac:dyDescent="0.25">
      <c r="A5098" t="s">
        <v>176</v>
      </c>
      <c r="B5098" t="str">
        <f>VLOOKUP(C5098, olt_db!$B$2:$E$70, 2, 0)</f>
        <v>OLT-SMGN-Hulakma_Sinaga</v>
      </c>
      <c r="C5098" t="s">
        <v>1471</v>
      </c>
      <c r="D5098" s="20" t="s">
        <v>1987</v>
      </c>
      <c r="E5098" s="20" t="s">
        <v>1692</v>
      </c>
      <c r="F5098" s="127">
        <v>2.9763453031673599</v>
      </c>
      <c r="G5098" s="128">
        <v>99.096862877368395</v>
      </c>
      <c r="H5098" s="51">
        <f>ACOS(COS(RADIANS(90-F5099)) * COS(RADIANS(90-F5098)) + SIN(RADIANS(90-F5099)) * SIN(RADIANS(90-F5098)) * COS(RADIANS(G5099-G5098))) * 6371392 * IFERROR(IF(AVERAGEIF('TT History'!$B:$B, D5098, 'TT History'!$E:$E) &gt; 9.8%, 1.1205, IF(AVERAGEIF('TT History'!$B:$B, D5098, 'TT History'!$E:$E) &gt;= 8.5%, 1.1055, 1.0525)), 1.0525)</f>
        <v>25.570985093074636</v>
      </c>
    </row>
    <row r="5099" spans="1:8" x14ac:dyDescent="0.25">
      <c r="A5099" t="s">
        <v>176</v>
      </c>
      <c r="B5099" t="str">
        <f>VLOOKUP(C5099, olt_db!$B$2:$E$70, 2, 0)</f>
        <v>OLT-SMGN-Hulakma_Sinaga</v>
      </c>
      <c r="C5099" t="s">
        <v>1471</v>
      </c>
      <c r="D5099" s="20" t="s">
        <v>1987</v>
      </c>
      <c r="E5099" s="20" t="s">
        <v>1693</v>
      </c>
      <c r="F5099" s="127">
        <v>2.9763918983112001</v>
      </c>
      <c r="G5099" s="128">
        <v>99.097076618859603</v>
      </c>
      <c r="H5099" s="51">
        <f>ACOS(COS(RADIANS(90-F5100)) * COS(RADIANS(90-F5099)) + SIN(RADIANS(90-F5100)) * SIN(RADIANS(90-F5099)) * COS(RADIANS(G5100-G5099))) * 6371392 * IFERROR(IF(AVERAGEIF('TT History'!$B:$B, D5099, 'TT History'!$E:$E) &gt; 9.8%, 1.1205, IF(AVERAGEIF('TT History'!$B:$B, D5099, 'TT History'!$E:$E) &gt;= 8.5%, 1.1055, 1.0525)), 1.0525)</f>
        <v>16.268235378027761</v>
      </c>
    </row>
    <row r="5100" spans="1:8" x14ac:dyDescent="0.25">
      <c r="A5100" t="s">
        <v>176</v>
      </c>
      <c r="B5100" t="str">
        <f>VLOOKUP(C5100, olt_db!$B$2:$E$70, 2, 0)</f>
        <v>OLT-SMGN-Hulakma_Sinaga</v>
      </c>
      <c r="C5100" t="s">
        <v>1471</v>
      </c>
      <c r="D5100" s="20" t="s">
        <v>1987</v>
      </c>
      <c r="E5100" s="20" t="s">
        <v>1694</v>
      </c>
      <c r="F5100" s="127">
        <v>2.9764399283397802</v>
      </c>
      <c r="G5100" s="128">
        <v>99.097207228758506</v>
      </c>
      <c r="H5100" s="51">
        <f>ACOS(COS(RADIANS(90-F5101)) * COS(RADIANS(90-F5100)) + SIN(RADIANS(90-F5101)) * SIN(RADIANS(90-F5100)) * COS(RADIANS(G5101-G5100))) * 6371392 * IFERROR(IF(AVERAGEIF('TT History'!$B:$B, D5100, 'TT History'!$E:$E) &gt; 9.8%, 1.1205, IF(AVERAGEIF('TT History'!$B:$B, D5100, 'TT History'!$E:$E) &gt;= 8.5%, 1.1055, 1.0525)), 1.0525)</f>
        <v>18.376523095674195</v>
      </c>
    </row>
    <row r="5101" spans="1:8" x14ac:dyDescent="0.25">
      <c r="A5101" t="s">
        <v>176</v>
      </c>
      <c r="B5101" t="str">
        <f>VLOOKUP(C5101, olt_db!$B$2:$E$70, 2, 0)</f>
        <v>OLT-SMGN-Hulakma_Sinaga</v>
      </c>
      <c r="C5101" t="s">
        <v>1471</v>
      </c>
      <c r="D5101" s="20" t="s">
        <v>1987</v>
      </c>
      <c r="E5101" s="20" t="s">
        <v>1695</v>
      </c>
      <c r="F5101" s="127">
        <v>2.9765897980614899</v>
      </c>
      <c r="G5101" s="128">
        <v>99.097160356032006</v>
      </c>
      <c r="H5101" s="51">
        <f>(ACOS(COS(RADIANS(90-olt_db!F40)) * COS(RADIANS(90-F5101)) + SIN(RADIANS(90-olt_db!F40)) * SIN(RADIANS(90-F5101)) * COS(RADIANS(olt_db!G40-G5101))) * 6371392)*1.105</f>
        <v>24.740517689637503</v>
      </c>
    </row>
    <row r="5102" spans="1:8" x14ac:dyDescent="0.25">
      <c r="A5102" t="s">
        <v>176</v>
      </c>
      <c r="B5102" t="str">
        <f>VLOOKUP(C5102, olt_db!$B$2:$E$70, 2, 0)</f>
        <v>OLT-SMGN-Hulakma_Sinaga</v>
      </c>
      <c r="C5102" t="s">
        <v>1471</v>
      </c>
      <c r="D5102" s="42" t="s">
        <v>1988</v>
      </c>
      <c r="E5102" s="42" t="s">
        <v>1675</v>
      </c>
      <c r="F5102" s="105">
        <v>2.9779269625026701</v>
      </c>
      <c r="G5102" s="131">
        <v>99.095999340910595</v>
      </c>
      <c r="H5102" s="41">
        <f>ACOS(COS(RADIANS(90-F5103)) * COS(RADIANS(90-F5102)) + SIN(RADIANS(90-F5103)) * SIN(RADIANS(90-F5102)) * COS(RADIANS(G5103-G5102))) * 6371392 * IFERROR(IF(AVERAGEIF('TT History'!$B:$B, D5102, 'TT History'!$E:$E) &gt; 9.8%, 1.1205, IF(AVERAGEIF('TT History'!$B:$B, D5102, 'TT History'!$E:$E) &gt;= 8.5%, 1.1055, 1.0525)), 1.0525)</f>
        <v>21.986345859545406</v>
      </c>
    </row>
    <row r="5103" spans="1:8" x14ac:dyDescent="0.25">
      <c r="A5103" t="s">
        <v>176</v>
      </c>
      <c r="B5103" t="str">
        <f>VLOOKUP(C5103, olt_db!$B$2:$E$70, 2, 0)</f>
        <v>OLT-SMGN-Hulakma_Sinaga</v>
      </c>
      <c r="C5103" t="s">
        <v>1471</v>
      </c>
      <c r="D5103" s="42" t="s">
        <v>1988</v>
      </c>
      <c r="E5103" s="42" t="s">
        <v>1676</v>
      </c>
      <c r="F5103" s="105">
        <v>2.9777853944207702</v>
      </c>
      <c r="G5103" s="131">
        <v>99.095875693039204</v>
      </c>
      <c r="H5103" s="41">
        <f>ACOS(COS(RADIANS(90-F5104)) * COS(RADIANS(90-F5103)) + SIN(RADIANS(90-F5104)) * SIN(RADIANS(90-F5103)) * COS(RADIANS(G5104-G5103))) * 6371392 * IFERROR(IF(AVERAGEIF('TT History'!$B:$B, D5103, 'TT History'!$E:$E) &gt; 9.8%, 1.1205, IF(AVERAGEIF('TT History'!$B:$B, D5103, 'TT History'!$E:$E) &gt;= 8.5%, 1.1055, 1.0525)), 1.0525)</f>
        <v>17.582637922721265</v>
      </c>
    </row>
    <row r="5104" spans="1:8" x14ac:dyDescent="0.25">
      <c r="A5104" t="s">
        <v>176</v>
      </c>
      <c r="B5104" t="str">
        <f>VLOOKUP(C5104, olt_db!$B$2:$E$70, 2, 0)</f>
        <v>OLT-SMGN-Hulakma_Sinaga</v>
      </c>
      <c r="C5104" t="s">
        <v>1471</v>
      </c>
      <c r="D5104" s="42" t="s">
        <v>1988</v>
      </c>
      <c r="E5104" s="42" t="s">
        <v>1677</v>
      </c>
      <c r="F5104" s="105">
        <v>2.9776807808231598</v>
      </c>
      <c r="G5104" s="131">
        <v>99.095767732816498</v>
      </c>
      <c r="H5104" s="41">
        <f>ACOS(COS(RADIANS(90-F5105)) * COS(RADIANS(90-F5104)) + SIN(RADIANS(90-F5105)) * SIN(RADIANS(90-F5104)) * COS(RADIANS(G5105-G5104))) * 6371392 * IFERROR(IF(AVERAGEIF('TT History'!$B:$B, D5104, 'TT History'!$E:$E) &gt; 9.8%, 1.1205, IF(AVERAGEIF('TT History'!$B:$B, D5104, 'TT History'!$E:$E) &gt;= 8.5%, 1.1055, 1.0525)), 1.0525)</f>
        <v>19.060651141805188</v>
      </c>
    </row>
    <row r="5105" spans="1:8" x14ac:dyDescent="0.25">
      <c r="A5105" t="s">
        <v>176</v>
      </c>
      <c r="B5105" t="str">
        <f>VLOOKUP(C5105, olt_db!$B$2:$E$70, 2, 0)</f>
        <v>OLT-SMGN-Hulakma_Sinaga</v>
      </c>
      <c r="C5105" t="s">
        <v>1471</v>
      </c>
      <c r="D5105" s="42" t="s">
        <v>1988</v>
      </c>
      <c r="E5105" s="42" t="s">
        <v>1678</v>
      </c>
      <c r="F5105" s="105">
        <v>2.9775675392323699</v>
      </c>
      <c r="G5105" s="131">
        <v>99.095650528254495</v>
      </c>
      <c r="H5105" s="41">
        <f>ACOS(COS(RADIANS(90-F5106)) * COS(RADIANS(90-F5105)) + SIN(RADIANS(90-F5106)) * SIN(RADIANS(90-F5105)) * COS(RADIANS(G5106-G5105))) * 6371392 * IFERROR(IF(AVERAGEIF('TT History'!$B:$B, D5105, 'TT History'!$E:$E) &gt; 9.8%, 1.1205, IF(AVERAGEIF('TT History'!$B:$B, D5105, 'TT History'!$E:$E) &gt;= 8.5%, 1.1055, 1.0525)), 1.0525)</f>
        <v>18.670039949607578</v>
      </c>
    </row>
    <row r="5106" spans="1:8" x14ac:dyDescent="0.25">
      <c r="A5106" t="s">
        <v>176</v>
      </c>
      <c r="B5106" t="str">
        <f>VLOOKUP(C5106, olt_db!$B$2:$E$70, 2, 0)</f>
        <v>OLT-SMGN-Hulakma_Sinaga</v>
      </c>
      <c r="C5106" t="s">
        <v>1471</v>
      </c>
      <c r="D5106" s="42" t="s">
        <v>1988</v>
      </c>
      <c r="E5106" s="42" t="s">
        <v>1679</v>
      </c>
      <c r="F5106" s="105">
        <v>2.9774488711133</v>
      </c>
      <c r="G5106" s="131">
        <v>99.095543778855102</v>
      </c>
      <c r="H5106" s="41">
        <f>ACOS(COS(RADIANS(90-F5107)) * COS(RADIANS(90-F5106)) + SIN(RADIANS(90-F5107)) * SIN(RADIANS(90-F5106)) * COS(RADIANS(G5107-G5106))) * 6371392 * IFERROR(IF(AVERAGEIF('TT History'!$B:$B, D5106, 'TT History'!$E:$E) &gt; 9.8%, 1.1205, IF(AVERAGEIF('TT History'!$B:$B, D5106, 'TT History'!$E:$E) &gt;= 8.5%, 1.1055, 1.0525)), 1.0525)</f>
        <v>22.978314005069993</v>
      </c>
    </row>
    <row r="5107" spans="1:8" x14ac:dyDescent="0.25">
      <c r="A5107" t="s">
        <v>176</v>
      </c>
      <c r="B5107" t="str">
        <f>VLOOKUP(C5107, olt_db!$B$2:$E$70, 2, 0)</f>
        <v>OLT-SMGN-Hulakma_Sinaga</v>
      </c>
      <c r="C5107" t="s">
        <v>1471</v>
      </c>
      <c r="D5107" s="42" t="s">
        <v>1988</v>
      </c>
      <c r="E5107" s="42" t="s">
        <v>1680</v>
      </c>
      <c r="F5107" s="105">
        <v>2.9772743107133799</v>
      </c>
      <c r="G5107" s="131">
        <v>99.095633751926897</v>
      </c>
      <c r="H5107" s="41">
        <f>ACOS(COS(RADIANS(90-F5108)) * COS(RADIANS(90-F5107)) + SIN(RADIANS(90-F5108)) * SIN(RADIANS(90-F5107)) * COS(RADIANS(G5108-G5107))) * 6371392 * IFERROR(IF(AVERAGEIF('TT History'!$B:$B, D5107, 'TT History'!$E:$E) &gt; 9.8%, 1.1205, IF(AVERAGEIF('TT History'!$B:$B, D5107, 'TT History'!$E:$E) &gt;= 8.5%, 1.1055, 1.0525)), 1.0525)</f>
        <v>18.04396453633948</v>
      </c>
    </row>
    <row r="5108" spans="1:8" x14ac:dyDescent="0.25">
      <c r="A5108" t="s">
        <v>176</v>
      </c>
      <c r="B5108" t="str">
        <f>VLOOKUP(C5108, olt_db!$B$2:$E$70, 2, 0)</f>
        <v>OLT-SMGN-Hulakma_Sinaga</v>
      </c>
      <c r="C5108" t="s">
        <v>1471</v>
      </c>
      <c r="D5108" s="42" t="s">
        <v>1988</v>
      </c>
      <c r="E5108" s="42" t="s">
        <v>1681</v>
      </c>
      <c r="F5108" s="105">
        <v>2.97714235803278</v>
      </c>
      <c r="G5108" s="131">
        <v>99.095713589007602</v>
      </c>
      <c r="H5108" s="41">
        <f>ACOS(COS(RADIANS(90-F5109)) * COS(RADIANS(90-F5108)) + SIN(RADIANS(90-F5109)) * SIN(RADIANS(90-F5108)) * COS(RADIANS(G5109-G5108))) * 6371392 * IFERROR(IF(AVERAGEIF('TT History'!$B:$B, D5108, 'TT History'!$E:$E) &gt; 9.8%, 1.1205, IF(AVERAGEIF('TT History'!$B:$B, D5108, 'TT History'!$E:$E) &gt;= 8.5%, 1.1055, 1.0525)), 1.0525)</f>
        <v>20.024292173459322</v>
      </c>
    </row>
    <row r="5109" spans="1:8" x14ac:dyDescent="0.25">
      <c r="A5109" t="s">
        <v>176</v>
      </c>
      <c r="B5109" t="str">
        <f>VLOOKUP(C5109, olt_db!$B$2:$E$70, 2, 0)</f>
        <v>OLT-SMGN-Hulakma_Sinaga</v>
      </c>
      <c r="C5109" t="s">
        <v>1471</v>
      </c>
      <c r="D5109" s="42" t="s">
        <v>1988</v>
      </c>
      <c r="E5109" s="42" t="s">
        <v>1682</v>
      </c>
      <c r="F5109" s="105">
        <v>2.9769898182269001</v>
      </c>
      <c r="G5109" s="131">
        <v>99.095791170502807</v>
      </c>
      <c r="H5109" s="41">
        <f>ACOS(COS(RADIANS(90-F5110)) * COS(RADIANS(90-F5109)) + SIN(RADIANS(90-F5110)) * SIN(RADIANS(90-F5109)) * COS(RADIANS(G5110-G5109))) * 6371392 * IFERROR(IF(AVERAGEIF('TT History'!$B:$B, D5109, 'TT History'!$E:$E) &gt; 9.8%, 1.1205, IF(AVERAGEIF('TT History'!$B:$B, D5109, 'TT History'!$E:$E) &gt;= 8.5%, 1.1055, 1.0525)), 1.0525)</f>
        <v>19.823073157689183</v>
      </c>
    </row>
    <row r="5110" spans="1:8" x14ac:dyDescent="0.25">
      <c r="A5110" t="s">
        <v>176</v>
      </c>
      <c r="B5110" t="str">
        <f>VLOOKUP(C5110, olt_db!$B$2:$E$70, 2, 0)</f>
        <v>OLT-SMGN-Hulakma_Sinaga</v>
      </c>
      <c r="C5110" t="s">
        <v>1471</v>
      </c>
      <c r="D5110" s="42" t="s">
        <v>1988</v>
      </c>
      <c r="E5110" s="42" t="s">
        <v>1683</v>
      </c>
      <c r="F5110" s="105">
        <v>2.97683703161068</v>
      </c>
      <c r="G5110" s="131">
        <v>99.095864365713197</v>
      </c>
      <c r="H5110" s="41">
        <f>ACOS(COS(RADIANS(90-F5111)) * COS(RADIANS(90-F5110)) + SIN(RADIANS(90-F5111)) * SIN(RADIANS(90-F5110)) * COS(RADIANS(G5111-G5110))) * 6371392 * IFERROR(IF(AVERAGEIF('TT History'!$B:$B, D5110, 'TT History'!$E:$E) &gt; 9.8%, 1.1205, IF(AVERAGEIF('TT History'!$B:$B, D5110, 'TT History'!$E:$E) &gt;= 8.5%, 1.1055, 1.0525)), 1.0525)</f>
        <v>18.654523714946535</v>
      </c>
    </row>
    <row r="5111" spans="1:8" x14ac:dyDescent="0.25">
      <c r="A5111" t="s">
        <v>176</v>
      </c>
      <c r="B5111" t="str">
        <f>VLOOKUP(C5111, olt_db!$B$2:$E$70, 2, 0)</f>
        <v>OLT-SMGN-Hulakma_Sinaga</v>
      </c>
      <c r="C5111" t="s">
        <v>1471</v>
      </c>
      <c r="D5111" s="42" t="s">
        <v>1988</v>
      </c>
      <c r="E5111" s="42" t="s">
        <v>1684</v>
      </c>
      <c r="F5111" s="105">
        <v>2.9766963441348699</v>
      </c>
      <c r="G5111" s="131">
        <v>99.095939372381807</v>
      </c>
      <c r="H5111" s="41">
        <f>ACOS(COS(RADIANS(90-F5112)) * COS(RADIANS(90-F5111)) + SIN(RADIANS(90-F5112)) * SIN(RADIANS(90-F5111)) * COS(RADIANS(G5112-G5111))) * 6371392 * IFERROR(IF(AVERAGEIF('TT History'!$B:$B, D5111, 'TT History'!$E:$E) &gt; 9.8%, 1.1205, IF(AVERAGEIF('TT History'!$B:$B, D5111, 'TT History'!$E:$E) &gt;= 8.5%, 1.1055, 1.0525)), 1.0525)</f>
        <v>26.385265061438577</v>
      </c>
    </row>
    <row r="5112" spans="1:8" x14ac:dyDescent="0.25">
      <c r="A5112" t="s">
        <v>176</v>
      </c>
      <c r="B5112" t="str">
        <f>VLOOKUP(C5112, olt_db!$B$2:$E$70, 2, 0)</f>
        <v>OLT-SMGN-Hulakma_Sinaga</v>
      </c>
      <c r="C5112" t="s">
        <v>1471</v>
      </c>
      <c r="D5112" s="42" t="s">
        <v>1988</v>
      </c>
      <c r="E5112" s="42" t="s">
        <v>1685</v>
      </c>
      <c r="F5112" s="105">
        <v>2.9764935328365301</v>
      </c>
      <c r="G5112" s="131">
        <v>99.0960379415733</v>
      </c>
      <c r="H5112" s="41">
        <f>ACOS(COS(RADIANS(90-F5113)) * COS(RADIANS(90-F5112)) + SIN(RADIANS(90-F5113)) * SIN(RADIANS(90-F5112)) * COS(RADIANS(G5113-G5112))) * 6371392 * IFERROR(IF(AVERAGEIF('TT History'!$B:$B, D5112, 'TT History'!$E:$E) &gt; 9.8%, 1.1205, IF(AVERAGEIF('TT History'!$B:$B, D5112, 'TT History'!$E:$E) &gt;= 8.5%, 1.1055, 1.0525)), 1.0525)</f>
        <v>25.32910640678525</v>
      </c>
    </row>
    <row r="5113" spans="1:8" x14ac:dyDescent="0.25">
      <c r="A5113" t="s">
        <v>176</v>
      </c>
      <c r="B5113" t="str">
        <f>VLOOKUP(C5113, olt_db!$B$2:$E$70, 2, 0)</f>
        <v>OLT-SMGN-Hulakma_Sinaga</v>
      </c>
      <c r="C5113" t="s">
        <v>1471</v>
      </c>
      <c r="D5113" s="42" t="s">
        <v>1988</v>
      </c>
      <c r="E5113" s="42" t="s">
        <v>1686</v>
      </c>
      <c r="F5113" s="105">
        <v>2.97630121763344</v>
      </c>
      <c r="G5113" s="131">
        <v>99.096137326223896</v>
      </c>
      <c r="H5113" s="41">
        <f>ACOS(COS(RADIANS(90-F5114)) * COS(RADIANS(90-F5113)) + SIN(RADIANS(90-F5114)) * SIN(RADIANS(90-F5113)) * COS(RADIANS(G5114-G5113))) * 6371392 * IFERROR(IF(AVERAGEIF('TT History'!$B:$B, D5113, 'TT History'!$E:$E) &gt; 9.8%, 1.1205, IF(AVERAGEIF('TT History'!$B:$B, D5113, 'TT History'!$E:$E) &gt;= 8.5%, 1.1055, 1.0525)), 1.0525)</f>
        <v>17.239980958569877</v>
      </c>
    </row>
    <row r="5114" spans="1:8" x14ac:dyDescent="0.25">
      <c r="A5114" t="s">
        <v>176</v>
      </c>
      <c r="B5114" t="str">
        <f>VLOOKUP(C5114, olt_db!$B$2:$E$70, 2, 0)</f>
        <v>OLT-SMGN-Hulakma_Sinaga</v>
      </c>
      <c r="C5114" t="s">
        <v>1471</v>
      </c>
      <c r="D5114" s="42" t="s">
        <v>1988</v>
      </c>
      <c r="E5114" s="42" t="s">
        <v>1687</v>
      </c>
      <c r="F5114" s="105">
        <v>2.9761653199761602</v>
      </c>
      <c r="G5114" s="131">
        <v>99.096194229896</v>
      </c>
      <c r="H5114" s="41">
        <f>ACOS(COS(RADIANS(90-F5115)) * COS(RADIANS(90-F5114)) + SIN(RADIANS(90-F5115)) * SIN(RADIANS(90-F5114)) * COS(RADIANS(G5115-G5114))) * 6371392 * IFERROR(IF(AVERAGEIF('TT History'!$B:$B, D5114, 'TT History'!$E:$E) &gt; 9.8%, 1.1205, IF(AVERAGEIF('TT History'!$B:$B, D5114, 'TT History'!$E:$E) &gt;= 8.5%, 1.1055, 1.0525)), 1.0525)</f>
        <v>19.981861960793232</v>
      </c>
    </row>
    <row r="5115" spans="1:8" x14ac:dyDescent="0.25">
      <c r="A5115" t="s">
        <v>176</v>
      </c>
      <c r="B5115" t="str">
        <f>VLOOKUP(C5115, olt_db!$B$2:$E$70, 2, 0)</f>
        <v>OLT-SMGN-Hulakma_Sinaga</v>
      </c>
      <c r="C5115" t="s">
        <v>1471</v>
      </c>
      <c r="D5115" s="42" t="s">
        <v>1988</v>
      </c>
      <c r="E5115" s="42" t="s">
        <v>1688</v>
      </c>
      <c r="F5115" s="105">
        <v>2.9762139307895401</v>
      </c>
      <c r="G5115" s="131">
        <v>99.096358109399603</v>
      </c>
      <c r="H5115" s="41">
        <f>ACOS(COS(RADIANS(90-F5116)) * COS(RADIANS(90-F5115)) + SIN(RADIANS(90-F5116)) * SIN(RADIANS(90-F5115)) * COS(RADIANS(G5116-G5115))) * 6371392 * IFERROR(IF(AVERAGEIF('TT History'!$B:$B, D5115, 'TT History'!$E:$E) &gt; 9.8%, 1.1205, IF(AVERAGEIF('TT History'!$B:$B, D5115, 'TT History'!$E:$E) &gt;= 8.5%, 1.1055, 1.0525)), 1.0525)</f>
        <v>16.42521937694049</v>
      </c>
    </row>
    <row r="5116" spans="1:8" x14ac:dyDescent="0.25">
      <c r="A5116" t="s">
        <v>176</v>
      </c>
      <c r="B5116" t="str">
        <f>VLOOKUP(C5116, olt_db!$B$2:$E$70, 2, 0)</f>
        <v>OLT-SMGN-Hulakma_Sinaga</v>
      </c>
      <c r="C5116" t="s">
        <v>1471</v>
      </c>
      <c r="D5116" s="42" t="s">
        <v>1988</v>
      </c>
      <c r="E5116" s="42" t="s">
        <v>1689</v>
      </c>
      <c r="F5116" s="105">
        <v>2.9762622515978099</v>
      </c>
      <c r="G5116" s="131">
        <v>99.096490040391899</v>
      </c>
      <c r="H5116" s="41">
        <f>ACOS(COS(RADIANS(90-F5117)) * COS(RADIANS(90-F5116)) + SIN(RADIANS(90-F5117)) * SIN(RADIANS(90-F5116)) * COS(RADIANS(G5117-G5116))) * 6371392 * IFERROR(IF(AVERAGEIF('TT History'!$B:$B, D5116, 'TT History'!$E:$E) &gt; 9.8%, 1.1205, IF(AVERAGEIF('TT History'!$B:$B, D5116, 'TT History'!$E:$E) &gt;= 8.5%, 1.1055, 1.0525)), 1.0525)</f>
        <v>16.136661303993758</v>
      </c>
    </row>
    <row r="5117" spans="1:8" x14ac:dyDescent="0.25">
      <c r="A5117" t="s">
        <v>176</v>
      </c>
      <c r="B5117" t="str">
        <f>VLOOKUP(C5117, olt_db!$B$2:$E$70, 2, 0)</f>
        <v>OLT-SMGN-Hulakma_Sinaga</v>
      </c>
      <c r="C5117" t="s">
        <v>1471</v>
      </c>
      <c r="D5117" s="42" t="s">
        <v>1988</v>
      </c>
      <c r="E5117" s="42" t="s">
        <v>1690</v>
      </c>
      <c r="F5117" s="105">
        <v>2.9763029650192099</v>
      </c>
      <c r="G5117" s="131">
        <v>99.096621938251701</v>
      </c>
      <c r="H5117" s="41">
        <f>ACOS(COS(RADIANS(90-F5118)) * COS(RADIANS(90-F5117)) + SIN(RADIANS(90-F5118)) * SIN(RADIANS(90-F5117)) * COS(RADIANS(G5118-G5117))) * 6371392 * IFERROR(IF(AVERAGEIF('TT History'!$B:$B, D5117, 'TT History'!$E:$E) &gt; 9.8%, 1.1205, IF(AVERAGEIF('TT History'!$B:$B, D5117, 'TT History'!$E:$E) &gt;= 8.5%, 1.1055, 1.0525)), 1.0525)</f>
        <v>13.834186130804383</v>
      </c>
    </row>
    <row r="5118" spans="1:8" x14ac:dyDescent="0.25">
      <c r="A5118" t="s">
        <v>176</v>
      </c>
      <c r="B5118" t="str">
        <f>VLOOKUP(C5118, olt_db!$B$2:$E$70, 2, 0)</f>
        <v>OLT-SMGN-Hulakma_Sinaga</v>
      </c>
      <c r="C5118" t="s">
        <v>1471</v>
      </c>
      <c r="D5118" s="42" t="s">
        <v>1988</v>
      </c>
      <c r="E5118" s="42" t="s">
        <v>1691</v>
      </c>
      <c r="F5118" s="105">
        <v>2.9763250896478102</v>
      </c>
      <c r="G5118" s="131">
        <v>99.096738205278498</v>
      </c>
      <c r="H5118" s="41">
        <f>ACOS(COS(RADIANS(90-F5119)) * COS(RADIANS(90-F5118)) + SIN(RADIANS(90-F5119)) * SIN(RADIANS(90-F5118)) * COS(RADIANS(G5119-G5118))) * 6371392 * IFERROR(IF(AVERAGEIF('TT History'!$B:$B, D5118, 'TT History'!$E:$E) &gt; 9.8%, 1.1205, IF(AVERAGEIF('TT History'!$B:$B, D5118, 'TT History'!$E:$E) &gt;= 8.5%, 1.1055, 1.0525)), 1.0525)</f>
        <v>14.762964224854999</v>
      </c>
    </row>
    <row r="5119" spans="1:8" x14ac:dyDescent="0.25">
      <c r="A5119" t="s">
        <v>176</v>
      </c>
      <c r="B5119" t="str">
        <f>VLOOKUP(C5119, olt_db!$B$2:$E$70, 2, 0)</f>
        <v>OLT-SMGN-Hulakma_Sinaga</v>
      </c>
      <c r="C5119" t="s">
        <v>1471</v>
      </c>
      <c r="D5119" s="42" t="s">
        <v>1988</v>
      </c>
      <c r="E5119" s="42" t="s">
        <v>1692</v>
      </c>
      <c r="F5119" s="105">
        <v>2.9763453031673599</v>
      </c>
      <c r="G5119" s="131">
        <v>99.096862877368395</v>
      </c>
      <c r="H5119" s="41">
        <f>ACOS(COS(RADIANS(90-F5120)) * COS(RADIANS(90-F5119)) + SIN(RADIANS(90-F5120)) * SIN(RADIANS(90-F5119)) * COS(RADIANS(G5120-G5119))) * 6371392 * IFERROR(IF(AVERAGEIF('TT History'!$B:$B, D5119, 'TT History'!$E:$E) &gt; 9.8%, 1.1205, IF(AVERAGEIF('TT History'!$B:$B, D5119, 'TT History'!$E:$E) &gt;= 8.5%, 1.1055, 1.0525)), 1.0525)</f>
        <v>25.570985093074636</v>
      </c>
    </row>
    <row r="5120" spans="1:8" x14ac:dyDescent="0.25">
      <c r="A5120" t="s">
        <v>176</v>
      </c>
      <c r="B5120" t="str">
        <f>VLOOKUP(C5120, olt_db!$B$2:$E$70, 2, 0)</f>
        <v>OLT-SMGN-Hulakma_Sinaga</v>
      </c>
      <c r="C5120" t="s">
        <v>1471</v>
      </c>
      <c r="D5120" s="42" t="s">
        <v>1988</v>
      </c>
      <c r="E5120" s="42" t="s">
        <v>1693</v>
      </c>
      <c r="F5120" s="105">
        <v>2.9763918983112001</v>
      </c>
      <c r="G5120" s="131">
        <v>99.097076618859603</v>
      </c>
      <c r="H5120" s="41">
        <f>ACOS(COS(RADIANS(90-F5121)) * COS(RADIANS(90-F5120)) + SIN(RADIANS(90-F5121)) * SIN(RADIANS(90-F5120)) * COS(RADIANS(G5121-G5120))) * 6371392 * IFERROR(IF(AVERAGEIF('TT History'!$B:$B, D5120, 'TT History'!$E:$E) &gt; 9.8%, 1.1205, IF(AVERAGEIF('TT History'!$B:$B, D5120, 'TT History'!$E:$E) &gt;= 8.5%, 1.1055, 1.0525)), 1.0525)</f>
        <v>16.268235378027761</v>
      </c>
    </row>
    <row r="5121" spans="1:8" x14ac:dyDescent="0.25">
      <c r="A5121" t="s">
        <v>176</v>
      </c>
      <c r="B5121" t="str">
        <f>VLOOKUP(C5121, olt_db!$B$2:$E$70, 2, 0)</f>
        <v>OLT-SMGN-Hulakma_Sinaga</v>
      </c>
      <c r="C5121" t="s">
        <v>1471</v>
      </c>
      <c r="D5121" s="42" t="s">
        <v>1988</v>
      </c>
      <c r="E5121" s="42" t="s">
        <v>1694</v>
      </c>
      <c r="F5121" s="105">
        <v>2.9764399283397802</v>
      </c>
      <c r="G5121" s="131">
        <v>99.097207228758506</v>
      </c>
      <c r="H5121" s="41">
        <f>ACOS(COS(RADIANS(90-F5122)) * COS(RADIANS(90-F5121)) + SIN(RADIANS(90-F5122)) * SIN(RADIANS(90-F5121)) * COS(RADIANS(G5122-G5121))) * 6371392 * IFERROR(IF(AVERAGEIF('TT History'!$B:$B, D5121, 'TT History'!$E:$E) &gt; 9.8%, 1.1205, IF(AVERAGEIF('TT History'!$B:$B, D5121, 'TT History'!$E:$E) &gt;= 8.5%, 1.1055, 1.0525)), 1.0525)</f>
        <v>18.376523095674195</v>
      </c>
    </row>
    <row r="5122" spans="1:8" x14ac:dyDescent="0.25">
      <c r="A5122" t="s">
        <v>176</v>
      </c>
      <c r="B5122" t="str">
        <f>VLOOKUP(C5122, olt_db!$B$2:$E$70, 2, 0)</f>
        <v>OLT-SMGN-Hulakma_Sinaga</v>
      </c>
      <c r="C5122" t="s">
        <v>1471</v>
      </c>
      <c r="D5122" s="42" t="s">
        <v>1988</v>
      </c>
      <c r="E5122" s="42" t="s">
        <v>1695</v>
      </c>
      <c r="F5122" s="105">
        <v>2.9765897980614899</v>
      </c>
      <c r="G5122" s="131">
        <v>99.097160356032006</v>
      </c>
      <c r="H5122" s="41">
        <f>(ACOS(COS(RADIANS(90-olt_db!F40)) * COS(RADIANS(90-F5122)) + SIN(RADIANS(90-olt_db!F40)) * SIN(RADIANS(90-F5122)) * COS(RADIANS(olt_db!G40-G5122))) * 6371392)*1.105</f>
        <v>24.740517689637503</v>
      </c>
    </row>
    <row r="5123" spans="1:8" x14ac:dyDescent="0.25">
      <c r="A5123" t="s">
        <v>176</v>
      </c>
      <c r="B5123" t="str">
        <f>VLOOKUP(C5123, olt_db!$B$2:$E$70, 2, 0)</f>
        <v>OLT-SMGN-Hulakma_Sinaga</v>
      </c>
      <c r="C5123" t="s">
        <v>1471</v>
      </c>
      <c r="D5123" s="30" t="s">
        <v>1989</v>
      </c>
      <c r="E5123" s="30" t="s">
        <v>1990</v>
      </c>
      <c r="F5123" s="134">
        <v>2.9779780716645798</v>
      </c>
      <c r="G5123" s="135">
        <v>99.092893642380105</v>
      </c>
      <c r="H5123" s="32">
        <f>ACOS(COS(RADIANS(90-F5124)) * COS(RADIANS(90-F5123)) + SIN(RADIANS(90-F5124)) * SIN(RADIANS(90-F5123)) * COS(RADIANS(G5124-G5123))) * 6371392 * IFERROR(IF(AVERAGEIF('TT History'!$B:$B, D5123, 'TT History'!$E:$E) &gt; 9.8%, 1.1205, IF(AVERAGEIF('TT History'!$B:$B, D5123, 'TT History'!$E:$E) &gt;= 8.5%, 1.1055, 1.0525)), 1.0525)</f>
        <v>15.825191248940781</v>
      </c>
    </row>
    <row r="5124" spans="1:8" x14ac:dyDescent="0.25">
      <c r="A5124" t="s">
        <v>176</v>
      </c>
      <c r="B5124" t="str">
        <f>VLOOKUP(C5124, olt_db!$B$2:$E$70, 2, 0)</f>
        <v>OLT-SMGN-Hulakma_Sinaga</v>
      </c>
      <c r="C5124" t="s">
        <v>1471</v>
      </c>
      <c r="D5124" s="30" t="s">
        <v>1989</v>
      </c>
      <c r="E5124" s="30" t="s">
        <v>1991</v>
      </c>
      <c r="F5124" s="134">
        <v>2.9779895736286002</v>
      </c>
      <c r="G5124" s="135">
        <v>99.093028550666801</v>
      </c>
      <c r="H5124" s="32">
        <f>ACOS(COS(RADIANS(90-F5125)) * COS(RADIANS(90-F5124)) + SIN(RADIANS(90-F5125)) * SIN(RADIANS(90-F5124)) * COS(RADIANS(G5125-G5124))) * 6371392 * IFERROR(IF(AVERAGEIF('TT History'!$B:$B, D5124, 'TT History'!$E:$E) &gt; 9.8%, 1.1205, IF(AVERAGEIF('TT History'!$B:$B, D5124, 'TT History'!$E:$E) &gt;= 8.5%, 1.1055, 1.0525)), 1.0525)</f>
        <v>22.008587995602522</v>
      </c>
    </row>
    <row r="5125" spans="1:8" x14ac:dyDescent="0.25">
      <c r="A5125" t="s">
        <v>176</v>
      </c>
      <c r="B5125" t="str">
        <f>VLOOKUP(C5125, olt_db!$B$2:$E$70, 2, 0)</f>
        <v>OLT-SMGN-Hulakma_Sinaga</v>
      </c>
      <c r="C5125" t="s">
        <v>1471</v>
      </c>
      <c r="D5125" s="30" t="s">
        <v>1989</v>
      </c>
      <c r="E5125" s="30" t="s">
        <v>1992</v>
      </c>
      <c r="F5125" s="134">
        <v>2.9780022862454198</v>
      </c>
      <c r="G5125" s="135">
        <v>99.093216420494102</v>
      </c>
      <c r="H5125" s="32">
        <f>ACOS(COS(RADIANS(90-F5126)) * COS(RADIANS(90-F5125)) + SIN(RADIANS(90-F5126)) * SIN(RADIANS(90-F5125)) * COS(RADIANS(G5126-G5125))) * 6371392 * IFERROR(IF(AVERAGEIF('TT History'!$B:$B, D5125, 'TT History'!$E:$E) &gt; 9.8%, 1.1205, IF(AVERAGEIF('TT History'!$B:$B, D5125, 'TT History'!$E:$E) &gt;= 8.5%, 1.1055, 1.0525)), 1.0525)</f>
        <v>19.070601887782114</v>
      </c>
    </row>
    <row r="5126" spans="1:8" x14ac:dyDescent="0.25">
      <c r="A5126" t="s">
        <v>176</v>
      </c>
      <c r="B5126" t="str">
        <f>VLOOKUP(C5126, olt_db!$B$2:$E$70, 2, 0)</f>
        <v>OLT-SMGN-Hulakma_Sinaga</v>
      </c>
      <c r="C5126" t="s">
        <v>1471</v>
      </c>
      <c r="D5126" s="30" t="s">
        <v>1989</v>
      </c>
      <c r="E5126" s="30" t="s">
        <v>1993</v>
      </c>
      <c r="F5126" s="134">
        <v>2.97800978793257</v>
      </c>
      <c r="G5126" s="135">
        <v>99.093379408540898</v>
      </c>
      <c r="H5126" s="32">
        <f>ACOS(COS(RADIANS(90-F5127)) * COS(RADIANS(90-F5126)) + SIN(RADIANS(90-F5127)) * SIN(RADIANS(90-F5126)) * COS(RADIANS(G5127-G5126))) * 6371392 * IFERROR(IF(AVERAGEIF('TT History'!$B:$B, D5126, 'TT History'!$E:$E) &gt; 9.8%, 1.1205, IF(AVERAGEIF('TT History'!$B:$B, D5126, 'TT History'!$E:$E) &gt;= 8.5%, 1.1055, 1.0525)), 1.0525)</f>
        <v>19.546367144880836</v>
      </c>
    </row>
    <row r="5127" spans="1:8" x14ac:dyDescent="0.25">
      <c r="A5127" t="s">
        <v>176</v>
      </c>
      <c r="B5127" t="str">
        <f>VLOOKUP(C5127, olt_db!$B$2:$E$70, 2, 0)</f>
        <v>OLT-SMGN-Hulakma_Sinaga</v>
      </c>
      <c r="C5127" t="s">
        <v>1471</v>
      </c>
      <c r="D5127" s="30" t="s">
        <v>1989</v>
      </c>
      <c r="E5127" s="30" t="s">
        <v>1994</v>
      </c>
      <c r="F5127" s="134">
        <v>2.9780136541834601</v>
      </c>
      <c r="G5127" s="135">
        <v>99.093546592499195</v>
      </c>
      <c r="H5127" s="32">
        <f>ACOS(COS(RADIANS(90-F5128)) * COS(RADIANS(90-F5127)) + SIN(RADIANS(90-F5128)) * SIN(RADIANS(90-F5127)) * COS(RADIANS(G5128-G5127))) * 6371392 * IFERROR(IF(AVERAGEIF('TT History'!$B:$B, D5127, 'TT History'!$E:$E) &gt; 9.8%, 1.1205, IF(AVERAGEIF('TT History'!$B:$B, D5127, 'TT History'!$E:$E) &gt;= 8.5%, 1.1055, 1.0525)), 1.0525)</f>
        <v>15.720419997071659</v>
      </c>
    </row>
    <row r="5128" spans="1:8" x14ac:dyDescent="0.25">
      <c r="A5128" t="s">
        <v>176</v>
      </c>
      <c r="B5128" t="str">
        <f>VLOOKUP(C5128, olt_db!$B$2:$E$70, 2, 0)</f>
        <v>OLT-SMGN-Hulakma_Sinaga</v>
      </c>
      <c r="C5128" t="s">
        <v>1471</v>
      </c>
      <c r="D5128" s="30" t="s">
        <v>1989</v>
      </c>
      <c r="E5128" s="30" t="s">
        <v>1995</v>
      </c>
      <c r="F5128" s="134">
        <v>2.9780207226472202</v>
      </c>
      <c r="G5128" s="135">
        <v>99.093680905677303</v>
      </c>
      <c r="H5128" s="32">
        <f>ACOS(COS(RADIANS(90-F5129)) * COS(RADIANS(90-F5128)) + SIN(RADIANS(90-F5129)) * SIN(RADIANS(90-F5128)) * COS(RADIANS(G5129-G5128))) * 6371392 * IFERROR(IF(AVERAGEIF('TT History'!$B:$B, D5128, 'TT History'!$E:$E) &gt; 9.8%, 1.1205, IF(AVERAGEIF('TT History'!$B:$B, D5128, 'TT History'!$E:$E) &gt;= 8.5%, 1.1055, 1.0525)), 1.0525)</f>
        <v>15.164010727506289</v>
      </c>
    </row>
    <row r="5129" spans="1:8" x14ac:dyDescent="0.25">
      <c r="A5129" t="s">
        <v>176</v>
      </c>
      <c r="B5129" t="str">
        <f>VLOOKUP(C5129, olt_db!$B$2:$E$70, 2, 0)</f>
        <v>OLT-SMGN-Hulakma_Sinaga</v>
      </c>
      <c r="C5129" t="s">
        <v>1471</v>
      </c>
      <c r="D5129" s="30" t="s">
        <v>1989</v>
      </c>
      <c r="E5129" s="30" t="s">
        <v>1996</v>
      </c>
      <c r="F5129" s="134">
        <v>2.9780293548606398</v>
      </c>
      <c r="G5129" s="135">
        <v>99.093810356118695</v>
      </c>
      <c r="H5129" s="32">
        <f>ACOS(COS(RADIANS(90-F5130)) * COS(RADIANS(90-F5129)) + SIN(RADIANS(90-F5130)) * SIN(RADIANS(90-F5129)) * COS(RADIANS(G5130-G5129))) * 6371392 * IFERROR(IF(AVERAGEIF('TT History'!$B:$B, D5129, 'TT History'!$E:$E) &gt; 9.8%, 1.1205, IF(AVERAGEIF('TT History'!$B:$B, D5129, 'TT History'!$E:$E) &gt;= 8.5%, 1.1055, 1.0525)), 1.0525)</f>
        <v>18.385214841804668</v>
      </c>
    </row>
    <row r="5130" spans="1:8" x14ac:dyDescent="0.25">
      <c r="A5130" t="s">
        <v>176</v>
      </c>
      <c r="B5130" t="str">
        <f>VLOOKUP(C5130, olt_db!$B$2:$E$70, 2, 0)</f>
        <v>OLT-SMGN-Hulakma_Sinaga</v>
      </c>
      <c r="C5130" t="s">
        <v>1471</v>
      </c>
      <c r="D5130" s="30" t="s">
        <v>1989</v>
      </c>
      <c r="E5130" s="30" t="s">
        <v>1997</v>
      </c>
      <c r="F5130" s="134">
        <v>2.9780380830245901</v>
      </c>
      <c r="G5130" s="135">
        <v>99.093967409369398</v>
      </c>
      <c r="H5130" s="32">
        <f>ACOS(COS(RADIANS(90-F5131)) * COS(RADIANS(90-F5130)) + SIN(RADIANS(90-F5131)) * SIN(RADIANS(90-F5130)) * COS(RADIANS(G5131-G5130))) * 6371392 * IFERROR(IF(AVERAGEIF('TT History'!$B:$B, D5130, 'TT History'!$E:$E) &gt; 9.8%, 1.1205, IF(AVERAGEIF('TT History'!$B:$B, D5130, 'TT History'!$E:$E) &gt;= 8.5%, 1.1055, 1.0525)), 1.0525)</f>
        <v>14.72063087207562</v>
      </c>
    </row>
    <row r="5131" spans="1:8" x14ac:dyDescent="0.25">
      <c r="A5131" t="s">
        <v>176</v>
      </c>
      <c r="B5131" t="str">
        <f>VLOOKUP(C5131, olt_db!$B$2:$E$70, 2, 0)</f>
        <v>OLT-SMGN-Hulakma_Sinaga</v>
      </c>
      <c r="C5131" t="s">
        <v>1471</v>
      </c>
      <c r="D5131" s="30" t="s">
        <v>1989</v>
      </c>
      <c r="E5131" s="30" t="s">
        <v>1998</v>
      </c>
      <c r="F5131" s="134">
        <v>2.97804596769745</v>
      </c>
      <c r="G5131" s="135">
        <v>99.094093109673906</v>
      </c>
      <c r="H5131" s="32">
        <f>ACOS(COS(RADIANS(90-F5132)) * COS(RADIANS(90-F5131)) + SIN(RADIANS(90-F5132)) * SIN(RADIANS(90-F5131)) * COS(RADIANS(G5132-G5131))) * 6371392 * IFERROR(IF(AVERAGEIF('TT History'!$B:$B, D5131, 'TT History'!$E:$E) &gt; 9.8%, 1.1205, IF(AVERAGEIF('TT History'!$B:$B, D5131, 'TT History'!$E:$E) &gt;= 8.5%, 1.1055, 1.0525)), 1.0525)</f>
        <v>20.44106496494873</v>
      </c>
    </row>
    <row r="5132" spans="1:8" x14ac:dyDescent="0.25">
      <c r="A5132" t="s">
        <v>176</v>
      </c>
      <c r="B5132" t="str">
        <f>VLOOKUP(C5132, olt_db!$B$2:$E$70, 2, 0)</f>
        <v>OLT-SMGN-Hulakma_Sinaga</v>
      </c>
      <c r="C5132" t="s">
        <v>1471</v>
      </c>
      <c r="D5132" s="30" t="s">
        <v>1989</v>
      </c>
      <c r="E5132" s="30" t="s">
        <v>1999</v>
      </c>
      <c r="F5132" s="134">
        <v>2.9780547937152102</v>
      </c>
      <c r="G5132" s="135">
        <v>99.094267773801306</v>
      </c>
      <c r="H5132" s="32">
        <f>ACOS(COS(RADIANS(90-F5133)) * COS(RADIANS(90-F5132)) + SIN(RADIANS(90-F5133)) * SIN(RADIANS(90-F5132)) * COS(RADIANS(G5133-G5132))) * 6371392 * IFERROR(IF(AVERAGEIF('TT History'!$B:$B, D5132, 'TT History'!$E:$E) &gt; 9.8%, 1.1205, IF(AVERAGEIF('TT History'!$B:$B, D5132, 'TT History'!$E:$E) &gt;= 8.5%, 1.1055, 1.0525)), 1.0525)</f>
        <v>18.19358606264003</v>
      </c>
    </row>
    <row r="5133" spans="1:8" x14ac:dyDescent="0.25">
      <c r="A5133" t="s">
        <v>176</v>
      </c>
      <c r="B5133" t="str">
        <f>VLOOKUP(C5133, olt_db!$B$2:$E$70, 2, 0)</f>
        <v>OLT-SMGN-Hulakma_Sinaga</v>
      </c>
      <c r="C5133" t="s">
        <v>1471</v>
      </c>
      <c r="D5133" s="30" t="s">
        <v>1989</v>
      </c>
      <c r="E5133" s="30" t="s">
        <v>2000</v>
      </c>
      <c r="F5133" s="134">
        <v>2.97805729491738</v>
      </c>
      <c r="G5133" s="135">
        <v>99.094423411386799</v>
      </c>
      <c r="H5133" s="32">
        <f>ACOS(COS(RADIANS(90-F5134)) * COS(RADIANS(90-F5133)) + SIN(RADIANS(90-F5134)) * SIN(RADIANS(90-F5133)) * COS(RADIANS(G5134-G5133))) * 6371392 * IFERROR(IF(AVERAGEIF('TT History'!$B:$B, D5133, 'TT History'!$E:$E) &gt; 9.8%, 1.1205, IF(AVERAGEIF('TT History'!$B:$B, D5133, 'TT History'!$E:$E) &gt;= 8.5%, 1.1055, 1.0525)), 1.0525)</f>
        <v>14.356279668266417</v>
      </c>
    </row>
    <row r="5134" spans="1:8" x14ac:dyDescent="0.25">
      <c r="A5134" t="s">
        <v>176</v>
      </c>
      <c r="B5134" t="str">
        <f>VLOOKUP(C5134, olt_db!$B$2:$E$70, 2, 0)</f>
        <v>OLT-SMGN-Hulakma_Sinaga</v>
      </c>
      <c r="C5134" t="s">
        <v>1471</v>
      </c>
      <c r="D5134" s="30" t="s">
        <v>1989</v>
      </c>
      <c r="E5134" s="30" t="s">
        <v>2001</v>
      </c>
      <c r="F5134" s="134">
        <v>2.9780524549539198</v>
      </c>
      <c r="G5134" s="135">
        <v>99.0945461454791</v>
      </c>
      <c r="H5134" s="32">
        <f>ACOS(COS(RADIANS(90-F5135)) * COS(RADIANS(90-F5134)) + SIN(RADIANS(90-F5135)) * SIN(RADIANS(90-F5134)) * COS(RADIANS(G5135-G5134))) * 6371392 * IFERROR(IF(AVERAGEIF('TT History'!$B:$B, D5134, 'TT History'!$E:$E) &gt; 9.8%, 1.1205, IF(AVERAGEIF('TT History'!$B:$B, D5134, 'TT History'!$E:$E) &gt;= 8.5%, 1.1055, 1.0525)), 1.0525)</f>
        <v>18.453519281422881</v>
      </c>
    </row>
    <row r="5135" spans="1:8" x14ac:dyDescent="0.25">
      <c r="A5135" t="s">
        <v>176</v>
      </c>
      <c r="B5135" t="str">
        <f>VLOOKUP(C5135, olt_db!$B$2:$E$70, 2, 0)</f>
        <v>OLT-SMGN-Hulakma_Sinaga</v>
      </c>
      <c r="C5135" t="s">
        <v>1471</v>
      </c>
      <c r="D5135" s="30" t="s">
        <v>1989</v>
      </c>
      <c r="E5135" s="30" t="s">
        <v>2002</v>
      </c>
      <c r="F5135" s="134">
        <v>2.97805507479405</v>
      </c>
      <c r="G5135" s="135">
        <v>99.094704005256801</v>
      </c>
      <c r="H5135" s="32">
        <f>ACOS(COS(RADIANS(90-F5136)) * COS(RADIANS(90-F5135)) + SIN(RADIANS(90-F5136)) * SIN(RADIANS(90-F5135)) * COS(RADIANS(G5136-G5135))) * 6371392 * IFERROR(IF(AVERAGEIF('TT History'!$B:$B, D5135, 'TT History'!$E:$E) &gt; 9.8%, 1.1205, IF(AVERAGEIF('TT History'!$B:$B, D5135, 'TT History'!$E:$E) &gt;= 8.5%, 1.1055, 1.0525)), 1.0525)</f>
        <v>14.272572935758888</v>
      </c>
    </row>
    <row r="5136" spans="1:8" x14ac:dyDescent="0.25">
      <c r="A5136" t="s">
        <v>176</v>
      </c>
      <c r="B5136" t="str">
        <f>VLOOKUP(C5136, olt_db!$B$2:$E$70, 2, 0)</f>
        <v>OLT-SMGN-Hulakma_Sinaga</v>
      </c>
      <c r="C5136" t="s">
        <v>1471</v>
      </c>
      <c r="D5136" s="30" t="s">
        <v>1989</v>
      </c>
      <c r="E5136" s="30" t="s">
        <v>2003</v>
      </c>
      <c r="F5136" s="134">
        <v>2.9780550305830502</v>
      </c>
      <c r="G5136" s="135">
        <v>99.094826117595503</v>
      </c>
      <c r="H5136" s="32">
        <f>ACOS(COS(RADIANS(90-F5137)) * COS(RADIANS(90-F5136)) + SIN(RADIANS(90-F5137)) * SIN(RADIANS(90-F5136)) * COS(RADIANS(G5137-G5136))) * 6371392 * IFERROR(IF(AVERAGEIF('TT History'!$B:$B, D5136, 'TT History'!$E:$E) &gt; 9.8%, 1.1205, IF(AVERAGEIF('TT History'!$B:$B, D5136, 'TT History'!$E:$E) &gt;= 8.5%, 1.1055, 1.0525)), 1.0525)</f>
        <v>15.372953849460105</v>
      </c>
    </row>
    <row r="5137" spans="1:8" x14ac:dyDescent="0.25">
      <c r="A5137" t="s">
        <v>176</v>
      </c>
      <c r="B5137" t="str">
        <f>VLOOKUP(C5137, olt_db!$B$2:$E$70, 2, 0)</f>
        <v>OLT-SMGN-Hulakma_Sinaga</v>
      </c>
      <c r="C5137" t="s">
        <v>1471</v>
      </c>
      <c r="D5137" s="30" t="s">
        <v>1989</v>
      </c>
      <c r="E5137" s="30" t="s">
        <v>2004</v>
      </c>
      <c r="F5137" s="134">
        <v>2.9780582031936702</v>
      </c>
      <c r="G5137" s="135">
        <v>99.094957602923898</v>
      </c>
      <c r="H5137" s="32">
        <f>ACOS(COS(RADIANS(90-F5138)) * COS(RADIANS(90-F5137)) + SIN(RADIANS(90-F5138)) * SIN(RADIANS(90-F5137)) * COS(RADIANS(G5138-G5137))) * 6371392 * IFERROR(IF(AVERAGEIF('TT History'!$B:$B, D5137, 'TT History'!$E:$E) &gt; 9.8%, 1.1205, IF(AVERAGEIF('TT History'!$B:$B, D5137, 'TT History'!$E:$E) &gt;= 8.5%, 1.1055, 1.0525)), 1.0525)</f>
        <v>15.037052139494129</v>
      </c>
    </row>
    <row r="5138" spans="1:8" x14ac:dyDescent="0.25">
      <c r="A5138" t="s">
        <v>176</v>
      </c>
      <c r="B5138" t="str">
        <f>VLOOKUP(C5138, olt_db!$B$2:$E$70, 2, 0)</f>
        <v>OLT-SMGN-Hulakma_Sinaga</v>
      </c>
      <c r="C5138" t="s">
        <v>1471</v>
      </c>
      <c r="D5138" s="30" t="s">
        <v>1989</v>
      </c>
      <c r="E5138" s="30" t="s">
        <v>2005</v>
      </c>
      <c r="F5138" s="134">
        <v>2.97805749673164</v>
      </c>
      <c r="G5138" s="135">
        <v>99.095086252258895</v>
      </c>
      <c r="H5138" s="32">
        <f>ACOS(COS(RADIANS(90-F5139)) * COS(RADIANS(90-F5138)) + SIN(RADIANS(90-F5139)) * SIN(RADIANS(90-F5138)) * COS(RADIANS(G5139-G5138))) * 6371392 * IFERROR(IF(AVERAGEIF('TT History'!$B:$B, D5138, 'TT History'!$E:$E) &gt; 9.8%, 1.1205, IF(AVERAGEIF('TT History'!$B:$B, D5138, 'TT History'!$E:$E) &gt;= 8.5%, 1.1055, 1.0525)), 1.0525)</f>
        <v>11.154126467215887</v>
      </c>
    </row>
    <row r="5139" spans="1:8" x14ac:dyDescent="0.25">
      <c r="A5139" t="s">
        <v>176</v>
      </c>
      <c r="B5139" t="str">
        <f>VLOOKUP(C5139, olt_db!$B$2:$E$70, 2, 0)</f>
        <v>OLT-SMGN-Hulakma_Sinaga</v>
      </c>
      <c r="C5139" t="s">
        <v>1471</v>
      </c>
      <c r="D5139" s="30" t="s">
        <v>1989</v>
      </c>
      <c r="E5139" s="30" t="s">
        <v>2006</v>
      </c>
      <c r="F5139" s="134">
        <v>2.9779960484582699</v>
      </c>
      <c r="G5139" s="135">
        <v>99.095159204919199</v>
      </c>
      <c r="H5139" s="32">
        <f>ACOS(COS(RADIANS(90-F5140)) * COS(RADIANS(90-F5139)) + SIN(RADIANS(90-F5140)) * SIN(RADIANS(90-F5139)) * COS(RADIANS(G5140-G5139))) * 6371392 * IFERROR(IF(AVERAGEIF('TT History'!$B:$B, D5139, 'TT History'!$E:$E) &gt; 9.8%, 1.1205, IF(AVERAGEIF('TT History'!$B:$B, D5139, 'TT History'!$E:$E) &gt;= 8.5%, 1.1055, 1.0525)), 1.0525)</f>
        <v>14.097650013811943</v>
      </c>
    </row>
    <row r="5140" spans="1:8" x14ac:dyDescent="0.25">
      <c r="A5140" t="s">
        <v>176</v>
      </c>
      <c r="B5140" t="str">
        <f>VLOOKUP(C5140, olt_db!$B$2:$E$70, 2, 0)</f>
        <v>OLT-SMGN-Hulakma_Sinaga</v>
      </c>
      <c r="C5140" t="s">
        <v>1471</v>
      </c>
      <c r="D5140" s="30" t="s">
        <v>1989</v>
      </c>
      <c r="E5140" s="30" t="s">
        <v>2007</v>
      </c>
      <c r="F5140" s="134">
        <v>2.9778907140222399</v>
      </c>
      <c r="G5140" s="135">
        <v>99.095217712995506</v>
      </c>
      <c r="H5140" s="32">
        <f>ACOS(COS(RADIANS(90-F5141)) * COS(RADIANS(90-F5140)) + SIN(RADIANS(90-F5141)) * SIN(RADIANS(90-F5140)) * COS(RADIANS(G5141-G5140))) * 6371392 * IFERROR(IF(AVERAGEIF('TT History'!$B:$B, D5140, 'TT History'!$E:$E) &gt; 9.8%, 1.1205, IF(AVERAGEIF('TT History'!$B:$B, D5140, 'TT History'!$E:$E) &gt;= 8.5%, 1.1055, 1.0525)), 1.0525)</f>
        <v>14.420125767164311</v>
      </c>
    </row>
    <row r="5141" spans="1:8" x14ac:dyDescent="0.25">
      <c r="A5141" t="s">
        <v>176</v>
      </c>
      <c r="B5141" t="str">
        <f>VLOOKUP(C5141, olt_db!$B$2:$E$70, 2, 0)</f>
        <v>OLT-SMGN-Hulakma_Sinaga</v>
      </c>
      <c r="C5141" t="s">
        <v>1471</v>
      </c>
      <c r="D5141" s="30" t="s">
        <v>1989</v>
      </c>
      <c r="E5141" s="30" t="s">
        <v>2008</v>
      </c>
      <c r="F5141" s="134">
        <v>2.9777843712977399</v>
      </c>
      <c r="G5141" s="135">
        <v>99.095280017001301</v>
      </c>
      <c r="H5141" s="32">
        <f>ACOS(COS(RADIANS(90-F5142)) * COS(RADIANS(90-F5141)) + SIN(RADIANS(90-F5142)) * SIN(RADIANS(90-F5141)) * COS(RADIANS(G5142-G5141))) * 6371392 * IFERROR(IF(AVERAGEIF('TT History'!$B:$B, D5141, 'TT History'!$E:$E) &gt; 9.8%, 1.1205, IF(AVERAGEIF('TT History'!$B:$B, D5141, 'TT History'!$E:$E) &gt;= 8.5%, 1.1055, 1.0525)), 1.0525)</f>
        <v>14.259624432125971</v>
      </c>
    </row>
    <row r="5142" spans="1:8" x14ac:dyDescent="0.25">
      <c r="A5142" t="s">
        <v>176</v>
      </c>
      <c r="B5142" t="str">
        <f>VLOOKUP(C5142, olt_db!$B$2:$E$70, 2, 0)</f>
        <v>OLT-SMGN-Hulakma_Sinaga</v>
      </c>
      <c r="C5142" t="s">
        <v>1471</v>
      </c>
      <c r="D5142" s="30" t="s">
        <v>1989</v>
      </c>
      <c r="E5142" s="30" t="s">
        <v>2009</v>
      </c>
      <c r="F5142" s="134">
        <v>2.9776780018442399</v>
      </c>
      <c r="G5142" s="135">
        <v>99.0953395140764</v>
      </c>
      <c r="H5142" s="32">
        <f>ACOS(COS(RADIANS(90-F5143)) * COS(RADIANS(90-F5142)) + SIN(RADIANS(90-F5143)) * SIN(RADIANS(90-F5142)) * COS(RADIANS(G5143-G5142))) * 6371392 * IFERROR(IF(AVERAGEIF('TT History'!$B:$B, D5142, 'TT History'!$E:$E) &gt; 9.8%, 1.1205, IF(AVERAGEIF('TT History'!$B:$B, D5142, 'TT History'!$E:$E) &gt;= 8.5%, 1.1055, 1.0525)), 1.0525)</f>
        <v>13.254738946389972</v>
      </c>
    </row>
    <row r="5143" spans="1:8" x14ac:dyDescent="0.25">
      <c r="A5143" t="s">
        <v>176</v>
      </c>
      <c r="B5143" t="str">
        <f>VLOOKUP(C5143, olt_db!$B$2:$E$70, 2, 0)</f>
        <v>OLT-SMGN-Hulakma_Sinaga</v>
      </c>
      <c r="C5143" t="s">
        <v>1471</v>
      </c>
      <c r="D5143" s="30" t="s">
        <v>1989</v>
      </c>
      <c r="E5143" s="30" t="s">
        <v>2010</v>
      </c>
      <c r="F5143" s="134">
        <v>2.9775776376738499</v>
      </c>
      <c r="G5143" s="135">
        <v>99.095392047261896</v>
      </c>
      <c r="H5143" s="32">
        <f>ACOS(COS(RADIANS(90-F5144)) * COS(RADIANS(90-F5143)) + SIN(RADIANS(90-F5144)) * SIN(RADIANS(90-F5143)) * COS(RADIANS(G5144-G5143))) * 6371392 * IFERROR(IF(AVERAGEIF('TT History'!$B:$B, D5143, 'TT History'!$E:$E) &gt; 9.8%, 1.1205, IF(AVERAGEIF('TT History'!$B:$B, D5143, 'TT History'!$E:$E) &gt;= 8.5%, 1.1055, 1.0525)), 1.0525)</f>
        <v>12.424567731068171</v>
      </c>
    </row>
    <row r="5144" spans="1:8" x14ac:dyDescent="0.25">
      <c r="A5144" t="s">
        <v>176</v>
      </c>
      <c r="B5144" t="str">
        <f>VLOOKUP(C5144, olt_db!$B$2:$E$70, 2, 0)</f>
        <v>OLT-SMGN-Hulakma_Sinaga</v>
      </c>
      <c r="C5144" t="s">
        <v>1471</v>
      </c>
      <c r="D5144" s="30" t="s">
        <v>1989</v>
      </c>
      <c r="E5144" s="30" t="s">
        <v>2011</v>
      </c>
      <c r="F5144" s="134">
        <v>2.97754482101851</v>
      </c>
      <c r="G5144" s="135">
        <v>99.095493134729693</v>
      </c>
      <c r="H5144" s="32">
        <f>ACOS(COS(RADIANS(90-F5145)) * COS(RADIANS(90-F5144)) + SIN(RADIANS(90-F5145)) * SIN(RADIANS(90-F5144)) * COS(RADIANS(G5145-G5144))) * 6371392 * IFERROR(IF(AVERAGEIF('TT History'!$B:$B, D5144, 'TT History'!$E:$E) &gt; 9.8%, 1.1205, IF(AVERAGEIF('TT History'!$B:$B, D5144, 'TT History'!$E:$E) &gt;= 8.5%, 1.1055, 1.0525)), 1.0525)</f>
        <v>12.694871473622605</v>
      </c>
    </row>
    <row r="5145" spans="1:8" x14ac:dyDescent="0.25">
      <c r="A5145" t="s">
        <v>176</v>
      </c>
      <c r="B5145" t="str">
        <f>VLOOKUP(C5145, olt_db!$B$2:$E$70, 2, 0)</f>
        <v>OLT-SMGN-Hulakma_Sinaga</v>
      </c>
      <c r="C5145" t="s">
        <v>1471</v>
      </c>
      <c r="D5145" s="30" t="s">
        <v>1989</v>
      </c>
      <c r="E5145" s="30" t="s">
        <v>1679</v>
      </c>
      <c r="F5145" s="134">
        <v>2.9774488711133</v>
      </c>
      <c r="G5145" s="135">
        <v>99.095543778855102</v>
      </c>
      <c r="H5145" s="32">
        <f>ACOS(COS(RADIANS(90-F5146)) * COS(RADIANS(90-F5145)) + SIN(RADIANS(90-F5146)) * SIN(RADIANS(90-F5145)) * COS(RADIANS(G5146-G5145))) * 6371392 * IFERROR(IF(AVERAGEIF('TT History'!$B:$B, D5145, 'TT History'!$E:$E) &gt; 9.8%, 1.1205, IF(AVERAGEIF('TT History'!$B:$B, D5145, 'TT History'!$E:$E) &gt;= 8.5%, 1.1055, 1.0525)), 1.0525)</f>
        <v>22.978314005069993</v>
      </c>
    </row>
    <row r="5146" spans="1:8" x14ac:dyDescent="0.25">
      <c r="A5146" t="s">
        <v>176</v>
      </c>
      <c r="B5146" t="str">
        <f>VLOOKUP(C5146, olt_db!$B$2:$E$70, 2, 0)</f>
        <v>OLT-SMGN-Hulakma_Sinaga</v>
      </c>
      <c r="C5146" t="s">
        <v>1471</v>
      </c>
      <c r="D5146" s="30" t="s">
        <v>1989</v>
      </c>
      <c r="E5146" s="30" t="s">
        <v>1680</v>
      </c>
      <c r="F5146" s="134">
        <v>2.9772743107133799</v>
      </c>
      <c r="G5146" s="135">
        <v>99.095633751926897</v>
      </c>
      <c r="H5146" s="32">
        <f>ACOS(COS(RADIANS(90-F5147)) * COS(RADIANS(90-F5146)) + SIN(RADIANS(90-F5147)) * SIN(RADIANS(90-F5146)) * COS(RADIANS(G5147-G5146))) * 6371392 * IFERROR(IF(AVERAGEIF('TT History'!$B:$B, D5146, 'TT History'!$E:$E) &gt; 9.8%, 1.1205, IF(AVERAGEIF('TT History'!$B:$B, D5146, 'TT History'!$E:$E) &gt;= 8.5%, 1.1055, 1.0525)), 1.0525)</f>
        <v>18.04396453633948</v>
      </c>
    </row>
    <row r="5147" spans="1:8" x14ac:dyDescent="0.25">
      <c r="A5147" t="s">
        <v>176</v>
      </c>
      <c r="B5147" t="str">
        <f>VLOOKUP(C5147, olt_db!$B$2:$E$70, 2, 0)</f>
        <v>OLT-SMGN-Hulakma_Sinaga</v>
      </c>
      <c r="C5147" t="s">
        <v>1471</v>
      </c>
      <c r="D5147" s="30" t="s">
        <v>1989</v>
      </c>
      <c r="E5147" s="30" t="s">
        <v>1681</v>
      </c>
      <c r="F5147" s="134">
        <v>2.97714235803278</v>
      </c>
      <c r="G5147" s="135">
        <v>99.095713589007602</v>
      </c>
      <c r="H5147" s="32">
        <f>ACOS(COS(RADIANS(90-F5148)) * COS(RADIANS(90-F5147)) + SIN(RADIANS(90-F5148)) * SIN(RADIANS(90-F5147)) * COS(RADIANS(G5148-G5147))) * 6371392 * IFERROR(IF(AVERAGEIF('TT History'!$B:$B, D5147, 'TT History'!$E:$E) &gt; 9.8%, 1.1205, IF(AVERAGEIF('TT History'!$B:$B, D5147, 'TT History'!$E:$E) &gt;= 8.5%, 1.1055, 1.0525)), 1.0525)</f>
        <v>20.024292173459322</v>
      </c>
    </row>
    <row r="5148" spans="1:8" x14ac:dyDescent="0.25">
      <c r="A5148" t="s">
        <v>176</v>
      </c>
      <c r="B5148" t="str">
        <f>VLOOKUP(C5148, olt_db!$B$2:$E$70, 2, 0)</f>
        <v>OLT-SMGN-Hulakma_Sinaga</v>
      </c>
      <c r="C5148" t="s">
        <v>1471</v>
      </c>
      <c r="D5148" s="30" t="s">
        <v>1989</v>
      </c>
      <c r="E5148" s="30" t="s">
        <v>1682</v>
      </c>
      <c r="F5148" s="134">
        <v>2.9769898182269001</v>
      </c>
      <c r="G5148" s="135">
        <v>99.095791170502807</v>
      </c>
      <c r="H5148" s="32">
        <f>ACOS(COS(RADIANS(90-F5149)) * COS(RADIANS(90-F5148)) + SIN(RADIANS(90-F5149)) * SIN(RADIANS(90-F5148)) * COS(RADIANS(G5149-G5148))) * 6371392 * IFERROR(IF(AVERAGEIF('TT History'!$B:$B, D5148, 'TT History'!$E:$E) &gt; 9.8%, 1.1205, IF(AVERAGEIF('TT History'!$B:$B, D5148, 'TT History'!$E:$E) &gt;= 8.5%, 1.1055, 1.0525)), 1.0525)</f>
        <v>19.823073157689183</v>
      </c>
    </row>
    <row r="5149" spans="1:8" x14ac:dyDescent="0.25">
      <c r="A5149" t="s">
        <v>176</v>
      </c>
      <c r="B5149" t="str">
        <f>VLOOKUP(C5149, olt_db!$B$2:$E$70, 2, 0)</f>
        <v>OLT-SMGN-Hulakma_Sinaga</v>
      </c>
      <c r="C5149" t="s">
        <v>1471</v>
      </c>
      <c r="D5149" s="30" t="s">
        <v>1989</v>
      </c>
      <c r="E5149" s="30" t="s">
        <v>1683</v>
      </c>
      <c r="F5149" s="134">
        <v>2.97683703161068</v>
      </c>
      <c r="G5149" s="135">
        <v>99.095864365713197</v>
      </c>
      <c r="H5149" s="32">
        <f>ACOS(COS(RADIANS(90-F5150)) * COS(RADIANS(90-F5149)) + SIN(RADIANS(90-F5150)) * SIN(RADIANS(90-F5149)) * COS(RADIANS(G5150-G5149))) * 6371392 * IFERROR(IF(AVERAGEIF('TT History'!$B:$B, D5149, 'TT History'!$E:$E) &gt; 9.8%, 1.1205, IF(AVERAGEIF('TT History'!$B:$B, D5149, 'TT History'!$E:$E) &gt;= 8.5%, 1.1055, 1.0525)), 1.0525)</f>
        <v>18.654523714946535</v>
      </c>
    </row>
    <row r="5150" spans="1:8" x14ac:dyDescent="0.25">
      <c r="A5150" t="s">
        <v>176</v>
      </c>
      <c r="B5150" t="str">
        <f>VLOOKUP(C5150, olt_db!$B$2:$E$70, 2, 0)</f>
        <v>OLT-SMGN-Hulakma_Sinaga</v>
      </c>
      <c r="C5150" t="s">
        <v>1471</v>
      </c>
      <c r="D5150" s="30" t="s">
        <v>1989</v>
      </c>
      <c r="E5150" s="30" t="s">
        <v>1684</v>
      </c>
      <c r="F5150" s="134">
        <v>2.9766963441348699</v>
      </c>
      <c r="G5150" s="135">
        <v>99.095939372381807</v>
      </c>
      <c r="H5150" s="32">
        <f>ACOS(COS(RADIANS(90-F5151)) * COS(RADIANS(90-F5150)) + SIN(RADIANS(90-F5151)) * SIN(RADIANS(90-F5150)) * COS(RADIANS(G5151-G5150))) * 6371392 * IFERROR(IF(AVERAGEIF('TT History'!$B:$B, D5150, 'TT History'!$E:$E) &gt; 9.8%, 1.1205, IF(AVERAGEIF('TT History'!$B:$B, D5150, 'TT History'!$E:$E) &gt;= 8.5%, 1.1055, 1.0525)), 1.0525)</f>
        <v>26.385265061438577</v>
      </c>
    </row>
    <row r="5151" spans="1:8" x14ac:dyDescent="0.25">
      <c r="A5151" t="s">
        <v>176</v>
      </c>
      <c r="B5151" t="str">
        <f>VLOOKUP(C5151, olt_db!$B$2:$E$70, 2, 0)</f>
        <v>OLT-SMGN-Hulakma_Sinaga</v>
      </c>
      <c r="C5151" t="s">
        <v>1471</v>
      </c>
      <c r="D5151" s="30" t="s">
        <v>1989</v>
      </c>
      <c r="E5151" s="30" t="s">
        <v>1685</v>
      </c>
      <c r="F5151" s="134">
        <v>2.9764935328365301</v>
      </c>
      <c r="G5151" s="135">
        <v>99.0960379415733</v>
      </c>
      <c r="H5151" s="32">
        <f>ACOS(COS(RADIANS(90-F5152)) * COS(RADIANS(90-F5151)) + SIN(RADIANS(90-F5152)) * SIN(RADIANS(90-F5151)) * COS(RADIANS(G5152-G5151))) * 6371392 * IFERROR(IF(AVERAGEIF('TT History'!$B:$B, D5151, 'TT History'!$E:$E) &gt; 9.8%, 1.1205, IF(AVERAGEIF('TT History'!$B:$B, D5151, 'TT History'!$E:$E) &gt;= 8.5%, 1.1055, 1.0525)), 1.0525)</f>
        <v>25.32910640678525</v>
      </c>
    </row>
    <row r="5152" spans="1:8" x14ac:dyDescent="0.25">
      <c r="A5152" t="s">
        <v>176</v>
      </c>
      <c r="B5152" t="str">
        <f>VLOOKUP(C5152, olt_db!$B$2:$E$70, 2, 0)</f>
        <v>OLT-SMGN-Hulakma_Sinaga</v>
      </c>
      <c r="C5152" t="s">
        <v>1471</v>
      </c>
      <c r="D5152" s="30" t="s">
        <v>1989</v>
      </c>
      <c r="E5152" s="30" t="s">
        <v>1686</v>
      </c>
      <c r="F5152" s="134">
        <v>2.97630121763344</v>
      </c>
      <c r="G5152" s="135">
        <v>99.096137326223896</v>
      </c>
      <c r="H5152" s="32">
        <f>ACOS(COS(RADIANS(90-F5153)) * COS(RADIANS(90-F5152)) + SIN(RADIANS(90-F5153)) * SIN(RADIANS(90-F5152)) * COS(RADIANS(G5153-G5152))) * 6371392 * IFERROR(IF(AVERAGEIF('TT History'!$B:$B, D5152, 'TT History'!$E:$E) &gt; 9.8%, 1.1205, IF(AVERAGEIF('TT History'!$B:$B, D5152, 'TT History'!$E:$E) &gt;= 8.5%, 1.1055, 1.0525)), 1.0525)</f>
        <v>17.239980958569877</v>
      </c>
    </row>
    <row r="5153" spans="1:8" x14ac:dyDescent="0.25">
      <c r="A5153" t="s">
        <v>176</v>
      </c>
      <c r="B5153" t="str">
        <f>VLOOKUP(C5153, olt_db!$B$2:$E$70, 2, 0)</f>
        <v>OLT-SMGN-Hulakma_Sinaga</v>
      </c>
      <c r="C5153" t="s">
        <v>1471</v>
      </c>
      <c r="D5153" s="30" t="s">
        <v>1989</v>
      </c>
      <c r="E5153" s="30" t="s">
        <v>1687</v>
      </c>
      <c r="F5153" s="134">
        <v>2.9761653199761602</v>
      </c>
      <c r="G5153" s="135">
        <v>99.096194229896</v>
      </c>
      <c r="H5153" s="32">
        <f>ACOS(COS(RADIANS(90-F5154)) * COS(RADIANS(90-F5153)) + SIN(RADIANS(90-F5154)) * SIN(RADIANS(90-F5153)) * COS(RADIANS(G5154-G5153))) * 6371392 * IFERROR(IF(AVERAGEIF('TT History'!$B:$B, D5153, 'TT History'!$E:$E) &gt; 9.8%, 1.1205, IF(AVERAGEIF('TT History'!$B:$B, D5153, 'TT History'!$E:$E) &gt;= 8.5%, 1.1055, 1.0525)), 1.0525)</f>
        <v>19.981861960793232</v>
      </c>
    </row>
    <row r="5154" spans="1:8" x14ac:dyDescent="0.25">
      <c r="A5154" t="s">
        <v>176</v>
      </c>
      <c r="B5154" t="str">
        <f>VLOOKUP(C5154, olt_db!$B$2:$E$70, 2, 0)</f>
        <v>OLT-SMGN-Hulakma_Sinaga</v>
      </c>
      <c r="C5154" t="s">
        <v>1471</v>
      </c>
      <c r="D5154" s="30" t="s">
        <v>1989</v>
      </c>
      <c r="E5154" s="30" t="s">
        <v>1688</v>
      </c>
      <c r="F5154" s="134">
        <v>2.9762139307895401</v>
      </c>
      <c r="G5154" s="135">
        <v>99.096358109399603</v>
      </c>
      <c r="H5154" s="32">
        <f>ACOS(COS(RADIANS(90-F5155)) * COS(RADIANS(90-F5154)) + SIN(RADIANS(90-F5155)) * SIN(RADIANS(90-F5154)) * COS(RADIANS(G5155-G5154))) * 6371392 * IFERROR(IF(AVERAGEIF('TT History'!$B:$B, D5154, 'TT History'!$E:$E) &gt; 9.8%, 1.1205, IF(AVERAGEIF('TT History'!$B:$B, D5154, 'TT History'!$E:$E) &gt;= 8.5%, 1.1055, 1.0525)), 1.0525)</f>
        <v>16.42521937694049</v>
      </c>
    </row>
    <row r="5155" spans="1:8" x14ac:dyDescent="0.25">
      <c r="A5155" t="s">
        <v>176</v>
      </c>
      <c r="B5155" t="str">
        <f>VLOOKUP(C5155, olt_db!$B$2:$E$70, 2, 0)</f>
        <v>OLT-SMGN-Hulakma_Sinaga</v>
      </c>
      <c r="C5155" t="s">
        <v>1471</v>
      </c>
      <c r="D5155" s="30" t="s">
        <v>1989</v>
      </c>
      <c r="E5155" s="30" t="s">
        <v>1689</v>
      </c>
      <c r="F5155" s="134">
        <v>2.9762622515978099</v>
      </c>
      <c r="G5155" s="135">
        <v>99.096490040391899</v>
      </c>
      <c r="H5155" s="32">
        <f>ACOS(COS(RADIANS(90-F5156)) * COS(RADIANS(90-F5155)) + SIN(RADIANS(90-F5156)) * SIN(RADIANS(90-F5155)) * COS(RADIANS(G5156-G5155))) * 6371392 * IFERROR(IF(AVERAGEIF('TT History'!$B:$B, D5155, 'TT History'!$E:$E) &gt; 9.8%, 1.1205, IF(AVERAGEIF('TT History'!$B:$B, D5155, 'TT History'!$E:$E) &gt;= 8.5%, 1.1055, 1.0525)), 1.0525)</f>
        <v>16.136661303993758</v>
      </c>
    </row>
    <row r="5156" spans="1:8" x14ac:dyDescent="0.25">
      <c r="A5156" t="s">
        <v>176</v>
      </c>
      <c r="B5156" t="str">
        <f>VLOOKUP(C5156, olt_db!$B$2:$E$70, 2, 0)</f>
        <v>OLT-SMGN-Hulakma_Sinaga</v>
      </c>
      <c r="C5156" t="s">
        <v>1471</v>
      </c>
      <c r="D5156" s="30" t="s">
        <v>1989</v>
      </c>
      <c r="E5156" s="30" t="s">
        <v>1690</v>
      </c>
      <c r="F5156" s="134">
        <v>2.9763029650192099</v>
      </c>
      <c r="G5156" s="135">
        <v>99.096621938251701</v>
      </c>
      <c r="H5156" s="32">
        <f>ACOS(COS(RADIANS(90-F5157)) * COS(RADIANS(90-F5156)) + SIN(RADIANS(90-F5157)) * SIN(RADIANS(90-F5156)) * COS(RADIANS(G5157-G5156))) * 6371392 * IFERROR(IF(AVERAGEIF('TT History'!$B:$B, D5156, 'TT History'!$E:$E) &gt; 9.8%, 1.1205, IF(AVERAGEIF('TT History'!$B:$B, D5156, 'TT History'!$E:$E) &gt;= 8.5%, 1.1055, 1.0525)), 1.0525)</f>
        <v>13.834186130804383</v>
      </c>
    </row>
    <row r="5157" spans="1:8" x14ac:dyDescent="0.25">
      <c r="A5157" t="s">
        <v>176</v>
      </c>
      <c r="B5157" t="str">
        <f>VLOOKUP(C5157, olt_db!$B$2:$E$70, 2, 0)</f>
        <v>OLT-SMGN-Hulakma_Sinaga</v>
      </c>
      <c r="C5157" t="s">
        <v>1471</v>
      </c>
      <c r="D5157" s="30" t="s">
        <v>1989</v>
      </c>
      <c r="E5157" s="30" t="s">
        <v>1691</v>
      </c>
      <c r="F5157" s="134">
        <v>2.9763250896478102</v>
      </c>
      <c r="G5157" s="135">
        <v>99.096738205278498</v>
      </c>
      <c r="H5157" s="32">
        <f>ACOS(COS(RADIANS(90-F5158)) * COS(RADIANS(90-F5157)) + SIN(RADIANS(90-F5158)) * SIN(RADIANS(90-F5157)) * COS(RADIANS(G5158-G5157))) * 6371392 * IFERROR(IF(AVERAGEIF('TT History'!$B:$B, D5157, 'TT History'!$E:$E) &gt; 9.8%, 1.1205, IF(AVERAGEIF('TT History'!$B:$B, D5157, 'TT History'!$E:$E) &gt;= 8.5%, 1.1055, 1.0525)), 1.0525)</f>
        <v>14.762964224854999</v>
      </c>
    </row>
    <row r="5158" spans="1:8" x14ac:dyDescent="0.25">
      <c r="A5158" t="s">
        <v>176</v>
      </c>
      <c r="B5158" t="str">
        <f>VLOOKUP(C5158, olt_db!$B$2:$E$70, 2, 0)</f>
        <v>OLT-SMGN-Hulakma_Sinaga</v>
      </c>
      <c r="C5158" t="s">
        <v>1471</v>
      </c>
      <c r="D5158" s="30" t="s">
        <v>1989</v>
      </c>
      <c r="E5158" s="30" t="s">
        <v>1692</v>
      </c>
      <c r="F5158" s="134">
        <v>2.9763453031673599</v>
      </c>
      <c r="G5158" s="135">
        <v>99.096862877368395</v>
      </c>
      <c r="H5158" s="32">
        <f>ACOS(COS(RADIANS(90-F5159)) * COS(RADIANS(90-F5158)) + SIN(RADIANS(90-F5159)) * SIN(RADIANS(90-F5158)) * COS(RADIANS(G5159-G5158))) * 6371392 * IFERROR(IF(AVERAGEIF('TT History'!$B:$B, D5158, 'TT History'!$E:$E) &gt; 9.8%, 1.1205, IF(AVERAGEIF('TT History'!$B:$B, D5158, 'TT History'!$E:$E) &gt;= 8.5%, 1.1055, 1.0525)), 1.0525)</f>
        <v>25.570985093074636</v>
      </c>
    </row>
    <row r="5159" spans="1:8" x14ac:dyDescent="0.25">
      <c r="A5159" t="s">
        <v>176</v>
      </c>
      <c r="B5159" t="str">
        <f>VLOOKUP(C5159, olt_db!$B$2:$E$70, 2, 0)</f>
        <v>OLT-SMGN-Hulakma_Sinaga</v>
      </c>
      <c r="C5159" t="s">
        <v>1471</v>
      </c>
      <c r="D5159" s="30" t="s">
        <v>1989</v>
      </c>
      <c r="E5159" s="30" t="s">
        <v>1693</v>
      </c>
      <c r="F5159" s="134">
        <v>2.9763918983112001</v>
      </c>
      <c r="G5159" s="135">
        <v>99.097076618859603</v>
      </c>
      <c r="H5159" s="32">
        <f>ACOS(COS(RADIANS(90-F5160)) * COS(RADIANS(90-F5159)) + SIN(RADIANS(90-F5160)) * SIN(RADIANS(90-F5159)) * COS(RADIANS(G5160-G5159))) * 6371392 * IFERROR(IF(AVERAGEIF('TT History'!$B:$B, D5159, 'TT History'!$E:$E) &gt; 9.8%, 1.1205, IF(AVERAGEIF('TT History'!$B:$B, D5159, 'TT History'!$E:$E) &gt;= 8.5%, 1.1055, 1.0525)), 1.0525)</f>
        <v>16.268235378027761</v>
      </c>
    </row>
    <row r="5160" spans="1:8" x14ac:dyDescent="0.25">
      <c r="A5160" t="s">
        <v>176</v>
      </c>
      <c r="B5160" t="str">
        <f>VLOOKUP(C5160, olt_db!$B$2:$E$70, 2, 0)</f>
        <v>OLT-SMGN-Hulakma_Sinaga</v>
      </c>
      <c r="C5160" t="s">
        <v>1471</v>
      </c>
      <c r="D5160" s="30" t="s">
        <v>1989</v>
      </c>
      <c r="E5160" s="30" t="s">
        <v>1694</v>
      </c>
      <c r="F5160" s="134">
        <v>2.9764399283397802</v>
      </c>
      <c r="G5160" s="135">
        <v>99.097207228758506</v>
      </c>
      <c r="H5160" s="32">
        <f>ACOS(COS(RADIANS(90-F5161)) * COS(RADIANS(90-F5160)) + SIN(RADIANS(90-F5161)) * SIN(RADIANS(90-F5160)) * COS(RADIANS(G5161-G5160))) * 6371392 * IFERROR(IF(AVERAGEIF('TT History'!$B:$B, D5160, 'TT History'!$E:$E) &gt; 9.8%, 1.1205, IF(AVERAGEIF('TT History'!$B:$B, D5160, 'TT History'!$E:$E) &gt;= 8.5%, 1.1055, 1.0525)), 1.0525)</f>
        <v>18.376523095674195</v>
      </c>
    </row>
    <row r="5161" spans="1:8" x14ac:dyDescent="0.25">
      <c r="A5161" t="s">
        <v>176</v>
      </c>
      <c r="B5161" t="str">
        <f>VLOOKUP(C5161, olt_db!$B$2:$E$70, 2, 0)</f>
        <v>OLT-SMGN-Hulakma_Sinaga</v>
      </c>
      <c r="C5161" t="s">
        <v>1471</v>
      </c>
      <c r="D5161" s="30" t="s">
        <v>1989</v>
      </c>
      <c r="E5161" s="30" t="s">
        <v>1695</v>
      </c>
      <c r="F5161" s="134">
        <v>2.9765897980614899</v>
      </c>
      <c r="G5161" s="135">
        <v>99.097160356032006</v>
      </c>
      <c r="H5161" s="32">
        <f>(ACOS(COS(RADIANS(90-olt_db!F40)) * COS(RADIANS(90-F5161)) + SIN(RADIANS(90-olt_db!F40)) * SIN(RADIANS(90-F5161)) * COS(RADIANS(olt_db!G40-G5161))) * 6371392)*1.105</f>
        <v>24.740517689637503</v>
      </c>
    </row>
    <row r="5162" spans="1:8" x14ac:dyDescent="0.25">
      <c r="A5162" t="s">
        <v>176</v>
      </c>
      <c r="B5162" t="str">
        <f>VLOOKUP(C5162, olt_db!$B$2:$E$70, 2, 0)</f>
        <v>OLT-SMGN-Hulakma_Sinaga</v>
      </c>
      <c r="C5162" t="s">
        <v>1471</v>
      </c>
      <c r="D5162" s="44" t="s">
        <v>2012</v>
      </c>
      <c r="E5162" s="44" t="s">
        <v>2013</v>
      </c>
      <c r="F5162" s="143">
        <v>2.97612698312575</v>
      </c>
      <c r="G5162" s="144">
        <v>99.090648428494006</v>
      </c>
      <c r="H5162" s="100">
        <f>ACOS(COS(RADIANS(90-F5163)) * COS(RADIANS(90-F5162)) + SIN(RADIANS(90-F5163)) * SIN(RADIANS(90-F5162)) * COS(RADIANS(G5163-G5162))) * 6371392 * IFERROR(IF(AVERAGEIF('TT History'!$B:$B, D5162, 'TT History'!$E:$E) &gt; 9.8%, 1.1205, IF(AVERAGEIF('TT History'!$B:$B, D5162, 'TT History'!$E:$E) &gt;= 8.5%, 1.1055, 1.0525)), 1.0525)</f>
        <v>14.909347332789491</v>
      </c>
    </row>
    <row r="5163" spans="1:8" x14ac:dyDescent="0.25">
      <c r="A5163" t="s">
        <v>176</v>
      </c>
      <c r="B5163" t="str">
        <f>VLOOKUP(C5163, olt_db!$B$2:$E$70, 2, 0)</f>
        <v>OLT-SMGN-Hulakma_Sinaga</v>
      </c>
      <c r="C5163" t="s">
        <v>1471</v>
      </c>
      <c r="D5163" s="44" t="s">
        <v>2012</v>
      </c>
      <c r="E5163" s="44" t="s">
        <v>2014</v>
      </c>
      <c r="F5163" s="143">
        <v>2.9762543342051102</v>
      </c>
      <c r="G5163" s="144">
        <v>99.090651337852904</v>
      </c>
      <c r="H5163" s="100">
        <f>ACOS(COS(RADIANS(90-F5164)) * COS(RADIANS(90-F5163)) + SIN(RADIANS(90-F5164)) * SIN(RADIANS(90-F5163)) * COS(RADIANS(G5164-G5163))) * 6371392 * IFERROR(IF(AVERAGEIF('TT History'!$B:$B, D5163, 'TT History'!$E:$E) &gt; 9.8%, 1.1205, IF(AVERAGEIF('TT History'!$B:$B, D5163, 'TT History'!$E:$E) &gt;= 8.5%, 1.1055, 1.0525)), 1.0525)</f>
        <v>20.664787154542925</v>
      </c>
    </row>
    <row r="5164" spans="1:8" x14ac:dyDescent="0.25">
      <c r="A5164" t="s">
        <v>176</v>
      </c>
      <c r="B5164" t="str">
        <f>VLOOKUP(C5164, olt_db!$B$2:$E$70, 2, 0)</f>
        <v>OLT-SMGN-Hulakma_Sinaga</v>
      </c>
      <c r="C5164" t="s">
        <v>1471</v>
      </c>
      <c r="D5164" s="44" t="s">
        <v>2012</v>
      </c>
      <c r="E5164" s="44" t="s">
        <v>2015</v>
      </c>
      <c r="F5164" s="143">
        <v>2.9764296222614099</v>
      </c>
      <c r="G5164" s="144">
        <v>99.090630148928796</v>
      </c>
      <c r="H5164" s="100">
        <f>ACOS(COS(RADIANS(90-F5165)) * COS(RADIANS(90-F5164)) + SIN(RADIANS(90-F5165)) * SIN(RADIANS(90-F5164)) * COS(RADIANS(G5165-G5164))) * 6371392 * IFERROR(IF(AVERAGEIF('TT History'!$B:$B, D5164, 'TT History'!$E:$E) &gt; 9.8%, 1.1205, IF(AVERAGEIF('TT History'!$B:$B, D5164, 'TT History'!$E:$E) &gt;= 8.5%, 1.1055, 1.0525)), 1.0525)</f>
        <v>20.101434347382227</v>
      </c>
    </row>
    <row r="5165" spans="1:8" x14ac:dyDescent="0.25">
      <c r="A5165" t="s">
        <v>176</v>
      </c>
      <c r="B5165" t="str">
        <f>VLOOKUP(C5165, olt_db!$B$2:$E$70, 2, 0)</f>
        <v>OLT-SMGN-Hulakma_Sinaga</v>
      </c>
      <c r="C5165" t="s">
        <v>1471</v>
      </c>
      <c r="D5165" s="44" t="s">
        <v>2012</v>
      </c>
      <c r="E5165" s="44" t="s">
        <v>2016</v>
      </c>
      <c r="F5165" s="143">
        <v>2.9766004320261099</v>
      </c>
      <c r="G5165" s="144">
        <v>99.0906121847691</v>
      </c>
      <c r="H5165" s="100">
        <f>ACOS(COS(RADIANS(90-F5166)) * COS(RADIANS(90-F5165)) + SIN(RADIANS(90-F5166)) * SIN(RADIANS(90-F5165)) * COS(RADIANS(G5166-G5165))) * 6371392 * IFERROR(IF(AVERAGEIF('TT History'!$B:$B, D5165, 'TT History'!$E:$E) &gt; 9.8%, 1.1205, IF(AVERAGEIF('TT History'!$B:$B, D5165, 'TT History'!$E:$E) &gt;= 8.5%, 1.1055, 1.0525)), 1.0525)</f>
        <v>19.796106235072426</v>
      </c>
    </row>
    <row r="5166" spans="1:8" x14ac:dyDescent="0.25">
      <c r="A5166" t="s">
        <v>176</v>
      </c>
      <c r="B5166" t="str">
        <f>VLOOKUP(C5166, olt_db!$B$2:$E$70, 2, 0)</f>
        <v>OLT-SMGN-Hulakma_Sinaga</v>
      </c>
      <c r="C5166" t="s">
        <v>1471</v>
      </c>
      <c r="D5166" s="44" t="s">
        <v>2012</v>
      </c>
      <c r="E5166" s="44" t="s">
        <v>2017</v>
      </c>
      <c r="F5166" s="143">
        <v>2.9767693097122399</v>
      </c>
      <c r="G5166" s="144">
        <v>99.0906027579381</v>
      </c>
      <c r="H5166" s="100">
        <f>ACOS(COS(RADIANS(90-F5167)) * COS(RADIANS(90-F5166)) + SIN(RADIANS(90-F5167)) * SIN(RADIANS(90-F5166)) * COS(RADIANS(G5167-G5166))) * 6371392 * IFERROR(IF(AVERAGEIF('TT History'!$B:$B, D5166, 'TT History'!$E:$E) &gt; 9.8%, 1.1205, IF(AVERAGEIF('TT History'!$B:$B, D5166, 'TT History'!$E:$E) &gt;= 8.5%, 1.1055, 1.0525)), 1.0525)</f>
        <v>42.754591527858707</v>
      </c>
    </row>
    <row r="5167" spans="1:8" x14ac:dyDescent="0.25">
      <c r="A5167" t="s">
        <v>176</v>
      </c>
      <c r="B5167" t="str">
        <f>VLOOKUP(C5167, olt_db!$B$2:$E$70, 2, 0)</f>
        <v>OLT-SMGN-Hulakma_Sinaga</v>
      </c>
      <c r="C5167" t="s">
        <v>1471</v>
      </c>
      <c r="D5167" s="44" t="s">
        <v>2012</v>
      </c>
      <c r="E5167" s="44" t="s">
        <v>2018</v>
      </c>
      <c r="F5167" s="143">
        <v>2.9771328982575098</v>
      </c>
      <c r="G5167" s="144">
        <v>99.090567399024195</v>
      </c>
      <c r="H5167" s="100">
        <f>ACOS(COS(RADIANS(90-F5168)) * COS(RADIANS(90-F5167)) + SIN(RADIANS(90-F5168)) * SIN(RADIANS(90-F5167)) * COS(RADIANS(G5168-G5167))) * 6371392 * IFERROR(IF(AVERAGEIF('TT History'!$B:$B, D5167, 'TT History'!$E:$E) &gt; 9.8%, 1.1205, IF(AVERAGEIF('TT History'!$B:$B, D5167, 'TT History'!$E:$E) &gt;= 8.5%, 1.1055, 1.0525)), 1.0525)</f>
        <v>36.291688305611181</v>
      </c>
    </row>
    <row r="5168" spans="1:8" x14ac:dyDescent="0.25">
      <c r="A5168" t="s">
        <v>176</v>
      </c>
      <c r="B5168" t="str">
        <f>VLOOKUP(C5168, olt_db!$B$2:$E$70, 2, 0)</f>
        <v>OLT-SMGN-Hulakma_Sinaga</v>
      </c>
      <c r="C5168" t="s">
        <v>1471</v>
      </c>
      <c r="D5168" s="44" t="s">
        <v>2012</v>
      </c>
      <c r="E5168" s="44" t="s">
        <v>2019</v>
      </c>
      <c r="F5168" s="143">
        <v>2.9774416346217598</v>
      </c>
      <c r="G5168" s="144">
        <v>99.090538538592</v>
      </c>
      <c r="H5168" s="100">
        <f>ACOS(COS(RADIANS(90-F5169)) * COS(RADIANS(90-F5168)) + SIN(RADIANS(90-F5169)) * SIN(RADIANS(90-F5168)) * COS(RADIANS(G5169-G5168))) * 6371392 * IFERROR(IF(AVERAGEIF('TT History'!$B:$B, D5168, 'TT History'!$E:$E) &gt; 9.8%, 1.1205, IF(AVERAGEIF('TT History'!$B:$B, D5168, 'TT History'!$E:$E) &gt;= 8.5%, 1.1055, 1.0525)), 1.0525)</f>
        <v>29.353799733734292</v>
      </c>
    </row>
    <row r="5169" spans="1:8" x14ac:dyDescent="0.25">
      <c r="A5169" t="s">
        <v>176</v>
      </c>
      <c r="B5169" t="str">
        <f>VLOOKUP(C5169, olt_db!$B$2:$E$70, 2, 0)</f>
        <v>OLT-SMGN-Hulakma_Sinaga</v>
      </c>
      <c r="C5169" t="s">
        <v>1471</v>
      </c>
      <c r="D5169" s="44" t="s">
        <v>2012</v>
      </c>
      <c r="E5169" s="44" t="s">
        <v>2020</v>
      </c>
      <c r="F5169" s="143">
        <v>2.9776911805277799</v>
      </c>
      <c r="G5169" s="144">
        <v>99.090513444153103</v>
      </c>
      <c r="H5169" s="100">
        <f>ACOS(COS(RADIANS(90-F5170)) * COS(RADIANS(90-F5169)) + SIN(RADIANS(90-F5170)) * SIN(RADIANS(90-F5169)) * COS(RADIANS(G5170-G5169))) * 6371392 * IFERROR(IF(AVERAGEIF('TT History'!$B:$B, D5169, 'TT History'!$E:$E) &gt; 9.8%, 1.1205, IF(AVERAGEIF('TT History'!$B:$B, D5169, 'TT History'!$E:$E) &gt;= 8.5%, 1.1055, 1.0525)), 1.0525)</f>
        <v>27.286994456623731</v>
      </c>
    </row>
    <row r="5170" spans="1:8" x14ac:dyDescent="0.25">
      <c r="A5170" t="s">
        <v>176</v>
      </c>
      <c r="B5170" t="str">
        <f>VLOOKUP(C5170, olt_db!$B$2:$E$70, 2, 0)</f>
        <v>OLT-SMGN-Hulakma_Sinaga</v>
      </c>
      <c r="C5170" t="s">
        <v>1471</v>
      </c>
      <c r="D5170" s="44" t="s">
        <v>2012</v>
      </c>
      <c r="E5170" s="44" t="s">
        <v>2021</v>
      </c>
      <c r="F5170" s="143">
        <v>2.9779237450840199</v>
      </c>
      <c r="G5170" s="144">
        <v>99.090497013878704</v>
      </c>
      <c r="H5170" s="100">
        <f>ACOS(COS(RADIANS(90-F5171)) * COS(RADIANS(90-F5170)) + SIN(RADIANS(90-F5171)) * SIN(RADIANS(90-F5170)) * COS(RADIANS(G5171-G5170))) * 6371392 * IFERROR(IF(AVERAGEIF('TT History'!$B:$B, D5170, 'TT History'!$E:$E) &gt; 9.8%, 1.1205, IF(AVERAGEIF('TT History'!$B:$B, D5170, 'TT History'!$E:$E) &gt;= 8.5%, 1.1055, 1.0525)), 1.0525)</f>
        <v>23.153420326484834</v>
      </c>
    </row>
    <row r="5171" spans="1:8" x14ac:dyDescent="0.25">
      <c r="A5171" t="s">
        <v>176</v>
      </c>
      <c r="B5171" t="str">
        <f>VLOOKUP(C5171, olt_db!$B$2:$E$70, 2, 0)</f>
        <v>OLT-SMGN-Hulakma_Sinaga</v>
      </c>
      <c r="C5171" t="s">
        <v>1471</v>
      </c>
      <c r="D5171" s="44" t="s">
        <v>2012</v>
      </c>
      <c r="E5171" s="44" t="s">
        <v>2022</v>
      </c>
      <c r="F5171" s="143">
        <v>2.97793648799292</v>
      </c>
      <c r="G5171" s="144">
        <v>99.090694695174093</v>
      </c>
      <c r="H5171" s="100">
        <f>ACOS(COS(RADIANS(90-F5172)) * COS(RADIANS(90-F5171)) + SIN(RADIANS(90-F5172)) * SIN(RADIANS(90-F5171)) * COS(RADIANS(G5172-G5171))) * 6371392 * IFERROR(IF(AVERAGEIF('TT History'!$B:$B, D5171, 'TT History'!$E:$E) &gt; 9.8%, 1.1205, IF(AVERAGEIF('TT History'!$B:$B, D5171, 'TT History'!$E:$E) &gt;= 8.5%, 1.1055, 1.0525)), 1.0525)</f>
        <v>18.822377045945817</v>
      </c>
    </row>
    <row r="5172" spans="1:8" x14ac:dyDescent="0.25">
      <c r="A5172" t="s">
        <v>176</v>
      </c>
      <c r="B5172" t="str">
        <f>VLOOKUP(C5172, olt_db!$B$2:$E$70, 2, 0)</f>
        <v>OLT-SMGN-Hulakma_Sinaga</v>
      </c>
      <c r="C5172" t="s">
        <v>1471</v>
      </c>
      <c r="D5172" s="44" t="s">
        <v>2012</v>
      </c>
      <c r="E5172" s="44" t="s">
        <v>2023</v>
      </c>
      <c r="F5172" s="143">
        <v>2.9779451185012098</v>
      </c>
      <c r="G5172" s="144">
        <v>99.090855502400004</v>
      </c>
      <c r="H5172" s="100">
        <f>ACOS(COS(RADIANS(90-F5173)) * COS(RADIANS(90-F5172)) + SIN(RADIANS(90-F5173)) * SIN(RADIANS(90-F5172)) * COS(RADIANS(G5173-G5172))) * 6371392 * IFERROR(IF(AVERAGEIF('TT History'!$B:$B, D5172, 'TT History'!$E:$E) &gt; 9.8%, 1.1205, IF(AVERAGEIF('TT History'!$B:$B, D5172, 'TT History'!$E:$E) &gt;= 8.5%, 1.1055, 1.0525)), 1.0525)</f>
        <v>18.394445322476134</v>
      </c>
    </row>
    <row r="5173" spans="1:8" x14ac:dyDescent="0.25">
      <c r="A5173" t="s">
        <v>176</v>
      </c>
      <c r="B5173" t="str">
        <f>VLOOKUP(C5173, olt_db!$B$2:$E$70, 2, 0)</f>
        <v>OLT-SMGN-Hulakma_Sinaga</v>
      </c>
      <c r="C5173" t="s">
        <v>1471</v>
      </c>
      <c r="D5173" s="44" t="s">
        <v>2012</v>
      </c>
      <c r="E5173" s="44" t="s">
        <v>2024</v>
      </c>
      <c r="F5173" s="143">
        <v>2.9779427144539898</v>
      </c>
      <c r="G5173" s="144">
        <v>99.091012861435104</v>
      </c>
      <c r="H5173" s="100">
        <f>ACOS(COS(RADIANS(90-F5174)) * COS(RADIANS(90-F5173)) + SIN(RADIANS(90-F5174)) * SIN(RADIANS(90-F5173)) * COS(RADIANS(G5174-G5173))) * 6371392 * IFERROR(IF(AVERAGEIF('TT History'!$B:$B, D5173, 'TT History'!$E:$E) &gt; 9.8%, 1.1205, IF(AVERAGEIF('TT History'!$B:$B, D5173, 'TT History'!$E:$E) &gt;= 8.5%, 1.1055, 1.0525)), 1.0525)</f>
        <v>19.466769061355972</v>
      </c>
    </row>
    <row r="5174" spans="1:8" x14ac:dyDescent="0.25">
      <c r="A5174" t="s">
        <v>176</v>
      </c>
      <c r="B5174" t="str">
        <f>VLOOKUP(C5174, olt_db!$B$2:$E$70, 2, 0)</f>
        <v>OLT-SMGN-Hulakma_Sinaga</v>
      </c>
      <c r="C5174" t="s">
        <v>1471</v>
      </c>
      <c r="D5174" s="44" t="s">
        <v>2012</v>
      </c>
      <c r="E5174" s="44" t="s">
        <v>2025</v>
      </c>
      <c r="F5174" s="143">
        <v>2.9779486208572998</v>
      </c>
      <c r="G5174" s="144">
        <v>99.091179308743804</v>
      </c>
      <c r="H5174" s="100">
        <f>ACOS(COS(RADIANS(90-F5175)) * COS(RADIANS(90-F5174)) + SIN(RADIANS(90-F5175)) * SIN(RADIANS(90-F5174)) * COS(RADIANS(G5175-G5174))) * 6371392 * IFERROR(IF(AVERAGEIF('TT History'!$B:$B, D5174, 'TT History'!$E:$E) &gt; 9.8%, 1.1205, IF(AVERAGEIF('TT History'!$B:$B, D5174, 'TT History'!$E:$E) &gt;= 8.5%, 1.1055, 1.0525)), 1.0525)</f>
        <v>20.095721065847759</v>
      </c>
    </row>
    <row r="5175" spans="1:8" x14ac:dyDescent="0.25">
      <c r="A5175" t="s">
        <v>176</v>
      </c>
      <c r="B5175" t="str">
        <f>VLOOKUP(C5175, olt_db!$B$2:$E$70, 2, 0)</f>
        <v>OLT-SMGN-Hulakma_Sinaga</v>
      </c>
      <c r="C5175" t="s">
        <v>1471</v>
      </c>
      <c r="D5175" s="44" t="s">
        <v>2012</v>
      </c>
      <c r="E5175" s="44" t="s">
        <v>2026</v>
      </c>
      <c r="F5175" s="143">
        <v>2.97795438514322</v>
      </c>
      <c r="G5175" s="144">
        <v>99.091351144982298</v>
      </c>
      <c r="H5175" s="100">
        <f>ACOS(COS(RADIANS(90-F5176)) * COS(RADIANS(90-F5175)) + SIN(RADIANS(90-F5176)) * SIN(RADIANS(90-F5175)) * COS(RADIANS(G5176-G5175))) * 6371392 * IFERROR(IF(AVERAGEIF('TT History'!$B:$B, D5175, 'TT History'!$E:$E) &gt; 9.8%, 1.1205, IF(AVERAGEIF('TT History'!$B:$B, D5175, 'TT History'!$E:$E) &gt;= 8.5%, 1.1055, 1.0525)), 1.0525)</f>
        <v>22.733227115338781</v>
      </c>
    </row>
    <row r="5176" spans="1:8" x14ac:dyDescent="0.25">
      <c r="A5176" t="s">
        <v>176</v>
      </c>
      <c r="B5176" t="str">
        <f>VLOOKUP(C5176, olt_db!$B$2:$E$70, 2, 0)</f>
        <v>OLT-SMGN-Hulakma_Sinaga</v>
      </c>
      <c r="C5176" t="s">
        <v>1471</v>
      </c>
      <c r="D5176" s="44" t="s">
        <v>2012</v>
      </c>
      <c r="E5176" s="44" t="s">
        <v>2027</v>
      </c>
      <c r="F5176" s="143">
        <v>2.97795324035447</v>
      </c>
      <c r="G5176" s="144">
        <v>99.0915456382982</v>
      </c>
      <c r="H5176" s="100">
        <f>ACOS(COS(RADIANS(90-F5177)) * COS(RADIANS(90-F5176)) + SIN(RADIANS(90-F5177)) * SIN(RADIANS(90-F5176)) * COS(RADIANS(G5177-G5176))) * 6371392 * IFERROR(IF(AVERAGEIF('TT History'!$B:$B, D5176, 'TT History'!$E:$E) &gt; 9.8%, 1.1205, IF(AVERAGEIF('TT History'!$B:$B, D5176, 'TT History'!$E:$E) &gt;= 8.5%, 1.1055, 1.0525)), 1.0525)</f>
        <v>25.209970385525693</v>
      </c>
    </row>
    <row r="5177" spans="1:8" x14ac:dyDescent="0.25">
      <c r="A5177" t="s">
        <v>176</v>
      </c>
      <c r="B5177" t="str">
        <f>VLOOKUP(C5177, olt_db!$B$2:$E$70, 2, 0)</f>
        <v>OLT-SMGN-Hulakma_Sinaga</v>
      </c>
      <c r="C5177" t="s">
        <v>1471</v>
      </c>
      <c r="D5177" s="44" t="s">
        <v>2012</v>
      </c>
      <c r="E5177" s="44" t="s">
        <v>2028</v>
      </c>
      <c r="F5177" s="143">
        <v>2.9779638938516602</v>
      </c>
      <c r="G5177" s="144">
        <v>99.091761061236497</v>
      </c>
      <c r="H5177" s="100">
        <f>ACOS(COS(RADIANS(90-F5178)) * COS(RADIANS(90-F5177)) + SIN(RADIANS(90-F5178)) * SIN(RADIANS(90-F5177)) * COS(RADIANS(G5178-G5177))) * 6371392 * IFERROR(IF(AVERAGEIF('TT History'!$B:$B, D5177, 'TT History'!$E:$E) &gt; 9.8%, 1.1205, IF(AVERAGEIF('TT History'!$B:$B, D5177, 'TT History'!$E:$E) &gt;= 8.5%, 1.1055, 1.0525)), 1.0525)</f>
        <v>20.961512727114457</v>
      </c>
    </row>
    <row r="5178" spans="1:8" x14ac:dyDescent="0.25">
      <c r="A5178" t="s">
        <v>176</v>
      </c>
      <c r="B5178" t="str">
        <f>VLOOKUP(C5178, olt_db!$B$2:$E$70, 2, 0)</f>
        <v>OLT-SMGN-Hulakma_Sinaga</v>
      </c>
      <c r="C5178" t="s">
        <v>1471</v>
      </c>
      <c r="D5178" s="44" t="s">
        <v>2012</v>
      </c>
      <c r="E5178" s="44" t="s">
        <v>2029</v>
      </c>
      <c r="F5178" s="143">
        <v>2.9779760514829299</v>
      </c>
      <c r="G5178" s="144">
        <v>99.091939988339902</v>
      </c>
      <c r="H5178" s="100">
        <f>ACOS(COS(RADIANS(90-F5179)) * COS(RADIANS(90-F5178)) + SIN(RADIANS(90-F5179)) * SIN(RADIANS(90-F5178)) * COS(RADIANS(G5179-G5178))) * 6371392 * IFERROR(IF(AVERAGEIF('TT History'!$B:$B, D5178, 'TT History'!$E:$E) &gt; 9.8%, 1.1205, IF(AVERAGEIF('TT History'!$B:$B, D5178, 'TT History'!$E:$E) &gt;= 8.5%, 1.1055, 1.0525)), 1.0525)</f>
        <v>26.99173866768901</v>
      </c>
    </row>
    <row r="5179" spans="1:8" x14ac:dyDescent="0.25">
      <c r="A5179" t="s">
        <v>176</v>
      </c>
      <c r="B5179" t="str">
        <f>VLOOKUP(C5179, olt_db!$B$2:$E$70, 2, 0)</f>
        <v>OLT-SMGN-Hulakma_Sinaga</v>
      </c>
      <c r="C5179" t="s">
        <v>1471</v>
      </c>
      <c r="D5179" s="44" t="s">
        <v>2012</v>
      </c>
      <c r="E5179" s="44" t="s">
        <v>2030</v>
      </c>
      <c r="F5179" s="143">
        <v>2.97797569468116</v>
      </c>
      <c r="G5179" s="144">
        <v>99.0921709176109</v>
      </c>
      <c r="H5179" s="100">
        <f>ACOS(COS(RADIANS(90-F5180)) * COS(RADIANS(90-F5179)) + SIN(RADIANS(90-F5180)) * SIN(RADIANS(90-F5179)) * COS(RADIANS(G5180-G5179))) * 6371392 * IFERROR(IF(AVERAGEIF('TT History'!$B:$B, D5179, 'TT History'!$E:$E) &gt; 9.8%, 1.1205, IF(AVERAGEIF('TT History'!$B:$B, D5179, 'TT History'!$E:$E) &gt;= 8.5%, 1.1055, 1.0525)), 1.0525)</f>
        <v>29.260446264261521</v>
      </c>
    </row>
    <row r="5180" spans="1:8" x14ac:dyDescent="0.25">
      <c r="A5180" t="s">
        <v>176</v>
      </c>
      <c r="B5180" t="str">
        <f>VLOOKUP(C5180, olt_db!$B$2:$E$70, 2, 0)</f>
        <v>OLT-SMGN-Hulakma_Sinaga</v>
      </c>
      <c r="C5180" t="s">
        <v>1471</v>
      </c>
      <c r="D5180" s="44" t="s">
        <v>2012</v>
      </c>
      <c r="E5180" s="44" t="s">
        <v>2031</v>
      </c>
      <c r="F5180" s="143">
        <v>2.9779740040305498</v>
      </c>
      <c r="G5180" s="144">
        <v>99.092421253872004</v>
      </c>
      <c r="H5180" s="100">
        <f>ACOS(COS(RADIANS(90-F5181)) * COS(RADIANS(90-F5180)) + SIN(RADIANS(90-F5181)) * SIN(RADIANS(90-F5180)) * COS(RADIANS(G5181-G5180))) * 6371392 * IFERROR(IF(AVERAGEIF('TT History'!$B:$B, D5180, 'TT History'!$E:$E) &gt; 9.8%, 1.1205, IF(AVERAGEIF('TT History'!$B:$B, D5180, 'TT History'!$E:$E) &gt;= 8.5%, 1.1055, 1.0525)), 1.0525)</f>
        <v>28.984438580711728</v>
      </c>
    </row>
    <row r="5181" spans="1:8" x14ac:dyDescent="0.25">
      <c r="A5181" t="s">
        <v>176</v>
      </c>
      <c r="B5181" t="str">
        <f>VLOOKUP(C5181, olt_db!$B$2:$E$70, 2, 0)</f>
        <v>OLT-SMGN-Hulakma_Sinaga</v>
      </c>
      <c r="C5181" t="s">
        <v>1471</v>
      </c>
      <c r="D5181" s="44" t="s">
        <v>2012</v>
      </c>
      <c r="E5181" s="44" t="s">
        <v>2032</v>
      </c>
      <c r="F5181" s="143">
        <v>2.9779645032441899</v>
      </c>
      <c r="G5181" s="144">
        <v>99.092669051262405</v>
      </c>
      <c r="H5181" s="100">
        <f>ACOS(COS(RADIANS(90-F5182)) * COS(RADIANS(90-F5181)) + SIN(RADIANS(90-F5182)) * SIN(RADIANS(90-F5181)) * COS(RADIANS(G5182-G5181))) * 6371392 * IFERROR(IF(AVERAGEIF('TT History'!$B:$B, D5181, 'TT History'!$E:$E) &gt; 9.8%, 1.1205, IF(AVERAGEIF('TT History'!$B:$B, D5181, 'TT History'!$E:$E) &gt;= 8.5%, 1.1055, 1.0525)), 1.0525)</f>
        <v>26.29846059191928</v>
      </c>
    </row>
    <row r="5182" spans="1:8" x14ac:dyDescent="0.25">
      <c r="A5182" t="s">
        <v>176</v>
      </c>
      <c r="B5182" t="str">
        <f>VLOOKUP(C5182, olt_db!$B$2:$E$70, 2, 0)</f>
        <v>OLT-SMGN-Hulakma_Sinaga</v>
      </c>
      <c r="C5182" t="s">
        <v>1471</v>
      </c>
      <c r="D5182" s="44" t="s">
        <v>2012</v>
      </c>
      <c r="E5182" s="44" t="s">
        <v>1990</v>
      </c>
      <c r="F5182" s="143">
        <v>2.9779780716645798</v>
      </c>
      <c r="G5182" s="144">
        <v>99.092893642380105</v>
      </c>
      <c r="H5182" s="100">
        <f>ACOS(COS(RADIANS(90-F5183)) * COS(RADIANS(90-F5182)) + SIN(RADIANS(90-F5183)) * SIN(RADIANS(90-F5182)) * COS(RADIANS(G5183-G5182))) * 6371392 * IFERROR(IF(AVERAGEIF('TT History'!$B:$B, D5182, 'TT History'!$E:$E) &gt; 9.8%, 1.1205, IF(AVERAGEIF('TT History'!$B:$B, D5182, 'TT History'!$E:$E) &gt;= 8.5%, 1.1055, 1.0525)), 1.0525)</f>
        <v>15.825191248940781</v>
      </c>
    </row>
    <row r="5183" spans="1:8" x14ac:dyDescent="0.25">
      <c r="A5183" t="s">
        <v>176</v>
      </c>
      <c r="B5183" t="str">
        <f>VLOOKUP(C5183, olt_db!$B$2:$E$70, 2, 0)</f>
        <v>OLT-SMGN-Hulakma_Sinaga</v>
      </c>
      <c r="C5183" t="s">
        <v>1471</v>
      </c>
      <c r="D5183" s="44" t="s">
        <v>2012</v>
      </c>
      <c r="E5183" s="44" t="s">
        <v>1991</v>
      </c>
      <c r="F5183" s="143">
        <v>2.9779895736286002</v>
      </c>
      <c r="G5183" s="144">
        <v>99.093028550666801</v>
      </c>
      <c r="H5183" s="100">
        <f>ACOS(COS(RADIANS(90-F5184)) * COS(RADIANS(90-F5183)) + SIN(RADIANS(90-F5184)) * SIN(RADIANS(90-F5183)) * COS(RADIANS(G5184-G5183))) * 6371392 * IFERROR(IF(AVERAGEIF('TT History'!$B:$B, D5183, 'TT History'!$E:$E) &gt; 9.8%, 1.1205, IF(AVERAGEIF('TT History'!$B:$B, D5183, 'TT History'!$E:$E) &gt;= 8.5%, 1.1055, 1.0525)), 1.0525)</f>
        <v>22.008587995602522</v>
      </c>
    </row>
    <row r="5184" spans="1:8" x14ac:dyDescent="0.25">
      <c r="A5184" t="s">
        <v>176</v>
      </c>
      <c r="B5184" t="str">
        <f>VLOOKUP(C5184, olt_db!$B$2:$E$70, 2, 0)</f>
        <v>OLT-SMGN-Hulakma_Sinaga</v>
      </c>
      <c r="C5184" t="s">
        <v>1471</v>
      </c>
      <c r="D5184" s="44" t="s">
        <v>2012</v>
      </c>
      <c r="E5184" s="44" t="s">
        <v>1992</v>
      </c>
      <c r="F5184" s="143">
        <v>2.9780022862454198</v>
      </c>
      <c r="G5184" s="144">
        <v>99.093216420494102</v>
      </c>
      <c r="H5184" s="100">
        <f>ACOS(COS(RADIANS(90-F5185)) * COS(RADIANS(90-F5184)) + SIN(RADIANS(90-F5185)) * SIN(RADIANS(90-F5184)) * COS(RADIANS(G5185-G5184))) * 6371392 * IFERROR(IF(AVERAGEIF('TT History'!$B:$B, D5184, 'TT History'!$E:$E) &gt; 9.8%, 1.1205, IF(AVERAGEIF('TT History'!$B:$B, D5184, 'TT History'!$E:$E) &gt;= 8.5%, 1.1055, 1.0525)), 1.0525)</f>
        <v>19.070601887782114</v>
      </c>
    </row>
    <row r="5185" spans="1:8" x14ac:dyDescent="0.25">
      <c r="A5185" t="s">
        <v>176</v>
      </c>
      <c r="B5185" t="str">
        <f>VLOOKUP(C5185, olt_db!$B$2:$E$70, 2, 0)</f>
        <v>OLT-SMGN-Hulakma_Sinaga</v>
      </c>
      <c r="C5185" t="s">
        <v>1471</v>
      </c>
      <c r="D5185" s="44" t="s">
        <v>2012</v>
      </c>
      <c r="E5185" s="44" t="s">
        <v>1993</v>
      </c>
      <c r="F5185" s="143">
        <v>2.97800978793257</v>
      </c>
      <c r="G5185" s="144">
        <v>99.093379408540898</v>
      </c>
      <c r="H5185" s="100">
        <f>ACOS(COS(RADIANS(90-F5186)) * COS(RADIANS(90-F5185)) + SIN(RADIANS(90-F5186)) * SIN(RADIANS(90-F5185)) * COS(RADIANS(G5186-G5185))) * 6371392 * IFERROR(IF(AVERAGEIF('TT History'!$B:$B, D5185, 'TT History'!$E:$E) &gt; 9.8%, 1.1205, IF(AVERAGEIF('TT History'!$B:$B, D5185, 'TT History'!$E:$E) &gt;= 8.5%, 1.1055, 1.0525)), 1.0525)</f>
        <v>19.546367144880836</v>
      </c>
    </row>
    <row r="5186" spans="1:8" x14ac:dyDescent="0.25">
      <c r="A5186" t="s">
        <v>176</v>
      </c>
      <c r="B5186" t="str">
        <f>VLOOKUP(C5186, olt_db!$B$2:$E$70, 2, 0)</f>
        <v>OLT-SMGN-Hulakma_Sinaga</v>
      </c>
      <c r="C5186" t="s">
        <v>1471</v>
      </c>
      <c r="D5186" s="44" t="s">
        <v>2012</v>
      </c>
      <c r="E5186" s="44" t="s">
        <v>1994</v>
      </c>
      <c r="F5186" s="143">
        <v>2.9780136541834601</v>
      </c>
      <c r="G5186" s="144">
        <v>99.093546592499195</v>
      </c>
      <c r="H5186" s="100">
        <f>ACOS(COS(RADIANS(90-F5187)) * COS(RADIANS(90-F5186)) + SIN(RADIANS(90-F5187)) * SIN(RADIANS(90-F5186)) * COS(RADIANS(G5187-G5186))) * 6371392 * IFERROR(IF(AVERAGEIF('TT History'!$B:$B, D5186, 'TT History'!$E:$E) &gt; 9.8%, 1.1205, IF(AVERAGEIF('TT History'!$B:$B, D5186, 'TT History'!$E:$E) &gt;= 8.5%, 1.1055, 1.0525)), 1.0525)</f>
        <v>15.720419997071659</v>
      </c>
    </row>
    <row r="5187" spans="1:8" x14ac:dyDescent="0.25">
      <c r="A5187" t="s">
        <v>176</v>
      </c>
      <c r="B5187" t="str">
        <f>VLOOKUP(C5187, olt_db!$B$2:$E$70, 2, 0)</f>
        <v>OLT-SMGN-Hulakma_Sinaga</v>
      </c>
      <c r="C5187" t="s">
        <v>1471</v>
      </c>
      <c r="D5187" s="44" t="s">
        <v>2012</v>
      </c>
      <c r="E5187" s="44" t="s">
        <v>1995</v>
      </c>
      <c r="F5187" s="143">
        <v>2.9780207226472202</v>
      </c>
      <c r="G5187" s="144">
        <v>99.093680905677303</v>
      </c>
      <c r="H5187" s="100">
        <f>ACOS(COS(RADIANS(90-F5188)) * COS(RADIANS(90-F5187)) + SIN(RADIANS(90-F5188)) * SIN(RADIANS(90-F5187)) * COS(RADIANS(G5188-G5187))) * 6371392 * IFERROR(IF(AVERAGEIF('TT History'!$B:$B, D5187, 'TT History'!$E:$E) &gt; 9.8%, 1.1205, IF(AVERAGEIF('TT History'!$B:$B, D5187, 'TT History'!$E:$E) &gt;= 8.5%, 1.1055, 1.0525)), 1.0525)</f>
        <v>15.164010727506289</v>
      </c>
    </row>
    <row r="5188" spans="1:8" x14ac:dyDescent="0.25">
      <c r="A5188" t="s">
        <v>176</v>
      </c>
      <c r="B5188" t="str">
        <f>VLOOKUP(C5188, olt_db!$B$2:$E$70, 2, 0)</f>
        <v>OLT-SMGN-Hulakma_Sinaga</v>
      </c>
      <c r="C5188" t="s">
        <v>1471</v>
      </c>
      <c r="D5188" s="44" t="s">
        <v>2012</v>
      </c>
      <c r="E5188" s="44" t="s">
        <v>1996</v>
      </c>
      <c r="F5188" s="143">
        <v>2.9780293548606398</v>
      </c>
      <c r="G5188" s="144">
        <v>99.093810356118695</v>
      </c>
      <c r="H5188" s="100">
        <f>ACOS(COS(RADIANS(90-F5189)) * COS(RADIANS(90-F5188)) + SIN(RADIANS(90-F5189)) * SIN(RADIANS(90-F5188)) * COS(RADIANS(G5189-G5188))) * 6371392 * IFERROR(IF(AVERAGEIF('TT History'!$B:$B, D5188, 'TT History'!$E:$E) &gt; 9.8%, 1.1205, IF(AVERAGEIF('TT History'!$B:$B, D5188, 'TT History'!$E:$E) &gt;= 8.5%, 1.1055, 1.0525)), 1.0525)</f>
        <v>18.385214841804668</v>
      </c>
    </row>
    <row r="5189" spans="1:8" x14ac:dyDescent="0.25">
      <c r="A5189" t="s">
        <v>176</v>
      </c>
      <c r="B5189" t="str">
        <f>VLOOKUP(C5189, olt_db!$B$2:$E$70, 2, 0)</f>
        <v>OLT-SMGN-Hulakma_Sinaga</v>
      </c>
      <c r="C5189" t="s">
        <v>1471</v>
      </c>
      <c r="D5189" s="44" t="s">
        <v>2012</v>
      </c>
      <c r="E5189" s="44" t="s">
        <v>1997</v>
      </c>
      <c r="F5189" s="143">
        <v>2.9780380830245901</v>
      </c>
      <c r="G5189" s="144">
        <v>99.093967409369398</v>
      </c>
      <c r="H5189" s="100">
        <f>ACOS(COS(RADIANS(90-F5190)) * COS(RADIANS(90-F5189)) + SIN(RADIANS(90-F5190)) * SIN(RADIANS(90-F5189)) * COS(RADIANS(G5190-G5189))) * 6371392 * IFERROR(IF(AVERAGEIF('TT History'!$B:$B, D5189, 'TT History'!$E:$E) &gt; 9.8%, 1.1205, IF(AVERAGEIF('TT History'!$B:$B, D5189, 'TT History'!$E:$E) &gt;= 8.5%, 1.1055, 1.0525)), 1.0525)</f>
        <v>14.72063087207562</v>
      </c>
    </row>
    <row r="5190" spans="1:8" x14ac:dyDescent="0.25">
      <c r="A5190" t="s">
        <v>176</v>
      </c>
      <c r="B5190" t="str">
        <f>VLOOKUP(C5190, olt_db!$B$2:$E$70, 2, 0)</f>
        <v>OLT-SMGN-Hulakma_Sinaga</v>
      </c>
      <c r="C5190" t="s">
        <v>1471</v>
      </c>
      <c r="D5190" s="44" t="s">
        <v>2012</v>
      </c>
      <c r="E5190" s="44" t="s">
        <v>1998</v>
      </c>
      <c r="F5190" s="143">
        <v>2.97804596769745</v>
      </c>
      <c r="G5190" s="144">
        <v>99.094093109673906</v>
      </c>
      <c r="H5190" s="100">
        <f>ACOS(COS(RADIANS(90-F5191)) * COS(RADIANS(90-F5190)) + SIN(RADIANS(90-F5191)) * SIN(RADIANS(90-F5190)) * COS(RADIANS(G5191-G5190))) * 6371392 * IFERROR(IF(AVERAGEIF('TT History'!$B:$B, D5190, 'TT History'!$E:$E) &gt; 9.8%, 1.1205, IF(AVERAGEIF('TT History'!$B:$B, D5190, 'TT History'!$E:$E) &gt;= 8.5%, 1.1055, 1.0525)), 1.0525)</f>
        <v>20.44106496494873</v>
      </c>
    </row>
    <row r="5191" spans="1:8" x14ac:dyDescent="0.25">
      <c r="A5191" t="s">
        <v>176</v>
      </c>
      <c r="B5191" t="str">
        <f>VLOOKUP(C5191, olt_db!$B$2:$E$70, 2, 0)</f>
        <v>OLT-SMGN-Hulakma_Sinaga</v>
      </c>
      <c r="C5191" t="s">
        <v>1471</v>
      </c>
      <c r="D5191" s="44" t="s">
        <v>2012</v>
      </c>
      <c r="E5191" s="44" t="s">
        <v>1999</v>
      </c>
      <c r="F5191" s="143">
        <v>2.9780547937152102</v>
      </c>
      <c r="G5191" s="144">
        <v>99.094267773801306</v>
      </c>
      <c r="H5191" s="100">
        <f>ACOS(COS(RADIANS(90-F5192)) * COS(RADIANS(90-F5191)) + SIN(RADIANS(90-F5192)) * SIN(RADIANS(90-F5191)) * COS(RADIANS(G5192-G5191))) * 6371392 * IFERROR(IF(AVERAGEIF('TT History'!$B:$B, D5191, 'TT History'!$E:$E) &gt; 9.8%, 1.1205, IF(AVERAGEIF('TT History'!$B:$B, D5191, 'TT History'!$E:$E) &gt;= 8.5%, 1.1055, 1.0525)), 1.0525)</f>
        <v>18.19358606264003</v>
      </c>
    </row>
    <row r="5192" spans="1:8" x14ac:dyDescent="0.25">
      <c r="A5192" t="s">
        <v>176</v>
      </c>
      <c r="B5192" t="str">
        <f>VLOOKUP(C5192, olt_db!$B$2:$E$70, 2, 0)</f>
        <v>OLT-SMGN-Hulakma_Sinaga</v>
      </c>
      <c r="C5192" t="s">
        <v>1471</v>
      </c>
      <c r="D5192" s="44" t="s">
        <v>2012</v>
      </c>
      <c r="E5192" s="44" t="s">
        <v>2000</v>
      </c>
      <c r="F5192" s="143">
        <v>2.97805729491738</v>
      </c>
      <c r="G5192" s="144">
        <v>99.094423411386799</v>
      </c>
      <c r="H5192" s="100">
        <f>ACOS(COS(RADIANS(90-F5193)) * COS(RADIANS(90-F5192)) + SIN(RADIANS(90-F5193)) * SIN(RADIANS(90-F5192)) * COS(RADIANS(G5193-G5192))) * 6371392 * IFERROR(IF(AVERAGEIF('TT History'!$B:$B, D5192, 'TT History'!$E:$E) &gt; 9.8%, 1.1205, IF(AVERAGEIF('TT History'!$B:$B, D5192, 'TT History'!$E:$E) &gt;= 8.5%, 1.1055, 1.0525)), 1.0525)</f>
        <v>14.356279668266417</v>
      </c>
    </row>
    <row r="5193" spans="1:8" x14ac:dyDescent="0.25">
      <c r="A5193" t="s">
        <v>176</v>
      </c>
      <c r="B5193" t="str">
        <f>VLOOKUP(C5193, olt_db!$B$2:$E$70, 2, 0)</f>
        <v>OLT-SMGN-Hulakma_Sinaga</v>
      </c>
      <c r="C5193" t="s">
        <v>1471</v>
      </c>
      <c r="D5193" s="44" t="s">
        <v>2012</v>
      </c>
      <c r="E5193" s="44" t="s">
        <v>2001</v>
      </c>
      <c r="F5193" s="143">
        <v>2.9780524549539198</v>
      </c>
      <c r="G5193" s="144">
        <v>99.0945461454791</v>
      </c>
      <c r="H5193" s="100">
        <f>ACOS(COS(RADIANS(90-F5194)) * COS(RADIANS(90-F5193)) + SIN(RADIANS(90-F5194)) * SIN(RADIANS(90-F5193)) * COS(RADIANS(G5194-G5193))) * 6371392 * IFERROR(IF(AVERAGEIF('TT History'!$B:$B, D5193, 'TT History'!$E:$E) &gt; 9.8%, 1.1205, IF(AVERAGEIF('TT History'!$B:$B, D5193, 'TT History'!$E:$E) &gt;= 8.5%, 1.1055, 1.0525)), 1.0525)</f>
        <v>18.453519281422881</v>
      </c>
    </row>
    <row r="5194" spans="1:8" x14ac:dyDescent="0.25">
      <c r="A5194" t="s">
        <v>176</v>
      </c>
      <c r="B5194" t="str">
        <f>VLOOKUP(C5194, olt_db!$B$2:$E$70, 2, 0)</f>
        <v>OLT-SMGN-Hulakma_Sinaga</v>
      </c>
      <c r="C5194" t="s">
        <v>1471</v>
      </c>
      <c r="D5194" s="44" t="s">
        <v>2012</v>
      </c>
      <c r="E5194" s="44" t="s">
        <v>2002</v>
      </c>
      <c r="F5194" s="143">
        <v>2.97805507479405</v>
      </c>
      <c r="G5194" s="144">
        <v>99.094704005256801</v>
      </c>
      <c r="H5194" s="100">
        <f>ACOS(COS(RADIANS(90-F5195)) * COS(RADIANS(90-F5194)) + SIN(RADIANS(90-F5195)) * SIN(RADIANS(90-F5194)) * COS(RADIANS(G5195-G5194))) * 6371392 * IFERROR(IF(AVERAGEIF('TT History'!$B:$B, D5194, 'TT History'!$E:$E) &gt; 9.8%, 1.1205, IF(AVERAGEIF('TT History'!$B:$B, D5194, 'TT History'!$E:$E) &gt;= 8.5%, 1.1055, 1.0525)), 1.0525)</f>
        <v>14.272572935758888</v>
      </c>
    </row>
    <row r="5195" spans="1:8" x14ac:dyDescent="0.25">
      <c r="A5195" t="s">
        <v>176</v>
      </c>
      <c r="B5195" t="str">
        <f>VLOOKUP(C5195, olt_db!$B$2:$E$70, 2, 0)</f>
        <v>OLT-SMGN-Hulakma_Sinaga</v>
      </c>
      <c r="C5195" t="s">
        <v>1471</v>
      </c>
      <c r="D5195" s="44" t="s">
        <v>2012</v>
      </c>
      <c r="E5195" s="44" t="s">
        <v>2003</v>
      </c>
      <c r="F5195" s="143">
        <v>2.9780550305830502</v>
      </c>
      <c r="G5195" s="144">
        <v>99.094826117595503</v>
      </c>
      <c r="H5195" s="100">
        <f>ACOS(COS(RADIANS(90-F5196)) * COS(RADIANS(90-F5195)) + SIN(RADIANS(90-F5196)) * SIN(RADIANS(90-F5195)) * COS(RADIANS(G5196-G5195))) * 6371392 * IFERROR(IF(AVERAGEIF('TT History'!$B:$B, D5195, 'TT History'!$E:$E) &gt; 9.8%, 1.1205, IF(AVERAGEIF('TT History'!$B:$B, D5195, 'TT History'!$E:$E) &gt;= 8.5%, 1.1055, 1.0525)), 1.0525)</f>
        <v>15.372953849460105</v>
      </c>
    </row>
    <row r="5196" spans="1:8" x14ac:dyDescent="0.25">
      <c r="A5196" t="s">
        <v>176</v>
      </c>
      <c r="B5196" t="str">
        <f>VLOOKUP(C5196, olt_db!$B$2:$E$70, 2, 0)</f>
        <v>OLT-SMGN-Hulakma_Sinaga</v>
      </c>
      <c r="C5196" t="s">
        <v>1471</v>
      </c>
      <c r="D5196" s="44" t="s">
        <v>2012</v>
      </c>
      <c r="E5196" s="44" t="s">
        <v>2004</v>
      </c>
      <c r="F5196" s="143">
        <v>2.9780582031936702</v>
      </c>
      <c r="G5196" s="144">
        <v>99.094957602923898</v>
      </c>
      <c r="H5196" s="100">
        <f>ACOS(COS(RADIANS(90-F5197)) * COS(RADIANS(90-F5196)) + SIN(RADIANS(90-F5197)) * SIN(RADIANS(90-F5196)) * COS(RADIANS(G5197-G5196))) * 6371392 * IFERROR(IF(AVERAGEIF('TT History'!$B:$B, D5196, 'TT History'!$E:$E) &gt; 9.8%, 1.1205, IF(AVERAGEIF('TT History'!$B:$B, D5196, 'TT History'!$E:$E) &gt;= 8.5%, 1.1055, 1.0525)), 1.0525)</f>
        <v>15.037052139494129</v>
      </c>
    </row>
    <row r="5197" spans="1:8" x14ac:dyDescent="0.25">
      <c r="A5197" t="s">
        <v>176</v>
      </c>
      <c r="B5197" t="str">
        <f>VLOOKUP(C5197, olt_db!$B$2:$E$70, 2, 0)</f>
        <v>OLT-SMGN-Hulakma_Sinaga</v>
      </c>
      <c r="C5197" t="s">
        <v>1471</v>
      </c>
      <c r="D5197" s="44" t="s">
        <v>2012</v>
      </c>
      <c r="E5197" s="44" t="s">
        <v>2005</v>
      </c>
      <c r="F5197" s="143">
        <v>2.97805749673164</v>
      </c>
      <c r="G5197" s="144">
        <v>99.095086252258895</v>
      </c>
      <c r="H5197" s="100">
        <f>ACOS(COS(RADIANS(90-F5198)) * COS(RADIANS(90-F5197)) + SIN(RADIANS(90-F5198)) * SIN(RADIANS(90-F5197)) * COS(RADIANS(G5198-G5197))) * 6371392 * IFERROR(IF(AVERAGEIF('TT History'!$B:$B, D5197, 'TT History'!$E:$E) &gt; 9.8%, 1.1205, IF(AVERAGEIF('TT History'!$B:$B, D5197, 'TT History'!$E:$E) &gt;= 8.5%, 1.1055, 1.0525)), 1.0525)</f>
        <v>11.154126467215887</v>
      </c>
    </row>
    <row r="5198" spans="1:8" x14ac:dyDescent="0.25">
      <c r="A5198" t="s">
        <v>176</v>
      </c>
      <c r="B5198" t="str">
        <f>VLOOKUP(C5198, olt_db!$B$2:$E$70, 2, 0)</f>
        <v>OLT-SMGN-Hulakma_Sinaga</v>
      </c>
      <c r="C5198" t="s">
        <v>1471</v>
      </c>
      <c r="D5198" s="44" t="s">
        <v>2012</v>
      </c>
      <c r="E5198" s="44" t="s">
        <v>2006</v>
      </c>
      <c r="F5198" s="143">
        <v>2.9779960484582699</v>
      </c>
      <c r="G5198" s="144">
        <v>99.095159204919199</v>
      </c>
      <c r="H5198" s="100">
        <f>ACOS(COS(RADIANS(90-F5199)) * COS(RADIANS(90-F5198)) + SIN(RADIANS(90-F5199)) * SIN(RADIANS(90-F5198)) * COS(RADIANS(G5199-G5198))) * 6371392 * IFERROR(IF(AVERAGEIF('TT History'!$B:$B, D5198, 'TT History'!$E:$E) &gt; 9.8%, 1.1205, IF(AVERAGEIF('TT History'!$B:$B, D5198, 'TT History'!$E:$E) &gt;= 8.5%, 1.1055, 1.0525)), 1.0525)</f>
        <v>14.097650013811943</v>
      </c>
    </row>
    <row r="5199" spans="1:8" x14ac:dyDescent="0.25">
      <c r="A5199" t="s">
        <v>176</v>
      </c>
      <c r="B5199" t="str">
        <f>VLOOKUP(C5199, olt_db!$B$2:$E$70, 2, 0)</f>
        <v>OLT-SMGN-Hulakma_Sinaga</v>
      </c>
      <c r="C5199" t="s">
        <v>1471</v>
      </c>
      <c r="D5199" s="44" t="s">
        <v>2012</v>
      </c>
      <c r="E5199" s="44" t="s">
        <v>2007</v>
      </c>
      <c r="F5199" s="143">
        <v>2.9778907140222399</v>
      </c>
      <c r="G5199" s="144">
        <v>99.095217712995506</v>
      </c>
      <c r="H5199" s="100">
        <f>ACOS(COS(RADIANS(90-F5200)) * COS(RADIANS(90-F5199)) + SIN(RADIANS(90-F5200)) * SIN(RADIANS(90-F5199)) * COS(RADIANS(G5200-G5199))) * 6371392 * IFERROR(IF(AVERAGEIF('TT History'!$B:$B, D5199, 'TT History'!$E:$E) &gt; 9.8%, 1.1205, IF(AVERAGEIF('TT History'!$B:$B, D5199, 'TT History'!$E:$E) &gt;= 8.5%, 1.1055, 1.0525)), 1.0525)</f>
        <v>14.420125767164311</v>
      </c>
    </row>
    <row r="5200" spans="1:8" x14ac:dyDescent="0.25">
      <c r="A5200" t="s">
        <v>176</v>
      </c>
      <c r="B5200" t="str">
        <f>VLOOKUP(C5200, olt_db!$B$2:$E$70, 2, 0)</f>
        <v>OLT-SMGN-Hulakma_Sinaga</v>
      </c>
      <c r="C5200" t="s">
        <v>1471</v>
      </c>
      <c r="D5200" s="44" t="s">
        <v>2012</v>
      </c>
      <c r="E5200" s="44" t="s">
        <v>2008</v>
      </c>
      <c r="F5200" s="143">
        <v>2.9777843712977399</v>
      </c>
      <c r="G5200" s="144">
        <v>99.095280017001301</v>
      </c>
      <c r="H5200" s="100">
        <f>ACOS(COS(RADIANS(90-F5201)) * COS(RADIANS(90-F5200)) + SIN(RADIANS(90-F5201)) * SIN(RADIANS(90-F5200)) * COS(RADIANS(G5201-G5200))) * 6371392 * IFERROR(IF(AVERAGEIF('TT History'!$B:$B, D5200, 'TT History'!$E:$E) &gt; 9.8%, 1.1205, IF(AVERAGEIF('TT History'!$B:$B, D5200, 'TT History'!$E:$E) &gt;= 8.5%, 1.1055, 1.0525)), 1.0525)</f>
        <v>14.259624432125971</v>
      </c>
    </row>
    <row r="5201" spans="1:8" x14ac:dyDescent="0.25">
      <c r="A5201" t="s">
        <v>176</v>
      </c>
      <c r="B5201" t="str">
        <f>VLOOKUP(C5201, olt_db!$B$2:$E$70, 2, 0)</f>
        <v>OLT-SMGN-Hulakma_Sinaga</v>
      </c>
      <c r="C5201" t="s">
        <v>1471</v>
      </c>
      <c r="D5201" s="44" t="s">
        <v>2012</v>
      </c>
      <c r="E5201" s="44" t="s">
        <v>2009</v>
      </c>
      <c r="F5201" s="143">
        <v>2.9776780018442399</v>
      </c>
      <c r="G5201" s="144">
        <v>99.0953395140764</v>
      </c>
      <c r="H5201" s="100">
        <f>ACOS(COS(RADIANS(90-F5202)) * COS(RADIANS(90-F5201)) + SIN(RADIANS(90-F5202)) * SIN(RADIANS(90-F5201)) * COS(RADIANS(G5202-G5201))) * 6371392 * IFERROR(IF(AVERAGEIF('TT History'!$B:$B, D5201, 'TT History'!$E:$E) &gt; 9.8%, 1.1205, IF(AVERAGEIF('TT History'!$B:$B, D5201, 'TT History'!$E:$E) &gt;= 8.5%, 1.1055, 1.0525)), 1.0525)</f>
        <v>13.254738946389972</v>
      </c>
    </row>
    <row r="5202" spans="1:8" x14ac:dyDescent="0.25">
      <c r="A5202" t="s">
        <v>176</v>
      </c>
      <c r="B5202" t="str">
        <f>VLOOKUP(C5202, olt_db!$B$2:$E$70, 2, 0)</f>
        <v>OLT-SMGN-Hulakma_Sinaga</v>
      </c>
      <c r="C5202" t="s">
        <v>1471</v>
      </c>
      <c r="D5202" s="44" t="s">
        <v>2012</v>
      </c>
      <c r="E5202" s="44" t="s">
        <v>2010</v>
      </c>
      <c r="F5202" s="143">
        <v>2.9775776376738499</v>
      </c>
      <c r="G5202" s="144">
        <v>99.095392047261896</v>
      </c>
      <c r="H5202" s="100">
        <f>ACOS(COS(RADIANS(90-F5203)) * COS(RADIANS(90-F5202)) + SIN(RADIANS(90-F5203)) * SIN(RADIANS(90-F5202)) * COS(RADIANS(G5203-G5202))) * 6371392 * IFERROR(IF(AVERAGEIF('TT History'!$B:$B, D5202, 'TT History'!$E:$E) &gt; 9.8%, 1.1205, IF(AVERAGEIF('TT History'!$B:$B, D5202, 'TT History'!$E:$E) &gt;= 8.5%, 1.1055, 1.0525)), 1.0525)</f>
        <v>12.424567731068171</v>
      </c>
    </row>
    <row r="5203" spans="1:8" x14ac:dyDescent="0.25">
      <c r="A5203" t="s">
        <v>176</v>
      </c>
      <c r="B5203" t="str">
        <f>VLOOKUP(C5203, olt_db!$B$2:$E$70, 2, 0)</f>
        <v>OLT-SMGN-Hulakma_Sinaga</v>
      </c>
      <c r="C5203" t="s">
        <v>1471</v>
      </c>
      <c r="D5203" s="44" t="s">
        <v>2012</v>
      </c>
      <c r="E5203" s="44" t="s">
        <v>2011</v>
      </c>
      <c r="F5203" s="143">
        <v>2.97754482101851</v>
      </c>
      <c r="G5203" s="144">
        <v>99.095493134729693</v>
      </c>
      <c r="H5203" s="100">
        <f>ACOS(COS(RADIANS(90-F5204)) * COS(RADIANS(90-F5203)) + SIN(RADIANS(90-F5204)) * SIN(RADIANS(90-F5203)) * COS(RADIANS(G5204-G5203))) * 6371392 * IFERROR(IF(AVERAGEIF('TT History'!$B:$B, D5203, 'TT History'!$E:$E) &gt; 9.8%, 1.1205, IF(AVERAGEIF('TT History'!$B:$B, D5203, 'TT History'!$E:$E) &gt;= 8.5%, 1.1055, 1.0525)), 1.0525)</f>
        <v>12.694871473622605</v>
      </c>
    </row>
    <row r="5204" spans="1:8" x14ac:dyDescent="0.25">
      <c r="A5204" t="s">
        <v>176</v>
      </c>
      <c r="B5204" t="str">
        <f>VLOOKUP(C5204, olt_db!$B$2:$E$70, 2, 0)</f>
        <v>OLT-SMGN-Hulakma_Sinaga</v>
      </c>
      <c r="C5204" t="s">
        <v>1471</v>
      </c>
      <c r="D5204" s="44" t="s">
        <v>2012</v>
      </c>
      <c r="E5204" s="44" t="s">
        <v>1679</v>
      </c>
      <c r="F5204" s="143">
        <v>2.9774488711133</v>
      </c>
      <c r="G5204" s="144">
        <v>99.095543778855102</v>
      </c>
      <c r="H5204" s="100">
        <f>ACOS(COS(RADIANS(90-F5205)) * COS(RADIANS(90-F5204)) + SIN(RADIANS(90-F5205)) * SIN(RADIANS(90-F5204)) * COS(RADIANS(G5205-G5204))) * 6371392 * IFERROR(IF(AVERAGEIF('TT History'!$B:$B, D5204, 'TT History'!$E:$E) &gt; 9.8%, 1.1205, IF(AVERAGEIF('TT History'!$B:$B, D5204, 'TT History'!$E:$E) &gt;= 8.5%, 1.1055, 1.0525)), 1.0525)</f>
        <v>22.978314005069993</v>
      </c>
    </row>
    <row r="5205" spans="1:8" x14ac:dyDescent="0.25">
      <c r="A5205" t="s">
        <v>176</v>
      </c>
      <c r="B5205" t="str">
        <f>VLOOKUP(C5205, olt_db!$B$2:$E$70, 2, 0)</f>
        <v>OLT-SMGN-Hulakma_Sinaga</v>
      </c>
      <c r="C5205" t="s">
        <v>1471</v>
      </c>
      <c r="D5205" s="44" t="s">
        <v>2012</v>
      </c>
      <c r="E5205" s="44" t="s">
        <v>1680</v>
      </c>
      <c r="F5205" s="143">
        <v>2.9772743107133799</v>
      </c>
      <c r="G5205" s="144">
        <v>99.095633751926897</v>
      </c>
      <c r="H5205" s="100">
        <f>ACOS(COS(RADIANS(90-F5206)) * COS(RADIANS(90-F5205)) + SIN(RADIANS(90-F5206)) * SIN(RADIANS(90-F5205)) * COS(RADIANS(G5206-G5205))) * 6371392 * IFERROR(IF(AVERAGEIF('TT History'!$B:$B, D5205, 'TT History'!$E:$E) &gt; 9.8%, 1.1205, IF(AVERAGEIF('TT History'!$B:$B, D5205, 'TT History'!$E:$E) &gt;= 8.5%, 1.1055, 1.0525)), 1.0525)</f>
        <v>18.04396453633948</v>
      </c>
    </row>
    <row r="5206" spans="1:8" x14ac:dyDescent="0.25">
      <c r="A5206" t="s">
        <v>176</v>
      </c>
      <c r="B5206" t="str">
        <f>VLOOKUP(C5206, olt_db!$B$2:$E$70, 2, 0)</f>
        <v>OLT-SMGN-Hulakma_Sinaga</v>
      </c>
      <c r="C5206" t="s">
        <v>1471</v>
      </c>
      <c r="D5206" s="44" t="s">
        <v>2012</v>
      </c>
      <c r="E5206" s="44" t="s">
        <v>1681</v>
      </c>
      <c r="F5206" s="143">
        <v>2.97714235803278</v>
      </c>
      <c r="G5206" s="144">
        <v>99.095713589007602</v>
      </c>
      <c r="H5206" s="100">
        <f>ACOS(COS(RADIANS(90-F5207)) * COS(RADIANS(90-F5206)) + SIN(RADIANS(90-F5207)) * SIN(RADIANS(90-F5206)) * COS(RADIANS(G5207-G5206))) * 6371392 * IFERROR(IF(AVERAGEIF('TT History'!$B:$B, D5206, 'TT History'!$E:$E) &gt; 9.8%, 1.1205, IF(AVERAGEIF('TT History'!$B:$B, D5206, 'TT History'!$E:$E) &gt;= 8.5%, 1.1055, 1.0525)), 1.0525)</f>
        <v>20.024292173459322</v>
      </c>
    </row>
    <row r="5207" spans="1:8" x14ac:dyDescent="0.25">
      <c r="A5207" t="s">
        <v>176</v>
      </c>
      <c r="B5207" t="str">
        <f>VLOOKUP(C5207, olt_db!$B$2:$E$70, 2, 0)</f>
        <v>OLT-SMGN-Hulakma_Sinaga</v>
      </c>
      <c r="C5207" t="s">
        <v>1471</v>
      </c>
      <c r="D5207" s="44" t="s">
        <v>2012</v>
      </c>
      <c r="E5207" s="44" t="s">
        <v>1682</v>
      </c>
      <c r="F5207" s="143">
        <v>2.9769898182269001</v>
      </c>
      <c r="G5207" s="144">
        <v>99.095791170502807</v>
      </c>
      <c r="H5207" s="100">
        <f>ACOS(COS(RADIANS(90-F5208)) * COS(RADIANS(90-F5207)) + SIN(RADIANS(90-F5208)) * SIN(RADIANS(90-F5207)) * COS(RADIANS(G5208-G5207))) * 6371392 * IFERROR(IF(AVERAGEIF('TT History'!$B:$B, D5207, 'TT History'!$E:$E) &gt; 9.8%, 1.1205, IF(AVERAGEIF('TT History'!$B:$B, D5207, 'TT History'!$E:$E) &gt;= 8.5%, 1.1055, 1.0525)), 1.0525)</f>
        <v>19.823073157689183</v>
      </c>
    </row>
    <row r="5208" spans="1:8" x14ac:dyDescent="0.25">
      <c r="A5208" t="s">
        <v>176</v>
      </c>
      <c r="B5208" t="str">
        <f>VLOOKUP(C5208, olt_db!$B$2:$E$70, 2, 0)</f>
        <v>OLT-SMGN-Hulakma_Sinaga</v>
      </c>
      <c r="C5208" t="s">
        <v>1471</v>
      </c>
      <c r="D5208" s="44" t="s">
        <v>2012</v>
      </c>
      <c r="E5208" s="44" t="s">
        <v>1683</v>
      </c>
      <c r="F5208" s="143">
        <v>2.97683703161068</v>
      </c>
      <c r="G5208" s="144">
        <v>99.095864365713197</v>
      </c>
      <c r="H5208" s="100">
        <f>ACOS(COS(RADIANS(90-F5209)) * COS(RADIANS(90-F5208)) + SIN(RADIANS(90-F5209)) * SIN(RADIANS(90-F5208)) * COS(RADIANS(G5209-G5208))) * 6371392 * IFERROR(IF(AVERAGEIF('TT History'!$B:$B, D5208, 'TT History'!$E:$E) &gt; 9.8%, 1.1205, IF(AVERAGEIF('TT History'!$B:$B, D5208, 'TT History'!$E:$E) &gt;= 8.5%, 1.1055, 1.0525)), 1.0525)</f>
        <v>18.654523714946535</v>
      </c>
    </row>
    <row r="5209" spans="1:8" x14ac:dyDescent="0.25">
      <c r="A5209" t="s">
        <v>176</v>
      </c>
      <c r="B5209" t="str">
        <f>VLOOKUP(C5209, olt_db!$B$2:$E$70, 2, 0)</f>
        <v>OLT-SMGN-Hulakma_Sinaga</v>
      </c>
      <c r="C5209" t="s">
        <v>1471</v>
      </c>
      <c r="D5209" s="44" t="s">
        <v>2012</v>
      </c>
      <c r="E5209" s="44" t="s">
        <v>1684</v>
      </c>
      <c r="F5209" s="143">
        <v>2.9766963441348699</v>
      </c>
      <c r="G5209" s="144">
        <v>99.095939372381807</v>
      </c>
      <c r="H5209" s="100">
        <f>ACOS(COS(RADIANS(90-F5210)) * COS(RADIANS(90-F5209)) + SIN(RADIANS(90-F5210)) * SIN(RADIANS(90-F5209)) * COS(RADIANS(G5210-G5209))) * 6371392 * IFERROR(IF(AVERAGEIF('TT History'!$B:$B, D5209, 'TT History'!$E:$E) &gt; 9.8%, 1.1205, IF(AVERAGEIF('TT History'!$B:$B, D5209, 'TT History'!$E:$E) &gt;= 8.5%, 1.1055, 1.0525)), 1.0525)</f>
        <v>26.385265061438577</v>
      </c>
    </row>
    <row r="5210" spans="1:8" x14ac:dyDescent="0.25">
      <c r="A5210" t="s">
        <v>176</v>
      </c>
      <c r="B5210" t="str">
        <f>VLOOKUP(C5210, olt_db!$B$2:$E$70, 2, 0)</f>
        <v>OLT-SMGN-Hulakma_Sinaga</v>
      </c>
      <c r="C5210" t="s">
        <v>1471</v>
      </c>
      <c r="D5210" s="44" t="s">
        <v>2012</v>
      </c>
      <c r="E5210" s="44" t="s">
        <v>1685</v>
      </c>
      <c r="F5210" s="143">
        <v>2.9764935328365301</v>
      </c>
      <c r="G5210" s="144">
        <v>99.0960379415733</v>
      </c>
      <c r="H5210" s="100">
        <f>ACOS(COS(RADIANS(90-F5211)) * COS(RADIANS(90-F5210)) + SIN(RADIANS(90-F5211)) * SIN(RADIANS(90-F5210)) * COS(RADIANS(G5211-G5210))) * 6371392 * IFERROR(IF(AVERAGEIF('TT History'!$B:$B, D5210, 'TT History'!$E:$E) &gt; 9.8%, 1.1205, IF(AVERAGEIF('TT History'!$B:$B, D5210, 'TT History'!$E:$E) &gt;= 8.5%, 1.1055, 1.0525)), 1.0525)</f>
        <v>25.32910640678525</v>
      </c>
    </row>
    <row r="5211" spans="1:8" x14ac:dyDescent="0.25">
      <c r="A5211" t="s">
        <v>176</v>
      </c>
      <c r="B5211" t="str">
        <f>VLOOKUP(C5211, olt_db!$B$2:$E$70, 2, 0)</f>
        <v>OLT-SMGN-Hulakma_Sinaga</v>
      </c>
      <c r="C5211" t="s">
        <v>1471</v>
      </c>
      <c r="D5211" s="44" t="s">
        <v>2012</v>
      </c>
      <c r="E5211" s="44" t="s">
        <v>1686</v>
      </c>
      <c r="F5211" s="143">
        <v>2.97630121763344</v>
      </c>
      <c r="G5211" s="144">
        <v>99.096137326223896</v>
      </c>
      <c r="H5211" s="100">
        <f>ACOS(COS(RADIANS(90-F5212)) * COS(RADIANS(90-F5211)) + SIN(RADIANS(90-F5212)) * SIN(RADIANS(90-F5211)) * COS(RADIANS(G5212-G5211))) * 6371392 * IFERROR(IF(AVERAGEIF('TT History'!$B:$B, D5211, 'TT History'!$E:$E) &gt; 9.8%, 1.1205, IF(AVERAGEIF('TT History'!$B:$B, D5211, 'TT History'!$E:$E) &gt;= 8.5%, 1.1055, 1.0525)), 1.0525)</f>
        <v>17.239980958569877</v>
      </c>
    </row>
    <row r="5212" spans="1:8" x14ac:dyDescent="0.25">
      <c r="A5212" t="s">
        <v>176</v>
      </c>
      <c r="B5212" t="str">
        <f>VLOOKUP(C5212, olt_db!$B$2:$E$70, 2, 0)</f>
        <v>OLT-SMGN-Hulakma_Sinaga</v>
      </c>
      <c r="C5212" t="s">
        <v>1471</v>
      </c>
      <c r="D5212" s="44" t="s">
        <v>2012</v>
      </c>
      <c r="E5212" s="44" t="s">
        <v>1687</v>
      </c>
      <c r="F5212" s="143">
        <v>2.9761653199761602</v>
      </c>
      <c r="G5212" s="144">
        <v>99.096194229896</v>
      </c>
      <c r="H5212" s="100">
        <f>ACOS(COS(RADIANS(90-F5213)) * COS(RADIANS(90-F5212)) + SIN(RADIANS(90-F5213)) * SIN(RADIANS(90-F5212)) * COS(RADIANS(G5213-G5212))) * 6371392 * IFERROR(IF(AVERAGEIF('TT History'!$B:$B, D5212, 'TT History'!$E:$E) &gt; 9.8%, 1.1205, IF(AVERAGEIF('TT History'!$B:$B, D5212, 'TT History'!$E:$E) &gt;= 8.5%, 1.1055, 1.0525)), 1.0525)</f>
        <v>19.981861960793232</v>
      </c>
    </row>
    <row r="5213" spans="1:8" x14ac:dyDescent="0.25">
      <c r="A5213" t="s">
        <v>176</v>
      </c>
      <c r="B5213" t="str">
        <f>VLOOKUP(C5213, olt_db!$B$2:$E$70, 2, 0)</f>
        <v>OLT-SMGN-Hulakma_Sinaga</v>
      </c>
      <c r="C5213" t="s">
        <v>1471</v>
      </c>
      <c r="D5213" s="44" t="s">
        <v>2012</v>
      </c>
      <c r="E5213" s="44" t="s">
        <v>1688</v>
      </c>
      <c r="F5213" s="143">
        <v>2.9762139307895401</v>
      </c>
      <c r="G5213" s="144">
        <v>99.096358109399603</v>
      </c>
      <c r="H5213" s="100">
        <f>ACOS(COS(RADIANS(90-F5214)) * COS(RADIANS(90-F5213)) + SIN(RADIANS(90-F5214)) * SIN(RADIANS(90-F5213)) * COS(RADIANS(G5214-G5213))) * 6371392 * IFERROR(IF(AVERAGEIF('TT History'!$B:$B, D5213, 'TT History'!$E:$E) &gt; 9.8%, 1.1205, IF(AVERAGEIF('TT History'!$B:$B, D5213, 'TT History'!$E:$E) &gt;= 8.5%, 1.1055, 1.0525)), 1.0525)</f>
        <v>16.42521937694049</v>
      </c>
    </row>
    <row r="5214" spans="1:8" x14ac:dyDescent="0.25">
      <c r="A5214" t="s">
        <v>176</v>
      </c>
      <c r="B5214" t="str">
        <f>VLOOKUP(C5214, olt_db!$B$2:$E$70, 2, 0)</f>
        <v>OLT-SMGN-Hulakma_Sinaga</v>
      </c>
      <c r="C5214" t="s">
        <v>1471</v>
      </c>
      <c r="D5214" s="44" t="s">
        <v>2012</v>
      </c>
      <c r="E5214" s="44" t="s">
        <v>1689</v>
      </c>
      <c r="F5214" s="143">
        <v>2.9762622515978099</v>
      </c>
      <c r="G5214" s="144">
        <v>99.096490040391899</v>
      </c>
      <c r="H5214" s="100">
        <f>ACOS(COS(RADIANS(90-F5215)) * COS(RADIANS(90-F5214)) + SIN(RADIANS(90-F5215)) * SIN(RADIANS(90-F5214)) * COS(RADIANS(G5215-G5214))) * 6371392 * IFERROR(IF(AVERAGEIF('TT History'!$B:$B, D5214, 'TT History'!$E:$E) &gt; 9.8%, 1.1205, IF(AVERAGEIF('TT History'!$B:$B, D5214, 'TT History'!$E:$E) &gt;= 8.5%, 1.1055, 1.0525)), 1.0525)</f>
        <v>16.136661303993758</v>
      </c>
    </row>
    <row r="5215" spans="1:8" x14ac:dyDescent="0.25">
      <c r="A5215" t="s">
        <v>176</v>
      </c>
      <c r="B5215" t="str">
        <f>VLOOKUP(C5215, olt_db!$B$2:$E$70, 2, 0)</f>
        <v>OLT-SMGN-Hulakma_Sinaga</v>
      </c>
      <c r="C5215" t="s">
        <v>1471</v>
      </c>
      <c r="D5215" s="44" t="s">
        <v>2012</v>
      </c>
      <c r="E5215" s="44" t="s">
        <v>1690</v>
      </c>
      <c r="F5215" s="143">
        <v>2.9763029650192099</v>
      </c>
      <c r="G5215" s="144">
        <v>99.096621938251701</v>
      </c>
      <c r="H5215" s="100">
        <f>ACOS(COS(RADIANS(90-F5216)) * COS(RADIANS(90-F5215)) + SIN(RADIANS(90-F5216)) * SIN(RADIANS(90-F5215)) * COS(RADIANS(G5216-G5215))) * 6371392 * IFERROR(IF(AVERAGEIF('TT History'!$B:$B, D5215, 'TT History'!$E:$E) &gt; 9.8%, 1.1205, IF(AVERAGEIF('TT History'!$B:$B, D5215, 'TT History'!$E:$E) &gt;= 8.5%, 1.1055, 1.0525)), 1.0525)</f>
        <v>13.834186130804383</v>
      </c>
    </row>
    <row r="5216" spans="1:8" x14ac:dyDescent="0.25">
      <c r="A5216" t="s">
        <v>176</v>
      </c>
      <c r="B5216" t="str">
        <f>VLOOKUP(C5216, olt_db!$B$2:$E$70, 2, 0)</f>
        <v>OLT-SMGN-Hulakma_Sinaga</v>
      </c>
      <c r="C5216" t="s">
        <v>1471</v>
      </c>
      <c r="D5216" s="44" t="s">
        <v>2012</v>
      </c>
      <c r="E5216" s="44" t="s">
        <v>1691</v>
      </c>
      <c r="F5216" s="143">
        <v>2.9763250896478102</v>
      </c>
      <c r="G5216" s="144">
        <v>99.096738205278498</v>
      </c>
      <c r="H5216" s="100">
        <f>ACOS(COS(RADIANS(90-F5217)) * COS(RADIANS(90-F5216)) + SIN(RADIANS(90-F5217)) * SIN(RADIANS(90-F5216)) * COS(RADIANS(G5217-G5216))) * 6371392 * IFERROR(IF(AVERAGEIF('TT History'!$B:$B, D5216, 'TT History'!$E:$E) &gt; 9.8%, 1.1205, IF(AVERAGEIF('TT History'!$B:$B, D5216, 'TT History'!$E:$E) &gt;= 8.5%, 1.1055, 1.0525)), 1.0525)</f>
        <v>14.762964224854999</v>
      </c>
    </row>
    <row r="5217" spans="1:9" x14ac:dyDescent="0.25">
      <c r="A5217" t="s">
        <v>176</v>
      </c>
      <c r="B5217" t="str">
        <f>VLOOKUP(C5217, olt_db!$B$2:$E$70, 2, 0)</f>
        <v>OLT-SMGN-Hulakma_Sinaga</v>
      </c>
      <c r="C5217" t="s">
        <v>1471</v>
      </c>
      <c r="D5217" s="44" t="s">
        <v>2012</v>
      </c>
      <c r="E5217" s="44" t="s">
        <v>1692</v>
      </c>
      <c r="F5217" s="143">
        <v>2.9763453031673599</v>
      </c>
      <c r="G5217" s="144">
        <v>99.096862877368395</v>
      </c>
      <c r="H5217" s="100">
        <f>ACOS(COS(RADIANS(90-F5218)) * COS(RADIANS(90-F5217)) + SIN(RADIANS(90-F5218)) * SIN(RADIANS(90-F5217)) * COS(RADIANS(G5218-G5217))) * 6371392 * IFERROR(IF(AVERAGEIF('TT History'!$B:$B, D5217, 'TT History'!$E:$E) &gt; 9.8%, 1.1205, IF(AVERAGEIF('TT History'!$B:$B, D5217, 'TT History'!$E:$E) &gt;= 8.5%, 1.1055, 1.0525)), 1.0525)</f>
        <v>25.570985093074636</v>
      </c>
    </row>
    <row r="5218" spans="1:9" x14ac:dyDescent="0.25">
      <c r="A5218" t="s">
        <v>176</v>
      </c>
      <c r="B5218" t="str">
        <f>VLOOKUP(C5218, olt_db!$B$2:$E$70, 2, 0)</f>
        <v>OLT-SMGN-Hulakma_Sinaga</v>
      </c>
      <c r="C5218" t="s">
        <v>1471</v>
      </c>
      <c r="D5218" s="44" t="s">
        <v>2012</v>
      </c>
      <c r="E5218" s="44" t="s">
        <v>1693</v>
      </c>
      <c r="F5218" s="143">
        <v>2.9763918983112001</v>
      </c>
      <c r="G5218" s="144">
        <v>99.097076618859603</v>
      </c>
      <c r="H5218" s="100">
        <f>ACOS(COS(RADIANS(90-F5219)) * COS(RADIANS(90-F5218)) + SIN(RADIANS(90-F5219)) * SIN(RADIANS(90-F5218)) * COS(RADIANS(G5219-G5218))) * 6371392 * IFERROR(IF(AVERAGEIF('TT History'!$B:$B, D5218, 'TT History'!$E:$E) &gt; 9.8%, 1.1205, IF(AVERAGEIF('TT History'!$B:$B, D5218, 'TT History'!$E:$E) &gt;= 8.5%, 1.1055, 1.0525)), 1.0525)</f>
        <v>16.268235378027761</v>
      </c>
    </row>
    <row r="5219" spans="1:9" x14ac:dyDescent="0.25">
      <c r="A5219" t="s">
        <v>176</v>
      </c>
      <c r="B5219" t="str">
        <f>VLOOKUP(C5219, olt_db!$B$2:$E$70, 2, 0)</f>
        <v>OLT-SMGN-Hulakma_Sinaga</v>
      </c>
      <c r="C5219" t="s">
        <v>1471</v>
      </c>
      <c r="D5219" s="44" t="s">
        <v>2012</v>
      </c>
      <c r="E5219" s="44" t="s">
        <v>1694</v>
      </c>
      <c r="F5219" s="143">
        <v>2.9764399283397802</v>
      </c>
      <c r="G5219" s="144">
        <v>99.097207228758506</v>
      </c>
      <c r="H5219" s="100">
        <f>ACOS(COS(RADIANS(90-F5220)) * COS(RADIANS(90-F5219)) + SIN(RADIANS(90-F5220)) * SIN(RADIANS(90-F5219)) * COS(RADIANS(G5220-G5219))) * 6371392 * IFERROR(IF(AVERAGEIF('TT History'!$B:$B, D5219, 'TT History'!$E:$E) &gt; 9.8%, 1.1205, IF(AVERAGEIF('TT History'!$B:$B, D5219, 'TT History'!$E:$E) &gt;= 8.5%, 1.1055, 1.0525)), 1.0525)</f>
        <v>18.376523095674195</v>
      </c>
    </row>
    <row r="5220" spans="1:9" x14ac:dyDescent="0.25">
      <c r="A5220" t="s">
        <v>176</v>
      </c>
      <c r="B5220" t="str">
        <f>VLOOKUP(C5220, olt_db!$B$2:$E$70, 2, 0)</f>
        <v>OLT-SMGN-Hulakma_Sinaga</v>
      </c>
      <c r="C5220" t="s">
        <v>1471</v>
      </c>
      <c r="D5220" s="44" t="s">
        <v>2012</v>
      </c>
      <c r="E5220" s="44" t="s">
        <v>1695</v>
      </c>
      <c r="F5220" s="143">
        <v>2.9765897980614899</v>
      </c>
      <c r="G5220" s="144">
        <v>99.097160356032006</v>
      </c>
      <c r="H5220" s="43">
        <f>(ACOS(COS(RADIANS(90-olt_db!F40)) * COS(RADIANS(90-F5220)) + SIN(RADIANS(90-olt_db!F40)) * SIN(RADIANS(90-F5220)) * COS(RADIANS(olt_db!G40-G5220))) * 6371392)*1.105</f>
        <v>24.740517689637503</v>
      </c>
    </row>
    <row r="5221" spans="1:9" x14ac:dyDescent="0.25">
      <c r="A5221" t="s">
        <v>176</v>
      </c>
      <c r="B5221" t="str">
        <f>VLOOKUP(C5221, olt_db!$B$2:$E$70, 2, 0)</f>
        <v>OLT-SMGN-Hulakma_Sinaga</v>
      </c>
      <c r="C5221" t="s">
        <v>1471</v>
      </c>
      <c r="D5221" s="35" t="s">
        <v>2033</v>
      </c>
      <c r="E5221" s="35" t="s">
        <v>1526</v>
      </c>
      <c r="F5221" s="125">
        <v>2.99286111349004</v>
      </c>
      <c r="G5221" s="126">
        <v>99.097301880063597</v>
      </c>
      <c r="H5221" s="37">
        <f>ACOS(COS(RADIANS(90-F5222)) * COS(RADIANS(90-F5221)) + SIN(RADIANS(90-F5222)) * SIN(RADIANS(90-F5221)) * COS(RADIANS(G5222-G5221))) * 6371392 * IFERROR(IF(AVERAGEIF('TT History'!$B:$B, D5221, 'TT History'!$E:$E) &gt; 9.8%, 1.1205, IF(AVERAGEIF('TT History'!$B:$B, D5221, 'TT History'!$E:$E) &gt;= 8.5%, 1.1055, 1.0525)), 1.0525)</f>
        <v>11.928448922555393</v>
      </c>
      <c r="I5221" s="73"/>
    </row>
    <row r="5222" spans="1:9" x14ac:dyDescent="0.25">
      <c r="A5222" t="s">
        <v>176</v>
      </c>
      <c r="B5222" t="str">
        <f>VLOOKUP(C5222, olt_db!$B$2:$E$70, 2, 0)</f>
        <v>OLT-SMGN-Hulakma_Sinaga</v>
      </c>
      <c r="C5222" t="s">
        <v>1471</v>
      </c>
      <c r="D5222" s="35" t="s">
        <v>2033</v>
      </c>
      <c r="E5222" s="35" t="s">
        <v>1527</v>
      </c>
      <c r="F5222" s="125">
        <v>2.9927600641877499</v>
      </c>
      <c r="G5222" s="126">
        <v>99.097315170103897</v>
      </c>
      <c r="H5222" s="37">
        <f>ACOS(COS(RADIANS(90-F5223)) * COS(RADIANS(90-F5222)) + SIN(RADIANS(90-F5223)) * SIN(RADIANS(90-F5222)) * COS(RADIANS(G5223-G5222))) * 6371392 * IFERROR(IF(AVERAGEIF('TT History'!$B:$B, D5222, 'TT History'!$E:$E) &gt; 9.8%, 1.1205, IF(AVERAGEIF('TT History'!$B:$B, D5222, 'TT History'!$E:$E) &gt;= 8.5%, 1.1055, 1.0525)), 1.0525)</f>
        <v>12.025158645918506</v>
      </c>
    </row>
    <row r="5223" spans="1:9" x14ac:dyDescent="0.25">
      <c r="A5223" t="s">
        <v>176</v>
      </c>
      <c r="B5223" t="str">
        <f>VLOOKUP(C5223, olt_db!$B$2:$E$70, 2, 0)</f>
        <v>OLT-SMGN-Hulakma_Sinaga</v>
      </c>
      <c r="C5223" t="s">
        <v>1471</v>
      </c>
      <c r="D5223" s="35" t="s">
        <v>2033</v>
      </c>
      <c r="E5223" s="35" t="s">
        <v>1528</v>
      </c>
      <c r="F5223" s="125">
        <v>2.9926776101521702</v>
      </c>
      <c r="G5223" s="126">
        <v>99.097253785899497</v>
      </c>
      <c r="H5223" s="37">
        <f>ACOS(COS(RADIANS(90-F5224)) * COS(RADIANS(90-F5223)) + SIN(RADIANS(90-F5224)) * SIN(RADIANS(90-F5223)) * COS(RADIANS(G5224-G5223))) * 6371392 * IFERROR(IF(AVERAGEIF('TT History'!$B:$B, D5223, 'TT History'!$E:$E) &gt; 9.8%, 1.1205, IF(AVERAGEIF('TT History'!$B:$B, D5223, 'TT History'!$E:$E) &gt;= 8.5%, 1.1055, 1.0525)), 1.0525)</f>
        <v>8.2763452859464213</v>
      </c>
    </row>
    <row r="5224" spans="1:9" x14ac:dyDescent="0.25">
      <c r="A5224" t="s">
        <v>176</v>
      </c>
      <c r="B5224" t="str">
        <f>VLOOKUP(C5224, olt_db!$B$2:$E$70, 2, 0)</f>
        <v>OLT-SMGN-Hulakma_Sinaga</v>
      </c>
      <c r="C5224" t="s">
        <v>1471</v>
      </c>
      <c r="D5224" s="35" t="s">
        <v>2033</v>
      </c>
      <c r="E5224" s="35" t="s">
        <v>1529</v>
      </c>
      <c r="F5224" s="125">
        <v>2.9926296421218002</v>
      </c>
      <c r="G5224" s="126">
        <v>99.097201762045401</v>
      </c>
      <c r="H5224" s="37">
        <f>ACOS(COS(RADIANS(90-F5225)) * COS(RADIANS(90-F5224)) + SIN(RADIANS(90-F5225)) * SIN(RADIANS(90-F5224)) * COS(RADIANS(G5225-G5224))) * 6371392 * IFERROR(IF(AVERAGEIF('TT History'!$B:$B, D5224, 'TT History'!$E:$E) &gt; 9.8%, 1.1205, IF(AVERAGEIF('TT History'!$B:$B, D5224, 'TT History'!$E:$E) &gt;= 8.5%, 1.1055, 1.0525)), 1.0525)</f>
        <v>8.6992637173826726</v>
      </c>
    </row>
    <row r="5225" spans="1:9" x14ac:dyDescent="0.25">
      <c r="A5225" t="s">
        <v>176</v>
      </c>
      <c r="B5225" t="str">
        <f>VLOOKUP(C5225, olt_db!$B$2:$E$70, 2, 0)</f>
        <v>OLT-SMGN-Hulakma_Sinaga</v>
      </c>
      <c r="C5225" t="s">
        <v>1471</v>
      </c>
      <c r="D5225" s="35" t="s">
        <v>2033</v>
      </c>
      <c r="E5225" s="35" t="s">
        <v>1530</v>
      </c>
      <c r="F5225" s="125">
        <v>2.9925752222508701</v>
      </c>
      <c r="G5225" s="126">
        <v>99.097151062487796</v>
      </c>
      <c r="H5225" s="37">
        <f>ACOS(COS(RADIANS(90-F5226)) * COS(RADIANS(90-F5225)) + SIN(RADIANS(90-F5226)) * SIN(RADIANS(90-F5225)) * COS(RADIANS(G5226-G5225))) * 6371392 * IFERROR(IF(AVERAGEIF('TT History'!$B:$B, D5225, 'TT History'!$E:$E) &gt; 9.8%, 1.1205, IF(AVERAGEIF('TT History'!$B:$B, D5225, 'TT History'!$E:$E) &gt;= 8.5%, 1.1055, 1.0525)), 1.0525)</f>
        <v>8.4606909848478384</v>
      </c>
    </row>
    <row r="5226" spans="1:9" x14ac:dyDescent="0.25">
      <c r="A5226" t="s">
        <v>176</v>
      </c>
      <c r="B5226" t="str">
        <f>VLOOKUP(C5226, olt_db!$B$2:$E$70, 2, 0)</f>
        <v>OLT-SMGN-Hulakma_Sinaga</v>
      </c>
      <c r="C5226" t="s">
        <v>1471</v>
      </c>
      <c r="D5226" s="35" t="s">
        <v>2033</v>
      </c>
      <c r="E5226" s="35" t="s">
        <v>1531</v>
      </c>
      <c r="F5226" s="125">
        <v>2.9925225469643499</v>
      </c>
      <c r="G5226" s="126">
        <v>99.097101485177205</v>
      </c>
      <c r="H5226" s="37">
        <f>ACOS(COS(RADIANS(90-F5227)) * COS(RADIANS(90-F5226)) + SIN(RADIANS(90-F5227)) * SIN(RADIANS(90-F5226)) * COS(RADIANS(G5227-G5226))) * 6371392 * IFERROR(IF(AVERAGEIF('TT History'!$B:$B, D5226, 'TT History'!$E:$E) &gt; 9.8%, 1.1205, IF(AVERAGEIF('TT History'!$B:$B, D5226, 'TT History'!$E:$E) &gt;= 8.5%, 1.1055, 1.0525)), 1.0525)</f>
        <v>9.4729209664179646</v>
      </c>
    </row>
    <row r="5227" spans="1:9" x14ac:dyDescent="0.25">
      <c r="A5227" t="s">
        <v>176</v>
      </c>
      <c r="B5227" t="str">
        <f>VLOOKUP(C5227, olt_db!$B$2:$E$70, 2, 0)</f>
        <v>OLT-SMGN-Hulakma_Sinaga</v>
      </c>
      <c r="C5227" t="s">
        <v>1471</v>
      </c>
      <c r="D5227" s="35" t="s">
        <v>2033</v>
      </c>
      <c r="E5227" s="35" t="s">
        <v>1532</v>
      </c>
      <c r="F5227" s="125">
        <v>2.9924632455910198</v>
      </c>
      <c r="G5227" s="126">
        <v>99.097046326863705</v>
      </c>
      <c r="H5227" s="37">
        <f>ACOS(COS(RADIANS(90-F5228)) * COS(RADIANS(90-F5227)) + SIN(RADIANS(90-F5228)) * SIN(RADIANS(90-F5227)) * COS(RADIANS(G5228-G5227))) * 6371392 * IFERROR(IF(AVERAGEIF('TT History'!$B:$B, D5227, 'TT History'!$E:$E) &gt; 9.8%, 1.1205, IF(AVERAGEIF('TT History'!$B:$B, D5227, 'TT History'!$E:$E) &gt;= 8.5%, 1.1055, 1.0525)), 1.0525)</f>
        <v>9.4960821769789092</v>
      </c>
    </row>
    <row r="5228" spans="1:9" x14ac:dyDescent="0.25">
      <c r="A5228" t="s">
        <v>176</v>
      </c>
      <c r="B5228" t="str">
        <f>VLOOKUP(C5228, olt_db!$B$2:$E$70, 2, 0)</f>
        <v>OLT-SMGN-Hulakma_Sinaga</v>
      </c>
      <c r="C5228" t="s">
        <v>1471</v>
      </c>
      <c r="D5228" s="35" t="s">
        <v>2033</v>
      </c>
      <c r="E5228" s="35" t="s">
        <v>1533</v>
      </c>
      <c r="F5228" s="125">
        <v>2.99240676309502</v>
      </c>
      <c r="G5228" s="126">
        <v>99.096987999187107</v>
      </c>
      <c r="H5228" s="37">
        <f>ACOS(COS(RADIANS(90-F5229)) * COS(RADIANS(90-F5228)) + SIN(RADIANS(90-F5229)) * SIN(RADIANS(90-F5228)) * COS(RADIANS(G5229-G5228))) * 6371392 * IFERROR(IF(AVERAGEIF('TT History'!$B:$B, D5228, 'TT History'!$E:$E) &gt; 9.8%, 1.1205, IF(AVERAGEIF('TT History'!$B:$B, D5228, 'TT History'!$E:$E) &gt;= 8.5%, 1.1055, 1.0525)), 1.0525)</f>
        <v>10.201219150405848</v>
      </c>
    </row>
    <row r="5229" spans="1:9" x14ac:dyDescent="0.25">
      <c r="A5229" t="s">
        <v>176</v>
      </c>
      <c r="B5229" t="str">
        <f>VLOOKUP(C5229, olt_db!$B$2:$E$70, 2, 0)</f>
        <v>OLT-SMGN-Hulakma_Sinaga</v>
      </c>
      <c r="C5229" t="s">
        <v>1471</v>
      </c>
      <c r="D5229" s="35" t="s">
        <v>2033</v>
      </c>
      <c r="E5229" s="35" t="s">
        <v>1534</v>
      </c>
      <c r="F5229" s="125">
        <v>2.99234568484985</v>
      </c>
      <c r="G5229" s="126">
        <v>99.096925731520301</v>
      </c>
      <c r="H5229" s="37">
        <f>ACOS(COS(RADIANS(90-F5230)) * COS(RADIANS(90-F5229)) + SIN(RADIANS(90-F5230)) * SIN(RADIANS(90-F5229)) * COS(RADIANS(G5230-G5229))) * 6371392 * IFERROR(IF(AVERAGEIF('TT History'!$B:$B, D5229, 'TT History'!$E:$E) &gt; 9.8%, 1.1205, IF(AVERAGEIF('TT History'!$B:$B, D5229, 'TT History'!$E:$E) &gt;= 8.5%, 1.1055, 1.0525)), 1.0525)</f>
        <v>7.1890859669525353</v>
      </c>
    </row>
    <row r="5230" spans="1:9" x14ac:dyDescent="0.25">
      <c r="A5230" t="s">
        <v>176</v>
      </c>
      <c r="B5230" t="str">
        <f>VLOOKUP(C5230, olt_db!$B$2:$E$70, 2, 0)</f>
        <v>OLT-SMGN-Hulakma_Sinaga</v>
      </c>
      <c r="C5230" t="s">
        <v>1471</v>
      </c>
      <c r="D5230" s="35" t="s">
        <v>2033</v>
      </c>
      <c r="E5230" s="35" t="s">
        <v>1535</v>
      </c>
      <c r="F5230" s="125">
        <v>2.9923031655082202</v>
      </c>
      <c r="G5230" s="126">
        <v>99.096881339785298</v>
      </c>
      <c r="H5230" s="37">
        <f>ACOS(COS(RADIANS(90-F5231)) * COS(RADIANS(90-F5230)) + SIN(RADIANS(90-F5231)) * SIN(RADIANS(90-F5230)) * COS(RADIANS(G5231-G5230))) * 6371392 * IFERROR(IF(AVERAGEIF('TT History'!$B:$B, D5230, 'TT History'!$E:$E) &gt; 9.8%, 1.1205, IF(AVERAGEIF('TT History'!$B:$B, D5230, 'TT History'!$E:$E) &gt;= 8.5%, 1.1055, 1.0525)), 1.0525)</f>
        <v>8.92475574631254</v>
      </c>
    </row>
    <row r="5231" spans="1:9" x14ac:dyDescent="0.25">
      <c r="A5231" t="s">
        <v>176</v>
      </c>
      <c r="B5231" t="str">
        <f>VLOOKUP(C5231, olt_db!$B$2:$E$70, 2, 0)</f>
        <v>OLT-SMGN-Hulakma_Sinaga</v>
      </c>
      <c r="C5231" t="s">
        <v>1471</v>
      </c>
      <c r="D5231" s="35" t="s">
        <v>2033</v>
      </c>
      <c r="E5231" s="35" t="s">
        <v>1536</v>
      </c>
      <c r="F5231" s="125">
        <v>2.9922485435692199</v>
      </c>
      <c r="G5231" s="126">
        <v>99.096828053794496</v>
      </c>
      <c r="H5231" s="37">
        <f>ACOS(COS(RADIANS(90-F5232)) * COS(RADIANS(90-F5231)) + SIN(RADIANS(90-F5232)) * SIN(RADIANS(90-F5231)) * COS(RADIANS(G5232-G5231))) * 6371392 * IFERROR(IF(AVERAGEIF('TT History'!$B:$B, D5231, 'TT History'!$E:$E) &gt; 9.8%, 1.1205, IF(AVERAGEIF('TT History'!$B:$B, D5231, 'TT History'!$E:$E) &gt;= 8.5%, 1.1055, 1.0525)), 1.0525)</f>
        <v>10.016508324723183</v>
      </c>
    </row>
    <row r="5232" spans="1:9" x14ac:dyDescent="0.25">
      <c r="A5232" t="s">
        <v>176</v>
      </c>
      <c r="B5232" t="str">
        <f>VLOOKUP(C5232, olt_db!$B$2:$E$70, 2, 0)</f>
        <v>OLT-SMGN-Hulakma_Sinaga</v>
      </c>
      <c r="C5232" t="s">
        <v>1471</v>
      </c>
      <c r="D5232" s="35" t="s">
        <v>2033</v>
      </c>
      <c r="E5232" s="35" t="s">
        <v>1537</v>
      </c>
      <c r="F5232" s="125">
        <v>2.9921873331810001</v>
      </c>
      <c r="G5232" s="126">
        <v>99.096768166454197</v>
      </c>
      <c r="H5232" s="37">
        <f>ACOS(COS(RADIANS(90-F5233)) * COS(RADIANS(90-F5232)) + SIN(RADIANS(90-F5233)) * SIN(RADIANS(90-F5232)) * COS(RADIANS(G5233-G5232))) * 6371392 * IFERROR(IF(AVERAGEIF('TT History'!$B:$B, D5232, 'TT History'!$E:$E) &gt; 9.8%, 1.1205, IF(AVERAGEIF('TT History'!$B:$B, D5232, 'TT History'!$E:$E) &gt;= 8.5%, 1.1055, 1.0525)), 1.0525)</f>
        <v>13.608964673751442</v>
      </c>
    </row>
    <row r="5233" spans="1:8" x14ac:dyDescent="0.25">
      <c r="A5233" t="s">
        <v>176</v>
      </c>
      <c r="B5233" t="str">
        <f>VLOOKUP(C5233, olt_db!$B$2:$E$70, 2, 0)</f>
        <v>OLT-SMGN-Hulakma_Sinaga</v>
      </c>
      <c r="C5233" t="s">
        <v>1471</v>
      </c>
      <c r="D5233" s="35" t="s">
        <v>2033</v>
      </c>
      <c r="E5233" s="35" t="s">
        <v>1538</v>
      </c>
      <c r="F5233" s="125">
        <v>2.99210484902247</v>
      </c>
      <c r="G5233" s="126">
        <v>99.096686103467107</v>
      </c>
      <c r="H5233" s="37">
        <f>ACOS(COS(RADIANS(90-F5234)) * COS(RADIANS(90-F5233)) + SIN(RADIANS(90-F5234)) * SIN(RADIANS(90-F5233)) * COS(RADIANS(G5234-G5233))) * 6371392 * IFERROR(IF(AVERAGEIF('TT History'!$B:$B, D5233, 'TT History'!$E:$E) &gt; 9.8%, 1.1205, IF(AVERAGEIF('TT History'!$B:$B, D5233, 'TT History'!$E:$E) &gt;= 8.5%, 1.1055, 1.0525)), 1.0525)</f>
        <v>11.441366273381947</v>
      </c>
    </row>
    <row r="5234" spans="1:8" x14ac:dyDescent="0.25">
      <c r="A5234" t="s">
        <v>176</v>
      </c>
      <c r="B5234" t="str">
        <f>VLOOKUP(C5234, olt_db!$B$2:$E$70, 2, 0)</f>
        <v>OLT-SMGN-Hulakma_Sinaga</v>
      </c>
      <c r="C5234" t="s">
        <v>1471</v>
      </c>
      <c r="D5234" s="35" t="s">
        <v>2033</v>
      </c>
      <c r="E5234" s="35" t="s">
        <v>1539</v>
      </c>
      <c r="F5234" s="125">
        <v>2.99203392773566</v>
      </c>
      <c r="G5234" s="126">
        <v>99.096618730453798</v>
      </c>
      <c r="H5234" s="37">
        <f>ACOS(COS(RADIANS(90-F5235)) * COS(RADIANS(90-F5234)) + SIN(RADIANS(90-F5235)) * SIN(RADIANS(90-F5234)) * COS(RADIANS(G5235-G5234))) * 6371392 * IFERROR(IF(AVERAGEIF('TT History'!$B:$B, D5234, 'TT History'!$E:$E) &gt; 9.8%, 1.1205, IF(AVERAGEIF('TT History'!$B:$B, D5234, 'TT History'!$E:$E) &gt;= 8.5%, 1.1055, 1.0525)), 1.0525)</f>
        <v>8.726767715786945</v>
      </c>
    </row>
    <row r="5235" spans="1:8" x14ac:dyDescent="0.25">
      <c r="A5235" t="s">
        <v>176</v>
      </c>
      <c r="B5235" t="str">
        <f>VLOOKUP(C5235, olt_db!$B$2:$E$70, 2, 0)</f>
        <v>OLT-SMGN-Hulakma_Sinaga</v>
      </c>
      <c r="C5235" t="s">
        <v>1471</v>
      </c>
      <c r="D5235" s="35" t="s">
        <v>2033</v>
      </c>
      <c r="E5235" s="35" t="s">
        <v>1540</v>
      </c>
      <c r="F5235" s="125">
        <v>2.99198072138031</v>
      </c>
      <c r="G5235" s="126">
        <v>99.096566425028698</v>
      </c>
      <c r="H5235" s="37">
        <f>ACOS(COS(RADIANS(90-F5236)) * COS(RADIANS(90-F5235)) + SIN(RADIANS(90-F5236)) * SIN(RADIANS(90-F5235)) * COS(RADIANS(G5236-G5235))) * 6371392 * IFERROR(IF(AVERAGEIF('TT History'!$B:$B, D5235, 'TT History'!$E:$E) &gt; 9.8%, 1.1205, IF(AVERAGEIF('TT History'!$B:$B, D5235, 'TT History'!$E:$E) &gt;= 8.5%, 1.1055, 1.0525)), 1.0525)</f>
        <v>8.6451482565113036</v>
      </c>
    </row>
    <row r="5236" spans="1:8" x14ac:dyDescent="0.25">
      <c r="A5236" t="s">
        <v>176</v>
      </c>
      <c r="B5236" t="str">
        <f>VLOOKUP(C5236, olt_db!$B$2:$E$70, 2, 0)</f>
        <v>OLT-SMGN-Hulakma_Sinaga</v>
      </c>
      <c r="C5236" t="s">
        <v>1471</v>
      </c>
      <c r="D5236" s="35" t="s">
        <v>2033</v>
      </c>
      <c r="E5236" s="35" t="s">
        <v>1541</v>
      </c>
      <c r="F5236" s="125">
        <v>2.99192664814638</v>
      </c>
      <c r="G5236" s="126">
        <v>99.096516044896902</v>
      </c>
      <c r="H5236" s="37">
        <f>ACOS(COS(RADIANS(90-F5237)) * COS(RADIANS(90-F5236)) + SIN(RADIANS(90-F5237)) * SIN(RADIANS(90-F5236)) * COS(RADIANS(G5237-G5236))) * 6371392 * IFERROR(IF(AVERAGEIF('TT History'!$B:$B, D5236, 'TT History'!$E:$E) &gt; 9.8%, 1.1205, IF(AVERAGEIF('TT History'!$B:$B, D5236, 'TT History'!$E:$E) &gt;= 8.5%, 1.1055, 1.0525)), 1.0525)</f>
        <v>9.3332816473171931</v>
      </c>
    </row>
    <row r="5237" spans="1:8" x14ac:dyDescent="0.25">
      <c r="A5237" t="s">
        <v>176</v>
      </c>
      <c r="B5237" t="str">
        <f>VLOOKUP(C5237, olt_db!$B$2:$E$70, 2, 0)</f>
        <v>OLT-SMGN-Hulakma_Sinaga</v>
      </c>
      <c r="C5237" t="s">
        <v>1471</v>
      </c>
      <c r="D5237" s="35" t="s">
        <v>2033</v>
      </c>
      <c r="E5237" s="35" t="s">
        <v>1542</v>
      </c>
      <c r="F5237" s="125">
        <v>2.9918693673495498</v>
      </c>
      <c r="G5237" s="126">
        <v>99.096460485412294</v>
      </c>
      <c r="H5237" s="37">
        <f>ACOS(COS(RADIANS(90-F5238)) * COS(RADIANS(90-F5237)) + SIN(RADIANS(90-F5238)) * SIN(RADIANS(90-F5237)) * COS(RADIANS(G5238-G5237))) * 6371392 * IFERROR(IF(AVERAGEIF('TT History'!$B:$B, D5237, 'TT History'!$E:$E) &gt; 9.8%, 1.1205, IF(AVERAGEIF('TT History'!$B:$B, D5237, 'TT History'!$E:$E) &gt;= 8.5%, 1.1055, 1.0525)), 1.0525)</f>
        <v>9.291464217495955</v>
      </c>
    </row>
    <row r="5238" spans="1:8" x14ac:dyDescent="0.25">
      <c r="A5238" t="s">
        <v>176</v>
      </c>
      <c r="B5238" t="str">
        <f>VLOOKUP(C5238, olt_db!$B$2:$E$70, 2, 0)</f>
        <v>OLT-SMGN-Hulakma_Sinaga</v>
      </c>
      <c r="C5238" t="s">
        <v>1471</v>
      </c>
      <c r="D5238" s="35" t="s">
        <v>2033</v>
      </c>
      <c r="E5238" s="35" t="s">
        <v>1543</v>
      </c>
      <c r="F5238" s="125">
        <v>2.9918131466336901</v>
      </c>
      <c r="G5238" s="126">
        <v>99.096404357754906</v>
      </c>
      <c r="H5238" s="37">
        <f>ACOS(COS(RADIANS(90-F5239)) * COS(RADIANS(90-F5238)) + SIN(RADIANS(90-F5239)) * SIN(RADIANS(90-F5238)) * COS(RADIANS(G5239-G5238))) * 6371392 * IFERROR(IF(AVERAGEIF('TT History'!$B:$B, D5238, 'TT History'!$E:$E) &gt; 9.8%, 1.1205, IF(AVERAGEIF('TT History'!$B:$B, D5238, 'TT History'!$E:$E) &gt;= 8.5%, 1.1055, 1.0525)), 1.0525)</f>
        <v>9.4708125924719386</v>
      </c>
    </row>
    <row r="5239" spans="1:8" x14ac:dyDescent="0.25">
      <c r="A5239" t="s">
        <v>176</v>
      </c>
      <c r="B5239" t="str">
        <f>VLOOKUP(C5239, olt_db!$B$2:$E$70, 2, 0)</f>
        <v>OLT-SMGN-Hulakma_Sinaga</v>
      </c>
      <c r="C5239" t="s">
        <v>1471</v>
      </c>
      <c r="D5239" s="35" t="s">
        <v>2033</v>
      </c>
      <c r="E5239" s="35" t="s">
        <v>1544</v>
      </c>
      <c r="F5239" s="125">
        <v>2.9917583600903699</v>
      </c>
      <c r="G5239" s="126">
        <v>99.0963447285895</v>
      </c>
      <c r="H5239" s="37">
        <f>ACOS(COS(RADIANS(90-F5240)) * COS(RADIANS(90-F5239)) + SIN(RADIANS(90-F5240)) * SIN(RADIANS(90-F5239)) * COS(RADIANS(G5240-G5239))) * 6371392 * IFERROR(IF(AVERAGEIF('TT History'!$B:$B, D5239, 'TT History'!$E:$E) &gt; 9.8%, 1.1205, IF(AVERAGEIF('TT History'!$B:$B, D5239, 'TT History'!$E:$E) &gt;= 8.5%, 1.1055, 1.0525)), 1.0525)</f>
        <v>10.032943129114782</v>
      </c>
    </row>
    <row r="5240" spans="1:8" x14ac:dyDescent="0.25">
      <c r="A5240" t="s">
        <v>176</v>
      </c>
      <c r="B5240" t="str">
        <f>VLOOKUP(C5240, olt_db!$B$2:$E$70, 2, 0)</f>
        <v>OLT-SMGN-Hulakma_Sinaga</v>
      </c>
      <c r="C5240" t="s">
        <v>1471</v>
      </c>
      <c r="D5240" s="35" t="s">
        <v>2033</v>
      </c>
      <c r="E5240" s="35" t="s">
        <v>1545</v>
      </c>
      <c r="F5240" s="125">
        <v>2.99169760303612</v>
      </c>
      <c r="G5240" s="126">
        <v>99.096284177644094</v>
      </c>
      <c r="H5240" s="37">
        <f>ACOS(COS(RADIANS(90-F5241)) * COS(RADIANS(90-F5240)) + SIN(RADIANS(90-F5241)) * SIN(RADIANS(90-F5240)) * COS(RADIANS(G5241-G5240))) * 6371392 * IFERROR(IF(AVERAGEIF('TT History'!$B:$B, D5240, 'TT History'!$E:$E) &gt; 9.8%, 1.1205, IF(AVERAGEIF('TT History'!$B:$B, D5240, 'TT History'!$E:$E) &gt;= 8.5%, 1.1055, 1.0525)), 1.0525)</f>
        <v>9.898179215558752</v>
      </c>
    </row>
    <row r="5241" spans="1:8" x14ac:dyDescent="0.25">
      <c r="A5241" t="s">
        <v>176</v>
      </c>
      <c r="B5241" t="str">
        <f>VLOOKUP(C5241, olt_db!$B$2:$E$70, 2, 0)</f>
        <v>OLT-SMGN-Hulakma_Sinaga</v>
      </c>
      <c r="C5241" t="s">
        <v>1471</v>
      </c>
      <c r="D5241" s="35" t="s">
        <v>2033</v>
      </c>
      <c r="E5241" s="35" t="s">
        <v>1546</v>
      </c>
      <c r="F5241" s="125">
        <v>2.9916374583251302</v>
      </c>
      <c r="G5241" s="126">
        <v>99.096224646020303</v>
      </c>
      <c r="H5241" s="37">
        <f>ACOS(COS(RADIANS(90-F5242)) * COS(RADIANS(90-F5241)) + SIN(RADIANS(90-F5242)) * SIN(RADIANS(90-F5241)) * COS(RADIANS(G5242-G5241))) * 6371392 * IFERROR(IF(AVERAGEIF('TT History'!$B:$B, D5241, 'TT History'!$E:$E) &gt; 9.8%, 1.1205, IF(AVERAGEIF('TT History'!$B:$B, D5241, 'TT History'!$E:$E) &gt;= 8.5%, 1.1055, 1.0525)), 1.0525)</f>
        <v>9.625584933976965</v>
      </c>
    </row>
    <row r="5242" spans="1:8" x14ac:dyDescent="0.25">
      <c r="A5242" t="s">
        <v>176</v>
      </c>
      <c r="B5242" t="str">
        <f>VLOOKUP(C5242, olt_db!$B$2:$E$70, 2, 0)</f>
        <v>OLT-SMGN-Hulakma_Sinaga</v>
      </c>
      <c r="C5242" t="s">
        <v>1471</v>
      </c>
      <c r="D5242" s="35" t="s">
        <v>2033</v>
      </c>
      <c r="E5242" s="35" t="s">
        <v>1547</v>
      </c>
      <c r="F5242" s="125">
        <v>2.9915749400771499</v>
      </c>
      <c r="G5242" s="126">
        <v>99.096171133403402</v>
      </c>
      <c r="H5242" s="37">
        <f>ACOS(COS(RADIANS(90-F5243)) * COS(RADIANS(90-F5242)) + SIN(RADIANS(90-F5243)) * SIN(RADIANS(90-F5242)) * COS(RADIANS(G5243-G5242))) * 6371392 * IFERROR(IF(AVERAGEIF('TT History'!$B:$B, D5242, 'TT History'!$E:$E) &gt; 9.8%, 1.1205, IF(AVERAGEIF('TT History'!$B:$B, D5242, 'TT History'!$E:$E) &gt;= 8.5%, 1.1055, 1.0525)), 1.0525)</f>
        <v>7.007624225391015</v>
      </c>
    </row>
    <row r="5243" spans="1:8" x14ac:dyDescent="0.25">
      <c r="A5243" t="s">
        <v>176</v>
      </c>
      <c r="B5243" t="str">
        <f>VLOOKUP(C5243, olt_db!$B$2:$E$70, 2, 0)</f>
        <v>OLT-SMGN-Hulakma_Sinaga</v>
      </c>
      <c r="C5243" t="s">
        <v>1471</v>
      </c>
      <c r="D5243" s="35" t="s">
        <v>2033</v>
      </c>
      <c r="E5243" s="35" t="s">
        <v>1548</v>
      </c>
      <c r="F5243" s="125">
        <v>2.99153193258981</v>
      </c>
      <c r="G5243" s="126">
        <v>99.096129410433605</v>
      </c>
      <c r="H5243" s="37">
        <f>ACOS(COS(RADIANS(90-F5244)) * COS(RADIANS(90-F5243)) + SIN(RADIANS(90-F5244)) * SIN(RADIANS(90-F5243)) * COS(RADIANS(G5244-G5243))) * 6371392 * IFERROR(IF(AVERAGEIF('TT History'!$B:$B, D5243, 'TT History'!$E:$E) &gt; 9.8%, 1.1205, IF(AVERAGEIF('TT History'!$B:$B, D5243, 'TT History'!$E:$E) &gt;= 8.5%, 1.1055, 1.0525)), 1.0525)</f>
        <v>7.2409834064015106</v>
      </c>
    </row>
    <row r="5244" spans="1:8" x14ac:dyDescent="0.25">
      <c r="A5244" t="s">
        <v>176</v>
      </c>
      <c r="B5244" t="str">
        <f>VLOOKUP(C5244, olt_db!$B$2:$E$70, 2, 0)</f>
        <v>OLT-SMGN-Hulakma_Sinaga</v>
      </c>
      <c r="C5244" t="s">
        <v>1471</v>
      </c>
      <c r="D5244" s="35" t="s">
        <v>2033</v>
      </c>
      <c r="E5244" s="35" t="s">
        <v>1549</v>
      </c>
      <c r="F5244" s="125">
        <v>2.9914885035829299</v>
      </c>
      <c r="G5244" s="126">
        <v>99.096085292961504</v>
      </c>
      <c r="H5244" s="37">
        <f>ACOS(COS(RADIANS(90-F5245)) * COS(RADIANS(90-F5244)) + SIN(RADIANS(90-F5245)) * SIN(RADIANS(90-F5244)) * COS(RADIANS(G5245-G5244))) * 6371392 * IFERROR(IF(AVERAGEIF('TT History'!$B:$B, D5244, 'TT History'!$E:$E) &gt; 9.8%, 1.1205, IF(AVERAGEIF('TT History'!$B:$B, D5244, 'TT History'!$E:$E) &gt;= 8.5%, 1.1055, 1.0525)), 1.0525)</f>
        <v>7.8287060240703656</v>
      </c>
    </row>
    <row r="5245" spans="1:8" x14ac:dyDescent="0.25">
      <c r="A5245" t="s">
        <v>176</v>
      </c>
      <c r="B5245" t="str">
        <f>VLOOKUP(C5245, olt_db!$B$2:$E$70, 2, 0)</f>
        <v>OLT-SMGN-Hulakma_Sinaga</v>
      </c>
      <c r="C5245" t="s">
        <v>1471</v>
      </c>
      <c r="D5245" s="35" t="s">
        <v>2033</v>
      </c>
      <c r="E5245" s="35" t="s">
        <v>1550</v>
      </c>
      <c r="F5245" s="125">
        <v>2.9914432638570698</v>
      </c>
      <c r="G5245" s="126">
        <v>99.096035958117</v>
      </c>
      <c r="H5245" s="37">
        <f>ACOS(COS(RADIANS(90-F5246)) * COS(RADIANS(90-F5245)) + SIN(RADIANS(90-F5246)) * SIN(RADIANS(90-F5245)) * COS(RADIANS(G5246-G5245))) * 6371392 * IFERROR(IF(AVERAGEIF('TT History'!$B:$B, D5245, 'TT History'!$E:$E) &gt; 9.8%, 1.1205, IF(AVERAGEIF('TT History'!$B:$B, D5245, 'TT History'!$E:$E) &gt;= 8.5%, 1.1055, 1.0525)), 1.0525)</f>
        <v>7.1807475695602045</v>
      </c>
    </row>
    <row r="5246" spans="1:8" x14ac:dyDescent="0.25">
      <c r="A5246" t="s">
        <v>176</v>
      </c>
      <c r="B5246" t="str">
        <f>VLOOKUP(C5246, olt_db!$B$2:$E$70, 2, 0)</f>
        <v>OLT-SMGN-Hulakma_Sinaga</v>
      </c>
      <c r="C5246" t="s">
        <v>1471</v>
      </c>
      <c r="D5246" s="35" t="s">
        <v>2033</v>
      </c>
      <c r="E5246" s="35" t="s">
        <v>1551</v>
      </c>
      <c r="F5246" s="125">
        <v>2.9913986976615501</v>
      </c>
      <c r="G5246" s="126">
        <v>99.095993733597993</v>
      </c>
      <c r="H5246" s="37">
        <f>ACOS(COS(RADIANS(90-F5247)) * COS(RADIANS(90-F5246)) + SIN(RADIANS(90-F5247)) * SIN(RADIANS(90-F5246)) * COS(RADIANS(G5247-G5246))) * 6371392 * IFERROR(IF(AVERAGEIF('TT History'!$B:$B, D5246, 'TT History'!$E:$E) &gt; 9.8%, 1.1205, IF(AVERAGEIF('TT History'!$B:$B, D5246, 'TT History'!$E:$E) &gt;= 8.5%, 1.1055, 1.0525)), 1.0525)</f>
        <v>7.4610333108534732</v>
      </c>
    </row>
    <row r="5247" spans="1:8" x14ac:dyDescent="0.25">
      <c r="A5247" t="s">
        <v>176</v>
      </c>
      <c r="B5247" t="str">
        <f>VLOOKUP(C5247, olt_db!$B$2:$E$70, 2, 0)</f>
        <v>OLT-SMGN-Hulakma_Sinaga</v>
      </c>
      <c r="C5247" t="s">
        <v>1471</v>
      </c>
      <c r="D5247" s="35" t="s">
        <v>2033</v>
      </c>
      <c r="E5247" s="35" t="s">
        <v>1552</v>
      </c>
      <c r="F5247" s="125">
        <v>2.9913532352621099</v>
      </c>
      <c r="G5247" s="126">
        <v>99.095948983026901</v>
      </c>
      <c r="H5247" s="37">
        <f>ACOS(COS(RADIANS(90-F5248)) * COS(RADIANS(90-F5247)) + SIN(RADIANS(90-F5248)) * SIN(RADIANS(90-F5247)) * COS(RADIANS(G5248-G5247))) * 6371392 * IFERROR(IF(AVERAGEIF('TT History'!$B:$B, D5247, 'TT History'!$E:$E) &gt; 9.8%, 1.1205, IF(AVERAGEIF('TT History'!$B:$B, D5247, 'TT History'!$E:$E) &gt;= 8.5%, 1.1055, 1.0525)), 1.0525)</f>
        <v>9.393533112772964</v>
      </c>
    </row>
    <row r="5248" spans="1:8" x14ac:dyDescent="0.25">
      <c r="A5248" t="s">
        <v>176</v>
      </c>
      <c r="B5248" t="str">
        <f>VLOOKUP(C5248, olt_db!$B$2:$E$70, 2, 0)</f>
        <v>OLT-SMGN-Hulakma_Sinaga</v>
      </c>
      <c r="C5248" t="s">
        <v>1471</v>
      </c>
      <c r="D5248" s="35" t="s">
        <v>2033</v>
      </c>
      <c r="E5248" s="35" t="s">
        <v>1553</v>
      </c>
      <c r="F5248" s="125">
        <v>2.9912910545666902</v>
      </c>
      <c r="G5248" s="126">
        <v>99.095898163613597</v>
      </c>
      <c r="H5248" s="37">
        <f>ACOS(COS(RADIANS(90-F5249)) * COS(RADIANS(90-F5248)) + SIN(RADIANS(90-F5249)) * SIN(RADIANS(90-F5248)) * COS(RADIANS(G5249-G5248))) * 6371392 * IFERROR(IF(AVERAGEIF('TT History'!$B:$B, D5248, 'TT History'!$E:$E) &gt; 9.8%, 1.1205, IF(AVERAGEIF('TT History'!$B:$B, D5248, 'TT History'!$E:$E) &gt;= 8.5%, 1.1055, 1.0525)), 1.0525)</f>
        <v>9.7978007211092528</v>
      </c>
    </row>
    <row r="5249" spans="1:8" x14ac:dyDescent="0.25">
      <c r="A5249" t="s">
        <v>176</v>
      </c>
      <c r="B5249" t="str">
        <f>VLOOKUP(C5249, olt_db!$B$2:$E$70, 2, 0)</f>
        <v>OLT-SMGN-Hulakma_Sinaga</v>
      </c>
      <c r="C5249" t="s">
        <v>1471</v>
      </c>
      <c r="D5249" s="35" t="s">
        <v>2033</v>
      </c>
      <c r="E5249" s="35" t="s">
        <v>1554</v>
      </c>
      <c r="F5249" s="125">
        <v>2.9912316076746301</v>
      </c>
      <c r="G5249" s="126">
        <v>99.095839145157996</v>
      </c>
      <c r="H5249" s="37">
        <f>ACOS(COS(RADIANS(90-F5250)) * COS(RADIANS(90-F5249)) + SIN(RADIANS(90-F5250)) * SIN(RADIANS(90-F5249)) * COS(RADIANS(G5250-G5249))) * 6371392 * IFERROR(IF(AVERAGEIF('TT History'!$B:$B, D5249, 'TT History'!$E:$E) &gt; 9.8%, 1.1205, IF(AVERAGEIF('TT History'!$B:$B, D5249, 'TT History'!$E:$E) &gt;= 8.5%, 1.1055, 1.0525)), 1.0525)</f>
        <v>10.286994335100406</v>
      </c>
    </row>
    <row r="5250" spans="1:8" x14ac:dyDescent="0.25">
      <c r="A5250" t="s">
        <v>176</v>
      </c>
      <c r="B5250" t="str">
        <f>VLOOKUP(C5250, olt_db!$B$2:$E$70, 2, 0)</f>
        <v>OLT-SMGN-Hulakma_Sinaga</v>
      </c>
      <c r="C5250" t="s">
        <v>1471</v>
      </c>
      <c r="D5250" s="35" t="s">
        <v>2033</v>
      </c>
      <c r="E5250" s="35" t="s">
        <v>1555</v>
      </c>
      <c r="F5250" s="125">
        <v>2.9911707331273698</v>
      </c>
      <c r="G5250" s="126">
        <v>99.095775658247106</v>
      </c>
      <c r="H5250" s="37">
        <f>ACOS(COS(RADIANS(90-F5251)) * COS(RADIANS(90-F5250)) + SIN(RADIANS(90-F5251)) * SIN(RADIANS(90-F5250)) * COS(RADIANS(G5251-G5250))) * 6371392 * IFERROR(IF(AVERAGEIF('TT History'!$B:$B, D5250, 'TT History'!$E:$E) &gt; 9.8%, 1.1205, IF(AVERAGEIF('TT History'!$B:$B, D5250, 'TT History'!$E:$E) &gt;= 8.5%, 1.1055, 1.0525)), 1.0525)</f>
        <v>11.334834766913364</v>
      </c>
    </row>
    <row r="5251" spans="1:8" x14ac:dyDescent="0.25">
      <c r="A5251" t="s">
        <v>176</v>
      </c>
      <c r="B5251" t="str">
        <f>VLOOKUP(C5251, olt_db!$B$2:$E$70, 2, 0)</f>
        <v>OLT-SMGN-Hulakma_Sinaga</v>
      </c>
      <c r="C5251" t="s">
        <v>1471</v>
      </c>
      <c r="D5251" s="35" t="s">
        <v>2033</v>
      </c>
      <c r="E5251" s="35" t="s">
        <v>1556</v>
      </c>
      <c r="F5251" s="125">
        <v>2.9910817097422799</v>
      </c>
      <c r="G5251" s="126">
        <v>99.095813832694802</v>
      </c>
      <c r="H5251" s="37">
        <f>ACOS(COS(RADIANS(90-F5252)) * COS(RADIANS(90-F5251)) + SIN(RADIANS(90-F5252)) * SIN(RADIANS(90-F5251)) * COS(RADIANS(G5252-G5251))) * 6371392 * IFERROR(IF(AVERAGEIF('TT History'!$B:$B, D5251, 'TT History'!$E:$E) &gt; 9.8%, 1.1205, IF(AVERAGEIF('TT History'!$B:$B, D5251, 'TT History'!$E:$E) &gt;= 8.5%, 1.1055, 1.0525)), 1.0525)</f>
        <v>14.807874022329795</v>
      </c>
    </row>
    <row r="5252" spans="1:8" x14ac:dyDescent="0.25">
      <c r="A5252" t="s">
        <v>176</v>
      </c>
      <c r="B5252" t="str">
        <f>VLOOKUP(C5252, olt_db!$B$2:$E$70, 2, 0)</f>
        <v>OLT-SMGN-Hulakma_Sinaga</v>
      </c>
      <c r="C5252" t="s">
        <v>1471</v>
      </c>
      <c r="D5252" s="35" t="s">
        <v>2033</v>
      </c>
      <c r="E5252" s="35" t="s">
        <v>1557</v>
      </c>
      <c r="F5252" s="125">
        <v>2.9909553563457298</v>
      </c>
      <c r="G5252" s="126">
        <v>99.095807404743894</v>
      </c>
      <c r="H5252" s="37">
        <f>ACOS(COS(RADIANS(90-F5253)) * COS(RADIANS(90-F5252)) + SIN(RADIANS(90-F5253)) * SIN(RADIANS(90-F5252)) * COS(RADIANS(G5253-G5252))) * 6371392 * IFERROR(IF(AVERAGEIF('TT History'!$B:$B, D5252, 'TT History'!$E:$E) &gt; 9.8%, 1.1205, IF(AVERAGEIF('TT History'!$B:$B, D5252, 'TT History'!$E:$E) &gt;= 8.5%, 1.1055, 1.0525)), 1.0525)</f>
        <v>11.57239677211413</v>
      </c>
    </row>
    <row r="5253" spans="1:8" x14ac:dyDescent="0.25">
      <c r="A5253" t="s">
        <v>176</v>
      </c>
      <c r="B5253" t="str">
        <f>VLOOKUP(C5253, olt_db!$B$2:$E$70, 2, 0)</f>
        <v>OLT-SMGN-Hulakma_Sinaga</v>
      </c>
      <c r="C5253" t="s">
        <v>1471</v>
      </c>
      <c r="D5253" s="35" t="s">
        <v>2033</v>
      </c>
      <c r="E5253" s="35" t="s">
        <v>1558</v>
      </c>
      <c r="F5253" s="125">
        <v>2.9908564818760102</v>
      </c>
      <c r="G5253" s="126">
        <v>99.095806728832102</v>
      </c>
      <c r="H5253" s="37">
        <f>ACOS(COS(RADIANS(90-F5254)) * COS(RADIANS(90-F5253)) + SIN(RADIANS(90-F5254)) * SIN(RADIANS(90-F5253)) * COS(RADIANS(G5254-G5253))) * 6371392 * IFERROR(IF(AVERAGEIF('TT History'!$B:$B, D5253, 'TT History'!$E:$E) &gt; 9.8%, 1.1205, IF(AVERAGEIF('TT History'!$B:$B, D5253, 'TT History'!$E:$E) &gt;= 8.5%, 1.1055, 1.0525)), 1.0525)</f>
        <v>15.549905249719849</v>
      </c>
    </row>
    <row r="5254" spans="1:8" x14ac:dyDescent="0.25">
      <c r="A5254" t="s">
        <v>176</v>
      </c>
      <c r="B5254" t="str">
        <f>VLOOKUP(C5254, olt_db!$B$2:$E$70, 2, 0)</f>
        <v>OLT-SMGN-Hulakma_Sinaga</v>
      </c>
      <c r="C5254" t="s">
        <v>1471</v>
      </c>
      <c r="D5254" s="35" t="s">
        <v>2033</v>
      </c>
      <c r="E5254" s="35" t="s">
        <v>1559</v>
      </c>
      <c r="F5254" s="125">
        <v>2.9907236477602201</v>
      </c>
      <c r="G5254" s="126">
        <v>99.095804170839699</v>
      </c>
      <c r="H5254" s="37">
        <f>ACOS(COS(RADIANS(90-F5255)) * COS(RADIANS(90-F5254)) + SIN(RADIANS(90-F5255)) * SIN(RADIANS(90-F5254)) * COS(RADIANS(G5255-G5254))) * 6371392 * IFERROR(IF(AVERAGEIF('TT History'!$B:$B, D5254, 'TT History'!$E:$E) &gt; 9.8%, 1.1205, IF(AVERAGEIF('TT History'!$B:$B, D5254, 'TT History'!$E:$E) &gt;= 8.5%, 1.1055, 1.0525)), 1.0525)</f>
        <v>10.027965729588182</v>
      </c>
    </row>
    <row r="5255" spans="1:8" x14ac:dyDescent="0.25">
      <c r="A5255" t="s">
        <v>176</v>
      </c>
      <c r="B5255" t="str">
        <f>VLOOKUP(C5255, olt_db!$B$2:$E$70, 2, 0)</f>
        <v>OLT-SMGN-Hulakma_Sinaga</v>
      </c>
      <c r="C5255" t="s">
        <v>1471</v>
      </c>
      <c r="D5255" s="35" t="s">
        <v>2033</v>
      </c>
      <c r="E5255" s="35" t="s">
        <v>1560</v>
      </c>
      <c r="F5255" s="125">
        <v>2.9906379913899199</v>
      </c>
      <c r="G5255" s="126">
        <v>99.095802301587</v>
      </c>
      <c r="H5255" s="37">
        <f>ACOS(COS(RADIANS(90-F5256)) * COS(RADIANS(90-F5255)) + SIN(RADIANS(90-F5256)) * SIN(RADIANS(90-F5255)) * COS(RADIANS(G5256-G5255))) * 6371392 * IFERROR(IF(AVERAGEIF('TT History'!$B:$B, D5255, 'TT History'!$E:$E) &gt; 9.8%, 1.1205, IF(AVERAGEIF('TT History'!$B:$B, D5255, 'TT History'!$E:$E) &gt;= 8.5%, 1.1055, 1.0525)), 1.0525)</f>
        <v>9.9178309772626463</v>
      </c>
    </row>
    <row r="5256" spans="1:8" x14ac:dyDescent="0.25">
      <c r="A5256" t="s">
        <v>176</v>
      </c>
      <c r="B5256" t="str">
        <f>VLOOKUP(C5256, olt_db!$B$2:$E$70, 2, 0)</f>
        <v>OLT-SMGN-Hulakma_Sinaga</v>
      </c>
      <c r="C5256" t="s">
        <v>1471</v>
      </c>
      <c r="D5256" s="35" t="s">
        <v>2033</v>
      </c>
      <c r="E5256" s="35" t="s">
        <v>1561</v>
      </c>
      <c r="F5256" s="125">
        <v>2.99055327746512</v>
      </c>
      <c r="G5256" s="126">
        <v>99.095800162642902</v>
      </c>
      <c r="H5256" s="37">
        <f>ACOS(COS(RADIANS(90-F5257)) * COS(RADIANS(90-F5256)) + SIN(RADIANS(90-F5257)) * SIN(RADIANS(90-F5256)) * COS(RADIANS(G5257-G5256))) * 6371392 * IFERROR(IF(AVERAGEIF('TT History'!$B:$B, D5256, 'TT History'!$E:$E) &gt; 9.8%, 1.1205, IF(AVERAGEIF('TT History'!$B:$B, D5256, 'TT History'!$E:$E) &gt;= 8.5%, 1.1055, 1.0525)), 1.0525)</f>
        <v>10.56095348192796</v>
      </c>
    </row>
    <row r="5257" spans="1:8" x14ac:dyDescent="0.25">
      <c r="A5257" t="s">
        <v>176</v>
      </c>
      <c r="B5257" t="str">
        <f>VLOOKUP(C5257, olt_db!$B$2:$E$70, 2, 0)</f>
        <v>OLT-SMGN-Hulakma_Sinaga</v>
      </c>
      <c r="C5257" t="s">
        <v>1471</v>
      </c>
      <c r="D5257" s="35" t="s">
        <v>2033</v>
      </c>
      <c r="E5257" s="35" t="s">
        <v>1562</v>
      </c>
      <c r="F5257" s="125">
        <v>2.9904634023800201</v>
      </c>
      <c r="G5257" s="126">
        <v>99.095792131145004</v>
      </c>
      <c r="H5257" s="37">
        <f>ACOS(COS(RADIANS(90-F5258)) * COS(RADIANS(90-F5257)) + SIN(RADIANS(90-F5258)) * SIN(RADIANS(90-F5257)) * COS(RADIANS(G5258-G5257))) * 6371392 * IFERROR(IF(AVERAGEIF('TT History'!$B:$B, D5257, 'TT History'!$E:$E) &gt; 9.8%, 1.1205, IF(AVERAGEIF('TT History'!$B:$B, D5257, 'TT History'!$E:$E) &gt;= 8.5%, 1.1055, 1.0525)), 1.0525)</f>
        <v>8.7724160859047426</v>
      </c>
    </row>
    <row r="5258" spans="1:8" x14ac:dyDescent="0.25">
      <c r="A5258" t="s">
        <v>176</v>
      </c>
      <c r="B5258" t="str">
        <f>VLOOKUP(C5258, olt_db!$B$2:$E$70, 2, 0)</f>
        <v>OLT-SMGN-Hulakma_Sinaga</v>
      </c>
      <c r="C5258" t="s">
        <v>1471</v>
      </c>
      <c r="D5258" s="35" t="s">
        <v>2033</v>
      </c>
      <c r="E5258" s="35" t="s">
        <v>1563</v>
      </c>
      <c r="F5258" s="125">
        <v>2.9903885594869699</v>
      </c>
      <c r="G5258" s="126">
        <v>99.095788139357296</v>
      </c>
      <c r="H5258" s="37">
        <f>ACOS(COS(RADIANS(90-F5259)) * COS(RADIANS(90-F5258)) + SIN(RADIANS(90-F5259)) * SIN(RADIANS(90-F5258)) * COS(RADIANS(G5259-G5258))) * 6371392 * IFERROR(IF(AVERAGEIF('TT History'!$B:$B, D5258, 'TT History'!$E:$E) &gt; 9.8%, 1.1205, IF(AVERAGEIF('TT History'!$B:$B, D5258, 'TT History'!$E:$E) &gt;= 8.5%, 1.1055, 1.0525)), 1.0525)</f>
        <v>9.5223333519365774</v>
      </c>
    </row>
    <row r="5259" spans="1:8" x14ac:dyDescent="0.25">
      <c r="A5259" t="s">
        <v>176</v>
      </c>
      <c r="B5259" t="str">
        <f>VLOOKUP(C5259, olt_db!$B$2:$E$70, 2, 0)</f>
        <v>OLT-SMGN-Hulakma_Sinaga</v>
      </c>
      <c r="C5259" t="s">
        <v>1471</v>
      </c>
      <c r="D5259" s="35" t="s">
        <v>2033</v>
      </c>
      <c r="E5259" s="35" t="s">
        <v>1564</v>
      </c>
      <c r="F5259" s="125">
        <v>2.9903072032657199</v>
      </c>
      <c r="G5259" s="126">
        <v>99.095787167729597</v>
      </c>
      <c r="H5259" s="37">
        <f>ACOS(COS(RADIANS(90-F5260)) * COS(RADIANS(90-F5259)) + SIN(RADIANS(90-F5260)) * SIN(RADIANS(90-F5259)) * COS(RADIANS(G5260-G5259))) * 6371392 * IFERROR(IF(AVERAGEIF('TT History'!$B:$B, D5259, 'TT History'!$E:$E) &gt; 9.8%, 1.1205, IF(AVERAGEIF('TT History'!$B:$B, D5259, 'TT History'!$E:$E) &gt;= 8.5%, 1.1055, 1.0525)), 1.0525)</f>
        <v>9.8161277046061191</v>
      </c>
    </row>
    <row r="5260" spans="1:8" x14ac:dyDescent="0.25">
      <c r="A5260" t="s">
        <v>176</v>
      </c>
      <c r="B5260" t="str">
        <f>VLOOKUP(C5260, olt_db!$B$2:$E$70, 2, 0)</f>
        <v>OLT-SMGN-Hulakma_Sinaga</v>
      </c>
      <c r="C5260" t="s">
        <v>1471</v>
      </c>
      <c r="D5260" s="35" t="s">
        <v>2033</v>
      </c>
      <c r="E5260" s="35" t="s">
        <v>1565</v>
      </c>
      <c r="F5260" s="125">
        <v>2.9902233611012998</v>
      </c>
      <c r="G5260" s="126">
        <v>99.095784938067098</v>
      </c>
      <c r="H5260" s="37">
        <f>ACOS(COS(RADIANS(90-F5261)) * COS(RADIANS(90-F5260)) + SIN(RADIANS(90-F5261)) * SIN(RADIANS(90-F5260)) * COS(RADIANS(G5261-G5260))) * 6371392 * IFERROR(IF(AVERAGEIF('TT History'!$B:$B, D5260, 'TT History'!$E:$E) &gt; 9.8%, 1.1205, IF(AVERAGEIF('TT History'!$B:$B, D5260, 'TT History'!$E:$E) &gt;= 8.5%, 1.1055, 1.0525)), 1.0525)</f>
        <v>10.685027323426667</v>
      </c>
    </row>
    <row r="5261" spans="1:8" x14ac:dyDescent="0.25">
      <c r="A5261" t="s">
        <v>176</v>
      </c>
      <c r="B5261" t="str">
        <f>VLOOKUP(C5261, olt_db!$B$2:$E$70, 2, 0)</f>
        <v>OLT-SMGN-Hulakma_Sinaga</v>
      </c>
      <c r="C5261" t="s">
        <v>1471</v>
      </c>
      <c r="D5261" s="35" t="s">
        <v>2033</v>
      </c>
      <c r="E5261" s="35" t="s">
        <v>1566</v>
      </c>
      <c r="F5261" s="125">
        <v>2.99013234956786</v>
      </c>
      <c r="G5261" s="126">
        <v>99.095777757825601</v>
      </c>
      <c r="H5261" s="37">
        <f>ACOS(COS(RADIANS(90-F5262)) * COS(RADIANS(90-F5261)) + SIN(RADIANS(90-F5262)) * SIN(RADIANS(90-F5261)) * COS(RADIANS(G5262-G5261))) * 6371392 * IFERROR(IF(AVERAGEIF('TT History'!$B:$B, D5261, 'TT History'!$E:$E) &gt; 9.8%, 1.1205, IF(AVERAGEIF('TT History'!$B:$B, D5261, 'TT History'!$E:$E) &gt;= 8.5%, 1.1055, 1.0525)), 1.0525)</f>
        <v>10.68222346720292</v>
      </c>
    </row>
    <row r="5262" spans="1:8" x14ac:dyDescent="0.25">
      <c r="A5262" t="s">
        <v>176</v>
      </c>
      <c r="B5262" t="str">
        <f>VLOOKUP(C5262, olt_db!$B$2:$E$70, 2, 0)</f>
        <v>OLT-SMGN-Hulakma_Sinaga</v>
      </c>
      <c r="C5262" t="s">
        <v>1471</v>
      </c>
      <c r="D5262" s="35" t="s">
        <v>2033</v>
      </c>
      <c r="E5262" s="35" t="s">
        <v>1567</v>
      </c>
      <c r="F5262" s="125">
        <v>2.99004116629128</v>
      </c>
      <c r="G5262" s="126">
        <v>99.095773830717604</v>
      </c>
      <c r="H5262" s="37">
        <f>ACOS(COS(RADIANS(90-F5263)) * COS(RADIANS(90-F5262)) + SIN(RADIANS(90-F5263)) * SIN(RADIANS(90-F5262)) * COS(RADIANS(G5263-G5262))) * 6371392 * IFERROR(IF(AVERAGEIF('TT History'!$B:$B, D5262, 'TT History'!$E:$E) &gt; 9.8%, 1.1205, IF(AVERAGEIF('TT History'!$B:$B, D5262, 'TT History'!$E:$E) &gt;= 8.5%, 1.1055, 1.0525)), 1.0525)</f>
        <v>11.155916713388569</v>
      </c>
    </row>
    <row r="5263" spans="1:8" x14ac:dyDescent="0.25">
      <c r="A5263" t="s">
        <v>176</v>
      </c>
      <c r="B5263" t="str">
        <f>VLOOKUP(C5263, olt_db!$B$2:$E$70, 2, 0)</f>
        <v>OLT-SMGN-Hulakma_Sinaga</v>
      </c>
      <c r="C5263" t="s">
        <v>1471</v>
      </c>
      <c r="D5263" s="35" t="s">
        <v>2033</v>
      </c>
      <c r="E5263" s="35" t="s">
        <v>1568</v>
      </c>
      <c r="F5263" s="125">
        <v>2.9899458509707899</v>
      </c>
      <c r="G5263" s="126">
        <v>99.095773520537804</v>
      </c>
      <c r="H5263" s="37">
        <f>ACOS(COS(RADIANS(90-F5264)) * COS(RADIANS(90-F5263)) + SIN(RADIANS(90-F5264)) * SIN(RADIANS(90-F5263)) * COS(RADIANS(G5264-G5263))) * 6371392 * IFERROR(IF(AVERAGEIF('TT History'!$B:$B, D5263, 'TT History'!$E:$E) &gt; 9.8%, 1.1205, IF(AVERAGEIF('TT History'!$B:$B, D5263, 'TT History'!$E:$E) &gt;= 8.5%, 1.1055, 1.0525)), 1.0525)</f>
        <v>10.231517448588779</v>
      </c>
    </row>
    <row r="5264" spans="1:8" x14ac:dyDescent="0.25">
      <c r="A5264" t="s">
        <v>176</v>
      </c>
      <c r="B5264" t="str">
        <f>VLOOKUP(C5264, olt_db!$B$2:$E$70, 2, 0)</f>
        <v>OLT-SMGN-Hulakma_Sinaga</v>
      </c>
      <c r="C5264" t="s">
        <v>1471</v>
      </c>
      <c r="D5264" s="35" t="s">
        <v>2033</v>
      </c>
      <c r="E5264" s="35" t="s">
        <v>1569</v>
      </c>
      <c r="F5264" s="125">
        <v>2.9898584724112198</v>
      </c>
      <c r="G5264" s="126">
        <v>99.095770923278806</v>
      </c>
      <c r="H5264" s="37">
        <f>ACOS(COS(RADIANS(90-F5265)) * COS(RADIANS(90-F5264)) + SIN(RADIANS(90-F5265)) * SIN(RADIANS(90-F5264)) * COS(RADIANS(G5265-G5264))) * 6371392 * IFERROR(IF(AVERAGEIF('TT History'!$B:$B, D5264, 'TT History'!$E:$E) &gt; 9.8%, 1.1205, IF(AVERAGEIF('TT History'!$B:$B, D5264, 'TT History'!$E:$E) &gt;= 8.5%, 1.1055, 1.0525)), 1.0525)</f>
        <v>10.651801054354392</v>
      </c>
    </row>
    <row r="5265" spans="1:8" x14ac:dyDescent="0.25">
      <c r="A5265" t="s">
        <v>176</v>
      </c>
      <c r="B5265" t="str">
        <f>VLOOKUP(C5265, olt_db!$B$2:$E$70, 2, 0)</f>
        <v>OLT-SMGN-Hulakma_Sinaga</v>
      </c>
      <c r="C5265" t="s">
        <v>1471</v>
      </c>
      <c r="D5265" s="35" t="s">
        <v>2033</v>
      </c>
      <c r="E5265" s="35" t="s">
        <v>1570</v>
      </c>
      <c r="F5265" s="125">
        <v>2.9897674734953301</v>
      </c>
      <c r="G5265" s="126">
        <v>99.095769860738002</v>
      </c>
      <c r="H5265" s="37">
        <f>ACOS(COS(RADIANS(90-F5266)) * COS(RADIANS(90-F5265)) + SIN(RADIANS(90-F5266)) * SIN(RADIANS(90-F5265)) * COS(RADIANS(G5266-G5265))) * 6371392 * IFERROR(IF(AVERAGEIF('TT History'!$B:$B, D5265, 'TT History'!$E:$E) &gt; 9.8%, 1.1205, IF(AVERAGEIF('TT History'!$B:$B, D5265, 'TT History'!$E:$E) &gt;= 8.5%, 1.1055, 1.0525)), 1.0525)</f>
        <v>11.211272542165384</v>
      </c>
    </row>
    <row r="5266" spans="1:8" x14ac:dyDescent="0.25">
      <c r="A5266" t="s">
        <v>176</v>
      </c>
      <c r="B5266" t="str">
        <f>VLOOKUP(C5266, olt_db!$B$2:$E$70, 2, 0)</f>
        <v>OLT-SMGN-Hulakma_Sinaga</v>
      </c>
      <c r="C5266" t="s">
        <v>1471</v>
      </c>
      <c r="D5266" s="35" t="s">
        <v>2033</v>
      </c>
      <c r="E5266" s="35" t="s">
        <v>1571</v>
      </c>
      <c r="F5266" s="125">
        <v>2.9896721074949801</v>
      </c>
      <c r="G5266" s="126">
        <v>99.095760855849306</v>
      </c>
      <c r="H5266" s="37">
        <f>ACOS(COS(RADIANS(90-F5267)) * COS(RADIANS(90-F5266)) + SIN(RADIANS(90-F5267)) * SIN(RADIANS(90-F5266)) * COS(RADIANS(G5267-G5266))) * 6371392 * IFERROR(IF(AVERAGEIF('TT History'!$B:$B, D5266, 'TT History'!$E:$E) &gt; 9.8%, 1.1205, IF(AVERAGEIF('TT History'!$B:$B, D5266, 'TT History'!$E:$E) &gt;= 8.5%, 1.1055, 1.0525)), 1.0525)</f>
        <v>9.2180980469669151</v>
      </c>
    </row>
    <row r="5267" spans="1:8" x14ac:dyDescent="0.25">
      <c r="A5267" t="s">
        <v>176</v>
      </c>
      <c r="B5267" t="str">
        <f>VLOOKUP(C5267, olt_db!$B$2:$E$70, 2, 0)</f>
        <v>OLT-SMGN-Hulakma_Sinaga</v>
      </c>
      <c r="C5267" t="s">
        <v>1471</v>
      </c>
      <c r="D5267" s="35" t="s">
        <v>2033</v>
      </c>
      <c r="E5267" s="35" t="s">
        <v>1572</v>
      </c>
      <c r="F5267" s="125">
        <v>2.98959335735892</v>
      </c>
      <c r="G5267" s="126">
        <v>99.095759505144997</v>
      </c>
      <c r="H5267" s="37">
        <f>ACOS(COS(RADIANS(90-F5268)) * COS(RADIANS(90-F5267)) + SIN(RADIANS(90-F5268)) * SIN(RADIANS(90-F5267)) * COS(RADIANS(G5268-G5267))) * 6371392 * IFERROR(IF(AVERAGEIF('TT History'!$B:$B, D5267, 'TT History'!$E:$E) &gt; 9.8%, 1.1205, IF(AVERAGEIF('TT History'!$B:$B, D5267, 'TT History'!$E:$E) &gt;= 8.5%, 1.1055, 1.0525)), 1.0525)</f>
        <v>10.180152857637259</v>
      </c>
    </row>
    <row r="5268" spans="1:8" x14ac:dyDescent="0.25">
      <c r="A5268" t="s">
        <v>176</v>
      </c>
      <c r="B5268" t="str">
        <f>VLOOKUP(C5268, olt_db!$B$2:$E$70, 2, 0)</f>
        <v>OLT-SMGN-Hulakma_Sinaga</v>
      </c>
      <c r="C5268" t="s">
        <v>1471</v>
      </c>
      <c r="D5268" s="35" t="s">
        <v>2033</v>
      </c>
      <c r="E5268" s="35" t="s">
        <v>1573</v>
      </c>
      <c r="F5268" s="125">
        <v>2.98950646872767</v>
      </c>
      <c r="G5268" s="126">
        <v>99.095755371415706</v>
      </c>
      <c r="H5268" s="37">
        <f>ACOS(COS(RADIANS(90-F5269)) * COS(RADIANS(90-F5268)) + SIN(RADIANS(90-F5269)) * SIN(RADIANS(90-F5268)) * COS(RADIANS(G5269-G5268))) * 6371392 * IFERROR(IF(AVERAGEIF('TT History'!$B:$B, D5268, 'TT History'!$E:$E) &gt; 9.8%, 1.1205, IF(AVERAGEIF('TT History'!$B:$B, D5268, 'TT History'!$E:$E) &gt;= 8.5%, 1.1055, 1.0525)), 1.0525)</f>
        <v>9.4839822359369084</v>
      </c>
    </row>
    <row r="5269" spans="1:8" x14ac:dyDescent="0.25">
      <c r="A5269" t="s">
        <v>176</v>
      </c>
      <c r="B5269" t="str">
        <f>VLOOKUP(C5269, olt_db!$B$2:$E$70, 2, 0)</f>
        <v>OLT-SMGN-Hulakma_Sinaga</v>
      </c>
      <c r="C5269" t="s">
        <v>1471</v>
      </c>
      <c r="D5269" s="35" t="s">
        <v>2033</v>
      </c>
      <c r="E5269" s="35" t="s">
        <v>1574</v>
      </c>
      <c r="F5269" s="125">
        <v>2.9894255775232401</v>
      </c>
      <c r="G5269" s="126">
        <v>99.095750498182696</v>
      </c>
      <c r="H5269" s="37">
        <f>ACOS(COS(RADIANS(90-F5270)) * COS(RADIANS(90-F5269)) + SIN(RADIANS(90-F5270)) * SIN(RADIANS(90-F5269)) * COS(RADIANS(G5270-G5269))) * 6371392 * IFERROR(IF(AVERAGEIF('TT History'!$B:$B, D5269, 'TT History'!$E:$E) &gt; 9.8%, 1.1205, IF(AVERAGEIF('TT History'!$B:$B, D5269, 'TT History'!$E:$E) &gt;= 8.5%, 1.1055, 1.0525)), 1.0525)</f>
        <v>10.387932496547275</v>
      </c>
    </row>
    <row r="5270" spans="1:8" x14ac:dyDescent="0.25">
      <c r="A5270" t="s">
        <v>176</v>
      </c>
      <c r="B5270" t="str">
        <f>VLOOKUP(C5270, olt_db!$B$2:$E$70, 2, 0)</f>
        <v>OLT-SMGN-Hulakma_Sinaga</v>
      </c>
      <c r="C5270" t="s">
        <v>1471</v>
      </c>
      <c r="D5270" s="35" t="s">
        <v>2033</v>
      </c>
      <c r="E5270" s="35" t="s">
        <v>1575</v>
      </c>
      <c r="F5270" s="125">
        <v>2.9893369192450598</v>
      </c>
      <c r="G5270" s="126">
        <v>99.095746277950994</v>
      </c>
      <c r="H5270" s="37">
        <f>ACOS(COS(RADIANS(90-F5271)) * COS(RADIANS(90-F5270)) + SIN(RADIANS(90-F5271)) * SIN(RADIANS(90-F5270)) * COS(RADIANS(G5271-G5270))) * 6371392 * IFERROR(IF(AVERAGEIF('TT History'!$B:$B, D5270, 'TT History'!$E:$E) &gt; 9.8%, 1.1205, IF(AVERAGEIF('TT History'!$B:$B, D5270, 'TT History'!$E:$E) &gt;= 8.5%, 1.1055, 1.0525)), 1.0525)</f>
        <v>9.4781898479427689</v>
      </c>
    </row>
    <row r="5271" spans="1:8" x14ac:dyDescent="0.25">
      <c r="A5271" t="s">
        <v>176</v>
      </c>
      <c r="B5271" t="str">
        <f>VLOOKUP(C5271, olt_db!$B$2:$E$70, 2, 0)</f>
        <v>OLT-SMGN-Hulakma_Sinaga</v>
      </c>
      <c r="C5271" t="s">
        <v>1471</v>
      </c>
      <c r="D5271" s="35" t="s">
        <v>2033</v>
      </c>
      <c r="E5271" s="35" t="s">
        <v>1576</v>
      </c>
      <c r="F5271" s="125">
        <v>2.98925594512666</v>
      </c>
      <c r="G5271" s="126">
        <v>99.095747429352897</v>
      </c>
      <c r="H5271" s="37">
        <f>ACOS(COS(RADIANS(90-F5272)) * COS(RADIANS(90-F5271)) + SIN(RADIANS(90-F5272)) * SIN(RADIANS(90-F5271)) * COS(RADIANS(G5272-G5271))) * 6371392 * IFERROR(IF(AVERAGEIF('TT History'!$B:$B, D5271, 'TT History'!$E:$E) &gt; 9.8%, 1.1205, IF(AVERAGEIF('TT History'!$B:$B, D5271, 'TT History'!$E:$E) &gt;= 8.5%, 1.1055, 1.0525)), 1.0525)</f>
        <v>10.246145751321405</v>
      </c>
    </row>
    <row r="5272" spans="1:8" x14ac:dyDescent="0.25">
      <c r="A5272" t="s">
        <v>176</v>
      </c>
      <c r="B5272" t="str">
        <f>VLOOKUP(C5272, olt_db!$B$2:$E$70, 2, 0)</f>
        <v>OLT-SMGN-Hulakma_Sinaga</v>
      </c>
      <c r="C5272" t="s">
        <v>1471</v>
      </c>
      <c r="D5272" s="35" t="s">
        <v>2033</v>
      </c>
      <c r="E5272" s="35" t="s">
        <v>1577</v>
      </c>
      <c r="F5272" s="125">
        <v>2.9891684482827001</v>
      </c>
      <c r="G5272" s="126">
        <v>99.095744475761293</v>
      </c>
      <c r="H5272" s="37">
        <f>ACOS(COS(RADIANS(90-F5273)) * COS(RADIANS(90-F5272)) + SIN(RADIANS(90-F5273)) * SIN(RADIANS(90-F5272)) * COS(RADIANS(G5273-G5272))) * 6371392 * IFERROR(IF(AVERAGEIF('TT History'!$B:$B, D5272, 'TT History'!$E:$E) &gt; 9.8%, 1.1205, IF(AVERAGEIF('TT History'!$B:$B, D5272, 'TT History'!$E:$E) &gt;= 8.5%, 1.1055, 1.0525)), 1.0525)</f>
        <v>9.7845432173141482</v>
      </c>
    </row>
    <row r="5273" spans="1:8" x14ac:dyDescent="0.25">
      <c r="A5273" t="s">
        <v>176</v>
      </c>
      <c r="B5273" t="str">
        <f>VLOOKUP(C5273, olt_db!$B$2:$E$70, 2, 0)</f>
        <v>OLT-SMGN-Hulakma_Sinaga</v>
      </c>
      <c r="C5273" t="s">
        <v>1471</v>
      </c>
      <c r="D5273" s="35" t="s">
        <v>2033</v>
      </c>
      <c r="E5273" s="35" t="s">
        <v>1578</v>
      </c>
      <c r="F5273" s="125">
        <v>2.98908524560713</v>
      </c>
      <c r="G5273" s="126">
        <v>99.095736323013497</v>
      </c>
      <c r="H5273" s="37">
        <f>ACOS(COS(RADIANS(90-F5274)) * COS(RADIANS(90-F5273)) + SIN(RADIANS(90-F5274)) * SIN(RADIANS(90-F5273)) * COS(RADIANS(G5274-G5273))) * 6371392 * IFERROR(IF(AVERAGEIF('TT History'!$B:$B, D5273, 'TT History'!$E:$E) &gt; 9.8%, 1.1205, IF(AVERAGEIF('TT History'!$B:$B, D5273, 'TT History'!$E:$E) &gt;= 8.5%, 1.1055, 1.0525)), 1.0525)</f>
        <v>9.7046178679817405</v>
      </c>
    </row>
    <row r="5274" spans="1:8" x14ac:dyDescent="0.25">
      <c r="A5274" t="s">
        <v>176</v>
      </c>
      <c r="B5274" t="str">
        <f>VLOOKUP(C5274, olt_db!$B$2:$E$70, 2, 0)</f>
        <v>OLT-SMGN-Hulakma_Sinaga</v>
      </c>
      <c r="C5274" t="s">
        <v>1471</v>
      </c>
      <c r="D5274" s="35" t="s">
        <v>2033</v>
      </c>
      <c r="E5274" s="35" t="s">
        <v>1579</v>
      </c>
      <c r="F5274" s="125">
        <v>2.98900236989232</v>
      </c>
      <c r="G5274" s="126">
        <v>99.095733596697301</v>
      </c>
      <c r="H5274" s="37">
        <f>ACOS(COS(RADIANS(90-F5275)) * COS(RADIANS(90-F5274)) + SIN(RADIANS(90-F5275)) * SIN(RADIANS(90-F5274)) * COS(RADIANS(G5275-G5274))) * 6371392 * IFERROR(IF(AVERAGEIF('TT History'!$B:$B, D5274, 'TT History'!$E:$E) &gt; 9.8%, 1.1205, IF(AVERAGEIF('TT History'!$B:$B, D5274, 'TT History'!$E:$E) &gt;= 8.5%, 1.1055, 1.0525)), 1.0525)</f>
        <v>9.0712367177242683</v>
      </c>
    </row>
    <row r="5275" spans="1:8" x14ac:dyDescent="0.25">
      <c r="A5275" t="s">
        <v>176</v>
      </c>
      <c r="B5275" t="str">
        <f>VLOOKUP(C5275, olt_db!$B$2:$E$70, 2, 0)</f>
        <v>OLT-SMGN-Hulakma_Sinaga</v>
      </c>
      <c r="C5275" t="s">
        <v>1471</v>
      </c>
      <c r="D5275" s="35" t="s">
        <v>2033</v>
      </c>
      <c r="E5275" s="35" t="s">
        <v>1580</v>
      </c>
      <c r="F5275" s="125">
        <v>2.9889248814702198</v>
      </c>
      <c r="G5275" s="126">
        <v>99.095731970564799</v>
      </c>
      <c r="H5275" s="37">
        <f>ACOS(COS(RADIANS(90-F5276)) * COS(RADIANS(90-F5275)) + SIN(RADIANS(90-F5276)) * SIN(RADIANS(90-F5275)) * COS(RADIANS(G5276-G5275))) * 6371392 * IFERROR(IF(AVERAGEIF('TT History'!$B:$B, D5275, 'TT History'!$E:$E) &gt; 9.8%, 1.1205, IF(AVERAGEIF('TT History'!$B:$B, D5275, 'TT History'!$E:$E) &gt;= 8.5%, 1.1055, 1.0525)), 1.0525)</f>
        <v>10.578902250274568</v>
      </c>
    </row>
    <row r="5276" spans="1:8" x14ac:dyDescent="0.25">
      <c r="A5276" t="s">
        <v>176</v>
      </c>
      <c r="B5276" t="str">
        <f>VLOOKUP(C5276, olt_db!$B$2:$E$70, 2, 0)</f>
        <v>OLT-SMGN-Hulakma_Sinaga</v>
      </c>
      <c r="C5276" t="s">
        <v>1471</v>
      </c>
      <c r="D5276" s="35" t="s">
        <v>2033</v>
      </c>
      <c r="E5276" s="35" t="s">
        <v>1581</v>
      </c>
      <c r="F5276" s="125">
        <v>2.9888347574485001</v>
      </c>
      <c r="G5276" s="126">
        <v>99.095725063547107</v>
      </c>
      <c r="H5276" s="37">
        <f>ACOS(COS(RADIANS(90-F5277)) * COS(RADIANS(90-F5276)) + SIN(RADIANS(90-F5277)) * SIN(RADIANS(90-F5276)) * COS(RADIANS(G5277-G5276))) * 6371392 * IFERROR(IF(AVERAGEIF('TT History'!$B:$B, D5276, 'TT History'!$E:$E) &gt; 9.8%, 1.1205, IF(AVERAGEIF('TT History'!$B:$B, D5276, 'TT History'!$E:$E) &gt;= 8.5%, 1.1055, 1.0525)), 1.0525)</f>
        <v>8.4246186789696402</v>
      </c>
    </row>
    <row r="5277" spans="1:8" x14ac:dyDescent="0.25">
      <c r="A5277" t="s">
        <v>176</v>
      </c>
      <c r="B5277" t="str">
        <f>VLOOKUP(C5277, olt_db!$B$2:$E$70, 2, 0)</f>
        <v>OLT-SMGN-Hulakma_Sinaga</v>
      </c>
      <c r="C5277" t="s">
        <v>1471</v>
      </c>
      <c r="D5277" s="35" t="s">
        <v>2033</v>
      </c>
      <c r="E5277" s="35" t="s">
        <v>1582</v>
      </c>
      <c r="F5277" s="125">
        <v>2.9887628062860698</v>
      </c>
      <c r="G5277" s="126">
        <v>99.095723037040202</v>
      </c>
      <c r="H5277" s="37">
        <f>ACOS(COS(RADIANS(90-F5278)) * COS(RADIANS(90-F5277)) + SIN(RADIANS(90-F5278)) * SIN(RADIANS(90-F5277)) * COS(RADIANS(G5278-G5277))) * 6371392 * IFERROR(IF(AVERAGEIF('TT History'!$B:$B, D5277, 'TT History'!$E:$E) &gt; 9.8%, 1.1205, IF(AVERAGEIF('TT History'!$B:$B, D5277, 'TT History'!$E:$E) &gt;= 8.5%, 1.1055, 1.0525)), 1.0525)</f>
        <v>8.7204723770611512</v>
      </c>
    </row>
    <row r="5278" spans="1:8" x14ac:dyDescent="0.25">
      <c r="A5278" t="s">
        <v>176</v>
      </c>
      <c r="B5278" t="str">
        <f>VLOOKUP(C5278, olt_db!$B$2:$E$70, 2, 0)</f>
        <v>OLT-SMGN-Hulakma_Sinaga</v>
      </c>
      <c r="C5278" t="s">
        <v>1471</v>
      </c>
      <c r="D5278" s="35" t="s">
        <v>2033</v>
      </c>
      <c r="E5278" s="35" t="s">
        <v>1583</v>
      </c>
      <c r="F5278" s="125">
        <v>2.9886884073201001</v>
      </c>
      <c r="G5278" s="126">
        <v>99.095719073419502</v>
      </c>
      <c r="H5278" s="37">
        <f>ACOS(COS(RADIANS(90-F5279)) * COS(RADIANS(90-F5278)) + SIN(RADIANS(90-F5279)) * SIN(RADIANS(90-F5278)) * COS(RADIANS(G5279-G5278))) * 6371392 * IFERROR(IF(AVERAGEIF('TT History'!$B:$B, D5278, 'TT History'!$E:$E) &gt; 9.8%, 1.1205, IF(AVERAGEIF('TT History'!$B:$B, D5278, 'TT History'!$E:$E) &gt;= 8.5%, 1.1055, 1.0525)), 1.0525)</f>
        <v>12.05956902375557</v>
      </c>
    </row>
    <row r="5279" spans="1:8" x14ac:dyDescent="0.25">
      <c r="A5279" t="s">
        <v>176</v>
      </c>
      <c r="B5279" t="str">
        <f>VLOOKUP(C5279, olt_db!$B$2:$E$70, 2, 0)</f>
        <v>OLT-SMGN-Hulakma_Sinaga</v>
      </c>
      <c r="C5279" t="s">
        <v>1471</v>
      </c>
      <c r="D5279" s="35" t="s">
        <v>2033</v>
      </c>
      <c r="E5279" s="35" t="s">
        <v>1584</v>
      </c>
      <c r="F5279" s="125">
        <v>2.9885855032872</v>
      </c>
      <c r="G5279" s="126">
        <v>99.095713777139295</v>
      </c>
      <c r="H5279" s="37">
        <f>ACOS(COS(RADIANS(90-F5280)) * COS(RADIANS(90-F5279)) + SIN(RADIANS(90-F5280)) * SIN(RADIANS(90-F5279)) * COS(RADIANS(G5280-G5279))) * 6371392 * IFERROR(IF(AVERAGEIF('TT History'!$B:$B, D5279, 'TT History'!$E:$E) &gt; 9.8%, 1.1205, IF(AVERAGEIF('TT History'!$B:$B, D5279, 'TT History'!$E:$E) &gt;= 8.5%, 1.1055, 1.0525)), 1.0525)</f>
        <v>10.505022362006331</v>
      </c>
    </row>
    <row r="5280" spans="1:8" x14ac:dyDescent="0.25">
      <c r="A5280" t="s">
        <v>176</v>
      </c>
      <c r="B5280" t="str">
        <f>VLOOKUP(C5280, olt_db!$B$2:$E$70, 2, 0)</f>
        <v>OLT-SMGN-Hulakma_Sinaga</v>
      </c>
      <c r="C5280" t="s">
        <v>1471</v>
      </c>
      <c r="D5280" s="35" t="s">
        <v>2033</v>
      </c>
      <c r="E5280" s="35" t="s">
        <v>1585</v>
      </c>
      <c r="F5280" s="125">
        <v>2.9884957494723801</v>
      </c>
      <c r="G5280" s="126">
        <v>99.095713423849006</v>
      </c>
      <c r="H5280" s="37">
        <f>ACOS(COS(RADIANS(90-F5281)) * COS(RADIANS(90-F5280)) + SIN(RADIANS(90-F5281)) * SIN(RADIANS(90-F5280)) * COS(RADIANS(G5281-G5280))) * 6371392 * IFERROR(IF(AVERAGEIF('TT History'!$B:$B, D5280, 'TT History'!$E:$E) &gt; 9.8%, 1.1205, IF(AVERAGEIF('TT History'!$B:$B, D5280, 'TT History'!$E:$E) &gt;= 8.5%, 1.1055, 1.0525)), 1.0525)</f>
        <v>11.360352805591539</v>
      </c>
    </row>
    <row r="5281" spans="1:8" x14ac:dyDescent="0.25">
      <c r="A5281" t="s">
        <v>176</v>
      </c>
      <c r="B5281" t="str">
        <f>VLOOKUP(C5281, olt_db!$B$2:$E$70, 2, 0)</f>
        <v>OLT-SMGN-Hulakma_Sinaga</v>
      </c>
      <c r="C5281" t="s">
        <v>1471</v>
      </c>
      <c r="D5281" s="35" t="s">
        <v>2033</v>
      </c>
      <c r="E5281" s="35" t="s">
        <v>1586</v>
      </c>
      <c r="F5281" s="125">
        <v>2.9883986970445102</v>
      </c>
      <c r="G5281" s="126">
        <v>99.095714961856302</v>
      </c>
      <c r="H5281" s="37">
        <f>ACOS(COS(RADIANS(90-F5282)) * COS(RADIANS(90-F5281)) + SIN(RADIANS(90-F5282)) * SIN(RADIANS(90-F5281)) * COS(RADIANS(G5282-G5281))) * 6371392 * IFERROR(IF(AVERAGEIF('TT History'!$B:$B, D5281, 'TT History'!$E:$E) &gt; 9.8%, 1.1205, IF(AVERAGEIF('TT History'!$B:$B, D5281, 'TT History'!$E:$E) &gt;= 8.5%, 1.1055, 1.0525)), 1.0525)</f>
        <v>10.801669910626076</v>
      </c>
    </row>
    <row r="5282" spans="1:8" x14ac:dyDescent="0.25">
      <c r="A5282" t="s">
        <v>176</v>
      </c>
      <c r="B5282" t="str">
        <f>VLOOKUP(C5282, olt_db!$B$2:$E$70, 2, 0)</f>
        <v>OLT-SMGN-Hulakma_Sinaga</v>
      </c>
      <c r="C5282" t="s">
        <v>1471</v>
      </c>
      <c r="D5282" s="35" t="s">
        <v>2033</v>
      </c>
      <c r="E5282" s="35" t="s">
        <v>1587</v>
      </c>
      <c r="F5282" s="125">
        <v>2.9883064435396598</v>
      </c>
      <c r="G5282" s="126">
        <v>99.095712387718507</v>
      </c>
      <c r="H5282" s="37">
        <f>ACOS(COS(RADIANS(90-F5283)) * COS(RADIANS(90-F5282)) + SIN(RADIANS(90-F5283)) * SIN(RADIANS(90-F5282)) * COS(RADIANS(G5283-G5282))) * 6371392 * IFERROR(IF(AVERAGEIF('TT History'!$B:$B, D5282, 'TT History'!$E:$E) &gt; 9.8%, 1.1205, IF(AVERAGEIF('TT History'!$B:$B, D5282, 'TT History'!$E:$E) &gt;= 8.5%, 1.1055, 1.0525)), 1.0525)</f>
        <v>14.240004301391693</v>
      </c>
    </row>
    <row r="5283" spans="1:8" x14ac:dyDescent="0.25">
      <c r="A5283" t="s">
        <v>176</v>
      </c>
      <c r="B5283" t="str">
        <f>VLOOKUP(C5283, olt_db!$B$2:$E$70, 2, 0)</f>
        <v>OLT-SMGN-Hulakma_Sinaga</v>
      </c>
      <c r="C5283" t="s">
        <v>1471</v>
      </c>
      <c r="D5283" s="35" t="s">
        <v>2033</v>
      </c>
      <c r="E5283" s="35" t="s">
        <v>1588</v>
      </c>
      <c r="F5283" s="125">
        <v>2.9881847897299001</v>
      </c>
      <c r="G5283" s="126">
        <v>99.095710609688297</v>
      </c>
      <c r="H5283" s="37">
        <f>ACOS(COS(RADIANS(90-F5284)) * COS(RADIANS(90-F5283)) + SIN(RADIANS(90-F5284)) * SIN(RADIANS(90-F5283)) * COS(RADIANS(G5284-G5283))) * 6371392 * IFERROR(IF(AVERAGEIF('TT History'!$B:$B, D5283, 'TT History'!$E:$E) &gt; 9.8%, 1.1205, IF(AVERAGEIF('TT History'!$B:$B, D5283, 'TT History'!$E:$E) &gt;= 8.5%, 1.1055, 1.0525)), 1.0525)</f>
        <v>9.8911152143422907</v>
      </c>
    </row>
    <row r="5284" spans="1:8" x14ac:dyDescent="0.25">
      <c r="A5284" t="s">
        <v>176</v>
      </c>
      <c r="B5284" t="str">
        <f>VLOOKUP(C5284, olt_db!$B$2:$E$70, 2, 0)</f>
        <v>OLT-SMGN-Hulakma_Sinaga</v>
      </c>
      <c r="C5284" t="s">
        <v>1471</v>
      </c>
      <c r="D5284" s="35" t="s">
        <v>2033</v>
      </c>
      <c r="E5284" s="35" t="s">
        <v>1589</v>
      </c>
      <c r="F5284" s="125">
        <v>2.9881003284155399</v>
      </c>
      <c r="G5284" s="126">
        <v>99.095707726611806</v>
      </c>
      <c r="H5284" s="37">
        <f>ACOS(COS(RADIANS(90-F5285)) * COS(RADIANS(90-F5284)) + SIN(RADIANS(90-F5285)) * SIN(RADIANS(90-F5284)) * COS(RADIANS(G5285-G5284))) * 6371392 * IFERROR(IF(AVERAGEIF('TT History'!$B:$B, D5284, 'TT History'!$E:$E) &gt; 9.8%, 1.1205, IF(AVERAGEIF('TT History'!$B:$B, D5284, 'TT History'!$E:$E) &gt;= 8.5%, 1.1055, 1.0525)), 1.0525)</f>
        <v>11.348040916355927</v>
      </c>
    </row>
    <row r="5285" spans="1:8" x14ac:dyDescent="0.25">
      <c r="A5285" t="s">
        <v>176</v>
      </c>
      <c r="B5285" t="str">
        <f>VLOOKUP(C5285, olt_db!$B$2:$E$70, 2, 0)</f>
        <v>OLT-SMGN-Hulakma_Sinaga</v>
      </c>
      <c r="C5285" t="s">
        <v>1471</v>
      </c>
      <c r="D5285" s="35" t="s">
        <v>2033</v>
      </c>
      <c r="E5285" s="35" t="s">
        <v>1590</v>
      </c>
      <c r="F5285" s="125">
        <v>2.9880038877291102</v>
      </c>
      <c r="G5285" s="126">
        <v>99.095697719317499</v>
      </c>
      <c r="H5285" s="37">
        <f>ACOS(COS(RADIANS(90-F5286)) * COS(RADIANS(90-F5285)) + SIN(RADIANS(90-F5286)) * SIN(RADIANS(90-F5285)) * COS(RADIANS(G5286-G5285))) * 6371392 * IFERROR(IF(AVERAGEIF('TT History'!$B:$B, D5285, 'TT History'!$E:$E) &gt; 9.8%, 1.1205, IF(AVERAGEIF('TT History'!$B:$B, D5285, 'TT History'!$E:$E) &gt;= 8.5%, 1.1055, 1.0525)), 1.0525)</f>
        <v>9.7543920449065613</v>
      </c>
    </row>
    <row r="5286" spans="1:8" x14ac:dyDescent="0.25">
      <c r="A5286" t="s">
        <v>176</v>
      </c>
      <c r="B5286" t="str">
        <f>VLOOKUP(C5286, olt_db!$B$2:$E$70, 2, 0)</f>
        <v>OLT-SMGN-Hulakma_Sinaga</v>
      </c>
      <c r="C5286" t="s">
        <v>1471</v>
      </c>
      <c r="D5286" s="35" t="s">
        <v>2033</v>
      </c>
      <c r="E5286" s="35" t="s">
        <v>1591</v>
      </c>
      <c r="F5286" s="125">
        <v>2.9879206782826202</v>
      </c>
      <c r="G5286" s="126">
        <v>99.095693076181306</v>
      </c>
      <c r="H5286" s="37">
        <f>ACOS(COS(RADIANS(90-F5287)) * COS(RADIANS(90-F5286)) + SIN(RADIANS(90-F5287)) * SIN(RADIANS(90-F5286)) * COS(RADIANS(G5287-G5286))) * 6371392 * IFERROR(IF(AVERAGEIF('TT History'!$B:$B, D5286, 'TT History'!$E:$E) &gt; 9.8%, 1.1205, IF(AVERAGEIF('TT History'!$B:$B, D5286, 'TT History'!$E:$E) &gt;= 8.5%, 1.1055, 1.0525)), 1.0525)</f>
        <v>9.056915732576245</v>
      </c>
    </row>
    <row r="5287" spans="1:8" x14ac:dyDescent="0.25">
      <c r="A5287" t="s">
        <v>176</v>
      </c>
      <c r="B5287" t="str">
        <f>VLOOKUP(C5287, olt_db!$B$2:$E$70, 2, 0)</f>
        <v>OLT-SMGN-Hulakma_Sinaga</v>
      </c>
      <c r="C5287" t="s">
        <v>1471</v>
      </c>
      <c r="D5287" s="35" t="s">
        <v>2033</v>
      </c>
      <c r="E5287" s="35" t="s">
        <v>1592</v>
      </c>
      <c r="F5287" s="125">
        <v>2.9878434071481501</v>
      </c>
      <c r="G5287" s="126">
        <v>99.0956889029096</v>
      </c>
      <c r="H5287" s="37">
        <f>ACOS(COS(RADIANS(90-F5288)) * COS(RADIANS(90-F5287)) + SIN(RADIANS(90-F5288)) * SIN(RADIANS(90-F5287)) * COS(RADIANS(G5288-G5287))) * 6371392 * IFERROR(IF(AVERAGEIF('TT History'!$B:$B, D5287, 'TT History'!$E:$E) &gt; 9.8%, 1.1205, IF(AVERAGEIF('TT History'!$B:$B, D5287, 'TT History'!$E:$E) &gt;= 8.5%, 1.1055, 1.0525)), 1.0525)</f>
        <v>8.907957771694516</v>
      </c>
    </row>
    <row r="5288" spans="1:8" x14ac:dyDescent="0.25">
      <c r="A5288" t="s">
        <v>176</v>
      </c>
      <c r="B5288" t="str">
        <f>VLOOKUP(C5288, olt_db!$B$2:$E$70, 2, 0)</f>
        <v>OLT-SMGN-Hulakma_Sinaga</v>
      </c>
      <c r="C5288" t="s">
        <v>1471</v>
      </c>
      <c r="D5288" s="35" t="s">
        <v>2033</v>
      </c>
      <c r="E5288" s="35" t="s">
        <v>1593</v>
      </c>
      <c r="F5288" s="125">
        <v>2.9877675374124402</v>
      </c>
      <c r="G5288" s="126">
        <v>99.095682801814306</v>
      </c>
      <c r="H5288" s="37">
        <f>ACOS(COS(RADIANS(90-F5289)) * COS(RADIANS(90-F5288)) + SIN(RADIANS(90-F5289)) * SIN(RADIANS(90-F5288)) * COS(RADIANS(G5289-G5288))) * 6371392 * IFERROR(IF(AVERAGEIF('TT History'!$B:$B, D5288, 'TT History'!$E:$E) &gt; 9.8%, 1.1205, IF(AVERAGEIF('TT History'!$B:$B, D5288, 'TT History'!$E:$E) &gt;= 8.5%, 1.1055, 1.0525)), 1.0525)</f>
        <v>10.903796056722213</v>
      </c>
    </row>
    <row r="5289" spans="1:8" x14ac:dyDescent="0.25">
      <c r="A5289" t="s">
        <v>176</v>
      </c>
      <c r="B5289" t="str">
        <f>VLOOKUP(C5289, olt_db!$B$2:$E$70, 2, 0)</f>
        <v>OLT-SMGN-Hulakma_Sinaga</v>
      </c>
      <c r="C5289" t="s">
        <v>1471</v>
      </c>
      <c r="D5289" s="35" t="s">
        <v>2033</v>
      </c>
      <c r="E5289" s="35" t="s">
        <v>1594</v>
      </c>
      <c r="F5289" s="125">
        <v>2.9876743774496402</v>
      </c>
      <c r="G5289" s="126">
        <v>99.095682879708804</v>
      </c>
      <c r="H5289" s="37">
        <f>ACOS(COS(RADIANS(90-F5290)) * COS(RADIANS(90-F5289)) + SIN(RADIANS(90-F5290)) * SIN(RADIANS(90-F5289)) * COS(RADIANS(G5290-G5289))) * 6371392 * IFERROR(IF(AVERAGEIF('TT History'!$B:$B, D5289, 'TT History'!$E:$E) &gt; 9.8%, 1.1205, IF(AVERAGEIF('TT History'!$B:$B, D5289, 'TT History'!$E:$E) &gt;= 8.5%, 1.1055, 1.0525)), 1.0525)</f>
        <v>13.487358207206389</v>
      </c>
    </row>
    <row r="5290" spans="1:8" x14ac:dyDescent="0.25">
      <c r="A5290" t="s">
        <v>176</v>
      </c>
      <c r="B5290" t="str">
        <f>VLOOKUP(C5290, olt_db!$B$2:$E$70, 2, 0)</f>
        <v>OLT-SMGN-Hulakma_Sinaga</v>
      </c>
      <c r="C5290" t="s">
        <v>1471</v>
      </c>
      <c r="D5290" s="35" t="s">
        <v>2033</v>
      </c>
      <c r="E5290" s="35" t="s">
        <v>1595</v>
      </c>
      <c r="F5290" s="125">
        <v>2.98755916359121</v>
      </c>
      <c r="G5290" s="126">
        <v>99.0956853246946</v>
      </c>
      <c r="H5290" s="37">
        <f>ACOS(COS(RADIANS(90-F5291)) * COS(RADIANS(90-F5290)) + SIN(RADIANS(90-F5291)) * SIN(RADIANS(90-F5290)) * COS(RADIANS(G5291-G5290))) * 6371392 * IFERROR(IF(AVERAGEIF('TT History'!$B:$B, D5290, 'TT History'!$E:$E) &gt; 9.8%, 1.1205, IF(AVERAGEIF('TT History'!$B:$B, D5290, 'TT History'!$E:$E) &gt;= 8.5%, 1.1055, 1.0525)), 1.0525)</f>
        <v>11.168887413644564</v>
      </c>
    </row>
    <row r="5291" spans="1:8" x14ac:dyDescent="0.25">
      <c r="A5291" t="s">
        <v>176</v>
      </c>
      <c r="B5291" t="str">
        <f>VLOOKUP(C5291, olt_db!$B$2:$E$70, 2, 0)</f>
        <v>OLT-SMGN-Hulakma_Sinaga</v>
      </c>
      <c r="C5291" t="s">
        <v>1471</v>
      </c>
      <c r="D5291" s="35" t="s">
        <v>2033</v>
      </c>
      <c r="E5291" s="35" t="s">
        <v>1596</v>
      </c>
      <c r="F5291" s="125">
        <v>2.9874637906622001</v>
      </c>
      <c r="G5291" s="126">
        <v>99.095681977192498</v>
      </c>
      <c r="H5291" s="37">
        <f>ACOS(COS(RADIANS(90-F5292)) * COS(RADIANS(90-F5291)) + SIN(RADIANS(90-F5292)) * SIN(RADIANS(90-F5291)) * COS(RADIANS(G5292-G5291))) * 6371392 * IFERROR(IF(AVERAGEIF('TT History'!$B:$B, D5291, 'TT History'!$E:$E) &gt; 9.8%, 1.1205, IF(AVERAGEIF('TT History'!$B:$B, D5291, 'TT History'!$E:$E) &gt;= 8.5%, 1.1055, 1.0525)), 1.0525)</f>
        <v>11.357276084420526</v>
      </c>
    </row>
    <row r="5292" spans="1:8" x14ac:dyDescent="0.25">
      <c r="A5292" t="s">
        <v>176</v>
      </c>
      <c r="B5292" t="str">
        <f>VLOOKUP(C5292, olt_db!$B$2:$E$70, 2, 0)</f>
        <v>OLT-SMGN-Hulakma_Sinaga</v>
      </c>
      <c r="C5292" t="s">
        <v>1471</v>
      </c>
      <c r="D5292" s="35" t="s">
        <v>2033</v>
      </c>
      <c r="E5292" s="35" t="s">
        <v>1597</v>
      </c>
      <c r="F5292" s="125">
        <v>2.9873671869042102</v>
      </c>
      <c r="G5292" s="126">
        <v>99.0956728197947</v>
      </c>
      <c r="H5292" s="37">
        <f>ACOS(COS(RADIANS(90-F5293)) * COS(RADIANS(90-F5292)) + SIN(RADIANS(90-F5293)) * SIN(RADIANS(90-F5292)) * COS(RADIANS(G5293-G5292))) * 6371392 * IFERROR(IF(AVERAGEIF('TT History'!$B:$B, D5292, 'TT History'!$E:$E) &gt; 9.8%, 1.1205, IF(AVERAGEIF('TT History'!$B:$B, D5292, 'TT History'!$E:$E) &gt;= 8.5%, 1.1055, 1.0525)), 1.0525)</f>
        <v>11.350240447292951</v>
      </c>
    </row>
    <row r="5293" spans="1:8" x14ac:dyDescent="0.25">
      <c r="A5293" t="s">
        <v>176</v>
      </c>
      <c r="B5293" t="str">
        <f>VLOOKUP(C5293, olt_db!$B$2:$E$70, 2, 0)</f>
        <v>OLT-SMGN-Hulakma_Sinaga</v>
      </c>
      <c r="C5293" t="s">
        <v>1471</v>
      </c>
      <c r="D5293" s="35" t="s">
        <v>2033</v>
      </c>
      <c r="E5293" s="35" t="s">
        <v>1598</v>
      </c>
      <c r="F5293" s="125">
        <v>2.9872703212139702</v>
      </c>
      <c r="G5293" s="126">
        <v>99.095668153421101</v>
      </c>
      <c r="H5293" s="37">
        <f>ACOS(COS(RADIANS(90-F5294)) * COS(RADIANS(90-F5293)) + SIN(RADIANS(90-F5294)) * SIN(RADIANS(90-F5293)) * COS(RADIANS(G5294-G5293))) * 6371392 * IFERROR(IF(AVERAGEIF('TT History'!$B:$B, D5293, 'TT History'!$E:$E) &gt; 9.8%, 1.1205, IF(AVERAGEIF('TT History'!$B:$B, D5293, 'TT History'!$E:$E) &gt;= 8.5%, 1.1055, 1.0525)), 1.0525)</f>
        <v>14.278168652768295</v>
      </c>
    </row>
    <row r="5294" spans="1:8" x14ac:dyDescent="0.25">
      <c r="A5294" t="s">
        <v>176</v>
      </c>
      <c r="B5294" t="str">
        <f>VLOOKUP(C5294, olt_db!$B$2:$E$70, 2, 0)</f>
        <v>OLT-SMGN-Hulakma_Sinaga</v>
      </c>
      <c r="C5294" t="s">
        <v>1471</v>
      </c>
      <c r="D5294" s="35" t="s">
        <v>2033</v>
      </c>
      <c r="E5294" s="35" t="s">
        <v>1599</v>
      </c>
      <c r="F5294" s="125">
        <v>2.9871486539771701</v>
      </c>
      <c r="G5294" s="126">
        <v>99.095659223803096</v>
      </c>
      <c r="H5294" s="37">
        <f>ACOS(COS(RADIANS(90-F5295)) * COS(RADIANS(90-F5294)) + SIN(RADIANS(90-F5295)) * SIN(RADIANS(90-F5294)) * COS(RADIANS(G5295-G5294))) * 6371392 * IFERROR(IF(AVERAGEIF('TT History'!$B:$B, D5294, 'TT History'!$E:$E) &gt; 9.8%, 1.1205, IF(AVERAGEIF('TT History'!$B:$B, D5294, 'TT History'!$E:$E) &gt;= 8.5%, 1.1055, 1.0525)), 1.0525)</f>
        <v>9.0270995539210457</v>
      </c>
    </row>
    <row r="5295" spans="1:8" x14ac:dyDescent="0.25">
      <c r="A5295" t="s">
        <v>176</v>
      </c>
      <c r="B5295" t="str">
        <f>VLOOKUP(C5295, olt_db!$B$2:$E$70, 2, 0)</f>
        <v>OLT-SMGN-Hulakma_Sinaga</v>
      </c>
      <c r="C5295" t="s">
        <v>1471</v>
      </c>
      <c r="D5295" s="35" t="s">
        <v>2033</v>
      </c>
      <c r="E5295" s="35" t="s">
        <v>1600</v>
      </c>
      <c r="F5295" s="125">
        <v>2.9870715562929102</v>
      </c>
      <c r="G5295" s="126">
        <v>99.095657032584995</v>
      </c>
      <c r="H5295" s="37">
        <f>ACOS(COS(RADIANS(90-F5296)) * COS(RADIANS(90-F5295)) + SIN(RADIANS(90-F5296)) * SIN(RADIANS(90-F5295)) * COS(RADIANS(G5296-G5295))) * 6371392 * IFERROR(IF(AVERAGEIF('TT History'!$B:$B, D5295, 'TT History'!$E:$E) &gt; 9.8%, 1.1205, IF(AVERAGEIF('TT History'!$B:$B, D5295, 'TT History'!$E:$E) &gt;= 8.5%, 1.1055, 1.0525)), 1.0525)</f>
        <v>12.264003933687208</v>
      </c>
    </row>
    <row r="5296" spans="1:8" x14ac:dyDescent="0.25">
      <c r="A5296" t="s">
        <v>176</v>
      </c>
      <c r="B5296" t="str">
        <f>VLOOKUP(C5296, olt_db!$B$2:$E$70, 2, 0)</f>
        <v>OLT-SMGN-Hulakma_Sinaga</v>
      </c>
      <c r="C5296" t="s">
        <v>1471</v>
      </c>
      <c r="D5296" s="35" t="s">
        <v>2033</v>
      </c>
      <c r="E5296" s="35" t="s">
        <v>1601</v>
      </c>
      <c r="F5296" s="125">
        <v>2.9869667711664998</v>
      </c>
      <c r="G5296" s="126">
        <v>99.095656988792697</v>
      </c>
      <c r="H5296" s="37">
        <f>ACOS(COS(RADIANS(90-F5297)) * COS(RADIANS(90-F5296)) + SIN(RADIANS(90-F5297)) * SIN(RADIANS(90-F5296)) * COS(RADIANS(G5297-G5296))) * 6371392 * IFERROR(IF(AVERAGEIF('TT History'!$B:$B, D5296, 'TT History'!$E:$E) &gt; 9.8%, 1.1205, IF(AVERAGEIF('TT History'!$B:$B, D5296, 'TT History'!$E:$E) &gt;= 8.5%, 1.1055, 1.0525)), 1.0525)</f>
        <v>11.741145706404419</v>
      </c>
    </row>
    <row r="5297" spans="1:8" x14ac:dyDescent="0.25">
      <c r="A5297" t="s">
        <v>176</v>
      </c>
      <c r="B5297" t="str">
        <f>VLOOKUP(C5297, olt_db!$B$2:$E$70, 2, 0)</f>
        <v>OLT-SMGN-Hulakma_Sinaga</v>
      </c>
      <c r="C5297" t="s">
        <v>1471</v>
      </c>
      <c r="D5297" s="35" t="s">
        <v>2033</v>
      </c>
      <c r="E5297" s="35" t="s">
        <v>1602</v>
      </c>
      <c r="F5297" s="125">
        <v>2.9868664542661199</v>
      </c>
      <c r="G5297" s="126">
        <v>99.095657821711399</v>
      </c>
      <c r="H5297" s="37">
        <f>ACOS(COS(RADIANS(90-F5298)) * COS(RADIANS(90-F5297)) + SIN(RADIANS(90-F5298)) * SIN(RADIANS(90-F5297)) * COS(RADIANS(G5298-G5297))) * 6371392 * IFERROR(IF(AVERAGEIF('TT History'!$B:$B, D5297, 'TT History'!$E:$E) &gt; 9.8%, 1.1205, IF(AVERAGEIF('TT History'!$B:$B, D5297, 'TT History'!$E:$E) &gt;= 8.5%, 1.1055, 1.0525)), 1.0525)</f>
        <v>16.207049218387738</v>
      </c>
    </row>
    <row r="5298" spans="1:8" x14ac:dyDescent="0.25">
      <c r="A5298" t="s">
        <v>176</v>
      </c>
      <c r="B5298" t="str">
        <f>VLOOKUP(C5298, olt_db!$B$2:$E$70, 2, 0)</f>
        <v>OLT-SMGN-Hulakma_Sinaga</v>
      </c>
      <c r="C5298" t="s">
        <v>1471</v>
      </c>
      <c r="D5298" s="35" t="s">
        <v>2033</v>
      </c>
      <c r="E5298" s="35" t="s">
        <v>1603</v>
      </c>
      <c r="F5298" s="125">
        <v>2.9867293306688198</v>
      </c>
      <c r="G5298" s="126">
        <v>99.0956385133168</v>
      </c>
      <c r="H5298" s="37">
        <f>ACOS(COS(RADIANS(90-F5299)) * COS(RADIANS(90-F5298)) + SIN(RADIANS(90-F5299)) * SIN(RADIANS(90-F5298)) * COS(RADIANS(G5299-G5298))) * 6371392 * IFERROR(IF(AVERAGEIF('TT History'!$B:$B, D5298, 'TT History'!$E:$E) &gt; 9.8%, 1.1205, IF(AVERAGEIF('TT History'!$B:$B, D5298, 'TT History'!$E:$E) &gt;= 8.5%, 1.1055, 1.0525)), 1.0525)</f>
        <v>15.473947979691321</v>
      </c>
    </row>
    <row r="5299" spans="1:8" x14ac:dyDescent="0.25">
      <c r="A5299" t="s">
        <v>176</v>
      </c>
      <c r="B5299" t="str">
        <f>VLOOKUP(C5299, olt_db!$B$2:$E$70, 2, 0)</f>
        <v>OLT-SMGN-Hulakma_Sinaga</v>
      </c>
      <c r="C5299" t="s">
        <v>1471</v>
      </c>
      <c r="D5299" s="35" t="s">
        <v>2033</v>
      </c>
      <c r="E5299" s="35" t="s">
        <v>1604</v>
      </c>
      <c r="F5299" s="125">
        <v>2.9865971775575799</v>
      </c>
      <c r="G5299" s="126">
        <v>99.095634575927704</v>
      </c>
      <c r="H5299" s="37">
        <f>ACOS(COS(RADIANS(90-F5300)) * COS(RADIANS(90-F5299)) + SIN(RADIANS(90-F5300)) * SIN(RADIANS(90-F5299)) * COS(RADIANS(G5300-G5299))) * 6371392 * IFERROR(IF(AVERAGEIF('TT History'!$B:$B, D5299, 'TT History'!$E:$E) &gt; 9.8%, 1.1205, IF(AVERAGEIF('TT History'!$B:$B, D5299, 'TT History'!$E:$E) &gt;= 8.5%, 1.1055, 1.0525)), 1.0525)</f>
        <v>8.5018968468537004</v>
      </c>
    </row>
    <row r="5300" spans="1:8" x14ac:dyDescent="0.25">
      <c r="A5300" t="s">
        <v>176</v>
      </c>
      <c r="B5300" t="str">
        <f>VLOOKUP(C5300, olt_db!$B$2:$E$70, 2, 0)</f>
        <v>OLT-SMGN-Hulakma_Sinaga</v>
      </c>
      <c r="C5300" t="s">
        <v>1471</v>
      </c>
      <c r="D5300" s="35" t="s">
        <v>2033</v>
      </c>
      <c r="E5300" s="35" t="s">
        <v>1605</v>
      </c>
      <c r="F5300" s="125">
        <v>2.98652453527873</v>
      </c>
      <c r="G5300" s="126">
        <v>99.095634176716302</v>
      </c>
      <c r="H5300" s="37">
        <f>ACOS(COS(RADIANS(90-F5301)) * COS(RADIANS(90-F5300)) + SIN(RADIANS(90-F5301)) * SIN(RADIANS(90-F5300)) * COS(RADIANS(G5301-G5300))) * 6371392 * IFERROR(IF(AVERAGEIF('TT History'!$B:$B, D5300, 'TT History'!$E:$E) &gt; 9.8%, 1.1205, IF(AVERAGEIF('TT History'!$B:$B, D5300, 'TT History'!$E:$E) &gt;= 8.5%, 1.1055, 1.0525)), 1.0525)</f>
        <v>11.973983100748335</v>
      </c>
    </row>
    <row r="5301" spans="1:8" x14ac:dyDescent="0.25">
      <c r="A5301" t="s">
        <v>176</v>
      </c>
      <c r="B5301" t="str">
        <f>VLOOKUP(C5301, olt_db!$B$2:$E$70, 2, 0)</f>
        <v>OLT-SMGN-Hulakma_Sinaga</v>
      </c>
      <c r="C5301" t="s">
        <v>1471</v>
      </c>
      <c r="D5301" s="35" t="s">
        <v>2033</v>
      </c>
      <c r="E5301" s="35" t="s">
        <v>1606</v>
      </c>
      <c r="F5301" s="125">
        <v>2.9864223931276102</v>
      </c>
      <c r="G5301" s="126">
        <v>99.095628371095799</v>
      </c>
      <c r="H5301" s="37">
        <f>ACOS(COS(RADIANS(90-F5302)) * COS(RADIANS(90-F5301)) + SIN(RADIANS(90-F5302)) * SIN(RADIANS(90-F5301)) * COS(RADIANS(G5302-G5301))) * 6371392 * IFERROR(IF(AVERAGEIF('TT History'!$B:$B, D5301, 'TT History'!$E:$E) &gt; 9.8%, 1.1205, IF(AVERAGEIF('TT History'!$B:$B, D5301, 'TT History'!$E:$E) &gt;= 8.5%, 1.1055, 1.0525)), 1.0525)</f>
        <v>10.807676870443656</v>
      </c>
    </row>
    <row r="5302" spans="1:8" x14ac:dyDescent="0.25">
      <c r="A5302" t="s">
        <v>176</v>
      </c>
      <c r="B5302" t="str">
        <f>VLOOKUP(C5302, olt_db!$B$2:$E$70, 2, 0)</f>
        <v>OLT-SMGN-Hulakma_Sinaga</v>
      </c>
      <c r="C5302" t="s">
        <v>1471</v>
      </c>
      <c r="D5302" s="35" t="s">
        <v>2033</v>
      </c>
      <c r="E5302" s="35" t="s">
        <v>1607</v>
      </c>
      <c r="F5302" s="125">
        <v>2.9863300805603101</v>
      </c>
      <c r="G5302" s="126">
        <v>99.095626036922994</v>
      </c>
      <c r="H5302" s="37">
        <f>ACOS(COS(RADIANS(90-F5303)) * COS(RADIANS(90-F5302)) + SIN(RADIANS(90-F5303)) * SIN(RADIANS(90-F5302)) * COS(RADIANS(G5303-G5302))) * 6371392 * IFERROR(IF(AVERAGEIF('TT History'!$B:$B, D5302, 'TT History'!$E:$E) &gt; 9.8%, 1.1205, IF(AVERAGEIF('TT History'!$B:$B, D5302, 'TT History'!$E:$E) &gt;= 8.5%, 1.1055, 1.0525)), 1.0525)</f>
        <v>10.456434050874222</v>
      </c>
    </row>
    <row r="5303" spans="1:8" x14ac:dyDescent="0.25">
      <c r="A5303" t="s">
        <v>176</v>
      </c>
      <c r="B5303" t="str">
        <f>VLOOKUP(C5303, olt_db!$B$2:$E$70, 2, 0)</f>
        <v>OLT-SMGN-Hulakma_Sinaga</v>
      </c>
      <c r="C5303" t="s">
        <v>1471</v>
      </c>
      <c r="D5303" s="35" t="s">
        <v>2033</v>
      </c>
      <c r="E5303" s="35" t="s">
        <v>1608</v>
      </c>
      <c r="F5303" s="125">
        <v>2.9862407651409</v>
      </c>
      <c r="G5303" s="126">
        <v>99.095623956776095</v>
      </c>
      <c r="H5303" s="37">
        <f>ACOS(COS(RADIANS(90-F5304)) * COS(RADIANS(90-F5303)) + SIN(RADIANS(90-F5304)) * SIN(RADIANS(90-F5303)) * COS(RADIANS(G5304-G5303))) * 6371392 * IFERROR(IF(AVERAGEIF('TT History'!$B:$B, D5303, 'TT History'!$E:$E) &gt; 9.8%, 1.1205, IF(AVERAGEIF('TT History'!$B:$B, D5303, 'TT History'!$E:$E) &gt;= 8.5%, 1.1055, 1.0525)), 1.0525)</f>
        <v>11.986901594939948</v>
      </c>
    </row>
    <row r="5304" spans="1:8" x14ac:dyDescent="0.25">
      <c r="A5304" t="s">
        <v>176</v>
      </c>
      <c r="B5304" t="str">
        <f>VLOOKUP(C5304, olt_db!$B$2:$E$70, 2, 0)</f>
        <v>OLT-SMGN-Hulakma_Sinaga</v>
      </c>
      <c r="C5304" t="s">
        <v>1471</v>
      </c>
      <c r="D5304" s="35" t="s">
        <v>2033</v>
      </c>
      <c r="E5304" s="35" t="s">
        <v>1609</v>
      </c>
      <c r="F5304" s="125">
        <v>2.9861387136880801</v>
      </c>
      <c r="G5304" s="126">
        <v>99.095615354289095</v>
      </c>
      <c r="H5304" s="37">
        <f>ACOS(COS(RADIANS(90-F5305)) * COS(RADIANS(90-F5304)) + SIN(RADIANS(90-F5305)) * SIN(RADIANS(90-F5304)) * COS(RADIANS(G5305-G5304))) * 6371392 * IFERROR(IF(AVERAGEIF('TT History'!$B:$B, D5304, 'TT History'!$E:$E) &gt; 9.8%, 1.1205, IF(AVERAGEIF('TT History'!$B:$B, D5304, 'TT History'!$E:$E) &gt;= 8.5%, 1.1055, 1.0525)), 1.0525)</f>
        <v>16.462563614688445</v>
      </c>
    </row>
    <row r="5305" spans="1:8" x14ac:dyDescent="0.25">
      <c r="A5305" t="s">
        <v>176</v>
      </c>
      <c r="B5305" t="str">
        <f>VLOOKUP(C5305, olt_db!$B$2:$E$70, 2, 0)</f>
        <v>OLT-SMGN-Hulakma_Sinaga</v>
      </c>
      <c r="C5305" t="s">
        <v>1471</v>
      </c>
      <c r="D5305" s="35" t="s">
        <v>2033</v>
      </c>
      <c r="E5305" s="35" t="s">
        <v>1610</v>
      </c>
      <c r="F5305" s="125">
        <v>2.9859987795179102</v>
      </c>
      <c r="G5305" s="126">
        <v>99.095601073642399</v>
      </c>
      <c r="H5305" s="37">
        <f>ACOS(COS(RADIANS(90-F5306)) * COS(RADIANS(90-F5305)) + SIN(RADIANS(90-F5306)) * SIN(RADIANS(90-F5305)) * COS(RADIANS(G5306-G5305))) * 6371392 * IFERROR(IF(AVERAGEIF('TT History'!$B:$B, D5305, 'TT History'!$E:$E) &gt; 9.8%, 1.1205, IF(AVERAGEIF('TT History'!$B:$B, D5305, 'TT History'!$E:$E) &gt;= 8.5%, 1.1055, 1.0525)), 1.0525)</f>
        <v>10.53302504662703</v>
      </c>
    </row>
    <row r="5306" spans="1:8" x14ac:dyDescent="0.25">
      <c r="A5306" t="s">
        <v>176</v>
      </c>
      <c r="B5306" t="str">
        <f>VLOOKUP(C5306, olt_db!$B$2:$E$70, 2, 0)</f>
        <v>OLT-SMGN-Hulakma_Sinaga</v>
      </c>
      <c r="C5306" t="s">
        <v>1471</v>
      </c>
      <c r="D5306" s="35" t="s">
        <v>2033</v>
      </c>
      <c r="E5306" s="35" t="s">
        <v>1611</v>
      </c>
      <c r="F5306" s="125">
        <v>2.9859091298577001</v>
      </c>
      <c r="G5306" s="126">
        <v>99.095593177601202</v>
      </c>
      <c r="H5306" s="37">
        <f>ACOS(COS(RADIANS(90-F5307)) * COS(RADIANS(90-F5306)) + SIN(RADIANS(90-F5307)) * SIN(RADIANS(90-F5306)) * COS(RADIANS(G5307-G5306))) * 6371392 * IFERROR(IF(AVERAGEIF('TT History'!$B:$B, D5306, 'TT History'!$E:$E) &gt; 9.8%, 1.1205, IF(AVERAGEIF('TT History'!$B:$B, D5306, 'TT History'!$E:$E) &gt;= 8.5%, 1.1055, 1.0525)), 1.0525)</f>
        <v>7.8478144382904693</v>
      </c>
    </row>
    <row r="5307" spans="1:8" x14ac:dyDescent="0.25">
      <c r="A5307" t="s">
        <v>176</v>
      </c>
      <c r="B5307" t="str">
        <f>VLOOKUP(C5307, olt_db!$B$2:$E$70, 2, 0)</f>
        <v>OLT-SMGN-Hulakma_Sinaga</v>
      </c>
      <c r="C5307" t="s">
        <v>1471</v>
      </c>
      <c r="D5307" s="35" t="s">
        <v>2033</v>
      </c>
      <c r="E5307" s="35" t="s">
        <v>1612</v>
      </c>
      <c r="F5307" s="125">
        <v>2.9858420742447902</v>
      </c>
      <c r="G5307" s="126">
        <v>99.095593106144307</v>
      </c>
      <c r="H5307" s="37">
        <f>ACOS(COS(RADIANS(90-F5308)) * COS(RADIANS(90-F5307)) + SIN(RADIANS(90-F5308)) * SIN(RADIANS(90-F5307)) * COS(RADIANS(G5308-G5307))) * 6371392 * IFERROR(IF(AVERAGEIF('TT History'!$B:$B, D5307, 'TT History'!$E:$E) &gt; 9.8%, 1.1205, IF(AVERAGEIF('TT History'!$B:$B, D5307, 'TT History'!$E:$E) &gt;= 8.5%, 1.1055, 1.0525)), 1.0525)</f>
        <v>8.8059301487055901</v>
      </c>
    </row>
    <row r="5308" spans="1:8" x14ac:dyDescent="0.25">
      <c r="A5308" t="s">
        <v>176</v>
      </c>
      <c r="B5308" t="str">
        <f>VLOOKUP(C5308, olt_db!$B$2:$E$70, 2, 0)</f>
        <v>OLT-SMGN-Hulakma_Sinaga</v>
      </c>
      <c r="C5308" t="s">
        <v>1471</v>
      </c>
      <c r="D5308" s="35" t="s">
        <v>2033</v>
      </c>
      <c r="E5308" s="35" t="s">
        <v>1613</v>
      </c>
      <c r="F5308" s="125">
        <v>2.98576684309822</v>
      </c>
      <c r="G5308" s="126">
        <v>99.095591991442902</v>
      </c>
      <c r="H5308" s="37">
        <f>ACOS(COS(RADIANS(90-F5309)) * COS(RADIANS(90-F5308)) + SIN(RADIANS(90-F5309)) * SIN(RADIANS(90-F5308)) * COS(RADIANS(G5309-G5308))) * 6371392 * IFERROR(IF(AVERAGEIF('TT History'!$B:$B, D5308, 'TT History'!$E:$E) &gt; 9.8%, 1.1205, IF(AVERAGEIF('TT History'!$B:$B, D5308, 'TT History'!$E:$E) &gt;= 8.5%, 1.1055, 1.0525)), 1.0525)</f>
        <v>9.5933731385796506</v>
      </c>
    </row>
    <row r="5309" spans="1:8" x14ac:dyDescent="0.25">
      <c r="A5309" t="s">
        <v>176</v>
      </c>
      <c r="B5309" t="str">
        <f>VLOOKUP(C5309, olt_db!$B$2:$E$70, 2, 0)</f>
        <v>OLT-SMGN-Hulakma_Sinaga</v>
      </c>
      <c r="C5309" t="s">
        <v>1471</v>
      </c>
      <c r="D5309" s="35" t="s">
        <v>2033</v>
      </c>
      <c r="E5309" s="35" t="s">
        <v>1614</v>
      </c>
      <c r="F5309" s="125">
        <v>2.9856849218814299</v>
      </c>
      <c r="G5309" s="126">
        <v>99.095589099189098</v>
      </c>
      <c r="H5309" s="37">
        <f>ACOS(COS(RADIANS(90-F5310)) * COS(RADIANS(90-F5309)) + SIN(RADIANS(90-F5310)) * SIN(RADIANS(90-F5309)) * COS(RADIANS(G5310-G5309))) * 6371392 * IFERROR(IF(AVERAGEIF('TT History'!$B:$B, D5309, 'TT History'!$E:$E) &gt; 9.8%, 1.1205, IF(AVERAGEIF('TT History'!$B:$B, D5309, 'TT History'!$E:$E) &gt;= 8.5%, 1.1055, 1.0525)), 1.0525)</f>
        <v>9.6726692709001068</v>
      </c>
    </row>
    <row r="5310" spans="1:8" x14ac:dyDescent="0.25">
      <c r="A5310" t="s">
        <v>176</v>
      </c>
      <c r="B5310" t="str">
        <f>VLOOKUP(C5310, olt_db!$B$2:$E$70, 2, 0)</f>
        <v>OLT-SMGN-Hulakma_Sinaga</v>
      </c>
      <c r="C5310" t="s">
        <v>1471</v>
      </c>
      <c r="D5310" s="35" t="s">
        <v>2033</v>
      </c>
      <c r="E5310" s="35" t="s">
        <v>1615</v>
      </c>
      <c r="F5310" s="125">
        <v>2.9856023729927301</v>
      </c>
      <c r="G5310" s="126">
        <v>99.095585052406804</v>
      </c>
      <c r="H5310" s="37">
        <f>ACOS(COS(RADIANS(90-F5311)) * COS(RADIANS(90-F5310)) + SIN(RADIANS(90-F5311)) * SIN(RADIANS(90-F5310)) * COS(RADIANS(G5311-G5310))) * 6371392 * IFERROR(IF(AVERAGEIF('TT History'!$B:$B, D5310, 'TT History'!$E:$E) &gt; 9.8%, 1.1205, IF(AVERAGEIF('TT History'!$B:$B, D5310, 'TT History'!$E:$E) &gt;= 8.5%, 1.1055, 1.0525)), 1.0525)</f>
        <v>10.639138480213647</v>
      </c>
    </row>
    <row r="5311" spans="1:8" x14ac:dyDescent="0.25">
      <c r="A5311" t="s">
        <v>176</v>
      </c>
      <c r="B5311" t="str">
        <f>VLOOKUP(C5311, olt_db!$B$2:$E$70, 2, 0)</f>
        <v>OLT-SMGN-Hulakma_Sinaga</v>
      </c>
      <c r="C5311" t="s">
        <v>1471</v>
      </c>
      <c r="D5311" s="35" t="s">
        <v>2033</v>
      </c>
      <c r="E5311" s="35" t="s">
        <v>1616</v>
      </c>
      <c r="F5311" s="125">
        <v>2.98551150555432</v>
      </c>
      <c r="G5311" s="126">
        <v>99.095582593374701</v>
      </c>
      <c r="H5311" s="37">
        <f>ACOS(COS(RADIANS(90-F5312)) * COS(RADIANS(90-F5311)) + SIN(RADIANS(90-F5312)) * SIN(RADIANS(90-F5311)) * COS(RADIANS(G5312-G5311))) * 6371392 * IFERROR(IF(AVERAGEIF('TT History'!$B:$B, D5311, 'TT History'!$E:$E) &gt; 9.8%, 1.1205, IF(AVERAGEIF('TT History'!$B:$B, D5311, 'TT History'!$E:$E) &gt;= 8.5%, 1.1055, 1.0525)), 1.0525)</f>
        <v>11.365625247331396</v>
      </c>
    </row>
    <row r="5312" spans="1:8" x14ac:dyDescent="0.25">
      <c r="A5312" t="s">
        <v>176</v>
      </c>
      <c r="B5312" t="str">
        <f>VLOOKUP(C5312, olt_db!$B$2:$E$70, 2, 0)</f>
        <v>OLT-SMGN-Hulakma_Sinaga</v>
      </c>
      <c r="C5312" t="s">
        <v>1471</v>
      </c>
      <c r="D5312" s="35" t="s">
        <v>2033</v>
      </c>
      <c r="E5312" s="35" t="s">
        <v>1617</v>
      </c>
      <c r="F5312" s="125">
        <v>2.9854144052408</v>
      </c>
      <c r="G5312" s="126">
        <v>99.095583869453606</v>
      </c>
      <c r="H5312" s="37">
        <f>ACOS(COS(RADIANS(90-F5313)) * COS(RADIANS(90-F5312)) + SIN(RADIANS(90-F5313)) * SIN(RADIANS(90-F5312)) * COS(RADIANS(G5313-G5312))) * 6371392 * IFERROR(IF(AVERAGEIF('TT History'!$B:$B, D5312, 'TT History'!$E:$E) &gt; 9.8%, 1.1205, IF(AVERAGEIF('TT History'!$B:$B, D5312, 'TT History'!$E:$E) &gt;= 8.5%, 1.1055, 1.0525)), 1.0525)</f>
        <v>11.109276560569121</v>
      </c>
    </row>
    <row r="5313" spans="1:8" x14ac:dyDescent="0.25">
      <c r="A5313" t="s">
        <v>176</v>
      </c>
      <c r="B5313" t="str">
        <f>VLOOKUP(C5313, olt_db!$B$2:$E$70, 2, 0)</f>
        <v>OLT-SMGN-Hulakma_Sinaga</v>
      </c>
      <c r="C5313" t="s">
        <v>1471</v>
      </c>
      <c r="D5313" s="35" t="s">
        <v>2033</v>
      </c>
      <c r="E5313" s="35" t="s">
        <v>1618</v>
      </c>
      <c r="F5313" s="125">
        <v>2.9853195078478199</v>
      </c>
      <c r="G5313" s="126">
        <v>99.095581821295198</v>
      </c>
      <c r="H5313" s="37">
        <f>ACOS(COS(RADIANS(90-F5314)) * COS(RADIANS(90-F5313)) + SIN(RADIANS(90-F5314)) * SIN(RADIANS(90-F5313)) * COS(RADIANS(G5314-G5313))) * 6371392 * IFERROR(IF(AVERAGEIF('TT History'!$B:$B, D5313, 'TT History'!$E:$E) &gt; 9.8%, 1.1205, IF(AVERAGEIF('TT History'!$B:$B, D5313, 'TT History'!$E:$E) &gt;= 8.5%, 1.1055, 1.0525)), 1.0525)</f>
        <v>14.288305302722408</v>
      </c>
    </row>
    <row r="5314" spans="1:8" x14ac:dyDescent="0.25">
      <c r="A5314" t="s">
        <v>176</v>
      </c>
      <c r="B5314" t="str">
        <f>VLOOKUP(C5314, olt_db!$B$2:$E$70, 2, 0)</f>
        <v>OLT-SMGN-Hulakma_Sinaga</v>
      </c>
      <c r="C5314" t="s">
        <v>1471</v>
      </c>
      <c r="D5314" s="35" t="s">
        <v>2033</v>
      </c>
      <c r="E5314" s="35" t="s">
        <v>1619</v>
      </c>
      <c r="F5314" s="125">
        <v>2.98519746459684</v>
      </c>
      <c r="G5314" s="126">
        <v>99.095584886364705</v>
      </c>
      <c r="H5314" s="37">
        <f>ACOS(COS(RADIANS(90-F5315)) * COS(RADIANS(90-F5314)) + SIN(RADIANS(90-F5315)) * SIN(RADIANS(90-F5314)) * COS(RADIANS(G5315-G5314))) * 6371392 * IFERROR(IF(AVERAGEIF('TT History'!$B:$B, D5314, 'TT History'!$E:$E) &gt; 9.8%, 1.1205, IF(AVERAGEIF('TT History'!$B:$B, D5314, 'TT History'!$E:$E) &gt;= 8.5%, 1.1055, 1.0525)), 1.0525)</f>
        <v>13.830576803844011</v>
      </c>
    </row>
    <row r="5315" spans="1:8" x14ac:dyDescent="0.25">
      <c r="A5315" t="s">
        <v>176</v>
      </c>
      <c r="B5315" t="str">
        <f>VLOOKUP(C5315, olt_db!$B$2:$E$70, 2, 0)</f>
        <v>OLT-SMGN-Hulakma_Sinaga</v>
      </c>
      <c r="C5315" t="s">
        <v>1471</v>
      </c>
      <c r="D5315" s="35" t="s">
        <v>2033</v>
      </c>
      <c r="E5315" s="35" t="s">
        <v>1620</v>
      </c>
      <c r="F5315" s="125">
        <v>2.98507934085979</v>
      </c>
      <c r="G5315" s="126">
        <v>99.095581562355093</v>
      </c>
      <c r="H5315" s="37">
        <f>ACOS(COS(RADIANS(90-F5316)) * COS(RADIANS(90-F5315)) + SIN(RADIANS(90-F5316)) * SIN(RADIANS(90-F5315)) * COS(RADIANS(G5316-G5315))) * 6371392 * IFERROR(IF(AVERAGEIF('TT History'!$B:$B, D5315, 'TT History'!$E:$E) &gt; 9.8%, 1.1205, IF(AVERAGEIF('TT History'!$B:$B, D5315, 'TT History'!$E:$E) &gt;= 8.5%, 1.1055, 1.0525)), 1.0525)</f>
        <v>13.823355323788526</v>
      </c>
    </row>
    <row r="5316" spans="1:8" x14ac:dyDescent="0.25">
      <c r="A5316" t="s">
        <v>176</v>
      </c>
      <c r="B5316" t="str">
        <f>VLOOKUP(C5316, olt_db!$B$2:$E$70, 2, 0)</f>
        <v>OLT-SMGN-Hulakma_Sinaga</v>
      </c>
      <c r="C5316" t="s">
        <v>1471</v>
      </c>
      <c r="D5316" s="35" t="s">
        <v>2033</v>
      </c>
      <c r="E5316" s="35" t="s">
        <v>1621</v>
      </c>
      <c r="F5316" s="125">
        <v>2.9849614616868698</v>
      </c>
      <c r="G5316" s="126">
        <v>99.095588892587401</v>
      </c>
      <c r="H5316" s="37">
        <f>ACOS(COS(RADIANS(90-F5317)) * COS(RADIANS(90-F5316)) + SIN(RADIANS(90-F5317)) * SIN(RADIANS(90-F5316)) * COS(RADIANS(G5317-G5316))) * 6371392 * IFERROR(IF(AVERAGEIF('TT History'!$B:$B, D5316, 'TT History'!$E:$E) &gt; 9.8%, 1.1205, IF(AVERAGEIF('TT History'!$B:$B, D5316, 'TT History'!$E:$E) &gt;= 8.5%, 1.1055, 1.0525)), 1.0525)</f>
        <v>14.280266480079769</v>
      </c>
    </row>
    <row r="5317" spans="1:8" x14ac:dyDescent="0.25">
      <c r="A5317" t="s">
        <v>176</v>
      </c>
      <c r="B5317" t="str">
        <f>VLOOKUP(C5317, olt_db!$B$2:$E$70, 2, 0)</f>
        <v>OLT-SMGN-Hulakma_Sinaga</v>
      </c>
      <c r="C5317" t="s">
        <v>1471</v>
      </c>
      <c r="D5317" s="35" t="s">
        <v>2033</v>
      </c>
      <c r="E5317" s="35" t="s">
        <v>1622</v>
      </c>
      <c r="F5317" s="125">
        <v>2.9848396319648498</v>
      </c>
      <c r="G5317" s="126">
        <v>99.095595552037395</v>
      </c>
      <c r="H5317" s="37">
        <f>ACOS(COS(RADIANS(90-F5318)) * COS(RADIANS(90-F5317)) + SIN(RADIANS(90-F5318)) * SIN(RADIANS(90-F5317)) * COS(RADIANS(G5318-G5317))) * 6371392 * IFERROR(IF(AVERAGEIF('TT History'!$B:$B, D5317, 'TT History'!$E:$E) &gt; 9.8%, 1.1205, IF(AVERAGEIF('TT History'!$B:$B, D5317, 'TT History'!$E:$E) &gt;= 8.5%, 1.1055, 1.0525)), 1.0525)</f>
        <v>14.715203411335828</v>
      </c>
    </row>
    <row r="5318" spans="1:8" x14ac:dyDescent="0.25">
      <c r="A5318" t="s">
        <v>176</v>
      </c>
      <c r="B5318" t="str">
        <f>VLOOKUP(C5318, olt_db!$B$2:$E$70, 2, 0)</f>
        <v>OLT-SMGN-Hulakma_Sinaga</v>
      </c>
      <c r="C5318" t="s">
        <v>1471</v>
      </c>
      <c r="D5318" s="35" t="s">
        <v>2033</v>
      </c>
      <c r="E5318" s="35" t="s">
        <v>1623</v>
      </c>
      <c r="F5318" s="125">
        <v>2.9847150998259302</v>
      </c>
      <c r="G5318" s="126">
        <v>99.095612866250903</v>
      </c>
      <c r="H5318" s="37">
        <f>ACOS(COS(RADIANS(90-F5319)) * COS(RADIANS(90-F5318)) + SIN(RADIANS(90-F5319)) * SIN(RADIANS(90-F5318)) * COS(RADIANS(G5319-G5318))) * 6371392 * IFERROR(IF(AVERAGEIF('TT History'!$B:$B, D5318, 'TT History'!$E:$E) &gt; 9.8%, 1.1205, IF(AVERAGEIF('TT History'!$B:$B, D5318, 'TT History'!$E:$E) &gt;= 8.5%, 1.1055, 1.0525)), 1.0525)</f>
        <v>20.410511934942289</v>
      </c>
    </row>
    <row r="5319" spans="1:8" x14ac:dyDescent="0.25">
      <c r="A5319" t="s">
        <v>176</v>
      </c>
      <c r="B5319" t="str">
        <f>VLOOKUP(C5319, olt_db!$B$2:$E$70, 2, 0)</f>
        <v>OLT-SMGN-Hulakma_Sinaga</v>
      </c>
      <c r="C5319" t="s">
        <v>1471</v>
      </c>
      <c r="D5319" s="35" t="s">
        <v>2033</v>
      </c>
      <c r="E5319" s="35" t="s">
        <v>1624</v>
      </c>
      <c r="F5319" s="125">
        <v>2.9845446557659501</v>
      </c>
      <c r="G5319" s="126">
        <v>99.095649795711495</v>
      </c>
      <c r="H5319" s="37">
        <f>ACOS(COS(RADIANS(90-F5320)) * COS(RADIANS(90-F5319)) + SIN(RADIANS(90-F5320)) * SIN(RADIANS(90-F5319)) * COS(RADIANS(G5320-G5319))) * 6371392 * IFERROR(IF(AVERAGEIF('TT History'!$B:$B, D5319, 'TT History'!$E:$E) &gt; 9.8%, 1.1205, IF(AVERAGEIF('TT History'!$B:$B, D5319, 'TT History'!$E:$E) &gt;= 8.5%, 1.1055, 1.0525)), 1.0525)</f>
        <v>19.588211442339215</v>
      </c>
    </row>
    <row r="5320" spans="1:8" x14ac:dyDescent="0.25">
      <c r="A5320" t="s">
        <v>176</v>
      </c>
      <c r="B5320" t="str">
        <f>VLOOKUP(C5320, olt_db!$B$2:$E$70, 2, 0)</f>
        <v>OLT-SMGN-Hulakma_Sinaga</v>
      </c>
      <c r="C5320" t="s">
        <v>1471</v>
      </c>
      <c r="D5320" s="35" t="s">
        <v>2033</v>
      </c>
      <c r="E5320" s="35" t="s">
        <v>1625</v>
      </c>
      <c r="F5320" s="125">
        <v>2.9843901254072698</v>
      </c>
      <c r="G5320" s="126">
        <v>99.095714152976001</v>
      </c>
      <c r="H5320" s="37">
        <f>ACOS(COS(RADIANS(90-F5321)) * COS(RADIANS(90-F5320)) + SIN(RADIANS(90-F5321)) * SIN(RADIANS(90-F5320)) * COS(RADIANS(G5321-G5320))) * 6371392 * IFERROR(IF(AVERAGEIF('TT History'!$B:$B, D5320, 'TT History'!$E:$E) &gt; 9.8%, 1.1205, IF(AVERAGEIF('TT History'!$B:$B, D5320, 'TT History'!$E:$E) &gt;= 8.5%, 1.1055, 1.0525)), 1.0525)</f>
        <v>17.204324289558659</v>
      </c>
    </row>
    <row r="5321" spans="1:8" x14ac:dyDescent="0.25">
      <c r="A5321" t="s">
        <v>176</v>
      </c>
      <c r="B5321" t="str">
        <f>VLOOKUP(C5321, olt_db!$B$2:$E$70, 2, 0)</f>
        <v>OLT-SMGN-Hulakma_Sinaga</v>
      </c>
      <c r="C5321" t="s">
        <v>1471</v>
      </c>
      <c r="D5321" s="35" t="s">
        <v>2033</v>
      </c>
      <c r="E5321" s="35" t="s">
        <v>1626</v>
      </c>
      <c r="F5321" s="125">
        <v>2.9842729923048599</v>
      </c>
      <c r="G5321" s="126">
        <v>99.095803082732004</v>
      </c>
      <c r="H5321" s="37">
        <f>ACOS(COS(RADIANS(90-F5322)) * COS(RADIANS(90-F5321)) + SIN(RADIANS(90-F5322)) * SIN(RADIANS(90-F5321)) * COS(RADIANS(G5322-G5321))) * 6371392 * IFERROR(IF(AVERAGEIF('TT History'!$B:$B, D5321, 'TT History'!$E:$E) &gt; 9.8%, 1.1205, IF(AVERAGEIF('TT History'!$B:$B, D5321, 'TT History'!$E:$E) &gt;= 8.5%, 1.1055, 1.0525)), 1.0525)</f>
        <v>16.360348469172038</v>
      </c>
    </row>
    <row r="5322" spans="1:8" x14ac:dyDescent="0.25">
      <c r="A5322" t="s">
        <v>176</v>
      </c>
      <c r="B5322" t="str">
        <f>VLOOKUP(C5322, olt_db!$B$2:$E$70, 2, 0)</f>
        <v>OLT-SMGN-Hulakma_Sinaga</v>
      </c>
      <c r="C5322" t="s">
        <v>1471</v>
      </c>
      <c r="D5322" s="35" t="s">
        <v>2033</v>
      </c>
      <c r="E5322" s="35" t="s">
        <v>1627</v>
      </c>
      <c r="F5322" s="125">
        <v>2.9841650118646199</v>
      </c>
      <c r="G5322" s="126">
        <v>99.095891971014197</v>
      </c>
      <c r="H5322" s="37">
        <f>ACOS(COS(RADIANS(90-F5323)) * COS(RADIANS(90-F5322)) + SIN(RADIANS(90-F5323)) * SIN(RADIANS(90-F5322)) * COS(RADIANS(G5323-G5322))) * 6371392 * IFERROR(IF(AVERAGEIF('TT History'!$B:$B, D5322, 'TT History'!$E:$E) &gt; 9.8%, 1.1205, IF(AVERAGEIF('TT History'!$B:$B, D5322, 'TT History'!$E:$E) &gt;= 8.5%, 1.1055, 1.0525)), 1.0525)</f>
        <v>17.416596084531463</v>
      </c>
    </row>
    <row r="5323" spans="1:8" x14ac:dyDescent="0.25">
      <c r="A5323" t="s">
        <v>176</v>
      </c>
      <c r="B5323" t="str">
        <f>VLOOKUP(C5323, olt_db!$B$2:$E$70, 2, 0)</f>
        <v>OLT-SMGN-Hulakma_Sinaga</v>
      </c>
      <c r="C5323" t="s">
        <v>1471</v>
      </c>
      <c r="D5323" s="35" t="s">
        <v>2033</v>
      </c>
      <c r="E5323" s="35" t="s">
        <v>1628</v>
      </c>
      <c r="F5323" s="125">
        <v>2.9840448841796299</v>
      </c>
      <c r="G5323" s="126">
        <v>99.095979918374795</v>
      </c>
      <c r="H5323" s="37">
        <f>ACOS(COS(RADIANS(90-F5324)) * COS(RADIANS(90-F5323)) + SIN(RADIANS(90-F5324)) * SIN(RADIANS(90-F5323)) * COS(RADIANS(G5324-G5323))) * 6371392 * IFERROR(IF(AVERAGEIF('TT History'!$B:$B, D5323, 'TT History'!$E:$E) &gt; 9.8%, 1.1205, IF(AVERAGEIF('TT History'!$B:$B, D5323, 'TT History'!$E:$E) &gt;= 8.5%, 1.1055, 1.0525)), 1.0525)</f>
        <v>21.853559939529553</v>
      </c>
    </row>
    <row r="5324" spans="1:8" x14ac:dyDescent="0.25">
      <c r="A5324" t="s">
        <v>176</v>
      </c>
      <c r="B5324" t="str">
        <f>VLOOKUP(C5324, olt_db!$B$2:$E$70, 2, 0)</f>
        <v>OLT-SMGN-Hulakma_Sinaga</v>
      </c>
      <c r="C5324" t="s">
        <v>1471</v>
      </c>
      <c r="D5324" s="35" t="s">
        <v>2033</v>
      </c>
      <c r="E5324" s="35" t="s">
        <v>1629</v>
      </c>
      <c r="F5324" s="125">
        <v>2.9838941735786899</v>
      </c>
      <c r="G5324" s="126">
        <v>99.096090300099505</v>
      </c>
      <c r="H5324" s="37">
        <f>ACOS(COS(RADIANS(90-F5325)) * COS(RADIANS(90-F5324)) + SIN(RADIANS(90-F5325)) * SIN(RADIANS(90-F5324)) * COS(RADIANS(G5325-G5324))) * 6371392 * IFERROR(IF(AVERAGEIF('TT History'!$B:$B, D5324, 'TT History'!$E:$E) &gt; 9.8%, 1.1205, IF(AVERAGEIF('TT History'!$B:$B, D5324, 'TT History'!$E:$E) &gt;= 8.5%, 1.1055, 1.0525)), 1.0525)</f>
        <v>20.211903034776377</v>
      </c>
    </row>
    <row r="5325" spans="1:8" x14ac:dyDescent="0.25">
      <c r="A5325" t="s">
        <v>176</v>
      </c>
      <c r="B5325" t="str">
        <f>VLOOKUP(C5325, olt_db!$B$2:$E$70, 2, 0)</f>
        <v>OLT-SMGN-Hulakma_Sinaga</v>
      </c>
      <c r="C5325" t="s">
        <v>1471</v>
      </c>
      <c r="D5325" s="35" t="s">
        <v>2033</v>
      </c>
      <c r="E5325" s="35" t="s">
        <v>1630</v>
      </c>
      <c r="F5325" s="125">
        <v>2.9837514214987801</v>
      </c>
      <c r="G5325" s="126">
        <v>99.096187615866</v>
      </c>
      <c r="H5325" s="37">
        <f>ACOS(COS(RADIANS(90-F5326)) * COS(RADIANS(90-F5325)) + SIN(RADIANS(90-F5326)) * SIN(RADIANS(90-F5325)) * COS(RADIANS(G5326-G5325))) * 6371392 * IFERROR(IF(AVERAGEIF('TT History'!$B:$B, D5325, 'TT History'!$E:$E) &gt; 9.8%, 1.1205, IF(AVERAGEIF('TT History'!$B:$B, D5325, 'TT History'!$E:$E) &gt;= 8.5%, 1.1055, 1.0525)), 1.0525)</f>
        <v>18.524267166167856</v>
      </c>
    </row>
    <row r="5326" spans="1:8" x14ac:dyDescent="0.25">
      <c r="A5326" t="s">
        <v>176</v>
      </c>
      <c r="B5326" t="str">
        <f>VLOOKUP(C5326, olt_db!$B$2:$E$70, 2, 0)</f>
        <v>OLT-SMGN-Hulakma_Sinaga</v>
      </c>
      <c r="C5326" t="s">
        <v>1471</v>
      </c>
      <c r="D5326" s="35" t="s">
        <v>2033</v>
      </c>
      <c r="E5326" s="35" t="s">
        <v>1631</v>
      </c>
      <c r="F5326" s="125">
        <v>2.98362224014656</v>
      </c>
      <c r="G5326" s="126">
        <v>99.096279187438398</v>
      </c>
      <c r="H5326" s="37">
        <f>ACOS(COS(RADIANS(90-F5327)) * COS(RADIANS(90-F5326)) + SIN(RADIANS(90-F5327)) * SIN(RADIANS(90-F5326)) * COS(RADIANS(G5327-G5326))) * 6371392 * IFERROR(IF(AVERAGEIF('TT History'!$B:$B, D5326, 'TT History'!$E:$E) &gt; 9.8%, 1.1205, IF(AVERAGEIF('TT History'!$B:$B, D5326, 'TT History'!$E:$E) &gt;= 8.5%, 1.1055, 1.0525)), 1.0525)</f>
        <v>21.637285027435897</v>
      </c>
    </row>
    <row r="5327" spans="1:8" x14ac:dyDescent="0.25">
      <c r="A5327" t="s">
        <v>176</v>
      </c>
      <c r="B5327" t="str">
        <f>VLOOKUP(C5327, olt_db!$B$2:$E$70, 2, 0)</f>
        <v>OLT-SMGN-Hulakma_Sinaga</v>
      </c>
      <c r="C5327" t="s">
        <v>1471</v>
      </c>
      <c r="D5327" s="35" t="s">
        <v>2033</v>
      </c>
      <c r="E5327" s="35" t="s">
        <v>1632</v>
      </c>
      <c r="F5327" s="125">
        <v>2.9834709199163099</v>
      </c>
      <c r="G5327" s="126">
        <v>99.096385535416601</v>
      </c>
      <c r="H5327" s="37">
        <f>ACOS(COS(RADIANS(90-F5328)) * COS(RADIANS(90-F5327)) + SIN(RADIANS(90-F5328)) * SIN(RADIANS(90-F5327)) * COS(RADIANS(G5328-G5327))) * 6371392 * IFERROR(IF(AVERAGEIF('TT History'!$B:$B, D5327, 'TT History'!$E:$E) &gt; 9.8%, 1.1205, IF(AVERAGEIF('TT History'!$B:$B, D5327, 'TT History'!$E:$E) &gt;= 8.5%, 1.1055, 1.0525)), 1.0525)</f>
        <v>17.328081361258146</v>
      </c>
    </row>
    <row r="5328" spans="1:8" x14ac:dyDescent="0.25">
      <c r="A5328" t="s">
        <v>176</v>
      </c>
      <c r="B5328" t="str">
        <f>VLOOKUP(C5328, olt_db!$B$2:$E$70, 2, 0)</f>
        <v>OLT-SMGN-Hulakma_Sinaga</v>
      </c>
      <c r="C5328" t="s">
        <v>1471</v>
      </c>
      <c r="D5328" s="35" t="s">
        <v>2033</v>
      </c>
      <c r="E5328" s="35" t="s">
        <v>1633</v>
      </c>
      <c r="F5328" s="125">
        <v>2.9833526504666401</v>
      </c>
      <c r="G5328" s="126">
        <v>99.096474721110795</v>
      </c>
      <c r="H5328" s="37">
        <f>ACOS(COS(RADIANS(90-F5329)) * COS(RADIANS(90-F5328)) + SIN(RADIANS(90-F5329)) * SIN(RADIANS(90-F5328)) * COS(RADIANS(G5329-G5328))) * 6371392 * IFERROR(IF(AVERAGEIF('TT History'!$B:$B, D5328, 'TT History'!$E:$E) &gt; 9.8%, 1.1205, IF(AVERAGEIF('TT History'!$B:$B, D5328, 'TT History'!$E:$E) &gt;= 8.5%, 1.1055, 1.0525)), 1.0525)</f>
        <v>18.982172490549505</v>
      </c>
    </row>
    <row r="5329" spans="1:8" x14ac:dyDescent="0.25">
      <c r="A5329" t="s">
        <v>176</v>
      </c>
      <c r="B5329" t="str">
        <f>VLOOKUP(C5329, olt_db!$B$2:$E$70, 2, 0)</f>
        <v>OLT-SMGN-Hulakma_Sinaga</v>
      </c>
      <c r="C5329" t="s">
        <v>1471</v>
      </c>
      <c r="D5329" s="35" t="s">
        <v>2033</v>
      </c>
      <c r="E5329" s="35" t="s">
        <v>1634</v>
      </c>
      <c r="F5329" s="125">
        <v>2.98322067796042</v>
      </c>
      <c r="G5329" s="126">
        <v>99.096569118265293</v>
      </c>
      <c r="H5329" s="37">
        <f>ACOS(COS(RADIANS(90-F5330)) * COS(RADIANS(90-F5329)) + SIN(RADIANS(90-F5330)) * SIN(RADIANS(90-F5329)) * COS(RADIANS(G5330-G5329))) * 6371392 * IFERROR(IF(AVERAGEIF('TT History'!$B:$B, D5329, 'TT History'!$E:$E) &gt; 9.8%, 1.1205, IF(AVERAGEIF('TT History'!$B:$B, D5329, 'TT History'!$E:$E) &gt;= 8.5%, 1.1055, 1.0525)), 1.0525)</f>
        <v>26.329007445525875</v>
      </c>
    </row>
    <row r="5330" spans="1:8" x14ac:dyDescent="0.25">
      <c r="A5330" t="s">
        <v>176</v>
      </c>
      <c r="B5330" t="str">
        <f>VLOOKUP(C5330, olt_db!$B$2:$E$70, 2, 0)</f>
        <v>OLT-SMGN-Hulakma_Sinaga</v>
      </c>
      <c r="C5330" t="s">
        <v>1471</v>
      </c>
      <c r="D5330" s="35" t="s">
        <v>2033</v>
      </c>
      <c r="E5330" s="35" t="s">
        <v>1635</v>
      </c>
      <c r="F5330" s="125">
        <v>2.9830390738286998</v>
      </c>
      <c r="G5330" s="126">
        <v>99.096702060399807</v>
      </c>
      <c r="H5330" s="37">
        <f>ACOS(COS(RADIANS(90-F5331)) * COS(RADIANS(90-F5330)) + SIN(RADIANS(90-F5331)) * SIN(RADIANS(90-F5330)) * COS(RADIANS(G5331-G5330))) * 6371392 * IFERROR(IF(AVERAGEIF('TT History'!$B:$B, D5330, 'TT History'!$E:$E) &gt; 9.8%, 1.1205, IF(AVERAGEIF('TT History'!$B:$B, D5330, 'TT History'!$E:$E) &gt;= 8.5%, 1.1055, 1.0525)), 1.0525)</f>
        <v>32.162059005425334</v>
      </c>
    </row>
    <row r="5331" spans="1:8" x14ac:dyDescent="0.25">
      <c r="A5331" t="s">
        <v>176</v>
      </c>
      <c r="B5331" t="str">
        <f>VLOOKUP(C5331, olt_db!$B$2:$E$70, 2, 0)</f>
        <v>OLT-SMGN-Hulakma_Sinaga</v>
      </c>
      <c r="C5331" t="s">
        <v>1471</v>
      </c>
      <c r="D5331" s="35" t="s">
        <v>2033</v>
      </c>
      <c r="E5331" s="35" t="s">
        <v>1636</v>
      </c>
      <c r="F5331" s="125">
        <v>2.9828163986573402</v>
      </c>
      <c r="G5331" s="126">
        <v>99.096863301971297</v>
      </c>
      <c r="H5331" s="37">
        <f>ACOS(COS(RADIANS(90-F5332)) * COS(RADIANS(90-F5331)) + SIN(RADIANS(90-F5332)) * SIN(RADIANS(90-F5331)) * COS(RADIANS(G5332-G5331))) * 6371392 * IFERROR(IF(AVERAGEIF('TT History'!$B:$B, D5331, 'TT History'!$E:$E) &gt; 9.8%, 1.1205, IF(AVERAGEIF('TT History'!$B:$B, D5331, 'TT History'!$E:$E) &gt;= 8.5%, 1.1055, 1.0525)), 1.0525)</f>
        <v>26.855072635907899</v>
      </c>
    </row>
    <row r="5332" spans="1:8" x14ac:dyDescent="0.25">
      <c r="A5332" t="s">
        <v>176</v>
      </c>
      <c r="B5332" t="str">
        <f>VLOOKUP(C5332, olt_db!$B$2:$E$70, 2, 0)</f>
        <v>OLT-SMGN-Hulakma_Sinaga</v>
      </c>
      <c r="C5332" t="s">
        <v>1471</v>
      </c>
      <c r="D5332" s="35" t="s">
        <v>2033</v>
      </c>
      <c r="E5332" s="35" t="s">
        <v>1637</v>
      </c>
      <c r="F5332" s="125">
        <v>2.98263791873124</v>
      </c>
      <c r="G5332" s="126">
        <v>99.097007696116904</v>
      </c>
      <c r="H5332" s="37">
        <f>ACOS(COS(RADIANS(90-F5333)) * COS(RADIANS(90-F5332)) + SIN(RADIANS(90-F5333)) * SIN(RADIANS(90-F5332)) * COS(RADIANS(G5333-G5332))) * 6371392 * IFERROR(IF(AVERAGEIF('TT History'!$B:$B, D5332, 'TT History'!$E:$E) &gt; 9.8%, 1.1205, IF(AVERAGEIF('TT History'!$B:$B, D5332, 'TT History'!$E:$E) &gt;= 8.5%, 1.1055, 1.0525)), 1.0525)</f>
        <v>24.866809672535052</v>
      </c>
    </row>
    <row r="5333" spans="1:8" x14ac:dyDescent="0.25">
      <c r="A5333" t="s">
        <v>176</v>
      </c>
      <c r="B5333" t="str">
        <f>VLOOKUP(C5333, olt_db!$B$2:$E$70, 2, 0)</f>
        <v>OLT-SMGN-Hulakma_Sinaga</v>
      </c>
      <c r="C5333" t="s">
        <v>1471</v>
      </c>
      <c r="D5333" s="35" t="s">
        <v>2033</v>
      </c>
      <c r="E5333" s="35" t="s">
        <v>1638</v>
      </c>
      <c r="F5333" s="125">
        <v>2.9824659376933602</v>
      </c>
      <c r="G5333" s="126">
        <v>99.097132618965603</v>
      </c>
      <c r="H5333" s="37">
        <f>ACOS(COS(RADIANS(90-F5334)) * COS(RADIANS(90-F5333)) + SIN(RADIANS(90-F5334)) * SIN(RADIANS(90-F5333)) * COS(RADIANS(G5334-G5333))) * 6371392 * IFERROR(IF(AVERAGEIF('TT History'!$B:$B, D5333, 'TT History'!$E:$E) &gt; 9.8%, 1.1205, IF(AVERAGEIF('TT History'!$B:$B, D5333, 'TT History'!$E:$E) &gt;= 8.5%, 1.1055, 1.0525)), 1.0525)</f>
        <v>25.598889626839803</v>
      </c>
    </row>
    <row r="5334" spans="1:8" x14ac:dyDescent="0.25">
      <c r="A5334" t="s">
        <v>176</v>
      </c>
      <c r="B5334" t="str">
        <f>VLOOKUP(C5334, olt_db!$B$2:$E$70, 2, 0)</f>
        <v>OLT-SMGN-Hulakma_Sinaga</v>
      </c>
      <c r="C5334" t="s">
        <v>1471</v>
      </c>
      <c r="D5334" s="35" t="s">
        <v>2033</v>
      </c>
      <c r="E5334" s="35" t="s">
        <v>1639</v>
      </c>
      <c r="F5334" s="125">
        <v>2.9822950620477</v>
      </c>
      <c r="G5334" s="126">
        <v>99.097269328175898</v>
      </c>
      <c r="H5334" s="37">
        <f>ACOS(COS(RADIANS(90-F5335)) * COS(RADIANS(90-F5334)) + SIN(RADIANS(90-F5335)) * SIN(RADIANS(90-F5334)) * COS(RADIANS(G5335-G5334))) * 6371392 * IFERROR(IF(AVERAGEIF('TT History'!$B:$B, D5334, 'TT History'!$E:$E) &gt; 9.8%, 1.1205, IF(AVERAGEIF('TT History'!$B:$B, D5334, 'TT History'!$E:$E) &gt;= 8.5%, 1.1055, 1.0525)), 1.0525)</f>
        <v>28.619207567505729</v>
      </c>
    </row>
    <row r="5335" spans="1:8" x14ac:dyDescent="0.25">
      <c r="A5335" t="s">
        <v>176</v>
      </c>
      <c r="B5335" t="str">
        <f>VLOOKUP(C5335, olt_db!$B$2:$E$70, 2, 0)</f>
        <v>OLT-SMGN-Hulakma_Sinaga</v>
      </c>
      <c r="C5335" t="s">
        <v>1471</v>
      </c>
      <c r="D5335" s="35" t="s">
        <v>2033</v>
      </c>
      <c r="E5335" s="35" t="s">
        <v>1640</v>
      </c>
      <c r="F5335" s="125">
        <v>2.98209754742884</v>
      </c>
      <c r="G5335" s="126">
        <v>99.097413677671796</v>
      </c>
      <c r="H5335" s="37">
        <f>ACOS(COS(RADIANS(90-F5336)) * COS(RADIANS(90-F5335)) + SIN(RADIANS(90-F5336)) * SIN(RADIANS(90-F5335)) * COS(RADIANS(G5336-G5335))) * 6371392 * IFERROR(IF(AVERAGEIF('TT History'!$B:$B, D5335, 'TT History'!$E:$E) &gt; 9.8%, 1.1205, IF(AVERAGEIF('TT History'!$B:$B, D5335, 'TT History'!$E:$E) &gt;= 8.5%, 1.1055, 1.0525)), 1.0525)</f>
        <v>27.598452563886838</v>
      </c>
    </row>
    <row r="5336" spans="1:8" x14ac:dyDescent="0.25">
      <c r="A5336" t="s">
        <v>176</v>
      </c>
      <c r="B5336" t="str">
        <f>VLOOKUP(C5336, olt_db!$B$2:$E$70, 2, 0)</f>
        <v>OLT-SMGN-Hulakma_Sinaga</v>
      </c>
      <c r="C5336" t="s">
        <v>1471</v>
      </c>
      <c r="D5336" s="35" t="s">
        <v>2033</v>
      </c>
      <c r="E5336" s="35" t="s">
        <v>1641</v>
      </c>
      <c r="F5336" s="125">
        <v>2.9819071722724502</v>
      </c>
      <c r="G5336" s="126">
        <v>99.097553009924596</v>
      </c>
      <c r="H5336" s="37">
        <f>ACOS(COS(RADIANS(90-F5337)) * COS(RADIANS(90-F5336)) + SIN(RADIANS(90-F5337)) * SIN(RADIANS(90-F5336)) * COS(RADIANS(G5337-G5336))) * 6371392 * IFERROR(IF(AVERAGEIF('TT History'!$B:$B, D5336, 'TT History'!$E:$E) &gt; 9.8%, 1.1205, IF(AVERAGEIF('TT History'!$B:$B, D5336, 'TT History'!$E:$E) &gt;= 8.5%, 1.1055, 1.0525)), 1.0525)</f>
        <v>25.81079059064664</v>
      </c>
    </row>
    <row r="5337" spans="1:8" x14ac:dyDescent="0.25">
      <c r="A5337" t="s">
        <v>176</v>
      </c>
      <c r="B5337" t="str">
        <f>VLOOKUP(C5337, olt_db!$B$2:$E$70, 2, 0)</f>
        <v>OLT-SMGN-Hulakma_Sinaga</v>
      </c>
      <c r="C5337" t="s">
        <v>1471</v>
      </c>
      <c r="D5337" s="35" t="s">
        <v>2033</v>
      </c>
      <c r="E5337" s="35" t="s">
        <v>1642</v>
      </c>
      <c r="F5337" s="125">
        <v>2.9817330885285398</v>
      </c>
      <c r="G5337" s="126">
        <v>99.097688577278802</v>
      </c>
      <c r="H5337" s="37">
        <f>ACOS(COS(RADIANS(90-F5338)) * COS(RADIANS(90-F5337)) + SIN(RADIANS(90-F5338)) * SIN(RADIANS(90-F5337)) * COS(RADIANS(G5338-G5337))) * 6371392 * IFERROR(IF(AVERAGEIF('TT History'!$B:$B, D5337, 'TT History'!$E:$E) &gt; 9.8%, 1.1205, IF(AVERAGEIF('TT History'!$B:$B, D5337, 'TT History'!$E:$E) &gt;= 8.5%, 1.1055, 1.0525)), 1.0525)</f>
        <v>19.9025004938362</v>
      </c>
    </row>
    <row r="5338" spans="1:8" x14ac:dyDescent="0.25">
      <c r="A5338" t="s">
        <v>176</v>
      </c>
      <c r="B5338" t="str">
        <f>VLOOKUP(C5338, olt_db!$B$2:$E$70, 2, 0)</f>
        <v>OLT-SMGN-Hulakma_Sinaga</v>
      </c>
      <c r="C5338" t="s">
        <v>1471</v>
      </c>
      <c r="D5338" s="35" t="s">
        <v>2033</v>
      </c>
      <c r="E5338" s="35" t="s">
        <v>1643</v>
      </c>
      <c r="F5338" s="125">
        <v>2.9815957032682601</v>
      </c>
      <c r="G5338" s="126">
        <v>99.097788922620794</v>
      </c>
      <c r="H5338" s="37">
        <f>ACOS(COS(RADIANS(90-F5339)) * COS(RADIANS(90-F5338)) + SIN(RADIANS(90-F5339)) * SIN(RADIANS(90-F5338)) * COS(RADIANS(G5339-G5338))) * 6371392 * IFERROR(IF(AVERAGEIF('TT History'!$B:$B, D5338, 'TT History'!$E:$E) &gt; 9.8%, 1.1205, IF(AVERAGEIF('TT History'!$B:$B, D5338, 'TT History'!$E:$E) &gt;= 8.5%, 1.1055, 1.0525)), 1.0525)</f>
        <v>22.143149938798928</v>
      </c>
    </row>
    <row r="5339" spans="1:8" x14ac:dyDescent="0.25">
      <c r="A5339" t="s">
        <v>176</v>
      </c>
      <c r="B5339" t="str">
        <f>VLOOKUP(C5339, olt_db!$B$2:$E$70, 2, 0)</f>
        <v>OLT-SMGN-Hulakma_Sinaga</v>
      </c>
      <c r="C5339" t="s">
        <v>1471</v>
      </c>
      <c r="D5339" s="35" t="s">
        <v>2033</v>
      </c>
      <c r="E5339" s="35" t="s">
        <v>1644</v>
      </c>
      <c r="F5339" s="125">
        <v>2.9814464240738201</v>
      </c>
      <c r="G5339" s="126">
        <v>99.097905315432101</v>
      </c>
      <c r="H5339" s="37">
        <f>ACOS(COS(RADIANS(90-F5340)) * COS(RADIANS(90-F5339)) + SIN(RADIANS(90-F5340)) * SIN(RADIANS(90-F5339)) * COS(RADIANS(G5340-G5339))) * 6371392 * IFERROR(IF(AVERAGEIF('TT History'!$B:$B, D5339, 'TT History'!$E:$E) &gt; 9.8%, 1.1205, IF(AVERAGEIF('TT History'!$B:$B, D5339, 'TT History'!$E:$E) &gt;= 8.5%, 1.1055, 1.0525)), 1.0525)</f>
        <v>21.200236132238626</v>
      </c>
    </row>
    <row r="5340" spans="1:8" x14ac:dyDescent="0.25">
      <c r="A5340" t="s">
        <v>176</v>
      </c>
      <c r="B5340" t="str">
        <f>VLOOKUP(C5340, olt_db!$B$2:$E$70, 2, 0)</f>
        <v>OLT-SMGN-Hulakma_Sinaga</v>
      </c>
      <c r="C5340" t="s">
        <v>1471</v>
      </c>
      <c r="D5340" s="35" t="s">
        <v>2033</v>
      </c>
      <c r="E5340" s="35" t="s">
        <v>1645</v>
      </c>
      <c r="F5340" s="125">
        <v>2.9813043899235598</v>
      </c>
      <c r="G5340" s="126">
        <v>99.098017879957894</v>
      </c>
      <c r="H5340" s="37">
        <f>ACOS(COS(RADIANS(90-F5341)) * COS(RADIANS(90-F5340)) + SIN(RADIANS(90-F5341)) * SIN(RADIANS(90-F5340)) * COS(RADIANS(G5341-G5340))) * 6371392 * IFERROR(IF(AVERAGEIF('TT History'!$B:$B, D5340, 'TT History'!$E:$E) &gt; 9.8%, 1.1205, IF(AVERAGEIF('TT History'!$B:$B, D5340, 'TT History'!$E:$E) &gt;= 8.5%, 1.1055, 1.0525)), 1.0525)</f>
        <v>20.224249801016242</v>
      </c>
    </row>
    <row r="5341" spans="1:8" x14ac:dyDescent="0.25">
      <c r="A5341" t="s">
        <v>176</v>
      </c>
      <c r="B5341" t="str">
        <f>VLOOKUP(C5341, olt_db!$B$2:$E$70, 2, 0)</f>
        <v>OLT-SMGN-Hulakma_Sinaga</v>
      </c>
      <c r="C5341" t="s">
        <v>1471</v>
      </c>
      <c r="D5341" s="35" t="s">
        <v>2033</v>
      </c>
      <c r="E5341" s="35" t="s">
        <v>1646</v>
      </c>
      <c r="F5341" s="125">
        <v>2.98117159160233</v>
      </c>
      <c r="G5341" s="126">
        <v>99.098128589069603</v>
      </c>
      <c r="H5341" s="37">
        <f>ACOS(COS(RADIANS(90-F5342)) * COS(RADIANS(90-F5341)) + SIN(RADIANS(90-F5342)) * SIN(RADIANS(90-F5341)) * COS(RADIANS(G5342-G5341))) * 6371392 * IFERROR(IF(AVERAGEIF('TT History'!$B:$B, D5341, 'TT History'!$E:$E) &gt; 9.8%, 1.1205, IF(AVERAGEIF('TT History'!$B:$B, D5341, 'TT History'!$E:$E) &gt;= 8.5%, 1.1055, 1.0525)), 1.0525)</f>
        <v>15.556967115700683</v>
      </c>
    </row>
    <row r="5342" spans="1:8" x14ac:dyDescent="0.25">
      <c r="A5342" t="s">
        <v>176</v>
      </c>
      <c r="B5342" t="str">
        <f>VLOOKUP(C5342, olt_db!$B$2:$E$70, 2, 0)</f>
        <v>OLT-SMGN-Hulakma_Sinaga</v>
      </c>
      <c r="C5342" t="s">
        <v>1471</v>
      </c>
      <c r="D5342" s="35" t="s">
        <v>2033</v>
      </c>
      <c r="E5342" s="35" t="s">
        <v>1647</v>
      </c>
      <c r="F5342" s="125">
        <v>2.9810657685170501</v>
      </c>
      <c r="G5342" s="126">
        <v>99.098209124148497</v>
      </c>
      <c r="H5342" s="37">
        <f>ACOS(COS(RADIANS(90-F5343)) * COS(RADIANS(90-F5342)) + SIN(RADIANS(90-F5343)) * SIN(RADIANS(90-F5342)) * COS(RADIANS(G5343-G5342))) * 6371392 * IFERROR(IF(AVERAGEIF('TT History'!$B:$B, D5342, 'TT History'!$E:$E) &gt; 9.8%, 1.1205, IF(AVERAGEIF('TT History'!$B:$B, D5342, 'TT History'!$E:$E) &gt;= 8.5%, 1.1055, 1.0525)), 1.0525)</f>
        <v>14.856681148954477</v>
      </c>
    </row>
    <row r="5343" spans="1:8" x14ac:dyDescent="0.25">
      <c r="A5343" t="s">
        <v>176</v>
      </c>
      <c r="B5343" t="str">
        <f>VLOOKUP(C5343, olt_db!$B$2:$E$70, 2, 0)</f>
        <v>OLT-SMGN-Hulakma_Sinaga</v>
      </c>
      <c r="C5343" t="s">
        <v>1471</v>
      </c>
      <c r="D5343" s="35" t="s">
        <v>2033</v>
      </c>
      <c r="E5343" s="35" t="s">
        <v>1648</v>
      </c>
      <c r="F5343" s="125">
        <v>2.98096579601581</v>
      </c>
      <c r="G5343" s="126">
        <v>99.098287447833698</v>
      </c>
      <c r="H5343" s="37">
        <f>ACOS(COS(RADIANS(90-F5344)) * COS(RADIANS(90-F5343)) + SIN(RADIANS(90-F5344)) * SIN(RADIANS(90-F5343)) * COS(RADIANS(G5344-G5343))) * 6371392 * IFERROR(IF(AVERAGEIF('TT History'!$B:$B, D5343, 'TT History'!$E:$E) &gt; 9.8%, 1.1205, IF(AVERAGEIF('TT History'!$B:$B, D5343, 'TT History'!$E:$E) &gt;= 8.5%, 1.1055, 1.0525)), 1.0525)</f>
        <v>15.673347051049875</v>
      </c>
    </row>
    <row r="5344" spans="1:8" x14ac:dyDescent="0.25">
      <c r="A5344" t="s">
        <v>176</v>
      </c>
      <c r="B5344" t="str">
        <f>VLOOKUP(C5344, olt_db!$B$2:$E$70, 2, 0)</f>
        <v>OLT-SMGN-Hulakma_Sinaga</v>
      </c>
      <c r="C5344" t="s">
        <v>1471</v>
      </c>
      <c r="D5344" s="35" t="s">
        <v>2033</v>
      </c>
      <c r="E5344" s="35" t="s">
        <v>1649</v>
      </c>
      <c r="F5344" s="125">
        <v>2.9808592302808501</v>
      </c>
      <c r="G5344" s="126">
        <v>99.098368655925896</v>
      </c>
      <c r="H5344" s="37">
        <f>ACOS(COS(RADIANS(90-F5345)) * COS(RADIANS(90-F5344)) + SIN(RADIANS(90-F5345)) * SIN(RADIANS(90-F5344)) * COS(RADIANS(G5345-G5344))) * 6371392 * IFERROR(IF(AVERAGEIF('TT History'!$B:$B, D5344, 'TT History'!$E:$E) &gt; 9.8%, 1.1205, IF(AVERAGEIF('TT History'!$B:$B, D5344, 'TT History'!$E:$E) &gt;= 8.5%, 1.1055, 1.0525)), 1.0525)</f>
        <v>13.695998573892172</v>
      </c>
    </row>
    <row r="5345" spans="1:8" x14ac:dyDescent="0.25">
      <c r="A5345" t="s">
        <v>176</v>
      </c>
      <c r="B5345" t="str">
        <f>VLOOKUP(C5345, olt_db!$B$2:$E$70, 2, 0)</f>
        <v>OLT-SMGN-Hulakma_Sinaga</v>
      </c>
      <c r="C5345" t="s">
        <v>1471</v>
      </c>
      <c r="D5345" s="35" t="s">
        <v>2033</v>
      </c>
      <c r="E5345" s="35" t="s">
        <v>1650</v>
      </c>
      <c r="F5345" s="125">
        <v>2.9807474930031699</v>
      </c>
      <c r="G5345" s="126">
        <v>99.098403464228099</v>
      </c>
      <c r="H5345" s="37">
        <f>ACOS(COS(RADIANS(90-F5346)) * COS(RADIANS(90-F5345)) + SIN(RADIANS(90-F5346)) * SIN(RADIANS(90-F5345)) * COS(RADIANS(G5346-G5345))) * 6371392 * IFERROR(IF(AVERAGEIF('TT History'!$B:$B, D5345, 'TT History'!$E:$E) &gt; 9.8%, 1.1205, IF(AVERAGEIF('TT History'!$B:$B, D5345, 'TT History'!$E:$E) &gt;= 8.5%, 1.1055, 1.0525)), 1.0525)</f>
        <v>18.302476600955778</v>
      </c>
    </row>
    <row r="5346" spans="1:8" x14ac:dyDescent="0.25">
      <c r="A5346" t="s">
        <v>176</v>
      </c>
      <c r="B5346" t="str">
        <f>VLOOKUP(C5346, olt_db!$B$2:$E$70, 2, 0)</f>
        <v>OLT-SMGN-Hulakma_Sinaga</v>
      </c>
      <c r="C5346" t="s">
        <v>1471</v>
      </c>
      <c r="D5346" s="35" t="s">
        <v>2033</v>
      </c>
      <c r="E5346" s="35" t="s">
        <v>1651</v>
      </c>
      <c r="F5346" s="125">
        <v>2.98059169704154</v>
      </c>
      <c r="G5346" s="126">
        <v>99.098389977801105</v>
      </c>
      <c r="H5346" s="37">
        <f>ACOS(COS(RADIANS(90-F5347)) * COS(RADIANS(90-F5346)) + SIN(RADIANS(90-F5347)) * SIN(RADIANS(90-F5346)) * COS(RADIANS(G5347-G5346))) * 6371392 * IFERROR(IF(AVERAGEIF('TT History'!$B:$B, D5346, 'TT History'!$E:$E) &gt; 9.8%, 1.1205, IF(AVERAGEIF('TT History'!$B:$B, D5346, 'TT History'!$E:$E) &gt;= 8.5%, 1.1055, 1.0525)), 1.0525)</f>
        <v>16.419747243021281</v>
      </c>
    </row>
    <row r="5347" spans="1:8" x14ac:dyDescent="0.25">
      <c r="A5347" t="s">
        <v>176</v>
      </c>
      <c r="B5347" t="str">
        <f>VLOOKUP(C5347, olt_db!$B$2:$E$70, 2, 0)</f>
        <v>OLT-SMGN-Hulakma_Sinaga</v>
      </c>
      <c r="C5347" t="s">
        <v>1471</v>
      </c>
      <c r="D5347" s="35" t="s">
        <v>2033</v>
      </c>
      <c r="E5347" s="35" t="s">
        <v>1652</v>
      </c>
      <c r="F5347" s="125">
        <v>2.9804673942212401</v>
      </c>
      <c r="G5347" s="126">
        <v>99.098324846380905</v>
      </c>
      <c r="H5347" s="37">
        <f>ACOS(COS(RADIANS(90-F5348)) * COS(RADIANS(90-F5347)) + SIN(RADIANS(90-F5348)) * SIN(RADIANS(90-F5347)) * COS(RADIANS(G5348-G5347))) * 6371392 * IFERROR(IF(AVERAGEIF('TT History'!$B:$B, D5347, 'TT History'!$E:$E) &gt; 9.8%, 1.1205, IF(AVERAGEIF('TT History'!$B:$B, D5347, 'TT History'!$E:$E) &gt;= 8.5%, 1.1055, 1.0525)), 1.0525)</f>
        <v>15.308841965841866</v>
      </c>
    </row>
    <row r="5348" spans="1:8" x14ac:dyDescent="0.25">
      <c r="A5348" t="s">
        <v>176</v>
      </c>
      <c r="B5348" t="str">
        <f>VLOOKUP(C5348, olt_db!$B$2:$E$70, 2, 0)</f>
        <v>OLT-SMGN-Hulakma_Sinaga</v>
      </c>
      <c r="C5348" t="s">
        <v>1471</v>
      </c>
      <c r="D5348" s="35" t="s">
        <v>2033</v>
      </c>
      <c r="E5348" s="35" t="s">
        <v>1653</v>
      </c>
      <c r="F5348" s="125">
        <v>2.98036559185118</v>
      </c>
      <c r="G5348" s="126">
        <v>99.098242610116998</v>
      </c>
      <c r="H5348" s="37">
        <f>ACOS(COS(RADIANS(90-F5349)) * COS(RADIANS(90-F5348)) + SIN(RADIANS(90-F5349)) * SIN(RADIANS(90-F5348)) * COS(RADIANS(G5349-G5348))) * 6371392 * IFERROR(IF(AVERAGEIF('TT History'!$B:$B, D5348, 'TT History'!$E:$E) &gt; 9.8%, 1.1205, IF(AVERAGEIF('TT History'!$B:$B, D5348, 'TT History'!$E:$E) &gt;= 8.5%, 1.1055, 1.0525)), 1.0525)</f>
        <v>14.025575121816891</v>
      </c>
    </row>
    <row r="5349" spans="1:8" x14ac:dyDescent="0.25">
      <c r="A5349" t="s">
        <v>176</v>
      </c>
      <c r="B5349" t="str">
        <f>VLOOKUP(C5349, olt_db!$B$2:$E$70, 2, 0)</f>
        <v>OLT-SMGN-Hulakma_Sinaga</v>
      </c>
      <c r="C5349" t="s">
        <v>1471</v>
      </c>
      <c r="D5349" s="35" t="s">
        <v>2033</v>
      </c>
      <c r="E5349" s="35" t="s">
        <v>1654</v>
      </c>
      <c r="F5349" s="125">
        <v>2.9802577551418299</v>
      </c>
      <c r="G5349" s="126">
        <v>99.098190270974101</v>
      </c>
      <c r="H5349" s="37">
        <f>ACOS(COS(RADIANS(90-F5350)) * COS(RADIANS(90-F5349)) + SIN(RADIANS(90-F5350)) * SIN(RADIANS(90-F5349)) * COS(RADIANS(G5350-G5349))) * 6371392 * IFERROR(IF(AVERAGEIF('TT History'!$B:$B, D5349, 'TT History'!$E:$E) &gt; 9.8%, 1.1205, IF(AVERAGEIF('TT History'!$B:$B, D5349, 'TT History'!$E:$E) &gt;= 8.5%, 1.1055, 1.0525)), 1.0525)</f>
        <v>20.206468066464737</v>
      </c>
    </row>
    <row r="5350" spans="1:8" x14ac:dyDescent="0.25">
      <c r="A5350" t="s">
        <v>176</v>
      </c>
      <c r="B5350" t="str">
        <f>VLOOKUP(C5350, olt_db!$B$2:$E$70, 2, 0)</f>
        <v>OLT-SMGN-Hulakma_Sinaga</v>
      </c>
      <c r="C5350" t="s">
        <v>1471</v>
      </c>
      <c r="D5350" s="35" t="s">
        <v>2033</v>
      </c>
      <c r="E5350" s="35" t="s">
        <v>1655</v>
      </c>
      <c r="F5350" s="125">
        <v>2.9801308736033501</v>
      </c>
      <c r="G5350" s="126">
        <v>99.098073034277306</v>
      </c>
      <c r="H5350" s="37">
        <f>ACOS(COS(RADIANS(90-F5351)) * COS(RADIANS(90-F5350)) + SIN(RADIANS(90-F5351)) * SIN(RADIANS(90-F5350)) * COS(RADIANS(G5351-G5350))) * 6371392 * IFERROR(IF(AVERAGEIF('TT History'!$B:$B, D5350, 'TT History'!$E:$E) &gt; 9.8%, 1.1205, IF(AVERAGEIF('TT History'!$B:$B, D5350, 'TT History'!$E:$E) &gt;= 8.5%, 1.1055, 1.0525)), 1.0525)</f>
        <v>19.676708252861765</v>
      </c>
    </row>
    <row r="5351" spans="1:8" x14ac:dyDescent="0.25">
      <c r="A5351" t="s">
        <v>176</v>
      </c>
      <c r="B5351" t="str">
        <f>VLOOKUP(C5351, olt_db!$B$2:$E$70, 2, 0)</f>
        <v>OLT-SMGN-Hulakma_Sinaga</v>
      </c>
      <c r="C5351" t="s">
        <v>1471</v>
      </c>
      <c r="D5351" s="35" t="s">
        <v>2033</v>
      </c>
      <c r="E5351" s="35" t="s">
        <v>1656</v>
      </c>
      <c r="F5351" s="125">
        <v>2.98000358057203</v>
      </c>
      <c r="G5351" s="126">
        <v>99.097963064946697</v>
      </c>
      <c r="H5351" s="37">
        <f>ACOS(COS(RADIANS(90-F5352)) * COS(RADIANS(90-F5351)) + SIN(RADIANS(90-F5352)) * SIN(RADIANS(90-F5351)) * COS(RADIANS(G5352-G5351))) * 6371392 * IFERROR(IF(AVERAGEIF('TT History'!$B:$B, D5351, 'TT History'!$E:$E) &gt; 9.8%, 1.1205, IF(AVERAGEIF('TT History'!$B:$B, D5351, 'TT History'!$E:$E) &gt;= 8.5%, 1.1055, 1.0525)), 1.0525)</f>
        <v>19.680006456336375</v>
      </c>
    </row>
    <row r="5352" spans="1:8" x14ac:dyDescent="0.25">
      <c r="A5352" t="s">
        <v>176</v>
      </c>
      <c r="B5352" t="str">
        <f>VLOOKUP(C5352, olt_db!$B$2:$E$70, 2, 0)</f>
        <v>OLT-SMGN-Hulakma_Sinaga</v>
      </c>
      <c r="C5352" t="s">
        <v>1471</v>
      </c>
      <c r="D5352" s="35" t="s">
        <v>2033</v>
      </c>
      <c r="E5352" s="35" t="s">
        <v>1657</v>
      </c>
      <c r="F5352" s="125">
        <v>2.9798808424679</v>
      </c>
      <c r="G5352" s="126">
        <v>99.097847977257004</v>
      </c>
      <c r="H5352" s="37">
        <f>ACOS(COS(RADIANS(90-F5353)) * COS(RADIANS(90-F5352)) + SIN(RADIANS(90-F5353)) * SIN(RADIANS(90-F5352)) * COS(RADIANS(G5353-G5352))) * 6371392 * IFERROR(IF(AVERAGEIF('TT History'!$B:$B, D5352, 'TT History'!$E:$E) &gt; 9.8%, 1.1205, IF(AVERAGEIF('TT History'!$B:$B, D5352, 'TT History'!$E:$E) &gt;= 8.5%, 1.1055, 1.0525)), 1.0525)</f>
        <v>19.171387817649617</v>
      </c>
    </row>
    <row r="5353" spans="1:8" x14ac:dyDescent="0.25">
      <c r="A5353" t="s">
        <v>176</v>
      </c>
      <c r="B5353" t="str">
        <f>VLOOKUP(C5353, olt_db!$B$2:$E$70, 2, 0)</f>
        <v>OLT-SMGN-Hulakma_Sinaga</v>
      </c>
      <c r="C5353" t="s">
        <v>1471</v>
      </c>
      <c r="D5353" s="35" t="s">
        <v>2033</v>
      </c>
      <c r="E5353" s="35" t="s">
        <v>1658</v>
      </c>
      <c r="F5353" s="125">
        <v>2.9797710246003799</v>
      </c>
      <c r="G5353" s="126">
        <v>99.097726274767098</v>
      </c>
      <c r="H5353" s="37">
        <f>ACOS(COS(RADIANS(90-F5354)) * COS(RADIANS(90-F5353)) + SIN(RADIANS(90-F5354)) * SIN(RADIANS(90-F5353)) * COS(RADIANS(G5354-G5353))) * 6371392 * IFERROR(IF(AVERAGEIF('TT History'!$B:$B, D5353, 'TT History'!$E:$E) &gt; 9.8%, 1.1205, IF(AVERAGEIF('TT History'!$B:$B, D5353, 'TT History'!$E:$E) &gt;= 8.5%, 1.1055, 1.0525)), 1.0525)</f>
        <v>15.246752783190381</v>
      </c>
    </row>
    <row r="5354" spans="1:8" x14ac:dyDescent="0.25">
      <c r="A5354" t="s">
        <v>176</v>
      </c>
      <c r="B5354" t="str">
        <f>VLOOKUP(C5354, olt_db!$B$2:$E$70, 2, 0)</f>
        <v>OLT-SMGN-Hulakma_Sinaga</v>
      </c>
      <c r="C5354" t="s">
        <v>1471</v>
      </c>
      <c r="D5354" s="35" t="s">
        <v>2033</v>
      </c>
      <c r="E5354" s="35" t="s">
        <v>1659</v>
      </c>
      <c r="F5354" s="125">
        <v>2.9796733628072798</v>
      </c>
      <c r="G5354" s="126">
        <v>99.097639948582</v>
      </c>
      <c r="H5354" s="37">
        <f>ACOS(COS(RADIANS(90-F5355)) * COS(RADIANS(90-F5354)) + SIN(RADIANS(90-F5355)) * SIN(RADIANS(90-F5354)) * COS(RADIANS(G5355-G5354))) * 6371392 * IFERROR(IF(AVERAGEIF('TT History'!$B:$B, D5354, 'TT History'!$E:$E) &gt; 9.8%, 1.1205, IF(AVERAGEIF('TT History'!$B:$B, D5354, 'TT History'!$E:$E) &gt;= 8.5%, 1.1055, 1.0525)), 1.0525)</f>
        <v>17.177896518404772</v>
      </c>
    </row>
    <row r="5355" spans="1:8" x14ac:dyDescent="0.25">
      <c r="A5355" t="s">
        <v>176</v>
      </c>
      <c r="B5355" t="str">
        <f>VLOOKUP(C5355, olt_db!$B$2:$E$70, 2, 0)</f>
        <v>OLT-SMGN-Hulakma_Sinaga</v>
      </c>
      <c r="C5355" t="s">
        <v>1471</v>
      </c>
      <c r="D5355" s="35" t="s">
        <v>2033</v>
      </c>
      <c r="E5355" s="35" t="s">
        <v>1660</v>
      </c>
      <c r="F5355" s="125">
        <v>2.9795641753085298</v>
      </c>
      <c r="G5355" s="126">
        <v>99.0975417342746</v>
      </c>
      <c r="H5355" s="37">
        <f>ACOS(COS(RADIANS(90-F5356)) * COS(RADIANS(90-F5355)) + SIN(RADIANS(90-F5356)) * SIN(RADIANS(90-F5355)) * COS(RADIANS(G5356-G5355))) * 6371392 * IFERROR(IF(AVERAGEIF('TT History'!$B:$B, D5355, 'TT History'!$E:$E) &gt; 9.8%, 1.1205, IF(AVERAGEIF('TT History'!$B:$B, D5355, 'TT History'!$E:$E) &gt;= 8.5%, 1.1055, 1.0525)), 1.0525)</f>
        <v>18.032063005442051</v>
      </c>
    </row>
    <row r="5356" spans="1:8" x14ac:dyDescent="0.25">
      <c r="A5356" t="s">
        <v>176</v>
      </c>
      <c r="B5356" t="str">
        <f>VLOOKUP(C5356, olt_db!$B$2:$E$70, 2, 0)</f>
        <v>OLT-SMGN-Hulakma_Sinaga</v>
      </c>
      <c r="C5356" t="s">
        <v>1471</v>
      </c>
      <c r="D5356" s="35" t="s">
        <v>2033</v>
      </c>
      <c r="E5356" s="35" t="s">
        <v>1661</v>
      </c>
      <c r="F5356" s="125">
        <v>2.9794570429005902</v>
      </c>
      <c r="G5356" s="126">
        <v>99.097430861556205</v>
      </c>
      <c r="H5356" s="37">
        <f>ACOS(COS(RADIANS(90-F5357)) * COS(RADIANS(90-F5356)) + SIN(RADIANS(90-F5357)) * SIN(RADIANS(90-F5356)) * COS(RADIANS(G5357-G5356))) * 6371392 * IFERROR(IF(AVERAGEIF('TT History'!$B:$B, D5356, 'TT History'!$E:$E) &gt; 9.8%, 1.1205, IF(AVERAGEIF('TT History'!$B:$B, D5356, 'TT History'!$E:$E) &gt;= 8.5%, 1.1055, 1.0525)), 1.0525)</f>
        <v>20.106401097532814</v>
      </c>
    </row>
    <row r="5357" spans="1:8" x14ac:dyDescent="0.25">
      <c r="A5357" t="s">
        <v>176</v>
      </c>
      <c r="B5357" t="str">
        <f>VLOOKUP(C5357, olt_db!$B$2:$E$70, 2, 0)</f>
        <v>OLT-SMGN-Hulakma_Sinaga</v>
      </c>
      <c r="C5357" t="s">
        <v>1471</v>
      </c>
      <c r="D5357" s="35" t="s">
        <v>2033</v>
      </c>
      <c r="E5357" s="35" t="s">
        <v>1662</v>
      </c>
      <c r="F5357" s="125">
        <v>2.9793336785369702</v>
      </c>
      <c r="G5357" s="126">
        <v>99.097311148306204</v>
      </c>
      <c r="H5357" s="37">
        <f>ACOS(COS(RADIANS(90-F5358)) * COS(RADIANS(90-F5357)) + SIN(RADIANS(90-F5358)) * SIN(RADIANS(90-F5357)) * COS(RADIANS(G5358-G5357))) * 6371392 * IFERROR(IF(AVERAGEIF('TT History'!$B:$B, D5357, 'TT History'!$E:$E) &gt; 9.8%, 1.1205, IF(AVERAGEIF('TT History'!$B:$B, D5357, 'TT History'!$E:$E) &gt;= 8.5%, 1.1055, 1.0525)), 1.0525)</f>
        <v>18.817071381488166</v>
      </c>
    </row>
    <row r="5358" spans="1:8" x14ac:dyDescent="0.25">
      <c r="A5358" t="s">
        <v>176</v>
      </c>
      <c r="B5358" t="str">
        <f>VLOOKUP(C5358, olt_db!$B$2:$E$70, 2, 0)</f>
        <v>OLT-SMGN-Hulakma_Sinaga</v>
      </c>
      <c r="C5358" t="s">
        <v>1471</v>
      </c>
      <c r="D5358" s="35" t="s">
        <v>2033</v>
      </c>
      <c r="E5358" s="35" t="s">
        <v>1663</v>
      </c>
      <c r="F5358" s="125">
        <v>2.9792129167620001</v>
      </c>
      <c r="G5358" s="126">
        <v>99.0972048696824</v>
      </c>
      <c r="H5358" s="37">
        <f>ACOS(COS(RADIANS(90-F5359)) * COS(RADIANS(90-F5358)) + SIN(RADIANS(90-F5359)) * SIN(RADIANS(90-F5358)) * COS(RADIANS(G5359-G5358))) * 6371392 * IFERROR(IF(AVERAGEIF('TT History'!$B:$B, D5358, 'TT History'!$E:$E) &gt; 9.8%, 1.1205, IF(AVERAGEIF('TT History'!$B:$B, D5358, 'TT History'!$E:$E) &gt;= 8.5%, 1.1055, 1.0525)), 1.0525)</f>
        <v>15.903866099166065</v>
      </c>
    </row>
    <row r="5359" spans="1:8" x14ac:dyDescent="0.25">
      <c r="A5359" t="s">
        <v>176</v>
      </c>
      <c r="B5359" t="str">
        <f>VLOOKUP(C5359, olt_db!$B$2:$E$70, 2, 0)</f>
        <v>OLT-SMGN-Hulakma_Sinaga</v>
      </c>
      <c r="C5359" t="s">
        <v>1471</v>
      </c>
      <c r="D5359" s="35" t="s">
        <v>2033</v>
      </c>
      <c r="E5359" s="35" t="s">
        <v>1664</v>
      </c>
      <c r="F5359" s="125">
        <v>2.9791177527350401</v>
      </c>
      <c r="G5359" s="126">
        <v>99.097107737843004</v>
      </c>
      <c r="H5359" s="37">
        <f>ACOS(COS(RADIANS(90-F5360)) * COS(RADIANS(90-F5359)) + SIN(RADIANS(90-F5360)) * SIN(RADIANS(90-F5359)) * COS(RADIANS(G5360-G5359))) * 6371392 * IFERROR(IF(AVERAGEIF('TT History'!$B:$B, D5359, 'TT History'!$E:$E) &gt; 9.8%, 1.1205, IF(AVERAGEIF('TT History'!$B:$B, D5359, 'TT History'!$E:$E) &gt;= 8.5%, 1.1055, 1.0525)), 1.0525)</f>
        <v>14.185557077912506</v>
      </c>
    </row>
    <row r="5360" spans="1:8" x14ac:dyDescent="0.25">
      <c r="A5360" t="s">
        <v>176</v>
      </c>
      <c r="B5360" t="str">
        <f>VLOOKUP(C5360, olt_db!$B$2:$E$70, 2, 0)</f>
        <v>OLT-SMGN-Hulakma_Sinaga</v>
      </c>
      <c r="C5360" t="s">
        <v>1471</v>
      </c>
      <c r="D5360" s="35" t="s">
        <v>2033</v>
      </c>
      <c r="E5360" s="35" t="s">
        <v>1665</v>
      </c>
      <c r="F5360" s="125">
        <v>2.97902878115924</v>
      </c>
      <c r="G5360" s="126">
        <v>99.097025318063402</v>
      </c>
      <c r="H5360" s="37">
        <f>ACOS(COS(RADIANS(90-F5361)) * COS(RADIANS(90-F5360)) + SIN(RADIANS(90-F5361)) * SIN(RADIANS(90-F5360)) * COS(RADIANS(G5361-G5360))) * 6371392 * IFERROR(IF(AVERAGEIF('TT History'!$B:$B, D5360, 'TT History'!$E:$E) &gt; 9.8%, 1.1205, IF(AVERAGEIF('TT History'!$B:$B, D5360, 'TT History'!$E:$E) &gt;= 8.5%, 1.1055, 1.0525)), 1.0525)</f>
        <v>15.441973307124121</v>
      </c>
    </row>
    <row r="5361" spans="1:8" x14ac:dyDescent="0.25">
      <c r="A5361" t="s">
        <v>176</v>
      </c>
      <c r="B5361" t="str">
        <f>VLOOKUP(C5361, olt_db!$B$2:$E$70, 2, 0)</f>
        <v>OLT-SMGN-Hulakma_Sinaga</v>
      </c>
      <c r="C5361" t="s">
        <v>1471</v>
      </c>
      <c r="D5361" s="35" t="s">
        <v>2033</v>
      </c>
      <c r="E5361" s="35" t="s">
        <v>1666</v>
      </c>
      <c r="F5361" s="125">
        <v>2.97893075782802</v>
      </c>
      <c r="G5361" s="126">
        <v>99.096936886899698</v>
      </c>
      <c r="H5361" s="37">
        <f>ACOS(COS(RADIANS(90-F5362)) * COS(RADIANS(90-F5361)) + SIN(RADIANS(90-F5362)) * SIN(RADIANS(90-F5361)) * COS(RADIANS(G5362-G5361))) * 6371392 * IFERROR(IF(AVERAGEIF('TT History'!$B:$B, D5361, 'TT History'!$E:$E) &gt; 9.8%, 1.1205, IF(AVERAGEIF('TT History'!$B:$B, D5361, 'TT History'!$E:$E) &gt;= 8.5%, 1.1055, 1.0525)), 1.0525)</f>
        <v>16.597570525206077</v>
      </c>
    </row>
    <row r="5362" spans="1:8" x14ac:dyDescent="0.25">
      <c r="A5362" t="s">
        <v>176</v>
      </c>
      <c r="B5362" t="str">
        <f>VLOOKUP(C5362, olt_db!$B$2:$E$70, 2, 0)</f>
        <v>OLT-SMGN-Hulakma_Sinaga</v>
      </c>
      <c r="C5362" t="s">
        <v>1471</v>
      </c>
      <c r="D5362" s="35" t="s">
        <v>2033</v>
      </c>
      <c r="E5362" s="35" t="s">
        <v>1667</v>
      </c>
      <c r="F5362" s="125">
        <v>2.9788233999804699</v>
      </c>
      <c r="G5362" s="126">
        <v>99.096844102946903</v>
      </c>
      <c r="H5362" s="37">
        <f>ACOS(COS(RADIANS(90-F5363)) * COS(RADIANS(90-F5362)) + SIN(RADIANS(90-F5363)) * SIN(RADIANS(90-F5362)) * COS(RADIANS(G5363-G5362))) * 6371392 * IFERROR(IF(AVERAGEIF('TT History'!$B:$B, D5362, 'TT History'!$E:$E) &gt; 9.8%, 1.1205, IF(AVERAGEIF('TT History'!$B:$B, D5362, 'TT History'!$E:$E) &gt;= 8.5%, 1.1055, 1.0525)), 1.0525)</f>
        <v>18.826090122426962</v>
      </c>
    </row>
    <row r="5363" spans="1:8" x14ac:dyDescent="0.25">
      <c r="A5363" t="s">
        <v>176</v>
      </c>
      <c r="B5363" t="str">
        <f>VLOOKUP(C5363, olt_db!$B$2:$E$70, 2, 0)</f>
        <v>OLT-SMGN-Hulakma_Sinaga</v>
      </c>
      <c r="C5363" t="s">
        <v>1471</v>
      </c>
      <c r="D5363" s="35" t="s">
        <v>2033</v>
      </c>
      <c r="E5363" s="35" t="s">
        <v>1668</v>
      </c>
      <c r="F5363" s="125">
        <v>2.9787025543307402</v>
      </c>
      <c r="G5363" s="126">
        <v>99.096737798534306</v>
      </c>
      <c r="H5363" s="37">
        <f>ACOS(COS(RADIANS(90-F5364)) * COS(RADIANS(90-F5363)) + SIN(RADIANS(90-F5364)) * SIN(RADIANS(90-F5363)) * COS(RADIANS(G5364-G5363))) * 6371392 * IFERROR(IF(AVERAGEIF('TT History'!$B:$B, D5363, 'TT History'!$E:$E) &gt; 9.8%, 1.1205, IF(AVERAGEIF('TT History'!$B:$B, D5363, 'TT History'!$E:$E) &gt;= 8.5%, 1.1055, 1.0525)), 1.0525)</f>
        <v>16.966757954326368</v>
      </c>
    </row>
    <row r="5364" spans="1:8" x14ac:dyDescent="0.25">
      <c r="A5364" t="s">
        <v>176</v>
      </c>
      <c r="B5364" t="str">
        <f>VLOOKUP(C5364, olt_db!$B$2:$E$70, 2, 0)</f>
        <v>OLT-SMGN-Hulakma_Sinaga</v>
      </c>
      <c r="C5364" t="s">
        <v>1471</v>
      </c>
      <c r="D5364" s="35" t="s">
        <v>2033</v>
      </c>
      <c r="E5364" s="35" t="s">
        <v>1669</v>
      </c>
      <c r="F5364" s="125">
        <v>2.9785962842267701</v>
      </c>
      <c r="G5364" s="126">
        <v>99.096639065915099</v>
      </c>
      <c r="H5364" s="37">
        <f>ACOS(COS(RADIANS(90-F5365)) * COS(RADIANS(90-F5364)) + SIN(RADIANS(90-F5365)) * SIN(RADIANS(90-F5364)) * COS(RADIANS(G5365-G5364))) * 6371392 * IFERROR(IF(AVERAGEIF('TT History'!$B:$B, D5364, 'TT History'!$E:$E) &gt; 9.8%, 1.1205, IF(AVERAGEIF('TT History'!$B:$B, D5364, 'TT History'!$E:$E) &gt;= 8.5%, 1.1055, 1.0525)), 1.0525)</f>
        <v>17.417169384874303</v>
      </c>
    </row>
    <row r="5365" spans="1:8" x14ac:dyDescent="0.25">
      <c r="A5365" t="s">
        <v>176</v>
      </c>
      <c r="B5365" t="str">
        <f>VLOOKUP(C5365, olt_db!$B$2:$E$70, 2, 0)</f>
        <v>OLT-SMGN-Hulakma_Sinaga</v>
      </c>
      <c r="C5365" t="s">
        <v>1471</v>
      </c>
      <c r="D5365" s="35" t="s">
        <v>2033</v>
      </c>
      <c r="E5365" s="35" t="s">
        <v>1670</v>
      </c>
      <c r="F5365" s="125">
        <v>2.97848800296565</v>
      </c>
      <c r="G5365" s="126">
        <v>99.096536843211496</v>
      </c>
      <c r="H5365" s="37">
        <f>ACOS(COS(RADIANS(90-F5366)) * COS(RADIANS(90-F5365)) + SIN(RADIANS(90-F5366)) * SIN(RADIANS(90-F5365)) * COS(RADIANS(G5366-G5365))) * 6371392 * IFERROR(IF(AVERAGEIF('TT History'!$B:$B, D5365, 'TT History'!$E:$E) &gt; 9.8%, 1.1205, IF(AVERAGEIF('TT History'!$B:$B, D5365, 'TT History'!$E:$E) &gt;= 8.5%, 1.1055, 1.0525)), 1.0525)</f>
        <v>18.865827217787597</v>
      </c>
    </row>
    <row r="5366" spans="1:8" x14ac:dyDescent="0.25">
      <c r="A5366" t="s">
        <v>176</v>
      </c>
      <c r="B5366" t="str">
        <f>VLOOKUP(C5366, olt_db!$B$2:$E$70, 2, 0)</f>
        <v>OLT-SMGN-Hulakma_Sinaga</v>
      </c>
      <c r="C5366" t="s">
        <v>1471</v>
      </c>
      <c r="D5366" s="35" t="s">
        <v>2033</v>
      </c>
      <c r="E5366" s="35" t="s">
        <v>1671</v>
      </c>
      <c r="F5366" s="125">
        <v>2.97837221729722</v>
      </c>
      <c r="G5366" s="126">
        <v>99.096424542532006</v>
      </c>
      <c r="H5366" s="37">
        <f>ACOS(COS(RADIANS(90-F5367)) * COS(RADIANS(90-F5366)) + SIN(RADIANS(90-F5367)) * SIN(RADIANS(90-F5366)) * COS(RADIANS(G5367-G5366))) * 6371392 * IFERROR(IF(AVERAGEIF('TT History'!$B:$B, D5366, 'TT History'!$E:$E) &gt; 9.8%, 1.1205, IF(AVERAGEIF('TT History'!$B:$B, D5366, 'TT History'!$E:$E) &gt;= 8.5%, 1.1055, 1.0525)), 1.0525)</f>
        <v>15.701989307235211</v>
      </c>
    </row>
    <row r="5367" spans="1:8" x14ac:dyDescent="0.25">
      <c r="A5367" t="s">
        <v>176</v>
      </c>
      <c r="B5367" t="str">
        <f>VLOOKUP(C5367, olt_db!$B$2:$E$70, 2, 0)</f>
        <v>OLT-SMGN-Hulakma_Sinaga</v>
      </c>
      <c r="C5367" t="s">
        <v>1471</v>
      </c>
      <c r="D5367" s="35" t="s">
        <v>2033</v>
      </c>
      <c r="E5367" s="35" t="s">
        <v>1672</v>
      </c>
      <c r="F5367" s="125">
        <v>2.9782764227287499</v>
      </c>
      <c r="G5367" s="126">
        <v>99.096330490061305</v>
      </c>
      <c r="H5367" s="37">
        <f>ACOS(COS(RADIANS(90-F5368)) * COS(RADIANS(90-F5367)) + SIN(RADIANS(90-F5368)) * SIN(RADIANS(90-F5367)) * COS(RADIANS(G5368-G5367))) * 6371392 * IFERROR(IF(AVERAGEIF('TT History'!$B:$B, D5367, 'TT History'!$E:$E) &gt; 9.8%, 1.1205, IF(AVERAGEIF('TT History'!$B:$B, D5367, 'TT History'!$E:$E) &gt;= 8.5%, 1.1055, 1.0525)), 1.0525)</f>
        <v>17.619512515839737</v>
      </c>
    </row>
    <row r="5368" spans="1:8" x14ac:dyDescent="0.25">
      <c r="A5368" t="s">
        <v>176</v>
      </c>
      <c r="B5368" t="str">
        <f>VLOOKUP(C5368, olt_db!$B$2:$E$70, 2, 0)</f>
        <v>OLT-SMGN-Hulakma_Sinaga</v>
      </c>
      <c r="C5368" t="s">
        <v>1471</v>
      </c>
      <c r="D5368" s="35" t="s">
        <v>2033</v>
      </c>
      <c r="E5368" s="35" t="s">
        <v>1673</v>
      </c>
      <c r="F5368" s="125">
        <v>2.9781650157399602</v>
      </c>
      <c r="G5368" s="126">
        <v>99.096229106545195</v>
      </c>
      <c r="H5368" s="37">
        <f>ACOS(COS(RADIANS(90-F5369)) * COS(RADIANS(90-F5368)) + SIN(RADIANS(90-F5369)) * SIN(RADIANS(90-F5368)) * COS(RADIANS(G5369-G5368))) * 6371392 * IFERROR(IF(AVERAGEIF('TT History'!$B:$B, D5368, 'TT History'!$E:$E) &gt; 9.8%, 1.1205, IF(AVERAGEIF('TT History'!$B:$B, D5368, 'TT History'!$E:$E) &gt;= 8.5%, 1.1055, 1.0525)), 1.0525)</f>
        <v>18.56787717394629</v>
      </c>
    </row>
    <row r="5369" spans="1:8" x14ac:dyDescent="0.25">
      <c r="A5369" t="s">
        <v>176</v>
      </c>
      <c r="B5369" t="str">
        <f>VLOOKUP(C5369, olt_db!$B$2:$E$70, 2, 0)</f>
        <v>OLT-SMGN-Hulakma_Sinaga</v>
      </c>
      <c r="C5369" t="s">
        <v>1471</v>
      </c>
      <c r="D5369" s="35" t="s">
        <v>2033</v>
      </c>
      <c r="E5369" s="35" t="s">
        <v>1674</v>
      </c>
      <c r="F5369" s="125">
        <v>2.9780504275310302</v>
      </c>
      <c r="G5369" s="126">
        <v>99.096119237889894</v>
      </c>
      <c r="H5369" s="37">
        <f>ACOS(COS(RADIANS(90-F5370)) * COS(RADIANS(90-F5369)) + SIN(RADIANS(90-F5370)) * SIN(RADIANS(90-F5369)) * COS(RADIANS(G5370-G5369))) * 6371392 * IFERROR(IF(AVERAGEIF('TT History'!$B:$B, D5369, 'TT History'!$E:$E) &gt; 9.8%, 1.1205, IF(AVERAGEIF('TT History'!$B:$B, D5369, 'TT History'!$E:$E) &gt;= 8.5%, 1.1055, 1.0525)), 1.0525)</f>
        <v>20.129728412748676</v>
      </c>
    </row>
    <row r="5370" spans="1:8" x14ac:dyDescent="0.25">
      <c r="A5370" t="s">
        <v>176</v>
      </c>
      <c r="B5370" t="str">
        <f>VLOOKUP(C5370, olt_db!$B$2:$E$70, 2, 0)</f>
        <v>OLT-SMGN-Hulakma_Sinaga</v>
      </c>
      <c r="C5370" t="s">
        <v>1471</v>
      </c>
      <c r="D5370" s="35" t="s">
        <v>2033</v>
      </c>
      <c r="E5370" s="35" t="s">
        <v>1675</v>
      </c>
      <c r="F5370" s="125">
        <v>2.9779269625026701</v>
      </c>
      <c r="G5370" s="126">
        <v>99.095999340910595</v>
      </c>
      <c r="H5370" s="37">
        <f>ACOS(COS(RADIANS(90-F5371)) * COS(RADIANS(90-F5370)) + SIN(RADIANS(90-F5371)) * SIN(RADIANS(90-F5370)) * COS(RADIANS(G5371-G5370))) * 6371392 * IFERROR(IF(AVERAGEIF('TT History'!$B:$B, D5370, 'TT History'!$E:$E) &gt; 9.8%, 1.1205, IF(AVERAGEIF('TT History'!$B:$B, D5370, 'TT History'!$E:$E) &gt;= 8.5%, 1.1055, 1.0525)), 1.0525)</f>
        <v>21.986345859545406</v>
      </c>
    </row>
    <row r="5371" spans="1:8" x14ac:dyDescent="0.25">
      <c r="A5371" t="s">
        <v>176</v>
      </c>
      <c r="B5371" t="str">
        <f>VLOOKUP(C5371, olt_db!$B$2:$E$70, 2, 0)</f>
        <v>OLT-SMGN-Hulakma_Sinaga</v>
      </c>
      <c r="C5371" t="s">
        <v>1471</v>
      </c>
      <c r="D5371" s="35" t="s">
        <v>2033</v>
      </c>
      <c r="E5371" s="35" t="s">
        <v>1676</v>
      </c>
      <c r="F5371" s="125">
        <v>2.9777853944207702</v>
      </c>
      <c r="G5371" s="126">
        <v>99.095875693039204</v>
      </c>
      <c r="H5371" s="37">
        <f>ACOS(COS(RADIANS(90-F5372)) * COS(RADIANS(90-F5371)) + SIN(RADIANS(90-F5372)) * SIN(RADIANS(90-F5371)) * COS(RADIANS(G5372-G5371))) * 6371392 * IFERROR(IF(AVERAGEIF('TT History'!$B:$B, D5371, 'TT History'!$E:$E) &gt; 9.8%, 1.1205, IF(AVERAGEIF('TT History'!$B:$B, D5371, 'TT History'!$E:$E) &gt;= 8.5%, 1.1055, 1.0525)), 1.0525)</f>
        <v>17.582637922721265</v>
      </c>
    </row>
    <row r="5372" spans="1:8" x14ac:dyDescent="0.25">
      <c r="A5372" t="s">
        <v>176</v>
      </c>
      <c r="B5372" t="str">
        <f>VLOOKUP(C5372, olt_db!$B$2:$E$70, 2, 0)</f>
        <v>OLT-SMGN-Hulakma_Sinaga</v>
      </c>
      <c r="C5372" t="s">
        <v>1471</v>
      </c>
      <c r="D5372" s="35" t="s">
        <v>2033</v>
      </c>
      <c r="E5372" s="35" t="s">
        <v>1677</v>
      </c>
      <c r="F5372" s="125">
        <v>2.9776807808231598</v>
      </c>
      <c r="G5372" s="126">
        <v>99.095767732816498</v>
      </c>
      <c r="H5372" s="37">
        <f>ACOS(COS(RADIANS(90-F5373)) * COS(RADIANS(90-F5372)) + SIN(RADIANS(90-F5373)) * SIN(RADIANS(90-F5372)) * COS(RADIANS(G5373-G5372))) * 6371392 * IFERROR(IF(AVERAGEIF('TT History'!$B:$B, D5372, 'TT History'!$E:$E) &gt; 9.8%, 1.1205, IF(AVERAGEIF('TT History'!$B:$B, D5372, 'TT History'!$E:$E) &gt;= 8.5%, 1.1055, 1.0525)), 1.0525)</f>
        <v>19.060651141805188</v>
      </c>
    </row>
    <row r="5373" spans="1:8" x14ac:dyDescent="0.25">
      <c r="A5373" t="s">
        <v>176</v>
      </c>
      <c r="B5373" t="str">
        <f>VLOOKUP(C5373, olt_db!$B$2:$E$70, 2, 0)</f>
        <v>OLT-SMGN-Hulakma_Sinaga</v>
      </c>
      <c r="C5373" t="s">
        <v>1471</v>
      </c>
      <c r="D5373" s="35" t="s">
        <v>2033</v>
      </c>
      <c r="E5373" s="35" t="s">
        <v>1678</v>
      </c>
      <c r="F5373" s="125">
        <v>2.9775675392323699</v>
      </c>
      <c r="G5373" s="126">
        <v>99.095650528254495</v>
      </c>
      <c r="H5373" s="37">
        <f>ACOS(COS(RADIANS(90-F5374)) * COS(RADIANS(90-F5373)) + SIN(RADIANS(90-F5374)) * SIN(RADIANS(90-F5373)) * COS(RADIANS(G5374-G5373))) * 6371392 * IFERROR(IF(AVERAGEIF('TT History'!$B:$B, D5373, 'TT History'!$E:$E) &gt; 9.8%, 1.1205, IF(AVERAGEIF('TT History'!$B:$B, D5373, 'TT History'!$E:$E) &gt;= 8.5%, 1.1055, 1.0525)), 1.0525)</f>
        <v>18.670039949607578</v>
      </c>
    </row>
    <row r="5374" spans="1:8" x14ac:dyDescent="0.25">
      <c r="A5374" t="s">
        <v>176</v>
      </c>
      <c r="B5374" t="str">
        <f>VLOOKUP(C5374, olt_db!$B$2:$E$70, 2, 0)</f>
        <v>OLT-SMGN-Hulakma_Sinaga</v>
      </c>
      <c r="C5374" t="s">
        <v>1471</v>
      </c>
      <c r="D5374" s="35" t="s">
        <v>2033</v>
      </c>
      <c r="E5374" s="35" t="s">
        <v>1679</v>
      </c>
      <c r="F5374" s="125">
        <v>2.9774488711133</v>
      </c>
      <c r="G5374" s="126">
        <v>99.095543778855102</v>
      </c>
      <c r="H5374" s="37">
        <f>ACOS(COS(RADIANS(90-F5375)) * COS(RADIANS(90-F5374)) + SIN(RADIANS(90-F5375)) * SIN(RADIANS(90-F5374)) * COS(RADIANS(G5375-G5374))) * 6371392 * IFERROR(IF(AVERAGEIF('TT History'!$B:$B, D5374, 'TT History'!$E:$E) &gt; 9.8%, 1.1205, IF(AVERAGEIF('TT History'!$B:$B, D5374, 'TT History'!$E:$E) &gt;= 8.5%, 1.1055, 1.0525)), 1.0525)</f>
        <v>22.978314005069993</v>
      </c>
    </row>
    <row r="5375" spans="1:8" x14ac:dyDescent="0.25">
      <c r="A5375" t="s">
        <v>176</v>
      </c>
      <c r="B5375" t="str">
        <f>VLOOKUP(C5375, olt_db!$B$2:$E$70, 2, 0)</f>
        <v>OLT-SMGN-Hulakma_Sinaga</v>
      </c>
      <c r="C5375" t="s">
        <v>1471</v>
      </c>
      <c r="D5375" s="35" t="s">
        <v>2033</v>
      </c>
      <c r="E5375" s="35" t="s">
        <v>1680</v>
      </c>
      <c r="F5375" s="125">
        <v>2.9772743107133799</v>
      </c>
      <c r="G5375" s="126">
        <v>99.095633751926897</v>
      </c>
      <c r="H5375" s="37">
        <f>ACOS(COS(RADIANS(90-F5376)) * COS(RADIANS(90-F5375)) + SIN(RADIANS(90-F5376)) * SIN(RADIANS(90-F5375)) * COS(RADIANS(G5376-G5375))) * 6371392 * IFERROR(IF(AVERAGEIF('TT History'!$B:$B, D5375, 'TT History'!$E:$E) &gt; 9.8%, 1.1205, IF(AVERAGEIF('TT History'!$B:$B, D5375, 'TT History'!$E:$E) &gt;= 8.5%, 1.1055, 1.0525)), 1.0525)</f>
        <v>18.04396453633948</v>
      </c>
    </row>
    <row r="5376" spans="1:8" x14ac:dyDescent="0.25">
      <c r="A5376" t="s">
        <v>176</v>
      </c>
      <c r="B5376" t="str">
        <f>VLOOKUP(C5376, olt_db!$B$2:$E$70, 2, 0)</f>
        <v>OLT-SMGN-Hulakma_Sinaga</v>
      </c>
      <c r="C5376" t="s">
        <v>1471</v>
      </c>
      <c r="D5376" s="35" t="s">
        <v>2033</v>
      </c>
      <c r="E5376" s="35" t="s">
        <v>1681</v>
      </c>
      <c r="F5376" s="125">
        <v>2.97714235803278</v>
      </c>
      <c r="G5376" s="126">
        <v>99.095713589007602</v>
      </c>
      <c r="H5376" s="37">
        <f>ACOS(COS(RADIANS(90-F5377)) * COS(RADIANS(90-F5376)) + SIN(RADIANS(90-F5377)) * SIN(RADIANS(90-F5376)) * COS(RADIANS(G5377-G5376))) * 6371392 * IFERROR(IF(AVERAGEIF('TT History'!$B:$B, D5376, 'TT History'!$E:$E) &gt; 9.8%, 1.1205, IF(AVERAGEIF('TT History'!$B:$B, D5376, 'TT History'!$E:$E) &gt;= 8.5%, 1.1055, 1.0525)), 1.0525)</f>
        <v>20.024292173459322</v>
      </c>
    </row>
    <row r="5377" spans="1:8" x14ac:dyDescent="0.25">
      <c r="A5377" t="s">
        <v>176</v>
      </c>
      <c r="B5377" t="str">
        <f>VLOOKUP(C5377, olt_db!$B$2:$E$70, 2, 0)</f>
        <v>OLT-SMGN-Hulakma_Sinaga</v>
      </c>
      <c r="C5377" t="s">
        <v>1471</v>
      </c>
      <c r="D5377" s="35" t="s">
        <v>2033</v>
      </c>
      <c r="E5377" s="35" t="s">
        <v>1682</v>
      </c>
      <c r="F5377" s="125">
        <v>2.9769898182269001</v>
      </c>
      <c r="G5377" s="126">
        <v>99.095791170502807</v>
      </c>
      <c r="H5377" s="37">
        <f>ACOS(COS(RADIANS(90-F5378)) * COS(RADIANS(90-F5377)) + SIN(RADIANS(90-F5378)) * SIN(RADIANS(90-F5377)) * COS(RADIANS(G5378-G5377))) * 6371392 * IFERROR(IF(AVERAGEIF('TT History'!$B:$B, D5377, 'TT History'!$E:$E) &gt; 9.8%, 1.1205, IF(AVERAGEIF('TT History'!$B:$B, D5377, 'TT History'!$E:$E) &gt;= 8.5%, 1.1055, 1.0525)), 1.0525)</f>
        <v>19.823073157689183</v>
      </c>
    </row>
    <row r="5378" spans="1:8" x14ac:dyDescent="0.25">
      <c r="A5378" t="s">
        <v>176</v>
      </c>
      <c r="B5378" t="str">
        <f>VLOOKUP(C5378, olt_db!$B$2:$E$70, 2, 0)</f>
        <v>OLT-SMGN-Hulakma_Sinaga</v>
      </c>
      <c r="C5378" t="s">
        <v>1471</v>
      </c>
      <c r="D5378" s="35" t="s">
        <v>2033</v>
      </c>
      <c r="E5378" s="35" t="s">
        <v>1683</v>
      </c>
      <c r="F5378" s="125">
        <v>2.97683703161068</v>
      </c>
      <c r="G5378" s="126">
        <v>99.095864365713197</v>
      </c>
      <c r="H5378" s="37">
        <f>ACOS(COS(RADIANS(90-F5379)) * COS(RADIANS(90-F5378)) + SIN(RADIANS(90-F5379)) * SIN(RADIANS(90-F5378)) * COS(RADIANS(G5379-G5378))) * 6371392 * IFERROR(IF(AVERAGEIF('TT History'!$B:$B, D5378, 'TT History'!$E:$E) &gt; 9.8%, 1.1205, IF(AVERAGEIF('TT History'!$B:$B, D5378, 'TT History'!$E:$E) &gt;= 8.5%, 1.1055, 1.0525)), 1.0525)</f>
        <v>18.654523714946535</v>
      </c>
    </row>
    <row r="5379" spans="1:8" x14ac:dyDescent="0.25">
      <c r="A5379" t="s">
        <v>176</v>
      </c>
      <c r="B5379" t="str">
        <f>VLOOKUP(C5379, olt_db!$B$2:$E$70, 2, 0)</f>
        <v>OLT-SMGN-Hulakma_Sinaga</v>
      </c>
      <c r="C5379" t="s">
        <v>1471</v>
      </c>
      <c r="D5379" s="35" t="s">
        <v>2033</v>
      </c>
      <c r="E5379" s="35" t="s">
        <v>1684</v>
      </c>
      <c r="F5379" s="125">
        <v>2.9766963441348699</v>
      </c>
      <c r="G5379" s="126">
        <v>99.095939372381807</v>
      </c>
      <c r="H5379" s="37">
        <f>ACOS(COS(RADIANS(90-F5380)) * COS(RADIANS(90-F5379)) + SIN(RADIANS(90-F5380)) * SIN(RADIANS(90-F5379)) * COS(RADIANS(G5380-G5379))) * 6371392 * IFERROR(IF(AVERAGEIF('TT History'!$B:$B, D5379, 'TT History'!$E:$E) &gt; 9.8%, 1.1205, IF(AVERAGEIF('TT History'!$B:$B, D5379, 'TT History'!$E:$E) &gt;= 8.5%, 1.1055, 1.0525)), 1.0525)</f>
        <v>26.385265061438577</v>
      </c>
    </row>
    <row r="5380" spans="1:8" x14ac:dyDescent="0.25">
      <c r="A5380" t="s">
        <v>176</v>
      </c>
      <c r="B5380" t="str">
        <f>VLOOKUP(C5380, olt_db!$B$2:$E$70, 2, 0)</f>
        <v>OLT-SMGN-Hulakma_Sinaga</v>
      </c>
      <c r="C5380" t="s">
        <v>1471</v>
      </c>
      <c r="D5380" s="35" t="s">
        <v>2033</v>
      </c>
      <c r="E5380" s="35" t="s">
        <v>1685</v>
      </c>
      <c r="F5380" s="125">
        <v>2.9764935328365301</v>
      </c>
      <c r="G5380" s="126">
        <v>99.0960379415733</v>
      </c>
      <c r="H5380" s="37">
        <f>ACOS(COS(RADIANS(90-F5381)) * COS(RADIANS(90-F5380)) + SIN(RADIANS(90-F5381)) * SIN(RADIANS(90-F5380)) * COS(RADIANS(G5381-G5380))) * 6371392 * IFERROR(IF(AVERAGEIF('TT History'!$B:$B, D5380, 'TT History'!$E:$E) &gt; 9.8%, 1.1205, IF(AVERAGEIF('TT History'!$B:$B, D5380, 'TT History'!$E:$E) &gt;= 8.5%, 1.1055, 1.0525)), 1.0525)</f>
        <v>25.32910640678525</v>
      </c>
    </row>
    <row r="5381" spans="1:8" x14ac:dyDescent="0.25">
      <c r="A5381" t="s">
        <v>176</v>
      </c>
      <c r="B5381" t="str">
        <f>VLOOKUP(C5381, olt_db!$B$2:$E$70, 2, 0)</f>
        <v>OLT-SMGN-Hulakma_Sinaga</v>
      </c>
      <c r="C5381" t="s">
        <v>1471</v>
      </c>
      <c r="D5381" s="35" t="s">
        <v>2033</v>
      </c>
      <c r="E5381" s="35" t="s">
        <v>1686</v>
      </c>
      <c r="F5381" s="125">
        <v>2.97630121763344</v>
      </c>
      <c r="G5381" s="126">
        <v>99.096137326223896</v>
      </c>
      <c r="H5381" s="37">
        <f>ACOS(COS(RADIANS(90-F5382)) * COS(RADIANS(90-F5381)) + SIN(RADIANS(90-F5382)) * SIN(RADIANS(90-F5381)) * COS(RADIANS(G5382-G5381))) * 6371392 * IFERROR(IF(AVERAGEIF('TT History'!$B:$B, D5381, 'TT History'!$E:$E) &gt; 9.8%, 1.1205, IF(AVERAGEIF('TT History'!$B:$B, D5381, 'TT History'!$E:$E) &gt;= 8.5%, 1.1055, 1.0525)), 1.0525)</f>
        <v>17.239980958569877</v>
      </c>
    </row>
    <row r="5382" spans="1:8" x14ac:dyDescent="0.25">
      <c r="A5382" t="s">
        <v>176</v>
      </c>
      <c r="B5382" t="str">
        <f>VLOOKUP(C5382, olt_db!$B$2:$E$70, 2, 0)</f>
        <v>OLT-SMGN-Hulakma_Sinaga</v>
      </c>
      <c r="C5382" t="s">
        <v>1471</v>
      </c>
      <c r="D5382" s="35" t="s">
        <v>2033</v>
      </c>
      <c r="E5382" s="35" t="s">
        <v>1687</v>
      </c>
      <c r="F5382" s="125">
        <v>2.9761653199761602</v>
      </c>
      <c r="G5382" s="126">
        <v>99.096194229896</v>
      </c>
      <c r="H5382" s="37">
        <f>ACOS(COS(RADIANS(90-F5383)) * COS(RADIANS(90-F5382)) + SIN(RADIANS(90-F5383)) * SIN(RADIANS(90-F5382)) * COS(RADIANS(G5383-G5382))) * 6371392 * IFERROR(IF(AVERAGEIF('TT History'!$B:$B, D5382, 'TT History'!$E:$E) &gt; 9.8%, 1.1205, IF(AVERAGEIF('TT History'!$B:$B, D5382, 'TT History'!$E:$E) &gt;= 8.5%, 1.1055, 1.0525)), 1.0525)</f>
        <v>19.981861960793232</v>
      </c>
    </row>
    <row r="5383" spans="1:8" x14ac:dyDescent="0.25">
      <c r="A5383" t="s">
        <v>176</v>
      </c>
      <c r="B5383" t="str">
        <f>VLOOKUP(C5383, olt_db!$B$2:$E$70, 2, 0)</f>
        <v>OLT-SMGN-Hulakma_Sinaga</v>
      </c>
      <c r="C5383" t="s">
        <v>1471</v>
      </c>
      <c r="D5383" s="35" t="s">
        <v>2033</v>
      </c>
      <c r="E5383" s="35" t="s">
        <v>1688</v>
      </c>
      <c r="F5383" s="125">
        <v>2.9762139307895401</v>
      </c>
      <c r="G5383" s="126">
        <v>99.096358109399603</v>
      </c>
      <c r="H5383" s="37">
        <f>ACOS(COS(RADIANS(90-F5384)) * COS(RADIANS(90-F5383)) + SIN(RADIANS(90-F5384)) * SIN(RADIANS(90-F5383)) * COS(RADIANS(G5384-G5383))) * 6371392 * IFERROR(IF(AVERAGEIF('TT History'!$B:$B, D5383, 'TT History'!$E:$E) &gt; 9.8%, 1.1205, IF(AVERAGEIF('TT History'!$B:$B, D5383, 'TT History'!$E:$E) &gt;= 8.5%, 1.1055, 1.0525)), 1.0525)</f>
        <v>16.42521937694049</v>
      </c>
    </row>
    <row r="5384" spans="1:8" x14ac:dyDescent="0.25">
      <c r="A5384" t="s">
        <v>176</v>
      </c>
      <c r="B5384" t="str">
        <f>VLOOKUP(C5384, olt_db!$B$2:$E$70, 2, 0)</f>
        <v>OLT-SMGN-Hulakma_Sinaga</v>
      </c>
      <c r="C5384" t="s">
        <v>1471</v>
      </c>
      <c r="D5384" s="35" t="s">
        <v>2033</v>
      </c>
      <c r="E5384" s="35" t="s">
        <v>1689</v>
      </c>
      <c r="F5384" s="125">
        <v>2.9762622515978099</v>
      </c>
      <c r="G5384" s="126">
        <v>99.096490040391899</v>
      </c>
      <c r="H5384" s="37">
        <f>ACOS(COS(RADIANS(90-F5385)) * COS(RADIANS(90-F5384)) + SIN(RADIANS(90-F5385)) * SIN(RADIANS(90-F5384)) * COS(RADIANS(G5385-G5384))) * 6371392 * IFERROR(IF(AVERAGEIF('TT History'!$B:$B, D5384, 'TT History'!$E:$E) &gt; 9.8%, 1.1205, IF(AVERAGEIF('TT History'!$B:$B, D5384, 'TT History'!$E:$E) &gt;= 8.5%, 1.1055, 1.0525)), 1.0525)</f>
        <v>16.136661303993758</v>
      </c>
    </row>
    <row r="5385" spans="1:8" x14ac:dyDescent="0.25">
      <c r="A5385" t="s">
        <v>176</v>
      </c>
      <c r="B5385" t="str">
        <f>VLOOKUP(C5385, olt_db!$B$2:$E$70, 2, 0)</f>
        <v>OLT-SMGN-Hulakma_Sinaga</v>
      </c>
      <c r="C5385" t="s">
        <v>1471</v>
      </c>
      <c r="D5385" s="35" t="s">
        <v>2033</v>
      </c>
      <c r="E5385" s="35" t="s">
        <v>1690</v>
      </c>
      <c r="F5385" s="125">
        <v>2.9763029650192099</v>
      </c>
      <c r="G5385" s="126">
        <v>99.096621938251701</v>
      </c>
      <c r="H5385" s="37">
        <f>ACOS(COS(RADIANS(90-F5386)) * COS(RADIANS(90-F5385)) + SIN(RADIANS(90-F5386)) * SIN(RADIANS(90-F5385)) * COS(RADIANS(G5386-G5385))) * 6371392 * IFERROR(IF(AVERAGEIF('TT History'!$B:$B, D5385, 'TT History'!$E:$E) &gt; 9.8%, 1.1205, IF(AVERAGEIF('TT History'!$B:$B, D5385, 'TT History'!$E:$E) &gt;= 8.5%, 1.1055, 1.0525)), 1.0525)</f>
        <v>13.834186130804383</v>
      </c>
    </row>
    <row r="5386" spans="1:8" x14ac:dyDescent="0.25">
      <c r="A5386" t="s">
        <v>176</v>
      </c>
      <c r="B5386" t="str">
        <f>VLOOKUP(C5386, olt_db!$B$2:$E$70, 2, 0)</f>
        <v>OLT-SMGN-Hulakma_Sinaga</v>
      </c>
      <c r="C5386" t="s">
        <v>1471</v>
      </c>
      <c r="D5386" s="35" t="s">
        <v>2033</v>
      </c>
      <c r="E5386" s="35" t="s">
        <v>1691</v>
      </c>
      <c r="F5386" s="125">
        <v>2.9763250896478102</v>
      </c>
      <c r="G5386" s="126">
        <v>99.096738205278498</v>
      </c>
      <c r="H5386" s="37">
        <f>ACOS(COS(RADIANS(90-F5387)) * COS(RADIANS(90-F5386)) + SIN(RADIANS(90-F5387)) * SIN(RADIANS(90-F5386)) * COS(RADIANS(G5387-G5386))) * 6371392 * IFERROR(IF(AVERAGEIF('TT History'!$B:$B, D5386, 'TT History'!$E:$E) &gt; 9.8%, 1.1205, IF(AVERAGEIF('TT History'!$B:$B, D5386, 'TT History'!$E:$E) &gt;= 8.5%, 1.1055, 1.0525)), 1.0525)</f>
        <v>14.762964224854999</v>
      </c>
    </row>
    <row r="5387" spans="1:8" x14ac:dyDescent="0.25">
      <c r="A5387" t="s">
        <v>176</v>
      </c>
      <c r="B5387" t="str">
        <f>VLOOKUP(C5387, olt_db!$B$2:$E$70, 2, 0)</f>
        <v>OLT-SMGN-Hulakma_Sinaga</v>
      </c>
      <c r="C5387" t="s">
        <v>1471</v>
      </c>
      <c r="D5387" s="35" t="s">
        <v>2033</v>
      </c>
      <c r="E5387" s="35" t="s">
        <v>1692</v>
      </c>
      <c r="F5387" s="125">
        <v>2.9763453031673599</v>
      </c>
      <c r="G5387" s="126">
        <v>99.096862877368395</v>
      </c>
      <c r="H5387" s="37">
        <f>ACOS(COS(RADIANS(90-F5388)) * COS(RADIANS(90-F5387)) + SIN(RADIANS(90-F5388)) * SIN(RADIANS(90-F5387)) * COS(RADIANS(G5388-G5387))) * 6371392 * IFERROR(IF(AVERAGEIF('TT History'!$B:$B, D5387, 'TT History'!$E:$E) &gt; 9.8%, 1.1205, IF(AVERAGEIF('TT History'!$B:$B, D5387, 'TT History'!$E:$E) &gt;= 8.5%, 1.1055, 1.0525)), 1.0525)</f>
        <v>25.570985093074636</v>
      </c>
    </row>
    <row r="5388" spans="1:8" x14ac:dyDescent="0.25">
      <c r="A5388" t="s">
        <v>176</v>
      </c>
      <c r="B5388" t="str">
        <f>VLOOKUP(C5388, olt_db!$B$2:$E$70, 2, 0)</f>
        <v>OLT-SMGN-Hulakma_Sinaga</v>
      </c>
      <c r="C5388" t="s">
        <v>1471</v>
      </c>
      <c r="D5388" s="35" t="s">
        <v>2033</v>
      </c>
      <c r="E5388" s="35" t="s">
        <v>1693</v>
      </c>
      <c r="F5388" s="125">
        <v>2.9763918983112001</v>
      </c>
      <c r="G5388" s="126">
        <v>99.097076618859603</v>
      </c>
      <c r="H5388" s="37">
        <f>ACOS(COS(RADIANS(90-F5389)) * COS(RADIANS(90-F5388)) + SIN(RADIANS(90-F5389)) * SIN(RADIANS(90-F5388)) * COS(RADIANS(G5389-G5388))) * 6371392 * IFERROR(IF(AVERAGEIF('TT History'!$B:$B, D5388, 'TT History'!$E:$E) &gt; 9.8%, 1.1205, IF(AVERAGEIF('TT History'!$B:$B, D5388, 'TT History'!$E:$E) &gt;= 8.5%, 1.1055, 1.0525)), 1.0525)</f>
        <v>16.268235378027761</v>
      </c>
    </row>
    <row r="5389" spans="1:8" x14ac:dyDescent="0.25">
      <c r="A5389" t="s">
        <v>176</v>
      </c>
      <c r="B5389" t="str">
        <f>VLOOKUP(C5389, olt_db!$B$2:$E$70, 2, 0)</f>
        <v>OLT-SMGN-Hulakma_Sinaga</v>
      </c>
      <c r="C5389" t="s">
        <v>1471</v>
      </c>
      <c r="D5389" s="35" t="s">
        <v>2033</v>
      </c>
      <c r="E5389" s="35" t="s">
        <v>1694</v>
      </c>
      <c r="F5389" s="125">
        <v>2.9764399283397802</v>
      </c>
      <c r="G5389" s="126">
        <v>99.097207228758506</v>
      </c>
      <c r="H5389" s="37">
        <f>ACOS(COS(RADIANS(90-F5390)) * COS(RADIANS(90-F5389)) + SIN(RADIANS(90-F5390)) * SIN(RADIANS(90-F5389)) * COS(RADIANS(G5390-G5389))) * 6371392 * IFERROR(IF(AVERAGEIF('TT History'!$B:$B, D5389, 'TT History'!$E:$E) &gt; 9.8%, 1.1205, IF(AVERAGEIF('TT History'!$B:$B, D5389, 'TT History'!$E:$E) &gt;= 8.5%, 1.1055, 1.0525)), 1.0525)</f>
        <v>18.376523095674195</v>
      </c>
    </row>
    <row r="5390" spans="1:8" ht="15" customHeight="1" thickBot="1" x14ac:dyDescent="0.3">
      <c r="A5390" s="69" t="s">
        <v>176</v>
      </c>
      <c r="B5390" s="69" t="str">
        <f>VLOOKUP(C5390, olt_db!$B$2:$E$70, 2, 0)</f>
        <v>OLT-SMGN-Hulakma_Sinaga</v>
      </c>
      <c r="C5390" s="69" t="s">
        <v>1471</v>
      </c>
      <c r="D5390" s="58" t="s">
        <v>2033</v>
      </c>
      <c r="E5390" s="58" t="s">
        <v>1695</v>
      </c>
      <c r="F5390" s="157">
        <v>2.9765897980614899</v>
      </c>
      <c r="G5390" s="158">
        <v>99.097160356032006</v>
      </c>
      <c r="H5390" s="59">
        <f>(ACOS(COS(RADIANS(90-olt_db!F40)) * COS(RADIANS(90-F5390)) + SIN(RADIANS(90-olt_db!F40)) * SIN(RADIANS(90-F5390)) * COS(RADIANS(olt_db!G40-G5390))) * 6371392)*1.105</f>
        <v>24.740517689637503</v>
      </c>
    </row>
    <row r="5391" spans="1:8" x14ac:dyDescent="0.25">
      <c r="A5391" t="s">
        <v>176</v>
      </c>
      <c r="B5391" t="str">
        <f>VLOOKUP(C5391, olt_db!$B$2:$E$70, 2, 0)</f>
        <v>OLT-SMGN-Mega_Land</v>
      </c>
      <c r="C5391" t="s">
        <v>2034</v>
      </c>
      <c r="D5391" s="33" t="s">
        <v>2035</v>
      </c>
      <c r="E5391" s="33" t="s">
        <v>2036</v>
      </c>
      <c r="F5391" s="107">
        <v>2.96270321485127</v>
      </c>
      <c r="G5391" s="183">
        <v>99.084251669698702</v>
      </c>
      <c r="H5391" s="34">
        <f>ACOS(COS(RADIANS(90-F5392)) * COS(RADIANS(90-F5391)) + SIN(RADIANS(90-F5392)) * SIN(RADIANS(90-F5391)) * COS(RADIANS(G5392-G5391))) * 6371392 * IFERROR(IF(AVERAGEIF('TT History'!$B:$B, D5391, 'TT History'!$E:$E) &gt; 9.8%, 1.1205, IF(AVERAGEIF('TT History'!$B:$B, D5391, 'TT History'!$E:$E) &gt;= 8.5%, 1.1055, 1.0525)), 1.0525)</f>
        <v>70.44758293563882</v>
      </c>
    </row>
    <row r="5392" spans="1:8" x14ac:dyDescent="0.25">
      <c r="A5392" t="s">
        <v>176</v>
      </c>
      <c r="B5392" t="str">
        <f>VLOOKUP(C5392, olt_db!$B$2:$E$70, 2, 0)</f>
        <v>OLT-SMGN-Mega_Land</v>
      </c>
      <c r="C5392" t="s">
        <v>2034</v>
      </c>
      <c r="D5392" s="33" t="s">
        <v>2035</v>
      </c>
      <c r="E5392" s="33" t="s">
        <v>2037</v>
      </c>
      <c r="F5392" s="107">
        <v>2.96239334636366</v>
      </c>
      <c r="G5392" s="183">
        <v>99.083734958134201</v>
      </c>
      <c r="H5392" s="34">
        <f>ACOS(COS(RADIANS(90-F5393)) * COS(RADIANS(90-F5392)) + SIN(RADIANS(90-F5393)) * SIN(RADIANS(90-F5392)) * COS(RADIANS(G5393-G5392))) * 6371392 * IFERROR(IF(AVERAGEIF('TT History'!$B:$B, D5392, 'TT History'!$E:$E) &gt; 9.8%, 1.1205, IF(AVERAGEIF('TT History'!$B:$B, D5392, 'TT History'!$E:$E) &gt;= 8.5%, 1.1055, 1.0525)), 1.0525)</f>
        <v>48.942917792058161</v>
      </c>
    </row>
    <row r="5393" spans="1:8" x14ac:dyDescent="0.25">
      <c r="A5393" t="s">
        <v>176</v>
      </c>
      <c r="B5393" t="str">
        <f>VLOOKUP(C5393, olt_db!$B$2:$E$70, 2, 0)</f>
        <v>OLT-SMGN-Mega_Land</v>
      </c>
      <c r="C5393" t="s">
        <v>2034</v>
      </c>
      <c r="D5393" s="33" t="s">
        <v>2035</v>
      </c>
      <c r="E5393" s="33" t="s">
        <v>2038</v>
      </c>
      <c r="F5393" s="107">
        <v>2.9622020796186401</v>
      </c>
      <c r="G5393" s="183">
        <v>99.083362593593293</v>
      </c>
      <c r="H5393" s="34">
        <f>ACOS(COS(RADIANS(90-F5394)) * COS(RADIANS(90-F5393)) + SIN(RADIANS(90-F5394)) * SIN(RADIANS(90-F5393)) * COS(RADIANS(G5394-G5393))) * 6371392 * IFERROR(IF(AVERAGEIF('TT History'!$B:$B, D5393, 'TT History'!$E:$E) &gt; 9.8%, 1.1205, IF(AVERAGEIF('TT History'!$B:$B, D5393, 'TT History'!$E:$E) &gt;= 8.5%, 1.1055, 1.0525)), 1.0525)</f>
        <v>22.898218098952597</v>
      </c>
    </row>
    <row r="5394" spans="1:8" x14ac:dyDescent="0.25">
      <c r="A5394" t="s">
        <v>176</v>
      </c>
      <c r="B5394" t="str">
        <f>VLOOKUP(C5394, olt_db!$B$2:$E$70, 2, 0)</f>
        <v>OLT-SMGN-Mega_Land</v>
      </c>
      <c r="C5394" t="s">
        <v>2034</v>
      </c>
      <c r="D5394" s="33" t="s">
        <v>2035</v>
      </c>
      <c r="E5394" s="33" t="s">
        <v>2039</v>
      </c>
      <c r="F5394" s="107">
        <v>2.9623673700758402</v>
      </c>
      <c r="G5394" s="183">
        <v>99.083257782883507</v>
      </c>
      <c r="H5394" s="34">
        <f>(ACOS(COS(RADIANS(90-olt_db!F43)) * COS(RADIANS(90-F5394)) + SIN(RADIANS(90-olt_db!F43)) * SIN(RADIANS(90-F5394)) * COS(RADIANS(olt_db!G43-G5394))) * 6371392)*1.105</f>
        <v>12.748178877257191</v>
      </c>
    </row>
    <row r="5395" spans="1:8" x14ac:dyDescent="0.25">
      <c r="A5395" t="s">
        <v>176</v>
      </c>
      <c r="B5395" t="str">
        <f>VLOOKUP(C5395, olt_db!$B$2:$E$70, 2, 0)</f>
        <v>OLT-SMGN-Mega_Land</v>
      </c>
      <c r="C5395" t="s">
        <v>2034</v>
      </c>
      <c r="D5395" s="22" t="s">
        <v>2040</v>
      </c>
      <c r="E5395" s="22" t="s">
        <v>2041</v>
      </c>
      <c r="F5395" s="138">
        <v>2.95960436147754</v>
      </c>
      <c r="G5395" s="139">
        <v>99.084359747990504</v>
      </c>
      <c r="H5395" s="100">
        <f>ACOS(COS(RADIANS(90-F5396)) * COS(RADIANS(90-F5395)) + SIN(RADIANS(90-F5396)) * SIN(RADIANS(90-F5395)) * COS(RADIANS(G5396-G5395))) * 6371392 * IFERROR(IF(AVERAGEIF('TT History'!$B:$B, D5395, 'TT History'!$E:$E) &gt; 9.8%, 1.1205, IF(AVERAGEIF('TT History'!$B:$B, D5395, 'TT History'!$E:$E) &gt;= 8.5%, 1.1055, 1.0525)), 1.0525)</f>
        <v>10.936713252670968</v>
      </c>
    </row>
    <row r="5396" spans="1:8" x14ac:dyDescent="0.25">
      <c r="A5396" t="s">
        <v>176</v>
      </c>
      <c r="B5396" t="str">
        <f>VLOOKUP(C5396, olt_db!$B$2:$E$70, 2, 0)</f>
        <v>OLT-SMGN-Mega_Land</v>
      </c>
      <c r="C5396" t="s">
        <v>2034</v>
      </c>
      <c r="D5396" s="22" t="s">
        <v>2040</v>
      </c>
      <c r="E5396" s="22" t="s">
        <v>2042</v>
      </c>
      <c r="F5396" s="138">
        <v>2.95969780244556</v>
      </c>
      <c r="G5396" s="139">
        <v>99.084360275906107</v>
      </c>
      <c r="H5396" s="100">
        <f>ACOS(COS(RADIANS(90-F5397)) * COS(RADIANS(90-F5396)) + SIN(RADIANS(90-F5397)) * SIN(RADIANS(90-F5396)) * COS(RADIANS(G5397-G5396))) * 6371392 * IFERROR(IF(AVERAGEIF('TT History'!$B:$B, D5396, 'TT History'!$E:$E) &gt; 9.8%, 1.1205, IF(AVERAGEIF('TT History'!$B:$B, D5396, 'TT History'!$E:$E) &gt;= 8.5%, 1.1055, 1.0525)), 1.0525)</f>
        <v>11.899114909587135</v>
      </c>
    </row>
    <row r="5397" spans="1:8" x14ac:dyDescent="0.25">
      <c r="A5397" t="s">
        <v>176</v>
      </c>
      <c r="B5397" t="str">
        <f>VLOOKUP(C5397, olt_db!$B$2:$E$70, 2, 0)</f>
        <v>OLT-SMGN-Mega_Land</v>
      </c>
      <c r="C5397" t="s">
        <v>2034</v>
      </c>
      <c r="D5397" s="22" t="s">
        <v>2040</v>
      </c>
      <c r="E5397" s="22" t="s">
        <v>2043</v>
      </c>
      <c r="F5397" s="138">
        <v>2.9597994009952502</v>
      </c>
      <c r="G5397" s="139">
        <v>99.084364015688394</v>
      </c>
      <c r="H5397" s="100">
        <f>ACOS(COS(RADIANS(90-F5398)) * COS(RADIANS(90-F5397)) + SIN(RADIANS(90-F5398)) * SIN(RADIANS(90-F5397)) * COS(RADIANS(G5398-G5397))) * 6371392 * IFERROR(IF(AVERAGEIF('TT History'!$B:$B, D5397, 'TT History'!$E:$E) &gt; 9.8%, 1.1205, IF(AVERAGEIF('TT History'!$B:$B, D5397, 'TT History'!$E:$E) &gt;= 8.5%, 1.1055, 1.0525)), 1.0525)</f>
        <v>9.5490352060452217</v>
      </c>
    </row>
    <row r="5398" spans="1:8" x14ac:dyDescent="0.25">
      <c r="A5398" t="s">
        <v>176</v>
      </c>
      <c r="B5398" t="str">
        <f>VLOOKUP(C5398, olt_db!$B$2:$E$70, 2, 0)</f>
        <v>OLT-SMGN-Mega_Land</v>
      </c>
      <c r="C5398" t="s">
        <v>2034</v>
      </c>
      <c r="D5398" s="22" t="s">
        <v>2040</v>
      </c>
      <c r="E5398" s="22" t="s">
        <v>2044</v>
      </c>
      <c r="F5398" s="138">
        <v>2.9598809259582399</v>
      </c>
      <c r="G5398" s="139">
        <v>99.084367236344605</v>
      </c>
      <c r="H5398" s="100">
        <f>ACOS(COS(RADIANS(90-F5399)) * COS(RADIANS(90-F5398)) + SIN(RADIANS(90-F5399)) * SIN(RADIANS(90-F5398)) * COS(RADIANS(G5399-G5398))) * 6371392 * IFERROR(IF(AVERAGEIF('TT History'!$B:$B, D5398, 'TT History'!$E:$E) &gt; 9.8%, 1.1205, IF(AVERAGEIF('TT History'!$B:$B, D5398, 'TT History'!$E:$E) &gt;= 8.5%, 1.1055, 1.0525)), 1.0525)</f>
        <v>9.715929214689206</v>
      </c>
    </row>
    <row r="5399" spans="1:8" x14ac:dyDescent="0.25">
      <c r="A5399" t="s">
        <v>176</v>
      </c>
      <c r="B5399" t="str">
        <f>VLOOKUP(C5399, olt_db!$B$2:$E$70, 2, 0)</f>
        <v>OLT-SMGN-Mega_Land</v>
      </c>
      <c r="C5399" t="s">
        <v>2034</v>
      </c>
      <c r="D5399" s="22" t="s">
        <v>2040</v>
      </c>
      <c r="E5399" s="22" t="s">
        <v>2045</v>
      </c>
      <c r="F5399" s="138">
        <v>2.95996394097005</v>
      </c>
      <c r="G5399" s="139">
        <v>99.084368010330394</v>
      </c>
      <c r="H5399" s="100">
        <f>ACOS(COS(RADIANS(90-F5400)) * COS(RADIANS(90-F5399)) + SIN(RADIANS(90-F5400)) * SIN(RADIANS(90-F5399)) * COS(RADIANS(G5400-G5399))) * 6371392 * IFERROR(IF(AVERAGEIF('TT History'!$B:$B, D5399, 'TT History'!$E:$E) &gt; 9.8%, 1.1205, IF(AVERAGEIF('TT History'!$B:$B, D5399, 'TT History'!$E:$E) &gt;= 8.5%, 1.1055, 1.0525)), 1.0525)</f>
        <v>10.407618905948386</v>
      </c>
    </row>
    <row r="5400" spans="1:8" x14ac:dyDescent="0.25">
      <c r="A5400" t="s">
        <v>176</v>
      </c>
      <c r="B5400" t="str">
        <f>VLOOKUP(C5400, olt_db!$B$2:$E$70, 2, 0)</f>
        <v>OLT-SMGN-Mega_Land</v>
      </c>
      <c r="C5400" t="s">
        <v>2034</v>
      </c>
      <c r="D5400" s="22" t="s">
        <v>2040</v>
      </c>
      <c r="E5400" s="22" t="s">
        <v>2046</v>
      </c>
      <c r="F5400" s="138">
        <v>2.9600527260924001</v>
      </c>
      <c r="G5400" s="139">
        <v>99.084363066974305</v>
      </c>
      <c r="H5400" s="100">
        <f>ACOS(COS(RADIANS(90-F5401)) * COS(RADIANS(90-F5400)) + SIN(RADIANS(90-F5401)) * SIN(RADIANS(90-F5400)) * COS(RADIANS(G5401-G5400))) * 6371392 * IFERROR(IF(AVERAGEIF('TT History'!$B:$B, D5400, 'TT History'!$E:$E) &gt; 9.8%, 1.1205, IF(AVERAGEIF('TT History'!$B:$B, D5400, 'TT History'!$E:$E) &gt;= 8.5%, 1.1055, 1.0525)), 1.0525)</f>
        <v>13.16440891100496</v>
      </c>
    </row>
    <row r="5401" spans="1:8" x14ac:dyDescent="0.25">
      <c r="A5401" t="s">
        <v>176</v>
      </c>
      <c r="B5401" t="str">
        <f>VLOOKUP(C5401, olt_db!$B$2:$E$70, 2, 0)</f>
        <v>OLT-SMGN-Mega_Land</v>
      </c>
      <c r="C5401" t="s">
        <v>2034</v>
      </c>
      <c r="D5401" s="22" t="s">
        <v>2040</v>
      </c>
      <c r="E5401" s="22" t="s">
        <v>2047</v>
      </c>
      <c r="F5401" s="138">
        <v>2.96016520469336</v>
      </c>
      <c r="G5401" s="139">
        <v>99.084362883406101</v>
      </c>
      <c r="H5401" s="100">
        <f>ACOS(COS(RADIANS(90-F5402)) * COS(RADIANS(90-F5401)) + SIN(RADIANS(90-F5402)) * SIN(RADIANS(90-F5401)) * COS(RADIANS(G5402-G5401))) * 6371392 * IFERROR(IF(AVERAGEIF('TT History'!$B:$B, D5401, 'TT History'!$E:$E) &gt; 9.8%, 1.1205, IF(AVERAGEIF('TT History'!$B:$B, D5401, 'TT History'!$E:$E) &gt;= 8.5%, 1.1055, 1.0525)), 1.0525)</f>
        <v>13.263022925053946</v>
      </c>
    </row>
    <row r="5402" spans="1:8" x14ac:dyDescent="0.25">
      <c r="A5402" t="s">
        <v>176</v>
      </c>
      <c r="B5402" t="str">
        <f>VLOOKUP(C5402, olt_db!$B$2:$E$70, 2, 0)</f>
        <v>OLT-SMGN-Mega_Land</v>
      </c>
      <c r="C5402" t="s">
        <v>2034</v>
      </c>
      <c r="D5402" s="22" t="s">
        <v>2040</v>
      </c>
      <c r="E5402" s="22" t="s">
        <v>2048</v>
      </c>
      <c r="F5402" s="138">
        <v>2.9602784206477599</v>
      </c>
      <c r="G5402" s="139">
        <v>99.084367771560807</v>
      </c>
      <c r="H5402" s="100">
        <f>ACOS(COS(RADIANS(90-F5403)) * COS(RADIANS(90-F5402)) + SIN(RADIANS(90-F5403)) * SIN(RADIANS(90-F5402)) * COS(RADIANS(G5403-G5402))) * 6371392 * IFERROR(IF(AVERAGEIF('TT History'!$B:$B, D5402, 'TT History'!$E:$E) &gt; 9.8%, 1.1205, IF(AVERAGEIF('TT History'!$B:$B, D5402, 'TT History'!$E:$E) &gt;= 8.5%, 1.1055, 1.0525)), 1.0525)</f>
        <v>13.487358207206389</v>
      </c>
    </row>
    <row r="5403" spans="1:8" x14ac:dyDescent="0.25">
      <c r="A5403" t="s">
        <v>176</v>
      </c>
      <c r="B5403" t="str">
        <f>VLOOKUP(C5403, olt_db!$B$2:$E$70, 2, 0)</f>
        <v>OLT-SMGN-Mega_Land</v>
      </c>
      <c r="C5403" t="s">
        <v>2034</v>
      </c>
      <c r="D5403" s="22" t="s">
        <v>2040</v>
      </c>
      <c r="E5403" s="22" t="s">
        <v>2049</v>
      </c>
      <c r="F5403" s="138">
        <v>2.9603935944981501</v>
      </c>
      <c r="G5403" s="139">
        <v>99.084363840128603</v>
      </c>
      <c r="H5403" s="100">
        <f>ACOS(COS(RADIANS(90-F5404)) * COS(RADIANS(90-F5403)) + SIN(RADIANS(90-F5404)) * SIN(RADIANS(90-F5403)) * COS(RADIANS(G5404-G5403))) * 6371392 * IFERROR(IF(AVERAGEIF('TT History'!$B:$B, D5403, 'TT History'!$E:$E) &gt; 9.8%, 1.1205, IF(AVERAGEIF('TT History'!$B:$B, D5403, 'TT History'!$E:$E) &gt;= 8.5%, 1.1055, 1.0525)), 1.0525)</f>
        <v>10.543447688611593</v>
      </c>
    </row>
    <row r="5404" spans="1:8" x14ac:dyDescent="0.25">
      <c r="A5404" t="s">
        <v>176</v>
      </c>
      <c r="B5404" t="str">
        <f>VLOOKUP(C5404, olt_db!$B$2:$E$70, 2, 0)</f>
        <v>OLT-SMGN-Mega_Land</v>
      </c>
      <c r="C5404" t="s">
        <v>2034</v>
      </c>
      <c r="D5404" s="22" t="s">
        <v>2040</v>
      </c>
      <c r="E5404" s="22" t="s">
        <v>2050</v>
      </c>
      <c r="F5404" s="138">
        <v>2.96048236869632</v>
      </c>
      <c r="G5404" s="139">
        <v>99.084379151244804</v>
      </c>
      <c r="H5404" s="100">
        <f>ACOS(COS(RADIANS(90-F5405)) * COS(RADIANS(90-F5404)) + SIN(RADIANS(90-F5405)) * SIN(RADIANS(90-F5404)) * COS(RADIANS(G5405-G5404))) * 6371392 * IFERROR(IF(AVERAGEIF('TT History'!$B:$B, D5404, 'TT History'!$E:$E) &gt; 9.8%, 1.1205, IF(AVERAGEIF('TT History'!$B:$B, D5404, 'TT History'!$E:$E) &gt;= 8.5%, 1.1055, 1.0525)), 1.0525)</f>
        <v>10.61470873718527</v>
      </c>
    </row>
    <row r="5405" spans="1:8" x14ac:dyDescent="0.25">
      <c r="A5405" t="s">
        <v>176</v>
      </c>
      <c r="B5405" t="str">
        <f>VLOOKUP(C5405, olt_db!$B$2:$E$70, 2, 0)</f>
        <v>OLT-SMGN-Mega_Land</v>
      </c>
      <c r="C5405" t="s">
        <v>2034</v>
      </c>
      <c r="D5405" s="22" t="s">
        <v>2040</v>
      </c>
      <c r="E5405" s="22" t="s">
        <v>2051</v>
      </c>
      <c r="F5405" s="138">
        <v>2.96057277940755</v>
      </c>
      <c r="G5405" s="139">
        <v>99.084371991196804</v>
      </c>
      <c r="H5405" s="100">
        <f>ACOS(COS(RADIANS(90-F5406)) * COS(RADIANS(90-F5405)) + SIN(RADIANS(90-F5406)) * SIN(RADIANS(90-F5405)) * COS(RADIANS(G5406-G5405))) * 6371392 * IFERROR(IF(AVERAGEIF('TT History'!$B:$B, D5405, 'TT History'!$E:$E) &gt; 9.8%, 1.1205, IF(AVERAGEIF('TT History'!$B:$B, D5405, 'TT History'!$E:$E) &gt;= 8.5%, 1.1055, 1.0525)), 1.0525)</f>
        <v>13.649990930278518</v>
      </c>
    </row>
    <row r="5406" spans="1:8" x14ac:dyDescent="0.25">
      <c r="A5406" t="s">
        <v>176</v>
      </c>
      <c r="B5406" t="str">
        <f>VLOOKUP(C5406, olt_db!$B$2:$E$70, 2, 0)</f>
        <v>OLT-SMGN-Mega_Land</v>
      </c>
      <c r="C5406" t="s">
        <v>2034</v>
      </c>
      <c r="D5406" s="22" t="s">
        <v>2040</v>
      </c>
      <c r="E5406" s="22" t="s">
        <v>2052</v>
      </c>
      <c r="F5406" s="138">
        <v>2.9606893850598599</v>
      </c>
      <c r="G5406" s="139">
        <v>99.084374286346005</v>
      </c>
      <c r="H5406" s="100">
        <f>ACOS(COS(RADIANS(90-F5407)) * COS(RADIANS(90-F5406)) + SIN(RADIANS(90-F5407)) * SIN(RADIANS(90-F5406)) * COS(RADIANS(G5407-G5406))) * 6371392 * IFERROR(IF(AVERAGEIF('TT History'!$B:$B, D5406, 'TT History'!$E:$E) &gt; 9.8%, 1.1205, IF(AVERAGEIF('TT History'!$B:$B, D5406, 'TT History'!$E:$E) &gt;= 8.5%, 1.1055, 1.0525)), 1.0525)</f>
        <v>15.75278028217447</v>
      </c>
    </row>
    <row r="5407" spans="1:8" x14ac:dyDescent="0.25">
      <c r="A5407" t="s">
        <v>176</v>
      </c>
      <c r="B5407" t="str">
        <f>VLOOKUP(C5407, olt_db!$B$2:$E$70, 2, 0)</f>
        <v>OLT-SMGN-Mega_Land</v>
      </c>
      <c r="C5407" t="s">
        <v>2034</v>
      </c>
      <c r="D5407" s="22" t="s">
        <v>2040</v>
      </c>
      <c r="E5407" s="22" t="s">
        <v>2053</v>
      </c>
      <c r="F5407" s="138">
        <v>2.9608238697394902</v>
      </c>
      <c r="G5407" s="139">
        <v>99.084379642552804</v>
      </c>
      <c r="H5407" s="100">
        <f>ACOS(COS(RADIANS(90-F5408)) * COS(RADIANS(90-F5407)) + SIN(RADIANS(90-F5408)) * SIN(RADIANS(90-F5407)) * COS(RADIANS(G5408-G5407))) * 6371392 * IFERROR(IF(AVERAGEIF('TT History'!$B:$B, D5407, 'TT History'!$E:$E) &gt; 9.8%, 1.1205, IF(AVERAGEIF('TT History'!$B:$B, D5407, 'TT History'!$E:$E) &gt;= 8.5%, 1.1055, 1.0525)), 1.0525)</f>
        <v>13.607497162338873</v>
      </c>
    </row>
    <row r="5408" spans="1:8" x14ac:dyDescent="0.25">
      <c r="A5408" t="s">
        <v>176</v>
      </c>
      <c r="B5408" t="str">
        <f>VLOOKUP(C5408, olt_db!$B$2:$E$70, 2, 0)</f>
        <v>OLT-SMGN-Mega_Land</v>
      </c>
      <c r="C5408" t="s">
        <v>2034</v>
      </c>
      <c r="D5408" s="22" t="s">
        <v>2040</v>
      </c>
      <c r="E5408" s="22" t="s">
        <v>2054</v>
      </c>
      <c r="F5408" s="138">
        <v>2.96094009009399</v>
      </c>
      <c r="G5408" s="139">
        <v>99.084376504277003</v>
      </c>
      <c r="H5408" s="100">
        <f>ACOS(COS(RADIANS(90-F5409)) * COS(RADIANS(90-F5408)) + SIN(RADIANS(90-F5409)) * SIN(RADIANS(90-F5408)) * COS(RADIANS(G5409-G5408))) * 6371392 * IFERROR(IF(AVERAGEIF('TT History'!$B:$B, D5408, 'TT History'!$E:$E) &gt; 9.8%, 1.1205, IF(AVERAGEIF('TT History'!$B:$B, D5408, 'TT History'!$E:$E) &gt;= 8.5%, 1.1055, 1.0525)), 1.0525)</f>
        <v>15.835283443110455</v>
      </c>
    </row>
    <row r="5409" spans="1:8" x14ac:dyDescent="0.25">
      <c r="A5409" t="s">
        <v>176</v>
      </c>
      <c r="B5409" t="str">
        <f>VLOOKUP(C5409, olt_db!$B$2:$E$70, 2, 0)</f>
        <v>OLT-SMGN-Mega_Land</v>
      </c>
      <c r="C5409" t="s">
        <v>2034</v>
      </c>
      <c r="D5409" s="22" t="s">
        <v>2040</v>
      </c>
      <c r="E5409" s="22" t="s">
        <v>2055</v>
      </c>
      <c r="F5409" s="138">
        <v>2.9610753833421599</v>
      </c>
      <c r="G5409" s="139">
        <v>99.084377647716593</v>
      </c>
      <c r="H5409" s="100">
        <f>ACOS(COS(RADIANS(90-F5410)) * COS(RADIANS(90-F5409)) + SIN(RADIANS(90-F5410)) * SIN(RADIANS(90-F5409)) * COS(RADIANS(G5410-G5409))) * 6371392 * IFERROR(IF(AVERAGEIF('TT History'!$B:$B, D5409, 'TT History'!$E:$E) &gt; 9.8%, 1.1205, IF(AVERAGEIF('TT History'!$B:$B, D5409, 'TT History'!$E:$E) &gt;= 8.5%, 1.1055, 1.0525)), 1.0525)</f>
        <v>16.882391195768982</v>
      </c>
    </row>
    <row r="5410" spans="1:8" x14ac:dyDescent="0.25">
      <c r="A5410" t="s">
        <v>176</v>
      </c>
      <c r="B5410" t="str">
        <f>VLOOKUP(C5410, olt_db!$B$2:$E$70, 2, 0)</f>
        <v>OLT-SMGN-Mega_Land</v>
      </c>
      <c r="C5410" t="s">
        <v>2034</v>
      </c>
      <c r="D5410" s="22" t="s">
        <v>2040</v>
      </c>
      <c r="E5410" s="22" t="s">
        <v>2056</v>
      </c>
      <c r="F5410" s="138">
        <v>2.9612194844168598</v>
      </c>
      <c r="G5410" s="139">
        <v>99.084371251069001</v>
      </c>
      <c r="H5410" s="100">
        <f>ACOS(COS(RADIANS(90-F5411)) * COS(RADIANS(90-F5410)) + SIN(RADIANS(90-F5411)) * SIN(RADIANS(90-F5410)) * COS(RADIANS(G5411-G5410))) * 6371392 * IFERROR(IF(AVERAGEIF('TT History'!$B:$B, D5410, 'TT History'!$E:$E) &gt; 9.8%, 1.1205, IF(AVERAGEIF('TT History'!$B:$B, D5410, 'TT History'!$E:$E) &gt;= 8.5%, 1.1055, 1.0525)), 1.0525)</f>
        <v>16.280813002846497</v>
      </c>
    </row>
    <row r="5411" spans="1:8" x14ac:dyDescent="0.25">
      <c r="A5411" t="s">
        <v>176</v>
      </c>
      <c r="B5411" t="str">
        <f>VLOOKUP(C5411, olt_db!$B$2:$E$70, 2, 0)</f>
        <v>OLT-SMGN-Mega_Land</v>
      </c>
      <c r="C5411" t="s">
        <v>2034</v>
      </c>
      <c r="D5411" s="22" t="s">
        <v>2040</v>
      </c>
      <c r="E5411" s="22" t="s">
        <v>2057</v>
      </c>
      <c r="F5411" s="138">
        <v>2.9613585881105502</v>
      </c>
      <c r="G5411" s="139">
        <v>99.084371709365598</v>
      </c>
      <c r="H5411" s="100">
        <f>ACOS(COS(RADIANS(90-F5412)) * COS(RADIANS(90-F5411)) + SIN(RADIANS(90-F5412)) * SIN(RADIANS(90-F5411)) * COS(RADIANS(G5412-G5411))) * 6371392 * IFERROR(IF(AVERAGEIF('TT History'!$B:$B, D5411, 'TT History'!$E:$E) &gt; 9.8%, 1.1205, IF(AVERAGEIF('TT History'!$B:$B, D5411, 'TT History'!$E:$E) &gt;= 8.5%, 1.1055, 1.0525)), 1.0525)</f>
        <v>17.602503070999255</v>
      </c>
    </row>
    <row r="5412" spans="1:8" x14ac:dyDescent="0.25">
      <c r="A5412" t="s">
        <v>176</v>
      </c>
      <c r="B5412" t="str">
        <f>VLOOKUP(C5412, olt_db!$B$2:$E$70, 2, 0)</f>
        <v>OLT-SMGN-Mega_Land</v>
      </c>
      <c r="C5412" t="s">
        <v>2034</v>
      </c>
      <c r="D5412" s="22" t="s">
        <v>2040</v>
      </c>
      <c r="E5412" s="22" t="s">
        <v>2058</v>
      </c>
      <c r="F5412" s="138">
        <v>2.96150896354811</v>
      </c>
      <c r="G5412" s="139">
        <v>99.084374334160501</v>
      </c>
      <c r="H5412" s="100">
        <f>ACOS(COS(RADIANS(90-F5413)) * COS(RADIANS(90-F5412)) + SIN(RADIANS(90-F5413)) * SIN(RADIANS(90-F5412)) * COS(RADIANS(G5413-G5412))) * 6371392 * IFERROR(IF(AVERAGEIF('TT History'!$B:$B, D5412, 'TT History'!$E:$E) &gt; 9.8%, 1.1205, IF(AVERAGEIF('TT History'!$B:$B, D5412, 'TT History'!$E:$E) &gt;= 8.5%, 1.1055, 1.0525)), 1.0525)</f>
        <v>21.907864785675802</v>
      </c>
    </row>
    <row r="5413" spans="1:8" x14ac:dyDescent="0.25">
      <c r="A5413" t="s">
        <v>176</v>
      </c>
      <c r="B5413" t="str">
        <f>VLOOKUP(C5413, olt_db!$B$2:$E$70, 2, 0)</f>
        <v>OLT-SMGN-Mega_Land</v>
      </c>
      <c r="C5413" t="s">
        <v>2034</v>
      </c>
      <c r="D5413" s="22" t="s">
        <v>2040</v>
      </c>
      <c r="E5413" s="22" t="s">
        <v>2059</v>
      </c>
      <c r="F5413" s="138">
        <v>2.96169613299949</v>
      </c>
      <c r="G5413" s="139">
        <v>99.084376623951101</v>
      </c>
      <c r="H5413" s="100">
        <f>ACOS(COS(RADIANS(90-F5414)) * COS(RADIANS(90-F5413)) + SIN(RADIANS(90-F5414)) * SIN(RADIANS(90-F5413)) * COS(RADIANS(G5414-G5413))) * 6371392 * IFERROR(IF(AVERAGEIF('TT History'!$B:$B, D5413, 'TT History'!$E:$E) &gt; 9.8%, 1.1205, IF(AVERAGEIF('TT History'!$B:$B, D5413, 'TT History'!$E:$E) &gt;= 8.5%, 1.1055, 1.0525)), 1.0525)</f>
        <v>20.390689128059204</v>
      </c>
    </row>
    <row r="5414" spans="1:8" x14ac:dyDescent="0.25">
      <c r="A5414" t="s">
        <v>176</v>
      </c>
      <c r="B5414" t="str">
        <f>VLOOKUP(C5414, olt_db!$B$2:$E$70, 2, 0)</f>
        <v>OLT-SMGN-Mega_Land</v>
      </c>
      <c r="C5414" t="s">
        <v>2034</v>
      </c>
      <c r="D5414" s="22" t="s">
        <v>2040</v>
      </c>
      <c r="E5414" s="22" t="s">
        <v>2060</v>
      </c>
      <c r="F5414" s="138">
        <v>2.96187034325273</v>
      </c>
      <c r="G5414" s="139">
        <v>99.084374760619099</v>
      </c>
      <c r="H5414" s="100">
        <f>ACOS(COS(RADIANS(90-F5415)) * COS(RADIANS(90-F5414)) + SIN(RADIANS(90-F5415)) * SIN(RADIANS(90-F5414)) * COS(RADIANS(G5415-G5414))) * 6371392 * IFERROR(IF(AVERAGEIF('TT History'!$B:$B, D5414, 'TT History'!$E:$E) &gt; 9.8%, 1.1205, IF(AVERAGEIF('TT History'!$B:$B, D5414, 'TT History'!$E:$E) &gt;= 8.5%, 1.1055, 1.0525)), 1.0525)</f>
        <v>19.149500285563306</v>
      </c>
    </row>
    <row r="5415" spans="1:8" x14ac:dyDescent="0.25">
      <c r="A5415" t="s">
        <v>176</v>
      </c>
      <c r="B5415" t="str">
        <f>VLOOKUP(C5415, olt_db!$B$2:$E$70, 2, 0)</f>
        <v>OLT-SMGN-Mega_Land</v>
      </c>
      <c r="C5415" t="s">
        <v>2034</v>
      </c>
      <c r="D5415" s="22" t="s">
        <v>2040</v>
      </c>
      <c r="E5415" s="22" t="s">
        <v>2061</v>
      </c>
      <c r="F5415" s="138">
        <v>2.9620338454829498</v>
      </c>
      <c r="G5415" s="139">
        <v>99.0843685811802</v>
      </c>
      <c r="H5415" s="100">
        <f>ACOS(COS(RADIANS(90-F5416)) * COS(RADIANS(90-F5415)) + SIN(RADIANS(90-F5416)) * SIN(RADIANS(90-F5415)) * COS(RADIANS(G5416-G5415))) * 6371392 * IFERROR(IF(AVERAGEIF('TT History'!$B:$B, D5415, 'TT History'!$E:$E) &gt; 9.8%, 1.1205, IF(AVERAGEIF('TT History'!$B:$B, D5415, 'TT History'!$E:$E) &gt;= 8.5%, 1.1055, 1.0525)), 1.0525)</f>
        <v>24.272448596878384</v>
      </c>
    </row>
    <row r="5416" spans="1:8" x14ac:dyDescent="0.25">
      <c r="A5416" t="s">
        <v>176</v>
      </c>
      <c r="B5416" t="str">
        <f>VLOOKUP(C5416, olt_db!$B$2:$E$70, 2, 0)</f>
        <v>OLT-SMGN-Mega_Land</v>
      </c>
      <c r="C5416" t="s">
        <v>2034</v>
      </c>
      <c r="D5416" s="22" t="s">
        <v>2040</v>
      </c>
      <c r="E5416" s="22" t="s">
        <v>2062</v>
      </c>
      <c r="F5416" s="138">
        <v>2.9622411519496099</v>
      </c>
      <c r="G5416" s="139">
        <v>99.084362790727994</v>
      </c>
      <c r="H5416" s="100">
        <f>ACOS(COS(RADIANS(90-F5417)) * COS(RADIANS(90-F5416)) + SIN(RADIANS(90-F5417)) * SIN(RADIANS(90-F5416)) * COS(RADIANS(G5417-G5416))) * 6371392 * IFERROR(IF(AVERAGEIF('TT History'!$B:$B, D5416, 'TT History'!$E:$E) &gt; 9.8%, 1.1205, IF(AVERAGEIF('TT History'!$B:$B, D5416, 'TT History'!$E:$E) &gt;= 8.5%, 1.1055, 1.0525)), 1.0525)</f>
        <v>20.010574597858891</v>
      </c>
    </row>
    <row r="5417" spans="1:8" x14ac:dyDescent="0.25">
      <c r="A5417" t="s">
        <v>176</v>
      </c>
      <c r="B5417" t="str">
        <f>VLOOKUP(C5417, olt_db!$B$2:$E$70, 2, 0)</f>
        <v>OLT-SMGN-Mega_Land</v>
      </c>
      <c r="C5417" t="s">
        <v>2034</v>
      </c>
      <c r="D5417" s="22" t="s">
        <v>2040</v>
      </c>
      <c r="E5417" s="22" t="s">
        <v>2063</v>
      </c>
      <c r="F5417" s="138">
        <v>2.9624120694610299</v>
      </c>
      <c r="G5417" s="139">
        <v>99.084358455012094</v>
      </c>
      <c r="H5417" s="100">
        <f>ACOS(COS(RADIANS(90-F5418)) * COS(RADIANS(90-F5417)) + SIN(RADIANS(90-F5418)) * SIN(RADIANS(90-F5417)) * COS(RADIANS(G5418-G5417))) * 6371392 * IFERROR(IF(AVERAGEIF('TT History'!$B:$B, D5417, 'TT History'!$E:$E) &gt; 9.8%, 1.1205, IF(AVERAGEIF('TT History'!$B:$B, D5417, 'TT History'!$E:$E) &gt;= 8.5%, 1.1055, 1.0525)), 1.0525)</f>
        <v>36.289624734388156</v>
      </c>
    </row>
    <row r="5418" spans="1:8" x14ac:dyDescent="0.25">
      <c r="A5418" t="s">
        <v>176</v>
      </c>
      <c r="B5418" t="str">
        <f>VLOOKUP(C5418, olt_db!$B$2:$E$70, 2, 0)</f>
        <v>OLT-SMGN-Mega_Land</v>
      </c>
      <c r="C5418" t="s">
        <v>2034</v>
      </c>
      <c r="D5418" s="22" t="s">
        <v>2040</v>
      </c>
      <c r="E5418" s="22" t="s">
        <v>2036</v>
      </c>
      <c r="F5418" s="138">
        <v>2.96270321485127</v>
      </c>
      <c r="G5418" s="139">
        <v>99.084251669698702</v>
      </c>
      <c r="H5418" s="100">
        <f>ACOS(COS(RADIANS(90-F5419)) * COS(RADIANS(90-F5418)) + SIN(RADIANS(90-F5419)) * SIN(RADIANS(90-F5418)) * COS(RADIANS(G5419-G5418))) * 6371392 * IFERROR(IF(AVERAGEIF('TT History'!$B:$B, D5418, 'TT History'!$E:$E) &gt; 9.8%, 1.1205, IF(AVERAGEIF('TT History'!$B:$B, D5418, 'TT History'!$E:$E) &gt;= 8.5%, 1.1055, 1.0525)), 1.0525)</f>
        <v>70.44758293563882</v>
      </c>
    </row>
    <row r="5419" spans="1:8" x14ac:dyDescent="0.25">
      <c r="A5419" t="s">
        <v>176</v>
      </c>
      <c r="B5419" t="str">
        <f>VLOOKUP(C5419, olt_db!$B$2:$E$70, 2, 0)</f>
        <v>OLT-SMGN-Mega_Land</v>
      </c>
      <c r="C5419" t="s">
        <v>2034</v>
      </c>
      <c r="D5419" s="22" t="s">
        <v>2040</v>
      </c>
      <c r="E5419" s="22" t="s">
        <v>2037</v>
      </c>
      <c r="F5419" s="138">
        <v>2.96239334636366</v>
      </c>
      <c r="G5419" s="139">
        <v>99.083734958134201</v>
      </c>
      <c r="H5419" s="100">
        <f>ACOS(COS(RADIANS(90-F5420)) * COS(RADIANS(90-F5419)) + SIN(RADIANS(90-F5420)) * SIN(RADIANS(90-F5419)) * COS(RADIANS(G5420-G5419))) * 6371392 * IFERROR(IF(AVERAGEIF('TT History'!$B:$B, D5419, 'TT History'!$E:$E) &gt; 9.8%, 1.1205, IF(AVERAGEIF('TT History'!$B:$B, D5419, 'TT History'!$E:$E) &gt;= 8.5%, 1.1055, 1.0525)), 1.0525)</f>
        <v>48.942917792058161</v>
      </c>
    </row>
    <row r="5420" spans="1:8" x14ac:dyDescent="0.25">
      <c r="A5420" t="s">
        <v>176</v>
      </c>
      <c r="B5420" t="str">
        <f>VLOOKUP(C5420, olt_db!$B$2:$E$70, 2, 0)</f>
        <v>OLT-SMGN-Mega_Land</v>
      </c>
      <c r="C5420" t="s">
        <v>2034</v>
      </c>
      <c r="D5420" s="22" t="s">
        <v>2040</v>
      </c>
      <c r="E5420" s="22" t="s">
        <v>2038</v>
      </c>
      <c r="F5420" s="138">
        <v>2.9622020796186401</v>
      </c>
      <c r="G5420" s="139">
        <v>99.083362593593293</v>
      </c>
      <c r="H5420" s="100">
        <f>ACOS(COS(RADIANS(90-F5421)) * COS(RADIANS(90-F5420)) + SIN(RADIANS(90-F5421)) * SIN(RADIANS(90-F5420)) * COS(RADIANS(G5421-G5420))) * 6371392 * IFERROR(IF(AVERAGEIF('TT History'!$B:$B, D5420, 'TT History'!$E:$E) &gt; 9.8%, 1.1205, IF(AVERAGEIF('TT History'!$B:$B, D5420, 'TT History'!$E:$E) &gt;= 8.5%, 1.1055, 1.0525)), 1.0525)</f>
        <v>22.898218098952597</v>
      </c>
    </row>
    <row r="5421" spans="1:8" x14ac:dyDescent="0.25">
      <c r="A5421" t="s">
        <v>176</v>
      </c>
      <c r="B5421" t="str">
        <f>VLOOKUP(C5421, olt_db!$B$2:$E$70, 2, 0)</f>
        <v>OLT-SMGN-Mega_Land</v>
      </c>
      <c r="C5421" t="s">
        <v>2034</v>
      </c>
      <c r="D5421" s="22" t="s">
        <v>2040</v>
      </c>
      <c r="E5421" s="22" t="s">
        <v>2039</v>
      </c>
      <c r="F5421" s="138">
        <v>2.9623673700758402</v>
      </c>
      <c r="G5421" s="139">
        <v>99.083257782883507</v>
      </c>
      <c r="H5421" s="47">
        <f>(ACOS(COS(RADIANS(90-olt_db!F44)) * COS(RADIANS(90-F5421)) + SIN(RADIANS(90-olt_db!F44)) * SIN(RADIANS(90-F5421)) * COS(RADIANS(olt_db!G44-G5421))) * 6371392)*1.105</f>
        <v>12.748178877257191</v>
      </c>
    </row>
    <row r="5422" spans="1:8" x14ac:dyDescent="0.25">
      <c r="A5422" t="s">
        <v>176</v>
      </c>
      <c r="B5422" t="str">
        <f>VLOOKUP(C5422, olt_db!$B$2:$E$70, 2, 0)</f>
        <v>OLT-SMGN-Mega_Land</v>
      </c>
      <c r="C5422" t="s">
        <v>2034</v>
      </c>
      <c r="D5422" s="30" t="s">
        <v>2064</v>
      </c>
      <c r="E5422" s="30" t="s">
        <v>2065</v>
      </c>
      <c r="F5422" s="134">
        <v>2.9727718522683202</v>
      </c>
      <c r="G5422" s="135">
        <v>99.113025604643497</v>
      </c>
      <c r="H5422" s="32">
        <f>ACOS(COS(RADIANS(90-F5423)) * COS(RADIANS(90-F5422)) + SIN(RADIANS(90-F5423)) * SIN(RADIANS(90-F5422)) * COS(RADIANS(G5423-G5422))) * 6371392 * IFERROR(IF(AVERAGEIF('TT History'!$B:$B, D5422, 'TT History'!$E:$E) &gt; 9.8%, 1.1205, IF(AVERAGEIF('TT History'!$B:$B, D5422, 'TT History'!$E:$E) &gt;= 8.5%, 1.1055, 1.0525)), 1.0525)</f>
        <v>6.9439269884502952</v>
      </c>
    </row>
    <row r="5423" spans="1:8" x14ac:dyDescent="0.25">
      <c r="A5423" t="s">
        <v>176</v>
      </c>
      <c r="B5423" t="str">
        <f>VLOOKUP(C5423, olt_db!$B$2:$E$70, 2, 0)</f>
        <v>OLT-SMGN-Mega_Land</v>
      </c>
      <c r="C5423" t="s">
        <v>2034</v>
      </c>
      <c r="D5423" s="30" t="s">
        <v>2064</v>
      </c>
      <c r="E5423" s="30" t="s">
        <v>2066</v>
      </c>
      <c r="F5423" s="134">
        <v>2.9727170829943002</v>
      </c>
      <c r="G5423" s="135">
        <v>99.113002767898095</v>
      </c>
      <c r="H5423" s="32">
        <f>ACOS(COS(RADIANS(90-F5424)) * COS(RADIANS(90-F5423)) + SIN(RADIANS(90-F5424)) * SIN(RADIANS(90-F5423)) * COS(RADIANS(G5424-G5423))) * 6371392 * IFERROR(IF(AVERAGEIF('TT History'!$B:$B, D5423, 'TT History'!$E:$E) &gt; 9.8%, 1.1205, IF(AVERAGEIF('TT History'!$B:$B, D5423, 'TT History'!$E:$E) &gt;= 8.5%, 1.1055, 1.0525)), 1.0525)</f>
        <v>6.2163008616865154</v>
      </c>
    </row>
    <row r="5424" spans="1:8" x14ac:dyDescent="0.25">
      <c r="A5424" t="s">
        <v>176</v>
      </c>
      <c r="B5424" t="str">
        <f>VLOOKUP(C5424, olt_db!$B$2:$E$70, 2, 0)</f>
        <v>OLT-SMGN-Mega_Land</v>
      </c>
      <c r="C5424" t="s">
        <v>2034</v>
      </c>
      <c r="D5424" s="30" t="s">
        <v>2064</v>
      </c>
      <c r="E5424" s="30" t="s">
        <v>2067</v>
      </c>
      <c r="F5424" s="134">
        <v>2.9726672249156998</v>
      </c>
      <c r="G5424" s="135">
        <v>99.112984457817404</v>
      </c>
      <c r="H5424" s="32">
        <f>ACOS(COS(RADIANS(90-F5425)) * COS(RADIANS(90-F5424)) + SIN(RADIANS(90-F5425)) * SIN(RADIANS(90-F5424)) * COS(RADIANS(G5425-G5424))) * 6371392 * IFERROR(IF(AVERAGEIF('TT History'!$B:$B, D5424, 'TT History'!$E:$E) &gt; 9.8%, 1.1205, IF(AVERAGEIF('TT History'!$B:$B, D5424, 'TT History'!$E:$E) &gt;= 8.5%, 1.1055, 1.0525)), 1.0525)</f>
        <v>6.6283110622248289</v>
      </c>
    </row>
    <row r="5425" spans="1:8" x14ac:dyDescent="0.25">
      <c r="A5425" t="s">
        <v>176</v>
      </c>
      <c r="B5425" t="str">
        <f>VLOOKUP(C5425, olt_db!$B$2:$E$70, 2, 0)</f>
        <v>OLT-SMGN-Mega_Land</v>
      </c>
      <c r="C5425" t="s">
        <v>2034</v>
      </c>
      <c r="D5425" s="30" t="s">
        <v>2064</v>
      </c>
      <c r="E5425" s="30" t="s">
        <v>2068</v>
      </c>
      <c r="F5425" s="134">
        <v>2.9726133137849402</v>
      </c>
      <c r="G5425" s="135">
        <v>99.112967106248107</v>
      </c>
      <c r="H5425" s="32">
        <f>ACOS(COS(RADIANS(90-F5426)) * COS(RADIANS(90-F5425)) + SIN(RADIANS(90-F5426)) * SIN(RADIANS(90-F5425)) * COS(RADIANS(G5426-G5425))) * 6371392 * IFERROR(IF(AVERAGEIF('TT History'!$B:$B, D5425, 'TT History'!$E:$E) &gt; 9.8%, 1.1205, IF(AVERAGEIF('TT History'!$B:$B, D5425, 'TT History'!$E:$E) &gt;= 8.5%, 1.1055, 1.0525)), 1.0525)</f>
        <v>6.5243043095836031</v>
      </c>
    </row>
    <row r="5426" spans="1:8" x14ac:dyDescent="0.25">
      <c r="A5426" t="s">
        <v>176</v>
      </c>
      <c r="B5426" t="str">
        <f>VLOOKUP(C5426, olt_db!$B$2:$E$70, 2, 0)</f>
        <v>OLT-SMGN-Mega_Land</v>
      </c>
      <c r="C5426" t="s">
        <v>2034</v>
      </c>
      <c r="D5426" s="30" t="s">
        <v>2064</v>
      </c>
      <c r="E5426" s="30" t="s">
        <v>2069</v>
      </c>
      <c r="F5426" s="134">
        <v>2.9725611792584798</v>
      </c>
      <c r="G5426" s="135">
        <v>99.112947353541202</v>
      </c>
      <c r="H5426" s="32">
        <f>ACOS(COS(RADIANS(90-F5427)) * COS(RADIANS(90-F5426)) + SIN(RADIANS(90-F5427)) * SIN(RADIANS(90-F5426)) * COS(RADIANS(G5427-G5426))) * 6371392 * IFERROR(IF(AVERAGEIF('TT History'!$B:$B, D5426, 'TT History'!$E:$E) &gt; 9.8%, 1.1205, IF(AVERAGEIF('TT History'!$B:$B, D5426, 'TT History'!$E:$E) &gt;= 8.5%, 1.1055, 1.0525)), 1.0525)</f>
        <v>6.4859302316114045</v>
      </c>
    </row>
    <row r="5427" spans="1:8" x14ac:dyDescent="0.25">
      <c r="A5427" t="s">
        <v>176</v>
      </c>
      <c r="B5427" t="str">
        <f>VLOOKUP(C5427, olt_db!$B$2:$E$70, 2, 0)</f>
        <v>OLT-SMGN-Mega_Land</v>
      </c>
      <c r="C5427" t="s">
        <v>2034</v>
      </c>
      <c r="D5427" s="30" t="s">
        <v>2064</v>
      </c>
      <c r="E5427" s="30" t="s">
        <v>2070</v>
      </c>
      <c r="F5427" s="134">
        <v>2.97250816796732</v>
      </c>
      <c r="G5427" s="135">
        <v>99.112931206384701</v>
      </c>
      <c r="H5427" s="32">
        <f>ACOS(COS(RADIANS(90-F5428)) * COS(RADIANS(90-F5427)) + SIN(RADIANS(90-F5428)) * SIN(RADIANS(90-F5427)) * COS(RADIANS(G5428-G5427))) * 6371392 * IFERROR(IF(AVERAGEIF('TT History'!$B:$B, D5427, 'TT History'!$E:$E) &gt; 9.8%, 1.1205, IF(AVERAGEIF('TT History'!$B:$B, D5427, 'TT History'!$E:$E) &gt;= 8.5%, 1.1055, 1.0525)), 1.0525)</f>
        <v>5.8582285252108406</v>
      </c>
    </row>
    <row r="5428" spans="1:8" x14ac:dyDescent="0.25">
      <c r="A5428" t="s">
        <v>176</v>
      </c>
      <c r="B5428" t="str">
        <f>VLOOKUP(C5428, olt_db!$B$2:$E$70, 2, 0)</f>
        <v>OLT-SMGN-Mega_Land</v>
      </c>
      <c r="C5428" t="s">
        <v>2034</v>
      </c>
      <c r="D5428" s="30" t="s">
        <v>2064</v>
      </c>
      <c r="E5428" s="30" t="s">
        <v>2071</v>
      </c>
      <c r="F5428" s="134">
        <v>2.9724620955696399</v>
      </c>
      <c r="G5428" s="135">
        <v>99.112911632791594</v>
      </c>
      <c r="H5428" s="32">
        <f>ACOS(COS(RADIANS(90-F5429)) * COS(RADIANS(90-F5428)) + SIN(RADIANS(90-F5429)) * SIN(RADIANS(90-F5428)) * COS(RADIANS(G5429-G5428))) * 6371392 * IFERROR(IF(AVERAGEIF('TT History'!$B:$B, D5428, 'TT History'!$E:$E) &gt; 9.8%, 1.1205, IF(AVERAGEIF('TT History'!$B:$B, D5428, 'TT History'!$E:$E) &gt;= 8.5%, 1.1055, 1.0525)), 1.0525)</f>
        <v>6.1484670211510917</v>
      </c>
    </row>
    <row r="5429" spans="1:8" x14ac:dyDescent="0.25">
      <c r="A5429" t="s">
        <v>176</v>
      </c>
      <c r="B5429" t="str">
        <f>VLOOKUP(C5429, olt_db!$B$2:$E$70, 2, 0)</f>
        <v>OLT-SMGN-Mega_Land</v>
      </c>
      <c r="C5429" t="s">
        <v>2034</v>
      </c>
      <c r="D5429" s="30" t="s">
        <v>2064</v>
      </c>
      <c r="E5429" s="30" t="s">
        <v>2072</v>
      </c>
      <c r="F5429" s="134">
        <v>2.9724143366592801</v>
      </c>
      <c r="G5429" s="135">
        <v>99.112889720179098</v>
      </c>
      <c r="H5429" s="32">
        <f>ACOS(COS(RADIANS(90-F5430)) * COS(RADIANS(90-F5429)) + SIN(RADIANS(90-F5430)) * SIN(RADIANS(90-F5429)) * COS(RADIANS(G5430-G5429))) * 6371392 * IFERROR(IF(AVERAGEIF('TT History'!$B:$B, D5429, 'TT History'!$E:$E) &gt; 9.8%, 1.1205, IF(AVERAGEIF('TT History'!$B:$B, D5429, 'TT History'!$E:$E) &gt;= 8.5%, 1.1055, 1.0525)), 1.0525)</f>
        <v>7.4429443063655816</v>
      </c>
    </row>
    <row r="5430" spans="1:8" x14ac:dyDescent="0.25">
      <c r="A5430" t="s">
        <v>176</v>
      </c>
      <c r="B5430" t="str">
        <f>VLOOKUP(C5430, olt_db!$B$2:$E$70, 2, 0)</f>
        <v>OLT-SMGN-Mega_Land</v>
      </c>
      <c r="C5430" t="s">
        <v>2034</v>
      </c>
      <c r="D5430" s="30" t="s">
        <v>2064</v>
      </c>
      <c r="E5430" s="30" t="s">
        <v>2073</v>
      </c>
      <c r="F5430" s="134">
        <v>2.97235505807167</v>
      </c>
      <c r="G5430" s="135">
        <v>99.112866646485003</v>
      </c>
      <c r="H5430" s="32">
        <f>ACOS(COS(RADIANS(90-F5431)) * COS(RADIANS(90-F5430)) + SIN(RADIANS(90-F5431)) * SIN(RADIANS(90-F5430)) * COS(RADIANS(G5431-G5430))) * 6371392 * IFERROR(IF(AVERAGEIF('TT History'!$B:$B, D5430, 'TT History'!$E:$E) &gt; 9.8%, 1.1205, IF(AVERAGEIF('TT History'!$B:$B, D5430, 'TT History'!$E:$E) &gt;= 8.5%, 1.1055, 1.0525)), 1.0525)</f>
        <v>6.7934676814564465</v>
      </c>
    </row>
    <row r="5431" spans="1:8" x14ac:dyDescent="0.25">
      <c r="A5431" t="s">
        <v>176</v>
      </c>
      <c r="B5431" t="str">
        <f>VLOOKUP(C5431, olt_db!$B$2:$E$70, 2, 0)</f>
        <v>OLT-SMGN-Mega_Land</v>
      </c>
      <c r="C5431" t="s">
        <v>2034</v>
      </c>
      <c r="D5431" s="30" t="s">
        <v>2064</v>
      </c>
      <c r="E5431" s="30" t="s">
        <v>2074</v>
      </c>
      <c r="F5431" s="134">
        <v>2.9723026556882401</v>
      </c>
      <c r="G5431" s="135">
        <v>99.112841649564302</v>
      </c>
      <c r="H5431" s="32">
        <f>ACOS(COS(RADIANS(90-F5432)) * COS(RADIANS(90-F5431)) + SIN(RADIANS(90-F5432)) * SIN(RADIANS(90-F5431)) * COS(RADIANS(G5432-G5431))) * 6371392 * IFERROR(IF(AVERAGEIF('TT History'!$B:$B, D5431, 'TT History'!$E:$E) &gt; 9.8%, 1.1205, IF(AVERAGEIF('TT History'!$B:$B, D5431, 'TT History'!$E:$E) &gt;= 8.5%, 1.1055, 1.0525)), 1.0525)</f>
        <v>6.8709260921141677</v>
      </c>
    </row>
    <row r="5432" spans="1:8" x14ac:dyDescent="0.25">
      <c r="A5432" t="s">
        <v>176</v>
      </c>
      <c r="B5432" t="str">
        <f>VLOOKUP(C5432, olt_db!$B$2:$E$70, 2, 0)</f>
        <v>OLT-SMGN-Mega_Land</v>
      </c>
      <c r="C5432" t="s">
        <v>2034</v>
      </c>
      <c r="D5432" s="30" t="s">
        <v>2064</v>
      </c>
      <c r="E5432" s="30" t="s">
        <v>2075</v>
      </c>
      <c r="F5432" s="134">
        <v>2.9722499280697501</v>
      </c>
      <c r="G5432" s="135">
        <v>99.112815825493399</v>
      </c>
      <c r="H5432" s="32">
        <f>ACOS(COS(RADIANS(90-F5433)) * COS(RADIANS(90-F5432)) + SIN(RADIANS(90-F5433)) * SIN(RADIANS(90-F5432)) * COS(RADIANS(G5433-G5432))) * 6371392 * IFERROR(IF(AVERAGEIF('TT History'!$B:$B, D5432, 'TT History'!$E:$E) &gt; 9.8%, 1.1205, IF(AVERAGEIF('TT History'!$B:$B, D5432, 'TT History'!$E:$E) &gt;= 8.5%, 1.1055, 1.0525)), 1.0525)</f>
        <v>5.7472394731515219</v>
      </c>
    </row>
    <row r="5433" spans="1:8" x14ac:dyDescent="0.25">
      <c r="A5433" t="s">
        <v>176</v>
      </c>
      <c r="B5433" t="str">
        <f>VLOOKUP(C5433, olt_db!$B$2:$E$70, 2, 0)</f>
        <v>OLT-SMGN-Mega_Land</v>
      </c>
      <c r="C5433" t="s">
        <v>2034</v>
      </c>
      <c r="D5433" s="30" t="s">
        <v>2064</v>
      </c>
      <c r="E5433" s="30" t="s">
        <v>2076</v>
      </c>
      <c r="F5433" s="134">
        <v>2.9722081004279302</v>
      </c>
      <c r="G5433" s="135">
        <v>99.112790089654695</v>
      </c>
      <c r="H5433" s="32">
        <f>ACOS(COS(RADIANS(90-F5434)) * COS(RADIANS(90-F5433)) + SIN(RADIANS(90-F5434)) * SIN(RADIANS(90-F5433)) * COS(RADIANS(G5434-G5433))) * 6371392 * IFERROR(IF(AVERAGEIF('TT History'!$B:$B, D5433, 'TT History'!$E:$E) &gt; 9.8%, 1.1205, IF(AVERAGEIF('TT History'!$B:$B, D5433, 'TT History'!$E:$E) &gt;= 8.5%, 1.1055, 1.0525)), 1.0525)</f>
        <v>8.1106066303695759</v>
      </c>
    </row>
    <row r="5434" spans="1:8" x14ac:dyDescent="0.25">
      <c r="A5434" t="s">
        <v>176</v>
      </c>
      <c r="B5434" t="str">
        <f>VLOOKUP(C5434, olt_db!$B$2:$E$70, 2, 0)</f>
        <v>OLT-SMGN-Mega_Land</v>
      </c>
      <c r="C5434" t="s">
        <v>2034</v>
      </c>
      <c r="D5434" s="30" t="s">
        <v>2064</v>
      </c>
      <c r="E5434" s="30" t="s">
        <v>2077</v>
      </c>
      <c r="F5434" s="134">
        <v>2.9721479848115799</v>
      </c>
      <c r="G5434" s="135">
        <v>99.112755576431098</v>
      </c>
      <c r="H5434" s="32">
        <f>ACOS(COS(RADIANS(90-F5435)) * COS(RADIANS(90-F5434)) + SIN(RADIANS(90-F5435)) * SIN(RADIANS(90-F5434)) * COS(RADIANS(G5435-G5434))) * 6371392 * IFERROR(IF(AVERAGEIF('TT History'!$B:$B, D5434, 'TT History'!$E:$E) &gt; 9.8%, 1.1205, IF(AVERAGEIF('TT History'!$B:$B, D5434, 'TT History'!$E:$E) &gt;= 8.5%, 1.1055, 1.0525)), 1.0525)</f>
        <v>8.7015590376105827</v>
      </c>
    </row>
    <row r="5435" spans="1:8" x14ac:dyDescent="0.25">
      <c r="A5435" t="s">
        <v>176</v>
      </c>
      <c r="B5435" t="str">
        <f>VLOOKUP(C5435, olt_db!$B$2:$E$70, 2, 0)</f>
        <v>OLT-SMGN-Mega_Land</v>
      </c>
      <c r="C5435" t="s">
        <v>2034</v>
      </c>
      <c r="D5435" s="30" t="s">
        <v>2064</v>
      </c>
      <c r="E5435" s="30" t="s">
        <v>2078</v>
      </c>
      <c r="F5435" s="134">
        <v>2.97208118730487</v>
      </c>
      <c r="G5435" s="135">
        <v>99.112722885470106</v>
      </c>
      <c r="H5435" s="32">
        <f>ACOS(COS(RADIANS(90-F5436)) * COS(RADIANS(90-F5435)) + SIN(RADIANS(90-F5436)) * SIN(RADIANS(90-F5435)) * COS(RADIANS(G5436-G5435))) * 6371392 * IFERROR(IF(AVERAGEIF('TT History'!$B:$B, D5435, 'TT History'!$E:$E) &gt; 9.8%, 1.1205, IF(AVERAGEIF('TT History'!$B:$B, D5435, 'TT History'!$E:$E) &gt;= 8.5%, 1.1055, 1.0525)), 1.0525)</f>
        <v>8.5282811985718219</v>
      </c>
    </row>
    <row r="5436" spans="1:8" x14ac:dyDescent="0.25">
      <c r="A5436" t="s">
        <v>176</v>
      </c>
      <c r="B5436" t="str">
        <f>VLOOKUP(C5436, olt_db!$B$2:$E$70, 2, 0)</f>
        <v>OLT-SMGN-Mega_Land</v>
      </c>
      <c r="C5436" t="s">
        <v>2034</v>
      </c>
      <c r="D5436" s="30" t="s">
        <v>2064</v>
      </c>
      <c r="E5436" s="30" t="s">
        <v>2079</v>
      </c>
      <c r="F5436" s="134">
        <v>2.9720158840958799</v>
      </c>
      <c r="G5436" s="135">
        <v>99.112690506643006</v>
      </c>
      <c r="H5436" s="32">
        <f>ACOS(COS(RADIANS(90-F5437)) * COS(RADIANS(90-F5436)) + SIN(RADIANS(90-F5437)) * SIN(RADIANS(90-F5436)) * COS(RADIANS(G5437-G5436))) * 6371392 * IFERROR(IF(AVERAGEIF('TT History'!$B:$B, D5436, 'TT History'!$E:$E) &gt; 9.8%, 1.1205, IF(AVERAGEIF('TT History'!$B:$B, D5436, 'TT History'!$E:$E) &gt;= 8.5%, 1.1055, 1.0525)), 1.0525)</f>
        <v>12.953758660722215</v>
      </c>
    </row>
    <row r="5437" spans="1:8" x14ac:dyDescent="0.25">
      <c r="A5437" t="s">
        <v>176</v>
      </c>
      <c r="B5437" t="str">
        <f>VLOOKUP(C5437, olt_db!$B$2:$E$70, 2, 0)</f>
        <v>OLT-SMGN-Mega_Land</v>
      </c>
      <c r="C5437" t="s">
        <v>2034</v>
      </c>
      <c r="D5437" s="30" t="s">
        <v>2064</v>
      </c>
      <c r="E5437" s="30" t="s">
        <v>2080</v>
      </c>
      <c r="F5437" s="134">
        <v>2.9719092855612099</v>
      </c>
      <c r="G5437" s="135">
        <v>99.112660700578004</v>
      </c>
      <c r="H5437" s="32">
        <f>ACOS(COS(RADIANS(90-F5438)) * COS(RADIANS(90-F5437)) + SIN(RADIANS(90-F5438)) * SIN(RADIANS(90-F5437)) * COS(RADIANS(G5438-G5437))) * 6371392 * IFERROR(IF(AVERAGEIF('TT History'!$B:$B, D5437, 'TT History'!$E:$E) &gt; 9.8%, 1.1205, IF(AVERAGEIF('TT History'!$B:$B, D5437, 'TT History'!$E:$E) &gt;= 8.5%, 1.1055, 1.0525)), 1.0525)</f>
        <v>6.8176764335534425</v>
      </c>
    </row>
    <row r="5438" spans="1:8" x14ac:dyDescent="0.25">
      <c r="A5438" t="s">
        <v>176</v>
      </c>
      <c r="B5438" t="str">
        <f>VLOOKUP(C5438, olt_db!$B$2:$E$70, 2, 0)</f>
        <v>OLT-SMGN-Mega_Land</v>
      </c>
      <c r="C5438" t="s">
        <v>2034</v>
      </c>
      <c r="D5438" s="30" t="s">
        <v>2064</v>
      </c>
      <c r="E5438" s="30" t="s">
        <v>2081</v>
      </c>
      <c r="F5438" s="134">
        <v>2.9718765039874899</v>
      </c>
      <c r="G5438" s="135">
        <v>99.112612481029402</v>
      </c>
      <c r="H5438" s="32">
        <f>ACOS(COS(RADIANS(90-F5439)) * COS(RADIANS(90-F5438)) + SIN(RADIANS(90-F5439)) * SIN(RADIANS(90-F5438)) * COS(RADIANS(G5439-G5438))) * 6371392 * IFERROR(IF(AVERAGEIF('TT History'!$B:$B, D5438, 'TT History'!$E:$E) &gt; 9.8%, 1.1205, IF(AVERAGEIF('TT History'!$B:$B, D5438, 'TT History'!$E:$E) &gt;= 8.5%, 1.1055, 1.0525)), 1.0525)</f>
        <v>6.5120492080860286</v>
      </c>
    </row>
    <row r="5439" spans="1:8" x14ac:dyDescent="0.25">
      <c r="A5439" t="s">
        <v>176</v>
      </c>
      <c r="B5439" t="str">
        <f>VLOOKUP(C5439, olt_db!$B$2:$E$70, 2, 0)</f>
        <v>OLT-SMGN-Mega_Land</v>
      </c>
      <c r="C5439" t="s">
        <v>2034</v>
      </c>
      <c r="D5439" s="30" t="s">
        <v>2064</v>
      </c>
      <c r="E5439" s="30" t="s">
        <v>2082</v>
      </c>
      <c r="F5439" s="134">
        <v>2.9718461492746</v>
      </c>
      <c r="G5439" s="135">
        <v>99.112565795764098</v>
      </c>
      <c r="H5439" s="32">
        <f>ACOS(COS(RADIANS(90-F5440)) * COS(RADIANS(90-F5439)) + SIN(RADIANS(90-F5440)) * SIN(RADIANS(90-F5439)) * COS(RADIANS(G5440-G5439))) * 6371392 * IFERROR(IF(AVERAGEIF('TT History'!$B:$B, D5439, 'TT History'!$E:$E) &gt; 9.8%, 1.1205, IF(AVERAGEIF('TT History'!$B:$B, D5439, 'TT History'!$E:$E) &gt;= 8.5%, 1.1055, 1.0525)), 1.0525)</f>
        <v>9.3487814522781605</v>
      </c>
    </row>
    <row r="5440" spans="1:8" x14ac:dyDescent="0.25">
      <c r="A5440" t="s">
        <v>176</v>
      </c>
      <c r="B5440" t="str">
        <f>VLOOKUP(C5440, olt_db!$B$2:$E$70, 2, 0)</f>
        <v>OLT-SMGN-Mega_Land</v>
      </c>
      <c r="C5440" t="s">
        <v>2034</v>
      </c>
      <c r="D5440" s="30" t="s">
        <v>2064</v>
      </c>
      <c r="E5440" s="30" t="s">
        <v>2083</v>
      </c>
      <c r="F5440" s="134">
        <v>2.9717932754132699</v>
      </c>
      <c r="G5440" s="135">
        <v>99.112505844304394</v>
      </c>
      <c r="H5440" s="32">
        <f>ACOS(COS(RADIANS(90-F5441)) * COS(RADIANS(90-F5440)) + SIN(RADIANS(90-F5441)) * SIN(RADIANS(90-F5440)) * COS(RADIANS(G5441-G5440))) * 6371392 * IFERROR(IF(AVERAGEIF('TT History'!$B:$B, D5440, 'TT History'!$E:$E) &gt; 9.8%, 1.1205, IF(AVERAGEIF('TT History'!$B:$B, D5440, 'TT History'!$E:$E) &gt;= 8.5%, 1.1055, 1.0525)), 1.0525)</f>
        <v>9.5396195569658868</v>
      </c>
    </row>
    <row r="5441" spans="1:8" x14ac:dyDescent="0.25">
      <c r="A5441" t="s">
        <v>176</v>
      </c>
      <c r="B5441" t="str">
        <f>VLOOKUP(C5441, olt_db!$B$2:$E$70, 2, 0)</f>
        <v>OLT-SMGN-Mega_Land</v>
      </c>
      <c r="C5441" t="s">
        <v>2034</v>
      </c>
      <c r="D5441" s="30" t="s">
        <v>2064</v>
      </c>
      <c r="E5441" s="30" t="s">
        <v>2084</v>
      </c>
      <c r="F5441" s="134">
        <v>2.9717526061678599</v>
      </c>
      <c r="G5441" s="135">
        <v>99.112435116534201</v>
      </c>
      <c r="H5441" s="32">
        <f>ACOS(COS(RADIANS(90-F5442)) * COS(RADIANS(90-F5441)) + SIN(RADIANS(90-F5442)) * SIN(RADIANS(90-F5441)) * COS(RADIANS(G5442-G5441))) * 6371392 * IFERROR(IF(AVERAGEIF('TT History'!$B:$B, D5441, 'TT History'!$E:$E) &gt; 9.8%, 1.1205, IF(AVERAGEIF('TT History'!$B:$B, D5441, 'TT History'!$E:$E) &gt;= 8.5%, 1.1055, 1.0525)), 1.0525)</f>
        <v>9.8460898282543408</v>
      </c>
    </row>
    <row r="5442" spans="1:8" x14ac:dyDescent="0.25">
      <c r="A5442" t="s">
        <v>176</v>
      </c>
      <c r="B5442" t="str">
        <f>VLOOKUP(C5442, olt_db!$B$2:$E$70, 2, 0)</f>
        <v>OLT-SMGN-Mega_Land</v>
      </c>
      <c r="C5442" t="s">
        <v>2034</v>
      </c>
      <c r="D5442" s="30" t="s">
        <v>2064</v>
      </c>
      <c r="E5442" s="30" t="s">
        <v>2085</v>
      </c>
      <c r="F5442" s="134">
        <v>2.9717089282373998</v>
      </c>
      <c r="G5442" s="135">
        <v>99.112363113899903</v>
      </c>
      <c r="H5442" s="32">
        <f>ACOS(COS(RADIANS(90-F5443)) * COS(RADIANS(90-F5442)) + SIN(RADIANS(90-F5443)) * SIN(RADIANS(90-F5442)) * COS(RADIANS(G5443-G5442))) * 6371392 * IFERROR(IF(AVERAGEIF('TT History'!$B:$B, D5442, 'TT History'!$E:$E) &gt; 9.8%, 1.1205, IF(AVERAGEIF('TT History'!$B:$B, D5442, 'TT History'!$E:$E) &gt;= 8.5%, 1.1055, 1.0525)), 1.0525)</f>
        <v>8.975517291034107</v>
      </c>
    </row>
    <row r="5443" spans="1:8" x14ac:dyDescent="0.25">
      <c r="A5443" t="s">
        <v>176</v>
      </c>
      <c r="B5443" t="str">
        <f>VLOOKUP(C5443, olt_db!$B$2:$E$70, 2, 0)</f>
        <v>OLT-SMGN-Mega_Land</v>
      </c>
      <c r="C5443" t="s">
        <v>2034</v>
      </c>
      <c r="D5443" s="30" t="s">
        <v>2064</v>
      </c>
      <c r="E5443" s="30" t="s">
        <v>2086</v>
      </c>
      <c r="F5443" s="134">
        <v>2.9716624288918401</v>
      </c>
      <c r="G5443" s="135">
        <v>99.112302046786994</v>
      </c>
      <c r="H5443" s="32">
        <f>ACOS(COS(RADIANS(90-F5444)) * COS(RADIANS(90-F5443)) + SIN(RADIANS(90-F5444)) * SIN(RADIANS(90-F5443)) * COS(RADIANS(G5444-G5443))) * 6371392 * IFERROR(IF(AVERAGEIF('TT History'!$B:$B, D5443, 'TT History'!$E:$E) &gt; 9.8%, 1.1205, IF(AVERAGEIF('TT History'!$B:$B, D5443, 'TT History'!$E:$E) &gt;= 8.5%, 1.1055, 1.0525)), 1.0525)</f>
        <v>9.134856810716169</v>
      </c>
    </row>
    <row r="5444" spans="1:8" x14ac:dyDescent="0.25">
      <c r="A5444" t="s">
        <v>176</v>
      </c>
      <c r="B5444" t="str">
        <f>VLOOKUP(C5444, olt_db!$B$2:$E$70, 2, 0)</f>
        <v>OLT-SMGN-Mega_Land</v>
      </c>
      <c r="C5444" t="s">
        <v>2034</v>
      </c>
      <c r="D5444" s="30" t="s">
        <v>2064</v>
      </c>
      <c r="E5444" s="30" t="s">
        <v>2087</v>
      </c>
      <c r="F5444" s="134">
        <v>2.9716215019679502</v>
      </c>
      <c r="G5444" s="135">
        <v>99.112235501703296</v>
      </c>
      <c r="H5444" s="32">
        <f>ACOS(COS(RADIANS(90-F5445)) * COS(RADIANS(90-F5444)) + SIN(RADIANS(90-F5445)) * SIN(RADIANS(90-F5444)) * COS(RADIANS(G5445-G5444))) * 6371392 * IFERROR(IF(AVERAGEIF('TT History'!$B:$B, D5444, 'TT History'!$E:$E) &gt; 9.8%, 1.1205, IF(AVERAGEIF('TT History'!$B:$B, D5444, 'TT History'!$E:$E) &gt;= 8.5%, 1.1055, 1.0525)), 1.0525)</f>
        <v>8.0077718972476344</v>
      </c>
    </row>
    <row r="5445" spans="1:8" x14ac:dyDescent="0.25">
      <c r="A5445" t="s">
        <v>176</v>
      </c>
      <c r="B5445" t="str">
        <f>VLOOKUP(C5445, olt_db!$B$2:$E$70, 2, 0)</f>
        <v>OLT-SMGN-Mega_Land</v>
      </c>
      <c r="C5445" t="s">
        <v>2034</v>
      </c>
      <c r="D5445" s="30" t="s">
        <v>2064</v>
      </c>
      <c r="E5445" s="30" t="s">
        <v>2088</v>
      </c>
      <c r="F5445" s="134">
        <v>2.97158473558533</v>
      </c>
      <c r="G5445" s="135">
        <v>99.112177722340505</v>
      </c>
      <c r="H5445" s="32">
        <f>ACOS(COS(RADIANS(90-F5446)) * COS(RADIANS(90-F5445)) + SIN(RADIANS(90-F5446)) * SIN(RADIANS(90-F5445)) * COS(RADIANS(G5446-G5445))) * 6371392 * IFERROR(IF(AVERAGEIF('TT History'!$B:$B, D5445, 'TT History'!$E:$E) &gt; 9.8%, 1.1205, IF(AVERAGEIF('TT History'!$B:$B, D5445, 'TT History'!$E:$E) &gt;= 8.5%, 1.1055, 1.0525)), 1.0525)</f>
        <v>9.9294022449820183</v>
      </c>
    </row>
    <row r="5446" spans="1:8" x14ac:dyDescent="0.25">
      <c r="A5446" t="s">
        <v>176</v>
      </c>
      <c r="B5446" t="str">
        <f>VLOOKUP(C5446, olt_db!$B$2:$E$70, 2, 0)</f>
        <v>OLT-SMGN-Mega_Land</v>
      </c>
      <c r="C5446" t="s">
        <v>2034</v>
      </c>
      <c r="D5446" s="30" t="s">
        <v>2064</v>
      </c>
      <c r="E5446" s="30" t="s">
        <v>2089</v>
      </c>
      <c r="F5446" s="134">
        <v>2.9715395738228398</v>
      </c>
      <c r="G5446" s="135">
        <v>99.112105809422303</v>
      </c>
      <c r="H5446" s="32">
        <f>ACOS(COS(RADIANS(90-F5447)) * COS(RADIANS(90-F5446)) + SIN(RADIANS(90-F5447)) * SIN(RADIANS(90-F5446)) * COS(RADIANS(G5447-G5446))) * 6371392 * IFERROR(IF(AVERAGEIF('TT History'!$B:$B, D5446, 'TT History'!$E:$E) &gt; 9.8%, 1.1205, IF(AVERAGEIF('TT History'!$B:$B, D5446, 'TT History'!$E:$E) &gt;= 8.5%, 1.1055, 1.0525)), 1.0525)</f>
        <v>10.068211907410117</v>
      </c>
    </row>
    <row r="5447" spans="1:8" x14ac:dyDescent="0.25">
      <c r="A5447" t="s">
        <v>176</v>
      </c>
      <c r="B5447" t="str">
        <f>VLOOKUP(C5447, olt_db!$B$2:$E$70, 2, 0)</f>
        <v>OLT-SMGN-Mega_Land</v>
      </c>
      <c r="C5447" t="s">
        <v>2034</v>
      </c>
      <c r="D5447" s="30" t="s">
        <v>2064</v>
      </c>
      <c r="E5447" s="30" t="s">
        <v>2090</v>
      </c>
      <c r="F5447" s="134">
        <v>2.9714881239547299</v>
      </c>
      <c r="G5447" s="135">
        <v>99.112036771944304</v>
      </c>
      <c r="H5447" s="32">
        <f>ACOS(COS(RADIANS(90-F5448)) * COS(RADIANS(90-F5447)) + SIN(RADIANS(90-F5448)) * SIN(RADIANS(90-F5447)) * COS(RADIANS(G5448-G5447))) * 6371392 * IFERROR(IF(AVERAGEIF('TT History'!$B:$B, D5447, 'TT History'!$E:$E) &gt; 9.8%, 1.1205, IF(AVERAGEIF('TT History'!$B:$B, D5447, 'TT History'!$E:$E) &gt;= 8.5%, 1.1055, 1.0525)), 1.0525)</f>
        <v>9.3134685815160267</v>
      </c>
    </row>
    <row r="5448" spans="1:8" x14ac:dyDescent="0.25">
      <c r="A5448" t="s">
        <v>176</v>
      </c>
      <c r="B5448" t="str">
        <f>VLOOKUP(C5448, olt_db!$B$2:$E$70, 2, 0)</f>
        <v>OLT-SMGN-Mega_Land</v>
      </c>
      <c r="C5448" t="s">
        <v>2034</v>
      </c>
      <c r="D5448" s="30" t="s">
        <v>2064</v>
      </c>
      <c r="E5448" s="30" t="s">
        <v>2091</v>
      </c>
      <c r="F5448" s="134">
        <v>2.9714496390102401</v>
      </c>
      <c r="G5448" s="135">
        <v>99.111967028277903</v>
      </c>
      <c r="H5448" s="32">
        <f>ACOS(COS(RADIANS(90-F5449)) * COS(RADIANS(90-F5448)) + SIN(RADIANS(90-F5449)) * SIN(RADIANS(90-F5448)) * COS(RADIANS(G5449-G5448))) * 6371392 * IFERROR(IF(AVERAGEIF('TT History'!$B:$B, D5448, 'TT History'!$E:$E) &gt; 9.8%, 1.1205, IF(AVERAGEIF('TT History'!$B:$B, D5448, 'TT History'!$E:$E) &gt;= 8.5%, 1.1055, 1.0525)), 1.0525)</f>
        <v>8.9916338321527522</v>
      </c>
    </row>
    <row r="5449" spans="1:8" x14ac:dyDescent="0.25">
      <c r="A5449" t="s">
        <v>176</v>
      </c>
      <c r="B5449" t="str">
        <f>VLOOKUP(C5449, olt_db!$B$2:$E$70, 2, 0)</f>
        <v>OLT-SMGN-Mega_Land</v>
      </c>
      <c r="C5449" t="s">
        <v>2034</v>
      </c>
      <c r="D5449" s="30" t="s">
        <v>2064</v>
      </c>
      <c r="E5449" s="30" t="s">
        <v>2092</v>
      </c>
      <c r="F5449" s="134">
        <v>2.9714052107539399</v>
      </c>
      <c r="G5449" s="135">
        <v>99.111904265812299</v>
      </c>
      <c r="H5449" s="32">
        <f>ACOS(COS(RADIANS(90-F5450)) * COS(RADIANS(90-F5449)) + SIN(RADIANS(90-F5450)) * SIN(RADIANS(90-F5449)) * COS(RADIANS(G5450-G5449))) * 6371392 * IFERROR(IF(AVERAGEIF('TT History'!$B:$B, D5449, 'TT History'!$E:$E) &gt; 9.8%, 1.1205, IF(AVERAGEIF('TT History'!$B:$B, D5449, 'TT History'!$E:$E) &gt;= 8.5%, 1.1055, 1.0525)), 1.0525)</f>
        <v>9.2807114493219505</v>
      </c>
    </row>
    <row r="5450" spans="1:8" x14ac:dyDescent="0.25">
      <c r="A5450" t="s">
        <v>176</v>
      </c>
      <c r="B5450" t="str">
        <f>VLOOKUP(C5450, olt_db!$B$2:$E$70, 2, 0)</f>
        <v>OLT-SMGN-Mega_Land</v>
      </c>
      <c r="C5450" t="s">
        <v>2034</v>
      </c>
      <c r="D5450" s="30" t="s">
        <v>2064</v>
      </c>
      <c r="E5450" s="30" t="s">
        <v>2093</v>
      </c>
      <c r="F5450" s="134">
        <v>2.9713661532167799</v>
      </c>
      <c r="G5450" s="135">
        <v>99.1118351607943</v>
      </c>
      <c r="H5450" s="32">
        <f>ACOS(COS(RADIANS(90-F5451)) * COS(RADIANS(90-F5450)) + SIN(RADIANS(90-F5451)) * SIN(RADIANS(90-F5450)) * COS(RADIANS(G5451-G5450))) * 6371392 * IFERROR(IF(AVERAGEIF('TT History'!$B:$B, D5450, 'TT History'!$E:$E) &gt; 9.8%, 1.1205, IF(AVERAGEIF('TT History'!$B:$B, D5450, 'TT History'!$E:$E) &gt;= 8.5%, 1.1055, 1.0525)), 1.0525)</f>
        <v>13.583627885904471</v>
      </c>
    </row>
    <row r="5451" spans="1:8" x14ac:dyDescent="0.25">
      <c r="A5451" t="s">
        <v>176</v>
      </c>
      <c r="B5451" t="str">
        <f>VLOOKUP(C5451, olt_db!$B$2:$E$70, 2, 0)</f>
        <v>OLT-SMGN-Mega_Land</v>
      </c>
      <c r="C5451" t="s">
        <v>2034</v>
      </c>
      <c r="D5451" s="30" t="s">
        <v>2064</v>
      </c>
      <c r="E5451" s="30" t="s">
        <v>2094</v>
      </c>
      <c r="F5451" s="134">
        <v>2.9712811218016602</v>
      </c>
      <c r="G5451" s="135">
        <v>99.1117560627155</v>
      </c>
      <c r="H5451" s="32">
        <f>ACOS(COS(RADIANS(90-F5452)) * COS(RADIANS(90-F5451)) + SIN(RADIANS(90-F5452)) * SIN(RADIANS(90-F5451)) * COS(RADIANS(G5452-G5451))) * 6371392 * IFERROR(IF(AVERAGEIF('TT History'!$B:$B, D5451, 'TT History'!$E:$E) &gt; 9.8%, 1.1205, IF(AVERAGEIF('TT History'!$B:$B, D5451, 'TT History'!$E:$E) &gt;= 8.5%, 1.1055, 1.0525)), 1.0525)</f>
        <v>11.830104679297722</v>
      </c>
    </row>
    <row r="5452" spans="1:8" x14ac:dyDescent="0.25">
      <c r="A5452" t="s">
        <v>176</v>
      </c>
      <c r="B5452" t="str">
        <f>VLOOKUP(C5452, olt_db!$B$2:$E$70, 2, 0)</f>
        <v>OLT-SMGN-Mega_Land</v>
      </c>
      <c r="C5452" t="s">
        <v>2034</v>
      </c>
      <c r="D5452" s="30" t="s">
        <v>2064</v>
      </c>
      <c r="E5452" s="30" t="s">
        <v>2095</v>
      </c>
      <c r="F5452" s="134">
        <v>2.9711910435670301</v>
      </c>
      <c r="G5452" s="135">
        <v>99.111710145213294</v>
      </c>
      <c r="H5452" s="32">
        <f>ACOS(COS(RADIANS(90-F5453)) * COS(RADIANS(90-F5452)) + SIN(RADIANS(90-F5453)) * SIN(RADIANS(90-F5452)) * COS(RADIANS(G5453-G5452))) * 6371392 * IFERROR(IF(AVERAGEIF('TT History'!$B:$B, D5452, 'TT History'!$E:$E) &gt; 9.8%, 1.1205, IF(AVERAGEIF('TT History'!$B:$B, D5452, 'TT History'!$E:$E) &gt;= 8.5%, 1.1055, 1.0525)), 1.0525)</f>
        <v>12.917478955565915</v>
      </c>
    </row>
    <row r="5453" spans="1:8" x14ac:dyDescent="0.25">
      <c r="A5453" t="s">
        <v>176</v>
      </c>
      <c r="B5453" t="str">
        <f>VLOOKUP(C5453, olt_db!$B$2:$E$70, 2, 0)</f>
        <v>OLT-SMGN-Mega_Land</v>
      </c>
      <c r="C5453" t="s">
        <v>2034</v>
      </c>
      <c r="D5453" s="30" t="s">
        <v>2064</v>
      </c>
      <c r="E5453" s="30" t="s">
        <v>2096</v>
      </c>
      <c r="F5453" s="134">
        <v>2.9710901312868399</v>
      </c>
      <c r="G5453" s="135">
        <v>99.111665397449997</v>
      </c>
      <c r="H5453" s="32">
        <f>ACOS(COS(RADIANS(90-F5454)) * COS(RADIANS(90-F5453)) + SIN(RADIANS(90-F5454)) * SIN(RADIANS(90-F5453)) * COS(RADIANS(G5454-G5453))) * 6371392 * IFERROR(IF(AVERAGEIF('TT History'!$B:$B, D5453, 'TT History'!$E:$E) &gt; 9.8%, 1.1205, IF(AVERAGEIF('TT History'!$B:$B, D5453, 'TT History'!$E:$E) &gt;= 8.5%, 1.1055, 1.0525)), 1.0525)</f>
        <v>12.546129217698423</v>
      </c>
    </row>
    <row r="5454" spans="1:8" x14ac:dyDescent="0.25">
      <c r="A5454" t="s">
        <v>176</v>
      </c>
      <c r="B5454" t="str">
        <f>VLOOKUP(C5454, olt_db!$B$2:$E$70, 2, 0)</f>
        <v>OLT-SMGN-Mega_Land</v>
      </c>
      <c r="C5454" t="s">
        <v>2034</v>
      </c>
      <c r="D5454" s="30" t="s">
        <v>2064</v>
      </c>
      <c r="E5454" s="30" t="s">
        <v>2097</v>
      </c>
      <c r="F5454" s="134">
        <v>2.9709945104014999</v>
      </c>
      <c r="G5454" s="135">
        <v>99.111616878871004</v>
      </c>
      <c r="H5454" s="32">
        <f>ACOS(COS(RADIANS(90-F5455)) * COS(RADIANS(90-F5454)) + SIN(RADIANS(90-F5455)) * SIN(RADIANS(90-F5454)) * COS(RADIANS(G5455-G5454))) * 6371392 * IFERROR(IF(AVERAGEIF('TT History'!$B:$B, D5454, 'TT History'!$E:$E) &gt; 9.8%, 1.1205, IF(AVERAGEIF('TT History'!$B:$B, D5454, 'TT History'!$E:$E) &gt;= 8.5%, 1.1055, 1.0525)), 1.0525)</f>
        <v>10.794272138131742</v>
      </c>
    </row>
    <row r="5455" spans="1:8" x14ac:dyDescent="0.25">
      <c r="A5455" t="s">
        <v>176</v>
      </c>
      <c r="B5455" t="str">
        <f>VLOOKUP(C5455, olt_db!$B$2:$E$70, 2, 0)</f>
        <v>OLT-SMGN-Mega_Land</v>
      </c>
      <c r="C5455" t="s">
        <v>2034</v>
      </c>
      <c r="D5455" s="30" t="s">
        <v>2064</v>
      </c>
      <c r="E5455" s="30" t="s">
        <v>2098</v>
      </c>
      <c r="F5455" s="134">
        <v>2.9709110699828201</v>
      </c>
      <c r="G5455" s="135">
        <v>99.111577532160496</v>
      </c>
      <c r="H5455" s="32">
        <f>ACOS(COS(RADIANS(90-F5456)) * COS(RADIANS(90-F5455)) + SIN(RADIANS(90-F5456)) * SIN(RADIANS(90-F5455)) * COS(RADIANS(G5456-G5455))) * 6371392 * IFERROR(IF(AVERAGEIF('TT History'!$B:$B, D5455, 'TT History'!$E:$E) &gt; 9.8%, 1.1205, IF(AVERAGEIF('TT History'!$B:$B, D5455, 'TT History'!$E:$E) &gt;= 8.5%, 1.1055, 1.0525)), 1.0525)</f>
        <v>11.33086992024306</v>
      </c>
    </row>
    <row r="5456" spans="1:8" x14ac:dyDescent="0.25">
      <c r="A5456" t="s">
        <v>176</v>
      </c>
      <c r="B5456" t="str">
        <f>VLOOKUP(C5456, olt_db!$B$2:$E$70, 2, 0)</f>
        <v>OLT-SMGN-Mega_Land</v>
      </c>
      <c r="C5456" t="s">
        <v>2034</v>
      </c>
      <c r="D5456" s="30" t="s">
        <v>2064</v>
      </c>
      <c r="E5456" s="30" t="s">
        <v>2099</v>
      </c>
      <c r="F5456" s="134">
        <v>2.9708254981081099</v>
      </c>
      <c r="G5456" s="135">
        <v>99.111532181660493</v>
      </c>
      <c r="H5456" s="32">
        <f>ACOS(COS(RADIANS(90-F5457)) * COS(RADIANS(90-F5456)) + SIN(RADIANS(90-F5457)) * SIN(RADIANS(90-F5456)) * COS(RADIANS(G5457-G5456))) * 6371392 * IFERROR(IF(AVERAGEIF('TT History'!$B:$B, D5456, 'TT History'!$E:$E) &gt; 9.8%, 1.1205, IF(AVERAGEIF('TT History'!$B:$B, D5456, 'TT History'!$E:$E) &gt;= 8.5%, 1.1055, 1.0525)), 1.0525)</f>
        <v>13.943463736415303</v>
      </c>
    </row>
    <row r="5457" spans="1:8" x14ac:dyDescent="0.25">
      <c r="A5457" t="s">
        <v>176</v>
      </c>
      <c r="B5457" t="str">
        <f>VLOOKUP(C5457, olt_db!$B$2:$E$70, 2, 0)</f>
        <v>OLT-SMGN-Mega_Land</v>
      </c>
      <c r="C5457" t="s">
        <v>2034</v>
      </c>
      <c r="D5457" s="30" t="s">
        <v>2064</v>
      </c>
      <c r="E5457" s="30" t="s">
        <v>2100</v>
      </c>
      <c r="F5457" s="134">
        <v>2.9707148059719599</v>
      </c>
      <c r="G5457" s="135">
        <v>99.111488061821404</v>
      </c>
      <c r="H5457" s="32">
        <f>ACOS(COS(RADIANS(90-F5458)) * COS(RADIANS(90-F5457)) + SIN(RADIANS(90-F5458)) * SIN(RADIANS(90-F5457)) * COS(RADIANS(G5458-G5457))) * 6371392 * IFERROR(IF(AVERAGEIF('TT History'!$B:$B, D5457, 'TT History'!$E:$E) &gt; 9.8%, 1.1205, IF(AVERAGEIF('TT History'!$B:$B, D5457, 'TT History'!$E:$E) &gt;= 8.5%, 1.1055, 1.0525)), 1.0525)</f>
        <v>12.825552238924946</v>
      </c>
    </row>
    <row r="5458" spans="1:8" x14ac:dyDescent="0.25">
      <c r="A5458" t="s">
        <v>176</v>
      </c>
      <c r="B5458" t="str">
        <f>VLOOKUP(C5458, olt_db!$B$2:$E$70, 2, 0)</f>
        <v>OLT-SMGN-Mega_Land</v>
      </c>
      <c r="C5458" t="s">
        <v>2034</v>
      </c>
      <c r="D5458" s="30" t="s">
        <v>2064</v>
      </c>
      <c r="E5458" s="30" t="s">
        <v>2101</v>
      </c>
      <c r="F5458" s="134">
        <v>2.97060656771581</v>
      </c>
      <c r="G5458" s="135">
        <v>99.111470943285696</v>
      </c>
      <c r="H5458" s="32">
        <f>ACOS(COS(RADIANS(90-F5459)) * COS(RADIANS(90-F5458)) + SIN(RADIANS(90-F5459)) * SIN(RADIANS(90-F5458)) * COS(RADIANS(G5459-G5458))) * 6371392 * IFERROR(IF(AVERAGEIF('TT History'!$B:$B, D5458, 'TT History'!$E:$E) &gt; 9.8%, 1.1205, IF(AVERAGEIF('TT History'!$B:$B, D5458, 'TT History'!$E:$E) &gt;= 8.5%, 1.1055, 1.0525)), 1.0525)</f>
        <v>13.749116473226835</v>
      </c>
    </row>
    <row r="5459" spans="1:8" x14ac:dyDescent="0.25">
      <c r="A5459" t="s">
        <v>176</v>
      </c>
      <c r="B5459" t="str">
        <f>VLOOKUP(C5459, olt_db!$B$2:$E$70, 2, 0)</f>
        <v>OLT-SMGN-Mega_Land</v>
      </c>
      <c r="C5459" t="s">
        <v>2034</v>
      </c>
      <c r="D5459" s="30" t="s">
        <v>2064</v>
      </c>
      <c r="E5459" s="30" t="s">
        <v>2102</v>
      </c>
      <c r="F5459" s="134">
        <v>2.97048922524437</v>
      </c>
      <c r="G5459" s="135">
        <v>99.111465497090606</v>
      </c>
      <c r="H5459" s="32">
        <f>ACOS(COS(RADIANS(90-F5460)) * COS(RADIANS(90-F5459)) + SIN(RADIANS(90-F5460)) * SIN(RADIANS(90-F5459)) * COS(RADIANS(G5460-G5459))) * 6371392 * IFERROR(IF(AVERAGEIF('TT History'!$B:$B, D5459, 'TT History'!$E:$E) &gt; 9.8%, 1.1205, IF(AVERAGEIF('TT History'!$B:$B, D5459, 'TT History'!$E:$E) &gt;= 8.5%, 1.1055, 1.0525)), 1.0525)</f>
        <v>9.7169568660735788</v>
      </c>
    </row>
    <row r="5460" spans="1:8" x14ac:dyDescent="0.25">
      <c r="A5460" t="s">
        <v>176</v>
      </c>
      <c r="B5460" t="str">
        <f>VLOOKUP(C5460, olt_db!$B$2:$E$70, 2, 0)</f>
        <v>OLT-SMGN-Mega_Land</v>
      </c>
      <c r="C5460" t="s">
        <v>2034</v>
      </c>
      <c r="D5460" s="30" t="s">
        <v>2064</v>
      </c>
      <c r="E5460" s="30" t="s">
        <v>2103</v>
      </c>
      <c r="F5460" s="134">
        <v>2.9704316722580799</v>
      </c>
      <c r="G5460" s="135">
        <v>99.111405583157904</v>
      </c>
      <c r="H5460" s="32">
        <f>ACOS(COS(RADIANS(90-F5461)) * COS(RADIANS(90-F5460)) + SIN(RADIANS(90-F5461)) * SIN(RADIANS(90-F5460)) * COS(RADIANS(G5461-G5460))) * 6371392 * IFERROR(IF(AVERAGEIF('TT History'!$B:$B, D5460, 'TT History'!$E:$E) &gt; 9.8%, 1.1205, IF(AVERAGEIF('TT History'!$B:$B, D5460, 'TT History'!$E:$E) &gt;= 8.5%, 1.1055, 1.0525)), 1.0525)</f>
        <v>12.698410442037751</v>
      </c>
    </row>
    <row r="5461" spans="1:8" x14ac:dyDescent="0.25">
      <c r="A5461" t="s">
        <v>176</v>
      </c>
      <c r="B5461" t="str">
        <f>VLOOKUP(C5461, olt_db!$B$2:$E$70, 2, 0)</f>
        <v>OLT-SMGN-Mega_Land</v>
      </c>
      <c r="C5461" t="s">
        <v>2034</v>
      </c>
      <c r="D5461" s="30" t="s">
        <v>2064</v>
      </c>
      <c r="E5461" s="30" t="s">
        <v>2104</v>
      </c>
      <c r="F5461" s="134">
        <v>2.9703233710702799</v>
      </c>
      <c r="G5461" s="135">
        <v>99.111399095187807</v>
      </c>
      <c r="H5461" s="32">
        <f>ACOS(COS(RADIANS(90-F5462)) * COS(RADIANS(90-F5461)) + SIN(RADIANS(90-F5462)) * SIN(RADIANS(90-F5461)) * COS(RADIANS(G5462-G5461))) * 6371392 * IFERROR(IF(AVERAGEIF('TT History'!$B:$B, D5461, 'TT History'!$E:$E) &gt; 9.8%, 1.1205, IF(AVERAGEIF('TT History'!$B:$B, D5461, 'TT History'!$E:$E) &gt;= 8.5%, 1.1055, 1.0525)), 1.0525)</f>
        <v>15.539627717395541</v>
      </c>
    </row>
    <row r="5462" spans="1:8" x14ac:dyDescent="0.25">
      <c r="A5462" t="s">
        <v>176</v>
      </c>
      <c r="B5462" t="str">
        <f>VLOOKUP(C5462, olt_db!$B$2:$E$70, 2, 0)</f>
        <v>OLT-SMGN-Mega_Land</v>
      </c>
      <c r="C5462" t="s">
        <v>2034</v>
      </c>
      <c r="D5462" s="30" t="s">
        <v>2064</v>
      </c>
      <c r="E5462" s="30" t="s">
        <v>2105</v>
      </c>
      <c r="F5462" s="134">
        <v>2.9701906232742799</v>
      </c>
      <c r="G5462" s="135">
        <v>99.1114016431994</v>
      </c>
      <c r="H5462" s="32">
        <f>ACOS(COS(RADIANS(90-F5463)) * COS(RADIANS(90-F5462)) + SIN(RADIANS(90-F5463)) * SIN(RADIANS(90-F5462)) * COS(RADIANS(G5463-G5462))) * 6371392 * IFERROR(IF(AVERAGEIF('TT History'!$B:$B, D5462, 'TT History'!$E:$E) &gt; 9.8%, 1.1205, IF(AVERAGEIF('TT History'!$B:$B, D5462, 'TT History'!$E:$E) &gt;= 8.5%, 1.1055, 1.0525)), 1.0525)</f>
        <v>17.104206926683524</v>
      </c>
    </row>
    <row r="5463" spans="1:8" x14ac:dyDescent="0.25">
      <c r="A5463" t="s">
        <v>176</v>
      </c>
      <c r="B5463" t="str">
        <f>VLOOKUP(C5463, olt_db!$B$2:$E$70, 2, 0)</f>
        <v>OLT-SMGN-Mega_Land</v>
      </c>
      <c r="C5463" t="s">
        <v>2034</v>
      </c>
      <c r="D5463" s="30" t="s">
        <v>2064</v>
      </c>
      <c r="E5463" s="30" t="s">
        <v>2106</v>
      </c>
      <c r="F5463" s="134">
        <v>2.9700474903208698</v>
      </c>
      <c r="G5463" s="135">
        <v>99.111372134137099</v>
      </c>
      <c r="H5463" s="32">
        <f>ACOS(COS(RADIANS(90-F5464)) * COS(RADIANS(90-F5463)) + SIN(RADIANS(90-F5464)) * SIN(RADIANS(90-F5463)) * COS(RADIANS(G5464-G5463))) * 6371392 * IFERROR(IF(AVERAGEIF('TT History'!$B:$B, D5463, 'TT History'!$E:$E) &gt; 9.8%, 1.1205, IF(AVERAGEIF('TT History'!$B:$B, D5463, 'TT History'!$E:$E) &gt;= 8.5%, 1.1055, 1.0525)), 1.0525)</f>
        <v>15.419324938766426</v>
      </c>
    </row>
    <row r="5464" spans="1:8" x14ac:dyDescent="0.25">
      <c r="A5464" t="s">
        <v>176</v>
      </c>
      <c r="B5464" t="str">
        <f>VLOOKUP(C5464, olt_db!$B$2:$E$70, 2, 0)</f>
        <v>OLT-SMGN-Mega_Land</v>
      </c>
      <c r="C5464" t="s">
        <v>2034</v>
      </c>
      <c r="D5464" s="30" t="s">
        <v>2064</v>
      </c>
      <c r="E5464" s="30" t="s">
        <v>2107</v>
      </c>
      <c r="F5464" s="134">
        <v>2.96992242579128</v>
      </c>
      <c r="G5464" s="135">
        <v>99.111330665585697</v>
      </c>
      <c r="H5464" s="32">
        <f>ACOS(COS(RADIANS(90-F5465)) * COS(RADIANS(90-F5464)) + SIN(RADIANS(90-F5465)) * SIN(RADIANS(90-F5464)) * COS(RADIANS(G5465-G5464))) * 6371392 * IFERROR(IF(AVERAGEIF('TT History'!$B:$B, D5464, 'TT History'!$E:$E) &gt; 9.8%, 1.1205, IF(AVERAGEIF('TT History'!$B:$B, D5464, 'TT History'!$E:$E) &gt;= 8.5%, 1.1055, 1.0525)), 1.0525)</f>
        <v>14.606230675382475</v>
      </c>
    </row>
    <row r="5465" spans="1:8" x14ac:dyDescent="0.25">
      <c r="A5465" t="s">
        <v>176</v>
      </c>
      <c r="B5465" t="str">
        <f>VLOOKUP(C5465, olt_db!$B$2:$E$70, 2, 0)</f>
        <v>OLT-SMGN-Mega_Land</v>
      </c>
      <c r="C5465" t="s">
        <v>2034</v>
      </c>
      <c r="D5465" s="30" t="s">
        <v>2064</v>
      </c>
      <c r="E5465" s="30" t="s">
        <v>2108</v>
      </c>
      <c r="F5465" s="134">
        <v>2.9698062343314202</v>
      </c>
      <c r="G5465" s="135">
        <v>99.111285064797897</v>
      </c>
      <c r="H5465" s="32">
        <f>ACOS(COS(RADIANS(90-F5466)) * COS(RADIANS(90-F5465)) + SIN(RADIANS(90-F5466)) * SIN(RADIANS(90-F5465)) * COS(RADIANS(G5466-G5465))) * 6371392 * IFERROR(IF(AVERAGEIF('TT History'!$B:$B, D5465, 'TT History'!$E:$E) &gt; 9.8%, 1.1205, IF(AVERAGEIF('TT History'!$B:$B, D5465, 'TT History'!$E:$E) &gt;= 8.5%, 1.1055, 1.0525)), 1.0525)</f>
        <v>19.343273827020035</v>
      </c>
    </row>
    <row r="5466" spans="1:8" x14ac:dyDescent="0.25">
      <c r="A5466" t="s">
        <v>176</v>
      </c>
      <c r="B5466" t="str">
        <f>VLOOKUP(C5466, olt_db!$B$2:$E$70, 2, 0)</f>
        <v>OLT-SMGN-Mega_Land</v>
      </c>
      <c r="C5466" t="s">
        <v>2034</v>
      </c>
      <c r="D5466" s="30" t="s">
        <v>2064</v>
      </c>
      <c r="E5466" s="30" t="s">
        <v>2109</v>
      </c>
      <c r="F5466" s="134">
        <v>2.9696467054771101</v>
      </c>
      <c r="G5466" s="135">
        <v>99.111241818065096</v>
      </c>
      <c r="H5466" s="32">
        <f>ACOS(COS(RADIANS(90-F5467)) * COS(RADIANS(90-F5466)) + SIN(RADIANS(90-F5467)) * SIN(RADIANS(90-F5466)) * COS(RADIANS(G5467-G5466))) * 6371392 * IFERROR(IF(AVERAGEIF('TT History'!$B:$B, D5466, 'TT History'!$E:$E) &gt; 9.8%, 1.1205, IF(AVERAGEIF('TT History'!$B:$B, D5466, 'TT History'!$E:$E) &gt;= 8.5%, 1.1055, 1.0525)), 1.0525)</f>
        <v>15.792663207874609</v>
      </c>
    </row>
    <row r="5467" spans="1:8" x14ac:dyDescent="0.25">
      <c r="A5467" t="s">
        <v>176</v>
      </c>
      <c r="B5467" t="str">
        <f>VLOOKUP(C5467, olt_db!$B$2:$E$70, 2, 0)</f>
        <v>OLT-SMGN-Mega_Land</v>
      </c>
      <c r="C5467" t="s">
        <v>2034</v>
      </c>
      <c r="D5467" s="30" t="s">
        <v>2064</v>
      </c>
      <c r="E5467" s="30" t="s">
        <v>2110</v>
      </c>
      <c r="F5467" s="134">
        <v>2.9695215209488399</v>
      </c>
      <c r="G5467" s="135">
        <v>99.111191384425197</v>
      </c>
      <c r="H5467" s="32">
        <f>ACOS(COS(RADIANS(90-F5468)) * COS(RADIANS(90-F5467)) + SIN(RADIANS(90-F5468)) * SIN(RADIANS(90-F5467)) * COS(RADIANS(G5468-G5467))) * 6371392 * IFERROR(IF(AVERAGEIF('TT History'!$B:$B, D5467, 'TT History'!$E:$E) &gt; 9.8%, 1.1205, IF(AVERAGEIF('TT History'!$B:$B, D5467, 'TT History'!$E:$E) &gt;= 8.5%, 1.1055, 1.0525)), 1.0525)</f>
        <v>15.371005152127013</v>
      </c>
    </row>
    <row r="5468" spans="1:8" x14ac:dyDescent="0.25">
      <c r="A5468" t="s">
        <v>176</v>
      </c>
      <c r="B5468" t="str">
        <f>VLOOKUP(C5468, olt_db!$B$2:$E$70, 2, 0)</f>
        <v>OLT-SMGN-Mega_Land</v>
      </c>
      <c r="C5468" t="s">
        <v>2034</v>
      </c>
      <c r="D5468" s="30" t="s">
        <v>2064</v>
      </c>
      <c r="E5468" s="30" t="s">
        <v>2111</v>
      </c>
      <c r="F5468" s="134">
        <v>2.96939596439878</v>
      </c>
      <c r="G5468" s="135">
        <v>99.111152809090001</v>
      </c>
      <c r="H5468" s="32">
        <f>ACOS(COS(RADIANS(90-F5469)) * COS(RADIANS(90-F5468)) + SIN(RADIANS(90-F5469)) * SIN(RADIANS(90-F5468)) * COS(RADIANS(G5469-G5468))) * 6371392 * IFERROR(IF(AVERAGEIF('TT History'!$B:$B, D5468, 'TT History'!$E:$E) &gt; 9.8%, 1.1205, IF(AVERAGEIF('TT History'!$B:$B, D5468, 'TT History'!$E:$E) &gt;= 8.5%, 1.1055, 1.0525)), 1.0525)</f>
        <v>14.821690954881197</v>
      </c>
    </row>
    <row r="5469" spans="1:8" x14ac:dyDescent="0.25">
      <c r="A5469" t="s">
        <v>176</v>
      </c>
      <c r="B5469" t="str">
        <f>VLOOKUP(C5469, olt_db!$B$2:$E$70, 2, 0)</f>
        <v>OLT-SMGN-Mega_Land</v>
      </c>
      <c r="C5469" t="s">
        <v>2034</v>
      </c>
      <c r="D5469" s="30" t="s">
        <v>2064</v>
      </c>
      <c r="E5469" s="30" t="s">
        <v>2112</v>
      </c>
      <c r="F5469" s="134">
        <v>2.96927322435908</v>
      </c>
      <c r="G5469" s="135">
        <v>99.111121581851407</v>
      </c>
      <c r="H5469" s="32">
        <f>ACOS(COS(RADIANS(90-F5470)) * COS(RADIANS(90-F5469)) + SIN(RADIANS(90-F5470)) * SIN(RADIANS(90-F5469)) * COS(RADIANS(G5470-G5469))) * 6371392 * IFERROR(IF(AVERAGEIF('TT History'!$B:$B, D5469, 'TT History'!$E:$E) &gt; 9.8%, 1.1205, IF(AVERAGEIF('TT History'!$B:$B, D5469, 'TT History'!$E:$E) &gt;= 8.5%, 1.1055, 1.0525)), 1.0525)</f>
        <v>19.185445189049084</v>
      </c>
    </row>
    <row r="5470" spans="1:8" x14ac:dyDescent="0.25">
      <c r="A5470" t="s">
        <v>176</v>
      </c>
      <c r="B5470" t="str">
        <f>VLOOKUP(C5470, olt_db!$B$2:$E$70, 2, 0)</f>
        <v>OLT-SMGN-Mega_Land</v>
      </c>
      <c r="C5470" t="s">
        <v>2034</v>
      </c>
      <c r="D5470" s="30" t="s">
        <v>2064</v>
      </c>
      <c r="E5470" s="30" t="s">
        <v>2113</v>
      </c>
      <c r="F5470" s="134">
        <v>2.9691134029744402</v>
      </c>
      <c r="G5470" s="135">
        <v>99.111085099326601</v>
      </c>
      <c r="H5470" s="32">
        <f>ACOS(COS(RADIANS(90-F5471)) * COS(RADIANS(90-F5470)) + SIN(RADIANS(90-F5471)) * SIN(RADIANS(90-F5470)) * COS(RADIANS(G5471-G5470))) * 6371392 * IFERROR(IF(AVERAGEIF('TT History'!$B:$B, D5470, 'TT History'!$E:$E) &gt; 9.8%, 1.1205, IF(AVERAGEIF('TT History'!$B:$B, D5470, 'TT History'!$E:$E) &gt;= 8.5%, 1.1055, 1.0525)), 1.0525)</f>
        <v>19.302967759859076</v>
      </c>
    </row>
    <row r="5471" spans="1:8" x14ac:dyDescent="0.25">
      <c r="A5471" t="s">
        <v>176</v>
      </c>
      <c r="B5471" t="str">
        <f>VLOOKUP(C5471, olt_db!$B$2:$E$70, 2, 0)</f>
        <v>OLT-SMGN-Mega_Land</v>
      </c>
      <c r="C5471" t="s">
        <v>2034</v>
      </c>
      <c r="D5471" s="30" t="s">
        <v>2064</v>
      </c>
      <c r="E5471" s="30" t="s">
        <v>2114</v>
      </c>
      <c r="F5471" s="134">
        <v>2.96895055934811</v>
      </c>
      <c r="G5471" s="135">
        <v>99.111058928432101</v>
      </c>
      <c r="H5471" s="32">
        <f>ACOS(COS(RADIANS(90-F5472)) * COS(RADIANS(90-F5471)) + SIN(RADIANS(90-F5472)) * SIN(RADIANS(90-F5471)) * COS(RADIANS(G5472-G5471))) * 6371392 * IFERROR(IF(AVERAGEIF('TT History'!$B:$B, D5471, 'TT History'!$E:$E) &gt; 9.8%, 1.1205, IF(AVERAGEIF('TT History'!$B:$B, D5471, 'TT History'!$E:$E) &gt;= 8.5%, 1.1055, 1.0525)), 1.0525)</f>
        <v>20.174074987478068</v>
      </c>
    </row>
    <row r="5472" spans="1:8" x14ac:dyDescent="0.25">
      <c r="A5472" t="s">
        <v>176</v>
      </c>
      <c r="B5472" t="str">
        <f>VLOOKUP(C5472, olt_db!$B$2:$E$70, 2, 0)</f>
        <v>OLT-SMGN-Mega_Land</v>
      </c>
      <c r="C5472" t="s">
        <v>2034</v>
      </c>
      <c r="D5472" s="30" t="s">
        <v>2064</v>
      </c>
      <c r="E5472" s="30" t="s">
        <v>2115</v>
      </c>
      <c r="F5472" s="134">
        <v>2.9687799887936599</v>
      </c>
      <c r="G5472" s="135">
        <v>99.111034049306795</v>
      </c>
      <c r="H5472" s="32">
        <f>ACOS(COS(RADIANS(90-F5473)) * COS(RADIANS(90-F5472)) + SIN(RADIANS(90-F5473)) * SIN(RADIANS(90-F5472)) * COS(RADIANS(G5473-G5472))) * 6371392 * IFERROR(IF(AVERAGEIF('TT History'!$B:$B, D5472, 'TT History'!$E:$E) &gt; 9.8%, 1.1205, IF(AVERAGEIF('TT History'!$B:$B, D5472, 'TT History'!$E:$E) &gt;= 8.5%, 1.1055, 1.0525)), 1.0525)</f>
        <v>27.666387318874257</v>
      </c>
    </row>
    <row r="5473" spans="1:8" x14ac:dyDescent="0.25">
      <c r="A5473" t="s">
        <v>176</v>
      </c>
      <c r="B5473" t="str">
        <f>VLOOKUP(C5473, olt_db!$B$2:$E$70, 2, 0)</f>
        <v>OLT-SMGN-Mega_Land</v>
      </c>
      <c r="C5473" t="s">
        <v>2034</v>
      </c>
      <c r="D5473" s="30" t="s">
        <v>2064</v>
      </c>
      <c r="E5473" s="30" t="s">
        <v>2116</v>
      </c>
      <c r="F5473" s="134">
        <v>2.968546296855</v>
      </c>
      <c r="G5473" s="135">
        <v>99.110998423212294</v>
      </c>
      <c r="H5473" s="32">
        <f>ACOS(COS(RADIANS(90-F5474)) * COS(RADIANS(90-F5473)) + SIN(RADIANS(90-F5474)) * SIN(RADIANS(90-F5473)) * COS(RADIANS(G5474-G5473))) * 6371392 * IFERROR(IF(AVERAGEIF('TT History'!$B:$B, D5473, 'TT History'!$E:$E) &gt; 9.8%, 1.1205, IF(AVERAGEIF('TT History'!$B:$B, D5473, 'TT History'!$E:$E) &gt;= 8.5%, 1.1055, 1.0525)), 1.0525)</f>
        <v>24.564821917479918</v>
      </c>
    </row>
    <row r="5474" spans="1:8" x14ac:dyDescent="0.25">
      <c r="A5474" t="s">
        <v>176</v>
      </c>
      <c r="B5474" t="str">
        <f>VLOOKUP(C5474, olt_db!$B$2:$E$70, 2, 0)</f>
        <v>OLT-SMGN-Mega_Land</v>
      </c>
      <c r="C5474" t="s">
        <v>2034</v>
      </c>
      <c r="D5474" s="30" t="s">
        <v>2064</v>
      </c>
      <c r="E5474" s="30" t="s">
        <v>2117</v>
      </c>
      <c r="F5474" s="134">
        <v>2.9683367814407502</v>
      </c>
      <c r="G5474" s="135">
        <v>99.110985974120297</v>
      </c>
      <c r="H5474" s="32">
        <f>ACOS(COS(RADIANS(90-F5475)) * COS(RADIANS(90-F5474)) + SIN(RADIANS(90-F5475)) * SIN(RADIANS(90-F5474)) * COS(RADIANS(G5475-G5474))) * 6371392 * IFERROR(IF(AVERAGEIF('TT History'!$B:$B, D5474, 'TT History'!$E:$E) &gt; 9.8%, 1.1205, IF(AVERAGEIF('TT History'!$B:$B, D5474, 'TT History'!$E:$E) &gt;= 8.5%, 1.1055, 1.0525)), 1.0525)</f>
        <v>17.864050115461367</v>
      </c>
    </row>
    <row r="5475" spans="1:8" x14ac:dyDescent="0.25">
      <c r="A5475" t="s">
        <v>176</v>
      </c>
      <c r="B5475" t="str">
        <f>VLOOKUP(C5475, olt_db!$B$2:$E$70, 2, 0)</f>
        <v>OLT-SMGN-Mega_Land</v>
      </c>
      <c r="C5475" t="s">
        <v>2034</v>
      </c>
      <c r="D5475" s="30" t="s">
        <v>2064</v>
      </c>
      <c r="E5475" s="30" t="s">
        <v>2118</v>
      </c>
      <c r="F5475" s="134">
        <v>2.96818497805923</v>
      </c>
      <c r="G5475" s="135">
        <v>99.110970076380198</v>
      </c>
      <c r="H5475" s="32">
        <f>ACOS(COS(RADIANS(90-F5476)) * COS(RADIANS(90-F5475)) + SIN(RADIANS(90-F5476)) * SIN(RADIANS(90-F5475)) * COS(RADIANS(G5476-G5475))) * 6371392 * IFERROR(IF(AVERAGEIF('TT History'!$B:$B, D5475, 'TT History'!$E:$E) &gt; 9.8%, 1.1205, IF(AVERAGEIF('TT History'!$B:$B, D5475, 'TT History'!$E:$E) &gt;= 8.5%, 1.1055, 1.0525)), 1.0525)</f>
        <v>19.793331852247565</v>
      </c>
    </row>
    <row r="5476" spans="1:8" x14ac:dyDescent="0.25">
      <c r="A5476" t="s">
        <v>176</v>
      </c>
      <c r="B5476" t="str">
        <f>VLOOKUP(C5476, olt_db!$B$2:$E$70, 2, 0)</f>
        <v>OLT-SMGN-Mega_Land</v>
      </c>
      <c r="C5476" t="s">
        <v>2034</v>
      </c>
      <c r="D5476" s="30" t="s">
        <v>2064</v>
      </c>
      <c r="E5476" s="30" t="s">
        <v>2119</v>
      </c>
      <c r="F5476" s="134">
        <v>2.9680158752255101</v>
      </c>
      <c r="G5476" s="135">
        <v>99.110972089974595</v>
      </c>
      <c r="H5476" s="32">
        <f>ACOS(COS(RADIANS(90-F5477)) * COS(RADIANS(90-F5476)) + SIN(RADIANS(90-F5477)) * SIN(RADIANS(90-F5476)) * COS(RADIANS(G5477-G5476))) * 6371392 * IFERROR(IF(AVERAGEIF('TT History'!$B:$B, D5476, 'TT History'!$E:$E) &gt; 9.8%, 1.1205, IF(AVERAGEIF('TT History'!$B:$B, D5476, 'TT History'!$E:$E) &gt;= 8.5%, 1.1055, 1.0525)), 1.0525)</f>
        <v>28.042605877898801</v>
      </c>
    </row>
    <row r="5477" spans="1:8" x14ac:dyDescent="0.25">
      <c r="A5477" t="s">
        <v>176</v>
      </c>
      <c r="B5477" t="str">
        <f>VLOOKUP(C5477, olt_db!$B$2:$E$70, 2, 0)</f>
        <v>OLT-SMGN-Mega_Land</v>
      </c>
      <c r="C5477" t="s">
        <v>2034</v>
      </c>
      <c r="D5477" s="30" t="s">
        <v>2064</v>
      </c>
      <c r="E5477" s="30" t="s">
        <v>2120</v>
      </c>
      <c r="F5477" s="134">
        <v>2.9677765172430202</v>
      </c>
      <c r="G5477" s="135">
        <v>99.1109613507913</v>
      </c>
      <c r="H5477" s="32">
        <f>ACOS(COS(RADIANS(90-F5478)) * COS(RADIANS(90-F5477)) + SIN(RADIANS(90-F5478)) * SIN(RADIANS(90-F5477)) * COS(RADIANS(G5478-G5477))) * 6371392 * IFERROR(IF(AVERAGEIF('TT History'!$B:$B, D5477, 'TT History'!$E:$E) &gt; 9.8%, 1.1205, IF(AVERAGEIF('TT History'!$B:$B, D5477, 'TT History'!$E:$E) &gt;= 8.5%, 1.1055, 1.0525)), 1.0525)</f>
        <v>49.656563612453937</v>
      </c>
    </row>
    <row r="5478" spans="1:8" x14ac:dyDescent="0.25">
      <c r="A5478" t="s">
        <v>176</v>
      </c>
      <c r="B5478" t="str">
        <f>VLOOKUP(C5478, olt_db!$B$2:$E$70, 2, 0)</f>
        <v>OLT-SMGN-Mega_Land</v>
      </c>
      <c r="C5478" t="s">
        <v>2034</v>
      </c>
      <c r="D5478" s="30" t="s">
        <v>2064</v>
      </c>
      <c r="E5478" s="30" t="s">
        <v>2121</v>
      </c>
      <c r="F5478" s="134">
        <v>2.96782671205598</v>
      </c>
      <c r="G5478" s="135">
        <v>99.110539494541598</v>
      </c>
      <c r="H5478" s="32">
        <f>ACOS(COS(RADIANS(90-F5479)) * COS(RADIANS(90-F5478)) + SIN(RADIANS(90-F5479)) * SIN(RADIANS(90-F5478)) * COS(RADIANS(G5479-G5478))) * 6371392 * IFERROR(IF(AVERAGEIF('TT History'!$B:$B, D5478, 'TT History'!$E:$E) &gt; 9.8%, 1.1205, IF(AVERAGEIF('TT History'!$B:$B, D5478, 'TT History'!$E:$E) &gt;= 8.5%, 1.1055, 1.0525)), 1.0525)</f>
        <v>46.459255426321128</v>
      </c>
    </row>
    <row r="5479" spans="1:8" x14ac:dyDescent="0.25">
      <c r="A5479" t="s">
        <v>176</v>
      </c>
      <c r="B5479" t="str">
        <f>VLOOKUP(C5479, olt_db!$B$2:$E$70, 2, 0)</f>
        <v>OLT-SMGN-Mega_Land</v>
      </c>
      <c r="C5479" t="s">
        <v>2034</v>
      </c>
      <c r="D5479" s="30" t="s">
        <v>2064</v>
      </c>
      <c r="E5479" s="30" t="s">
        <v>2122</v>
      </c>
      <c r="F5479" s="134">
        <v>2.9678420672047099</v>
      </c>
      <c r="G5479" s="135">
        <v>99.110142305937501</v>
      </c>
      <c r="H5479" s="32">
        <f>ACOS(COS(RADIANS(90-F5480)) * COS(RADIANS(90-F5479)) + SIN(RADIANS(90-F5480)) * SIN(RADIANS(90-F5479)) * COS(RADIANS(G5480-G5479))) * 6371392 * IFERROR(IF(AVERAGEIF('TT History'!$B:$B, D5479, 'TT History'!$E:$E) &gt; 9.8%, 1.1205, IF(AVERAGEIF('TT History'!$B:$B, D5479, 'TT History'!$E:$E) &gt;= 8.5%, 1.1055, 1.0525)), 1.0525)</f>
        <v>38.151674073208653</v>
      </c>
    </row>
    <row r="5480" spans="1:8" x14ac:dyDescent="0.25">
      <c r="A5480" t="s">
        <v>176</v>
      </c>
      <c r="B5480" t="str">
        <f>VLOOKUP(C5480, olt_db!$B$2:$E$70, 2, 0)</f>
        <v>OLT-SMGN-Mega_Land</v>
      </c>
      <c r="C5480" t="s">
        <v>2034</v>
      </c>
      <c r="D5480" s="30" t="s">
        <v>2064</v>
      </c>
      <c r="E5480" s="30" t="s">
        <v>2123</v>
      </c>
      <c r="F5480" s="134">
        <v>2.9678171647932499</v>
      </c>
      <c r="G5480" s="135">
        <v>99.109816850452205</v>
      </c>
      <c r="H5480" s="32">
        <f>ACOS(COS(RADIANS(90-F5481)) * COS(RADIANS(90-F5480)) + SIN(RADIANS(90-F5481)) * SIN(RADIANS(90-F5480)) * COS(RADIANS(G5481-G5480))) * 6371392 * IFERROR(IF(AVERAGEIF('TT History'!$B:$B, D5480, 'TT History'!$E:$E) &gt; 9.8%, 1.1205, IF(AVERAGEIF('TT History'!$B:$B, D5480, 'TT History'!$E:$E) &gt;= 8.5%, 1.1055, 1.0525)), 1.0525)</f>
        <v>34.694749250477365</v>
      </c>
    </row>
    <row r="5481" spans="1:8" x14ac:dyDescent="0.25">
      <c r="A5481" t="s">
        <v>176</v>
      </c>
      <c r="B5481" t="str">
        <f>VLOOKUP(C5481, olt_db!$B$2:$E$70, 2, 0)</f>
        <v>OLT-SMGN-Mega_Land</v>
      </c>
      <c r="C5481" t="s">
        <v>2034</v>
      </c>
      <c r="D5481" s="30" t="s">
        <v>2064</v>
      </c>
      <c r="E5481" s="30" t="s">
        <v>2124</v>
      </c>
      <c r="F5481" s="134">
        <v>2.96780978162329</v>
      </c>
      <c r="G5481" s="135">
        <v>99.1095201076308</v>
      </c>
      <c r="H5481" s="32">
        <f>ACOS(COS(RADIANS(90-F5482)) * COS(RADIANS(90-F5481)) + SIN(RADIANS(90-F5482)) * SIN(RADIANS(90-F5481)) * COS(RADIANS(G5482-G5481))) * 6371392 * IFERROR(IF(AVERAGEIF('TT History'!$B:$B, D5481, 'TT History'!$E:$E) &gt; 9.8%, 1.1205, IF(AVERAGEIF('TT History'!$B:$B, D5481, 'TT History'!$E:$E) &gt;= 8.5%, 1.1055, 1.0525)), 1.0525)</f>
        <v>33.714027280814406</v>
      </c>
    </row>
    <row r="5482" spans="1:8" x14ac:dyDescent="0.25">
      <c r="A5482" t="s">
        <v>176</v>
      </c>
      <c r="B5482" t="str">
        <f>VLOOKUP(C5482, olt_db!$B$2:$E$70, 2, 0)</f>
        <v>OLT-SMGN-Mega_Land</v>
      </c>
      <c r="C5482" t="s">
        <v>2034</v>
      </c>
      <c r="D5482" s="30" t="s">
        <v>2064</v>
      </c>
      <c r="E5482" s="30" t="s">
        <v>2125</v>
      </c>
      <c r="F5482" s="134">
        <v>2.9678037761678602</v>
      </c>
      <c r="G5482" s="135">
        <v>99.109231726713503</v>
      </c>
      <c r="H5482" s="32">
        <f>ACOS(COS(RADIANS(90-F5483)) * COS(RADIANS(90-F5482)) + SIN(RADIANS(90-F5483)) * SIN(RADIANS(90-F5482)) * COS(RADIANS(G5483-G5482))) * 6371392 * IFERROR(IF(AVERAGEIF('TT History'!$B:$B, D5482, 'TT History'!$E:$E) &gt; 9.8%, 1.1205, IF(AVERAGEIF('TT History'!$B:$B, D5482, 'TT History'!$E:$E) &gt;= 8.5%, 1.1055, 1.0525)), 1.0525)</f>
        <v>41.344550629912582</v>
      </c>
    </row>
    <row r="5483" spans="1:8" x14ac:dyDescent="0.25">
      <c r="A5483" t="s">
        <v>176</v>
      </c>
      <c r="B5483" t="str">
        <f>VLOOKUP(C5483, olt_db!$B$2:$E$70, 2, 0)</f>
        <v>OLT-SMGN-Mega_Land</v>
      </c>
      <c r="C5483" t="s">
        <v>2034</v>
      </c>
      <c r="D5483" s="30" t="s">
        <v>2064</v>
      </c>
      <c r="E5483" s="30" t="s">
        <v>2126</v>
      </c>
      <c r="F5483" s="134">
        <v>2.9677622345176</v>
      </c>
      <c r="G5483" s="135">
        <v>99.108880453812304</v>
      </c>
      <c r="H5483" s="32">
        <f>ACOS(COS(RADIANS(90-F5484)) * COS(RADIANS(90-F5483)) + SIN(RADIANS(90-F5484)) * SIN(RADIANS(90-F5483)) * COS(RADIANS(G5484-G5483))) * 6371392 * IFERROR(IF(AVERAGEIF('TT History'!$B:$B, D5483, 'TT History'!$E:$E) &gt; 9.8%, 1.1205, IF(AVERAGEIF('TT History'!$B:$B, D5483, 'TT History'!$E:$E) &gt;= 8.5%, 1.1055, 1.0525)), 1.0525)</f>
        <v>65.502702733459387</v>
      </c>
    </row>
    <row r="5484" spans="1:8" x14ac:dyDescent="0.25">
      <c r="A5484" t="s">
        <v>176</v>
      </c>
      <c r="B5484" t="str">
        <f>VLOOKUP(C5484, olt_db!$B$2:$E$70, 2, 0)</f>
        <v>OLT-SMGN-Mega_Land</v>
      </c>
      <c r="C5484" t="s">
        <v>2034</v>
      </c>
      <c r="D5484" s="30" t="s">
        <v>2064</v>
      </c>
      <c r="E5484" s="30" t="s">
        <v>2127</v>
      </c>
      <c r="F5484" s="134">
        <v>2.9677413929688599</v>
      </c>
      <c r="G5484" s="135">
        <v>99.108320429445399</v>
      </c>
      <c r="H5484" s="32">
        <f>ACOS(COS(RADIANS(90-F5485)) * COS(RADIANS(90-F5484)) + SIN(RADIANS(90-F5485)) * SIN(RADIANS(90-F5484)) * COS(RADIANS(G5485-G5484))) * 6371392 * IFERROR(IF(AVERAGEIF('TT History'!$B:$B, D5484, 'TT History'!$E:$E) &gt; 9.8%, 1.1205, IF(AVERAGEIF('TT History'!$B:$B, D5484, 'TT History'!$E:$E) &gt;= 8.5%, 1.1055, 1.0525)), 1.0525)</f>
        <v>56.009495888004487</v>
      </c>
    </row>
    <row r="5485" spans="1:8" x14ac:dyDescent="0.25">
      <c r="A5485" t="s">
        <v>176</v>
      </c>
      <c r="B5485" t="str">
        <f>VLOOKUP(C5485, olt_db!$B$2:$E$70, 2, 0)</f>
        <v>OLT-SMGN-Mega_Land</v>
      </c>
      <c r="C5485" t="s">
        <v>2034</v>
      </c>
      <c r="D5485" s="30" t="s">
        <v>2064</v>
      </c>
      <c r="E5485" s="30" t="s">
        <v>2128</v>
      </c>
      <c r="F5485" s="134">
        <v>2.9677115218800099</v>
      </c>
      <c r="G5485" s="135">
        <v>99.107842170612301</v>
      </c>
      <c r="H5485" s="32">
        <f>ACOS(COS(RADIANS(90-F5486)) * COS(RADIANS(90-F5485)) + SIN(RADIANS(90-F5486)) * SIN(RADIANS(90-F5485)) * COS(RADIANS(G5486-G5485))) * 6371392 * IFERROR(IF(AVERAGEIF('TT History'!$B:$B, D5485, 'TT History'!$E:$E) &gt; 9.8%, 1.1205, IF(AVERAGEIF('TT History'!$B:$B, D5485, 'TT History'!$E:$E) &gt;= 8.5%, 1.1055, 1.0525)), 1.0525)</f>
        <v>58.941337301397311</v>
      </c>
    </row>
    <row r="5486" spans="1:8" x14ac:dyDescent="0.25">
      <c r="A5486" t="s">
        <v>176</v>
      </c>
      <c r="B5486" t="str">
        <f>VLOOKUP(C5486, olt_db!$B$2:$E$70, 2, 0)</f>
        <v>OLT-SMGN-Mega_Land</v>
      </c>
      <c r="C5486" t="s">
        <v>2034</v>
      </c>
      <c r="D5486" s="30" t="s">
        <v>2064</v>
      </c>
      <c r="E5486" s="30" t="s">
        <v>2129</v>
      </c>
      <c r="F5486" s="134">
        <v>2.9676872315753</v>
      </c>
      <c r="G5486" s="135">
        <v>99.107338481153903</v>
      </c>
      <c r="H5486" s="32">
        <f>ACOS(COS(RADIANS(90-F5487)) * COS(RADIANS(90-F5486)) + SIN(RADIANS(90-F5487)) * SIN(RADIANS(90-F5486)) * COS(RADIANS(G5487-G5486))) * 6371392 * IFERROR(IF(AVERAGEIF('TT History'!$B:$B, D5486, 'TT History'!$E:$E) &gt; 9.8%, 1.1205, IF(AVERAGEIF('TT History'!$B:$B, D5486, 'TT History'!$E:$E) &gt;= 8.5%, 1.1055, 1.0525)), 1.0525)</f>
        <v>89.055754973459557</v>
      </c>
    </row>
    <row r="5487" spans="1:8" x14ac:dyDescent="0.25">
      <c r="A5487" t="s">
        <v>176</v>
      </c>
      <c r="B5487" t="str">
        <f>VLOOKUP(C5487, olt_db!$B$2:$E$70, 2, 0)</f>
        <v>OLT-SMGN-Mega_Land</v>
      </c>
      <c r="C5487" t="s">
        <v>2034</v>
      </c>
      <c r="D5487" s="30" t="s">
        <v>2064</v>
      </c>
      <c r="E5487" s="30" t="s">
        <v>2130</v>
      </c>
      <c r="F5487" s="134">
        <v>2.9676470414662499</v>
      </c>
      <c r="G5487" s="135">
        <v>99.106577621614903</v>
      </c>
      <c r="H5487" s="32">
        <f>ACOS(COS(RADIANS(90-F5488)) * COS(RADIANS(90-F5487)) + SIN(RADIANS(90-F5488)) * SIN(RADIANS(90-F5487)) * COS(RADIANS(G5488-G5487))) * 6371392 * IFERROR(IF(AVERAGEIF('TT History'!$B:$B, D5487, 'TT History'!$E:$E) &gt; 9.8%, 1.1205, IF(AVERAGEIF('TT History'!$B:$B, D5487, 'TT History'!$E:$E) &gt;= 8.5%, 1.1055, 1.0525)), 1.0525)</f>
        <v>75.629515077813281</v>
      </c>
    </row>
    <row r="5488" spans="1:8" x14ac:dyDescent="0.25">
      <c r="A5488" t="s">
        <v>176</v>
      </c>
      <c r="B5488" t="str">
        <f>VLOOKUP(C5488, olt_db!$B$2:$E$70, 2, 0)</f>
        <v>OLT-SMGN-Mega_Land</v>
      </c>
      <c r="C5488" t="s">
        <v>2034</v>
      </c>
      <c r="D5488" s="30" t="s">
        <v>2064</v>
      </c>
      <c r="E5488" s="30" t="s">
        <v>2131</v>
      </c>
      <c r="F5488" s="134">
        <v>2.96761256837459</v>
      </c>
      <c r="G5488" s="135">
        <v>99.105931489625505</v>
      </c>
      <c r="H5488" s="32">
        <f>ACOS(COS(RADIANS(90-F5489)) * COS(RADIANS(90-F5488)) + SIN(RADIANS(90-F5489)) * SIN(RADIANS(90-F5488)) * COS(RADIANS(G5489-G5488))) * 6371392 * IFERROR(IF(AVERAGEIF('TT History'!$B:$B, D5488, 'TT History'!$E:$E) &gt; 9.8%, 1.1205, IF(AVERAGEIF('TT History'!$B:$B, D5488, 'TT History'!$E:$E) &gt;= 8.5%, 1.1055, 1.0525)), 1.0525)</f>
        <v>56.672588151114446</v>
      </c>
    </row>
    <row r="5489" spans="1:8" x14ac:dyDescent="0.25">
      <c r="A5489" t="s">
        <v>176</v>
      </c>
      <c r="B5489" t="str">
        <f>VLOOKUP(C5489, olt_db!$B$2:$E$70, 2, 0)</f>
        <v>OLT-SMGN-Mega_Land</v>
      </c>
      <c r="C5489" t="s">
        <v>2034</v>
      </c>
      <c r="D5489" s="30" t="s">
        <v>2064</v>
      </c>
      <c r="E5489" s="30" t="s">
        <v>2132</v>
      </c>
      <c r="F5489" s="134">
        <v>2.9676095005080998</v>
      </c>
      <c r="G5489" s="135">
        <v>99.105446634167393</v>
      </c>
      <c r="H5489" s="32">
        <f>ACOS(COS(RADIANS(90-F5490)) * COS(RADIANS(90-F5489)) + SIN(RADIANS(90-F5490)) * SIN(RADIANS(90-F5489)) * COS(RADIANS(G5490-G5489))) * 6371392 * IFERROR(IF(AVERAGEIF('TT History'!$B:$B, D5489, 'TT History'!$E:$E) &gt; 9.8%, 1.1205, IF(AVERAGEIF('TT History'!$B:$B, D5489, 'TT History'!$E:$E) &gt;= 8.5%, 1.1055, 1.0525)), 1.0525)</f>
        <v>105.42363267655065</v>
      </c>
    </row>
    <row r="5490" spans="1:8" x14ac:dyDescent="0.25">
      <c r="A5490" t="s">
        <v>176</v>
      </c>
      <c r="B5490" t="str">
        <f>VLOOKUP(C5490, olt_db!$B$2:$E$70, 2, 0)</f>
        <v>OLT-SMGN-Mega_Land</v>
      </c>
      <c r="C5490" t="s">
        <v>2034</v>
      </c>
      <c r="D5490" s="30" t="s">
        <v>2064</v>
      </c>
      <c r="E5490" s="30" t="s">
        <v>2133</v>
      </c>
      <c r="F5490" s="134">
        <v>2.9675802080449198</v>
      </c>
      <c r="G5490" s="135">
        <v>99.104545151758501</v>
      </c>
      <c r="H5490" s="32">
        <f>ACOS(COS(RADIANS(90-F5491)) * COS(RADIANS(90-F5490)) + SIN(RADIANS(90-F5491)) * SIN(RADIANS(90-F5490)) * COS(RADIANS(G5491-G5490))) * 6371392 * IFERROR(IF(AVERAGEIF('TT History'!$B:$B, D5490, 'TT History'!$E:$E) &gt; 9.8%, 1.1205, IF(AVERAGEIF('TT History'!$B:$B, D5490, 'TT History'!$E:$E) &gt;= 8.5%, 1.1055, 1.0525)), 1.0525)</f>
        <v>73.734154641208036</v>
      </c>
    </row>
    <row r="5491" spans="1:8" x14ac:dyDescent="0.25">
      <c r="A5491" t="s">
        <v>176</v>
      </c>
      <c r="B5491" t="str">
        <f>VLOOKUP(C5491, olt_db!$B$2:$E$70, 2, 0)</f>
        <v>OLT-SMGN-Mega_Land</v>
      </c>
      <c r="C5491" t="s">
        <v>2034</v>
      </c>
      <c r="D5491" s="30" t="s">
        <v>2064</v>
      </c>
      <c r="E5491" s="30" t="s">
        <v>2134</v>
      </c>
      <c r="F5491" s="134">
        <v>2.9675572534585202</v>
      </c>
      <c r="G5491" s="135">
        <v>99.103914733008494</v>
      </c>
      <c r="H5491" s="32">
        <f>ACOS(COS(RADIANS(90-F5492)) * COS(RADIANS(90-F5491)) + SIN(RADIANS(90-F5492)) * SIN(RADIANS(90-F5491)) * COS(RADIANS(G5492-G5491))) * 6371392 * IFERROR(IF(AVERAGEIF('TT History'!$B:$B, D5491, 'TT History'!$E:$E) &gt; 9.8%, 1.1205, IF(AVERAGEIF('TT History'!$B:$B, D5491, 'TT History'!$E:$E) &gt;= 8.5%, 1.1055, 1.0525)), 1.0525)</f>
        <v>98.8133333646784</v>
      </c>
    </row>
    <row r="5492" spans="1:8" x14ac:dyDescent="0.25">
      <c r="A5492" t="s">
        <v>176</v>
      </c>
      <c r="B5492" t="str">
        <f>VLOOKUP(C5492, olt_db!$B$2:$E$70, 2, 0)</f>
        <v>OLT-SMGN-Mega_Land</v>
      </c>
      <c r="C5492" t="s">
        <v>2034</v>
      </c>
      <c r="D5492" s="30" t="s">
        <v>2064</v>
      </c>
      <c r="E5492" s="30" t="s">
        <v>2135</v>
      </c>
      <c r="F5492" s="134">
        <v>2.9674955887602401</v>
      </c>
      <c r="G5492" s="135">
        <v>99.103071586852394</v>
      </c>
      <c r="H5492" s="32">
        <f>ACOS(COS(RADIANS(90-F5493)) * COS(RADIANS(90-F5492)) + SIN(RADIANS(90-F5493)) * SIN(RADIANS(90-F5492)) * COS(RADIANS(G5493-G5492))) * 6371392 * IFERROR(IF(AVERAGEIF('TT History'!$B:$B, D5492, 'TT History'!$E:$E) &gt; 9.8%, 1.1205, IF(AVERAGEIF('TT History'!$B:$B, D5492, 'TT History'!$E:$E) &gt;= 8.5%, 1.1055, 1.0525)), 1.0525)</f>
        <v>55.926179306525029</v>
      </c>
    </row>
    <row r="5493" spans="1:8" x14ac:dyDescent="0.25">
      <c r="A5493" t="s">
        <v>176</v>
      </c>
      <c r="B5493" t="str">
        <f>VLOOKUP(C5493, olt_db!$B$2:$E$70, 2, 0)</f>
        <v>OLT-SMGN-Mega_Land</v>
      </c>
      <c r="C5493" t="s">
        <v>2034</v>
      </c>
      <c r="D5493" s="30" t="s">
        <v>2064</v>
      </c>
      <c r="E5493" s="30" t="s">
        <v>2136</v>
      </c>
      <c r="F5493" s="134">
        <v>2.96746013829739</v>
      </c>
      <c r="G5493" s="135">
        <v>99.102594426035793</v>
      </c>
      <c r="H5493" s="32">
        <f>ACOS(COS(RADIANS(90-F5494)) * COS(RADIANS(90-F5493)) + SIN(RADIANS(90-F5494)) * SIN(RADIANS(90-F5493)) * COS(RADIANS(G5494-G5493))) * 6371392 * IFERROR(IF(AVERAGEIF('TT History'!$B:$B, D5493, 'TT History'!$E:$E) &gt; 9.8%, 1.1205, IF(AVERAGEIF('TT History'!$B:$B, D5493, 'TT History'!$E:$E) &gt;= 8.5%, 1.1055, 1.0525)), 1.0525)</f>
        <v>49.818673919009647</v>
      </c>
    </row>
    <row r="5494" spans="1:8" x14ac:dyDescent="0.25">
      <c r="A5494" t="s">
        <v>176</v>
      </c>
      <c r="B5494" t="str">
        <f>VLOOKUP(C5494, olt_db!$B$2:$E$70, 2, 0)</f>
        <v>OLT-SMGN-Mega_Land</v>
      </c>
      <c r="C5494" t="s">
        <v>2034</v>
      </c>
      <c r="D5494" s="30" t="s">
        <v>2064</v>
      </c>
      <c r="E5494" s="30" t="s">
        <v>2137</v>
      </c>
      <c r="F5494" s="134">
        <v>2.9674781328886199</v>
      </c>
      <c r="G5494" s="135">
        <v>99.102168579390806</v>
      </c>
      <c r="H5494" s="32">
        <f>ACOS(COS(RADIANS(90-F5495)) * COS(RADIANS(90-F5494)) + SIN(RADIANS(90-F5495)) * SIN(RADIANS(90-F5494)) * COS(RADIANS(G5495-G5494))) * 6371392 * IFERROR(IF(AVERAGEIF('TT History'!$B:$B, D5494, 'TT History'!$E:$E) &gt; 9.8%, 1.1205, IF(AVERAGEIF('TT History'!$B:$B, D5494, 'TT History'!$E:$E) &gt;= 8.5%, 1.1055, 1.0525)), 1.0525)</f>
        <v>77.211030450476343</v>
      </c>
    </row>
    <row r="5495" spans="1:8" x14ac:dyDescent="0.25">
      <c r="A5495" t="s">
        <v>176</v>
      </c>
      <c r="B5495" t="str">
        <f>VLOOKUP(C5495, olt_db!$B$2:$E$70, 2, 0)</f>
        <v>OLT-SMGN-Mega_Land</v>
      </c>
      <c r="C5495" t="s">
        <v>2034</v>
      </c>
      <c r="D5495" s="30" t="s">
        <v>2064</v>
      </c>
      <c r="E5495" s="30" t="s">
        <v>2138</v>
      </c>
      <c r="F5495" s="134">
        <v>2.9674554178322898</v>
      </c>
      <c r="G5495" s="135">
        <v>99.101508386868304</v>
      </c>
      <c r="H5495" s="32">
        <f>ACOS(COS(RADIANS(90-F5496)) * COS(RADIANS(90-F5495)) + SIN(RADIANS(90-F5496)) * SIN(RADIANS(90-F5495)) * COS(RADIANS(G5496-G5495))) * 6371392 * IFERROR(IF(AVERAGEIF('TT History'!$B:$B, D5495, 'TT History'!$E:$E) &gt; 9.8%, 1.1205, IF(AVERAGEIF('TT History'!$B:$B, D5495, 'TT History'!$E:$E) &gt;= 8.5%, 1.1055, 1.0525)), 1.0525)</f>
        <v>69.523770738537934</v>
      </c>
    </row>
    <row r="5496" spans="1:8" x14ac:dyDescent="0.25">
      <c r="A5496" t="s">
        <v>176</v>
      </c>
      <c r="B5496" t="str">
        <f>VLOOKUP(C5496, olt_db!$B$2:$E$70, 2, 0)</f>
        <v>OLT-SMGN-Mega_Land</v>
      </c>
      <c r="C5496" t="s">
        <v>2034</v>
      </c>
      <c r="D5496" s="30" t="s">
        <v>2064</v>
      </c>
      <c r="E5496" s="30" t="s">
        <v>2139</v>
      </c>
      <c r="F5496" s="134">
        <v>2.9673865710558398</v>
      </c>
      <c r="G5496" s="135">
        <v>99.100917579587403</v>
      </c>
      <c r="H5496" s="32">
        <f>ACOS(COS(RADIANS(90-F5497)) * COS(RADIANS(90-F5496)) + SIN(RADIANS(90-F5497)) * SIN(RADIANS(90-F5496)) * COS(RADIANS(G5497-G5496))) * 6371392 * IFERROR(IF(AVERAGEIF('TT History'!$B:$B, D5496, 'TT History'!$E:$E) &gt; 9.8%, 1.1205, IF(AVERAGEIF('TT History'!$B:$B, D5496, 'TT History'!$E:$E) &gt;= 8.5%, 1.1055, 1.0525)), 1.0525)</f>
        <v>53.792532032629971</v>
      </c>
    </row>
    <row r="5497" spans="1:8" x14ac:dyDescent="0.25">
      <c r="A5497" t="s">
        <v>176</v>
      </c>
      <c r="B5497" t="str">
        <f>VLOOKUP(C5497, olt_db!$B$2:$E$70, 2, 0)</f>
        <v>OLT-SMGN-Mega_Land</v>
      </c>
      <c r="C5497" t="s">
        <v>2034</v>
      </c>
      <c r="D5497" s="30" t="s">
        <v>2064</v>
      </c>
      <c r="E5497" s="30" t="s">
        <v>2140</v>
      </c>
      <c r="F5497" s="134">
        <v>2.9673578063123198</v>
      </c>
      <c r="G5497" s="135">
        <v>99.100458255463096</v>
      </c>
      <c r="H5497" s="32">
        <f>ACOS(COS(RADIANS(90-F5498)) * COS(RADIANS(90-F5497)) + SIN(RADIANS(90-F5498)) * SIN(RADIANS(90-F5497)) * COS(RADIANS(G5498-G5497))) * 6371392 * IFERROR(IF(AVERAGEIF('TT History'!$B:$B, D5497, 'TT History'!$E:$E) &gt; 9.8%, 1.1205, IF(AVERAGEIF('TT History'!$B:$B, D5497, 'TT History'!$E:$E) &gt;= 8.5%, 1.1055, 1.0525)), 1.0525)</f>
        <v>17.465259481805113</v>
      </c>
    </row>
    <row r="5498" spans="1:8" x14ac:dyDescent="0.25">
      <c r="A5498" t="s">
        <v>176</v>
      </c>
      <c r="B5498" t="str">
        <f>VLOOKUP(C5498, olt_db!$B$2:$E$70, 2, 0)</f>
        <v>OLT-SMGN-Mega_Land</v>
      </c>
      <c r="C5498" t="s">
        <v>2034</v>
      </c>
      <c r="D5498" s="30" t="s">
        <v>2064</v>
      </c>
      <c r="E5498" s="30" t="s">
        <v>1735</v>
      </c>
      <c r="F5498" s="134">
        <v>2.9674439082683599</v>
      </c>
      <c r="G5498" s="135">
        <v>99.100336209434602</v>
      </c>
      <c r="H5498" s="32">
        <f>ACOS(COS(RADIANS(90-F5499)) * COS(RADIANS(90-F5498)) + SIN(RADIANS(90-F5499)) * SIN(RADIANS(90-F5498)) * COS(RADIANS(G5499-G5498))) * 6371392 * IFERROR(IF(AVERAGEIF('TT History'!$B:$B, D5498, 'TT History'!$E:$E) &gt; 9.8%, 1.1205, IF(AVERAGEIF('TT History'!$B:$B, D5498, 'TT History'!$E:$E) &gt;= 8.5%, 1.1055, 1.0525)), 1.0525)</f>
        <v>62.692910399813222</v>
      </c>
    </row>
    <row r="5499" spans="1:8" x14ac:dyDescent="0.25">
      <c r="A5499" t="s">
        <v>176</v>
      </c>
      <c r="B5499" t="str">
        <f>VLOOKUP(C5499, olt_db!$B$2:$E$70, 2, 0)</f>
        <v>OLT-SMGN-Mega_Land</v>
      </c>
      <c r="C5499" t="s">
        <v>2034</v>
      </c>
      <c r="D5499" s="30" t="s">
        <v>2064</v>
      </c>
      <c r="E5499" s="30" t="s">
        <v>1736</v>
      </c>
      <c r="F5499" s="134">
        <v>2.96741939369387</v>
      </c>
      <c r="G5499" s="135">
        <v>99.099800397520596</v>
      </c>
      <c r="H5499" s="32">
        <f>ACOS(COS(RADIANS(90-F5500)) * COS(RADIANS(90-F5499)) + SIN(RADIANS(90-F5500)) * SIN(RADIANS(90-F5499)) * COS(RADIANS(G5500-G5499))) * 6371392 * IFERROR(IF(AVERAGEIF('TT History'!$B:$B, D5499, 'TT History'!$E:$E) &gt; 9.8%, 1.1205, IF(AVERAGEIF('TT History'!$B:$B, D5499, 'TT History'!$E:$E) &gt;= 8.5%, 1.1055, 1.0525)), 1.0525)</f>
        <v>50.673880441500131</v>
      </c>
    </row>
    <row r="5500" spans="1:8" x14ac:dyDescent="0.25">
      <c r="A5500" t="s">
        <v>176</v>
      </c>
      <c r="B5500" t="str">
        <f>VLOOKUP(C5500, olt_db!$B$2:$E$70, 2, 0)</f>
        <v>OLT-SMGN-Mega_Land</v>
      </c>
      <c r="C5500" t="s">
        <v>2034</v>
      </c>
      <c r="D5500" s="30" t="s">
        <v>2064</v>
      </c>
      <c r="E5500" s="30" t="s">
        <v>1737</v>
      </c>
      <c r="F5500" s="134">
        <v>2.9674119806261001</v>
      </c>
      <c r="G5500" s="135">
        <v>99.099366917714505</v>
      </c>
      <c r="H5500" s="32">
        <f>ACOS(COS(RADIANS(90-F5501)) * COS(RADIANS(90-F5500)) + SIN(RADIANS(90-F5501)) * SIN(RADIANS(90-F5500)) * COS(RADIANS(G5501-G5500))) * 6371392 * IFERROR(IF(AVERAGEIF('TT History'!$B:$B, D5500, 'TT History'!$E:$E) &gt; 9.8%, 1.1205, IF(AVERAGEIF('TT History'!$B:$B, D5500, 'TT History'!$E:$E) &gt;= 8.5%, 1.1055, 1.0525)), 1.0525)</f>
        <v>68.952538849374832</v>
      </c>
    </row>
    <row r="5501" spans="1:8" x14ac:dyDescent="0.25">
      <c r="A5501" t="s">
        <v>176</v>
      </c>
      <c r="B5501" t="str">
        <f>VLOOKUP(C5501, olt_db!$B$2:$E$70, 2, 0)</f>
        <v>OLT-SMGN-Mega_Land</v>
      </c>
      <c r="C5501" t="s">
        <v>2034</v>
      </c>
      <c r="D5501" s="30" t="s">
        <v>2064</v>
      </c>
      <c r="E5501" s="30" t="s">
        <v>1738</v>
      </c>
      <c r="F5501" s="134">
        <v>2.96734329726032</v>
      </c>
      <c r="G5501" s="135">
        <v>99.098781012618304</v>
      </c>
      <c r="H5501" s="32">
        <f>ACOS(COS(RADIANS(90-F5502)) * COS(RADIANS(90-F5501)) + SIN(RADIANS(90-F5502)) * SIN(RADIANS(90-F5501)) * COS(RADIANS(G5502-G5501))) * 6371392 * IFERROR(IF(AVERAGEIF('TT History'!$B:$B, D5501, 'TT History'!$E:$E) &gt; 9.8%, 1.1205, IF(AVERAGEIF('TT History'!$B:$B, D5501, 'TT History'!$E:$E) &gt;= 8.5%, 1.1055, 1.0525)), 1.0525)</f>
        <v>42.654634251073354</v>
      </c>
    </row>
    <row r="5502" spans="1:8" x14ac:dyDescent="0.25">
      <c r="A5502" t="s">
        <v>176</v>
      </c>
      <c r="B5502" t="str">
        <f>VLOOKUP(C5502, olt_db!$B$2:$E$70, 2, 0)</f>
        <v>OLT-SMGN-Mega_Land</v>
      </c>
      <c r="C5502" t="s">
        <v>2034</v>
      </c>
      <c r="D5502" s="30" t="s">
        <v>2064</v>
      </c>
      <c r="E5502" s="30" t="s">
        <v>1986</v>
      </c>
      <c r="F5502" s="134">
        <v>2.9673361141737602</v>
      </c>
      <c r="G5502" s="135">
        <v>99.098416149974696</v>
      </c>
      <c r="H5502" s="32">
        <f>ACOS(COS(RADIANS(90-F5503)) * COS(RADIANS(90-F5502)) + SIN(RADIANS(90-F5503)) * SIN(RADIANS(90-F5502)) * COS(RADIANS(G5503-G5502))) * 6371392 * IFERROR(IF(AVERAGEIF('TT History'!$B:$B, D5502, 'TT History'!$E:$E) &gt; 9.8%, 1.1205, IF(AVERAGEIF('TT History'!$B:$B, D5502, 'TT History'!$E:$E) &gt;= 8.5%, 1.1055, 1.0525)), 1.0525)</f>
        <v>89.380540965398097</v>
      </c>
    </row>
    <row r="5503" spans="1:8" x14ac:dyDescent="0.25">
      <c r="A5503" t="s">
        <v>176</v>
      </c>
      <c r="B5503" t="str">
        <f>VLOOKUP(C5503, olt_db!$B$2:$E$70, 2, 0)</f>
        <v>OLT-SMGN-Mega_Land</v>
      </c>
      <c r="C5503" t="s">
        <v>2034</v>
      </c>
      <c r="D5503" s="30" t="s">
        <v>2064</v>
      </c>
      <c r="E5503" s="30" t="s">
        <v>1985</v>
      </c>
      <c r="F5503" s="134">
        <v>2.9673195807225801</v>
      </c>
      <c r="G5503" s="135">
        <v>99.097651627604193</v>
      </c>
      <c r="H5503" s="32">
        <f>ACOS(COS(RADIANS(90-F5504)) * COS(RADIANS(90-F5503)) + SIN(RADIANS(90-F5504)) * SIN(RADIANS(90-F5503)) * COS(RADIANS(G5504-G5503))) * 6371392 * IFERROR(IF(AVERAGEIF('TT History'!$B:$B, D5503, 'TT History'!$E:$E) &gt; 9.8%, 1.1205, IF(AVERAGEIF('TT History'!$B:$B, D5503, 'TT History'!$E:$E) &gt;= 8.5%, 1.1055, 1.0525)), 1.0525)</f>
        <v>122.71186975629989</v>
      </c>
    </row>
    <row r="5504" spans="1:8" x14ac:dyDescent="0.25">
      <c r="A5504" t="s">
        <v>176</v>
      </c>
      <c r="B5504" t="str">
        <f>VLOOKUP(C5504, olt_db!$B$2:$E$70, 2, 0)</f>
        <v>OLT-SMGN-Mega_Land</v>
      </c>
      <c r="C5504" t="s">
        <v>2034</v>
      </c>
      <c r="D5504" s="30" t="s">
        <v>2064</v>
      </c>
      <c r="E5504" s="30" t="s">
        <v>1984</v>
      </c>
      <c r="F5504" s="134">
        <v>2.96724918161941</v>
      </c>
      <c r="G5504" s="135">
        <v>99.096604127155004</v>
      </c>
      <c r="H5504" s="32">
        <f>ACOS(COS(RADIANS(90-F5505)) * COS(RADIANS(90-F5504)) + SIN(RADIANS(90-F5505)) * SIN(RADIANS(90-F5504)) * COS(RADIANS(G5505-G5504))) * 6371392 * IFERROR(IF(AVERAGEIF('TT History'!$B:$B, D5504, 'TT History'!$E:$E) &gt; 9.8%, 1.1205, IF(AVERAGEIF('TT History'!$B:$B, D5504, 'TT History'!$E:$E) &gt;= 8.5%, 1.1055, 1.0525)), 1.0525)</f>
        <v>104.0512415635081</v>
      </c>
    </row>
    <row r="5505" spans="1:8" x14ac:dyDescent="0.25">
      <c r="A5505" t="s">
        <v>176</v>
      </c>
      <c r="B5505" t="str">
        <f>VLOOKUP(C5505, olt_db!$B$2:$E$70, 2, 0)</f>
        <v>OLT-SMGN-Mega_Land</v>
      </c>
      <c r="C5505" t="s">
        <v>2034</v>
      </c>
      <c r="D5505" s="30" t="s">
        <v>2064</v>
      </c>
      <c r="E5505" s="30" t="s">
        <v>1983</v>
      </c>
      <c r="F5505" s="134">
        <v>2.9671876269620499</v>
      </c>
      <c r="G5505" s="135">
        <v>99.095716046693695</v>
      </c>
      <c r="H5505" s="32">
        <f>ACOS(COS(RADIANS(90-F5506)) * COS(RADIANS(90-F5505)) + SIN(RADIANS(90-F5506)) * SIN(RADIANS(90-F5505)) * COS(RADIANS(G5506-G5505))) * 6371392 * IFERROR(IF(AVERAGEIF('TT History'!$B:$B, D5505, 'TT History'!$E:$E) &gt; 9.8%, 1.1205, IF(AVERAGEIF('TT History'!$B:$B, D5505, 'TT History'!$E:$E) &gt;= 8.5%, 1.1055, 1.0525)), 1.0525)</f>
        <v>43.671123374045671</v>
      </c>
    </row>
    <row r="5506" spans="1:8" x14ac:dyDescent="0.25">
      <c r="A5506" t="s">
        <v>176</v>
      </c>
      <c r="B5506" t="str">
        <f>VLOOKUP(C5506, olt_db!$B$2:$E$70, 2, 0)</f>
        <v>OLT-SMGN-Mega_Land</v>
      </c>
      <c r="C5506" t="s">
        <v>2034</v>
      </c>
      <c r="D5506" s="30" t="s">
        <v>2064</v>
      </c>
      <c r="E5506" s="30" t="s">
        <v>1982</v>
      </c>
      <c r="F5506" s="134">
        <v>2.9671699488354899</v>
      </c>
      <c r="G5506" s="135">
        <v>99.095342835536997</v>
      </c>
      <c r="H5506" s="32">
        <f>ACOS(COS(RADIANS(90-F5507)) * COS(RADIANS(90-F5506)) + SIN(RADIANS(90-F5507)) * SIN(RADIANS(90-F5506)) * COS(RADIANS(G5507-G5506))) * 6371392 * IFERROR(IF(AVERAGEIF('TT History'!$B:$B, D5506, 'TT History'!$E:$E) &gt; 9.8%, 1.1205, IF(AVERAGEIF('TT History'!$B:$B, D5506, 'TT History'!$E:$E) &gt;= 8.5%, 1.1055, 1.0525)), 1.0525)</f>
        <v>85.896225139025987</v>
      </c>
    </row>
    <row r="5507" spans="1:8" x14ac:dyDescent="0.25">
      <c r="A5507" t="s">
        <v>176</v>
      </c>
      <c r="B5507" t="str">
        <f>VLOOKUP(C5507, olt_db!$B$2:$E$70, 2, 0)</f>
        <v>OLT-SMGN-Mega_Land</v>
      </c>
      <c r="C5507" t="s">
        <v>2034</v>
      </c>
      <c r="D5507" s="30" t="s">
        <v>2064</v>
      </c>
      <c r="E5507" s="30" t="s">
        <v>1981</v>
      </c>
      <c r="F5507" s="134">
        <v>2.9671356193317302</v>
      </c>
      <c r="G5507" s="135">
        <v>99.0946087489924</v>
      </c>
      <c r="H5507" s="32">
        <f>ACOS(COS(RADIANS(90-F5508)) * COS(RADIANS(90-F5507)) + SIN(RADIANS(90-F5508)) * SIN(RADIANS(90-F5507)) * COS(RADIANS(G5508-G5507))) * 6371392 * IFERROR(IF(AVERAGEIF('TT History'!$B:$B, D5507, 'TT History'!$E:$E) &gt; 9.8%, 1.1205, IF(AVERAGEIF('TT History'!$B:$B, D5507, 'TT History'!$E:$E) &gt;= 8.5%, 1.1055, 1.0525)), 1.0525)</f>
        <v>59.032069983554734</v>
      </c>
    </row>
    <row r="5508" spans="1:8" x14ac:dyDescent="0.25">
      <c r="A5508" t="s">
        <v>176</v>
      </c>
      <c r="B5508" t="str">
        <f>VLOOKUP(C5508, olt_db!$B$2:$E$70, 2, 0)</f>
        <v>OLT-SMGN-Mega_Land</v>
      </c>
      <c r="C5508" t="s">
        <v>2034</v>
      </c>
      <c r="D5508" s="30" t="s">
        <v>2064</v>
      </c>
      <c r="E5508" s="30" t="s">
        <v>1980</v>
      </c>
      <c r="F5508" s="134">
        <v>2.9671034871233202</v>
      </c>
      <c r="G5508" s="135">
        <v>99.094104722311599</v>
      </c>
      <c r="H5508" s="32">
        <f>ACOS(COS(RADIANS(90-F5509)) * COS(RADIANS(90-F5508)) + SIN(RADIANS(90-F5509)) * SIN(RADIANS(90-F5508)) * COS(RADIANS(G5509-G5508))) * 6371392 * IFERROR(IF(AVERAGEIF('TT History'!$B:$B, D5508, 'TT History'!$E:$E) &gt; 9.8%, 1.1205, IF(AVERAGEIF('TT History'!$B:$B, D5508, 'TT History'!$E:$E) &gt;= 8.5%, 1.1055, 1.0525)), 1.0525)</f>
        <v>64.721678598396011</v>
      </c>
    </row>
    <row r="5509" spans="1:8" x14ac:dyDescent="0.25">
      <c r="A5509" t="s">
        <v>176</v>
      </c>
      <c r="B5509" t="str">
        <f>VLOOKUP(C5509, olt_db!$B$2:$E$70, 2, 0)</f>
        <v>OLT-SMGN-Mega_Land</v>
      </c>
      <c r="C5509" t="s">
        <v>2034</v>
      </c>
      <c r="D5509" s="30" t="s">
        <v>2064</v>
      </c>
      <c r="E5509" s="30" t="s">
        <v>1979</v>
      </c>
      <c r="F5509" s="134">
        <v>2.96706554003964</v>
      </c>
      <c r="G5509" s="135">
        <v>99.093552296860906</v>
      </c>
      <c r="H5509" s="32">
        <f>ACOS(COS(RADIANS(90-F5510)) * COS(RADIANS(90-F5509)) + SIN(RADIANS(90-F5510)) * SIN(RADIANS(90-F5509)) * COS(RADIANS(G5510-G5509))) * 6371392 * IFERROR(IF(AVERAGEIF('TT History'!$B:$B, D5509, 'TT History'!$E:$E) &gt; 9.8%, 1.1205, IF(AVERAGEIF('TT History'!$B:$B, D5509, 'TT History'!$E:$E) &gt;= 8.5%, 1.1055, 1.0525)), 1.0525)</f>
        <v>94.470292623984434</v>
      </c>
    </row>
    <row r="5510" spans="1:8" x14ac:dyDescent="0.25">
      <c r="A5510" t="s">
        <v>176</v>
      </c>
      <c r="B5510" t="str">
        <f>VLOOKUP(C5510, olt_db!$B$2:$E$70, 2, 0)</f>
        <v>OLT-SMGN-Mega_Land</v>
      </c>
      <c r="C5510" t="s">
        <v>2034</v>
      </c>
      <c r="D5510" s="30" t="s">
        <v>2064</v>
      </c>
      <c r="E5510" s="30" t="s">
        <v>1978</v>
      </c>
      <c r="F5510" s="134">
        <v>2.9670333933743098</v>
      </c>
      <c r="G5510" s="135">
        <v>99.092744691321201</v>
      </c>
      <c r="H5510" s="32">
        <f>ACOS(COS(RADIANS(90-F5511)) * COS(RADIANS(90-F5510)) + SIN(RADIANS(90-F5511)) * SIN(RADIANS(90-F5510)) * COS(RADIANS(G5511-G5510))) * 6371392 * IFERROR(IF(AVERAGEIF('TT History'!$B:$B, D5510, 'TT History'!$E:$E) &gt; 9.8%, 1.1205, IF(AVERAGEIF('TT History'!$B:$B, D5510, 'TT History'!$E:$E) &gt;= 8.5%, 1.1055, 1.0525)), 1.0525)</f>
        <v>96.032299831773031</v>
      </c>
    </row>
    <row r="5511" spans="1:8" x14ac:dyDescent="0.25">
      <c r="A5511" t="s">
        <v>176</v>
      </c>
      <c r="B5511" t="str">
        <f>VLOOKUP(C5511, olt_db!$B$2:$E$70, 2, 0)</f>
        <v>OLT-SMGN-Mega_Land</v>
      </c>
      <c r="C5511" t="s">
        <v>2034</v>
      </c>
      <c r="D5511" s="30" t="s">
        <v>2064</v>
      </c>
      <c r="E5511" s="30" t="s">
        <v>1977</v>
      </c>
      <c r="F5511" s="134">
        <v>2.9669832766581798</v>
      </c>
      <c r="G5511" s="135">
        <v>99.091924614628695</v>
      </c>
      <c r="H5511" s="32">
        <f>ACOS(COS(RADIANS(90-F5512)) * COS(RADIANS(90-F5511)) + SIN(RADIANS(90-F5512)) * SIN(RADIANS(90-F5511)) * COS(RADIANS(G5512-G5511))) * 6371392 * IFERROR(IF(AVERAGEIF('TT History'!$B:$B, D5511, 'TT History'!$E:$E) &gt; 9.8%, 1.1205, IF(AVERAGEIF('TT History'!$B:$B, D5511, 'TT History'!$E:$E) &gt;= 8.5%, 1.1055, 1.0525)), 1.0525)</f>
        <v>77.765064329966791</v>
      </c>
    </row>
    <row r="5512" spans="1:8" x14ac:dyDescent="0.25">
      <c r="A5512" t="s">
        <v>176</v>
      </c>
      <c r="B5512" t="str">
        <f>VLOOKUP(C5512, olt_db!$B$2:$E$70, 2, 0)</f>
        <v>OLT-SMGN-Mega_Land</v>
      </c>
      <c r="C5512" t="s">
        <v>2034</v>
      </c>
      <c r="D5512" s="30" t="s">
        <v>2064</v>
      </c>
      <c r="E5512" s="30" t="s">
        <v>1976</v>
      </c>
      <c r="F5512" s="134">
        <v>2.96695993039922</v>
      </c>
      <c r="G5512" s="135">
        <v>99.091259700920901</v>
      </c>
      <c r="H5512" s="32">
        <f>ACOS(COS(RADIANS(90-F5513)) * COS(RADIANS(90-F5512)) + SIN(RADIANS(90-F5513)) * SIN(RADIANS(90-F5512)) * COS(RADIANS(G5513-G5512))) * 6371392 * IFERROR(IF(AVERAGEIF('TT History'!$B:$B, D5512, 'TT History'!$E:$E) &gt; 9.8%, 1.1205, IF(AVERAGEIF('TT History'!$B:$B, D5512, 'TT History'!$E:$E) &gt;= 8.5%, 1.1055, 1.0525)), 1.0525)</f>
        <v>47.94656512034306</v>
      </c>
    </row>
    <row r="5513" spans="1:8" x14ac:dyDescent="0.25">
      <c r="A5513" t="s">
        <v>176</v>
      </c>
      <c r="B5513" t="str">
        <f>VLOOKUP(C5513, olt_db!$B$2:$E$70, 2, 0)</f>
        <v>OLT-SMGN-Mega_Land</v>
      </c>
      <c r="C5513" t="s">
        <v>2034</v>
      </c>
      <c r="D5513" s="30" t="s">
        <v>2064</v>
      </c>
      <c r="E5513" s="30" t="s">
        <v>1975</v>
      </c>
      <c r="F5513" s="134">
        <v>2.9669442555768701</v>
      </c>
      <c r="G5513" s="135">
        <v>99.090849792105004</v>
      </c>
      <c r="H5513" s="32">
        <f>ACOS(COS(RADIANS(90-F5514)) * COS(RADIANS(90-F5513)) + SIN(RADIANS(90-F5514)) * SIN(RADIANS(90-F5513)) * COS(RADIANS(G5514-G5513))) * 6371392 * IFERROR(IF(AVERAGEIF('TT History'!$B:$B, D5513, 'TT History'!$E:$E) &gt; 9.8%, 1.1205, IF(AVERAGEIF('TT History'!$B:$B, D5513, 'TT History'!$E:$E) &gt;= 8.5%, 1.1055, 1.0525)), 1.0525)</f>
        <v>80.173363588491199</v>
      </c>
    </row>
    <row r="5514" spans="1:8" x14ac:dyDescent="0.25">
      <c r="A5514" t="s">
        <v>176</v>
      </c>
      <c r="B5514" t="str">
        <f>VLOOKUP(C5514, olt_db!$B$2:$E$70, 2, 0)</f>
        <v>OLT-SMGN-Mega_Land</v>
      </c>
      <c r="C5514" t="s">
        <v>2034</v>
      </c>
      <c r="D5514" s="30" t="s">
        <v>2064</v>
      </c>
      <c r="E5514" s="30" t="s">
        <v>1974</v>
      </c>
      <c r="F5514" s="134">
        <v>2.9669076897714799</v>
      </c>
      <c r="G5514" s="135">
        <v>99.090164841418598</v>
      </c>
      <c r="H5514" s="32">
        <f>ACOS(COS(RADIANS(90-F5515)) * COS(RADIANS(90-F5514)) + SIN(RADIANS(90-F5515)) * SIN(RADIANS(90-F5514)) * COS(RADIANS(G5515-G5514))) * 6371392 * IFERROR(IF(AVERAGEIF('TT History'!$B:$B, D5514, 'TT History'!$E:$E) &gt; 9.8%, 1.1205, IF(AVERAGEIF('TT History'!$B:$B, D5514, 'TT History'!$E:$E) &gt;= 8.5%, 1.1055, 1.0525)), 1.0525)</f>
        <v>99.028134898673031</v>
      </c>
    </row>
    <row r="5515" spans="1:8" x14ac:dyDescent="0.25">
      <c r="A5515" t="s">
        <v>176</v>
      </c>
      <c r="B5515" t="str">
        <f>VLOOKUP(C5515, olt_db!$B$2:$E$70, 2, 0)</f>
        <v>OLT-SMGN-Mega_Land</v>
      </c>
      <c r="C5515" t="s">
        <v>2034</v>
      </c>
      <c r="D5515" s="30" t="s">
        <v>2064</v>
      </c>
      <c r="E5515" s="30" t="s">
        <v>1973</v>
      </c>
      <c r="F5515" s="134">
        <v>2.9668124643485498</v>
      </c>
      <c r="G5515" s="135">
        <v>99.089322982100896</v>
      </c>
      <c r="H5515" s="32">
        <f>ACOS(COS(RADIANS(90-F5516)) * COS(RADIANS(90-F5515)) + SIN(RADIANS(90-F5516)) * SIN(RADIANS(90-F5515)) * COS(RADIANS(G5516-G5515))) * 6371392 * IFERROR(IF(AVERAGEIF('TT History'!$B:$B, D5515, 'TT History'!$E:$E) &gt; 9.8%, 1.1205, IF(AVERAGEIF('TT History'!$B:$B, D5515, 'TT History'!$E:$E) &gt;= 8.5%, 1.1055, 1.0525)), 1.0525)</f>
        <v>63.926818426825115</v>
      </c>
    </row>
    <row r="5516" spans="1:8" x14ac:dyDescent="0.25">
      <c r="A5516" t="s">
        <v>176</v>
      </c>
      <c r="B5516" t="str">
        <f>VLOOKUP(C5516, olt_db!$B$2:$E$70, 2, 0)</f>
        <v>OLT-SMGN-Mega_Land</v>
      </c>
      <c r="C5516" t="s">
        <v>2034</v>
      </c>
      <c r="D5516" s="30" t="s">
        <v>2064</v>
      </c>
      <c r="E5516" s="30" t="s">
        <v>2141</v>
      </c>
      <c r="F5516" s="134">
        <v>2.96676495995204</v>
      </c>
      <c r="G5516" s="135">
        <v>99.088778124802403</v>
      </c>
      <c r="H5516" s="32">
        <f>ACOS(COS(RADIANS(90-F5517)) * COS(RADIANS(90-F5516)) + SIN(RADIANS(90-F5517)) * SIN(RADIANS(90-F5516)) * COS(RADIANS(G5517-G5516))) * 6371392 * IFERROR(IF(AVERAGEIF('TT History'!$B:$B, D5516, 'TT History'!$E:$E) &gt; 9.8%, 1.1205, IF(AVERAGEIF('TT History'!$B:$B, D5516, 'TT History'!$E:$E) &gt;= 8.5%, 1.1055, 1.0525)), 1.0525)</f>
        <v>91.011112679739469</v>
      </c>
    </row>
    <row r="5517" spans="1:8" x14ac:dyDescent="0.25">
      <c r="A5517" t="s">
        <v>176</v>
      </c>
      <c r="B5517" t="str">
        <f>VLOOKUP(C5517, olt_db!$B$2:$E$70, 2, 0)</f>
        <v>OLT-SMGN-Mega_Land</v>
      </c>
      <c r="C5517" t="s">
        <v>2034</v>
      </c>
      <c r="D5517" s="30" t="s">
        <v>2064</v>
      </c>
      <c r="E5517" s="30" t="s">
        <v>2142</v>
      </c>
      <c r="F5517" s="134">
        <v>2.9664816917437502</v>
      </c>
      <c r="G5517" s="135">
        <v>99.088052975555996</v>
      </c>
      <c r="H5517" s="32">
        <f>ACOS(COS(RADIANS(90-F5518)) * COS(RADIANS(90-F5517)) + SIN(RADIANS(90-F5518)) * SIN(RADIANS(90-F5517)) * COS(RADIANS(G5518-G5517))) * 6371392 * IFERROR(IF(AVERAGEIF('TT History'!$B:$B, D5517, 'TT History'!$E:$E) &gt; 9.8%, 1.1205, IF(AVERAGEIF('TT History'!$B:$B, D5517, 'TT History'!$E:$E) &gt;= 8.5%, 1.1055, 1.0525)), 1.0525)</f>
        <v>37.956059169467778</v>
      </c>
    </row>
    <row r="5518" spans="1:8" x14ac:dyDescent="0.25">
      <c r="A5518" t="s">
        <v>176</v>
      </c>
      <c r="B5518" t="str">
        <f>VLOOKUP(C5518, olt_db!$B$2:$E$70, 2, 0)</f>
        <v>OLT-SMGN-Mega_Land</v>
      </c>
      <c r="C5518" t="s">
        <v>2034</v>
      </c>
      <c r="D5518" s="30" t="s">
        <v>2064</v>
      </c>
      <c r="E5518" s="30" t="s">
        <v>2143</v>
      </c>
      <c r="F5518" s="134">
        <v>2.9662840622325901</v>
      </c>
      <c r="G5518" s="135">
        <v>99.087795504768593</v>
      </c>
      <c r="H5518" s="32">
        <f>ACOS(COS(RADIANS(90-F5519)) * COS(RADIANS(90-F5518)) + SIN(RADIANS(90-F5519)) * SIN(RADIANS(90-F5518)) * COS(RADIANS(G5519-G5518))) * 6371392 * IFERROR(IF(AVERAGEIF('TT History'!$B:$B, D5518, 'TT History'!$E:$E) &gt; 9.8%, 1.1205, IF(AVERAGEIF('TT History'!$B:$B, D5518, 'TT History'!$E:$E) &gt;= 8.5%, 1.1055, 1.0525)), 1.0525)</f>
        <v>45.137931184782772</v>
      </c>
    </row>
    <row r="5519" spans="1:8" x14ac:dyDescent="0.25">
      <c r="A5519" t="s">
        <v>176</v>
      </c>
      <c r="B5519" t="str">
        <f>VLOOKUP(C5519, olt_db!$B$2:$E$70, 2, 0)</f>
        <v>OLT-SMGN-Mega_Land</v>
      </c>
      <c r="C5519" t="s">
        <v>2034</v>
      </c>
      <c r="D5519" s="30" t="s">
        <v>2064</v>
      </c>
      <c r="E5519" s="30" t="s">
        <v>2144</v>
      </c>
      <c r="F5519" s="134">
        <v>2.9659875661388702</v>
      </c>
      <c r="G5519" s="135">
        <v>99.087548546080697</v>
      </c>
      <c r="H5519" s="32">
        <f>ACOS(COS(RADIANS(90-F5520)) * COS(RADIANS(90-F5519)) + SIN(RADIANS(90-F5520)) * SIN(RADIANS(90-F5519)) * COS(RADIANS(G5520-G5519))) * 6371392 * IFERROR(IF(AVERAGEIF('TT History'!$B:$B, D5519, 'TT History'!$E:$E) &gt; 9.8%, 1.1205, IF(AVERAGEIF('TT History'!$B:$B, D5519, 'TT History'!$E:$E) &gt;= 8.5%, 1.1055, 1.0525)), 1.0525)</f>
        <v>54.8710470227103</v>
      </c>
    </row>
    <row r="5520" spans="1:8" x14ac:dyDescent="0.25">
      <c r="A5520" t="s">
        <v>176</v>
      </c>
      <c r="B5520" t="str">
        <f>VLOOKUP(C5520, olt_db!$B$2:$E$70, 2, 0)</f>
        <v>OLT-SMGN-Mega_Land</v>
      </c>
      <c r="C5520" t="s">
        <v>2034</v>
      </c>
      <c r="D5520" s="30" t="s">
        <v>2064</v>
      </c>
      <c r="E5520" s="30" t="s">
        <v>2145</v>
      </c>
      <c r="F5520" s="134">
        <v>2.9656223791352199</v>
      </c>
      <c r="G5520" s="135">
        <v>99.0872541553953</v>
      </c>
      <c r="H5520" s="32">
        <f>ACOS(COS(RADIANS(90-F5521)) * COS(RADIANS(90-F5520)) + SIN(RADIANS(90-F5521)) * SIN(RADIANS(90-F5520)) * COS(RADIANS(G5521-G5520))) * 6371392 * IFERROR(IF(AVERAGEIF('TT History'!$B:$B, D5520, 'TT History'!$E:$E) &gt; 9.8%, 1.1205, IF(AVERAGEIF('TT History'!$B:$B, D5520, 'TT History'!$E:$E) &gt;= 8.5%, 1.1055, 1.0525)), 1.0525)</f>
        <v>36.580394723829748</v>
      </c>
    </row>
    <row r="5521" spans="1:8" x14ac:dyDescent="0.25">
      <c r="A5521" t="s">
        <v>176</v>
      </c>
      <c r="B5521" t="str">
        <f>VLOOKUP(C5521, olt_db!$B$2:$E$70, 2, 0)</f>
        <v>OLT-SMGN-Mega_Land</v>
      </c>
      <c r="C5521" t="s">
        <v>2034</v>
      </c>
      <c r="D5521" s="30" t="s">
        <v>2064</v>
      </c>
      <c r="E5521" s="30" t="s">
        <v>2146</v>
      </c>
      <c r="F5521" s="134">
        <v>2.9653649037721102</v>
      </c>
      <c r="G5521" s="135">
        <v>99.087076740546195</v>
      </c>
      <c r="H5521" s="32">
        <f>ACOS(COS(RADIANS(90-F5522)) * COS(RADIANS(90-F5521)) + SIN(RADIANS(90-F5522)) * SIN(RADIANS(90-F5521)) * COS(RADIANS(G5522-G5521))) * 6371392 * IFERROR(IF(AVERAGEIF('TT History'!$B:$B, D5521, 'TT History'!$E:$E) &gt; 9.8%, 1.1205, IF(AVERAGEIF('TT History'!$B:$B, D5521, 'TT History'!$E:$E) &gt;= 8.5%, 1.1055, 1.0525)), 1.0525)</f>
        <v>62.579167897385425</v>
      </c>
    </row>
    <row r="5522" spans="1:8" x14ac:dyDescent="0.25">
      <c r="A5522" t="s">
        <v>176</v>
      </c>
      <c r="B5522" t="str">
        <f>VLOOKUP(C5522, olt_db!$B$2:$E$70, 2, 0)</f>
        <v>OLT-SMGN-Mega_Land</v>
      </c>
      <c r="C5522" t="s">
        <v>2034</v>
      </c>
      <c r="D5522" s="30" t="s">
        <v>2064</v>
      </c>
      <c r="E5522" s="30" t="s">
        <v>2147</v>
      </c>
      <c r="F5522" s="134">
        <v>2.9649564056528601</v>
      </c>
      <c r="G5522" s="135">
        <v>99.086731293105899</v>
      </c>
      <c r="H5522" s="32">
        <f>ACOS(COS(RADIANS(90-F5523)) * COS(RADIANS(90-F5522)) + SIN(RADIANS(90-F5523)) * SIN(RADIANS(90-F5522)) * COS(RADIANS(G5523-G5522))) * 6371392 * IFERROR(IF(AVERAGEIF('TT History'!$B:$B, D5522, 'TT History'!$E:$E) &gt; 9.8%, 1.1205, IF(AVERAGEIF('TT History'!$B:$B, D5522, 'TT History'!$E:$E) &gt;= 8.5%, 1.1055, 1.0525)), 1.0525)</f>
        <v>41.670511509197333</v>
      </c>
    </row>
    <row r="5523" spans="1:8" x14ac:dyDescent="0.25">
      <c r="A5523" t="s">
        <v>176</v>
      </c>
      <c r="B5523" t="str">
        <f>VLOOKUP(C5523, olt_db!$B$2:$E$70, 2, 0)</f>
        <v>OLT-SMGN-Mega_Land</v>
      </c>
      <c r="C5523" t="s">
        <v>2034</v>
      </c>
      <c r="D5523" s="30" t="s">
        <v>2064</v>
      </c>
      <c r="E5523" s="30" t="s">
        <v>2148</v>
      </c>
      <c r="F5523" s="134">
        <v>2.9646144619877499</v>
      </c>
      <c r="G5523" s="135">
        <v>99.086631975837705</v>
      </c>
      <c r="H5523" s="32">
        <f>ACOS(COS(RADIANS(90-F5524)) * COS(RADIANS(90-F5523)) + SIN(RADIANS(90-F5524)) * SIN(RADIANS(90-F5523)) * COS(RADIANS(G5524-G5523))) * 6371392 * IFERROR(IF(AVERAGEIF('TT History'!$B:$B, D5523, 'TT History'!$E:$E) &gt; 9.8%, 1.1205, IF(AVERAGEIF('TT History'!$B:$B, D5523, 'TT History'!$E:$E) &gt;= 8.5%, 1.1055, 1.0525)), 1.0525)</f>
        <v>49.065784933582222</v>
      </c>
    </row>
    <row r="5524" spans="1:8" x14ac:dyDescent="0.25">
      <c r="A5524" t="s">
        <v>176</v>
      </c>
      <c r="B5524" t="str">
        <f>VLOOKUP(C5524, olt_db!$B$2:$E$70, 2, 0)</f>
        <v>OLT-SMGN-Mega_Land</v>
      </c>
      <c r="C5524" t="s">
        <v>2034</v>
      </c>
      <c r="D5524" s="30" t="s">
        <v>2064</v>
      </c>
      <c r="E5524" s="30" t="s">
        <v>2149</v>
      </c>
      <c r="F5524" s="134">
        <v>2.9642718208369399</v>
      </c>
      <c r="G5524" s="135">
        <v>99.086390105017998</v>
      </c>
      <c r="H5524" s="32">
        <f>ACOS(COS(RADIANS(90-F5525)) * COS(RADIANS(90-F5524)) + SIN(RADIANS(90-F5525)) * SIN(RADIANS(90-F5524)) * COS(RADIANS(G5525-G5524))) * 6371392 * IFERROR(IF(AVERAGEIF('TT History'!$B:$B, D5524, 'TT History'!$E:$E) &gt; 9.8%, 1.1205, IF(AVERAGEIF('TT History'!$B:$B, D5524, 'TT History'!$E:$E) &gt;= 8.5%, 1.1055, 1.0525)), 1.0525)</f>
        <v>45.797635360527863</v>
      </c>
    </row>
    <row r="5525" spans="1:8" x14ac:dyDescent="0.25">
      <c r="A5525" t="s">
        <v>176</v>
      </c>
      <c r="B5525" t="str">
        <f>VLOOKUP(C5525, olt_db!$B$2:$E$70, 2, 0)</f>
        <v>OLT-SMGN-Mega_Land</v>
      </c>
      <c r="C5525" t="s">
        <v>2034</v>
      </c>
      <c r="D5525" s="30" t="s">
        <v>2064</v>
      </c>
      <c r="E5525" s="30" t="s">
        <v>2150</v>
      </c>
      <c r="F5525" s="134">
        <v>2.9639789254848101</v>
      </c>
      <c r="G5525" s="135">
        <v>99.086130281352695</v>
      </c>
      <c r="H5525" s="32">
        <f>ACOS(COS(RADIANS(90-F5526)) * COS(RADIANS(90-F5525)) + SIN(RADIANS(90-F5526)) * SIN(RADIANS(90-F5525)) * COS(RADIANS(G5526-G5525))) * 6371392 * IFERROR(IF(AVERAGEIF('TT History'!$B:$B, D5525, 'TT History'!$E:$E) &gt; 9.8%, 1.1205, IF(AVERAGEIF('TT History'!$B:$B, D5525, 'TT History'!$E:$E) &gt;= 8.5%, 1.1055, 1.0525)), 1.0525)</f>
        <v>41.282556880679373</v>
      </c>
    </row>
    <row r="5526" spans="1:8" x14ac:dyDescent="0.25">
      <c r="A5526" t="s">
        <v>176</v>
      </c>
      <c r="B5526" t="str">
        <f>VLOOKUP(C5526, olt_db!$B$2:$E$70, 2, 0)</f>
        <v>OLT-SMGN-Mega_Land</v>
      </c>
      <c r="C5526" t="s">
        <v>2034</v>
      </c>
      <c r="D5526" s="30" t="s">
        <v>2064</v>
      </c>
      <c r="E5526" s="30" t="s">
        <v>2151</v>
      </c>
      <c r="F5526" s="134">
        <v>2.9637454634793299</v>
      </c>
      <c r="G5526" s="135">
        <v>99.085865525242696</v>
      </c>
      <c r="H5526" s="32">
        <f>ACOS(COS(RADIANS(90-F5527)) * COS(RADIANS(90-F5526)) + SIN(RADIANS(90-F5527)) * SIN(RADIANS(90-F5526)) * COS(RADIANS(G5527-G5526))) * 6371392 * IFERROR(IF(AVERAGEIF('TT History'!$B:$B, D5526, 'TT History'!$E:$E) &gt; 9.8%, 1.1205, IF(AVERAGEIF('TT History'!$B:$B, D5526, 'TT History'!$E:$E) &gt;= 8.5%, 1.1055, 1.0525)), 1.0525)</f>
        <v>49.879366986631467</v>
      </c>
    </row>
    <row r="5527" spans="1:8" x14ac:dyDescent="0.25">
      <c r="A5527" t="s">
        <v>176</v>
      </c>
      <c r="B5527" t="str">
        <f>VLOOKUP(C5527, olt_db!$B$2:$E$70, 2, 0)</f>
        <v>OLT-SMGN-Mega_Land</v>
      </c>
      <c r="C5527" t="s">
        <v>2034</v>
      </c>
      <c r="D5527" s="30" t="s">
        <v>2064</v>
      </c>
      <c r="E5527" s="30" t="s">
        <v>2152</v>
      </c>
      <c r="F5527" s="134">
        <v>2.9634809434206799</v>
      </c>
      <c r="G5527" s="135">
        <v>99.0855309314789</v>
      </c>
      <c r="H5527" s="32">
        <f>ACOS(COS(RADIANS(90-F5528)) * COS(RADIANS(90-F5527)) + SIN(RADIANS(90-F5528)) * SIN(RADIANS(90-F5527)) * COS(RADIANS(G5528-G5527))) * 6371392 * IFERROR(IF(AVERAGEIF('TT History'!$B:$B, D5527, 'TT History'!$E:$E) &gt; 9.8%, 1.1205, IF(AVERAGEIF('TT History'!$B:$B, D5527, 'TT History'!$E:$E) &gt;= 8.5%, 1.1055, 1.0525)), 1.0525)</f>
        <v>50.72311816653125</v>
      </c>
    </row>
    <row r="5528" spans="1:8" x14ac:dyDescent="0.25">
      <c r="A5528" t="s">
        <v>176</v>
      </c>
      <c r="B5528" t="str">
        <f>VLOOKUP(C5528, olt_db!$B$2:$E$70, 2, 0)</f>
        <v>OLT-SMGN-Mega_Land</v>
      </c>
      <c r="C5528" t="s">
        <v>2034</v>
      </c>
      <c r="D5528" s="30" t="s">
        <v>2064</v>
      </c>
      <c r="E5528" s="30" t="s">
        <v>2153</v>
      </c>
      <c r="F5528" s="134">
        <v>2.9632463972085001</v>
      </c>
      <c r="G5528" s="135">
        <v>99.085166014387298</v>
      </c>
      <c r="H5528" s="32">
        <f>ACOS(COS(RADIANS(90-F5529)) * COS(RADIANS(90-F5528)) + SIN(RADIANS(90-F5529)) * SIN(RADIANS(90-F5528)) * COS(RADIANS(G5529-G5528))) * 6371392 * IFERROR(IF(AVERAGEIF('TT History'!$B:$B, D5528, 'TT History'!$E:$E) &gt; 9.8%, 1.1205, IF(AVERAGEIF('TT History'!$B:$B, D5528, 'TT History'!$E:$E) &gt;= 8.5%, 1.1055, 1.0525)), 1.0525)</f>
        <v>45.816708739909004</v>
      </c>
    </row>
    <row r="5529" spans="1:8" x14ac:dyDescent="0.25">
      <c r="A5529" t="s">
        <v>176</v>
      </c>
      <c r="B5529" t="str">
        <f>VLOOKUP(C5529, olt_db!$B$2:$E$70, 2, 0)</f>
        <v>OLT-SMGN-Mega_Land</v>
      </c>
      <c r="C5529" t="s">
        <v>2034</v>
      </c>
      <c r="D5529" s="30" t="s">
        <v>2064</v>
      </c>
      <c r="E5529" s="30" t="s">
        <v>2154</v>
      </c>
      <c r="F5529" s="134">
        <v>2.9630428149571202</v>
      </c>
      <c r="G5529" s="135">
        <v>99.084831205888605</v>
      </c>
      <c r="H5529" s="32">
        <f>ACOS(COS(RADIANS(90-F5530)) * COS(RADIANS(90-F5529)) + SIN(RADIANS(90-F5530)) * SIN(RADIANS(90-F5529)) * COS(RADIANS(G5530-G5529))) * 6371392 * IFERROR(IF(AVERAGEIF('TT History'!$B:$B, D5529, 'TT History'!$E:$E) &gt; 9.8%, 1.1205, IF(AVERAGEIF('TT History'!$B:$B, D5529, 'TT History'!$E:$E) &gt;= 8.5%, 1.1055, 1.0525)), 1.0525)</f>
        <v>36.223390548655097</v>
      </c>
    </row>
    <row r="5530" spans="1:8" x14ac:dyDescent="0.25">
      <c r="A5530" t="s">
        <v>176</v>
      </c>
      <c r="B5530" t="str">
        <f>VLOOKUP(C5530, olt_db!$B$2:$E$70, 2, 0)</f>
        <v>OLT-SMGN-Mega_Land</v>
      </c>
      <c r="C5530" t="s">
        <v>2034</v>
      </c>
      <c r="D5530" s="30" t="s">
        <v>2064</v>
      </c>
      <c r="E5530" s="30" t="s">
        <v>2155</v>
      </c>
      <c r="F5530" s="134">
        <v>2.96290085412133</v>
      </c>
      <c r="G5530" s="135">
        <v>99.084555818811396</v>
      </c>
      <c r="H5530" s="32">
        <f>ACOS(COS(RADIANS(90-F5531)) * COS(RADIANS(90-F5530)) + SIN(RADIANS(90-F5531)) * SIN(RADIANS(90-F5530)) * COS(RADIANS(G5531-G5530))) * 6371392 * IFERROR(IF(AVERAGEIF('TT History'!$B:$B, D5530, 'TT History'!$E:$E) &gt; 9.8%, 1.1205, IF(AVERAGEIF('TT History'!$B:$B, D5530, 'TT History'!$E:$E) &gt;= 8.5%, 1.1055, 1.0525)), 1.0525)</f>
        <v>42.413304822135402</v>
      </c>
    </row>
    <row r="5531" spans="1:8" x14ac:dyDescent="0.25">
      <c r="A5531" t="s">
        <v>176</v>
      </c>
      <c r="B5531" t="str">
        <f>VLOOKUP(C5531, olt_db!$B$2:$E$70, 2, 0)</f>
        <v>OLT-SMGN-Mega_Land</v>
      </c>
      <c r="C5531" t="s">
        <v>2034</v>
      </c>
      <c r="D5531" s="30" t="s">
        <v>2064</v>
      </c>
      <c r="E5531" s="30" t="s">
        <v>2036</v>
      </c>
      <c r="F5531" s="134">
        <v>2.96270321485127</v>
      </c>
      <c r="G5531" s="135">
        <v>99.084251669698702</v>
      </c>
      <c r="H5531" s="32">
        <f>ACOS(COS(RADIANS(90-F5532)) * COS(RADIANS(90-F5531)) + SIN(RADIANS(90-F5532)) * SIN(RADIANS(90-F5531)) * COS(RADIANS(G5532-G5531))) * 6371392 * IFERROR(IF(AVERAGEIF('TT History'!$B:$B, D5531, 'TT History'!$E:$E) &gt; 9.8%, 1.1205, IF(AVERAGEIF('TT History'!$B:$B, D5531, 'TT History'!$E:$E) &gt;= 8.5%, 1.1055, 1.0525)), 1.0525)</f>
        <v>70.44758293563882</v>
      </c>
    </row>
    <row r="5532" spans="1:8" x14ac:dyDescent="0.25">
      <c r="A5532" t="s">
        <v>176</v>
      </c>
      <c r="B5532" t="str">
        <f>VLOOKUP(C5532, olt_db!$B$2:$E$70, 2, 0)</f>
        <v>OLT-SMGN-Mega_Land</v>
      </c>
      <c r="C5532" t="s">
        <v>2034</v>
      </c>
      <c r="D5532" s="30" t="s">
        <v>2064</v>
      </c>
      <c r="E5532" s="30" t="s">
        <v>2037</v>
      </c>
      <c r="F5532" s="134">
        <v>2.96239334636366</v>
      </c>
      <c r="G5532" s="135">
        <v>99.083734958134201</v>
      </c>
      <c r="H5532" s="32">
        <f>ACOS(COS(RADIANS(90-F5533)) * COS(RADIANS(90-F5532)) + SIN(RADIANS(90-F5533)) * SIN(RADIANS(90-F5532)) * COS(RADIANS(G5533-G5532))) * 6371392 * IFERROR(IF(AVERAGEIF('TT History'!$B:$B, D5532, 'TT History'!$E:$E) &gt; 9.8%, 1.1205, IF(AVERAGEIF('TT History'!$B:$B, D5532, 'TT History'!$E:$E) &gt;= 8.5%, 1.1055, 1.0525)), 1.0525)</f>
        <v>48.942917792058161</v>
      </c>
    </row>
    <row r="5533" spans="1:8" x14ac:dyDescent="0.25">
      <c r="A5533" t="s">
        <v>176</v>
      </c>
      <c r="B5533" t="str">
        <f>VLOOKUP(C5533, olt_db!$B$2:$E$70, 2, 0)</f>
        <v>OLT-SMGN-Mega_Land</v>
      </c>
      <c r="C5533" t="s">
        <v>2034</v>
      </c>
      <c r="D5533" s="30" t="s">
        <v>2064</v>
      </c>
      <c r="E5533" s="30" t="s">
        <v>2038</v>
      </c>
      <c r="F5533" s="134">
        <v>2.9622020796186401</v>
      </c>
      <c r="G5533" s="135">
        <v>99.083362593593293</v>
      </c>
      <c r="H5533" s="32">
        <f>ACOS(COS(RADIANS(90-F5534)) * COS(RADIANS(90-F5533)) + SIN(RADIANS(90-F5534)) * SIN(RADIANS(90-F5533)) * COS(RADIANS(G5534-G5533))) * 6371392 * IFERROR(IF(AVERAGEIF('TT History'!$B:$B, D5533, 'TT History'!$E:$E) &gt; 9.8%, 1.1205, IF(AVERAGEIF('TT History'!$B:$B, D5533, 'TT History'!$E:$E) &gt;= 8.5%, 1.1055, 1.0525)), 1.0525)</f>
        <v>22.898218098952597</v>
      </c>
    </row>
    <row r="5534" spans="1:8" x14ac:dyDescent="0.25">
      <c r="A5534" t="s">
        <v>176</v>
      </c>
      <c r="B5534" t="str">
        <f>VLOOKUP(C5534, olt_db!$B$2:$E$70, 2, 0)</f>
        <v>OLT-SMGN-Mega_Land</v>
      </c>
      <c r="C5534" t="s">
        <v>2034</v>
      </c>
      <c r="D5534" s="30" t="s">
        <v>2064</v>
      </c>
      <c r="E5534" s="30" t="s">
        <v>2039</v>
      </c>
      <c r="F5534" s="134">
        <v>2.9623673700758402</v>
      </c>
      <c r="G5534" s="135">
        <v>99.083257782883507</v>
      </c>
      <c r="H5534" s="32">
        <f>(ACOS(COS(RADIANS(90-olt_db!F43)) * COS(RADIANS(90-F5534)) + SIN(RADIANS(90-olt_db!F43)) * SIN(RADIANS(90-F5534)) * COS(RADIANS(olt_db!G43-G5534))) * 6371392)*1.105</f>
        <v>12.748178877257191</v>
      </c>
    </row>
    <row r="5535" spans="1:8" x14ac:dyDescent="0.25">
      <c r="A5535" t="s">
        <v>176</v>
      </c>
      <c r="B5535" t="str">
        <f>VLOOKUP(C5535, olt_db!$B$2:$E$70, 2, 0)</f>
        <v>OLT-SMGN-Mega_Land</v>
      </c>
      <c r="C5535" t="s">
        <v>2034</v>
      </c>
      <c r="D5535" s="20" t="s">
        <v>2156</v>
      </c>
      <c r="E5535" s="20" t="s">
        <v>2157</v>
      </c>
      <c r="F5535" s="127">
        <v>2.9122244836078601</v>
      </c>
      <c r="G5535" s="128">
        <v>99.117162434210499</v>
      </c>
      <c r="H5535" s="51">
        <f>ACOS(COS(RADIANS(90-F5536)) * COS(RADIANS(90-F5535)) + SIN(RADIANS(90-F5536)) * SIN(RADIANS(90-F5535)) * COS(RADIANS(G5536-G5535))) * 6371392 * IFERROR(IF(AVERAGEIF('TT History'!$B:$B, D5535, 'TT History'!$E:$E) &gt; 9.8%, 1.1205, IF(AVERAGEIF('TT History'!$B:$B, D5535, 'TT History'!$E:$E) &gt;= 8.5%, 1.1055, 1.0525)), 1.0525)</f>
        <v>9.5495580245934537</v>
      </c>
    </row>
    <row r="5536" spans="1:8" x14ac:dyDescent="0.25">
      <c r="A5536" t="s">
        <v>176</v>
      </c>
      <c r="B5536" t="str">
        <f>VLOOKUP(C5536, olt_db!$B$2:$E$70, 2, 0)</f>
        <v>OLT-SMGN-Mega_Land</v>
      </c>
      <c r="C5536" t="s">
        <v>2034</v>
      </c>
      <c r="D5536" s="20" t="s">
        <v>2156</v>
      </c>
      <c r="E5536" s="20" t="s">
        <v>2158</v>
      </c>
      <c r="F5536" s="127">
        <v>2.9121472858363702</v>
      </c>
      <c r="G5536" s="128">
        <v>99.117135974332598</v>
      </c>
      <c r="H5536" s="51">
        <f>ACOS(COS(RADIANS(90-F5537)) * COS(RADIANS(90-F5536)) + SIN(RADIANS(90-F5537)) * SIN(RADIANS(90-F5536)) * COS(RADIANS(G5537-G5536))) * 6371392 * IFERROR(IF(AVERAGEIF('TT History'!$B:$B, D5536, 'TT History'!$E:$E) &gt; 9.8%, 1.1205, IF(AVERAGEIF('TT History'!$B:$B, D5536, 'TT History'!$E:$E) &gt;= 8.5%, 1.1055, 1.0525)), 1.0525)</f>
        <v>7.8573512195549524</v>
      </c>
    </row>
    <row r="5537" spans="1:8" x14ac:dyDescent="0.25">
      <c r="A5537" t="s">
        <v>176</v>
      </c>
      <c r="B5537" t="str">
        <f>VLOOKUP(C5537, olt_db!$B$2:$E$70, 2, 0)</f>
        <v>OLT-SMGN-Mega_Land</v>
      </c>
      <c r="C5537" t="s">
        <v>2034</v>
      </c>
      <c r="D5537" s="20" t="s">
        <v>2156</v>
      </c>
      <c r="E5537" s="20" t="s">
        <v>2159</v>
      </c>
      <c r="F5537" s="127">
        <v>2.9120839405358998</v>
      </c>
      <c r="G5537" s="128">
        <v>99.117113713662505</v>
      </c>
      <c r="H5537" s="51">
        <f>ACOS(COS(RADIANS(90-F5538)) * COS(RADIANS(90-F5537)) + SIN(RADIANS(90-F5538)) * SIN(RADIANS(90-F5537)) * COS(RADIANS(G5538-G5537))) * 6371392 * IFERROR(IF(AVERAGEIF('TT History'!$B:$B, D5537, 'TT History'!$E:$E) &gt; 9.8%, 1.1205, IF(AVERAGEIF('TT History'!$B:$B, D5537, 'TT History'!$E:$E) &gt;= 8.5%, 1.1055, 1.0525)), 1.0525)</f>
        <v>9.164322407207699</v>
      </c>
    </row>
    <row r="5538" spans="1:8" x14ac:dyDescent="0.25">
      <c r="A5538" t="s">
        <v>176</v>
      </c>
      <c r="B5538" t="str">
        <f>VLOOKUP(C5538, olt_db!$B$2:$E$70, 2, 0)</f>
        <v>OLT-SMGN-Mega_Land</v>
      </c>
      <c r="C5538" t="s">
        <v>2034</v>
      </c>
      <c r="D5538" s="20" t="s">
        <v>2156</v>
      </c>
      <c r="E5538" s="20" t="s">
        <v>2160</v>
      </c>
      <c r="F5538" s="127">
        <v>2.9120092545924701</v>
      </c>
      <c r="G5538" s="128">
        <v>99.117090176848606</v>
      </c>
      <c r="H5538" s="51">
        <f>ACOS(COS(RADIANS(90-F5539)) * COS(RADIANS(90-F5538)) + SIN(RADIANS(90-F5539)) * SIN(RADIANS(90-F5538)) * COS(RADIANS(G5539-G5538))) * 6371392 * IFERROR(IF(AVERAGEIF('TT History'!$B:$B, D5538, 'TT History'!$E:$E) &gt; 9.8%, 1.1205, IF(AVERAGEIF('TT History'!$B:$B, D5538, 'TT History'!$E:$E) &gt;= 8.5%, 1.1055, 1.0525)), 1.0525)</f>
        <v>8.5083539110656652</v>
      </c>
    </row>
    <row r="5539" spans="1:8" x14ac:dyDescent="0.25">
      <c r="A5539" t="s">
        <v>176</v>
      </c>
      <c r="B5539" t="str">
        <f>VLOOKUP(C5539, olt_db!$B$2:$E$70, 2, 0)</f>
        <v>OLT-SMGN-Mega_Land</v>
      </c>
      <c r="C5539" t="s">
        <v>2034</v>
      </c>
      <c r="D5539" s="20" t="s">
        <v>2156</v>
      </c>
      <c r="E5539" s="20" t="s">
        <v>2161</v>
      </c>
      <c r="F5539" s="127">
        <v>2.9119480089854601</v>
      </c>
      <c r="G5539" s="128">
        <v>99.117050967979097</v>
      </c>
      <c r="H5539" s="51">
        <f>ACOS(COS(RADIANS(90-F5540)) * COS(RADIANS(90-F5539)) + SIN(RADIANS(90-F5540)) * SIN(RADIANS(90-F5539)) * COS(RADIANS(G5540-G5539))) * 6371392 * IFERROR(IF(AVERAGEIF('TT History'!$B:$B, D5539, 'TT History'!$E:$E) &gt; 9.8%, 1.1205, IF(AVERAGEIF('TT History'!$B:$B, D5539, 'TT History'!$E:$E) &gt;= 8.5%, 1.1055, 1.0525)), 1.0525)</f>
        <v>9.2537748637279726</v>
      </c>
    </row>
    <row r="5540" spans="1:8" x14ac:dyDescent="0.25">
      <c r="A5540" t="s">
        <v>176</v>
      </c>
      <c r="B5540" t="str">
        <f>VLOOKUP(C5540, olt_db!$B$2:$E$70, 2, 0)</f>
        <v>OLT-SMGN-Mega_Land</v>
      </c>
      <c r="C5540" t="s">
        <v>2034</v>
      </c>
      <c r="D5540" s="20" t="s">
        <v>2156</v>
      </c>
      <c r="E5540" s="20" t="s">
        <v>2162</v>
      </c>
      <c r="F5540" s="127">
        <v>2.91188496283434</v>
      </c>
      <c r="G5540" s="128">
        <v>99.117003196489193</v>
      </c>
      <c r="H5540" s="51">
        <f>ACOS(COS(RADIANS(90-F5541)) * COS(RADIANS(90-F5540)) + SIN(RADIANS(90-F5541)) * SIN(RADIANS(90-F5540)) * COS(RADIANS(G5541-G5540))) * 6371392 * IFERROR(IF(AVERAGEIF('TT History'!$B:$B, D5540, 'TT History'!$E:$E) &gt; 9.8%, 1.1205, IF(AVERAGEIF('TT History'!$B:$B, D5540, 'TT History'!$E:$E) &gt;= 8.5%, 1.1055, 1.0525)), 1.0525)</f>
        <v>8.1676530073855655</v>
      </c>
    </row>
    <row r="5541" spans="1:8" x14ac:dyDescent="0.25">
      <c r="A5541" t="s">
        <v>176</v>
      </c>
      <c r="B5541" t="str">
        <f>VLOOKUP(C5541, olt_db!$B$2:$E$70, 2, 0)</f>
        <v>OLT-SMGN-Mega_Land</v>
      </c>
      <c r="C5541" t="s">
        <v>2034</v>
      </c>
      <c r="D5541" s="20" t="s">
        <v>2156</v>
      </c>
      <c r="E5541" s="20" t="s">
        <v>2163</v>
      </c>
      <c r="F5541" s="127">
        <v>2.9118406854088699</v>
      </c>
      <c r="G5541" s="128">
        <v>99.116949189960593</v>
      </c>
      <c r="H5541" s="51">
        <f>ACOS(COS(RADIANS(90-F5542)) * COS(RADIANS(90-F5541)) + SIN(RADIANS(90-F5542)) * SIN(RADIANS(90-F5541)) * COS(RADIANS(G5542-G5541))) * 6371392 * IFERROR(IF(AVERAGEIF('TT History'!$B:$B, D5541, 'TT History'!$E:$E) &gt; 9.8%, 1.1205, IF(AVERAGEIF('TT History'!$B:$B, D5541, 'TT History'!$E:$E) &gt;= 8.5%, 1.1055, 1.0525)), 1.0525)</f>
        <v>10.799820942495634</v>
      </c>
    </row>
    <row r="5542" spans="1:8" x14ac:dyDescent="0.25">
      <c r="A5542" t="s">
        <v>176</v>
      </c>
      <c r="B5542" t="str">
        <f>VLOOKUP(C5542, olt_db!$B$2:$E$70, 2, 0)</f>
        <v>OLT-SMGN-Mega_Land</v>
      </c>
      <c r="C5542" t="s">
        <v>2034</v>
      </c>
      <c r="D5542" s="20" t="s">
        <v>2156</v>
      </c>
      <c r="E5542" s="20" t="s">
        <v>2164</v>
      </c>
      <c r="F5542" s="127">
        <v>2.91180084479964</v>
      </c>
      <c r="G5542" s="128">
        <v>99.116865853912898</v>
      </c>
      <c r="H5542" s="51">
        <f>ACOS(COS(RADIANS(90-F5543)) * COS(RADIANS(90-F5542)) + SIN(RADIANS(90-F5543)) * SIN(RADIANS(90-F5542)) * COS(RADIANS(G5543-G5542))) * 6371392 * IFERROR(IF(AVERAGEIF('TT History'!$B:$B, D5542, 'TT History'!$E:$E) &gt; 9.8%, 1.1205, IF(AVERAGEIF('TT History'!$B:$B, D5542, 'TT History'!$E:$E) &gt;= 8.5%, 1.1055, 1.0525)), 1.0525)</f>
        <v>7.8031553478540365</v>
      </c>
    </row>
    <row r="5543" spans="1:8" x14ac:dyDescent="0.25">
      <c r="A5543" t="s">
        <v>176</v>
      </c>
      <c r="B5543" t="str">
        <f>VLOOKUP(C5543, olt_db!$B$2:$E$70, 2, 0)</f>
        <v>OLT-SMGN-Mega_Land</v>
      </c>
      <c r="C5543" t="s">
        <v>2034</v>
      </c>
      <c r="D5543" s="20" t="s">
        <v>2156</v>
      </c>
      <c r="E5543" s="20" t="s">
        <v>2165</v>
      </c>
      <c r="F5543" s="127">
        <v>2.9117756216334301</v>
      </c>
      <c r="G5543" s="128">
        <v>99.116804050056899</v>
      </c>
      <c r="H5543" s="51">
        <f>ACOS(COS(RADIANS(90-F5544)) * COS(RADIANS(90-F5543)) + SIN(RADIANS(90-F5544)) * SIN(RADIANS(90-F5543)) * COS(RADIANS(G5544-G5543))) * 6371392 * IFERROR(IF(AVERAGEIF('TT History'!$B:$B, D5543, 'TT History'!$E:$E) &gt; 9.8%, 1.1205, IF(AVERAGEIF('TT History'!$B:$B, D5543, 'TT History'!$E:$E) &gt;= 8.5%, 1.1055, 1.0525)), 1.0525)</f>
        <v>5.4190611948491814</v>
      </c>
    </row>
    <row r="5544" spans="1:8" x14ac:dyDescent="0.25">
      <c r="A5544" t="s">
        <v>176</v>
      </c>
      <c r="B5544" t="str">
        <f>VLOOKUP(C5544, olt_db!$B$2:$E$70, 2, 0)</f>
        <v>OLT-SMGN-Mega_Land</v>
      </c>
      <c r="C5544" t="s">
        <v>2034</v>
      </c>
      <c r="D5544" s="20" t="s">
        <v>2156</v>
      </c>
      <c r="E5544" s="20" t="s">
        <v>2166</v>
      </c>
      <c r="F5544" s="127">
        <v>2.9117616962557999</v>
      </c>
      <c r="G5544" s="128">
        <v>99.116759830990205</v>
      </c>
      <c r="H5544" s="51">
        <f>ACOS(COS(RADIANS(90-F5545)) * COS(RADIANS(90-F5544)) + SIN(RADIANS(90-F5545)) * SIN(RADIANS(90-F5544)) * COS(RADIANS(G5545-G5544))) * 6371392 * IFERROR(IF(AVERAGEIF('TT History'!$B:$B, D5544, 'TT History'!$E:$E) &gt; 9.8%, 1.1205, IF(AVERAGEIF('TT History'!$B:$B, D5544, 'TT History'!$E:$E) &gt;= 8.5%, 1.1055, 1.0525)), 1.0525)</f>
        <v>6.3803851980465316</v>
      </c>
    </row>
    <row r="5545" spans="1:8" x14ac:dyDescent="0.25">
      <c r="A5545" t="s">
        <v>176</v>
      </c>
      <c r="B5545" t="str">
        <f>VLOOKUP(C5545, olt_db!$B$2:$E$70, 2, 0)</f>
        <v>OLT-SMGN-Mega_Land</v>
      </c>
      <c r="C5545" t="s">
        <v>2034</v>
      </c>
      <c r="D5545" s="20" t="s">
        <v>2156</v>
      </c>
      <c r="E5545" s="20" t="s">
        <v>2167</v>
      </c>
      <c r="F5545" s="127">
        <v>2.9117451388498101</v>
      </c>
      <c r="G5545" s="128">
        <v>99.116707824124902</v>
      </c>
      <c r="H5545" s="51">
        <f>ACOS(COS(RADIANS(90-F5546)) * COS(RADIANS(90-F5545)) + SIN(RADIANS(90-F5546)) * SIN(RADIANS(90-F5545)) * COS(RADIANS(G5546-G5545))) * 6371392 * IFERROR(IF(AVERAGEIF('TT History'!$B:$B, D5545, 'TT History'!$E:$E) &gt; 9.8%, 1.1205, IF(AVERAGEIF('TT History'!$B:$B, D5545, 'TT History'!$E:$E) &gt;= 8.5%, 1.1055, 1.0525)), 1.0525)</f>
        <v>6.9460835987688041</v>
      </c>
    </row>
    <row r="5546" spans="1:8" x14ac:dyDescent="0.25">
      <c r="A5546" t="s">
        <v>176</v>
      </c>
      <c r="B5546" t="str">
        <f>VLOOKUP(C5546, olt_db!$B$2:$E$70, 2, 0)</f>
        <v>OLT-SMGN-Mega_Land</v>
      </c>
      <c r="C5546" t="s">
        <v>2034</v>
      </c>
      <c r="D5546" s="20" t="s">
        <v>2156</v>
      </c>
      <c r="E5546" s="20" t="s">
        <v>2168</v>
      </c>
      <c r="F5546" s="127">
        <v>2.91173169338995</v>
      </c>
      <c r="G5546" s="128">
        <v>99.116649948389593</v>
      </c>
      <c r="H5546" s="51">
        <f>ACOS(COS(RADIANS(90-F5547)) * COS(RADIANS(90-F5546)) + SIN(RADIANS(90-F5547)) * SIN(RADIANS(90-F5546)) * COS(RADIANS(G5547-G5546))) * 6371392 * IFERROR(IF(AVERAGEIF('TT History'!$B:$B, D5546, 'TT History'!$E:$E) &gt; 9.8%, 1.1205, IF(AVERAGEIF('TT History'!$B:$B, D5546, 'TT History'!$E:$E) &gt;= 8.5%, 1.1055, 1.0525)), 1.0525)</f>
        <v>6.2259310766332643</v>
      </c>
    </row>
    <row r="5547" spans="1:8" x14ac:dyDescent="0.25">
      <c r="A5547" t="s">
        <v>176</v>
      </c>
      <c r="B5547" t="str">
        <f>VLOOKUP(C5547, olt_db!$B$2:$E$70, 2, 0)</f>
        <v>OLT-SMGN-Mega_Land</v>
      </c>
      <c r="C5547" t="s">
        <v>2034</v>
      </c>
      <c r="D5547" s="20" t="s">
        <v>2156</v>
      </c>
      <c r="E5547" s="20" t="s">
        <v>2169</v>
      </c>
      <c r="F5547" s="127">
        <v>2.91171979640963</v>
      </c>
      <c r="G5547" s="128">
        <v>99.116598027749504</v>
      </c>
      <c r="H5547" s="51">
        <f>ACOS(COS(RADIANS(90-F5548)) * COS(RADIANS(90-F5547)) + SIN(RADIANS(90-F5548)) * SIN(RADIANS(90-F5547)) * COS(RADIANS(G5548-G5547))) * 6371392 * IFERROR(IF(AVERAGEIF('TT History'!$B:$B, D5547, 'TT History'!$E:$E) &gt; 9.8%, 1.1205, IF(AVERAGEIF('TT History'!$B:$B, D5547, 'TT History'!$E:$E) &gt;= 8.5%, 1.1055, 1.0525)), 1.0525)</f>
        <v>6.7307108341506607</v>
      </c>
    </row>
    <row r="5548" spans="1:8" x14ac:dyDescent="0.25">
      <c r="A5548" t="s">
        <v>176</v>
      </c>
      <c r="B5548" t="str">
        <f>VLOOKUP(C5548, olt_db!$B$2:$E$70, 2, 0)</f>
        <v>OLT-SMGN-Mega_Land</v>
      </c>
      <c r="C5548" t="s">
        <v>2034</v>
      </c>
      <c r="D5548" s="20" t="s">
        <v>2156</v>
      </c>
      <c r="E5548" s="20" t="s">
        <v>2170</v>
      </c>
      <c r="F5548" s="127">
        <v>2.9117072173055498</v>
      </c>
      <c r="G5548" s="128">
        <v>99.116541842715307</v>
      </c>
      <c r="H5548" s="51">
        <f>ACOS(COS(RADIANS(90-F5549)) * COS(RADIANS(90-F5548)) + SIN(RADIANS(90-F5549)) * SIN(RADIANS(90-F5548)) * COS(RADIANS(G5549-G5548))) * 6371392 * IFERROR(IF(AVERAGEIF('TT History'!$B:$B, D5548, 'TT History'!$E:$E) &gt; 9.8%, 1.1205, IF(AVERAGEIF('TT History'!$B:$B, D5548, 'TT History'!$E:$E) &gt;= 8.5%, 1.1055, 1.0525)), 1.0525)</f>
        <v>7.9319740164537427</v>
      </c>
    </row>
    <row r="5549" spans="1:8" x14ac:dyDescent="0.25">
      <c r="A5549" t="s">
        <v>176</v>
      </c>
      <c r="B5549" t="str">
        <f>VLOOKUP(C5549, olt_db!$B$2:$E$70, 2, 0)</f>
        <v>OLT-SMGN-Mega_Land</v>
      </c>
      <c r="C5549" t="s">
        <v>2034</v>
      </c>
      <c r="D5549" s="20" t="s">
        <v>2156</v>
      </c>
      <c r="E5549" s="20" t="s">
        <v>2171</v>
      </c>
      <c r="F5549" s="127">
        <v>2.91169275444416</v>
      </c>
      <c r="G5549" s="128">
        <v>99.116475541554493</v>
      </c>
      <c r="H5549" s="51">
        <f>ACOS(COS(RADIANS(90-F5550)) * COS(RADIANS(90-F5549)) + SIN(RADIANS(90-F5550)) * SIN(RADIANS(90-F5549)) * COS(RADIANS(G5550-G5549))) * 6371392 * IFERROR(IF(AVERAGEIF('TT History'!$B:$B, D5549, 'TT History'!$E:$E) &gt; 9.8%, 1.1205, IF(AVERAGEIF('TT History'!$B:$B, D5549, 'TT History'!$E:$E) &gt;= 8.5%, 1.1055, 1.0525)), 1.0525)</f>
        <v>6.2651008321449329</v>
      </c>
    </row>
    <row r="5550" spans="1:8" x14ac:dyDescent="0.25">
      <c r="A5550" t="s">
        <v>176</v>
      </c>
      <c r="B5550" t="str">
        <f>VLOOKUP(C5550, olt_db!$B$2:$E$70, 2, 0)</f>
        <v>OLT-SMGN-Mega_Land</v>
      </c>
      <c r="C5550" t="s">
        <v>2034</v>
      </c>
      <c r="D5550" s="20" t="s">
        <v>2156</v>
      </c>
      <c r="E5550" s="20" t="s">
        <v>2172</v>
      </c>
      <c r="F5550" s="127">
        <v>2.9116709239993801</v>
      </c>
      <c r="G5550" s="128">
        <v>99.116426609148505</v>
      </c>
      <c r="H5550" s="51">
        <f>ACOS(COS(RADIANS(90-F5551)) * COS(RADIANS(90-F5550)) + SIN(RADIANS(90-F5551)) * SIN(RADIANS(90-F5550)) * COS(RADIANS(G5551-G5550))) * 6371392 * IFERROR(IF(AVERAGEIF('TT History'!$B:$B, D5550, 'TT History'!$E:$E) &gt; 9.8%, 1.1205, IF(AVERAGEIF('TT History'!$B:$B, D5550, 'TT History'!$E:$E) &gt;= 8.5%, 1.1055, 1.0525)), 1.0525)</f>
        <v>5.4301054896915915</v>
      </c>
    </row>
    <row r="5551" spans="1:8" x14ac:dyDescent="0.25">
      <c r="A5551" t="s">
        <v>176</v>
      </c>
      <c r="B5551" t="str">
        <f>VLOOKUP(C5551, olt_db!$B$2:$E$70, 2, 0)</f>
        <v>OLT-SMGN-Mega_Land</v>
      </c>
      <c r="C5551" t="s">
        <v>2034</v>
      </c>
      <c r="D5551" s="20" t="s">
        <v>2156</v>
      </c>
      <c r="E5551" s="20" t="s">
        <v>2173</v>
      </c>
      <c r="F5551" s="127">
        <v>2.9116465481531502</v>
      </c>
      <c r="G5551" s="128">
        <v>99.116387083496605</v>
      </c>
      <c r="H5551" s="51">
        <f>ACOS(COS(RADIANS(90-F5552)) * COS(RADIANS(90-F5551)) + SIN(RADIANS(90-F5552)) * SIN(RADIANS(90-F5551)) * COS(RADIANS(G5552-G5551))) * 6371392 * IFERROR(IF(AVERAGEIF('TT History'!$B:$B, D5551, 'TT History'!$E:$E) &gt; 9.8%, 1.1205, IF(AVERAGEIF('TT History'!$B:$B, D5551, 'TT History'!$E:$E) &gt;= 8.5%, 1.1055, 1.0525)), 1.0525)</f>
        <v>5.9150523389043581</v>
      </c>
    </row>
    <row r="5552" spans="1:8" x14ac:dyDescent="0.25">
      <c r="A5552" t="s">
        <v>176</v>
      </c>
      <c r="B5552" t="str">
        <f>VLOOKUP(C5552, olt_db!$B$2:$E$70, 2, 0)</f>
        <v>OLT-SMGN-Mega_Land</v>
      </c>
      <c r="C5552" t="s">
        <v>2034</v>
      </c>
      <c r="D5552" s="20" t="s">
        <v>2156</v>
      </c>
      <c r="E5552" s="20" t="s">
        <v>2174</v>
      </c>
      <c r="F5552" s="127">
        <v>2.9116203780464098</v>
      </c>
      <c r="G5552" s="128">
        <v>99.116343794175094</v>
      </c>
      <c r="H5552" s="51">
        <f>ACOS(COS(RADIANS(90-F5553)) * COS(RADIANS(90-F5552)) + SIN(RADIANS(90-F5553)) * SIN(RADIANS(90-F5552)) * COS(RADIANS(G5553-G5552))) * 6371392 * IFERROR(IF(AVERAGEIF('TT History'!$B:$B, D5552, 'TT History'!$E:$E) &gt; 9.8%, 1.1205, IF(AVERAGEIF('TT History'!$B:$B, D5552, 'TT History'!$E:$E) &gt;= 8.5%, 1.1055, 1.0525)), 1.0525)</f>
        <v>6.8044823361312181</v>
      </c>
    </row>
    <row r="5553" spans="1:8" x14ac:dyDescent="0.25">
      <c r="A5553" t="s">
        <v>176</v>
      </c>
      <c r="B5553" t="str">
        <f>VLOOKUP(C5553, olt_db!$B$2:$E$70, 2, 0)</f>
        <v>OLT-SMGN-Mega_Land</v>
      </c>
      <c r="C5553" t="s">
        <v>2034</v>
      </c>
      <c r="D5553" s="20" t="s">
        <v>2156</v>
      </c>
      <c r="E5553" s="20" t="s">
        <v>2175</v>
      </c>
      <c r="F5553" s="127">
        <v>2.9115734203358699</v>
      </c>
      <c r="G5553" s="128">
        <v>99.116309477726006</v>
      </c>
      <c r="H5553" s="51">
        <f>ACOS(COS(RADIANS(90-F5554)) * COS(RADIANS(90-F5553)) + SIN(RADIANS(90-F5554)) * SIN(RADIANS(90-F5553)) * COS(RADIANS(G5554-G5553))) * 6371392 * IFERROR(IF(AVERAGEIF('TT History'!$B:$B, D5553, 'TT History'!$E:$E) &gt; 9.8%, 1.1205, IF(AVERAGEIF('TT History'!$B:$B, D5553, 'TT History'!$E:$E) &gt;= 8.5%, 1.1055, 1.0525)), 1.0525)</f>
        <v>6.8403399421313988</v>
      </c>
    </row>
    <row r="5554" spans="1:8" x14ac:dyDescent="0.25">
      <c r="A5554" t="s">
        <v>176</v>
      </c>
      <c r="B5554" t="str">
        <f>VLOOKUP(C5554, olt_db!$B$2:$E$70, 2, 0)</f>
        <v>OLT-SMGN-Mega_Land</v>
      </c>
      <c r="C5554" t="s">
        <v>2034</v>
      </c>
      <c r="D5554" s="20" t="s">
        <v>2156</v>
      </c>
      <c r="E5554" s="20" t="s">
        <v>2176</v>
      </c>
      <c r="F5554" s="127">
        <v>2.9115252351949801</v>
      </c>
      <c r="G5554" s="128">
        <v>99.116276356173103</v>
      </c>
      <c r="H5554" s="51">
        <f>ACOS(COS(RADIANS(90-F5555)) * COS(RADIANS(90-F5554)) + SIN(RADIANS(90-F5555)) * SIN(RADIANS(90-F5554)) * COS(RADIANS(G5555-G5554))) * 6371392 * IFERROR(IF(AVERAGEIF('TT History'!$B:$B, D5554, 'TT History'!$E:$E) &gt; 9.8%, 1.1205, IF(AVERAGEIF('TT History'!$B:$B, D5554, 'TT History'!$E:$E) &gt;= 8.5%, 1.1055, 1.0525)), 1.0525)</f>
        <v>6.9769217661158436</v>
      </c>
    </row>
    <row r="5555" spans="1:8" x14ac:dyDescent="0.25">
      <c r="A5555" t="s">
        <v>176</v>
      </c>
      <c r="B5555" t="str">
        <f>VLOOKUP(C5555, olt_db!$B$2:$E$70, 2, 0)</f>
        <v>OLT-SMGN-Mega_Land</v>
      </c>
      <c r="C5555" t="s">
        <v>2034</v>
      </c>
      <c r="D5555" s="20" t="s">
        <v>2156</v>
      </c>
      <c r="E5555" s="20" t="s">
        <v>2177</v>
      </c>
      <c r="F5555" s="127">
        <v>2.9114760596271201</v>
      </c>
      <c r="G5555" s="128">
        <v>99.116242608547694</v>
      </c>
      <c r="H5555" s="51">
        <f>ACOS(COS(RADIANS(90-F5556)) * COS(RADIANS(90-F5555)) + SIN(RADIANS(90-F5556)) * SIN(RADIANS(90-F5555)) * COS(RADIANS(G5556-G5555))) * 6371392 * IFERROR(IF(AVERAGEIF('TT History'!$B:$B, D5555, 'TT History'!$E:$E) &gt; 9.8%, 1.1205, IF(AVERAGEIF('TT History'!$B:$B, D5555, 'TT History'!$E:$E) &gt;= 8.5%, 1.1055, 1.0525)), 1.0525)</f>
        <v>7.112284748764897</v>
      </c>
    </row>
    <row r="5556" spans="1:8" x14ac:dyDescent="0.25">
      <c r="A5556" t="s">
        <v>176</v>
      </c>
      <c r="B5556" t="str">
        <f>VLOOKUP(C5556, olt_db!$B$2:$E$70, 2, 0)</f>
        <v>OLT-SMGN-Mega_Land</v>
      </c>
      <c r="C5556" t="s">
        <v>2034</v>
      </c>
      <c r="D5556" s="20" t="s">
        <v>2156</v>
      </c>
      <c r="E5556" s="20" t="s">
        <v>2178</v>
      </c>
      <c r="F5556" s="127">
        <v>2.9114330668131898</v>
      </c>
      <c r="G5556" s="128">
        <v>99.116199592465406</v>
      </c>
      <c r="H5556" s="51">
        <f>ACOS(COS(RADIANS(90-F5557)) * COS(RADIANS(90-F5556)) + SIN(RADIANS(90-F5557)) * SIN(RADIANS(90-F5556)) * COS(RADIANS(G5557-G5556))) * 6371392 * IFERROR(IF(AVERAGEIF('TT History'!$B:$B, D5556, 'TT History'!$E:$E) &gt; 9.8%, 1.1205, IF(AVERAGEIF('TT History'!$B:$B, D5556, 'TT History'!$E:$E) &gt;= 8.5%, 1.1055, 1.0525)), 1.0525)</f>
        <v>6.7573613547528577</v>
      </c>
    </row>
    <row r="5557" spans="1:8" x14ac:dyDescent="0.25">
      <c r="A5557" t="s">
        <v>176</v>
      </c>
      <c r="B5557" t="str">
        <f>VLOOKUP(C5557, olt_db!$B$2:$E$70, 2, 0)</f>
        <v>OLT-SMGN-Mega_Land</v>
      </c>
      <c r="C5557" t="s">
        <v>2034</v>
      </c>
      <c r="D5557" s="20" t="s">
        <v>2156</v>
      </c>
      <c r="E5557" s="20" t="s">
        <v>2179</v>
      </c>
      <c r="F5557" s="127">
        <v>2.9113832269683702</v>
      </c>
      <c r="G5557" s="128">
        <v>99.116170414405303</v>
      </c>
      <c r="H5557" s="51">
        <f>ACOS(COS(RADIANS(90-F5558)) * COS(RADIANS(90-F5557)) + SIN(RADIANS(90-F5558)) * SIN(RADIANS(90-F5557)) * COS(RADIANS(G5558-G5557))) * 6371392 * IFERROR(IF(AVERAGEIF('TT History'!$B:$B, D5557, 'TT History'!$E:$E) &gt; 9.8%, 1.1205, IF(AVERAGEIF('TT History'!$B:$B, D5557, 'TT History'!$E:$E) &gt;= 8.5%, 1.1055, 1.0525)), 1.0525)</f>
        <v>7.9796666960037186</v>
      </c>
    </row>
    <row r="5558" spans="1:8" x14ac:dyDescent="0.25">
      <c r="A5558" t="s">
        <v>176</v>
      </c>
      <c r="B5558" t="str">
        <f>VLOOKUP(C5558, olt_db!$B$2:$E$70, 2, 0)</f>
        <v>OLT-SMGN-Mega_Land</v>
      </c>
      <c r="C5558" t="s">
        <v>2034</v>
      </c>
      <c r="D5558" s="20" t="s">
        <v>2156</v>
      </c>
      <c r="E5558" s="20" t="s">
        <v>2180</v>
      </c>
      <c r="F5558" s="127">
        <v>2.91132582138804</v>
      </c>
      <c r="G5558" s="128">
        <v>99.1161335952347</v>
      </c>
      <c r="H5558" s="51">
        <f>ACOS(COS(RADIANS(90-F5559)) * COS(RADIANS(90-F5558)) + SIN(RADIANS(90-F5559)) * SIN(RADIANS(90-F5558)) * COS(RADIANS(G5559-G5558))) * 6371392 * IFERROR(IF(AVERAGEIF('TT History'!$B:$B, D5558, 'TT History'!$E:$E) &gt; 9.8%, 1.1205, IF(AVERAGEIF('TT History'!$B:$B, D5558, 'TT History'!$E:$E) &gt;= 8.5%, 1.1055, 1.0525)), 1.0525)</f>
        <v>5.8905242410265277</v>
      </c>
    </row>
    <row r="5559" spans="1:8" x14ac:dyDescent="0.25">
      <c r="A5559" t="s">
        <v>176</v>
      </c>
      <c r="B5559" t="str">
        <f>VLOOKUP(C5559, olt_db!$B$2:$E$70, 2, 0)</f>
        <v>OLT-SMGN-Mega_Land</v>
      </c>
      <c r="C5559" t="s">
        <v>2034</v>
      </c>
      <c r="D5559" s="20" t="s">
        <v>2156</v>
      </c>
      <c r="E5559" s="20" t="s">
        <v>2181</v>
      </c>
      <c r="F5559" s="127">
        <v>2.9112809110376601</v>
      </c>
      <c r="G5559" s="128">
        <v>99.116110848570202</v>
      </c>
      <c r="H5559" s="51">
        <f>ACOS(COS(RADIANS(90-F5560)) * COS(RADIANS(90-F5559)) + SIN(RADIANS(90-F5560)) * SIN(RADIANS(90-F5559)) * COS(RADIANS(G5560-G5559))) * 6371392 * IFERROR(IF(AVERAGEIF('TT History'!$B:$B, D5559, 'TT History'!$E:$E) &gt; 9.8%, 1.1205, IF(AVERAGEIF('TT History'!$B:$B, D5559, 'TT History'!$E:$E) &gt;= 8.5%, 1.1055, 1.0525)), 1.0525)</f>
        <v>6.9172735047247382</v>
      </c>
    </row>
    <row r="5560" spans="1:8" x14ac:dyDescent="0.25">
      <c r="A5560" t="s">
        <v>176</v>
      </c>
      <c r="B5560" t="str">
        <f>VLOOKUP(C5560, olt_db!$B$2:$E$70, 2, 0)</f>
        <v>OLT-SMGN-Mega_Land</v>
      </c>
      <c r="C5560" t="s">
        <v>2034</v>
      </c>
      <c r="D5560" s="20" t="s">
        <v>2156</v>
      </c>
      <c r="E5560" s="20" t="s">
        <v>2182</v>
      </c>
      <c r="F5560" s="127">
        <v>2.91122543749609</v>
      </c>
      <c r="G5560" s="128">
        <v>99.116090443784103</v>
      </c>
      <c r="H5560" s="51">
        <f>ACOS(COS(RADIANS(90-F5561)) * COS(RADIANS(90-F5560)) + SIN(RADIANS(90-F5561)) * SIN(RADIANS(90-F5560)) * COS(RADIANS(G5561-G5560))) * 6371392 * IFERROR(IF(AVERAGEIF('TT History'!$B:$B, D5560, 'TT History'!$E:$E) &gt; 9.8%, 1.1205, IF(AVERAGEIF('TT History'!$B:$B, D5560, 'TT History'!$E:$E) &gt;= 8.5%, 1.1055, 1.0525)), 1.0525)</f>
        <v>7.2863473911270997</v>
      </c>
    </row>
    <row r="5561" spans="1:8" x14ac:dyDescent="0.25">
      <c r="A5561" t="s">
        <v>176</v>
      </c>
      <c r="B5561" t="str">
        <f>VLOOKUP(C5561, olt_db!$B$2:$E$70, 2, 0)</f>
        <v>OLT-SMGN-Mega_Land</v>
      </c>
      <c r="C5561" t="s">
        <v>2034</v>
      </c>
      <c r="D5561" s="20" t="s">
        <v>2156</v>
      </c>
      <c r="E5561" s="20" t="s">
        <v>2183</v>
      </c>
      <c r="F5561" s="127">
        <v>2.91116880321335</v>
      </c>
      <c r="G5561" s="128">
        <v>99.116064559969502</v>
      </c>
      <c r="H5561" s="51">
        <f>ACOS(COS(RADIANS(90-F5562)) * COS(RADIANS(90-F5561)) + SIN(RADIANS(90-F5562)) * SIN(RADIANS(90-F5561)) * COS(RADIANS(G5562-G5561))) * 6371392 * IFERROR(IF(AVERAGEIF('TT History'!$B:$B, D5561, 'TT History'!$E:$E) &gt; 9.8%, 1.1205, IF(AVERAGEIF('TT History'!$B:$B, D5561, 'TT History'!$E:$E) &gt;= 8.5%, 1.1055, 1.0525)), 1.0525)</f>
        <v>7.0424475807290712</v>
      </c>
    </row>
    <row r="5562" spans="1:8" x14ac:dyDescent="0.25">
      <c r="A5562" t="s">
        <v>176</v>
      </c>
      <c r="B5562" t="str">
        <f>VLOOKUP(C5562, olt_db!$B$2:$E$70, 2, 0)</f>
        <v>OLT-SMGN-Mega_Land</v>
      </c>
      <c r="C5562" t="s">
        <v>2034</v>
      </c>
      <c r="D5562" s="20" t="s">
        <v>2156</v>
      </c>
      <c r="E5562" s="20" t="s">
        <v>2184</v>
      </c>
      <c r="F5562" s="127">
        <v>2.9111102601969998</v>
      </c>
      <c r="G5562" s="128">
        <v>99.116050637708895</v>
      </c>
      <c r="H5562" s="51">
        <f>ACOS(COS(RADIANS(90-F5563)) * COS(RADIANS(90-F5562)) + SIN(RADIANS(90-F5563)) * SIN(RADIANS(90-F5562)) * COS(RADIANS(G5563-G5562))) * 6371392 * IFERROR(IF(AVERAGEIF('TT History'!$B:$B, D5562, 'TT History'!$E:$E) &gt; 9.8%, 1.1205, IF(AVERAGEIF('TT History'!$B:$B, D5562, 'TT History'!$E:$E) &gt;= 8.5%, 1.1055, 1.0525)), 1.0525)</f>
        <v>7.7498689554976892</v>
      </c>
    </row>
    <row r="5563" spans="1:8" x14ac:dyDescent="0.25">
      <c r="A5563" t="s">
        <v>176</v>
      </c>
      <c r="B5563" t="str">
        <f>VLOOKUP(C5563, olt_db!$B$2:$E$70, 2, 0)</f>
        <v>OLT-SMGN-Mega_Land</v>
      </c>
      <c r="C5563" t="s">
        <v>2034</v>
      </c>
      <c r="D5563" s="20" t="s">
        <v>2156</v>
      </c>
      <c r="E5563" s="20" t="s">
        <v>2185</v>
      </c>
      <c r="F5563" s="127">
        <v>2.91104686561073</v>
      </c>
      <c r="G5563" s="128">
        <v>99.116031512645904</v>
      </c>
      <c r="H5563" s="51">
        <f>ACOS(COS(RADIANS(90-F5564)) * COS(RADIANS(90-F5563)) + SIN(RADIANS(90-F5564)) * SIN(RADIANS(90-F5563)) * COS(RADIANS(G5564-G5563))) * 6371392 * IFERROR(IF(AVERAGEIF('TT History'!$B:$B, D5563, 'TT History'!$E:$E) &gt; 9.8%, 1.1205, IF(AVERAGEIF('TT History'!$B:$B, D5563, 'TT History'!$E:$E) &gt;= 8.5%, 1.1055, 1.0525)), 1.0525)</f>
        <v>7.154976337202454</v>
      </c>
    </row>
    <row r="5564" spans="1:8" x14ac:dyDescent="0.25">
      <c r="A5564" t="s">
        <v>176</v>
      </c>
      <c r="B5564" t="str">
        <f>VLOOKUP(C5564, olt_db!$B$2:$E$70, 2, 0)</f>
        <v>OLT-SMGN-Mega_Land</v>
      </c>
      <c r="C5564" t="s">
        <v>2034</v>
      </c>
      <c r="D5564" s="20" t="s">
        <v>2156</v>
      </c>
      <c r="E5564" s="20" t="s">
        <v>2186</v>
      </c>
      <c r="F5564" s="127">
        <v>2.91098821361396</v>
      </c>
      <c r="G5564" s="128">
        <v>99.116014230932905</v>
      </c>
      <c r="H5564" s="51">
        <f>ACOS(COS(RADIANS(90-F5565)) * COS(RADIANS(90-F5564)) + SIN(RADIANS(90-F5565)) * SIN(RADIANS(90-F5564)) * COS(RADIANS(G5565-G5564))) * 6371392 * IFERROR(IF(AVERAGEIF('TT History'!$B:$B, D5564, 'TT History'!$E:$E) &gt; 9.8%, 1.1205, IF(AVERAGEIF('TT History'!$B:$B, D5564, 'TT History'!$E:$E) &gt;= 8.5%, 1.1055, 1.0525)), 1.0525)</f>
        <v>6.6313232453778586</v>
      </c>
    </row>
    <row r="5565" spans="1:8" x14ac:dyDescent="0.25">
      <c r="A5565" t="s">
        <v>176</v>
      </c>
      <c r="B5565" t="str">
        <f>VLOOKUP(C5565, olt_db!$B$2:$E$70, 2, 0)</f>
        <v>OLT-SMGN-Mega_Land</v>
      </c>
      <c r="C5565" t="s">
        <v>2034</v>
      </c>
      <c r="D5565" s="20" t="s">
        <v>2156</v>
      </c>
      <c r="E5565" s="20" t="s">
        <v>2187</v>
      </c>
      <c r="F5565" s="127">
        <v>2.91093409030392</v>
      </c>
      <c r="G5565" s="128">
        <v>99.115997426653806</v>
      </c>
      <c r="H5565" s="51">
        <f>ACOS(COS(RADIANS(90-F5566)) * COS(RADIANS(90-F5565)) + SIN(RADIANS(90-F5566)) * SIN(RADIANS(90-F5565)) * COS(RADIANS(G5566-G5565))) * 6371392 * IFERROR(IF(AVERAGEIF('TT History'!$B:$B, D5565, 'TT History'!$E:$E) &gt; 9.8%, 1.1205, IF(AVERAGEIF('TT History'!$B:$B, D5565, 'TT History'!$E:$E) &gt;= 8.5%, 1.1055, 1.0525)), 1.0525)</f>
        <v>7.9502062961456188</v>
      </c>
    </row>
    <row r="5566" spans="1:8" x14ac:dyDescent="0.25">
      <c r="A5566" t="s">
        <v>176</v>
      </c>
      <c r="B5566" t="str">
        <f>VLOOKUP(C5566, olt_db!$B$2:$E$70, 2, 0)</f>
        <v>OLT-SMGN-Mega_Land</v>
      </c>
      <c r="C5566" t="s">
        <v>2034</v>
      </c>
      <c r="D5566" s="20" t="s">
        <v>2156</v>
      </c>
      <c r="E5566" s="20" t="s">
        <v>2188</v>
      </c>
      <c r="F5566" s="127">
        <v>2.9108708119659998</v>
      </c>
      <c r="G5566" s="128">
        <v>99.115972694484796</v>
      </c>
      <c r="H5566" s="51">
        <f>ACOS(COS(RADIANS(90-F5567)) * COS(RADIANS(90-F5566)) + SIN(RADIANS(90-F5567)) * SIN(RADIANS(90-F5566)) * COS(RADIANS(G5567-G5566))) * 6371392 * IFERROR(IF(AVERAGEIF('TT History'!$B:$B, D5566, 'TT History'!$E:$E) &gt; 9.8%, 1.1205, IF(AVERAGEIF('TT History'!$B:$B, D5566, 'TT History'!$E:$E) &gt;= 8.5%, 1.1055, 1.0525)), 1.0525)</f>
        <v>9.1425051592162774</v>
      </c>
    </row>
    <row r="5567" spans="1:8" x14ac:dyDescent="0.25">
      <c r="A5567" t="s">
        <v>176</v>
      </c>
      <c r="B5567" t="str">
        <f>VLOOKUP(C5567, olt_db!$B$2:$E$70, 2, 0)</f>
        <v>OLT-SMGN-Mega_Land</v>
      </c>
      <c r="C5567" t="s">
        <v>2034</v>
      </c>
      <c r="D5567" s="20" t="s">
        <v>2156</v>
      </c>
      <c r="E5567" s="20" t="s">
        <v>2189</v>
      </c>
      <c r="F5567" s="127">
        <v>2.9107942197594201</v>
      </c>
      <c r="G5567" s="128">
        <v>99.115957335101996</v>
      </c>
      <c r="H5567" s="51">
        <f>ACOS(COS(RADIANS(90-F5568)) * COS(RADIANS(90-F5567)) + SIN(RADIANS(90-F5568)) * SIN(RADIANS(90-F5567)) * COS(RADIANS(G5568-G5567))) * 6371392 * IFERROR(IF(AVERAGEIF('TT History'!$B:$B, D5567, 'TT History'!$E:$E) &gt; 9.8%, 1.1205, IF(AVERAGEIF('TT History'!$B:$B, D5567, 'TT History'!$E:$E) &gt;= 8.5%, 1.1055, 1.0525)), 1.0525)</f>
        <v>9.2715617904458849</v>
      </c>
    </row>
    <row r="5568" spans="1:8" x14ac:dyDescent="0.25">
      <c r="A5568" t="s">
        <v>176</v>
      </c>
      <c r="B5568" t="str">
        <f>VLOOKUP(C5568, olt_db!$B$2:$E$70, 2, 0)</f>
        <v>OLT-SMGN-Mega_Land</v>
      </c>
      <c r="C5568" t="s">
        <v>2034</v>
      </c>
      <c r="D5568" s="20" t="s">
        <v>2156</v>
      </c>
      <c r="E5568" s="20" t="s">
        <v>2190</v>
      </c>
      <c r="F5568" s="127">
        <v>2.9107260690445802</v>
      </c>
      <c r="G5568" s="128">
        <v>99.115916899439995</v>
      </c>
      <c r="H5568" s="51">
        <f>ACOS(COS(RADIANS(90-F5569)) * COS(RADIANS(90-F5568)) + SIN(RADIANS(90-F5569)) * SIN(RADIANS(90-F5568)) * COS(RADIANS(G5569-G5568))) * 6371392 * IFERROR(IF(AVERAGEIF('TT History'!$B:$B, D5568, 'TT History'!$E:$E) &gt; 9.8%, 1.1205, IF(AVERAGEIF('TT History'!$B:$B, D5568, 'TT History'!$E:$E) &gt;= 8.5%, 1.1055, 1.0525)), 1.0525)</f>
        <v>9.3961901812258866</v>
      </c>
    </row>
    <row r="5569" spans="1:8" x14ac:dyDescent="0.25">
      <c r="A5569" t="s">
        <v>176</v>
      </c>
      <c r="B5569" t="str">
        <f>VLOOKUP(C5569, olt_db!$B$2:$E$70, 2, 0)</f>
        <v>OLT-SMGN-Mega_Land</v>
      </c>
      <c r="C5569" t="s">
        <v>2034</v>
      </c>
      <c r="D5569" s="20" t="s">
        <v>2156</v>
      </c>
      <c r="E5569" s="20" t="s">
        <v>2191</v>
      </c>
      <c r="F5569" s="127">
        <v>2.9106457917625002</v>
      </c>
      <c r="G5569" s="128">
        <v>99.115916783488601</v>
      </c>
      <c r="H5569" s="51">
        <f>ACOS(COS(RADIANS(90-F5570)) * COS(RADIANS(90-F5569)) + SIN(RADIANS(90-F5570)) * SIN(RADIANS(90-F5569)) * COS(RADIANS(G5570-G5569))) * 6371392 * IFERROR(IF(AVERAGEIF('TT History'!$B:$B, D5569, 'TT History'!$E:$E) &gt; 9.8%, 1.1205, IF(AVERAGEIF('TT History'!$B:$B, D5569, 'TT History'!$E:$E) &gt;= 8.5%, 1.1055, 1.0525)), 1.0525)</f>
        <v>10.287479651525553</v>
      </c>
    </row>
    <row r="5570" spans="1:8" x14ac:dyDescent="0.25">
      <c r="A5570" t="s">
        <v>176</v>
      </c>
      <c r="B5570" t="str">
        <f>VLOOKUP(C5570, olt_db!$B$2:$E$70, 2, 0)</f>
        <v>OLT-SMGN-Mega_Land</v>
      </c>
      <c r="C5570" t="s">
        <v>2034</v>
      </c>
      <c r="D5570" s="20" t="s">
        <v>2156</v>
      </c>
      <c r="E5570" s="20" t="s">
        <v>2192</v>
      </c>
      <c r="F5570" s="127">
        <v>2.9105618257385899</v>
      </c>
      <c r="G5570" s="128">
        <v>99.115890781799095</v>
      </c>
      <c r="H5570" s="51">
        <f>ACOS(COS(RADIANS(90-F5571)) * COS(RADIANS(90-F5570)) + SIN(RADIANS(90-F5571)) * SIN(RADIANS(90-F5570)) * COS(RADIANS(G5571-G5570))) * 6371392 * IFERROR(IF(AVERAGEIF('TT History'!$B:$B, D5570, 'TT History'!$E:$E) &gt; 9.8%, 1.1205, IF(AVERAGEIF('TT History'!$B:$B, D5570, 'TT History'!$E:$E) &gt;= 8.5%, 1.1055, 1.0525)), 1.0525)</f>
        <v>10.661171043042859</v>
      </c>
    </row>
    <row r="5571" spans="1:8" x14ac:dyDescent="0.25">
      <c r="A5571" t="s">
        <v>176</v>
      </c>
      <c r="B5571" t="str">
        <f>VLOOKUP(C5571, olt_db!$B$2:$E$70, 2, 0)</f>
        <v>OLT-SMGN-Mega_Land</v>
      </c>
      <c r="C5571" t="s">
        <v>2034</v>
      </c>
      <c r="D5571" s="20" t="s">
        <v>2156</v>
      </c>
      <c r="E5571" s="20" t="s">
        <v>2193</v>
      </c>
      <c r="F5571" s="127">
        <v>2.9104884718101398</v>
      </c>
      <c r="G5571" s="128">
        <v>99.115836703941895</v>
      </c>
      <c r="H5571" s="51">
        <f>ACOS(COS(RADIANS(90-F5572)) * COS(RADIANS(90-F5571)) + SIN(RADIANS(90-F5572)) * SIN(RADIANS(90-F5571)) * COS(RADIANS(G5572-G5571))) * 6371392 * IFERROR(IF(AVERAGEIF('TT History'!$B:$B, D5571, 'TT History'!$E:$E) &gt; 9.8%, 1.1205, IF(AVERAGEIF('TT History'!$B:$B, D5571, 'TT History'!$E:$E) &gt;= 8.5%, 1.1055, 1.0525)), 1.0525)</f>
        <v>9.925881982958213</v>
      </c>
    </row>
    <row r="5572" spans="1:8" x14ac:dyDescent="0.25">
      <c r="A5572" t="s">
        <v>176</v>
      </c>
      <c r="B5572" t="str">
        <f>VLOOKUP(C5572, olt_db!$B$2:$E$70, 2, 0)</f>
        <v>OLT-SMGN-Mega_Land</v>
      </c>
      <c r="C5572" t="s">
        <v>2034</v>
      </c>
      <c r="D5572" s="20" t="s">
        <v>2156</v>
      </c>
      <c r="E5572" s="20" t="s">
        <v>2194</v>
      </c>
      <c r="F5572" s="127">
        <v>2.9104187209454602</v>
      </c>
      <c r="G5572" s="128">
        <v>99.115788403429804</v>
      </c>
      <c r="H5572" s="51">
        <f>ACOS(COS(RADIANS(90-F5573)) * COS(RADIANS(90-F5572)) + SIN(RADIANS(90-F5573)) * SIN(RADIANS(90-F5572)) * COS(RADIANS(G5573-G5572))) * 6371392 * IFERROR(IF(AVERAGEIF('TT History'!$B:$B, D5572, 'TT History'!$E:$E) &gt; 9.8%, 1.1205, IF(AVERAGEIF('TT History'!$B:$B, D5572, 'TT History'!$E:$E) &gt;= 8.5%, 1.1055, 1.0525)), 1.0525)</f>
        <v>10.725135375029831</v>
      </c>
    </row>
    <row r="5573" spans="1:8" x14ac:dyDescent="0.25">
      <c r="A5573" t="s">
        <v>176</v>
      </c>
      <c r="B5573" t="str">
        <f>VLOOKUP(C5573, olt_db!$B$2:$E$70, 2, 0)</f>
        <v>OLT-SMGN-Mega_Land</v>
      </c>
      <c r="C5573" t="s">
        <v>2034</v>
      </c>
      <c r="D5573" s="20" t="s">
        <v>2156</v>
      </c>
      <c r="E5573" s="20" t="s">
        <v>2195</v>
      </c>
      <c r="F5573" s="127">
        <v>2.9103495223539699</v>
      </c>
      <c r="G5573" s="128">
        <v>99.115728252549303</v>
      </c>
      <c r="H5573" s="51">
        <f>ACOS(COS(RADIANS(90-F5574)) * COS(RADIANS(90-F5573)) + SIN(RADIANS(90-F5574)) * SIN(RADIANS(90-F5573)) * COS(RADIANS(G5574-G5573))) * 6371392 * IFERROR(IF(AVERAGEIF('TT History'!$B:$B, D5573, 'TT History'!$E:$E) &gt; 9.8%, 1.1205, IF(AVERAGEIF('TT History'!$B:$B, D5573, 'TT History'!$E:$E) &gt;= 8.5%, 1.1055, 1.0525)), 1.0525)</f>
        <v>13.058170423189509</v>
      </c>
    </row>
    <row r="5574" spans="1:8" x14ac:dyDescent="0.25">
      <c r="A5574" t="s">
        <v>176</v>
      </c>
      <c r="B5574" t="str">
        <f>VLOOKUP(C5574, olt_db!$B$2:$E$70, 2, 0)</f>
        <v>OLT-SMGN-Mega_Land</v>
      </c>
      <c r="C5574" t="s">
        <v>2034</v>
      </c>
      <c r="D5574" s="20" t="s">
        <v>2156</v>
      </c>
      <c r="E5574" s="20" t="s">
        <v>2196</v>
      </c>
      <c r="F5574" s="127">
        <v>2.9102912012740498</v>
      </c>
      <c r="G5574" s="128">
        <v>99.1156330154963</v>
      </c>
      <c r="H5574" s="51">
        <f>ACOS(COS(RADIANS(90-F5575)) * COS(RADIANS(90-F5574)) + SIN(RADIANS(90-F5575)) * SIN(RADIANS(90-F5574)) * COS(RADIANS(G5575-G5574))) * 6371392 * IFERROR(IF(AVERAGEIF('TT History'!$B:$B, D5574, 'TT History'!$E:$E) &gt; 9.8%, 1.1205, IF(AVERAGEIF('TT History'!$B:$B, D5574, 'TT History'!$E:$E) &gt;= 8.5%, 1.1055, 1.0525)), 1.0525)</f>
        <v>10.788720480830985</v>
      </c>
    </row>
    <row r="5575" spans="1:8" x14ac:dyDescent="0.25">
      <c r="A5575" t="s">
        <v>176</v>
      </c>
      <c r="B5575" t="str">
        <f>VLOOKUP(C5575, olt_db!$B$2:$E$70, 2, 0)</f>
        <v>OLT-SMGN-Mega_Land</v>
      </c>
      <c r="C5575" t="s">
        <v>2034</v>
      </c>
      <c r="D5575" s="20" t="s">
        <v>2156</v>
      </c>
      <c r="E5575" s="20" t="s">
        <v>2197</v>
      </c>
      <c r="F5575" s="127">
        <v>2.9102458116616399</v>
      </c>
      <c r="G5575" s="128">
        <v>99.115552679315996</v>
      </c>
      <c r="H5575" s="51">
        <f>ACOS(COS(RADIANS(90-F5576)) * COS(RADIANS(90-F5575)) + SIN(RADIANS(90-F5576)) * SIN(RADIANS(90-F5575)) * COS(RADIANS(G5576-G5575))) * 6371392 * IFERROR(IF(AVERAGEIF('TT History'!$B:$B, D5575, 'TT History'!$E:$E) &gt; 9.8%, 1.1205, IF(AVERAGEIF('TT History'!$B:$B, D5575, 'TT History'!$E:$E) &gt;= 8.5%, 1.1055, 1.0525)), 1.0525)</f>
        <v>9.1855443324469892</v>
      </c>
    </row>
    <row r="5576" spans="1:8" x14ac:dyDescent="0.25">
      <c r="A5576" t="s">
        <v>176</v>
      </c>
      <c r="B5576" t="str">
        <f>VLOOKUP(C5576, olt_db!$B$2:$E$70, 2, 0)</f>
        <v>OLT-SMGN-Mega_Land</v>
      </c>
      <c r="C5576" t="s">
        <v>2034</v>
      </c>
      <c r="D5576" s="20" t="s">
        <v>2156</v>
      </c>
      <c r="E5576" s="20" t="s">
        <v>2198</v>
      </c>
      <c r="F5576" s="127">
        <v>2.9102016019410799</v>
      </c>
      <c r="G5576" s="128">
        <v>99.115487751021504</v>
      </c>
      <c r="H5576" s="51">
        <f>ACOS(COS(RADIANS(90-F5577)) * COS(RADIANS(90-F5576)) + SIN(RADIANS(90-F5577)) * SIN(RADIANS(90-F5576)) * COS(RADIANS(G5577-G5576))) * 6371392 * IFERROR(IF(AVERAGEIF('TT History'!$B:$B, D5576, 'TT History'!$E:$E) &gt; 9.8%, 1.1205, IF(AVERAGEIF('TT History'!$B:$B, D5576, 'TT History'!$E:$E) &gt;= 8.5%, 1.1055, 1.0525)), 1.0525)</f>
        <v>8.6676414256992516</v>
      </c>
    </row>
    <row r="5577" spans="1:8" x14ac:dyDescent="0.25">
      <c r="A5577" t="s">
        <v>176</v>
      </c>
      <c r="B5577" t="str">
        <f>VLOOKUP(C5577, olt_db!$B$2:$E$70, 2, 0)</f>
        <v>OLT-SMGN-Mega_Land</v>
      </c>
      <c r="C5577" t="s">
        <v>2034</v>
      </c>
      <c r="D5577" s="20" t="s">
        <v>2156</v>
      </c>
      <c r="E5577" s="20" t="s">
        <v>2199</v>
      </c>
      <c r="F5577" s="127">
        <v>2.9101599642871898</v>
      </c>
      <c r="G5577" s="128">
        <v>99.115426429560301</v>
      </c>
      <c r="H5577" s="51">
        <f>ACOS(COS(RADIANS(90-F5578)) * COS(RADIANS(90-F5577)) + SIN(RADIANS(90-F5578)) * SIN(RADIANS(90-F5577)) * COS(RADIANS(G5578-G5577))) * 6371392 * IFERROR(IF(AVERAGEIF('TT History'!$B:$B, D5577, 'TT History'!$E:$E) &gt; 9.8%, 1.1205, IF(AVERAGEIF('TT History'!$B:$B, D5577, 'TT History'!$E:$E) &gt;= 8.5%, 1.1055, 1.0525)), 1.0525)</f>
        <v>9.6037758442533274</v>
      </c>
    </row>
    <row r="5578" spans="1:8" x14ac:dyDescent="0.25">
      <c r="A5578" t="s">
        <v>176</v>
      </c>
      <c r="B5578" t="str">
        <f>VLOOKUP(C5578, olt_db!$B$2:$E$70, 2, 0)</f>
        <v>OLT-SMGN-Mega_Land</v>
      </c>
      <c r="C5578" t="s">
        <v>2034</v>
      </c>
      <c r="D5578" s="20" t="s">
        <v>2156</v>
      </c>
      <c r="E5578" s="20" t="s">
        <v>2200</v>
      </c>
      <c r="F5578" s="127">
        <v>2.9101194347058601</v>
      </c>
      <c r="G5578" s="128">
        <v>99.115354994439201</v>
      </c>
      <c r="H5578" s="51">
        <f>ACOS(COS(RADIANS(90-F5579)) * COS(RADIANS(90-F5578)) + SIN(RADIANS(90-F5579)) * SIN(RADIANS(90-F5578)) * COS(RADIANS(G5579-G5578))) * 6371392 * IFERROR(IF(AVERAGEIF('TT History'!$B:$B, D5578, 'TT History'!$E:$E) &gt; 9.8%, 1.1205, IF(AVERAGEIF('TT History'!$B:$B, D5578, 'TT History'!$E:$E) &gt;= 8.5%, 1.1055, 1.0525)), 1.0525)</f>
        <v>8.3118597860856411</v>
      </c>
    </row>
    <row r="5579" spans="1:8" x14ac:dyDescent="0.25">
      <c r="A5579" t="s">
        <v>176</v>
      </c>
      <c r="B5579" t="str">
        <f>VLOOKUP(C5579, olt_db!$B$2:$E$70, 2, 0)</f>
        <v>OLT-SMGN-Mega_Land</v>
      </c>
      <c r="C5579" t="s">
        <v>2034</v>
      </c>
      <c r="D5579" s="20" t="s">
        <v>2156</v>
      </c>
      <c r="E5579" s="20" t="s">
        <v>2201</v>
      </c>
      <c r="F5579" s="127">
        <v>2.9100796837006699</v>
      </c>
      <c r="G5579" s="128">
        <v>99.115296067342101</v>
      </c>
      <c r="H5579" s="51">
        <f>ACOS(COS(RADIANS(90-F5580)) * COS(RADIANS(90-F5579)) + SIN(RADIANS(90-F5580)) * SIN(RADIANS(90-F5579)) * COS(RADIANS(G5580-G5579))) * 6371392 * IFERROR(IF(AVERAGEIF('TT History'!$B:$B, D5579, 'TT History'!$E:$E) &gt; 9.8%, 1.1205, IF(AVERAGEIF('TT History'!$B:$B, D5579, 'TT History'!$E:$E) &gt;= 8.5%, 1.1055, 1.0525)), 1.0525)</f>
        <v>8.2473393130691957</v>
      </c>
    </row>
    <row r="5580" spans="1:8" x14ac:dyDescent="0.25">
      <c r="A5580" t="s">
        <v>176</v>
      </c>
      <c r="B5580" t="str">
        <f>VLOOKUP(C5580, olt_db!$B$2:$E$70, 2, 0)</f>
        <v>OLT-SMGN-Mega_Land</v>
      </c>
      <c r="C5580" t="s">
        <v>2034</v>
      </c>
      <c r="D5580" s="20" t="s">
        <v>2156</v>
      </c>
      <c r="E5580" s="20" t="s">
        <v>2202</v>
      </c>
      <c r="F5580" s="127">
        <v>2.91004636893999</v>
      </c>
      <c r="G5580" s="128">
        <v>99.115233896873704</v>
      </c>
      <c r="H5580" s="51">
        <f>ACOS(COS(RADIANS(90-F5581)) * COS(RADIANS(90-F5580)) + SIN(RADIANS(90-F5581)) * SIN(RADIANS(90-F5580)) * COS(RADIANS(G5581-G5580))) * 6371392 * IFERROR(IF(AVERAGEIF('TT History'!$B:$B, D5580, 'TT History'!$E:$E) &gt; 9.8%, 1.1205, IF(AVERAGEIF('TT History'!$B:$B, D5580, 'TT History'!$E:$E) &gt;= 8.5%, 1.1055, 1.0525)), 1.0525)</f>
        <v>10.309295212472369</v>
      </c>
    </row>
    <row r="5581" spans="1:8" x14ac:dyDescent="0.25">
      <c r="A5581" t="s">
        <v>176</v>
      </c>
      <c r="B5581" t="str">
        <f>VLOOKUP(C5581, olt_db!$B$2:$E$70, 2, 0)</f>
        <v>OLT-SMGN-Mega_Land</v>
      </c>
      <c r="C5581" t="s">
        <v>2034</v>
      </c>
      <c r="D5581" s="20" t="s">
        <v>2156</v>
      </c>
      <c r="E5581" s="20" t="s">
        <v>2203</v>
      </c>
      <c r="F5581" s="127">
        <v>2.9099957754339201</v>
      </c>
      <c r="G5581" s="128">
        <v>99.115161701411694</v>
      </c>
      <c r="H5581" s="51">
        <f>ACOS(COS(RADIANS(90-F5582)) * COS(RADIANS(90-F5581)) + SIN(RADIANS(90-F5582)) * SIN(RADIANS(90-F5581)) * COS(RADIANS(G5582-G5581))) * 6371392 * IFERROR(IF(AVERAGEIF('TT History'!$B:$B, D5581, 'TT History'!$E:$E) &gt; 9.8%, 1.1205, IF(AVERAGEIF('TT History'!$B:$B, D5581, 'TT History'!$E:$E) &gt;= 8.5%, 1.1055, 1.0525)), 1.0525)</f>
        <v>8.5177372650783916</v>
      </c>
    </row>
    <row r="5582" spans="1:8" x14ac:dyDescent="0.25">
      <c r="A5582" t="s">
        <v>176</v>
      </c>
      <c r="B5582" t="str">
        <f>VLOOKUP(C5582, olt_db!$B$2:$E$70, 2, 0)</f>
        <v>OLT-SMGN-Mega_Land</v>
      </c>
      <c r="C5582" t="s">
        <v>2034</v>
      </c>
      <c r="D5582" s="20" t="s">
        <v>2156</v>
      </c>
      <c r="E5582" s="20" t="s">
        <v>2204</v>
      </c>
      <c r="F5582" s="127">
        <v>2.9099523301764298</v>
      </c>
      <c r="G5582" s="128">
        <v>99.115103244070099</v>
      </c>
      <c r="H5582" s="51">
        <f>ACOS(COS(RADIANS(90-F5583)) * COS(RADIANS(90-F5582)) + SIN(RADIANS(90-F5583)) * SIN(RADIANS(90-F5582)) * COS(RADIANS(G5583-G5582))) * 6371392 * IFERROR(IF(AVERAGEIF('TT History'!$B:$B, D5582, 'TT History'!$E:$E) &gt; 9.8%, 1.1205, IF(AVERAGEIF('TT History'!$B:$B, D5582, 'TT History'!$E:$E) &gt;= 8.5%, 1.1055, 1.0525)), 1.0525)</f>
        <v>9.1588729672398088</v>
      </c>
    </row>
    <row r="5583" spans="1:8" x14ac:dyDescent="0.25">
      <c r="A5583" t="s">
        <v>176</v>
      </c>
      <c r="B5583" t="str">
        <f>VLOOKUP(C5583, olt_db!$B$2:$E$70, 2, 0)</f>
        <v>OLT-SMGN-Mega_Land</v>
      </c>
      <c r="C5583" t="s">
        <v>2034</v>
      </c>
      <c r="D5583" s="20" t="s">
        <v>2156</v>
      </c>
      <c r="E5583" s="20" t="s">
        <v>2205</v>
      </c>
      <c r="F5583" s="127">
        <v>2.9099051428995599</v>
      </c>
      <c r="G5583" s="128">
        <v>99.115040729065498</v>
      </c>
      <c r="H5583" s="51">
        <f>ACOS(COS(RADIANS(90-F5584)) * COS(RADIANS(90-F5583)) + SIN(RADIANS(90-F5584)) * SIN(RADIANS(90-F5583)) * COS(RADIANS(G5584-G5583))) * 6371392 * IFERROR(IF(AVERAGEIF('TT History'!$B:$B, D5583, 'TT History'!$E:$E) &gt; 9.8%, 1.1205, IF(AVERAGEIF('TT History'!$B:$B, D5583, 'TT History'!$E:$E) &gt;= 8.5%, 1.1055, 1.0525)), 1.0525)</f>
        <v>10.547235187137288</v>
      </c>
    </row>
    <row r="5584" spans="1:8" x14ac:dyDescent="0.25">
      <c r="A5584" t="s">
        <v>176</v>
      </c>
      <c r="B5584" t="str">
        <f>VLOOKUP(C5584, olt_db!$B$2:$E$70, 2, 0)</f>
        <v>OLT-SMGN-Mega_Land</v>
      </c>
      <c r="C5584" t="s">
        <v>2034</v>
      </c>
      <c r="D5584" s="20" t="s">
        <v>2156</v>
      </c>
      <c r="E5584" s="20" t="s">
        <v>2206</v>
      </c>
      <c r="F5584" s="127">
        <v>2.9098549421108602</v>
      </c>
      <c r="G5584" s="128">
        <v>99.1149657969451</v>
      </c>
      <c r="H5584" s="51">
        <f>ACOS(COS(RADIANS(90-F5585)) * COS(RADIANS(90-F5584)) + SIN(RADIANS(90-F5585)) * SIN(RADIANS(90-F5584)) * COS(RADIANS(G5585-G5584))) * 6371392 * IFERROR(IF(AVERAGEIF('TT History'!$B:$B, D5584, 'TT History'!$E:$E) &gt; 9.8%, 1.1205, IF(AVERAGEIF('TT History'!$B:$B, D5584, 'TT History'!$E:$E) &gt;= 8.5%, 1.1055, 1.0525)), 1.0525)</f>
        <v>10.556697987103211</v>
      </c>
    </row>
    <row r="5585" spans="1:8" x14ac:dyDescent="0.25">
      <c r="A5585" t="s">
        <v>176</v>
      </c>
      <c r="B5585" t="str">
        <f>VLOOKUP(C5585, olt_db!$B$2:$E$70, 2, 0)</f>
        <v>OLT-SMGN-Mega_Land</v>
      </c>
      <c r="C5585" t="s">
        <v>2034</v>
      </c>
      <c r="D5585" s="20" t="s">
        <v>2156</v>
      </c>
      <c r="E5585" s="20" t="s">
        <v>2207</v>
      </c>
      <c r="F5585" s="127">
        <v>2.9098001963254401</v>
      </c>
      <c r="G5585" s="128">
        <v>99.114894025116101</v>
      </c>
      <c r="H5585" s="51">
        <f>ACOS(COS(RADIANS(90-F5586)) * COS(RADIANS(90-F5585)) + SIN(RADIANS(90-F5586)) * SIN(RADIANS(90-F5585)) * COS(RADIANS(G5586-G5585))) * 6371392 * IFERROR(IF(AVERAGEIF('TT History'!$B:$B, D5585, 'TT History'!$E:$E) &gt; 9.8%, 1.1205, IF(AVERAGEIF('TT History'!$B:$B, D5585, 'TT History'!$E:$E) &gt;= 8.5%, 1.1055, 1.0525)), 1.0525)</f>
        <v>7.5150390825562861</v>
      </c>
    </row>
    <row r="5586" spans="1:8" x14ac:dyDescent="0.25">
      <c r="A5586" t="s">
        <v>176</v>
      </c>
      <c r="B5586" t="str">
        <f>VLOOKUP(C5586, olt_db!$B$2:$E$70, 2, 0)</f>
        <v>OLT-SMGN-Mega_Land</v>
      </c>
      <c r="C5586" t="s">
        <v>2034</v>
      </c>
      <c r="D5586" s="20" t="s">
        <v>2156</v>
      </c>
      <c r="E5586" s="20" t="s">
        <v>2208</v>
      </c>
      <c r="F5586" s="127">
        <v>2.90975898262348</v>
      </c>
      <c r="G5586" s="128">
        <v>99.114844718768794</v>
      </c>
      <c r="H5586" s="51">
        <f>ACOS(COS(RADIANS(90-F5587)) * COS(RADIANS(90-F5586)) + SIN(RADIANS(90-F5587)) * SIN(RADIANS(90-F5586)) * COS(RADIANS(G5587-G5586))) * 6371392 * IFERROR(IF(AVERAGEIF('TT History'!$B:$B, D5586, 'TT History'!$E:$E) &gt; 9.8%, 1.1205, IF(AVERAGEIF('TT History'!$B:$B, D5586, 'TT History'!$E:$E) &gt;= 8.5%, 1.1055, 1.0525)), 1.0525)</f>
        <v>7.1605563556140819</v>
      </c>
    </row>
    <row r="5587" spans="1:8" x14ac:dyDescent="0.25">
      <c r="A5587" t="s">
        <v>176</v>
      </c>
      <c r="B5587" t="str">
        <f>VLOOKUP(C5587, olt_db!$B$2:$E$70, 2, 0)</f>
        <v>OLT-SMGN-Mega_Land</v>
      </c>
      <c r="C5587" t="s">
        <v>2034</v>
      </c>
      <c r="D5587" s="20" t="s">
        <v>2156</v>
      </c>
      <c r="E5587" s="20" t="s">
        <v>2209</v>
      </c>
      <c r="F5587" s="127">
        <v>2.90972019386493</v>
      </c>
      <c r="G5587" s="128">
        <v>99.114797342246305</v>
      </c>
      <c r="H5587" s="51">
        <f>ACOS(COS(RADIANS(90-F5588)) * COS(RADIANS(90-F5587)) + SIN(RADIANS(90-F5588)) * SIN(RADIANS(90-F5587)) * COS(RADIANS(G5588-G5587))) * 6371392 * IFERROR(IF(AVERAGEIF('TT History'!$B:$B, D5587, 'TT History'!$E:$E) &gt; 9.8%, 1.1205, IF(AVERAGEIF('TT History'!$B:$B, D5587, 'TT History'!$E:$E) &gt;= 8.5%, 1.1055, 1.0525)), 1.0525)</f>
        <v>8.5732394155669258</v>
      </c>
    </row>
    <row r="5588" spans="1:8" x14ac:dyDescent="0.25">
      <c r="A5588" t="s">
        <v>176</v>
      </c>
      <c r="B5588" t="str">
        <f>VLOOKUP(C5588, olt_db!$B$2:$E$70, 2, 0)</f>
        <v>OLT-SMGN-Mega_Land</v>
      </c>
      <c r="C5588" t="s">
        <v>2034</v>
      </c>
      <c r="D5588" s="20" t="s">
        <v>2156</v>
      </c>
      <c r="E5588" s="20" t="s">
        <v>2210</v>
      </c>
      <c r="F5588" s="127">
        <v>2.90967289915673</v>
      </c>
      <c r="G5588" s="128">
        <v>99.114741335814202</v>
      </c>
      <c r="H5588" s="51">
        <f>ACOS(COS(RADIANS(90-F5589)) * COS(RADIANS(90-F5588)) + SIN(RADIANS(90-F5589)) * SIN(RADIANS(90-F5588)) * COS(RADIANS(G5589-G5588))) * 6371392 * IFERROR(IF(AVERAGEIF('TT History'!$B:$B, D5588, 'TT History'!$E:$E) &gt; 9.8%, 1.1205, IF(AVERAGEIF('TT History'!$B:$B, D5588, 'TT History'!$E:$E) &gt;= 8.5%, 1.1055, 1.0525)), 1.0525)</f>
        <v>12.531795330307228</v>
      </c>
    </row>
    <row r="5589" spans="1:8" x14ac:dyDescent="0.25">
      <c r="A5589" t="s">
        <v>176</v>
      </c>
      <c r="B5589" t="str">
        <f>VLOOKUP(C5589, olt_db!$B$2:$E$70, 2, 0)</f>
        <v>OLT-SMGN-Mega_Land</v>
      </c>
      <c r="C5589" t="s">
        <v>2034</v>
      </c>
      <c r="D5589" s="20" t="s">
        <v>2156</v>
      </c>
      <c r="E5589" s="20" t="s">
        <v>2211</v>
      </c>
      <c r="F5589" s="127">
        <v>2.90959517379062</v>
      </c>
      <c r="G5589" s="128">
        <v>99.114667601090403</v>
      </c>
      <c r="H5589" s="51">
        <f>ACOS(COS(RADIANS(90-F5590)) * COS(RADIANS(90-F5589)) + SIN(RADIANS(90-F5590)) * SIN(RADIANS(90-F5589)) * COS(RADIANS(G5590-G5589))) * 6371392 * IFERROR(IF(AVERAGEIF('TT History'!$B:$B, D5589, 'TT History'!$E:$E) &gt; 9.8%, 1.1205, IF(AVERAGEIF('TT History'!$B:$B, D5589, 'TT History'!$E:$E) &gt;= 8.5%, 1.1055, 1.0525)), 1.0525)</f>
        <v>10.421520984370686</v>
      </c>
    </row>
    <row r="5590" spans="1:8" x14ac:dyDescent="0.25">
      <c r="A5590" t="s">
        <v>176</v>
      </c>
      <c r="B5590" t="str">
        <f>VLOOKUP(C5590, olt_db!$B$2:$E$70, 2, 0)</f>
        <v>OLT-SMGN-Mega_Land</v>
      </c>
      <c r="C5590" t="s">
        <v>2034</v>
      </c>
      <c r="D5590" s="20" t="s">
        <v>2156</v>
      </c>
      <c r="E5590" s="20" t="s">
        <v>2212</v>
      </c>
      <c r="F5590" s="127">
        <v>2.90953352706449</v>
      </c>
      <c r="G5590" s="128">
        <v>99.114603266675601</v>
      </c>
      <c r="H5590" s="51">
        <f>ACOS(COS(RADIANS(90-F5591)) * COS(RADIANS(90-F5590)) + SIN(RADIANS(90-F5591)) * SIN(RADIANS(90-F5590)) * COS(RADIANS(G5591-G5590))) * 6371392 * IFERROR(IF(AVERAGEIF('TT History'!$B:$B, D5590, 'TT History'!$E:$E) &gt; 9.8%, 1.1205, IF(AVERAGEIF('TT History'!$B:$B, D5590, 'TT History'!$E:$E) &gt;= 8.5%, 1.1055, 1.0525)), 1.0525)</f>
        <v>8.8387523147568849</v>
      </c>
    </row>
    <row r="5591" spans="1:8" x14ac:dyDescent="0.25">
      <c r="A5591" t="s">
        <v>176</v>
      </c>
      <c r="B5591" t="str">
        <f>VLOOKUP(C5591, olt_db!$B$2:$E$70, 2, 0)</f>
        <v>OLT-SMGN-Mega_Land</v>
      </c>
      <c r="C5591" t="s">
        <v>2034</v>
      </c>
      <c r="D5591" s="20" t="s">
        <v>2156</v>
      </c>
      <c r="E5591" s="20" t="s">
        <v>2213</v>
      </c>
      <c r="F5591" s="127">
        <v>2.9094820530572898</v>
      </c>
      <c r="G5591" s="128">
        <v>99.114547938694201</v>
      </c>
      <c r="H5591" s="51">
        <f>ACOS(COS(RADIANS(90-F5592)) * COS(RADIANS(90-F5591)) + SIN(RADIANS(90-F5592)) * SIN(RADIANS(90-F5591)) * COS(RADIANS(G5592-G5591))) * 6371392 * IFERROR(IF(AVERAGEIF('TT History'!$B:$B, D5591, 'TT History'!$E:$E) &gt; 9.8%, 1.1205, IF(AVERAGEIF('TT History'!$B:$B, D5591, 'TT History'!$E:$E) &gt;= 8.5%, 1.1055, 1.0525)), 1.0525)</f>
        <v>10.262212800834908</v>
      </c>
    </row>
    <row r="5592" spans="1:8" x14ac:dyDescent="0.25">
      <c r="A5592" t="s">
        <v>176</v>
      </c>
      <c r="B5592" t="str">
        <f>VLOOKUP(C5592, olt_db!$B$2:$E$70, 2, 0)</f>
        <v>OLT-SMGN-Mega_Land</v>
      </c>
      <c r="C5592" t="s">
        <v>2034</v>
      </c>
      <c r="D5592" s="20" t="s">
        <v>2156</v>
      </c>
      <c r="E5592" s="20" t="s">
        <v>2214</v>
      </c>
      <c r="F5592" s="127">
        <v>2.9094180602077802</v>
      </c>
      <c r="G5592" s="128">
        <v>99.114487919305503</v>
      </c>
      <c r="H5592" s="51">
        <f>ACOS(COS(RADIANS(90-F5593)) * COS(RADIANS(90-F5592)) + SIN(RADIANS(90-F5593)) * SIN(RADIANS(90-F5592)) * COS(RADIANS(G5593-G5592))) * 6371392 * IFERROR(IF(AVERAGEIF('TT History'!$B:$B, D5592, 'TT History'!$E:$E) &gt; 9.8%, 1.1205, IF(AVERAGEIF('TT History'!$B:$B, D5592, 'TT History'!$E:$E) &gt;= 8.5%, 1.1055, 1.0525)), 1.0525)</f>
        <v>10.188976605701889</v>
      </c>
    </row>
    <row r="5593" spans="1:8" x14ac:dyDescent="0.25">
      <c r="A5593" t="s">
        <v>176</v>
      </c>
      <c r="B5593" t="str">
        <f>VLOOKUP(C5593, olt_db!$B$2:$E$70, 2, 0)</f>
        <v>OLT-SMGN-Mega_Land</v>
      </c>
      <c r="C5593" t="s">
        <v>2034</v>
      </c>
      <c r="D5593" s="20" t="s">
        <v>2156</v>
      </c>
      <c r="E5593" s="20" t="s">
        <v>2215</v>
      </c>
      <c r="F5593" s="127">
        <v>2.90935678727632</v>
      </c>
      <c r="G5593" s="128">
        <v>99.114425993994999</v>
      </c>
      <c r="H5593" s="51">
        <f>ACOS(COS(RADIANS(90-F5594)) * COS(RADIANS(90-F5593)) + SIN(RADIANS(90-F5594)) * SIN(RADIANS(90-F5593)) * COS(RADIANS(G5594-G5593))) * 6371392 * IFERROR(IF(AVERAGEIF('TT History'!$B:$B, D5593, 'TT History'!$E:$E) &gt; 9.8%, 1.1205, IF(AVERAGEIF('TT History'!$B:$B, D5593, 'TT History'!$E:$E) &gt;= 8.5%, 1.1055, 1.0525)), 1.0525)</f>
        <v>10.397540279607886</v>
      </c>
    </row>
    <row r="5594" spans="1:8" x14ac:dyDescent="0.25">
      <c r="A5594" t="s">
        <v>176</v>
      </c>
      <c r="B5594" t="str">
        <f>VLOOKUP(C5594, olt_db!$B$2:$E$70, 2, 0)</f>
        <v>OLT-SMGN-Mega_Land</v>
      </c>
      <c r="C5594" t="s">
        <v>2034</v>
      </c>
      <c r="D5594" s="20" t="s">
        <v>2156</v>
      </c>
      <c r="E5594" s="20" t="s">
        <v>2216</v>
      </c>
      <c r="F5594" s="127">
        <v>2.9092994624870601</v>
      </c>
      <c r="G5594" s="128">
        <v>99.114358042260605</v>
      </c>
      <c r="H5594" s="51">
        <f>ACOS(COS(RADIANS(90-F5595)) * COS(RADIANS(90-F5594)) + SIN(RADIANS(90-F5595)) * SIN(RADIANS(90-F5594)) * COS(RADIANS(G5595-G5594))) * 6371392 * IFERROR(IF(AVERAGEIF('TT History'!$B:$B, D5594, 'TT History'!$E:$E) &gt; 9.8%, 1.1205, IF(AVERAGEIF('TT History'!$B:$B, D5594, 'TT History'!$E:$E) &gt;= 8.5%, 1.1055, 1.0525)), 1.0525)</f>
        <v>9.8769720538210244</v>
      </c>
    </row>
    <row r="5595" spans="1:8" x14ac:dyDescent="0.25">
      <c r="A5595" t="s">
        <v>176</v>
      </c>
      <c r="B5595" t="str">
        <f>VLOOKUP(C5595, olt_db!$B$2:$E$70, 2, 0)</f>
        <v>OLT-SMGN-Mega_Land</v>
      </c>
      <c r="C5595" t="s">
        <v>2034</v>
      </c>
      <c r="D5595" s="20" t="s">
        <v>2156</v>
      </c>
      <c r="E5595" s="20" t="s">
        <v>2217</v>
      </c>
      <c r="F5595" s="127">
        <v>2.9092423706781299</v>
      </c>
      <c r="G5595" s="128">
        <v>99.114295817639302</v>
      </c>
      <c r="H5595" s="51">
        <f>ACOS(COS(RADIANS(90-F5596)) * COS(RADIANS(90-F5595)) + SIN(RADIANS(90-F5596)) * SIN(RADIANS(90-F5595)) * COS(RADIANS(G5596-G5595))) * 6371392 * IFERROR(IF(AVERAGEIF('TT History'!$B:$B, D5595, 'TT History'!$E:$E) &gt; 9.8%, 1.1205, IF(AVERAGEIF('TT History'!$B:$B, D5595, 'TT History'!$E:$E) &gt;= 8.5%, 1.1055, 1.0525)), 1.0525)</f>
        <v>10.888217233152973</v>
      </c>
    </row>
    <row r="5596" spans="1:8" x14ac:dyDescent="0.25">
      <c r="A5596" t="s">
        <v>176</v>
      </c>
      <c r="B5596" t="str">
        <f>VLOOKUP(C5596, olt_db!$B$2:$E$70, 2, 0)</f>
        <v>OLT-SMGN-Mega_Land</v>
      </c>
      <c r="C5596" t="s">
        <v>2034</v>
      </c>
      <c r="D5596" s="20" t="s">
        <v>2156</v>
      </c>
      <c r="E5596" s="20" t="s">
        <v>2218</v>
      </c>
      <c r="F5596" s="127">
        <v>2.9091792305036099</v>
      </c>
      <c r="G5596" s="128">
        <v>99.114227402560502</v>
      </c>
      <c r="H5596" s="51">
        <f>ACOS(COS(RADIANS(90-F5597)) * COS(RADIANS(90-F5596)) + SIN(RADIANS(90-F5597)) * SIN(RADIANS(90-F5596)) * COS(RADIANS(G5597-G5596))) * 6371392 * IFERROR(IF(AVERAGEIF('TT History'!$B:$B, D5596, 'TT History'!$E:$E) &gt; 9.8%, 1.1205, IF(AVERAGEIF('TT History'!$B:$B, D5596, 'TT History'!$E:$E) &gt;= 8.5%, 1.1055, 1.0525)), 1.0525)</f>
        <v>13.159857164893502</v>
      </c>
    </row>
    <row r="5597" spans="1:8" x14ac:dyDescent="0.25">
      <c r="A5597" t="s">
        <v>176</v>
      </c>
      <c r="B5597" t="str">
        <f>VLOOKUP(C5597, olt_db!$B$2:$E$70, 2, 0)</f>
        <v>OLT-SMGN-Mega_Land</v>
      </c>
      <c r="C5597" t="s">
        <v>2034</v>
      </c>
      <c r="D5597" s="20" t="s">
        <v>2156</v>
      </c>
      <c r="E5597" s="20" t="s">
        <v>2219</v>
      </c>
      <c r="F5597" s="127">
        <v>2.9091053214440898</v>
      </c>
      <c r="G5597" s="128">
        <v>99.1141425601447</v>
      </c>
      <c r="H5597" s="51">
        <f>ACOS(COS(RADIANS(90-F5598)) * COS(RADIANS(90-F5597)) + SIN(RADIANS(90-F5598)) * SIN(RADIANS(90-F5597)) * COS(RADIANS(G5598-G5597))) * 6371392 * IFERROR(IF(AVERAGEIF('TT History'!$B:$B, D5597, 'TT History'!$E:$E) &gt; 9.8%, 1.1205, IF(AVERAGEIF('TT History'!$B:$B, D5597, 'TT History'!$E:$E) &gt;= 8.5%, 1.1055, 1.0525)), 1.0525)</f>
        <v>14.253671176313528</v>
      </c>
    </row>
    <row r="5598" spans="1:8" x14ac:dyDescent="0.25">
      <c r="A5598" t="s">
        <v>176</v>
      </c>
      <c r="B5598" t="str">
        <f>VLOOKUP(C5598, olt_db!$B$2:$E$70, 2, 0)</f>
        <v>OLT-SMGN-Mega_Land</v>
      </c>
      <c r="C5598" t="s">
        <v>2034</v>
      </c>
      <c r="D5598" s="20" t="s">
        <v>2156</v>
      </c>
      <c r="E5598" s="20" t="s">
        <v>2220</v>
      </c>
      <c r="F5598" s="127">
        <v>2.9090281156380899</v>
      </c>
      <c r="G5598" s="128">
        <v>99.114048256375298</v>
      </c>
      <c r="H5598" s="51">
        <f>ACOS(COS(RADIANS(90-F5599)) * COS(RADIANS(90-F5598)) + SIN(RADIANS(90-F5599)) * SIN(RADIANS(90-F5598)) * COS(RADIANS(G5599-G5598))) * 6371392 * IFERROR(IF(AVERAGEIF('TT History'!$B:$B, D5598, 'TT History'!$E:$E) &gt; 9.8%, 1.1205, IF(AVERAGEIF('TT History'!$B:$B, D5598, 'TT History'!$E:$E) &gt;= 8.5%, 1.1055, 1.0525)), 1.0525)</f>
        <v>14.395869861202712</v>
      </c>
    </row>
    <row r="5599" spans="1:8" x14ac:dyDescent="0.25">
      <c r="A5599" t="s">
        <v>176</v>
      </c>
      <c r="B5599" t="str">
        <f>VLOOKUP(C5599, olt_db!$B$2:$E$70, 2, 0)</f>
        <v>OLT-SMGN-Mega_Land</v>
      </c>
      <c r="C5599" t="s">
        <v>2034</v>
      </c>
      <c r="D5599" s="20" t="s">
        <v>2156</v>
      </c>
      <c r="E5599" s="20" t="s">
        <v>2221</v>
      </c>
      <c r="F5599" s="127">
        <v>2.90895360227083</v>
      </c>
      <c r="G5599" s="128">
        <v>99.113950270989704</v>
      </c>
      <c r="H5599" s="51">
        <f>ACOS(COS(RADIANS(90-F5600)) * COS(RADIANS(90-F5599)) + SIN(RADIANS(90-F5600)) * SIN(RADIANS(90-F5599)) * COS(RADIANS(G5600-G5599))) * 6371392 * IFERROR(IF(AVERAGEIF('TT History'!$B:$B, D5599, 'TT History'!$E:$E) &gt; 9.8%, 1.1205, IF(AVERAGEIF('TT History'!$B:$B, D5599, 'TT History'!$E:$E) &gt;= 8.5%, 1.1055, 1.0525)), 1.0525)</f>
        <v>8.2230895135241298</v>
      </c>
    </row>
    <row r="5600" spans="1:8" x14ac:dyDescent="0.25">
      <c r="A5600" t="s">
        <v>176</v>
      </c>
      <c r="B5600" t="str">
        <f>VLOOKUP(C5600, olt_db!$B$2:$E$70, 2, 0)</f>
        <v>OLT-SMGN-Mega_Land</v>
      </c>
      <c r="C5600" t="s">
        <v>2034</v>
      </c>
      <c r="D5600" s="20" t="s">
        <v>2156</v>
      </c>
      <c r="E5600" s="20" t="s">
        <v>2222</v>
      </c>
      <c r="F5600" s="127">
        <v>2.90890520048197</v>
      </c>
      <c r="G5600" s="128">
        <v>99.113899289143703</v>
      </c>
      <c r="H5600" s="51">
        <f>ACOS(COS(RADIANS(90-F5601)) * COS(RADIANS(90-F5600)) + SIN(RADIANS(90-F5601)) * SIN(RADIANS(90-F5600)) * COS(RADIANS(G5601-G5600))) * 6371392 * IFERROR(IF(AVERAGEIF('TT History'!$B:$B, D5600, 'TT History'!$E:$E) &gt; 9.8%, 1.1205, IF(AVERAGEIF('TT History'!$B:$B, D5600, 'TT History'!$E:$E) &gt;= 8.5%, 1.1055, 1.0525)), 1.0525)</f>
        <v>8.8421407579943576</v>
      </c>
    </row>
    <row r="5601" spans="1:8" x14ac:dyDescent="0.25">
      <c r="A5601" t="s">
        <v>176</v>
      </c>
      <c r="B5601" t="str">
        <f>VLOOKUP(C5601, olt_db!$B$2:$E$70, 2, 0)</f>
        <v>OLT-SMGN-Mega_Land</v>
      </c>
      <c r="C5601" t="s">
        <v>2034</v>
      </c>
      <c r="D5601" s="20" t="s">
        <v>2156</v>
      </c>
      <c r="E5601" s="20" t="s">
        <v>2223</v>
      </c>
      <c r="F5601" s="127">
        <v>2.9088537407348198</v>
      </c>
      <c r="G5601" s="128">
        <v>99.113843902421706</v>
      </c>
      <c r="H5601" s="51">
        <f>ACOS(COS(RADIANS(90-F5602)) * COS(RADIANS(90-F5601)) + SIN(RADIANS(90-F5602)) * SIN(RADIANS(90-F5601)) * COS(RADIANS(G5602-G5601))) * 6371392 * IFERROR(IF(AVERAGEIF('TT History'!$B:$B, D5601, 'TT History'!$E:$E) &gt; 9.8%, 1.1205, IF(AVERAGEIF('TT History'!$B:$B, D5601, 'TT History'!$E:$E) &gt;= 8.5%, 1.1055, 1.0525)), 1.0525)</f>
        <v>11.018576020110611</v>
      </c>
    </row>
    <row r="5602" spans="1:8" x14ac:dyDescent="0.25">
      <c r="A5602" t="s">
        <v>176</v>
      </c>
      <c r="B5602" t="str">
        <f>VLOOKUP(C5602, olt_db!$B$2:$E$70, 2, 0)</f>
        <v>OLT-SMGN-Mega_Land</v>
      </c>
      <c r="C5602" t="s">
        <v>2034</v>
      </c>
      <c r="D5602" s="20" t="s">
        <v>2156</v>
      </c>
      <c r="E5602" s="20" t="s">
        <v>2224</v>
      </c>
      <c r="F5602" s="127">
        <v>2.9087918291288202</v>
      </c>
      <c r="G5602" s="128">
        <v>99.113772888043101</v>
      </c>
      <c r="H5602" s="51">
        <f>ACOS(COS(RADIANS(90-F5603)) * COS(RADIANS(90-F5602)) + SIN(RADIANS(90-F5603)) * SIN(RADIANS(90-F5602)) * COS(RADIANS(G5603-G5602))) * 6371392 * IFERROR(IF(AVERAGEIF('TT History'!$B:$B, D5602, 'TT History'!$E:$E) &gt; 9.8%, 1.1205, IF(AVERAGEIF('TT History'!$B:$B, D5602, 'TT History'!$E:$E) &gt;= 8.5%, 1.1055, 1.0525)), 1.0525)</f>
        <v>9.7385124926074269</v>
      </c>
    </row>
    <row r="5603" spans="1:8" x14ac:dyDescent="0.25">
      <c r="A5603" t="s">
        <v>176</v>
      </c>
      <c r="B5603" t="str">
        <f>VLOOKUP(C5603, olt_db!$B$2:$E$70, 2, 0)</f>
        <v>OLT-SMGN-Mega_Land</v>
      </c>
      <c r="C5603" t="s">
        <v>2034</v>
      </c>
      <c r="D5603" s="20" t="s">
        <v>2156</v>
      </c>
      <c r="E5603" s="20" t="s">
        <v>2225</v>
      </c>
      <c r="F5603" s="127">
        <v>2.90873159649554</v>
      </c>
      <c r="G5603" s="128">
        <v>99.1137154037702</v>
      </c>
      <c r="H5603" s="51">
        <f>ACOS(COS(RADIANS(90-F5604)) * COS(RADIANS(90-F5603)) + SIN(RADIANS(90-F5604)) * SIN(RADIANS(90-F5603)) * COS(RADIANS(G5604-G5603))) * 6371392 * IFERROR(IF(AVERAGEIF('TT History'!$B:$B, D5603, 'TT History'!$E:$E) &gt; 9.8%, 1.1205, IF(AVERAGEIF('TT History'!$B:$B, D5603, 'TT History'!$E:$E) &gt;= 8.5%, 1.1055, 1.0525)), 1.0525)</f>
        <v>9.1425051592162774</v>
      </c>
    </row>
    <row r="5604" spans="1:8" x14ac:dyDescent="0.25">
      <c r="A5604" t="s">
        <v>176</v>
      </c>
      <c r="B5604" t="str">
        <f>VLOOKUP(C5604, olt_db!$B$2:$E$70, 2, 0)</f>
        <v>OLT-SMGN-Mega_Land</v>
      </c>
      <c r="C5604" t="s">
        <v>2034</v>
      </c>
      <c r="D5604" s="20" t="s">
        <v>2156</v>
      </c>
      <c r="E5604" s="20" t="s">
        <v>2226</v>
      </c>
      <c r="F5604" s="127">
        <v>2.9086820052209701</v>
      </c>
      <c r="G5604" s="128">
        <v>99.113654970787195</v>
      </c>
      <c r="H5604" s="51">
        <f>ACOS(COS(RADIANS(90-F5605)) * COS(RADIANS(90-F5604)) + SIN(RADIANS(90-F5605)) * SIN(RADIANS(90-F5604)) * COS(RADIANS(G5605-G5604))) * 6371392 * IFERROR(IF(AVERAGEIF('TT History'!$B:$B, D5604, 'TT History'!$E:$E) &gt; 9.8%, 1.1205, IF(AVERAGEIF('TT History'!$B:$B, D5604, 'TT History'!$E:$E) &gt;= 8.5%, 1.1055, 1.0525)), 1.0525)</f>
        <v>10.11126085299189</v>
      </c>
    </row>
    <row r="5605" spans="1:8" x14ac:dyDescent="0.25">
      <c r="A5605" t="s">
        <v>176</v>
      </c>
      <c r="B5605" t="str">
        <f>VLOOKUP(C5605, olt_db!$B$2:$E$70, 2, 0)</f>
        <v>OLT-SMGN-Mega_Land</v>
      </c>
      <c r="C5605" t="s">
        <v>2034</v>
      </c>
      <c r="D5605" s="20" t="s">
        <v>2156</v>
      </c>
      <c r="E5605" s="20" t="s">
        <v>2227</v>
      </c>
      <c r="F5605" s="127">
        <v>2.9086151316294702</v>
      </c>
      <c r="G5605" s="128">
        <v>99.113600204789606</v>
      </c>
      <c r="H5605" s="51">
        <f>ACOS(COS(RADIANS(90-F5606)) * COS(RADIANS(90-F5605)) + SIN(RADIANS(90-F5606)) * SIN(RADIANS(90-F5605)) * COS(RADIANS(G5606-G5605))) * 6371392 * IFERROR(IF(AVERAGEIF('TT History'!$B:$B, D5605, 'TT History'!$E:$E) &gt; 9.8%, 1.1205, IF(AVERAGEIF('TT History'!$B:$B, D5605, 'TT History'!$E:$E) &gt;= 8.5%, 1.1055, 1.0525)), 1.0525)</f>
        <v>10.687363306938915</v>
      </c>
    </row>
    <row r="5606" spans="1:8" x14ac:dyDescent="0.25">
      <c r="A5606" t="s">
        <v>176</v>
      </c>
      <c r="B5606" t="str">
        <f>VLOOKUP(C5606, olt_db!$B$2:$E$70, 2, 0)</f>
        <v>OLT-SMGN-Mega_Land</v>
      </c>
      <c r="C5606" t="s">
        <v>2034</v>
      </c>
      <c r="D5606" s="20" t="s">
        <v>2156</v>
      </c>
      <c r="E5606" s="20" t="s">
        <v>2228</v>
      </c>
      <c r="F5606" s="127">
        <v>2.9085446045592498</v>
      </c>
      <c r="G5606" s="128">
        <v>99.113542130187298</v>
      </c>
      <c r="H5606" s="51">
        <f>ACOS(COS(RADIANS(90-F5607)) * COS(RADIANS(90-F5606)) + SIN(RADIANS(90-F5607)) * SIN(RADIANS(90-F5606)) * COS(RADIANS(G5607-G5606))) * 6371392 * IFERROR(IF(AVERAGEIF('TT History'!$B:$B, D5606, 'TT History'!$E:$E) &gt; 9.8%, 1.1205, IF(AVERAGEIF('TT History'!$B:$B, D5606, 'TT History'!$E:$E) &gt;= 8.5%, 1.1055, 1.0525)), 1.0525)</f>
        <v>11.299984737509043</v>
      </c>
    </row>
    <row r="5607" spans="1:8" x14ac:dyDescent="0.25">
      <c r="A5607" t="s">
        <v>176</v>
      </c>
      <c r="B5607" t="str">
        <f>VLOOKUP(C5607, olt_db!$B$2:$E$70, 2, 0)</f>
        <v>OLT-SMGN-Mega_Land</v>
      </c>
      <c r="C5607" t="s">
        <v>2034</v>
      </c>
      <c r="D5607" s="20" t="s">
        <v>2156</v>
      </c>
      <c r="E5607" s="20" t="s">
        <v>2229</v>
      </c>
      <c r="F5607" s="127">
        <v>2.9084842176549799</v>
      </c>
      <c r="G5607" s="128">
        <v>99.113466701091596</v>
      </c>
      <c r="H5607" s="51">
        <f>ACOS(COS(RADIANS(90-F5608)) * COS(RADIANS(90-F5607)) + SIN(RADIANS(90-F5608)) * SIN(RADIANS(90-F5607)) * COS(RADIANS(G5608-G5607))) * 6371392 * IFERROR(IF(AVERAGEIF('TT History'!$B:$B, D5607, 'TT History'!$E:$E) &gt; 9.8%, 1.1205, IF(AVERAGEIF('TT History'!$B:$B, D5607, 'TT History'!$E:$E) &gt;= 8.5%, 1.1055, 1.0525)), 1.0525)</f>
        <v>11.644649691240854</v>
      </c>
    </row>
    <row r="5608" spans="1:8" x14ac:dyDescent="0.25">
      <c r="A5608" t="s">
        <v>176</v>
      </c>
      <c r="B5608" t="str">
        <f>VLOOKUP(C5608, olt_db!$B$2:$E$70, 2, 0)</f>
        <v>OLT-SMGN-Mega_Land</v>
      </c>
      <c r="C5608" t="s">
        <v>2034</v>
      </c>
      <c r="D5608" s="20" t="s">
        <v>2156</v>
      </c>
      <c r="E5608" s="20" t="s">
        <v>2230</v>
      </c>
      <c r="F5608" s="127">
        <v>2.9084165589867701</v>
      </c>
      <c r="G5608" s="128">
        <v>99.113393660040401</v>
      </c>
      <c r="H5608" s="51">
        <f>ACOS(COS(RADIANS(90-F5609)) * COS(RADIANS(90-F5608)) + SIN(RADIANS(90-F5609)) * SIN(RADIANS(90-F5608)) * COS(RADIANS(G5609-G5608))) * 6371392 * IFERROR(IF(AVERAGEIF('TT History'!$B:$B, D5608, 'TT History'!$E:$E) &gt; 9.8%, 1.1205, IF(AVERAGEIF('TT History'!$B:$B, D5608, 'TT History'!$E:$E) &gt;= 8.5%, 1.1055, 1.0525)), 1.0525)</f>
        <v>8.4263963370795665</v>
      </c>
    </row>
    <row r="5609" spans="1:8" x14ac:dyDescent="0.25">
      <c r="A5609" t="s">
        <v>176</v>
      </c>
      <c r="B5609" t="str">
        <f>VLOOKUP(C5609, olt_db!$B$2:$E$70, 2, 0)</f>
        <v>OLT-SMGN-Mega_Land</v>
      </c>
      <c r="C5609" t="s">
        <v>2034</v>
      </c>
      <c r="D5609" s="20" t="s">
        <v>2156</v>
      </c>
      <c r="E5609" s="20" t="s">
        <v>2231</v>
      </c>
      <c r="F5609" s="127">
        <v>2.90836439917096</v>
      </c>
      <c r="G5609" s="128">
        <v>99.113343974105405</v>
      </c>
      <c r="H5609" s="51">
        <f>ACOS(COS(RADIANS(90-F5610)) * COS(RADIANS(90-F5609)) + SIN(RADIANS(90-F5610)) * SIN(RADIANS(90-F5609)) * COS(RADIANS(G5610-G5609))) * 6371392 * IFERROR(IF(AVERAGEIF('TT History'!$B:$B, D5609, 'TT History'!$E:$E) &gt; 9.8%, 1.1205, IF(AVERAGEIF('TT History'!$B:$B, D5609, 'TT History'!$E:$E) &gt;= 8.5%, 1.1055, 1.0525)), 1.0525)</f>
        <v>10.946295454596239</v>
      </c>
    </row>
    <row r="5610" spans="1:8" x14ac:dyDescent="0.25">
      <c r="A5610" t="s">
        <v>176</v>
      </c>
      <c r="B5610" t="str">
        <f>VLOOKUP(C5610, olt_db!$B$2:$E$70, 2, 0)</f>
        <v>OLT-SMGN-Mega_Land</v>
      </c>
      <c r="C5610" t="s">
        <v>2034</v>
      </c>
      <c r="D5610" s="20" t="s">
        <v>2156</v>
      </c>
      <c r="E5610" s="20" t="s">
        <v>2232</v>
      </c>
      <c r="F5610" s="127">
        <v>2.9083009693975002</v>
      </c>
      <c r="G5610" s="128">
        <v>99.113275154580606</v>
      </c>
      <c r="H5610" s="51">
        <f>ACOS(COS(RADIANS(90-F5611)) * COS(RADIANS(90-F5610)) + SIN(RADIANS(90-F5611)) * SIN(RADIANS(90-F5610)) * COS(RADIANS(G5611-G5610))) * 6371392 * IFERROR(IF(AVERAGEIF('TT History'!$B:$B, D5610, 'TT History'!$E:$E) &gt; 9.8%, 1.1205, IF(AVERAGEIF('TT History'!$B:$B, D5610, 'TT History'!$E:$E) &gt;= 8.5%, 1.1055, 1.0525)), 1.0525)</f>
        <v>10.112742031997081</v>
      </c>
    </row>
    <row r="5611" spans="1:8" x14ac:dyDescent="0.25">
      <c r="A5611" t="s">
        <v>176</v>
      </c>
      <c r="B5611" t="str">
        <f>VLOOKUP(C5611, olt_db!$B$2:$E$70, 2, 0)</f>
        <v>OLT-SMGN-Mega_Land</v>
      </c>
      <c r="C5611" t="s">
        <v>2034</v>
      </c>
      <c r="D5611" s="20" t="s">
        <v>2156</v>
      </c>
      <c r="E5611" s="20" t="s">
        <v>2233</v>
      </c>
      <c r="F5611" s="127">
        <v>2.9082404233942198</v>
      </c>
      <c r="G5611" s="128">
        <v>99.113213434684397</v>
      </c>
      <c r="H5611" s="51">
        <f>ACOS(COS(RADIANS(90-F5612)) * COS(RADIANS(90-F5611)) + SIN(RADIANS(90-F5612)) * SIN(RADIANS(90-F5611)) * COS(RADIANS(G5612-G5611))) * 6371392 * IFERROR(IF(AVERAGEIF('TT History'!$B:$B, D5611, 'TT History'!$E:$E) &gt; 9.8%, 1.1205, IF(AVERAGEIF('TT History'!$B:$B, D5611, 'TT History'!$E:$E) &gt;= 8.5%, 1.1055, 1.0525)), 1.0525)</f>
        <v>10.59964706500471</v>
      </c>
    </row>
    <row r="5612" spans="1:8" x14ac:dyDescent="0.25">
      <c r="A5612" t="s">
        <v>176</v>
      </c>
      <c r="B5612" t="str">
        <f>VLOOKUP(C5612, olt_db!$B$2:$E$70, 2, 0)</f>
        <v>OLT-SMGN-Mega_Land</v>
      </c>
      <c r="C5612" t="s">
        <v>2034</v>
      </c>
      <c r="D5612" s="20" t="s">
        <v>2156</v>
      </c>
      <c r="E5612" s="20" t="s">
        <v>2234</v>
      </c>
      <c r="F5612" s="127">
        <v>2.9081770273834202</v>
      </c>
      <c r="G5612" s="128">
        <v>99.113148669494194</v>
      </c>
      <c r="H5612" s="51">
        <f>ACOS(COS(RADIANS(90-F5613)) * COS(RADIANS(90-F5612)) + SIN(RADIANS(90-F5613)) * SIN(RADIANS(90-F5612)) * COS(RADIANS(G5613-G5612))) * 6371392 * IFERROR(IF(AVERAGEIF('TT History'!$B:$B, D5612, 'TT History'!$E:$E) &gt; 9.8%, 1.1205, IF(AVERAGEIF('TT History'!$B:$B, D5612, 'TT History'!$E:$E) &gt;= 8.5%, 1.1055, 1.0525)), 1.0525)</f>
        <v>10.900132453978127</v>
      </c>
    </row>
    <row r="5613" spans="1:8" x14ac:dyDescent="0.25">
      <c r="A5613" t="s">
        <v>176</v>
      </c>
      <c r="B5613" t="str">
        <f>VLOOKUP(C5613, olt_db!$B$2:$E$70, 2, 0)</f>
        <v>OLT-SMGN-Mega_Land</v>
      </c>
      <c r="C5613" t="s">
        <v>2034</v>
      </c>
      <c r="D5613" s="20" t="s">
        <v>2156</v>
      </c>
      <c r="E5613" s="20" t="s">
        <v>2235</v>
      </c>
      <c r="F5613" s="127">
        <v>2.9081123155773301</v>
      </c>
      <c r="G5613" s="128">
        <v>99.113081603860607</v>
      </c>
      <c r="H5613" s="51">
        <f>ACOS(COS(RADIANS(90-F5614)) * COS(RADIANS(90-F5613)) + SIN(RADIANS(90-F5614)) * SIN(RADIANS(90-F5613)) * COS(RADIANS(G5614-G5613))) * 6371392 * IFERROR(IF(AVERAGEIF('TT History'!$B:$B, D5613, 'TT History'!$E:$E) &gt; 9.8%, 1.1205, IF(AVERAGEIF('TT History'!$B:$B, D5613, 'TT History'!$E:$E) &gt;= 8.5%, 1.1055, 1.0525)), 1.0525)</f>
        <v>12.028064527393253</v>
      </c>
    </row>
    <row r="5614" spans="1:8" x14ac:dyDescent="0.25">
      <c r="A5614" t="s">
        <v>176</v>
      </c>
      <c r="B5614" t="str">
        <f>VLOOKUP(C5614, olt_db!$B$2:$E$70, 2, 0)</f>
        <v>OLT-SMGN-Mega_Land</v>
      </c>
      <c r="C5614" t="s">
        <v>2034</v>
      </c>
      <c r="D5614" s="20" t="s">
        <v>2156</v>
      </c>
      <c r="E5614" s="20" t="s">
        <v>2236</v>
      </c>
      <c r="F5614" s="127">
        <v>2.9080408622212701</v>
      </c>
      <c r="G5614" s="128">
        <v>99.113007648522498</v>
      </c>
      <c r="H5614" s="51">
        <f>ACOS(COS(RADIANS(90-F5615)) * COS(RADIANS(90-F5614)) + SIN(RADIANS(90-F5615)) * SIN(RADIANS(90-F5614)) * COS(RADIANS(G5615-G5614))) * 6371392 * IFERROR(IF(AVERAGEIF('TT History'!$B:$B, D5614, 'TT History'!$E:$E) &gt; 9.8%, 1.1205, IF(AVERAGEIF('TT History'!$B:$B, D5614, 'TT History'!$E:$E) &gt;= 8.5%, 1.1055, 1.0525)), 1.0525)</f>
        <v>9.4306639431007309</v>
      </c>
    </row>
    <row r="5615" spans="1:8" x14ac:dyDescent="0.25">
      <c r="A5615" t="s">
        <v>176</v>
      </c>
      <c r="B5615" t="str">
        <f>VLOOKUP(C5615, olt_db!$B$2:$E$70, 2, 0)</f>
        <v>OLT-SMGN-Mega_Land</v>
      </c>
      <c r="C5615" t="s">
        <v>2034</v>
      </c>
      <c r="D5615" s="20" t="s">
        <v>2156</v>
      </c>
      <c r="E5615" s="20" t="s">
        <v>2237</v>
      </c>
      <c r="F5615" s="127">
        <v>2.90797889905889</v>
      </c>
      <c r="G5615" s="128">
        <v>99.112956079314202</v>
      </c>
      <c r="H5615" s="51">
        <f>ACOS(COS(RADIANS(90-F5616)) * COS(RADIANS(90-F5615)) + SIN(RADIANS(90-F5616)) * SIN(RADIANS(90-F5615)) * COS(RADIANS(G5616-G5615))) * 6371392 * IFERROR(IF(AVERAGEIF('TT History'!$B:$B, D5615, 'TT History'!$E:$E) &gt; 9.8%, 1.1205, IF(AVERAGEIF('TT History'!$B:$B, D5615, 'TT History'!$E:$E) &gt;= 8.5%, 1.1055, 1.0525)), 1.0525)</f>
        <v>11.148306182680971</v>
      </c>
    </row>
    <row r="5616" spans="1:8" x14ac:dyDescent="0.25">
      <c r="A5616" t="s">
        <v>176</v>
      </c>
      <c r="B5616" t="str">
        <f>VLOOKUP(C5616, olt_db!$B$2:$E$70, 2, 0)</f>
        <v>OLT-SMGN-Mega_Land</v>
      </c>
      <c r="C5616" t="s">
        <v>2034</v>
      </c>
      <c r="D5616" s="20" t="s">
        <v>2156</v>
      </c>
      <c r="E5616" s="20" t="s">
        <v>2238</v>
      </c>
      <c r="F5616" s="127">
        <v>2.9079124097263001</v>
      </c>
      <c r="G5616" s="128">
        <v>99.112887788429205</v>
      </c>
      <c r="H5616" s="51">
        <f>ACOS(COS(RADIANS(90-F5617)) * COS(RADIANS(90-F5616)) + SIN(RADIANS(90-F5617)) * SIN(RADIANS(90-F5616)) * COS(RADIANS(G5617-G5616))) * 6371392 * IFERROR(IF(AVERAGEIF('TT History'!$B:$B, D5616, 'TT History'!$E:$E) &gt; 9.8%, 1.1205, IF(AVERAGEIF('TT History'!$B:$B, D5616, 'TT History'!$E:$E) &gt;= 8.5%, 1.1055, 1.0525)), 1.0525)</f>
        <v>12.447450938119683</v>
      </c>
    </row>
    <row r="5617" spans="1:8" x14ac:dyDescent="0.25">
      <c r="A5617" t="s">
        <v>176</v>
      </c>
      <c r="B5617" t="str">
        <f>VLOOKUP(C5617, olt_db!$B$2:$E$70, 2, 0)</f>
        <v>OLT-SMGN-Mega_Land</v>
      </c>
      <c r="C5617" t="s">
        <v>2034</v>
      </c>
      <c r="D5617" s="20" t="s">
        <v>2156</v>
      </c>
      <c r="E5617" s="20" t="s">
        <v>2239</v>
      </c>
      <c r="F5617" s="127">
        <v>2.9078349708338602</v>
      </c>
      <c r="G5617" s="128">
        <v>99.112814797362603</v>
      </c>
      <c r="H5617" s="51">
        <f>ACOS(COS(RADIANS(90-F5618)) * COS(RADIANS(90-F5617)) + SIN(RADIANS(90-F5618)) * SIN(RADIANS(90-F5617)) * COS(RADIANS(G5618-G5617))) * 6371392 * IFERROR(IF(AVERAGEIF('TT History'!$B:$B, D5617, 'TT History'!$E:$E) &gt; 9.8%, 1.1205, IF(AVERAGEIF('TT History'!$B:$B, D5617, 'TT History'!$E:$E) &gt;= 8.5%, 1.1055, 1.0525)), 1.0525)</f>
        <v>11.978985460494473</v>
      </c>
    </row>
    <row r="5618" spans="1:8" x14ac:dyDescent="0.25">
      <c r="A5618" t="s">
        <v>176</v>
      </c>
      <c r="B5618" t="str">
        <f>VLOOKUP(C5618, olt_db!$B$2:$E$70, 2, 0)</f>
        <v>OLT-SMGN-Mega_Land</v>
      </c>
      <c r="C5618" t="s">
        <v>2034</v>
      </c>
      <c r="D5618" s="20" t="s">
        <v>2156</v>
      </c>
      <c r="E5618" s="20" t="s">
        <v>2240</v>
      </c>
      <c r="F5618" s="127">
        <v>2.9077576689804498</v>
      </c>
      <c r="G5618" s="128">
        <v>99.112747626621797</v>
      </c>
      <c r="H5618" s="51">
        <f>ACOS(COS(RADIANS(90-F5619)) * COS(RADIANS(90-F5618)) + SIN(RADIANS(90-F5619)) * SIN(RADIANS(90-F5618)) * COS(RADIANS(G5619-G5618))) * 6371392 * IFERROR(IF(AVERAGEIF('TT History'!$B:$B, D5618, 'TT History'!$E:$E) &gt; 9.8%, 1.1205, IF(AVERAGEIF('TT History'!$B:$B, D5618, 'TT History'!$E:$E) &gt;= 8.5%, 1.1055, 1.0525)), 1.0525)</f>
        <v>12.493091611561779</v>
      </c>
    </row>
    <row r="5619" spans="1:8" x14ac:dyDescent="0.25">
      <c r="A5619" t="s">
        <v>176</v>
      </c>
      <c r="B5619" t="str">
        <f>VLOOKUP(C5619, olt_db!$B$2:$E$70, 2, 0)</f>
        <v>OLT-SMGN-Mega_Land</v>
      </c>
      <c r="C5619" t="s">
        <v>2034</v>
      </c>
      <c r="D5619" s="20" t="s">
        <v>2156</v>
      </c>
      <c r="E5619" s="20" t="s">
        <v>2241</v>
      </c>
      <c r="F5619" s="127">
        <v>2.9076762910293499</v>
      </c>
      <c r="G5619" s="128">
        <v>99.112678461189603</v>
      </c>
      <c r="H5619" s="51">
        <f>ACOS(COS(RADIANS(90-F5620)) * COS(RADIANS(90-F5619)) + SIN(RADIANS(90-F5620)) * SIN(RADIANS(90-F5619)) * COS(RADIANS(G5620-G5619))) * 6371392 * IFERROR(IF(AVERAGEIF('TT History'!$B:$B, D5619, 'TT History'!$E:$E) &gt; 9.8%, 1.1205, IF(AVERAGEIF('TT History'!$B:$B, D5619, 'TT History'!$E:$E) &gt;= 8.5%, 1.1055, 1.0525)), 1.0525)</f>
        <v>13.02984713159929</v>
      </c>
    </row>
    <row r="5620" spans="1:8" x14ac:dyDescent="0.25">
      <c r="A5620" t="s">
        <v>176</v>
      </c>
      <c r="B5620" t="str">
        <f>VLOOKUP(C5620, olt_db!$B$2:$E$70, 2, 0)</f>
        <v>OLT-SMGN-Mega_Land</v>
      </c>
      <c r="C5620" t="s">
        <v>2034</v>
      </c>
      <c r="D5620" s="20" t="s">
        <v>2156</v>
      </c>
      <c r="E5620" s="20" t="s">
        <v>2242</v>
      </c>
      <c r="F5620" s="127">
        <v>2.9075900684192701</v>
      </c>
      <c r="G5620" s="128">
        <v>99.112607942937998</v>
      </c>
      <c r="H5620" s="51">
        <f>ACOS(COS(RADIANS(90-F5621)) * COS(RADIANS(90-F5620)) + SIN(RADIANS(90-F5621)) * SIN(RADIANS(90-F5620)) * COS(RADIANS(G5621-G5620))) * 6371392 * IFERROR(IF(AVERAGEIF('TT History'!$B:$B, D5620, 'TT History'!$E:$E) &gt; 9.8%, 1.1205, IF(AVERAGEIF('TT History'!$B:$B, D5620, 'TT History'!$E:$E) &gt;= 8.5%, 1.1055, 1.0525)), 1.0525)</f>
        <v>13.375100993442311</v>
      </c>
    </row>
    <row r="5621" spans="1:8" x14ac:dyDescent="0.25">
      <c r="A5621" t="s">
        <v>176</v>
      </c>
      <c r="B5621" t="str">
        <f>VLOOKUP(C5621, olt_db!$B$2:$E$70, 2, 0)</f>
        <v>OLT-SMGN-Mega_Land</v>
      </c>
      <c r="C5621" t="s">
        <v>2034</v>
      </c>
      <c r="D5621" s="20" t="s">
        <v>2156</v>
      </c>
      <c r="E5621" s="20" t="s">
        <v>2243</v>
      </c>
      <c r="F5621" s="127">
        <v>2.9074977538471098</v>
      </c>
      <c r="G5621" s="128">
        <v>99.112540492820301</v>
      </c>
      <c r="H5621" s="51">
        <f>ACOS(COS(RADIANS(90-F5622)) * COS(RADIANS(90-F5621)) + SIN(RADIANS(90-F5622)) * SIN(RADIANS(90-F5621)) * COS(RADIANS(G5622-G5621))) * 6371392 * IFERROR(IF(AVERAGEIF('TT History'!$B:$B, D5621, 'TT History'!$E:$E) &gt; 9.8%, 1.1205, IF(AVERAGEIF('TT History'!$B:$B, D5621, 'TT History'!$E:$E) &gt;= 8.5%, 1.1055, 1.0525)), 1.0525)</f>
        <v>12.882259782040235</v>
      </c>
    </row>
    <row r="5622" spans="1:8" x14ac:dyDescent="0.25">
      <c r="A5622" t="s">
        <v>176</v>
      </c>
      <c r="B5622" t="str">
        <f>VLOOKUP(C5622, olt_db!$B$2:$E$70, 2, 0)</f>
        <v>OLT-SMGN-Mega_Land</v>
      </c>
      <c r="C5622" t="s">
        <v>2034</v>
      </c>
      <c r="D5622" s="20" t="s">
        <v>2156</v>
      </c>
      <c r="E5622" s="20" t="s">
        <v>2244</v>
      </c>
      <c r="F5622" s="127">
        <v>2.90740925491126</v>
      </c>
      <c r="G5622" s="128">
        <v>99.112474963943001</v>
      </c>
      <c r="H5622" s="51">
        <f>ACOS(COS(RADIANS(90-F5623)) * COS(RADIANS(90-F5622)) + SIN(RADIANS(90-F5623)) * SIN(RADIANS(90-F5622)) * COS(RADIANS(G5623-G5622))) * 6371392 * IFERROR(IF(AVERAGEIF('TT History'!$B:$B, D5622, 'TT History'!$E:$E) &gt; 9.8%, 1.1205, IF(AVERAGEIF('TT History'!$B:$B, D5622, 'TT History'!$E:$E) &gt;= 8.5%, 1.1055, 1.0525)), 1.0525)</f>
        <v>13.115394851161277</v>
      </c>
    </row>
    <row r="5623" spans="1:8" x14ac:dyDescent="0.25">
      <c r="A5623" t="s">
        <v>176</v>
      </c>
      <c r="B5623" t="str">
        <f>VLOOKUP(C5623, olt_db!$B$2:$E$70, 2, 0)</f>
        <v>OLT-SMGN-Mega_Land</v>
      </c>
      <c r="C5623" t="s">
        <v>2034</v>
      </c>
      <c r="D5623" s="20" t="s">
        <v>2156</v>
      </c>
      <c r="E5623" s="20" t="s">
        <v>2245</v>
      </c>
      <c r="F5623" s="127">
        <v>2.9073486739251302</v>
      </c>
      <c r="G5623" s="128">
        <v>99.112380571685804</v>
      </c>
      <c r="H5623" s="51">
        <f>ACOS(COS(RADIANS(90-F5624)) * COS(RADIANS(90-F5623)) + SIN(RADIANS(90-F5624)) * SIN(RADIANS(90-F5623)) * COS(RADIANS(G5624-G5623))) * 6371392 * IFERROR(IF(AVERAGEIF('TT History'!$B:$B, D5623, 'TT History'!$E:$E) &gt; 9.8%, 1.1205, IF(AVERAGEIF('TT History'!$B:$B, D5623, 'TT History'!$E:$E) &gt;= 8.5%, 1.1055, 1.0525)), 1.0525)</f>
        <v>9.5076416234739831</v>
      </c>
    </row>
    <row r="5624" spans="1:8" x14ac:dyDescent="0.25">
      <c r="A5624" t="s">
        <v>176</v>
      </c>
      <c r="B5624" t="str">
        <f>VLOOKUP(C5624, olt_db!$B$2:$E$70, 2, 0)</f>
        <v>OLT-SMGN-Mega_Land</v>
      </c>
      <c r="C5624" t="s">
        <v>2034</v>
      </c>
      <c r="D5624" s="20" t="s">
        <v>2156</v>
      </c>
      <c r="E5624" s="20" t="s">
        <v>2246</v>
      </c>
      <c r="F5624" s="127">
        <v>2.9073205054214899</v>
      </c>
      <c r="G5624" s="128">
        <v>99.112304279368502</v>
      </c>
      <c r="H5624" s="51">
        <f>ACOS(COS(RADIANS(90-F5625)) * COS(RADIANS(90-F5624)) + SIN(RADIANS(90-F5625)) * SIN(RADIANS(90-F5624)) * COS(RADIANS(G5625-G5624))) * 6371392 * IFERROR(IF(AVERAGEIF('TT History'!$B:$B, D5624, 'TT History'!$E:$E) &gt; 9.8%, 1.1205, IF(AVERAGEIF('TT History'!$B:$B, D5624, 'TT History'!$E:$E) &gt;= 8.5%, 1.1055, 1.0525)), 1.0525)</f>
        <v>9.6974128682525595</v>
      </c>
    </row>
    <row r="5625" spans="1:8" x14ac:dyDescent="0.25">
      <c r="A5625" t="s">
        <v>176</v>
      </c>
      <c r="B5625" t="str">
        <f>VLOOKUP(C5625, olt_db!$B$2:$E$70, 2, 0)</f>
        <v>OLT-SMGN-Mega_Land</v>
      </c>
      <c r="C5625" t="s">
        <v>2034</v>
      </c>
      <c r="D5625" s="20" t="s">
        <v>2156</v>
      </c>
      <c r="E5625" s="20" t="s">
        <v>2247</v>
      </c>
      <c r="F5625" s="127">
        <v>2.9072861838378499</v>
      </c>
      <c r="G5625" s="128">
        <v>99.112228767930901</v>
      </c>
      <c r="H5625" s="51">
        <f>ACOS(COS(RADIANS(90-F5626)) * COS(RADIANS(90-F5625)) + SIN(RADIANS(90-F5626)) * SIN(RADIANS(90-F5625)) * COS(RADIANS(G5626-G5625))) * 6371392 * IFERROR(IF(AVERAGEIF('TT History'!$B:$B, D5625, 'TT History'!$E:$E) &gt; 9.8%, 1.1205, IF(AVERAGEIF('TT History'!$B:$B, D5625, 'TT History'!$E:$E) &gt;= 8.5%, 1.1055, 1.0525)), 1.0525)</f>
        <v>10.959969783485683</v>
      </c>
    </row>
    <row r="5626" spans="1:8" x14ac:dyDescent="0.25">
      <c r="A5626" t="s">
        <v>176</v>
      </c>
      <c r="B5626" t="str">
        <f>VLOOKUP(C5626, olt_db!$B$2:$E$70, 2, 0)</f>
        <v>OLT-SMGN-Mega_Land</v>
      </c>
      <c r="C5626" t="s">
        <v>2034</v>
      </c>
      <c r="D5626" s="20" t="s">
        <v>2156</v>
      </c>
      <c r="E5626" s="20" t="s">
        <v>2248</v>
      </c>
      <c r="F5626" s="127">
        <v>2.90724481653467</v>
      </c>
      <c r="G5626" s="128">
        <v>99.112144647553393</v>
      </c>
      <c r="H5626" s="51">
        <f>ACOS(COS(RADIANS(90-F5627)) * COS(RADIANS(90-F5626)) + SIN(RADIANS(90-F5627)) * SIN(RADIANS(90-F5626)) * COS(RADIANS(G5627-G5626))) * 6371392 * IFERROR(IF(AVERAGEIF('TT History'!$B:$B, D5626, 'TT History'!$E:$E) &gt; 9.8%, 1.1205, IF(AVERAGEIF('TT History'!$B:$B, D5626, 'TT History'!$E:$E) &gt;= 8.5%, 1.1055, 1.0525)), 1.0525)</f>
        <v>11.693424202662484</v>
      </c>
    </row>
    <row r="5627" spans="1:8" x14ac:dyDescent="0.25">
      <c r="A5627" t="s">
        <v>176</v>
      </c>
      <c r="B5627" t="str">
        <f>VLOOKUP(C5627, olt_db!$B$2:$E$70, 2, 0)</f>
        <v>OLT-SMGN-Mega_Land</v>
      </c>
      <c r="C5627" t="s">
        <v>2034</v>
      </c>
      <c r="D5627" s="20" t="s">
        <v>2156</v>
      </c>
      <c r="E5627" s="20" t="s">
        <v>2249</v>
      </c>
      <c r="F5627" s="127">
        <v>2.9072056496519401</v>
      </c>
      <c r="G5627" s="128">
        <v>99.112052612182794</v>
      </c>
      <c r="H5627" s="51">
        <f>ACOS(COS(RADIANS(90-F5628)) * COS(RADIANS(90-F5627)) + SIN(RADIANS(90-F5628)) * SIN(RADIANS(90-F5627)) * COS(RADIANS(G5628-G5627))) * 6371392 * IFERROR(IF(AVERAGEIF('TT History'!$B:$B, D5627, 'TT History'!$E:$E) &gt; 9.8%, 1.1205, IF(AVERAGEIF('TT History'!$B:$B, D5627, 'TT History'!$E:$E) &gt;= 8.5%, 1.1055, 1.0525)), 1.0525)</f>
        <v>11.894918431543475</v>
      </c>
    </row>
    <row r="5628" spans="1:8" x14ac:dyDescent="0.25">
      <c r="A5628" t="s">
        <v>176</v>
      </c>
      <c r="B5628" t="str">
        <f>VLOOKUP(C5628, olt_db!$B$2:$E$70, 2, 0)</f>
        <v>OLT-SMGN-Mega_Land</v>
      </c>
      <c r="C5628" t="s">
        <v>2034</v>
      </c>
      <c r="D5628" s="20" t="s">
        <v>2156</v>
      </c>
      <c r="E5628" s="20" t="s">
        <v>2250</v>
      </c>
      <c r="F5628" s="127">
        <v>2.9071721638898902</v>
      </c>
      <c r="G5628" s="128">
        <v>99.111956534708597</v>
      </c>
      <c r="H5628" s="51">
        <f>ACOS(COS(RADIANS(90-F5629)) * COS(RADIANS(90-F5628)) + SIN(RADIANS(90-F5629)) * SIN(RADIANS(90-F5628)) * COS(RADIANS(G5629-G5628))) * 6371392 * IFERROR(IF(AVERAGEIF('TT History'!$B:$B, D5628, 'TT History'!$E:$E) &gt; 9.8%, 1.1205, IF(AVERAGEIF('TT History'!$B:$B, D5628, 'TT History'!$E:$E) &gt;= 8.5%, 1.1055, 1.0525)), 1.0525)</f>
        <v>13.176918107031169</v>
      </c>
    </row>
    <row r="5629" spans="1:8" x14ac:dyDescent="0.25">
      <c r="A5629" t="s">
        <v>176</v>
      </c>
      <c r="B5629" t="str">
        <f>VLOOKUP(C5629, olt_db!$B$2:$E$70, 2, 0)</f>
        <v>OLT-SMGN-Mega_Land</v>
      </c>
      <c r="C5629" t="s">
        <v>2034</v>
      </c>
      <c r="D5629" s="20" t="s">
        <v>2156</v>
      </c>
      <c r="E5629" s="20" t="s">
        <v>2251</v>
      </c>
      <c r="F5629" s="127">
        <v>2.90713161898584</v>
      </c>
      <c r="G5629" s="128">
        <v>99.111851368925102</v>
      </c>
      <c r="H5629" s="51">
        <f>ACOS(COS(RADIANS(90-F5630)) * COS(RADIANS(90-F5629)) + SIN(RADIANS(90-F5630)) * SIN(RADIANS(90-F5629)) * COS(RADIANS(G5630-G5629))) * 6371392 * IFERROR(IF(AVERAGEIF('TT History'!$B:$B, D5629, 'TT History'!$E:$E) &gt; 9.8%, 1.1205, IF(AVERAGEIF('TT History'!$B:$B, D5629, 'TT History'!$E:$E) &gt;= 8.5%, 1.1055, 1.0525)), 1.0525)</f>
        <v>10.731185178037576</v>
      </c>
    </row>
    <row r="5630" spans="1:8" x14ac:dyDescent="0.25">
      <c r="A5630" t="s">
        <v>176</v>
      </c>
      <c r="B5630" t="str">
        <f>VLOOKUP(C5630, olt_db!$B$2:$E$70, 2, 0)</f>
        <v>OLT-SMGN-Mega_Land</v>
      </c>
      <c r="C5630" t="s">
        <v>2034</v>
      </c>
      <c r="D5630" s="20" t="s">
        <v>2156</v>
      </c>
      <c r="E5630" s="20" t="s">
        <v>2252</v>
      </c>
      <c r="F5630" s="127">
        <v>2.90709939104006</v>
      </c>
      <c r="G5630" s="128">
        <v>99.111765421196097</v>
      </c>
      <c r="H5630" s="51">
        <f>ACOS(COS(RADIANS(90-F5631)) * COS(RADIANS(90-F5630)) + SIN(RADIANS(90-F5631)) * SIN(RADIANS(90-F5630)) * COS(RADIANS(G5631-G5630))) * 6371392 * IFERROR(IF(AVERAGEIF('TT History'!$B:$B, D5630, 'TT History'!$E:$E) &gt; 9.8%, 1.1205, IF(AVERAGEIF('TT History'!$B:$B, D5630, 'TT History'!$E:$E) &gt;= 8.5%, 1.1055, 1.0525)), 1.0525)</f>
        <v>10.889592732884688</v>
      </c>
    </row>
    <row r="5631" spans="1:8" x14ac:dyDescent="0.25">
      <c r="A5631" t="s">
        <v>176</v>
      </c>
      <c r="B5631" t="str">
        <f>VLOOKUP(C5631, olt_db!$B$2:$E$70, 2, 0)</f>
        <v>OLT-SMGN-Mega_Land</v>
      </c>
      <c r="C5631" t="s">
        <v>2034</v>
      </c>
      <c r="D5631" s="20" t="s">
        <v>2156</v>
      </c>
      <c r="E5631" s="20" t="s">
        <v>2253</v>
      </c>
      <c r="F5631" s="127">
        <v>2.9070700351990499</v>
      </c>
      <c r="G5631" s="128">
        <v>99.111677014561394</v>
      </c>
      <c r="H5631" s="51">
        <f>ACOS(COS(RADIANS(90-F5632)) * COS(RADIANS(90-F5631)) + SIN(RADIANS(90-F5632)) * SIN(RADIANS(90-F5631)) * COS(RADIANS(G5632-G5631))) * 6371392 * IFERROR(IF(AVERAGEIF('TT History'!$B:$B, D5631, 'TT History'!$E:$E) &gt; 9.8%, 1.1205, IF(AVERAGEIF('TT History'!$B:$B, D5631, 'TT History'!$E:$E) &gt;= 8.5%, 1.1055, 1.0525)), 1.0525)</f>
        <v>10.12359738082159</v>
      </c>
    </row>
    <row r="5632" spans="1:8" x14ac:dyDescent="0.25">
      <c r="A5632" t="s">
        <v>176</v>
      </c>
      <c r="B5632" t="str">
        <f>VLOOKUP(C5632, olt_db!$B$2:$E$70, 2, 0)</f>
        <v>OLT-SMGN-Mega_Land</v>
      </c>
      <c r="C5632" t="s">
        <v>2034</v>
      </c>
      <c r="D5632" s="20" t="s">
        <v>2156</v>
      </c>
      <c r="E5632" s="20" t="s">
        <v>2254</v>
      </c>
      <c r="F5632" s="127">
        <v>2.90704420952855</v>
      </c>
      <c r="G5632" s="128">
        <v>99.111594350721404</v>
      </c>
      <c r="H5632" s="51">
        <f>ACOS(COS(RADIANS(90-F5633)) * COS(RADIANS(90-F5632)) + SIN(RADIANS(90-F5633)) * SIN(RADIANS(90-F5632)) * COS(RADIANS(G5633-G5632))) * 6371392 * IFERROR(IF(AVERAGEIF('TT History'!$B:$B, D5632, 'TT History'!$E:$E) &gt; 9.8%, 1.1205, IF(AVERAGEIF('TT History'!$B:$B, D5632, 'TT History'!$E:$E) &gt;= 8.5%, 1.1055, 1.0525)), 1.0525)</f>
        <v>9.2056327304795449</v>
      </c>
    </row>
    <row r="5633" spans="1:8" x14ac:dyDescent="0.25">
      <c r="A5633" t="s">
        <v>176</v>
      </c>
      <c r="B5633" t="str">
        <f>VLOOKUP(C5633, olt_db!$B$2:$E$70, 2, 0)</f>
        <v>OLT-SMGN-Mega_Land</v>
      </c>
      <c r="C5633" t="s">
        <v>2034</v>
      </c>
      <c r="D5633" s="20" t="s">
        <v>2156</v>
      </c>
      <c r="E5633" s="20" t="s">
        <v>2255</v>
      </c>
      <c r="F5633" s="127">
        <v>2.90700763163911</v>
      </c>
      <c r="G5633" s="128">
        <v>99.111524625035599</v>
      </c>
      <c r="H5633" s="51">
        <f>ACOS(COS(RADIANS(90-F5634)) * COS(RADIANS(90-F5633)) + SIN(RADIANS(90-F5634)) * SIN(RADIANS(90-F5633)) * COS(RADIANS(G5634-G5633))) * 6371392 * IFERROR(IF(AVERAGEIF('TT History'!$B:$B, D5633, 'TT History'!$E:$E) &gt; 9.8%, 1.1205, IF(AVERAGEIF('TT History'!$B:$B, D5633, 'TT History'!$E:$E) &gt;= 8.5%, 1.1055, 1.0525)), 1.0525)</f>
        <v>8.6791537719339651</v>
      </c>
    </row>
    <row r="5634" spans="1:8" x14ac:dyDescent="0.25">
      <c r="A5634" t="s">
        <v>176</v>
      </c>
      <c r="B5634" t="str">
        <f>VLOOKUP(C5634, olt_db!$B$2:$E$70, 2, 0)</f>
        <v>OLT-SMGN-Mega_Land</v>
      </c>
      <c r="C5634" t="s">
        <v>2034</v>
      </c>
      <c r="D5634" s="20" t="s">
        <v>2156</v>
      </c>
      <c r="E5634" s="20" t="s">
        <v>2256</v>
      </c>
      <c r="F5634" s="127">
        <v>2.90698396517667</v>
      </c>
      <c r="G5634" s="128">
        <v>99.111454257389198</v>
      </c>
      <c r="H5634" s="51">
        <f>ACOS(COS(RADIANS(90-F5635)) * COS(RADIANS(90-F5634)) + SIN(RADIANS(90-F5635)) * SIN(RADIANS(90-F5634)) * COS(RADIANS(G5635-G5634))) * 6371392 * IFERROR(IF(AVERAGEIF('TT History'!$B:$B, D5634, 'TT History'!$E:$E) &gt; 9.8%, 1.1205, IF(AVERAGEIF('TT History'!$B:$B, D5634, 'TT History'!$E:$E) &gt;= 8.5%, 1.1055, 1.0525)), 1.0525)</f>
        <v>7.9959173072868461</v>
      </c>
    </row>
    <row r="5635" spans="1:8" x14ac:dyDescent="0.25">
      <c r="A5635" t="s">
        <v>176</v>
      </c>
      <c r="B5635" t="str">
        <f>VLOOKUP(C5635, olt_db!$B$2:$E$70, 2, 0)</f>
        <v>OLT-SMGN-Mega_Land</v>
      </c>
      <c r="C5635" t="s">
        <v>2034</v>
      </c>
      <c r="D5635" s="20" t="s">
        <v>2156</v>
      </c>
      <c r="E5635" s="20" t="s">
        <v>2257</v>
      </c>
      <c r="F5635" s="127">
        <v>2.9069595070307099</v>
      </c>
      <c r="G5635" s="128">
        <v>99.111390385272799</v>
      </c>
      <c r="H5635" s="51">
        <f>ACOS(COS(RADIANS(90-F5636)) * COS(RADIANS(90-F5635)) + SIN(RADIANS(90-F5636)) * SIN(RADIANS(90-F5635)) * COS(RADIANS(G5636-G5635))) * 6371392 * IFERROR(IF(AVERAGEIF('TT History'!$B:$B, D5635, 'TT History'!$E:$E) &gt; 9.8%, 1.1205, IF(AVERAGEIF('TT History'!$B:$B, D5635, 'TT History'!$E:$E) &gt;= 8.5%, 1.1055, 1.0525)), 1.0525)</f>
        <v>8.860190565869523</v>
      </c>
    </row>
    <row r="5636" spans="1:8" x14ac:dyDescent="0.25">
      <c r="A5636" t="s">
        <v>176</v>
      </c>
      <c r="B5636" t="str">
        <f>VLOOKUP(C5636, olt_db!$B$2:$E$70, 2, 0)</f>
        <v>OLT-SMGN-Mega_Land</v>
      </c>
      <c r="C5636" t="s">
        <v>2034</v>
      </c>
      <c r="D5636" s="20" t="s">
        <v>2156</v>
      </c>
      <c r="E5636" s="20" t="s">
        <v>2258</v>
      </c>
      <c r="F5636" s="127">
        <v>2.9069307138021401</v>
      </c>
      <c r="G5636" s="128">
        <v>99.111320287973797</v>
      </c>
      <c r="H5636" s="51">
        <f>ACOS(COS(RADIANS(90-F5637)) * COS(RADIANS(90-F5636)) + SIN(RADIANS(90-F5637)) * SIN(RADIANS(90-F5636)) * COS(RADIANS(G5637-G5636))) * 6371392 * IFERROR(IF(AVERAGEIF('TT History'!$B:$B, D5636, 'TT History'!$E:$E) &gt; 9.8%, 1.1205, IF(AVERAGEIF('TT History'!$B:$B, D5636, 'TT History'!$E:$E) &gt;= 8.5%, 1.1055, 1.0525)), 1.0525)</f>
        <v>8.6434155887392254</v>
      </c>
    </row>
    <row r="5637" spans="1:8" x14ac:dyDescent="0.25">
      <c r="A5637" t="s">
        <v>176</v>
      </c>
      <c r="B5637" t="str">
        <f>VLOOKUP(C5637, olt_db!$B$2:$E$70, 2, 0)</f>
        <v>OLT-SMGN-Mega_Land</v>
      </c>
      <c r="C5637" t="s">
        <v>2034</v>
      </c>
      <c r="D5637" s="20" t="s">
        <v>2156</v>
      </c>
      <c r="E5637" s="20" t="s">
        <v>2259</v>
      </c>
      <c r="F5637" s="127">
        <v>2.9069013767306799</v>
      </c>
      <c r="G5637" s="128">
        <v>99.111252430256698</v>
      </c>
      <c r="H5637" s="51">
        <f>ACOS(COS(RADIANS(90-F5638)) * COS(RADIANS(90-F5637)) + SIN(RADIANS(90-F5638)) * SIN(RADIANS(90-F5637)) * COS(RADIANS(G5638-G5637))) * 6371392 * IFERROR(IF(AVERAGEIF('TT History'!$B:$B, D5637, 'TT History'!$E:$E) &gt; 9.8%, 1.1205, IF(AVERAGEIF('TT History'!$B:$B, D5637, 'TT History'!$E:$E) &gt;= 8.5%, 1.1055, 1.0525)), 1.0525)</f>
        <v>12.448654152329615</v>
      </c>
    </row>
    <row r="5638" spans="1:8" x14ac:dyDescent="0.25">
      <c r="A5638" t="s">
        <v>176</v>
      </c>
      <c r="B5638" t="str">
        <f>VLOOKUP(C5638, olt_db!$B$2:$E$70, 2, 0)</f>
        <v>OLT-SMGN-Mega_Land</v>
      </c>
      <c r="C5638" t="s">
        <v>2034</v>
      </c>
      <c r="D5638" s="20" t="s">
        <v>2156</v>
      </c>
      <c r="E5638" s="20" t="s">
        <v>2260</v>
      </c>
      <c r="F5638" s="127">
        <v>2.9068601593728101</v>
      </c>
      <c r="G5638" s="128">
        <v>99.111154252343596</v>
      </c>
      <c r="H5638" s="51">
        <f>ACOS(COS(RADIANS(90-F5639)) * COS(RADIANS(90-F5638)) + SIN(RADIANS(90-F5639)) * SIN(RADIANS(90-F5638)) * COS(RADIANS(G5639-G5638))) * 6371392 * IFERROR(IF(AVERAGEIF('TT History'!$B:$B, D5638, 'TT History'!$E:$E) &gt; 9.8%, 1.1205, IF(AVERAGEIF('TT History'!$B:$B, D5638, 'TT History'!$E:$E) &gt;= 8.5%, 1.1055, 1.0525)), 1.0525)</f>
        <v>8.0834766555616628</v>
      </c>
    </row>
    <row r="5639" spans="1:8" x14ac:dyDescent="0.25">
      <c r="A5639" t="s">
        <v>176</v>
      </c>
      <c r="B5639" t="str">
        <f>VLOOKUP(C5639, olt_db!$B$2:$E$70, 2, 0)</f>
        <v>OLT-SMGN-Mega_Land</v>
      </c>
      <c r="C5639" t="s">
        <v>2034</v>
      </c>
      <c r="D5639" s="20" t="s">
        <v>2156</v>
      </c>
      <c r="E5639" s="20" t="s">
        <v>2261</v>
      </c>
      <c r="F5639" s="127">
        <v>2.9068307832531901</v>
      </c>
      <c r="G5639" s="128">
        <v>99.111091659347196</v>
      </c>
      <c r="H5639" s="51">
        <f>ACOS(COS(RADIANS(90-F5640)) * COS(RADIANS(90-F5639)) + SIN(RADIANS(90-F5640)) * SIN(RADIANS(90-F5639)) * COS(RADIANS(G5640-G5639))) * 6371392 * IFERROR(IF(AVERAGEIF('TT History'!$B:$B, D5639, 'TT History'!$E:$E) &gt; 9.8%, 1.1205, IF(AVERAGEIF('TT History'!$B:$B, D5639, 'TT History'!$E:$E) &gt;= 8.5%, 1.1055, 1.0525)), 1.0525)</f>
        <v>8.0276979548342453</v>
      </c>
    </row>
    <row r="5640" spans="1:8" x14ac:dyDescent="0.25">
      <c r="A5640" t="s">
        <v>176</v>
      </c>
      <c r="B5640" t="str">
        <f>VLOOKUP(C5640, olt_db!$B$2:$E$70, 2, 0)</f>
        <v>OLT-SMGN-Mega_Land</v>
      </c>
      <c r="C5640" t="s">
        <v>2034</v>
      </c>
      <c r="D5640" s="20" t="s">
        <v>2156</v>
      </c>
      <c r="E5640" s="20" t="s">
        <v>2262</v>
      </c>
      <c r="F5640" s="127">
        <v>2.90677795999351</v>
      </c>
      <c r="G5640" s="128">
        <v>99.1110478581313</v>
      </c>
      <c r="H5640" s="51">
        <f>ACOS(COS(RADIANS(90-F5641)) * COS(RADIANS(90-F5640)) + SIN(RADIANS(90-F5641)) * SIN(RADIANS(90-F5640)) * COS(RADIANS(G5641-G5640))) * 6371392 * IFERROR(IF(AVERAGEIF('TT History'!$B:$B, D5640, 'TT History'!$E:$E) &gt; 9.8%, 1.1205, IF(AVERAGEIF('TT History'!$B:$B, D5640, 'TT History'!$E:$E) &gt;= 8.5%, 1.1055, 1.0525)), 1.0525)</f>
        <v>8.7198998495127977</v>
      </c>
    </row>
    <row r="5641" spans="1:8" x14ac:dyDescent="0.25">
      <c r="A5641" t="s">
        <v>176</v>
      </c>
      <c r="B5641" t="str">
        <f>VLOOKUP(C5641, olt_db!$B$2:$E$70, 2, 0)</f>
        <v>OLT-SMGN-Mega_Land</v>
      </c>
      <c r="C5641" t="s">
        <v>2034</v>
      </c>
      <c r="D5641" s="20" t="s">
        <v>2156</v>
      </c>
      <c r="E5641" s="20" t="s">
        <v>2263</v>
      </c>
      <c r="F5641" s="127">
        <v>2.9067201462681802</v>
      </c>
      <c r="G5641" s="128">
        <v>99.111000804737898</v>
      </c>
      <c r="H5641" s="51">
        <f>ACOS(COS(RADIANS(90-F5642)) * COS(RADIANS(90-F5641)) + SIN(RADIANS(90-F5642)) * SIN(RADIANS(90-F5641)) * COS(RADIANS(G5642-G5641))) * 6371392 * IFERROR(IF(AVERAGEIF('TT History'!$B:$B, D5641, 'TT History'!$E:$E) &gt; 9.8%, 1.1205, IF(AVERAGEIF('TT History'!$B:$B, D5641, 'TT History'!$E:$E) &gt;= 8.5%, 1.1055, 1.0525)), 1.0525)</f>
        <v>7.5402418255518882</v>
      </c>
    </row>
    <row r="5642" spans="1:8" x14ac:dyDescent="0.25">
      <c r="A5642" t="s">
        <v>176</v>
      </c>
      <c r="B5642" t="str">
        <f>VLOOKUP(C5642, olt_db!$B$2:$E$70, 2, 0)</f>
        <v>OLT-SMGN-Mega_Land</v>
      </c>
      <c r="C5642" t="s">
        <v>2034</v>
      </c>
      <c r="D5642" s="20" t="s">
        <v>2156</v>
      </c>
      <c r="E5642" s="20" t="s">
        <v>2264</v>
      </c>
      <c r="F5642" s="127">
        <v>2.9066644412407898</v>
      </c>
      <c r="G5642" s="128">
        <v>99.110968407682805</v>
      </c>
      <c r="H5642" s="51">
        <f>ACOS(COS(RADIANS(90-F5643)) * COS(RADIANS(90-F5642)) + SIN(RADIANS(90-F5643)) * SIN(RADIANS(90-F5642)) * COS(RADIANS(G5643-G5642))) * 6371392 * IFERROR(IF(AVERAGEIF('TT History'!$B:$B, D5642, 'TT History'!$E:$E) &gt; 9.8%, 1.1205, IF(AVERAGEIF('TT History'!$B:$B, D5642, 'TT History'!$E:$E) &gt;= 8.5%, 1.1055, 1.0525)), 1.0525)</f>
        <v>7.4375761527631887</v>
      </c>
    </row>
    <row r="5643" spans="1:8" x14ac:dyDescent="0.25">
      <c r="A5643" t="s">
        <v>176</v>
      </c>
      <c r="B5643" t="str">
        <f>VLOOKUP(C5643, olt_db!$B$2:$E$70, 2, 0)</f>
        <v>OLT-SMGN-Mega_Land</v>
      </c>
      <c r="C5643" t="s">
        <v>2034</v>
      </c>
      <c r="D5643" s="20" t="s">
        <v>2156</v>
      </c>
      <c r="E5643" s="20" t="s">
        <v>2265</v>
      </c>
      <c r="F5643" s="127">
        <v>2.9066009693548298</v>
      </c>
      <c r="G5643" s="128">
        <v>99.110965297401094</v>
      </c>
      <c r="H5643" s="51">
        <f>ACOS(COS(RADIANS(90-F5644)) * COS(RADIANS(90-F5643)) + SIN(RADIANS(90-F5644)) * SIN(RADIANS(90-F5643)) * COS(RADIANS(G5644-G5643))) * 6371392 * IFERROR(IF(AVERAGEIF('TT History'!$B:$B, D5643, 'TT History'!$E:$E) &gt; 9.8%, 1.1205, IF(AVERAGEIF('TT History'!$B:$B, D5643, 'TT History'!$E:$E) &gt;= 8.5%, 1.1055, 1.0525)), 1.0525)</f>
        <v>6.9790681797163776</v>
      </c>
    </row>
    <row r="5644" spans="1:8" x14ac:dyDescent="0.25">
      <c r="A5644" t="s">
        <v>176</v>
      </c>
      <c r="B5644" t="str">
        <f>VLOOKUP(C5644, olt_db!$B$2:$E$70, 2, 0)</f>
        <v>OLT-SMGN-Mega_Land</v>
      </c>
      <c r="C5644" t="s">
        <v>2034</v>
      </c>
      <c r="D5644" s="20" t="s">
        <v>2156</v>
      </c>
      <c r="E5644" s="20" t="s">
        <v>2266</v>
      </c>
      <c r="F5644" s="127">
        <v>2.90654137599169</v>
      </c>
      <c r="G5644" s="128">
        <v>99.110967369660003</v>
      </c>
      <c r="H5644" s="51">
        <f>ACOS(COS(RADIANS(90-F5645)) * COS(RADIANS(90-F5644)) + SIN(RADIANS(90-F5645)) * SIN(RADIANS(90-F5644)) * COS(RADIANS(G5645-G5644))) * 6371392 * IFERROR(IF(AVERAGEIF('TT History'!$B:$B, D5644, 'TT History'!$E:$E) &gt; 9.8%, 1.1205, IF(AVERAGEIF('TT History'!$B:$B, D5644, 'TT History'!$E:$E) &gt;= 8.5%, 1.1055, 1.0525)), 1.0525)</f>
        <v>7.069335352215961</v>
      </c>
    </row>
    <row r="5645" spans="1:8" x14ac:dyDescent="0.25">
      <c r="A5645" t="s">
        <v>176</v>
      </c>
      <c r="B5645" t="str">
        <f>VLOOKUP(C5645, olt_db!$B$2:$E$70, 2, 0)</f>
        <v>OLT-SMGN-Mega_Land</v>
      </c>
      <c r="C5645" t="s">
        <v>2034</v>
      </c>
      <c r="D5645" s="20" t="s">
        <v>2156</v>
      </c>
      <c r="E5645" s="20" t="s">
        <v>2267</v>
      </c>
      <c r="F5645" s="127">
        <v>2.90648098316889</v>
      </c>
      <c r="G5645" s="128">
        <v>99.110968715702299</v>
      </c>
      <c r="H5645" s="51">
        <f>ACOS(COS(RADIANS(90-F5646)) * COS(RADIANS(90-F5645)) + SIN(RADIANS(90-F5646)) * SIN(RADIANS(90-F5645)) * COS(RADIANS(G5646-G5645))) * 6371392 * IFERROR(IF(AVERAGEIF('TT History'!$B:$B, D5645, 'TT History'!$E:$E) &gt; 9.8%, 1.1205, IF(AVERAGEIF('TT History'!$B:$B, D5645, 'TT History'!$E:$E) &gt;= 8.5%, 1.1055, 1.0525)), 1.0525)</f>
        <v>7.1521846967897851</v>
      </c>
    </row>
    <row r="5646" spans="1:8" x14ac:dyDescent="0.25">
      <c r="A5646" t="s">
        <v>176</v>
      </c>
      <c r="B5646" t="str">
        <f>VLOOKUP(C5646, olt_db!$B$2:$E$70, 2, 0)</f>
        <v>OLT-SMGN-Mega_Land</v>
      </c>
      <c r="C5646" t="s">
        <v>2034</v>
      </c>
      <c r="D5646" s="20" t="s">
        <v>2156</v>
      </c>
      <c r="E5646" s="20" t="s">
        <v>2268</v>
      </c>
      <c r="F5646" s="127">
        <v>2.9064199711064398</v>
      </c>
      <c r="G5646" s="128">
        <v>99.110972264385296</v>
      </c>
      <c r="H5646" s="51">
        <f>ACOS(COS(RADIANS(90-F5647)) * COS(RADIANS(90-F5646)) + SIN(RADIANS(90-F5647)) * SIN(RADIANS(90-F5646)) * COS(RADIANS(G5647-G5646))) * 6371392 * IFERROR(IF(AVERAGEIF('TT History'!$B:$B, D5646, 'TT History'!$E:$E) &gt; 9.8%, 1.1205, IF(AVERAGEIF('TT History'!$B:$B, D5646, 'TT History'!$E:$E) &gt;= 8.5%, 1.1055, 1.0525)), 1.0525)</f>
        <v>9.0199068652993724</v>
      </c>
    </row>
    <row r="5647" spans="1:8" x14ac:dyDescent="0.25">
      <c r="A5647" t="s">
        <v>176</v>
      </c>
      <c r="B5647" t="str">
        <f>VLOOKUP(C5647, olt_db!$B$2:$E$70, 2, 0)</f>
        <v>OLT-SMGN-Mega_Land</v>
      </c>
      <c r="C5647" t="s">
        <v>2034</v>
      </c>
      <c r="D5647" s="20" t="s">
        <v>2156</v>
      </c>
      <c r="E5647" s="20" t="s">
        <v>2269</v>
      </c>
      <c r="F5647" s="127">
        <v>2.90634303823854</v>
      </c>
      <c r="G5647" s="128">
        <v>99.110967641583301</v>
      </c>
      <c r="H5647" s="51">
        <f>ACOS(COS(RADIANS(90-F5648)) * COS(RADIANS(90-F5647)) + SIN(RADIANS(90-F5648)) * SIN(RADIANS(90-F5647)) * COS(RADIANS(G5648-G5647))) * 6371392 * IFERROR(IF(AVERAGEIF('TT History'!$B:$B, D5647, 'TT History'!$E:$E) &gt; 9.8%, 1.1205, IF(AVERAGEIF('TT History'!$B:$B, D5647, 'TT History'!$E:$E) &gt;= 8.5%, 1.1055, 1.0525)), 1.0525)</f>
        <v>8.101984219836714</v>
      </c>
    </row>
    <row r="5648" spans="1:8" x14ac:dyDescent="0.25">
      <c r="A5648" t="s">
        <v>176</v>
      </c>
      <c r="B5648" t="str">
        <f>VLOOKUP(C5648, olt_db!$B$2:$E$70, 2, 0)</f>
        <v>OLT-SMGN-Mega_Land</v>
      </c>
      <c r="C5648" t="s">
        <v>2034</v>
      </c>
      <c r="D5648" s="20" t="s">
        <v>2156</v>
      </c>
      <c r="E5648" s="20" t="s">
        <v>2270</v>
      </c>
      <c r="F5648" s="127">
        <v>2.9062745913678398</v>
      </c>
      <c r="G5648" s="128">
        <v>99.110957335883995</v>
      </c>
      <c r="H5648" s="51">
        <f>ACOS(COS(RADIANS(90-F5649)) * COS(RADIANS(90-F5648)) + SIN(RADIANS(90-F5649)) * SIN(RADIANS(90-F5648)) * COS(RADIANS(G5649-G5648))) * 6371392 * IFERROR(IF(AVERAGEIF('TT History'!$B:$B, D5648, 'TT History'!$E:$E) &gt; 9.8%, 1.1205, IF(AVERAGEIF('TT History'!$B:$B, D5648, 'TT History'!$E:$E) &gt;= 8.5%, 1.1055, 1.0525)), 1.0525)</f>
        <v>8.2594375149513564</v>
      </c>
    </row>
    <row r="5649" spans="1:8" x14ac:dyDescent="0.25">
      <c r="A5649" t="s">
        <v>176</v>
      </c>
      <c r="B5649" t="str">
        <f>VLOOKUP(C5649, olt_db!$B$2:$E$70, 2, 0)</f>
        <v>OLT-SMGN-Mega_Land</v>
      </c>
      <c r="C5649" t="s">
        <v>2034</v>
      </c>
      <c r="D5649" s="20" t="s">
        <v>2156</v>
      </c>
      <c r="E5649" s="20" t="s">
        <v>2271</v>
      </c>
      <c r="F5649" s="127">
        <v>2.9062165443787098</v>
      </c>
      <c r="G5649" s="128">
        <v>99.110917152893407</v>
      </c>
      <c r="H5649" s="51">
        <f>ACOS(COS(RADIANS(90-F5650)) * COS(RADIANS(90-F5649)) + SIN(RADIANS(90-F5650)) * SIN(RADIANS(90-F5649)) * COS(RADIANS(G5650-G5649))) * 6371392 * IFERROR(IF(AVERAGEIF('TT History'!$B:$B, D5649, 'TT History'!$E:$E) &gt; 9.8%, 1.1205, IF(AVERAGEIF('TT History'!$B:$B, D5649, 'TT History'!$E:$E) &gt;= 8.5%, 1.1055, 1.0525)), 1.0525)</f>
        <v>9.8120579991050381</v>
      </c>
    </row>
    <row r="5650" spans="1:8" x14ac:dyDescent="0.25">
      <c r="A5650" t="s">
        <v>176</v>
      </c>
      <c r="B5650" t="str">
        <f>VLOOKUP(C5650, olt_db!$B$2:$E$70, 2, 0)</f>
        <v>OLT-SMGN-Mega_Land</v>
      </c>
      <c r="C5650" t="s">
        <v>2034</v>
      </c>
      <c r="D5650" s="20" t="s">
        <v>2156</v>
      </c>
      <c r="E5650" s="20" t="s">
        <v>2272</v>
      </c>
      <c r="F5650" s="127">
        <v>2.90614659051317</v>
      </c>
      <c r="G5650" s="128">
        <v>99.110870889820902</v>
      </c>
      <c r="H5650" s="51">
        <f>ACOS(COS(RADIANS(90-F5651)) * COS(RADIANS(90-F5650)) + SIN(RADIANS(90-F5651)) * SIN(RADIANS(90-F5650)) * COS(RADIANS(G5651-G5650))) * 6371392 * IFERROR(IF(AVERAGEIF('TT History'!$B:$B, D5650, 'TT History'!$E:$E) &gt; 9.8%, 1.1205, IF(AVERAGEIF('TT History'!$B:$B, D5650, 'TT History'!$E:$E) &gt;= 8.5%, 1.1055, 1.0525)), 1.0525)</f>
        <v>10.360019540960138</v>
      </c>
    </row>
    <row r="5651" spans="1:8" x14ac:dyDescent="0.25">
      <c r="A5651" t="s">
        <v>176</v>
      </c>
      <c r="B5651" t="str">
        <f>VLOOKUP(C5651, olt_db!$B$2:$E$70, 2, 0)</f>
        <v>OLT-SMGN-Mega_Land</v>
      </c>
      <c r="C5651" t="s">
        <v>2034</v>
      </c>
      <c r="D5651" s="20" t="s">
        <v>2156</v>
      </c>
      <c r="E5651" s="20" t="s">
        <v>2273</v>
      </c>
      <c r="F5651" s="127">
        <v>2.9060747580688702</v>
      </c>
      <c r="G5651" s="128">
        <v>99.110819102198207</v>
      </c>
      <c r="H5651" s="51">
        <f>ACOS(COS(RADIANS(90-F5652)) * COS(RADIANS(90-F5651)) + SIN(RADIANS(90-F5652)) * SIN(RADIANS(90-F5651)) * COS(RADIANS(G5652-G5651))) * 6371392 * IFERROR(IF(AVERAGEIF('TT History'!$B:$B, D5651, 'TT History'!$E:$E) &gt; 9.8%, 1.1205, IF(AVERAGEIF('TT History'!$B:$B, D5651, 'TT History'!$E:$E) &gt;= 8.5%, 1.1055, 1.0525)), 1.0525)</f>
        <v>7.8675110444095528</v>
      </c>
    </row>
    <row r="5652" spans="1:8" x14ac:dyDescent="0.25">
      <c r="A5652" t="s">
        <v>176</v>
      </c>
      <c r="B5652" t="str">
        <f>VLOOKUP(C5652, olt_db!$B$2:$E$70, 2, 0)</f>
        <v>OLT-SMGN-Mega_Land</v>
      </c>
      <c r="C5652" t="s">
        <v>2034</v>
      </c>
      <c r="D5652" s="20" t="s">
        <v>2156</v>
      </c>
      <c r="E5652" s="20" t="s">
        <v>2274</v>
      </c>
      <c r="F5652" s="127">
        <v>2.9060192275252898</v>
      </c>
      <c r="G5652" s="128">
        <v>99.110781168021106</v>
      </c>
      <c r="H5652" s="51">
        <f>ACOS(COS(RADIANS(90-F5653)) * COS(RADIANS(90-F5652)) + SIN(RADIANS(90-F5653)) * SIN(RADIANS(90-F5652)) * COS(RADIANS(G5653-G5652))) * 6371392 * IFERROR(IF(AVERAGEIF('TT History'!$B:$B, D5652, 'TT History'!$E:$E) &gt; 9.8%, 1.1205, IF(AVERAGEIF('TT History'!$B:$B, D5652, 'TT History'!$E:$E) &gt;= 8.5%, 1.1055, 1.0525)), 1.0525)</f>
        <v>7.4187570257453945</v>
      </c>
    </row>
    <row r="5653" spans="1:8" x14ac:dyDescent="0.25">
      <c r="A5653" t="s">
        <v>176</v>
      </c>
      <c r="B5653" t="str">
        <f>VLOOKUP(C5653, olt_db!$B$2:$E$70, 2, 0)</f>
        <v>OLT-SMGN-Mega_Land</v>
      </c>
      <c r="C5653" t="s">
        <v>2034</v>
      </c>
      <c r="D5653" s="20" t="s">
        <v>2156</v>
      </c>
      <c r="E5653" s="20" t="s">
        <v>2275</v>
      </c>
      <c r="F5653" s="127">
        <v>2.9059689251774898</v>
      </c>
      <c r="G5653" s="128">
        <v>99.110742551420202</v>
      </c>
      <c r="H5653" s="51">
        <f>ACOS(COS(RADIANS(90-F5654)) * COS(RADIANS(90-F5653)) + SIN(RADIANS(90-F5654)) * SIN(RADIANS(90-F5653)) * COS(RADIANS(G5654-G5653))) * 6371392 * IFERROR(IF(AVERAGEIF('TT History'!$B:$B, D5653, 'TT History'!$E:$E) &gt; 9.8%, 1.1205, IF(AVERAGEIF('TT History'!$B:$B, D5653, 'TT History'!$E:$E) &gt;= 8.5%, 1.1055, 1.0525)), 1.0525)</f>
        <v>6.9114970759045544</v>
      </c>
    </row>
    <row r="5654" spans="1:8" x14ac:dyDescent="0.25">
      <c r="A5654" t="s">
        <v>176</v>
      </c>
      <c r="B5654" t="str">
        <f>VLOOKUP(C5654, olt_db!$B$2:$E$70, 2, 0)</f>
        <v>OLT-SMGN-Mega_Land</v>
      </c>
      <c r="C5654" t="s">
        <v>2034</v>
      </c>
      <c r="D5654" s="20" t="s">
        <v>2156</v>
      </c>
      <c r="E5654" s="20" t="s">
        <v>2276</v>
      </c>
      <c r="F5654" s="127">
        <v>2.9059200286129001</v>
      </c>
      <c r="G5654" s="128">
        <v>99.1107094084756</v>
      </c>
      <c r="H5654" s="51">
        <f>ACOS(COS(RADIANS(90-F5655)) * COS(RADIANS(90-F5654)) + SIN(RADIANS(90-F5655)) * SIN(RADIANS(90-F5654)) * COS(RADIANS(G5655-G5654))) * 6371392 * IFERROR(IF(AVERAGEIF('TT History'!$B:$B, D5654, 'TT History'!$E:$E) &gt; 9.8%, 1.1205, IF(AVERAGEIF('TT History'!$B:$B, D5654, 'TT History'!$E:$E) &gt;= 8.5%, 1.1055, 1.0525)), 1.0525)</f>
        <v>7.3917894434986611</v>
      </c>
    </row>
    <row r="5655" spans="1:8" x14ac:dyDescent="0.25">
      <c r="A5655" t="s">
        <v>176</v>
      </c>
      <c r="B5655" t="str">
        <f>VLOOKUP(C5655, olt_db!$B$2:$E$70, 2, 0)</f>
        <v>OLT-SMGN-Mega_Land</v>
      </c>
      <c r="C5655" t="s">
        <v>2034</v>
      </c>
      <c r="D5655" s="20" t="s">
        <v>2156</v>
      </c>
      <c r="E5655" s="20" t="s">
        <v>2277</v>
      </c>
      <c r="F5655" s="127">
        <v>2.9058705940823799</v>
      </c>
      <c r="G5655" s="128">
        <v>99.110670056134595</v>
      </c>
      <c r="H5655" s="51">
        <f>ACOS(COS(RADIANS(90-F5656)) * COS(RADIANS(90-F5655)) + SIN(RADIANS(90-F5656)) * SIN(RADIANS(90-F5655)) * COS(RADIANS(G5656-G5655))) * 6371392 * IFERROR(IF(AVERAGEIF('TT History'!$B:$B, D5655, 'TT History'!$E:$E) &gt; 9.8%, 1.1205, IF(AVERAGEIF('TT History'!$B:$B, D5655, 'TT History'!$E:$E) &gt;= 8.5%, 1.1055, 1.0525)), 1.0525)</f>
        <v>8.9705097167864576</v>
      </c>
    </row>
    <row r="5656" spans="1:8" x14ac:dyDescent="0.25">
      <c r="A5656" t="s">
        <v>176</v>
      </c>
      <c r="B5656" t="str">
        <f>VLOOKUP(C5656, olt_db!$B$2:$E$70, 2, 0)</f>
        <v>OLT-SMGN-Mega_Land</v>
      </c>
      <c r="C5656" t="s">
        <v>2034</v>
      </c>
      <c r="D5656" s="20" t="s">
        <v>2156</v>
      </c>
      <c r="E5656" s="20" t="s">
        <v>2278</v>
      </c>
      <c r="F5656" s="127">
        <v>2.9058069878197199</v>
      </c>
      <c r="G5656" s="128">
        <v>99.110627239851695</v>
      </c>
      <c r="H5656" s="51">
        <f>ACOS(COS(RADIANS(90-F5657)) * COS(RADIANS(90-F5656)) + SIN(RADIANS(90-F5657)) * SIN(RADIANS(90-F5656)) * COS(RADIANS(G5657-G5656))) * 6371392 * IFERROR(IF(AVERAGEIF('TT History'!$B:$B, D5656, 'TT History'!$E:$E) &gt; 9.8%, 1.1205, IF(AVERAGEIF('TT History'!$B:$B, D5656, 'TT History'!$E:$E) &gt;= 8.5%, 1.1055, 1.0525)), 1.0525)</f>
        <v>6.5112824976831618</v>
      </c>
    </row>
    <row r="5657" spans="1:8" x14ac:dyDescent="0.25">
      <c r="A5657" t="s">
        <v>176</v>
      </c>
      <c r="B5657" t="str">
        <f>VLOOKUP(C5657, olt_db!$B$2:$E$70, 2, 0)</f>
        <v>OLT-SMGN-Mega_Land</v>
      </c>
      <c r="C5657" t="s">
        <v>2034</v>
      </c>
      <c r="D5657" s="20" t="s">
        <v>2156</v>
      </c>
      <c r="E5657" s="20" t="s">
        <v>2279</v>
      </c>
      <c r="F5657" s="127">
        <v>2.9057606247527699</v>
      </c>
      <c r="G5657" s="128">
        <v>99.110596460838593</v>
      </c>
      <c r="H5657" s="51">
        <f>ACOS(COS(RADIANS(90-F5658)) * COS(RADIANS(90-F5657)) + SIN(RADIANS(90-F5658)) * SIN(RADIANS(90-F5657)) * COS(RADIANS(G5658-G5657))) * 6371392 * IFERROR(IF(AVERAGEIF('TT History'!$B:$B, D5657, 'TT History'!$E:$E) &gt; 9.8%, 1.1205, IF(AVERAGEIF('TT History'!$B:$B, D5657, 'TT History'!$E:$E) &gt;= 8.5%, 1.1055, 1.0525)), 1.0525)</f>
        <v>7.1458995160677921</v>
      </c>
    </row>
    <row r="5658" spans="1:8" x14ac:dyDescent="0.25">
      <c r="A5658" t="s">
        <v>176</v>
      </c>
      <c r="B5658" t="str">
        <f>VLOOKUP(C5658, olt_db!$B$2:$E$70, 2, 0)</f>
        <v>OLT-SMGN-Mega_Land</v>
      </c>
      <c r="C5658" t="s">
        <v>2034</v>
      </c>
      <c r="D5658" s="20" t="s">
        <v>2156</v>
      </c>
      <c r="E5658" s="20" t="s">
        <v>2280</v>
      </c>
      <c r="F5658" s="127">
        <v>2.9057139530728402</v>
      </c>
      <c r="G5658" s="128">
        <v>99.110557050215306</v>
      </c>
      <c r="H5658" s="51">
        <f>ACOS(COS(RADIANS(90-F5659)) * COS(RADIANS(90-F5658)) + SIN(RADIANS(90-F5659)) * SIN(RADIANS(90-F5658)) * COS(RADIANS(G5659-G5658))) * 6371392 * IFERROR(IF(AVERAGEIF('TT History'!$B:$B, D5658, 'TT History'!$E:$E) &gt; 9.8%, 1.1205, IF(AVERAGEIF('TT History'!$B:$B, D5658, 'TT History'!$E:$E) &gt;= 8.5%, 1.1055, 1.0525)), 1.0525)</f>
        <v>8.2582284921262357</v>
      </c>
    </row>
    <row r="5659" spans="1:8" x14ac:dyDescent="0.25">
      <c r="A5659" t="s">
        <v>176</v>
      </c>
      <c r="B5659" t="str">
        <f>VLOOKUP(C5659, olt_db!$B$2:$E$70, 2, 0)</f>
        <v>OLT-SMGN-Mega_Land</v>
      </c>
      <c r="C5659" t="s">
        <v>2034</v>
      </c>
      <c r="D5659" s="20" t="s">
        <v>2156</v>
      </c>
      <c r="E5659" s="20" t="s">
        <v>2281</v>
      </c>
      <c r="F5659" s="127">
        <v>2.90565365905693</v>
      </c>
      <c r="G5659" s="128">
        <v>99.110520339983495</v>
      </c>
      <c r="H5659" s="51">
        <f>ACOS(COS(RADIANS(90-F5660)) * COS(RADIANS(90-F5659)) + SIN(RADIANS(90-F5660)) * SIN(RADIANS(90-F5659)) * COS(RADIANS(G5660-G5659))) * 6371392 * IFERROR(IF(AVERAGEIF('TT History'!$B:$B, D5659, 'TT History'!$E:$E) &gt; 9.8%, 1.1205, IF(AVERAGEIF('TT History'!$B:$B, D5659, 'TT History'!$E:$E) &gt;= 8.5%, 1.1055, 1.0525)), 1.0525)</f>
        <v>7.1876969053476731</v>
      </c>
    </row>
    <row r="5660" spans="1:8" x14ac:dyDescent="0.25">
      <c r="A5660" t="s">
        <v>176</v>
      </c>
      <c r="B5660" t="str">
        <f>VLOOKUP(C5660, olt_db!$B$2:$E$70, 2, 0)</f>
        <v>OLT-SMGN-Mega_Land</v>
      </c>
      <c r="C5660" t="s">
        <v>2034</v>
      </c>
      <c r="D5660" s="20" t="s">
        <v>2156</v>
      </c>
      <c r="E5660" s="20" t="s">
        <v>2282</v>
      </c>
      <c r="F5660" s="127">
        <v>2.9056047866485399</v>
      </c>
      <c r="G5660" s="128">
        <v>99.110483093833594</v>
      </c>
      <c r="H5660" s="51">
        <f>ACOS(COS(RADIANS(90-F5661)) * COS(RADIANS(90-F5660)) + SIN(RADIANS(90-F5661)) * SIN(RADIANS(90-F5660)) * COS(RADIANS(G5661-G5660))) * 6371392 * IFERROR(IF(AVERAGEIF('TT History'!$B:$B, D5660, 'TT History'!$E:$E) &gt; 9.8%, 1.1205, IF(AVERAGEIF('TT History'!$B:$B, D5660, 'TT History'!$E:$E) &gt;= 8.5%, 1.1055, 1.0525)), 1.0525)</f>
        <v>8.3848194473588507</v>
      </c>
    </row>
    <row r="5661" spans="1:8" x14ac:dyDescent="0.25">
      <c r="A5661" t="s">
        <v>176</v>
      </c>
      <c r="B5661" t="str">
        <f>VLOOKUP(C5661, olt_db!$B$2:$E$70, 2, 0)</f>
        <v>OLT-SMGN-Mega_Land</v>
      </c>
      <c r="C5661" t="s">
        <v>2034</v>
      </c>
      <c r="D5661" s="20" t="s">
        <v>2156</v>
      </c>
      <c r="E5661" s="20" t="s">
        <v>2283</v>
      </c>
      <c r="F5661" s="127">
        <v>2.9055486206818899</v>
      </c>
      <c r="G5661" s="128">
        <v>99.110438569561595</v>
      </c>
      <c r="H5661" s="51">
        <f>ACOS(COS(RADIANS(90-F5662)) * COS(RADIANS(90-F5661)) + SIN(RADIANS(90-F5662)) * SIN(RADIANS(90-F5661)) * COS(RADIANS(G5662-G5661))) * 6371392 * IFERROR(IF(AVERAGEIF('TT History'!$B:$B, D5661, 'TT History'!$E:$E) &gt; 9.8%, 1.1205, IF(AVERAGEIF('TT History'!$B:$B, D5661, 'TT History'!$E:$E) &gt;= 8.5%, 1.1055, 1.0525)), 1.0525)</f>
        <v>7.5884227742273227</v>
      </c>
    </row>
    <row r="5662" spans="1:8" x14ac:dyDescent="0.25">
      <c r="A5662" t="s">
        <v>176</v>
      </c>
      <c r="B5662" t="str">
        <f>VLOOKUP(C5662, olt_db!$B$2:$E$70, 2, 0)</f>
        <v>OLT-SMGN-Mega_Land</v>
      </c>
      <c r="C5662" t="s">
        <v>2034</v>
      </c>
      <c r="D5662" s="20" t="s">
        <v>2156</v>
      </c>
      <c r="E5662" s="20" t="s">
        <v>2284</v>
      </c>
      <c r="F5662" s="127">
        <v>2.9054939381913401</v>
      </c>
      <c r="G5662" s="128">
        <v>99.110403685784604</v>
      </c>
      <c r="H5662" s="51">
        <f>ACOS(COS(RADIANS(90-F5663)) * COS(RADIANS(90-F5662)) + SIN(RADIANS(90-F5663)) * SIN(RADIANS(90-F5662)) * COS(RADIANS(G5663-G5662))) * 6371392 * IFERROR(IF(AVERAGEIF('TT History'!$B:$B, D5662, 'TT History'!$E:$E) &gt; 9.8%, 1.1205, IF(AVERAGEIF('TT History'!$B:$B, D5662, 'TT History'!$E:$E) &gt;= 8.5%, 1.1055, 1.0525)), 1.0525)</f>
        <v>7.1528827088899121</v>
      </c>
    </row>
    <row r="5663" spans="1:8" x14ac:dyDescent="0.25">
      <c r="A5663" t="s">
        <v>176</v>
      </c>
      <c r="B5663" t="str">
        <f>VLOOKUP(C5663, olt_db!$B$2:$E$70, 2, 0)</f>
        <v>OLT-SMGN-Mega_Land</v>
      </c>
      <c r="C5663" t="s">
        <v>2034</v>
      </c>
      <c r="D5663" s="20" t="s">
        <v>2156</v>
      </c>
      <c r="E5663" s="20" t="s">
        <v>2285</v>
      </c>
      <c r="F5663" s="127">
        <v>2.9054447196510602</v>
      </c>
      <c r="G5663" s="128">
        <v>99.110367392074593</v>
      </c>
      <c r="H5663" s="51">
        <f>ACOS(COS(RADIANS(90-F5664)) * COS(RADIANS(90-F5663)) + SIN(RADIANS(90-F5664)) * SIN(RADIANS(90-F5663)) * COS(RADIANS(G5664-G5663))) * 6371392 * IFERROR(IF(AVERAGEIF('TT History'!$B:$B, D5663, 'TT History'!$E:$E) &gt; 9.8%, 1.1205, IF(AVERAGEIF('TT History'!$B:$B, D5663, 'TT History'!$E:$E) &gt;= 8.5%, 1.1055, 1.0525)), 1.0525)</f>
        <v>8.525353635670319</v>
      </c>
    </row>
    <row r="5664" spans="1:8" x14ac:dyDescent="0.25">
      <c r="A5664" t="s">
        <v>176</v>
      </c>
      <c r="B5664" t="str">
        <f>VLOOKUP(C5664, olt_db!$B$2:$E$70, 2, 0)</f>
        <v>OLT-SMGN-Mega_Land</v>
      </c>
      <c r="C5664" t="s">
        <v>2034</v>
      </c>
      <c r="D5664" s="20" t="s">
        <v>2156</v>
      </c>
      <c r="E5664" s="20" t="s">
        <v>2286</v>
      </c>
      <c r="F5664" s="127">
        <v>2.9053859124756398</v>
      </c>
      <c r="G5664" s="128">
        <v>99.110324345502903</v>
      </c>
      <c r="H5664" s="51">
        <f>ACOS(COS(RADIANS(90-F5665)) * COS(RADIANS(90-F5664)) + SIN(RADIANS(90-F5665)) * SIN(RADIANS(90-F5664)) * COS(RADIANS(G5665-G5664))) * 6371392 * IFERROR(IF(AVERAGEIF('TT History'!$B:$B, D5664, 'TT History'!$E:$E) &gt; 9.8%, 1.1205, IF(AVERAGEIF('TT History'!$B:$B, D5664, 'TT History'!$E:$E) &gt;= 8.5%, 1.1055, 1.0525)), 1.0525)</f>
        <v>7.4476382675082435</v>
      </c>
    </row>
    <row r="5665" spans="1:8" x14ac:dyDescent="0.25">
      <c r="A5665" t="s">
        <v>176</v>
      </c>
      <c r="B5665" t="str">
        <f>VLOOKUP(C5665, olt_db!$B$2:$E$70, 2, 0)</f>
        <v>OLT-SMGN-Mega_Land</v>
      </c>
      <c r="C5665" t="s">
        <v>2034</v>
      </c>
      <c r="D5665" s="20" t="s">
        <v>2156</v>
      </c>
      <c r="E5665" s="20" t="s">
        <v>2287</v>
      </c>
      <c r="F5665" s="127">
        <v>2.9053328138913299</v>
      </c>
      <c r="G5665" s="128">
        <v>99.110289241201201</v>
      </c>
      <c r="H5665" s="51">
        <f>ACOS(COS(RADIANS(90-F5666)) * COS(RADIANS(90-F5665)) + SIN(RADIANS(90-F5666)) * SIN(RADIANS(90-F5665)) * COS(RADIANS(G5666-G5665))) * 6371392 * IFERROR(IF(AVERAGEIF('TT History'!$B:$B, D5665, 'TT History'!$E:$E) &gt; 9.8%, 1.1205, IF(AVERAGEIF('TT History'!$B:$B, D5665, 'TT History'!$E:$E) &gt;= 8.5%, 1.1055, 1.0525)), 1.0525)</f>
        <v>7.5963136848990702</v>
      </c>
    </row>
    <row r="5666" spans="1:8" x14ac:dyDescent="0.25">
      <c r="A5666" t="s">
        <v>176</v>
      </c>
      <c r="B5666" t="str">
        <f>VLOOKUP(C5666, olt_db!$B$2:$E$70, 2, 0)</f>
        <v>OLT-SMGN-Mega_Land</v>
      </c>
      <c r="C5666" t="s">
        <v>2034</v>
      </c>
      <c r="D5666" s="20" t="s">
        <v>2156</v>
      </c>
      <c r="E5666" s="20" t="s">
        <v>2288</v>
      </c>
      <c r="F5666" s="127">
        <v>2.9052824279559899</v>
      </c>
      <c r="G5666" s="128">
        <v>99.110248289132301</v>
      </c>
      <c r="H5666" s="51">
        <f>ACOS(COS(RADIANS(90-F5667)) * COS(RADIANS(90-F5666)) + SIN(RADIANS(90-F5667)) * SIN(RADIANS(90-F5666)) * COS(RADIANS(G5667-G5666))) * 6371392 * IFERROR(IF(AVERAGEIF('TT History'!$B:$B, D5666, 'TT History'!$E:$E) &gt; 9.8%, 1.1205, IF(AVERAGEIF('TT History'!$B:$B, D5666, 'TT History'!$E:$E) &gt;= 8.5%, 1.1055, 1.0525)), 1.0525)</f>
        <v>8.5288665896491747</v>
      </c>
    </row>
    <row r="5667" spans="1:8" x14ac:dyDescent="0.25">
      <c r="A5667" t="s">
        <v>176</v>
      </c>
      <c r="B5667" t="str">
        <f>VLOOKUP(C5667, olt_db!$B$2:$E$70, 2, 0)</f>
        <v>OLT-SMGN-Mega_Land</v>
      </c>
      <c r="C5667" t="s">
        <v>2034</v>
      </c>
      <c r="D5667" s="20" t="s">
        <v>2156</v>
      </c>
      <c r="E5667" s="20" t="s">
        <v>2289</v>
      </c>
      <c r="F5667" s="127">
        <v>2.9052232650878702</v>
      </c>
      <c r="G5667" s="128">
        <v>99.110205702572998</v>
      </c>
      <c r="H5667" s="51">
        <f>ACOS(COS(RADIANS(90-F5668)) * COS(RADIANS(90-F5667)) + SIN(RADIANS(90-F5668)) * SIN(RADIANS(90-F5667)) * COS(RADIANS(G5668-G5667))) * 6371392 * IFERROR(IF(AVERAGEIF('TT History'!$B:$B, D5667, 'TT History'!$E:$E) &gt; 9.8%, 1.1205, IF(AVERAGEIF('TT History'!$B:$B, D5667, 'TT History'!$E:$E) &gt;= 8.5%, 1.1055, 1.0525)), 1.0525)</f>
        <v>8.0828590066428703</v>
      </c>
    </row>
    <row r="5668" spans="1:8" x14ac:dyDescent="0.25">
      <c r="A5668" t="s">
        <v>176</v>
      </c>
      <c r="B5668" t="str">
        <f>VLOOKUP(C5668, olt_db!$B$2:$E$70, 2, 0)</f>
        <v>OLT-SMGN-Mega_Land</v>
      </c>
      <c r="C5668" t="s">
        <v>2034</v>
      </c>
      <c r="D5668" s="20" t="s">
        <v>2156</v>
      </c>
      <c r="E5668" s="20" t="s">
        <v>2290</v>
      </c>
      <c r="F5668" s="127">
        <v>2.9051696209546001</v>
      </c>
      <c r="G5668" s="128">
        <v>99.110162152710899</v>
      </c>
      <c r="H5668" s="51">
        <f>ACOS(COS(RADIANS(90-F5669)) * COS(RADIANS(90-F5668)) + SIN(RADIANS(90-F5669)) * SIN(RADIANS(90-F5668)) * COS(RADIANS(G5669-G5668))) * 6371392 * IFERROR(IF(AVERAGEIF('TT History'!$B:$B, D5668, 'TT History'!$E:$E) &gt; 9.8%, 1.1205, IF(AVERAGEIF('TT History'!$B:$B, D5668, 'TT History'!$E:$E) &gt;= 8.5%, 1.1055, 1.0525)), 1.0525)</f>
        <v>8.2400718658874581</v>
      </c>
    </row>
    <row r="5669" spans="1:8" x14ac:dyDescent="0.25">
      <c r="A5669" t="s">
        <v>176</v>
      </c>
      <c r="B5669" t="str">
        <f>VLOOKUP(C5669, olt_db!$B$2:$E$70, 2, 0)</f>
        <v>OLT-SMGN-Mega_Land</v>
      </c>
      <c r="C5669" t="s">
        <v>2034</v>
      </c>
      <c r="D5669" s="20" t="s">
        <v>2156</v>
      </c>
      <c r="E5669" s="20" t="s">
        <v>2291</v>
      </c>
      <c r="F5669" s="127">
        <v>2.9051143805895299</v>
      </c>
      <c r="G5669" s="128">
        <v>99.110118447463194</v>
      </c>
      <c r="H5669" s="51">
        <f>ACOS(COS(RADIANS(90-F5670)) * COS(RADIANS(90-F5669)) + SIN(RADIANS(90-F5670)) * SIN(RADIANS(90-F5669)) * COS(RADIANS(G5670-G5669))) * 6371392 * IFERROR(IF(AVERAGEIF('TT History'!$B:$B, D5669, 'TT History'!$E:$E) &gt; 9.8%, 1.1205, IF(AVERAGEIF('TT History'!$B:$B, D5669, 'TT History'!$E:$E) &gt;= 8.5%, 1.1055, 1.0525)), 1.0525)</f>
        <v>11.317643733237153</v>
      </c>
    </row>
    <row r="5670" spans="1:8" x14ac:dyDescent="0.25">
      <c r="A5670" t="s">
        <v>176</v>
      </c>
      <c r="B5670" t="str">
        <f>VLOOKUP(C5670, olt_db!$B$2:$E$70, 2, 0)</f>
        <v>OLT-SMGN-Mega_Land</v>
      </c>
      <c r="C5670" t="s">
        <v>2034</v>
      </c>
      <c r="D5670" s="20" t="s">
        <v>2156</v>
      </c>
      <c r="E5670" s="20" t="s">
        <v>2292</v>
      </c>
      <c r="F5670" s="127">
        <v>2.90503521799402</v>
      </c>
      <c r="G5670" s="128">
        <v>99.110062844099403</v>
      </c>
      <c r="H5670" s="51">
        <f>ACOS(COS(RADIANS(90-F5671)) * COS(RADIANS(90-F5670)) + SIN(RADIANS(90-F5671)) * SIN(RADIANS(90-F5670)) * COS(RADIANS(G5671-G5670))) * 6371392 * IFERROR(IF(AVERAGEIF('TT History'!$B:$B, D5670, 'TT History'!$E:$E) &gt; 9.8%, 1.1205, IF(AVERAGEIF('TT History'!$B:$B, D5670, 'TT History'!$E:$E) &gt;= 8.5%, 1.1055, 1.0525)), 1.0525)</f>
        <v>11.522243430052766</v>
      </c>
    </row>
    <row r="5671" spans="1:8" x14ac:dyDescent="0.25">
      <c r="A5671" t="s">
        <v>176</v>
      </c>
      <c r="B5671" t="str">
        <f>VLOOKUP(C5671, olt_db!$B$2:$E$70, 2, 0)</f>
        <v>OLT-SMGN-Mega_Land</v>
      </c>
      <c r="C5671" t="s">
        <v>2034</v>
      </c>
      <c r="D5671" s="20" t="s">
        <v>2156</v>
      </c>
      <c r="E5671" s="20" t="s">
        <v>2293</v>
      </c>
      <c r="F5671" s="127">
        <v>2.90495720745812</v>
      </c>
      <c r="G5671" s="128">
        <v>99.110002721990199</v>
      </c>
      <c r="H5671" s="51">
        <f>ACOS(COS(RADIANS(90-F5672)) * COS(RADIANS(90-F5671)) + SIN(RADIANS(90-F5672)) * SIN(RADIANS(90-F5671)) * COS(RADIANS(G5672-G5671))) * 6371392 * IFERROR(IF(AVERAGEIF('TT History'!$B:$B, D5671, 'TT History'!$E:$E) &gt; 9.8%, 1.1205, IF(AVERAGEIF('TT History'!$B:$B, D5671, 'TT History'!$E:$E) &gt;= 8.5%, 1.1055, 1.0525)), 1.0525)</f>
        <v>11.284952864819841</v>
      </c>
    </row>
    <row r="5672" spans="1:8" x14ac:dyDescent="0.25">
      <c r="A5672" t="s">
        <v>176</v>
      </c>
      <c r="B5672" t="str">
        <f>VLOOKUP(C5672, olt_db!$B$2:$E$70, 2, 0)</f>
        <v>OLT-SMGN-Mega_Land</v>
      </c>
      <c r="C5672" t="s">
        <v>2034</v>
      </c>
      <c r="D5672" s="20" t="s">
        <v>2156</v>
      </c>
      <c r="E5672" s="20" t="s">
        <v>2294</v>
      </c>
      <c r="F5672" s="127">
        <v>2.9048772317009099</v>
      </c>
      <c r="G5672" s="128">
        <v>99.109948789352103</v>
      </c>
      <c r="H5672" s="51">
        <f>ACOS(COS(RADIANS(90-F5673)) * COS(RADIANS(90-F5672)) + SIN(RADIANS(90-F5673)) * SIN(RADIANS(90-F5672)) * COS(RADIANS(G5673-G5672))) * 6371392 * IFERROR(IF(AVERAGEIF('TT History'!$B:$B, D5672, 'TT History'!$E:$E) &gt; 9.8%, 1.1205, IF(AVERAGEIF('TT History'!$B:$B, D5672, 'TT History'!$E:$E) &gt;= 8.5%, 1.1055, 1.0525)), 1.0525)</f>
        <v>13.432833634295458</v>
      </c>
    </row>
    <row r="5673" spans="1:8" x14ac:dyDescent="0.25">
      <c r="A5673" t="s">
        <v>176</v>
      </c>
      <c r="B5673" t="str">
        <f>VLOOKUP(C5673, olt_db!$B$2:$E$70, 2, 0)</f>
        <v>OLT-SMGN-Mega_Land</v>
      </c>
      <c r="C5673" t="s">
        <v>2034</v>
      </c>
      <c r="D5673" s="20" t="s">
        <v>2156</v>
      </c>
      <c r="E5673" s="20" t="s">
        <v>2295</v>
      </c>
      <c r="F5673" s="127">
        <v>2.9047868152221898</v>
      </c>
      <c r="G5673" s="128">
        <v>99.109878004645196</v>
      </c>
      <c r="H5673" s="51">
        <f>ACOS(COS(RADIANS(90-F5674)) * COS(RADIANS(90-F5673)) + SIN(RADIANS(90-F5674)) * SIN(RADIANS(90-F5673)) * COS(RADIANS(G5674-G5673))) * 6371392 * IFERROR(IF(AVERAGEIF('TT History'!$B:$B, D5673, 'TT History'!$E:$E) &gt; 9.8%, 1.1205, IF(AVERAGEIF('TT History'!$B:$B, D5673, 'TT History'!$E:$E) &gt;= 8.5%, 1.1055, 1.0525)), 1.0525)</f>
        <v>11.607289148869384</v>
      </c>
    </row>
    <row r="5674" spans="1:8" x14ac:dyDescent="0.25">
      <c r="A5674" t="s">
        <v>176</v>
      </c>
      <c r="B5674" t="str">
        <f>VLOOKUP(C5674, olt_db!$B$2:$E$70, 2, 0)</f>
        <v>OLT-SMGN-Mega_Land</v>
      </c>
      <c r="C5674" t="s">
        <v>2034</v>
      </c>
      <c r="D5674" s="20" t="s">
        <v>2156</v>
      </c>
      <c r="E5674" s="20" t="s">
        <v>2296</v>
      </c>
      <c r="F5674" s="127">
        <v>2.9047141132205199</v>
      </c>
      <c r="G5674" s="128">
        <v>99.109810464577293</v>
      </c>
      <c r="H5674" s="51">
        <f>ACOS(COS(RADIANS(90-F5675)) * COS(RADIANS(90-F5674)) + SIN(RADIANS(90-F5675)) * SIN(RADIANS(90-F5674)) * COS(RADIANS(G5675-G5674))) * 6371392 * IFERROR(IF(AVERAGEIF('TT History'!$B:$B, D5674, 'TT History'!$E:$E) &gt; 9.8%, 1.1205, IF(AVERAGEIF('TT History'!$B:$B, D5674, 'TT History'!$E:$E) &gt;= 8.5%, 1.1055, 1.0525)), 1.0525)</f>
        <v>12.219550519748109</v>
      </c>
    </row>
    <row r="5675" spans="1:8" x14ac:dyDescent="0.25">
      <c r="A5675" t="s">
        <v>176</v>
      </c>
      <c r="B5675" t="str">
        <f>VLOOKUP(C5675, olt_db!$B$2:$E$70, 2, 0)</f>
        <v>OLT-SMGN-Mega_Land</v>
      </c>
      <c r="C5675" t="s">
        <v>2034</v>
      </c>
      <c r="D5675" s="20" t="s">
        <v>2156</v>
      </c>
      <c r="E5675" s="20" t="s">
        <v>2297</v>
      </c>
      <c r="F5675" s="127">
        <v>2.9046373173375999</v>
      </c>
      <c r="G5675" s="128">
        <v>99.109739640305193</v>
      </c>
      <c r="H5675" s="51">
        <f>ACOS(COS(RADIANS(90-F5676)) * COS(RADIANS(90-F5675)) + SIN(RADIANS(90-F5676)) * SIN(RADIANS(90-F5675)) * COS(RADIANS(G5676-G5675))) * 6371392 * IFERROR(IF(AVERAGEIF('TT History'!$B:$B, D5675, 'TT History'!$E:$E) &gt; 9.8%, 1.1205, IF(AVERAGEIF('TT History'!$B:$B, D5675, 'TT History'!$E:$E) &gt;= 8.5%, 1.1055, 1.0525)), 1.0525)</f>
        <v>10.823371622119579</v>
      </c>
    </row>
    <row r="5676" spans="1:8" x14ac:dyDescent="0.25">
      <c r="A5676" t="s">
        <v>176</v>
      </c>
      <c r="B5676" t="str">
        <f>VLOOKUP(C5676, olt_db!$B$2:$E$70, 2, 0)</f>
        <v>OLT-SMGN-Mega_Land</v>
      </c>
      <c r="C5676" t="s">
        <v>2034</v>
      </c>
      <c r="D5676" s="20" t="s">
        <v>2156</v>
      </c>
      <c r="E5676" s="20" t="s">
        <v>2298</v>
      </c>
      <c r="F5676" s="127">
        <v>2.9045618006982101</v>
      </c>
      <c r="G5676" s="128">
        <v>99.109686192869702</v>
      </c>
      <c r="H5676" s="51">
        <f>ACOS(COS(RADIANS(90-F5677)) * COS(RADIANS(90-F5676)) + SIN(RADIANS(90-F5677)) * SIN(RADIANS(90-F5676)) * COS(RADIANS(G5677-G5676))) * 6371392 * IFERROR(IF(AVERAGEIF('TT History'!$B:$B, D5676, 'TT History'!$E:$E) &gt; 9.8%, 1.1205, IF(AVERAGEIF('TT History'!$B:$B, D5676, 'TT History'!$E:$E) &gt;= 8.5%, 1.1055, 1.0525)), 1.0525)</f>
        <v>10.669129063247183</v>
      </c>
    </row>
    <row r="5677" spans="1:8" x14ac:dyDescent="0.25">
      <c r="A5677" t="s">
        <v>176</v>
      </c>
      <c r="B5677" t="str">
        <f>VLOOKUP(C5677, olt_db!$B$2:$E$70, 2, 0)</f>
        <v>OLT-SMGN-Mega_Land</v>
      </c>
      <c r="C5677" t="s">
        <v>2034</v>
      </c>
      <c r="D5677" s="20" t="s">
        <v>2156</v>
      </c>
      <c r="E5677" s="20" t="s">
        <v>2299</v>
      </c>
      <c r="F5677" s="127">
        <v>2.90448917871562</v>
      </c>
      <c r="G5677" s="128">
        <v>99.109631022561999</v>
      </c>
      <c r="H5677" s="51">
        <f>ACOS(COS(RADIANS(90-F5678)) * COS(RADIANS(90-F5677)) + SIN(RADIANS(90-F5678)) * SIN(RADIANS(90-F5677)) * COS(RADIANS(G5678-G5677))) * 6371392 * IFERROR(IF(AVERAGEIF('TT History'!$B:$B, D5677, 'TT History'!$E:$E) &gt; 9.8%, 1.1205, IF(AVERAGEIF('TT History'!$B:$B, D5677, 'TT History'!$E:$E) &gt;= 8.5%, 1.1055, 1.0525)), 1.0525)</f>
        <v>10.917980904964434</v>
      </c>
    </row>
    <row r="5678" spans="1:8" x14ac:dyDescent="0.25">
      <c r="A5678" t="s">
        <v>176</v>
      </c>
      <c r="B5678" t="str">
        <f>VLOOKUP(C5678, olt_db!$B$2:$E$70, 2, 0)</f>
        <v>OLT-SMGN-Mega_Land</v>
      </c>
      <c r="C5678" t="s">
        <v>2034</v>
      </c>
      <c r="D5678" s="20" t="s">
        <v>2156</v>
      </c>
      <c r="E5678" s="20" t="s">
        <v>2300</v>
      </c>
      <c r="F5678" s="127">
        <v>2.9044168907669801</v>
      </c>
      <c r="G5678" s="128">
        <v>99.109571985257503</v>
      </c>
      <c r="H5678" s="51">
        <f>ACOS(COS(RADIANS(90-F5679)) * COS(RADIANS(90-F5678)) + SIN(RADIANS(90-F5679)) * SIN(RADIANS(90-F5678)) * COS(RADIANS(G5679-G5678))) * 6371392 * IFERROR(IF(AVERAGEIF('TT History'!$B:$B, D5678, 'TT History'!$E:$E) &gt; 9.8%, 1.1205, IF(AVERAGEIF('TT History'!$B:$B, D5678, 'TT History'!$E:$E) &gt;= 8.5%, 1.1055, 1.0525)), 1.0525)</f>
        <v>8.5405660012863098</v>
      </c>
    </row>
    <row r="5679" spans="1:8" x14ac:dyDescent="0.25">
      <c r="A5679" t="s">
        <v>176</v>
      </c>
      <c r="B5679" t="str">
        <f>VLOOKUP(C5679, olt_db!$B$2:$E$70, 2, 0)</f>
        <v>OLT-SMGN-Mega_Land</v>
      </c>
      <c r="C5679" t="s">
        <v>2034</v>
      </c>
      <c r="D5679" s="20" t="s">
        <v>2156</v>
      </c>
      <c r="E5679" s="20" t="s">
        <v>2301</v>
      </c>
      <c r="F5679" s="127">
        <v>2.9043559440726701</v>
      </c>
      <c r="G5679" s="128">
        <v>99.109531799893702</v>
      </c>
      <c r="H5679" s="51">
        <f>ACOS(COS(RADIANS(90-F5680)) * COS(RADIANS(90-F5679)) + SIN(RADIANS(90-F5680)) * SIN(RADIANS(90-F5679)) * COS(RADIANS(G5680-G5679))) * 6371392 * IFERROR(IF(AVERAGEIF('TT History'!$B:$B, D5679, 'TT History'!$E:$E) &gt; 9.8%, 1.1205, IF(AVERAGEIF('TT History'!$B:$B, D5679, 'TT History'!$E:$E) &gt;= 8.5%, 1.1055, 1.0525)), 1.0525)</f>
        <v>9.114064657484592</v>
      </c>
    </row>
    <row r="5680" spans="1:8" x14ac:dyDescent="0.25">
      <c r="A5680" t="s">
        <v>176</v>
      </c>
      <c r="B5680" t="str">
        <f>VLOOKUP(C5680, olt_db!$B$2:$E$70, 2, 0)</f>
        <v>OLT-SMGN-Mega_Land</v>
      </c>
      <c r="C5680" t="s">
        <v>2034</v>
      </c>
      <c r="D5680" s="20" t="s">
        <v>2156</v>
      </c>
      <c r="E5680" s="20" t="s">
        <v>2302</v>
      </c>
      <c r="F5680" s="127">
        <v>2.9042929583527801</v>
      </c>
      <c r="G5680" s="128">
        <v>99.109485957330904</v>
      </c>
      <c r="H5680" s="51">
        <f>ACOS(COS(RADIANS(90-F5681)) * COS(RADIANS(90-F5680)) + SIN(RADIANS(90-F5681)) * SIN(RADIANS(90-F5680)) * COS(RADIANS(G5681-G5680))) * 6371392 * IFERROR(IF(AVERAGEIF('TT History'!$B:$B, D5680, 'TT History'!$E:$E) &gt; 9.8%, 1.1205, IF(AVERAGEIF('TT History'!$B:$B, D5680, 'TT History'!$E:$E) &gt;= 8.5%, 1.1055, 1.0525)), 1.0525)</f>
        <v>7.4369048608885349</v>
      </c>
    </row>
    <row r="5681" spans="1:8" x14ac:dyDescent="0.25">
      <c r="A5681" t="s">
        <v>176</v>
      </c>
      <c r="B5681" t="str">
        <f>VLOOKUP(C5681, olt_db!$B$2:$E$70, 2, 0)</f>
        <v>OLT-SMGN-Mega_Land</v>
      </c>
      <c r="C5681" t="s">
        <v>2034</v>
      </c>
      <c r="D5681" s="20" t="s">
        <v>2156</v>
      </c>
      <c r="E5681" s="20" t="s">
        <v>2303</v>
      </c>
      <c r="F5681" s="127">
        <v>2.9042426073087202</v>
      </c>
      <c r="G5681" s="128">
        <v>99.109447149834395</v>
      </c>
      <c r="H5681" s="51">
        <f>ACOS(COS(RADIANS(90-F5682)) * COS(RADIANS(90-F5681)) + SIN(RADIANS(90-F5682)) * SIN(RADIANS(90-F5681)) * COS(RADIANS(G5682-G5681))) * 6371392 * IFERROR(IF(AVERAGEIF('TT History'!$B:$B, D5681, 'TT History'!$E:$E) &gt; 9.8%, 1.1205, IF(AVERAGEIF('TT History'!$B:$B, D5681, 'TT History'!$E:$E) &gt;= 8.5%, 1.1055, 1.0525)), 1.0525)</f>
        <v>6.3615778312037605</v>
      </c>
    </row>
    <row r="5682" spans="1:8" x14ac:dyDescent="0.25">
      <c r="A5682" t="s">
        <v>176</v>
      </c>
      <c r="B5682" t="str">
        <f>VLOOKUP(C5682, olt_db!$B$2:$E$70, 2, 0)</f>
        <v>OLT-SMGN-Mega_Land</v>
      </c>
      <c r="C5682" t="s">
        <v>2034</v>
      </c>
      <c r="D5682" s="20" t="s">
        <v>2156</v>
      </c>
      <c r="E5682" s="20" t="s">
        <v>2304</v>
      </c>
      <c r="F5682" s="127">
        <v>2.90419735931096</v>
      </c>
      <c r="G5682" s="128">
        <v>99.109416987646199</v>
      </c>
      <c r="H5682" s="51">
        <f>ACOS(COS(RADIANS(90-F5683)) * COS(RADIANS(90-F5682)) + SIN(RADIANS(90-F5683)) * SIN(RADIANS(90-F5682)) * COS(RADIANS(G5683-G5682))) * 6371392 * IFERROR(IF(AVERAGEIF('TT History'!$B:$B, D5682, 'TT History'!$E:$E) &gt; 9.8%, 1.1205, IF(AVERAGEIF('TT History'!$B:$B, D5682, 'TT History'!$E:$E) &gt;= 8.5%, 1.1055, 1.0525)), 1.0525)</f>
        <v>7.3917894434986611</v>
      </c>
    </row>
    <row r="5683" spans="1:8" x14ac:dyDescent="0.25">
      <c r="A5683" t="s">
        <v>176</v>
      </c>
      <c r="B5683" t="str">
        <f>VLOOKUP(C5683, olt_db!$B$2:$E$70, 2, 0)</f>
        <v>OLT-SMGN-Mega_Land</v>
      </c>
      <c r="C5683" t="s">
        <v>2034</v>
      </c>
      <c r="D5683" s="20" t="s">
        <v>2156</v>
      </c>
      <c r="E5683" s="20" t="s">
        <v>2305</v>
      </c>
      <c r="F5683" s="127">
        <v>2.9041491089095501</v>
      </c>
      <c r="G5683" s="128">
        <v>99.109376181503094</v>
      </c>
      <c r="H5683" s="51">
        <f>ACOS(COS(RADIANS(90-F5684)) * COS(RADIANS(90-F5683)) + SIN(RADIANS(90-F5684)) * SIN(RADIANS(90-F5683)) * COS(RADIANS(G5684-G5683))) * 6371392 * IFERROR(IF(AVERAGEIF('TT History'!$B:$B, D5683, 'TT History'!$E:$E) &gt; 9.8%, 1.1205, IF(AVERAGEIF('TT History'!$B:$B, D5683, 'TT History'!$E:$E) &gt;= 8.5%, 1.1055, 1.0525)), 1.0525)</f>
        <v>6.0543668907508517</v>
      </c>
    </row>
    <row r="5684" spans="1:8" x14ac:dyDescent="0.25">
      <c r="A5684" t="s">
        <v>176</v>
      </c>
      <c r="B5684" t="str">
        <f>VLOOKUP(C5684, olt_db!$B$2:$E$70, 2, 0)</f>
        <v>OLT-SMGN-Mega_Land</v>
      </c>
      <c r="C5684" t="s">
        <v>2034</v>
      </c>
      <c r="D5684" s="20" t="s">
        <v>2156</v>
      </c>
      <c r="E5684" s="20" t="s">
        <v>2306</v>
      </c>
      <c r="F5684" s="127">
        <v>2.9041061305368299</v>
      </c>
      <c r="G5684" s="128">
        <v>99.109347354782599</v>
      </c>
      <c r="H5684" s="51">
        <f>ACOS(COS(RADIANS(90-F5685)) * COS(RADIANS(90-F5684)) + SIN(RADIANS(90-F5685)) * SIN(RADIANS(90-F5684)) * COS(RADIANS(G5685-G5684))) * 6371392 * IFERROR(IF(AVERAGEIF('TT History'!$B:$B, D5684, 'TT History'!$E:$E) &gt; 9.8%, 1.1205, IF(AVERAGEIF('TT History'!$B:$B, D5684, 'TT History'!$E:$E) &gt;= 8.5%, 1.1055, 1.0525)), 1.0525)</f>
        <v>7.539579674689449</v>
      </c>
    </row>
    <row r="5685" spans="1:8" x14ac:dyDescent="0.25">
      <c r="A5685" t="s">
        <v>176</v>
      </c>
      <c r="B5685" t="str">
        <f>VLOOKUP(C5685, olt_db!$B$2:$E$70, 2, 0)</f>
        <v>OLT-SMGN-Mega_Land</v>
      </c>
      <c r="C5685" t="s">
        <v>2034</v>
      </c>
      <c r="D5685" s="20" t="s">
        <v>2156</v>
      </c>
      <c r="E5685" s="20" t="s">
        <v>2307</v>
      </c>
      <c r="F5685" s="127">
        <v>2.9040536586607599</v>
      </c>
      <c r="G5685" s="128">
        <v>99.109309932045704</v>
      </c>
      <c r="H5685" s="51">
        <f>ACOS(COS(RADIANS(90-F5686)) * COS(RADIANS(90-F5685)) + SIN(RADIANS(90-F5686)) * SIN(RADIANS(90-F5685)) * COS(RADIANS(G5686-G5685))) * 6371392 * IFERROR(IF(AVERAGEIF('TT History'!$B:$B, D5685, 'TT History'!$E:$E) &gt; 9.8%, 1.1205, IF(AVERAGEIF('TT History'!$B:$B, D5685, 'TT History'!$E:$E) &gt;= 8.5%, 1.1055, 1.0525)), 1.0525)</f>
        <v>9.1310302346982866</v>
      </c>
    </row>
    <row r="5686" spans="1:8" x14ac:dyDescent="0.25">
      <c r="A5686" t="s">
        <v>176</v>
      </c>
      <c r="B5686" t="str">
        <f>VLOOKUP(C5686, olt_db!$B$2:$E$70, 2, 0)</f>
        <v>OLT-SMGN-Mega_Land</v>
      </c>
      <c r="C5686" t="s">
        <v>2034</v>
      </c>
      <c r="D5686" s="20" t="s">
        <v>2156</v>
      </c>
      <c r="E5686" s="20" t="s">
        <v>2308</v>
      </c>
      <c r="F5686" s="127">
        <v>2.90398905989478</v>
      </c>
      <c r="G5686" s="128">
        <v>99.109266124707005</v>
      </c>
      <c r="H5686" s="51">
        <f>ACOS(COS(RADIANS(90-F5687)) * COS(RADIANS(90-F5686)) + SIN(RADIANS(90-F5687)) * SIN(RADIANS(90-F5686)) * COS(RADIANS(G5687-G5686))) * 6371392 * IFERROR(IF(AVERAGEIF('TT History'!$B:$B, D5686, 'TT History'!$E:$E) &gt; 9.8%, 1.1205, IF(AVERAGEIF('TT History'!$B:$B, D5686, 'TT History'!$E:$E) &gt;= 8.5%, 1.1055, 1.0525)), 1.0525)</f>
        <v>11.001344606061338</v>
      </c>
    </row>
    <row r="5687" spans="1:8" x14ac:dyDescent="0.25">
      <c r="A5687" t="s">
        <v>176</v>
      </c>
      <c r="B5687" t="str">
        <f>VLOOKUP(C5687, olt_db!$B$2:$E$70, 2, 0)</f>
        <v>OLT-SMGN-Mega_Land</v>
      </c>
      <c r="C5687" t="s">
        <v>2034</v>
      </c>
      <c r="D5687" s="20" t="s">
        <v>2156</v>
      </c>
      <c r="E5687" s="20" t="s">
        <v>2309</v>
      </c>
      <c r="F5687" s="127">
        <v>2.9039141369950601</v>
      </c>
      <c r="G5687" s="128">
        <v>99.109209292365193</v>
      </c>
      <c r="H5687" s="51">
        <f>ACOS(COS(RADIANS(90-F5688)) * COS(RADIANS(90-F5687)) + SIN(RADIANS(90-F5688)) * SIN(RADIANS(90-F5687)) * COS(RADIANS(G5688-G5687))) * 6371392 * IFERROR(IF(AVERAGEIF('TT History'!$B:$B, D5687, 'TT History'!$E:$E) &gt; 9.8%, 1.1205, IF(AVERAGEIF('TT History'!$B:$B, D5687, 'TT History'!$E:$E) &gt;= 8.5%, 1.1055, 1.0525)), 1.0525)</f>
        <v>8.8607540298340126</v>
      </c>
    </row>
    <row r="5688" spans="1:8" x14ac:dyDescent="0.25">
      <c r="A5688" t="s">
        <v>176</v>
      </c>
      <c r="B5688" t="str">
        <f>VLOOKUP(C5688, olt_db!$B$2:$E$70, 2, 0)</f>
        <v>OLT-SMGN-Mega_Land</v>
      </c>
      <c r="C5688" t="s">
        <v>2034</v>
      </c>
      <c r="D5688" s="20" t="s">
        <v>2156</v>
      </c>
      <c r="E5688" s="20" t="s">
        <v>2310</v>
      </c>
      <c r="F5688" s="127">
        <v>2.9038524781311099</v>
      </c>
      <c r="G5688" s="128">
        <v>99.109165319206795</v>
      </c>
      <c r="H5688" s="51">
        <f>ACOS(COS(RADIANS(90-F5689)) * COS(RADIANS(90-F5688)) + SIN(RADIANS(90-F5689)) * SIN(RADIANS(90-F5688)) * COS(RADIANS(G5689-G5688))) * 6371392 * IFERROR(IF(AVERAGEIF('TT History'!$B:$B, D5688, 'TT History'!$E:$E) &gt; 9.8%, 1.1205, IF(AVERAGEIF('TT History'!$B:$B, D5688, 'TT History'!$E:$E) &gt;= 8.5%, 1.1055, 1.0525)), 1.0525)</f>
        <v>9.217014776714775</v>
      </c>
    </row>
    <row r="5689" spans="1:8" x14ac:dyDescent="0.25">
      <c r="A5689" t="s">
        <v>176</v>
      </c>
      <c r="B5689" t="str">
        <f>VLOOKUP(C5689, olt_db!$B$2:$E$70, 2, 0)</f>
        <v>OLT-SMGN-Mega_Land</v>
      </c>
      <c r="C5689" t="s">
        <v>2034</v>
      </c>
      <c r="D5689" s="20" t="s">
        <v>2156</v>
      </c>
      <c r="E5689" s="20" t="s">
        <v>2311</v>
      </c>
      <c r="F5689" s="127">
        <v>2.9037884934396798</v>
      </c>
      <c r="G5689" s="128">
        <v>99.109119359963003</v>
      </c>
      <c r="H5689" s="51">
        <f>ACOS(COS(RADIANS(90-F5690)) * COS(RADIANS(90-F5689)) + SIN(RADIANS(90-F5690)) * SIN(RADIANS(90-F5689)) * COS(RADIANS(G5690-G5689))) * 6371392 * IFERROR(IF(AVERAGEIF('TT History'!$B:$B, D5689, 'TT History'!$E:$E) &gt; 9.8%, 1.1205, IF(AVERAGEIF('TT History'!$B:$B, D5689, 'TT History'!$E:$E) &gt;= 8.5%, 1.1055, 1.0525)), 1.0525)</f>
        <v>6.441904950283627</v>
      </c>
    </row>
    <row r="5690" spans="1:8" x14ac:dyDescent="0.25">
      <c r="A5690" t="s">
        <v>176</v>
      </c>
      <c r="B5690" t="str">
        <f>VLOOKUP(C5690, olt_db!$B$2:$E$70, 2, 0)</f>
        <v>OLT-SMGN-Mega_Land</v>
      </c>
      <c r="C5690" t="s">
        <v>2034</v>
      </c>
      <c r="D5690" s="20" t="s">
        <v>2156</v>
      </c>
      <c r="E5690" s="20" t="s">
        <v>2312</v>
      </c>
      <c r="F5690" s="127">
        <v>2.9037404052915501</v>
      </c>
      <c r="G5690" s="128">
        <v>99.109092556489699</v>
      </c>
      <c r="H5690" s="51">
        <f>ACOS(COS(RADIANS(90-F5691)) * COS(RADIANS(90-F5690)) + SIN(RADIANS(90-F5691)) * SIN(RADIANS(90-F5690)) * COS(RADIANS(G5691-G5690))) * 6371392 * IFERROR(IF(AVERAGEIF('TT History'!$B:$B, D5690, 'TT History'!$E:$E) &gt; 9.8%, 1.1205, IF(AVERAGEIF('TT History'!$B:$B, D5690, 'TT History'!$E:$E) &gt;= 8.5%, 1.1055, 1.0525)), 1.0525)</f>
        <v>8.1603145926548564</v>
      </c>
    </row>
    <row r="5691" spans="1:8" x14ac:dyDescent="0.25">
      <c r="A5691" t="s">
        <v>176</v>
      </c>
      <c r="B5691" t="str">
        <f>VLOOKUP(C5691, olt_db!$B$2:$E$70, 2, 0)</f>
        <v>OLT-SMGN-Mega_Land</v>
      </c>
      <c r="C5691" t="s">
        <v>2034</v>
      </c>
      <c r="D5691" s="20" t="s">
        <v>2156</v>
      </c>
      <c r="E5691" s="20" t="s">
        <v>2313</v>
      </c>
      <c r="F5691" s="127">
        <v>2.9036804182962102</v>
      </c>
      <c r="G5691" s="128">
        <v>99.109056974645398</v>
      </c>
      <c r="H5691" s="51">
        <f>ACOS(COS(RADIANS(90-F5692)) * COS(RADIANS(90-F5691)) + SIN(RADIANS(90-F5692)) * SIN(RADIANS(90-F5691)) * COS(RADIANS(G5692-G5691))) * 6371392 * IFERROR(IF(AVERAGEIF('TT History'!$B:$B, D5691, 'TT History'!$E:$E) &gt; 9.8%, 1.1205, IF(AVERAGEIF('TT History'!$B:$B, D5691, 'TT History'!$E:$E) &gt;= 8.5%, 1.1055, 1.0525)), 1.0525)</f>
        <v>7.5798650193439743</v>
      </c>
    </row>
    <row r="5692" spans="1:8" x14ac:dyDescent="0.25">
      <c r="A5692" t="s">
        <v>176</v>
      </c>
      <c r="B5692" t="str">
        <f>VLOOKUP(C5692, olt_db!$B$2:$E$70, 2, 0)</f>
        <v>OLT-SMGN-Mega_Land</v>
      </c>
      <c r="C5692" t="s">
        <v>2034</v>
      </c>
      <c r="D5692" s="20" t="s">
        <v>2156</v>
      </c>
      <c r="E5692" s="20" t="s">
        <v>2314</v>
      </c>
      <c r="F5692" s="127">
        <v>2.9036223735436999</v>
      </c>
      <c r="G5692" s="128">
        <v>99.109028205648798</v>
      </c>
      <c r="H5692" s="51">
        <f>ACOS(COS(RADIANS(90-F5693)) * COS(RADIANS(90-F5692)) + SIN(RADIANS(90-F5693)) * SIN(RADIANS(90-F5692)) * COS(RADIANS(G5693-G5692))) * 6371392 * IFERROR(IF(AVERAGEIF('TT History'!$B:$B, D5692, 'TT History'!$E:$E) &gt; 9.8%, 1.1205, IF(AVERAGEIF('TT History'!$B:$B, D5692, 'TT History'!$E:$E) &gt;= 8.5%, 1.1055, 1.0525)), 1.0525)</f>
        <v>6.9136638025346748</v>
      </c>
    </row>
    <row r="5693" spans="1:8" x14ac:dyDescent="0.25">
      <c r="A5693" t="s">
        <v>176</v>
      </c>
      <c r="B5693" t="str">
        <f>VLOOKUP(C5693, olt_db!$B$2:$E$70, 2, 0)</f>
        <v>OLT-SMGN-Mega_Land</v>
      </c>
      <c r="C5693" t="s">
        <v>2034</v>
      </c>
      <c r="D5693" s="20" t="s">
        <v>2156</v>
      </c>
      <c r="E5693" s="20" t="s">
        <v>2315</v>
      </c>
      <c r="F5693" s="127">
        <v>2.9035798237780099</v>
      </c>
      <c r="G5693" s="128">
        <v>99.108987166839597</v>
      </c>
      <c r="H5693" s="51">
        <f>ACOS(COS(RADIANS(90-F5694)) * COS(RADIANS(90-F5693)) + SIN(RADIANS(90-F5694)) * SIN(RADIANS(90-F5693)) * COS(RADIANS(G5694-G5693))) * 6371392 * IFERROR(IF(AVERAGEIF('TT History'!$B:$B, D5693, 'TT History'!$E:$E) &gt; 9.8%, 1.1205, IF(AVERAGEIF('TT History'!$B:$B, D5693, 'TT History'!$E:$E) &gt;= 8.5%, 1.1055, 1.0525)), 1.0525)</f>
        <v>5.6438035014537764</v>
      </c>
    </row>
    <row r="5694" spans="1:8" x14ac:dyDescent="0.25">
      <c r="A5694" t="s">
        <v>176</v>
      </c>
      <c r="B5694" t="str">
        <f>VLOOKUP(C5694, olt_db!$B$2:$E$70, 2, 0)</f>
        <v>OLT-SMGN-Mega_Land</v>
      </c>
      <c r="C5694" t="s">
        <v>2034</v>
      </c>
      <c r="D5694" s="20" t="s">
        <v>2156</v>
      </c>
      <c r="E5694" s="20" t="s">
        <v>2316</v>
      </c>
      <c r="F5694" s="127">
        <v>2.9035422185167601</v>
      </c>
      <c r="G5694" s="128">
        <v>99.108956945292803</v>
      </c>
      <c r="H5694" s="51">
        <f>ACOS(COS(RADIANS(90-F5695)) * COS(RADIANS(90-F5694)) + SIN(RADIANS(90-F5695)) * SIN(RADIANS(90-F5694)) * COS(RADIANS(G5695-G5694))) * 6371392 * IFERROR(IF(AVERAGEIF('TT History'!$B:$B, D5694, 'TT History'!$E:$E) &gt; 9.8%, 1.1205, IF(AVERAGEIF('TT History'!$B:$B, D5694, 'TT History'!$E:$E) &gt;= 8.5%, 1.1055, 1.0525)), 1.0525)</f>
        <v>9.8703986981847383</v>
      </c>
    </row>
    <row r="5695" spans="1:8" x14ac:dyDescent="0.25">
      <c r="A5695" t="s">
        <v>176</v>
      </c>
      <c r="B5695" t="str">
        <f>VLOOKUP(C5695, olt_db!$B$2:$E$70, 2, 0)</f>
        <v>OLT-SMGN-Mega_Land</v>
      </c>
      <c r="C5695" t="s">
        <v>2034</v>
      </c>
      <c r="D5695" s="20" t="s">
        <v>2156</v>
      </c>
      <c r="E5695" s="20" t="s">
        <v>2317</v>
      </c>
      <c r="F5695" s="127">
        <v>2.9034851946584701</v>
      </c>
      <c r="G5695" s="128">
        <v>99.108894727127506</v>
      </c>
      <c r="H5695" s="51">
        <f>ACOS(COS(RADIANS(90-F5696)) * COS(RADIANS(90-F5695)) + SIN(RADIANS(90-F5696)) * SIN(RADIANS(90-F5695)) * COS(RADIANS(G5696-G5695))) * 6371392 * IFERROR(IF(AVERAGEIF('TT History'!$B:$B, D5695, 'TT History'!$E:$E) &gt; 9.8%, 1.1205, IF(AVERAGEIF('TT History'!$B:$B, D5695, 'TT History'!$E:$E) &gt;= 8.5%, 1.1055, 1.0525)), 1.0525)</f>
        <v>7.1737915004843771</v>
      </c>
    </row>
    <row r="5696" spans="1:8" x14ac:dyDescent="0.25">
      <c r="A5696" t="s">
        <v>176</v>
      </c>
      <c r="B5696" t="str">
        <f>VLOOKUP(C5696, olt_db!$B$2:$E$70, 2, 0)</f>
        <v>OLT-SMGN-Mega_Land</v>
      </c>
      <c r="C5696" t="s">
        <v>2034</v>
      </c>
      <c r="D5696" s="20" t="s">
        <v>2156</v>
      </c>
      <c r="E5696" s="20" t="s">
        <v>2318</v>
      </c>
      <c r="F5696" s="127">
        <v>2.9034353450580799</v>
      </c>
      <c r="G5696" s="128">
        <v>99.108859019771501</v>
      </c>
      <c r="H5696" s="51">
        <f>ACOS(COS(RADIANS(90-F5697)) * COS(RADIANS(90-F5696)) + SIN(RADIANS(90-F5697)) * SIN(RADIANS(90-F5696)) * COS(RADIANS(G5697-G5696))) * 6371392 * IFERROR(IF(AVERAGEIF('TT History'!$B:$B, D5696, 'TT History'!$E:$E) &gt; 9.8%, 1.1205, IF(AVERAGEIF('TT History'!$B:$B, D5696, 'TT History'!$E:$E) &gt;= 8.5%, 1.1055, 1.0525)), 1.0525)</f>
        <v>6.2219202985728694</v>
      </c>
    </row>
    <row r="5697" spans="1:8" x14ac:dyDescent="0.25">
      <c r="A5697" t="s">
        <v>176</v>
      </c>
      <c r="B5697" t="str">
        <f>VLOOKUP(C5697, olt_db!$B$2:$E$70, 2, 0)</f>
        <v>OLT-SMGN-Mega_Land</v>
      </c>
      <c r="C5697" t="s">
        <v>2034</v>
      </c>
      <c r="D5697" s="20" t="s">
        <v>2156</v>
      </c>
      <c r="E5697" s="20" t="s">
        <v>2319</v>
      </c>
      <c r="F5697" s="127">
        <v>2.9033977942118798</v>
      </c>
      <c r="G5697" s="128">
        <v>99.108821335151106</v>
      </c>
      <c r="H5697" s="51">
        <f>ACOS(COS(RADIANS(90-F5698)) * COS(RADIANS(90-F5697)) + SIN(RADIANS(90-F5698)) * SIN(RADIANS(90-F5697)) * COS(RADIANS(G5698-G5697))) * 6371392 * IFERROR(IF(AVERAGEIF('TT History'!$B:$B, D5697, 'TT History'!$E:$E) &gt; 9.8%, 1.1205, IF(AVERAGEIF('TT History'!$B:$B, D5697, 'TT History'!$E:$E) &gt;= 8.5%, 1.1055, 1.0525)), 1.0525)</f>
        <v>5.9520743660225648</v>
      </c>
    </row>
    <row r="5698" spans="1:8" x14ac:dyDescent="0.25">
      <c r="A5698" t="s">
        <v>176</v>
      </c>
      <c r="B5698" t="str">
        <f>VLOOKUP(C5698, olt_db!$B$2:$E$70, 2, 0)</f>
        <v>OLT-SMGN-Mega_Land</v>
      </c>
      <c r="C5698" t="s">
        <v>2034</v>
      </c>
      <c r="D5698" s="20" t="s">
        <v>2156</v>
      </c>
      <c r="E5698" s="20" t="s">
        <v>2320</v>
      </c>
      <c r="F5698" s="127">
        <v>2.9033617414941202</v>
      </c>
      <c r="G5698" s="128">
        <v>99.108785412288299</v>
      </c>
      <c r="H5698" s="51">
        <f>ACOS(COS(RADIANS(90-F5699)) * COS(RADIANS(90-F5698)) + SIN(RADIANS(90-F5699)) * SIN(RADIANS(90-F5698)) * COS(RADIANS(G5699-G5698))) * 6371392 * IFERROR(IF(AVERAGEIF('TT History'!$B:$B, D5698, 'TT History'!$E:$E) &gt; 9.8%, 1.1205, IF(AVERAGEIF('TT History'!$B:$B, D5698, 'TT History'!$E:$E) &gt;= 8.5%, 1.1055, 1.0525)), 1.0525)</f>
        <v>6.7076769277076913</v>
      </c>
    </row>
    <row r="5699" spans="1:8" x14ac:dyDescent="0.25">
      <c r="A5699" t="s">
        <v>176</v>
      </c>
      <c r="B5699" t="str">
        <f>VLOOKUP(C5699, olt_db!$B$2:$E$70, 2, 0)</f>
        <v>OLT-SMGN-Mega_Land</v>
      </c>
      <c r="C5699" t="s">
        <v>2034</v>
      </c>
      <c r="D5699" s="20" t="s">
        <v>2156</v>
      </c>
      <c r="E5699" s="20" t="s">
        <v>2321</v>
      </c>
      <c r="F5699" s="127">
        <v>2.90332194198899</v>
      </c>
      <c r="G5699" s="128">
        <v>99.108744125709705</v>
      </c>
      <c r="H5699" s="51">
        <f>ACOS(COS(RADIANS(90-F5700)) * COS(RADIANS(90-F5699)) + SIN(RADIANS(90-F5700)) * SIN(RADIANS(90-F5699)) * COS(RADIANS(G5700-G5699))) * 6371392 * IFERROR(IF(AVERAGEIF('TT History'!$B:$B, D5699, 'TT History'!$E:$E) &gt; 9.8%, 1.1205, IF(AVERAGEIF('TT History'!$B:$B, D5699, 'TT History'!$E:$E) &gt;= 8.5%, 1.1055, 1.0525)), 1.0525)</f>
        <v>5.2363276003352581</v>
      </c>
    </row>
    <row r="5700" spans="1:8" x14ac:dyDescent="0.25">
      <c r="A5700" t="s">
        <v>176</v>
      </c>
      <c r="B5700" t="str">
        <f>VLOOKUP(C5700, olt_db!$B$2:$E$70, 2, 0)</f>
        <v>OLT-SMGN-Mega_Land</v>
      </c>
      <c r="C5700" t="s">
        <v>2034</v>
      </c>
      <c r="D5700" s="20" t="s">
        <v>2156</v>
      </c>
      <c r="E5700" s="20" t="s">
        <v>2322</v>
      </c>
      <c r="F5700" s="127">
        <v>2.9032894237507199</v>
      </c>
      <c r="G5700" s="128">
        <v>99.108713369746795</v>
      </c>
      <c r="H5700" s="51">
        <f>ACOS(COS(RADIANS(90-F5701)) * COS(RADIANS(90-F5700)) + SIN(RADIANS(90-F5701)) * SIN(RADIANS(90-F5700)) * COS(RADIANS(G5701-G5700))) * 6371392 * IFERROR(IF(AVERAGEIF('TT History'!$B:$B, D5700, 'TT History'!$E:$E) &gt; 9.8%, 1.1205, IF(AVERAGEIF('TT History'!$B:$B, D5700, 'TT History'!$E:$E) &gt;= 8.5%, 1.1055, 1.0525)), 1.0525)</f>
        <v>6.300066150872059</v>
      </c>
    </row>
    <row r="5701" spans="1:8" x14ac:dyDescent="0.25">
      <c r="A5701" t="s">
        <v>176</v>
      </c>
      <c r="B5701" t="str">
        <f>VLOOKUP(C5701, olt_db!$B$2:$E$70, 2, 0)</f>
        <v>OLT-SMGN-Mega_Land</v>
      </c>
      <c r="C5701" t="s">
        <v>2034</v>
      </c>
      <c r="D5701" s="20" t="s">
        <v>2156</v>
      </c>
      <c r="E5701" s="20" t="s">
        <v>2323</v>
      </c>
      <c r="F5701" s="127">
        <v>2.9032505462356801</v>
      </c>
      <c r="G5701" s="128">
        <v>99.108676090946901</v>
      </c>
      <c r="H5701" s="51">
        <f>ACOS(COS(RADIANS(90-F5702)) * COS(RADIANS(90-F5701)) + SIN(RADIANS(90-F5702)) * SIN(RADIANS(90-F5701)) * COS(RADIANS(G5702-G5701))) * 6371392 * IFERROR(IF(AVERAGEIF('TT History'!$B:$B, D5701, 'TT History'!$E:$E) &gt; 9.8%, 1.1205, IF(AVERAGEIF('TT History'!$B:$B, D5701, 'TT History'!$E:$E) &gt;= 8.5%, 1.1055, 1.0525)), 1.0525)</f>
        <v>7.0523655283551197</v>
      </c>
    </row>
    <row r="5702" spans="1:8" x14ac:dyDescent="0.25">
      <c r="A5702" t="s">
        <v>176</v>
      </c>
      <c r="B5702" t="str">
        <f>VLOOKUP(C5702, olt_db!$B$2:$E$70, 2, 0)</f>
        <v>OLT-SMGN-Mega_Land</v>
      </c>
      <c r="C5702" t="s">
        <v>2034</v>
      </c>
      <c r="D5702" s="20" t="s">
        <v>2156</v>
      </c>
      <c r="E5702" s="20" t="s">
        <v>2324</v>
      </c>
      <c r="F5702" s="127">
        <v>2.90321022333042</v>
      </c>
      <c r="G5702" s="128">
        <v>99.108631256575606</v>
      </c>
      <c r="H5702" s="51">
        <f>ACOS(COS(RADIANS(90-F5703)) * COS(RADIANS(90-F5702)) + SIN(RADIANS(90-F5703)) * SIN(RADIANS(90-F5702)) * COS(RADIANS(G5703-G5702))) * 6371392 * IFERROR(IF(AVERAGEIF('TT History'!$B:$B, D5702, 'TT History'!$E:$E) &gt; 9.8%, 1.1205, IF(AVERAGEIF('TT History'!$B:$B, D5702, 'TT History'!$E:$E) &gt;= 8.5%, 1.1055, 1.0525)), 1.0525)</f>
        <v>7.008336636186062</v>
      </c>
    </row>
    <row r="5703" spans="1:8" x14ac:dyDescent="0.25">
      <c r="A5703" t="s">
        <v>176</v>
      </c>
      <c r="B5703" t="str">
        <f>VLOOKUP(C5703, olt_db!$B$2:$E$70, 2, 0)</f>
        <v>OLT-SMGN-Mega_Land</v>
      </c>
      <c r="C5703" t="s">
        <v>2034</v>
      </c>
      <c r="D5703" s="20" t="s">
        <v>2156</v>
      </c>
      <c r="E5703" s="20" t="s">
        <v>2325</v>
      </c>
      <c r="F5703" s="127">
        <v>2.90317271457995</v>
      </c>
      <c r="G5703" s="128">
        <v>99.108584518254702</v>
      </c>
      <c r="H5703" s="51">
        <f>ACOS(COS(RADIANS(90-F5704)) * COS(RADIANS(90-F5703)) + SIN(RADIANS(90-F5704)) * SIN(RADIANS(90-F5703)) * COS(RADIANS(G5704-G5703))) * 6371392 * IFERROR(IF(AVERAGEIF('TT History'!$B:$B, D5703, 'TT History'!$E:$E) &gt; 9.8%, 1.1205, IF(AVERAGEIF('TT History'!$B:$B, D5703, 'TT History'!$E:$E) &gt;= 8.5%, 1.1055, 1.0525)), 1.0525)</f>
        <v>8.2139773805952583</v>
      </c>
    </row>
    <row r="5704" spans="1:8" x14ac:dyDescent="0.25">
      <c r="A5704" t="s">
        <v>176</v>
      </c>
      <c r="B5704" t="str">
        <f>VLOOKUP(C5704, olt_db!$B$2:$E$70, 2, 0)</f>
        <v>OLT-SMGN-Mega_Land</v>
      </c>
      <c r="C5704" t="s">
        <v>2034</v>
      </c>
      <c r="D5704" s="20" t="s">
        <v>2156</v>
      </c>
      <c r="E5704" s="20" t="s">
        <v>2326</v>
      </c>
      <c r="F5704" s="127">
        <v>2.9031248609968801</v>
      </c>
      <c r="G5704" s="128">
        <v>99.108533115565393</v>
      </c>
      <c r="H5704" s="51">
        <f>ACOS(COS(RADIANS(90-F5705)) * COS(RADIANS(90-F5704)) + SIN(RADIANS(90-F5705)) * SIN(RADIANS(90-F5704)) * COS(RADIANS(G5705-G5704))) * 6371392 * IFERROR(IF(AVERAGEIF('TT History'!$B:$B, D5704, 'TT History'!$E:$E) &gt; 9.8%, 1.1205, IF(AVERAGEIF('TT History'!$B:$B, D5704, 'TT History'!$E:$E) &gt;= 8.5%, 1.1055, 1.0525)), 1.0525)</f>
        <v>9.3781072712424738</v>
      </c>
    </row>
    <row r="5705" spans="1:8" x14ac:dyDescent="0.25">
      <c r="A5705" t="s">
        <v>176</v>
      </c>
      <c r="B5705" t="str">
        <f>VLOOKUP(C5705, olt_db!$B$2:$E$70, 2, 0)</f>
        <v>OLT-SMGN-Mega_Land</v>
      </c>
      <c r="C5705" t="s">
        <v>2034</v>
      </c>
      <c r="D5705" s="20" t="s">
        <v>2156</v>
      </c>
      <c r="E5705" s="20" t="s">
        <v>2327</v>
      </c>
      <c r="F5705" s="127">
        <v>2.9030757288676798</v>
      </c>
      <c r="G5705" s="128">
        <v>99.108469732756404</v>
      </c>
      <c r="H5705" s="51">
        <f>ACOS(COS(RADIANS(90-F5706)) * COS(RADIANS(90-F5705)) + SIN(RADIANS(90-F5706)) * SIN(RADIANS(90-F5705)) * COS(RADIANS(G5706-G5705))) * 6371392 * IFERROR(IF(AVERAGEIF('TT History'!$B:$B, D5705, 'TT History'!$E:$E) &gt; 9.8%, 1.1205, IF(AVERAGEIF('TT History'!$B:$B, D5705, 'TT History'!$E:$E) &gt;= 8.5%, 1.1055, 1.0525)), 1.0525)</f>
        <v>11.653221389183066</v>
      </c>
    </row>
    <row r="5706" spans="1:8" x14ac:dyDescent="0.25">
      <c r="A5706" t="s">
        <v>176</v>
      </c>
      <c r="B5706" t="str">
        <f>VLOOKUP(C5706, olt_db!$B$2:$E$70, 2, 0)</f>
        <v>OLT-SMGN-Mega_Land</v>
      </c>
      <c r="C5706" t="s">
        <v>2034</v>
      </c>
      <c r="D5706" s="20" t="s">
        <v>2156</v>
      </c>
      <c r="E5706" s="20" t="s">
        <v>2328</v>
      </c>
      <c r="F5706" s="127">
        <v>2.9030121886854401</v>
      </c>
      <c r="G5706" s="128">
        <v>99.1083929726327</v>
      </c>
      <c r="H5706" s="51">
        <f>ACOS(COS(RADIANS(90-F5707)) * COS(RADIANS(90-F5706)) + SIN(RADIANS(90-F5707)) * SIN(RADIANS(90-F5706)) * COS(RADIANS(G5707-G5706))) * 6371392 * IFERROR(IF(AVERAGEIF('TT History'!$B:$B, D5706, 'TT History'!$E:$E) &gt; 9.8%, 1.1205, IF(AVERAGEIF('TT History'!$B:$B, D5706, 'TT History'!$E:$E) &gt;= 8.5%, 1.1055, 1.0525)), 1.0525)</f>
        <v>9.0210138062912364</v>
      </c>
    </row>
    <row r="5707" spans="1:8" x14ac:dyDescent="0.25">
      <c r="A5707" t="s">
        <v>176</v>
      </c>
      <c r="B5707" t="str">
        <f>VLOOKUP(C5707, olt_db!$B$2:$E$70, 2, 0)</f>
        <v>OLT-SMGN-Mega_Land</v>
      </c>
      <c r="C5707" t="s">
        <v>2034</v>
      </c>
      <c r="D5707" s="20" t="s">
        <v>2156</v>
      </c>
      <c r="E5707" s="20" t="s">
        <v>2329</v>
      </c>
      <c r="F5707" s="127">
        <v>2.9029609454814</v>
      </c>
      <c r="G5707" s="128">
        <v>99.108335327773901</v>
      </c>
      <c r="H5707" s="51">
        <f>ACOS(COS(RADIANS(90-F5708)) * COS(RADIANS(90-F5707)) + SIN(RADIANS(90-F5708)) * SIN(RADIANS(90-F5707)) * COS(RADIANS(G5708-G5707))) * 6371392 * IFERROR(IF(AVERAGEIF('TT History'!$B:$B, D5707, 'TT History'!$E:$E) &gt; 9.8%, 1.1205, IF(AVERAGEIF('TT History'!$B:$B, D5707, 'TT History'!$E:$E) &gt;= 8.5%, 1.1055, 1.0525)), 1.0525)</f>
        <v>11.822928137464849</v>
      </c>
    </row>
    <row r="5708" spans="1:8" x14ac:dyDescent="0.25">
      <c r="A5708" t="s">
        <v>176</v>
      </c>
      <c r="B5708" t="str">
        <f>VLOOKUP(C5708, olt_db!$B$2:$E$70, 2, 0)</f>
        <v>OLT-SMGN-Mega_Land</v>
      </c>
      <c r="C5708" t="s">
        <v>2034</v>
      </c>
      <c r="D5708" s="20" t="s">
        <v>2156</v>
      </c>
      <c r="E5708" s="20" t="s">
        <v>2330</v>
      </c>
      <c r="F5708" s="127">
        <v>2.9029029899366301</v>
      </c>
      <c r="G5708" s="128">
        <v>99.108252484633795</v>
      </c>
      <c r="H5708" s="51">
        <f>ACOS(COS(RADIANS(90-F5709)) * COS(RADIANS(90-F5708)) + SIN(RADIANS(90-F5709)) * SIN(RADIANS(90-F5708)) * COS(RADIANS(G5709-G5708))) * 6371392 * IFERROR(IF(AVERAGEIF('TT History'!$B:$B, D5708, 'TT History'!$E:$E) &gt; 9.8%, 1.1205, IF(AVERAGEIF('TT History'!$B:$B, D5708, 'TT History'!$E:$E) &gt;= 8.5%, 1.1055, 1.0525)), 1.0525)</f>
        <v>8.6774278925434931</v>
      </c>
    </row>
    <row r="5709" spans="1:8" x14ac:dyDescent="0.25">
      <c r="A5709" t="s">
        <v>176</v>
      </c>
      <c r="B5709" t="str">
        <f>VLOOKUP(C5709, olt_db!$B$2:$E$70, 2, 0)</f>
        <v>OLT-SMGN-Mega_Land</v>
      </c>
      <c r="C5709" t="s">
        <v>2034</v>
      </c>
      <c r="D5709" s="20" t="s">
        <v>2156</v>
      </c>
      <c r="E5709" s="20" t="s">
        <v>2331</v>
      </c>
      <c r="F5709" s="127">
        <v>2.9028566840337202</v>
      </c>
      <c r="G5709" s="128">
        <v>99.108194507200494</v>
      </c>
      <c r="H5709" s="51">
        <f>ACOS(COS(RADIANS(90-F5710)) * COS(RADIANS(90-F5709)) + SIN(RADIANS(90-F5710)) * SIN(RADIANS(90-F5709)) * COS(RADIANS(G5710-G5709))) * 6371392 * IFERROR(IF(AVERAGEIF('TT History'!$B:$B, D5709, 'TT History'!$E:$E) &gt; 9.8%, 1.1205, IF(AVERAGEIF('TT History'!$B:$B, D5709, 'TT History'!$E:$E) &gt;= 8.5%, 1.1055, 1.0525)), 1.0525)</f>
        <v>10.470748135965135</v>
      </c>
    </row>
    <row r="5710" spans="1:8" x14ac:dyDescent="0.25">
      <c r="A5710" t="s">
        <v>176</v>
      </c>
      <c r="B5710" t="str">
        <f>VLOOKUP(C5710, olt_db!$B$2:$E$70, 2, 0)</f>
        <v>OLT-SMGN-Mega_Land</v>
      </c>
      <c r="C5710" t="s">
        <v>2034</v>
      </c>
      <c r="D5710" s="20" t="s">
        <v>2156</v>
      </c>
      <c r="E5710" s="20" t="s">
        <v>2332</v>
      </c>
      <c r="F5710" s="127">
        <v>2.9028046984525999</v>
      </c>
      <c r="G5710" s="128">
        <v>99.108121602835496</v>
      </c>
      <c r="H5710" s="51">
        <f>ACOS(COS(RADIANS(90-F5711)) * COS(RADIANS(90-F5710)) + SIN(RADIANS(90-F5711)) * SIN(RADIANS(90-F5710)) * COS(RADIANS(G5711-G5710))) * 6371392 * IFERROR(IF(AVERAGEIF('TT History'!$B:$B, D5710, 'TT History'!$E:$E) &gt; 9.8%, 1.1205, IF(AVERAGEIF('TT History'!$B:$B, D5710, 'TT History'!$E:$E) &gt;= 8.5%, 1.1055, 1.0525)), 1.0525)</f>
        <v>11.822928137464849</v>
      </c>
    </row>
    <row r="5711" spans="1:8" x14ac:dyDescent="0.25">
      <c r="A5711" t="s">
        <v>176</v>
      </c>
      <c r="B5711" t="str">
        <f>VLOOKUP(C5711, olt_db!$B$2:$E$70, 2, 0)</f>
        <v>OLT-SMGN-Mega_Land</v>
      </c>
      <c r="C5711" t="s">
        <v>2034</v>
      </c>
      <c r="D5711" s="20" t="s">
        <v>2156</v>
      </c>
      <c r="E5711" s="20" t="s">
        <v>2333</v>
      </c>
      <c r="F5711" s="127">
        <v>2.9027421584222601</v>
      </c>
      <c r="G5711" s="128">
        <v>99.108042176370503</v>
      </c>
      <c r="H5711" s="51">
        <f>ACOS(COS(RADIANS(90-F5712)) * COS(RADIANS(90-F5711)) + SIN(RADIANS(90-F5712)) * SIN(RADIANS(90-F5711)) * COS(RADIANS(G5712-G5711))) * 6371392 * IFERROR(IF(AVERAGEIF('TT History'!$B:$B, D5711, 'TT History'!$E:$E) &gt; 9.8%, 1.1205, IF(AVERAGEIF('TT History'!$B:$B, D5711, 'TT History'!$E:$E) &gt;= 8.5%, 1.1055, 1.0525)), 1.0525)</f>
        <v>16.076837710573134</v>
      </c>
    </row>
    <row r="5712" spans="1:8" x14ac:dyDescent="0.25">
      <c r="A5712" t="s">
        <v>176</v>
      </c>
      <c r="B5712" t="str">
        <f>VLOOKUP(C5712, olt_db!$B$2:$E$70, 2, 0)</f>
        <v>OLT-SMGN-Mega_Land</v>
      </c>
      <c r="C5712" t="s">
        <v>2034</v>
      </c>
      <c r="D5712" s="20" t="s">
        <v>2156</v>
      </c>
      <c r="E5712" s="20" t="s">
        <v>2334</v>
      </c>
      <c r="F5712" s="127">
        <v>2.9026227588702902</v>
      </c>
      <c r="G5712" s="128">
        <v>99.107974177832503</v>
      </c>
      <c r="H5712" s="51">
        <f>ACOS(COS(RADIANS(90-F5713)) * COS(RADIANS(90-F5712)) + SIN(RADIANS(90-F5713)) * SIN(RADIANS(90-F5712)) * COS(RADIANS(G5713-G5712))) * 6371392 * IFERROR(IF(AVERAGEIF('TT History'!$B:$B, D5712, 'TT History'!$E:$E) &gt; 9.8%, 1.1205, IF(AVERAGEIF('TT History'!$B:$B, D5712, 'TT History'!$E:$E) &gt;= 8.5%, 1.1055, 1.0525)), 1.0525)</f>
        <v>10.00154415865825</v>
      </c>
    </row>
    <row r="5713" spans="1:8" x14ac:dyDescent="0.25">
      <c r="A5713" t="s">
        <v>176</v>
      </c>
      <c r="B5713" t="str">
        <f>VLOOKUP(C5713, olt_db!$B$2:$E$70, 2, 0)</f>
        <v>OLT-SMGN-Mega_Land</v>
      </c>
      <c r="C5713" t="s">
        <v>2034</v>
      </c>
      <c r="D5713" s="20" t="s">
        <v>2156</v>
      </c>
      <c r="E5713" s="20" t="s">
        <v>2335</v>
      </c>
      <c r="F5713" s="127">
        <v>2.9025987294915501</v>
      </c>
      <c r="G5713" s="128">
        <v>99.107892068583396</v>
      </c>
      <c r="H5713" s="51">
        <f>ACOS(COS(RADIANS(90-F5714)) * COS(RADIANS(90-F5713)) + SIN(RADIANS(90-F5714)) * SIN(RADIANS(90-F5713)) * COS(RADIANS(G5714-G5713))) * 6371392 * IFERROR(IF(AVERAGEIF('TT History'!$B:$B, D5713, 'TT History'!$E:$E) &gt; 9.8%, 1.1205, IF(AVERAGEIF('TT History'!$B:$B, D5713, 'TT History'!$E:$E) &gt;= 8.5%, 1.1055, 1.0525)), 1.0525)</f>
        <v>11.398960743980144</v>
      </c>
    </row>
    <row r="5714" spans="1:8" x14ac:dyDescent="0.25">
      <c r="A5714" t="s">
        <v>176</v>
      </c>
      <c r="B5714" t="str">
        <f>VLOOKUP(C5714, olt_db!$B$2:$E$70, 2, 0)</f>
        <v>OLT-SMGN-Mega_Land</v>
      </c>
      <c r="C5714" t="s">
        <v>2034</v>
      </c>
      <c r="D5714" s="20" t="s">
        <v>2156</v>
      </c>
      <c r="E5714" s="20" t="s">
        <v>2336</v>
      </c>
      <c r="F5714" s="127">
        <v>2.90257542824008</v>
      </c>
      <c r="G5714" s="128">
        <v>99.107797384657104</v>
      </c>
      <c r="H5714" s="51">
        <f>ACOS(COS(RADIANS(90-F5715)) * COS(RADIANS(90-F5714)) + SIN(RADIANS(90-F5715)) * SIN(RADIANS(90-F5714)) * COS(RADIANS(G5715-G5714))) * 6371392 * IFERROR(IF(AVERAGEIF('TT History'!$B:$B, D5714, 'TT History'!$E:$E) &gt; 9.8%, 1.1205, IF(AVERAGEIF('TT History'!$B:$B, D5714, 'TT History'!$E:$E) &gt;= 8.5%, 1.1055, 1.0525)), 1.0525)</f>
        <v>10.689698781210867</v>
      </c>
    </row>
    <row r="5715" spans="1:8" x14ac:dyDescent="0.25">
      <c r="A5715" t="s">
        <v>176</v>
      </c>
      <c r="B5715" t="str">
        <f>VLOOKUP(C5715, olt_db!$B$2:$E$70, 2, 0)</f>
        <v>OLT-SMGN-Mega_Land</v>
      </c>
      <c r="C5715" t="s">
        <v>2034</v>
      </c>
      <c r="D5715" s="20" t="s">
        <v>2156</v>
      </c>
      <c r="E5715" s="20" t="s">
        <v>2337</v>
      </c>
      <c r="F5715" s="127">
        <v>2.9025626351193798</v>
      </c>
      <c r="G5715" s="128">
        <v>99.1077068378641</v>
      </c>
      <c r="H5715" s="51">
        <f>ACOS(COS(RADIANS(90-F5716)) * COS(RADIANS(90-F5715)) + SIN(RADIANS(90-F5716)) * SIN(RADIANS(90-F5715)) * COS(RADIANS(G5716-G5715))) * 6371392 * IFERROR(IF(AVERAGEIF('TT History'!$B:$B, D5715, 'TT History'!$E:$E) &gt; 9.8%, 1.1205, IF(AVERAGEIF('TT History'!$B:$B, D5715, 'TT History'!$E:$E) &gt;= 8.5%, 1.1055, 1.0525)), 1.0525)</f>
        <v>10.22566026795651</v>
      </c>
    </row>
    <row r="5716" spans="1:8" x14ac:dyDescent="0.25">
      <c r="A5716" t="s">
        <v>176</v>
      </c>
      <c r="B5716" t="str">
        <f>VLOOKUP(C5716, olt_db!$B$2:$E$70, 2, 0)</f>
        <v>OLT-SMGN-Mega_Land</v>
      </c>
      <c r="C5716" t="s">
        <v>2034</v>
      </c>
      <c r="D5716" s="20" t="s">
        <v>2156</v>
      </c>
      <c r="E5716" s="20" t="s">
        <v>2338</v>
      </c>
      <c r="F5716" s="127">
        <v>2.9025425372515001</v>
      </c>
      <c r="G5716" s="128">
        <v>99.107621705774505</v>
      </c>
      <c r="H5716" s="51">
        <f>ACOS(COS(RADIANS(90-F5717)) * COS(RADIANS(90-F5716)) + SIN(RADIANS(90-F5717)) * SIN(RADIANS(90-F5716)) * COS(RADIANS(G5717-G5716))) * 6371392 * IFERROR(IF(AVERAGEIF('TT History'!$B:$B, D5716, 'TT History'!$E:$E) &gt; 9.8%, 1.1205, IF(AVERAGEIF('TT History'!$B:$B, D5716, 'TT History'!$E:$E) &gt;= 8.5%, 1.1055, 1.0525)), 1.0525)</f>
        <v>12.154824831826414</v>
      </c>
    </row>
    <row r="5717" spans="1:8" x14ac:dyDescent="0.25">
      <c r="A5717" t="s">
        <v>176</v>
      </c>
      <c r="B5717" t="str">
        <f>VLOOKUP(C5717, olt_db!$B$2:$E$70, 2, 0)</f>
        <v>OLT-SMGN-Mega_Land</v>
      </c>
      <c r="C5717" t="s">
        <v>2034</v>
      </c>
      <c r="D5717" s="20" t="s">
        <v>2156</v>
      </c>
      <c r="E5717" s="20" t="s">
        <v>2339</v>
      </c>
      <c r="F5717" s="127">
        <v>2.9024992432875698</v>
      </c>
      <c r="G5717" s="128">
        <v>99.107527191910407</v>
      </c>
      <c r="H5717" s="51">
        <f>ACOS(COS(RADIANS(90-F5718)) * COS(RADIANS(90-F5717)) + SIN(RADIANS(90-F5718)) * SIN(RADIANS(90-F5717)) * COS(RADIANS(G5718-G5717))) * 6371392 * IFERROR(IF(AVERAGEIF('TT History'!$B:$B, D5717, 'TT History'!$E:$E) &gt; 9.8%, 1.1205, IF(AVERAGEIF('TT History'!$B:$B, D5717, 'TT History'!$E:$E) &gt;= 8.5%, 1.1055, 1.0525)), 1.0525)</f>
        <v>11.781472253363713</v>
      </c>
    </row>
    <row r="5718" spans="1:8" x14ac:dyDescent="0.25">
      <c r="A5718" t="s">
        <v>176</v>
      </c>
      <c r="B5718" t="str">
        <f>VLOOKUP(C5718, olt_db!$B$2:$E$70, 2, 0)</f>
        <v>OLT-SMGN-Mega_Land</v>
      </c>
      <c r="C5718" t="s">
        <v>2034</v>
      </c>
      <c r="D5718" s="20" t="s">
        <v>2156</v>
      </c>
      <c r="E5718" s="20" t="s">
        <v>2340</v>
      </c>
      <c r="F5718" s="127">
        <v>2.90245936169371</v>
      </c>
      <c r="G5718" s="128">
        <v>99.107434648325494</v>
      </c>
      <c r="H5718" s="51">
        <f>ACOS(COS(RADIANS(90-F5719)) * COS(RADIANS(90-F5718)) + SIN(RADIANS(90-F5719)) * SIN(RADIANS(90-F5718)) * COS(RADIANS(G5719-G5718))) * 6371392 * IFERROR(IF(AVERAGEIF('TT History'!$B:$B, D5718, 'TT History'!$E:$E) &gt; 9.8%, 1.1205, IF(AVERAGEIF('TT History'!$B:$B, D5718, 'TT History'!$E:$E) &gt;= 8.5%, 1.1055, 1.0525)), 1.0525)</f>
        <v>8.745055657527784</v>
      </c>
    </row>
    <row r="5719" spans="1:8" x14ac:dyDescent="0.25">
      <c r="A5719" t="s">
        <v>176</v>
      </c>
      <c r="B5719" t="str">
        <f>VLOOKUP(C5719, olt_db!$B$2:$E$70, 2, 0)</f>
        <v>OLT-SMGN-Mega_Land</v>
      </c>
      <c r="C5719" t="s">
        <v>2034</v>
      </c>
      <c r="D5719" s="20" t="s">
        <v>2156</v>
      </c>
      <c r="E5719" s="20" t="s">
        <v>2341</v>
      </c>
      <c r="F5719" s="127">
        <v>2.90242548153631</v>
      </c>
      <c r="G5719" s="128">
        <v>99.107367966843398</v>
      </c>
      <c r="H5719" s="51">
        <f>ACOS(COS(RADIANS(90-F5720)) * COS(RADIANS(90-F5719)) + SIN(RADIANS(90-F5720)) * SIN(RADIANS(90-F5719)) * COS(RADIANS(G5720-G5719))) * 6371392 * IFERROR(IF(AVERAGEIF('TT History'!$B:$B, D5719, 'TT History'!$E:$E) &gt; 9.8%, 1.1205, IF(AVERAGEIF('TT History'!$B:$B, D5719, 'TT History'!$E:$E) &gt;= 8.5%, 1.1055, 1.0525)), 1.0525)</f>
        <v>11.55123787355101</v>
      </c>
    </row>
    <row r="5720" spans="1:8" x14ac:dyDescent="0.25">
      <c r="A5720" t="s">
        <v>176</v>
      </c>
      <c r="B5720" t="str">
        <f>VLOOKUP(C5720, olt_db!$B$2:$E$70, 2, 0)</f>
        <v>OLT-SMGN-Mega_Land</v>
      </c>
      <c r="C5720" t="s">
        <v>2034</v>
      </c>
      <c r="D5720" s="20" t="s">
        <v>2156</v>
      </c>
      <c r="E5720" s="20" t="s">
        <v>2342</v>
      </c>
      <c r="F5720" s="127">
        <v>2.9023791734211901</v>
      </c>
      <c r="G5720" s="128">
        <v>99.107280698659693</v>
      </c>
      <c r="H5720" s="51">
        <f>ACOS(COS(RADIANS(90-F5721)) * COS(RADIANS(90-F5720)) + SIN(RADIANS(90-F5721)) * SIN(RADIANS(90-F5720)) * COS(RADIANS(G5721-G5720))) * 6371392 * IFERROR(IF(AVERAGEIF('TT History'!$B:$B, D5720, 'TT History'!$E:$E) &gt; 9.8%, 1.1205, IF(AVERAGEIF('TT History'!$B:$B, D5720, 'TT History'!$E:$E) &gt;= 8.5%, 1.1055, 1.0525)), 1.0525)</f>
        <v>10.370616057236649</v>
      </c>
    </row>
    <row r="5721" spans="1:8" x14ac:dyDescent="0.25">
      <c r="A5721" t="s">
        <v>176</v>
      </c>
      <c r="B5721" t="str">
        <f>VLOOKUP(C5721, olt_db!$B$2:$E$70, 2, 0)</f>
        <v>OLT-SMGN-Mega_Land</v>
      </c>
      <c r="C5721" t="s">
        <v>2034</v>
      </c>
      <c r="D5721" s="20" t="s">
        <v>2156</v>
      </c>
      <c r="E5721" s="20" t="s">
        <v>2343</v>
      </c>
      <c r="F5721" s="127">
        <v>2.9023320275297899</v>
      </c>
      <c r="G5721" s="128">
        <v>99.107205576436598</v>
      </c>
      <c r="H5721" s="51">
        <f>ACOS(COS(RADIANS(90-F5722)) * COS(RADIANS(90-F5721)) + SIN(RADIANS(90-F5722)) * SIN(RADIANS(90-F5721)) * COS(RADIANS(G5722-G5721))) * 6371392 * IFERROR(IF(AVERAGEIF('TT History'!$B:$B, D5721, 'TT History'!$E:$E) &gt; 9.8%, 1.1205, IF(AVERAGEIF('TT History'!$B:$B, D5721, 'TT History'!$E:$E) &gt;= 8.5%, 1.1055, 1.0525)), 1.0525)</f>
        <v>12.82049077603533</v>
      </c>
    </row>
    <row r="5722" spans="1:8" x14ac:dyDescent="0.25">
      <c r="A5722" t="s">
        <v>176</v>
      </c>
      <c r="B5722" t="str">
        <f>VLOOKUP(C5722, olt_db!$B$2:$E$70, 2, 0)</f>
        <v>OLT-SMGN-Mega_Land</v>
      </c>
      <c r="C5722" t="s">
        <v>2034</v>
      </c>
      <c r="D5722" s="20" t="s">
        <v>2156</v>
      </c>
      <c r="E5722" s="20" t="s">
        <v>2344</v>
      </c>
      <c r="F5722" s="127">
        <v>2.9022909559971799</v>
      </c>
      <c r="G5722" s="128">
        <v>99.107103900748797</v>
      </c>
      <c r="H5722" s="51">
        <f>ACOS(COS(RADIANS(90-F5723)) * COS(RADIANS(90-F5722)) + SIN(RADIANS(90-F5723)) * SIN(RADIANS(90-F5722)) * COS(RADIANS(G5723-G5722))) * 6371392 * IFERROR(IF(AVERAGEIF('TT History'!$B:$B, D5722, 'TT History'!$E:$E) &gt; 9.8%, 1.1205, IF(AVERAGEIF('TT History'!$B:$B, D5722, 'TT History'!$E:$E) &gt;= 8.5%, 1.1055, 1.0525)), 1.0525)</f>
        <v>15.099011677309084</v>
      </c>
    </row>
    <row r="5723" spans="1:8" x14ac:dyDescent="0.25">
      <c r="A5723" t="s">
        <v>176</v>
      </c>
      <c r="B5723" t="str">
        <f>VLOOKUP(C5723, olt_db!$B$2:$E$70, 2, 0)</f>
        <v>OLT-SMGN-Mega_Land</v>
      </c>
      <c r="C5723" t="s">
        <v>2034</v>
      </c>
      <c r="D5723" s="20" t="s">
        <v>2156</v>
      </c>
      <c r="E5723" s="20" t="s">
        <v>2345</v>
      </c>
      <c r="F5723" s="127">
        <v>2.90224173034066</v>
      </c>
      <c r="G5723" s="128">
        <v>99.106984502263302</v>
      </c>
      <c r="H5723" s="51">
        <f>ACOS(COS(RADIANS(90-F5724)) * COS(RADIANS(90-F5723)) + SIN(RADIANS(90-F5724)) * SIN(RADIANS(90-F5723)) * COS(RADIANS(G5724-G5723))) * 6371392 * IFERROR(IF(AVERAGEIF('TT History'!$B:$B, D5723, 'TT History'!$E:$E) &gt; 9.8%, 1.1205, IF(AVERAGEIF('TT History'!$B:$B, D5723, 'TT History'!$E:$E) &gt;= 8.5%, 1.1055, 1.0525)), 1.0525)</f>
        <v>18.435383671024859</v>
      </c>
    </row>
    <row r="5724" spans="1:8" x14ac:dyDescent="0.25">
      <c r="A5724" t="s">
        <v>176</v>
      </c>
      <c r="B5724" t="str">
        <f>VLOOKUP(C5724, olt_db!$B$2:$E$70, 2, 0)</f>
        <v>OLT-SMGN-Mega_Land</v>
      </c>
      <c r="C5724" t="s">
        <v>2034</v>
      </c>
      <c r="D5724" s="20" t="s">
        <v>2156</v>
      </c>
      <c r="E5724" s="20" t="s">
        <v>2346</v>
      </c>
      <c r="F5724" s="127">
        <v>2.9021806886719101</v>
      </c>
      <c r="G5724" s="128">
        <v>99.10683911273</v>
      </c>
      <c r="H5724" s="51">
        <f>ACOS(COS(RADIANS(90-F5725)) * COS(RADIANS(90-F5724)) + SIN(RADIANS(90-F5725)) * SIN(RADIANS(90-F5724)) * COS(RADIANS(G5725-G5724))) * 6371392 * IFERROR(IF(AVERAGEIF('TT History'!$B:$B, D5724, 'TT History'!$E:$E) &gt; 9.8%, 1.1205, IF(AVERAGEIF('TT History'!$B:$B, D5724, 'TT History'!$E:$E) &gt;= 8.5%, 1.1055, 1.0525)), 1.0525)</f>
        <v>15.956204784908486</v>
      </c>
    </row>
    <row r="5725" spans="1:8" x14ac:dyDescent="0.25">
      <c r="A5725" t="s">
        <v>176</v>
      </c>
      <c r="B5725" t="str">
        <f>VLOOKUP(C5725, olt_db!$B$2:$E$70, 2, 0)</f>
        <v>OLT-SMGN-Mega_Land</v>
      </c>
      <c r="C5725" t="s">
        <v>2034</v>
      </c>
      <c r="D5725" s="20" t="s">
        <v>2156</v>
      </c>
      <c r="E5725" s="20" t="s">
        <v>2347</v>
      </c>
      <c r="F5725" s="127">
        <v>2.9021186774330299</v>
      </c>
      <c r="G5725" s="128">
        <v>99.106717542909394</v>
      </c>
      <c r="H5725" s="51">
        <f>ACOS(COS(RADIANS(90-F5726)) * COS(RADIANS(90-F5725)) + SIN(RADIANS(90-F5726)) * SIN(RADIANS(90-F5725)) * COS(RADIANS(G5726-G5725))) * 6371392 * IFERROR(IF(AVERAGEIF('TT History'!$B:$B, D5725, 'TT History'!$E:$E) &gt; 9.8%, 1.1205, IF(AVERAGEIF('TT History'!$B:$B, D5725, 'TT History'!$E:$E) &gt;= 8.5%, 1.1055, 1.0525)), 1.0525)</f>
        <v>13.797688546740734</v>
      </c>
    </row>
    <row r="5726" spans="1:8" x14ac:dyDescent="0.25">
      <c r="A5726" t="s">
        <v>176</v>
      </c>
      <c r="B5726" t="str">
        <f>VLOOKUP(C5726, olt_db!$B$2:$E$70, 2, 0)</f>
        <v>OLT-SMGN-Mega_Land</v>
      </c>
      <c r="C5726" t="s">
        <v>2034</v>
      </c>
      <c r="D5726" s="20" t="s">
        <v>2156</v>
      </c>
      <c r="E5726" s="20" t="s">
        <v>2348</v>
      </c>
      <c r="F5726" s="127">
        <v>2.9020708313147501</v>
      </c>
      <c r="G5726" s="128">
        <v>99.106609660748802</v>
      </c>
      <c r="H5726" s="51">
        <f>ACOS(COS(RADIANS(90-F5727)) * COS(RADIANS(90-F5726)) + SIN(RADIANS(90-F5727)) * SIN(RADIANS(90-F5726)) * COS(RADIANS(G5727-G5726))) * 6371392 * IFERROR(IF(AVERAGEIF('TT History'!$B:$B, D5726, 'TT History'!$E:$E) &gt; 9.8%, 1.1205, IF(AVERAGEIF('TT History'!$B:$B, D5726, 'TT History'!$E:$E) &gt;= 8.5%, 1.1055, 1.0525)), 1.0525)</f>
        <v>15.816355295488121</v>
      </c>
    </row>
    <row r="5727" spans="1:8" x14ac:dyDescent="0.25">
      <c r="A5727" t="s">
        <v>176</v>
      </c>
      <c r="B5727" t="str">
        <f>VLOOKUP(C5727, olt_db!$B$2:$E$70, 2, 0)</f>
        <v>OLT-SMGN-Mega_Land</v>
      </c>
      <c r="C5727" t="s">
        <v>2034</v>
      </c>
      <c r="D5727" s="20" t="s">
        <v>2156</v>
      </c>
      <c r="E5727" s="20" t="s">
        <v>2349</v>
      </c>
      <c r="F5727" s="127">
        <v>2.9020151291919798</v>
      </c>
      <c r="G5727" s="128">
        <v>99.106486378624197</v>
      </c>
      <c r="H5727" s="51">
        <f>ACOS(COS(RADIANS(90-F5728)) * COS(RADIANS(90-F5727)) + SIN(RADIANS(90-F5728)) * SIN(RADIANS(90-F5727)) * COS(RADIANS(G5728-G5727))) * 6371392 * IFERROR(IF(AVERAGEIF('TT History'!$B:$B, D5727, 'TT History'!$E:$E) &gt; 9.8%, 1.1205, IF(AVERAGEIF('TT History'!$B:$B, D5727, 'TT History'!$E:$E) &gt;= 8.5%, 1.1055, 1.0525)), 1.0525)</f>
        <v>20.945548764513742</v>
      </c>
    </row>
    <row r="5728" spans="1:8" x14ac:dyDescent="0.25">
      <c r="A5728" t="s">
        <v>176</v>
      </c>
      <c r="B5728" t="str">
        <f>VLOOKUP(C5728, olt_db!$B$2:$E$70, 2, 0)</f>
        <v>OLT-SMGN-Mega_Land</v>
      </c>
      <c r="C5728" t="s">
        <v>2034</v>
      </c>
      <c r="D5728" s="20" t="s">
        <v>2156</v>
      </c>
      <c r="E5728" s="20" t="s">
        <v>2350</v>
      </c>
      <c r="F5728" s="127">
        <v>2.9019411639470398</v>
      </c>
      <c r="G5728" s="128">
        <v>99.106323206316006</v>
      </c>
      <c r="H5728" s="51">
        <f>ACOS(COS(RADIANS(90-F5729)) * COS(RADIANS(90-F5728)) + SIN(RADIANS(90-F5729)) * SIN(RADIANS(90-F5728)) * COS(RADIANS(G5729-G5728))) * 6371392 * IFERROR(IF(AVERAGEIF('TT History'!$B:$B, D5728, 'TT History'!$E:$E) &gt; 9.8%, 1.1205, IF(AVERAGEIF('TT History'!$B:$B, D5728, 'TT History'!$E:$E) &gt;= 8.5%, 1.1055, 1.0525)), 1.0525)</f>
        <v>14.701286396687188</v>
      </c>
    </row>
    <row r="5729" spans="1:8" x14ac:dyDescent="0.25">
      <c r="A5729" t="s">
        <v>176</v>
      </c>
      <c r="B5729" t="str">
        <f>VLOOKUP(C5729, olt_db!$B$2:$E$70, 2, 0)</f>
        <v>OLT-SMGN-Mega_Land</v>
      </c>
      <c r="C5729" t="s">
        <v>2034</v>
      </c>
      <c r="D5729" s="20" t="s">
        <v>2156</v>
      </c>
      <c r="E5729" s="20" t="s">
        <v>2351</v>
      </c>
      <c r="F5729" s="127">
        <v>2.9018970968048001</v>
      </c>
      <c r="G5729" s="128">
        <v>99.106205427411695</v>
      </c>
      <c r="H5729" s="51">
        <f>ACOS(COS(RADIANS(90-F5730)) * COS(RADIANS(90-F5729)) + SIN(RADIANS(90-F5730)) * SIN(RADIANS(90-F5729)) * COS(RADIANS(G5730-G5729))) * 6371392 * IFERROR(IF(AVERAGEIF('TT History'!$B:$B, D5729, 'TT History'!$E:$E) &gt; 9.8%, 1.1205, IF(AVERAGEIF('TT History'!$B:$B, D5729, 'TT History'!$E:$E) &gt;= 8.5%, 1.1055, 1.0525)), 1.0525)</f>
        <v>18.118240869667172</v>
      </c>
    </row>
    <row r="5730" spans="1:8" x14ac:dyDescent="0.25">
      <c r="A5730" t="s">
        <v>176</v>
      </c>
      <c r="B5730" t="str">
        <f>VLOOKUP(C5730, olt_db!$B$2:$E$70, 2, 0)</f>
        <v>OLT-SMGN-Mega_Land</v>
      </c>
      <c r="C5730" t="s">
        <v>2034</v>
      </c>
      <c r="D5730" s="20" t="s">
        <v>2156</v>
      </c>
      <c r="E5730" s="20" t="s">
        <v>2352</v>
      </c>
      <c r="F5730" s="127">
        <v>2.90182673128345</v>
      </c>
      <c r="G5730" s="128">
        <v>99.106067360064898</v>
      </c>
      <c r="H5730" s="51">
        <f>ACOS(COS(RADIANS(90-F5731)) * COS(RADIANS(90-F5730)) + SIN(RADIANS(90-F5731)) * SIN(RADIANS(90-F5730)) * COS(RADIANS(G5731-G5730))) * 6371392 * IFERROR(IF(AVERAGEIF('TT History'!$B:$B, D5730, 'TT History'!$E:$E) &gt; 9.8%, 1.1205, IF(AVERAGEIF('TT History'!$B:$B, D5730, 'TT History'!$E:$E) &gt;= 8.5%, 1.1055, 1.0525)), 1.0525)</f>
        <v>12.10213501596585</v>
      </c>
    </row>
    <row r="5731" spans="1:8" x14ac:dyDescent="0.25">
      <c r="A5731" t="s">
        <v>176</v>
      </c>
      <c r="B5731" t="str">
        <f>VLOOKUP(C5731, olt_db!$B$2:$E$70, 2, 0)</f>
        <v>OLT-SMGN-Mega_Land</v>
      </c>
      <c r="C5731" t="s">
        <v>2034</v>
      </c>
      <c r="D5731" s="20" t="s">
        <v>2156</v>
      </c>
      <c r="E5731" s="20" t="s">
        <v>2353</v>
      </c>
      <c r="F5731" s="127">
        <v>2.9017813450456602</v>
      </c>
      <c r="G5731" s="128">
        <v>99.105974332267294</v>
      </c>
      <c r="H5731" s="51">
        <f>ACOS(COS(RADIANS(90-F5732)) * COS(RADIANS(90-F5731)) + SIN(RADIANS(90-F5732)) * SIN(RADIANS(90-F5731)) * COS(RADIANS(G5732-G5731))) * 6371392 * IFERROR(IF(AVERAGEIF('TT History'!$B:$B, D5731, 'TT History'!$E:$E) &gt; 9.8%, 1.1205, IF(AVERAGEIF('TT History'!$B:$B, D5731, 'TT History'!$E:$E) &gt;= 8.5%, 1.1055, 1.0525)), 1.0525)</f>
        <v>12.249339914150546</v>
      </c>
    </row>
    <row r="5732" spans="1:8" x14ac:dyDescent="0.25">
      <c r="A5732" t="s">
        <v>176</v>
      </c>
      <c r="B5732" t="str">
        <f>VLOOKUP(C5732, olt_db!$B$2:$E$70, 2, 0)</f>
        <v>OLT-SMGN-Mega_Land</v>
      </c>
      <c r="C5732" t="s">
        <v>2034</v>
      </c>
      <c r="D5732" s="20" t="s">
        <v>2156</v>
      </c>
      <c r="E5732" s="20" t="s">
        <v>2354</v>
      </c>
      <c r="F5732" s="127">
        <v>2.9017326682059701</v>
      </c>
      <c r="G5732" s="128">
        <v>99.105881563441699</v>
      </c>
      <c r="H5732" s="51">
        <f>ACOS(COS(RADIANS(90-F5733)) * COS(RADIANS(90-F5732)) + SIN(RADIANS(90-F5733)) * SIN(RADIANS(90-F5732)) * COS(RADIANS(G5733-G5732))) * 6371392 * IFERROR(IF(AVERAGEIF('TT History'!$B:$B, D5732, 'TT History'!$E:$E) &gt; 9.8%, 1.1205, IF(AVERAGEIF('TT History'!$B:$B, D5732, 'TT History'!$E:$E) &gt;= 8.5%, 1.1055, 1.0525)), 1.0525)</f>
        <v>9.6582062300445966</v>
      </c>
    </row>
    <row r="5733" spans="1:8" x14ac:dyDescent="0.25">
      <c r="A5733" t="s">
        <v>176</v>
      </c>
      <c r="B5733" t="str">
        <f>VLOOKUP(C5733, olt_db!$B$2:$E$70, 2, 0)</f>
        <v>OLT-SMGN-Mega_Land</v>
      </c>
      <c r="C5733" t="s">
        <v>2034</v>
      </c>
      <c r="D5733" s="20" t="s">
        <v>2156</v>
      </c>
      <c r="E5733" s="20" t="s">
        <v>2355</v>
      </c>
      <c r="F5733" s="127">
        <v>2.90179940191025</v>
      </c>
      <c r="G5733" s="128">
        <v>99.105832962692205</v>
      </c>
      <c r="H5733" s="51">
        <f>ACOS(COS(RADIANS(90-F5734)) * COS(RADIANS(90-F5733)) + SIN(RADIANS(90-F5734)) * SIN(RADIANS(90-F5733)) * COS(RADIANS(G5734-G5733))) * 6371392 * IFERROR(IF(AVERAGEIF('TT History'!$B:$B, D5733, 'TT History'!$E:$E) &gt; 9.8%, 1.1205, IF(AVERAGEIF('TT History'!$B:$B, D5733, 'TT History'!$E:$E) &gt;= 8.5%, 1.1055, 1.0525)), 1.0525)</f>
        <v>8.3172639215352646</v>
      </c>
    </row>
    <row r="5734" spans="1:8" x14ac:dyDescent="0.25">
      <c r="A5734" t="s">
        <v>176</v>
      </c>
      <c r="B5734" t="str">
        <f>VLOOKUP(C5734, olt_db!$B$2:$E$70, 2, 0)</f>
        <v>OLT-SMGN-Mega_Land</v>
      </c>
      <c r="C5734" t="s">
        <v>2034</v>
      </c>
      <c r="D5734" s="20" t="s">
        <v>2156</v>
      </c>
      <c r="E5734" s="20" t="s">
        <v>2356</v>
      </c>
      <c r="F5734" s="127">
        <v>2.9018535790937099</v>
      </c>
      <c r="G5734" s="128">
        <v>99.105786920457902</v>
      </c>
      <c r="H5734" s="51">
        <f>ACOS(COS(RADIANS(90-F5735)) * COS(RADIANS(90-F5734)) + SIN(RADIANS(90-F5735)) * SIN(RADIANS(90-F5734)) * COS(RADIANS(G5735-G5734))) * 6371392 * IFERROR(IF(AVERAGEIF('TT History'!$B:$B, D5734, 'TT History'!$E:$E) &gt; 9.8%, 1.1205, IF(AVERAGEIF('TT History'!$B:$B, D5734, 'TT History'!$E:$E) &gt;= 8.5%, 1.1055, 1.0525)), 1.0525)</f>
        <v>7.9615018832060303</v>
      </c>
    </row>
    <row r="5735" spans="1:8" x14ac:dyDescent="0.25">
      <c r="A5735" t="s">
        <v>176</v>
      </c>
      <c r="B5735" t="str">
        <f>VLOOKUP(C5735, olt_db!$B$2:$E$70, 2, 0)</f>
        <v>OLT-SMGN-Mega_Land</v>
      </c>
      <c r="C5735" t="s">
        <v>2034</v>
      </c>
      <c r="D5735" s="20" t="s">
        <v>2156</v>
      </c>
      <c r="E5735" s="20" t="s">
        <v>2357</v>
      </c>
      <c r="F5735" s="127">
        <v>2.9019065896977598</v>
      </c>
      <c r="G5735" s="128">
        <v>99.105744243161894</v>
      </c>
      <c r="H5735" s="51">
        <f>ACOS(COS(RADIANS(90-F5736)) * COS(RADIANS(90-F5735)) + SIN(RADIANS(90-F5736)) * SIN(RADIANS(90-F5735)) * COS(RADIANS(G5736-G5735))) * 6371392 * IFERROR(IF(AVERAGEIF('TT History'!$B:$B, D5735, 'TT History'!$E:$E) &gt; 9.8%, 1.1205, IF(AVERAGEIF('TT History'!$B:$B, D5735, 'TT History'!$E:$E) &gt;= 8.5%, 1.1055, 1.0525)), 1.0525)</f>
        <v>9.3097154209741522</v>
      </c>
    </row>
    <row r="5736" spans="1:8" x14ac:dyDescent="0.25">
      <c r="A5736" t="s">
        <v>176</v>
      </c>
      <c r="B5736" t="str">
        <f>VLOOKUP(C5736, olt_db!$B$2:$E$70, 2, 0)</f>
        <v>OLT-SMGN-Mega_Land</v>
      </c>
      <c r="C5736" t="s">
        <v>2034</v>
      </c>
      <c r="D5736" s="20" t="s">
        <v>2156</v>
      </c>
      <c r="E5736" s="20" t="s">
        <v>2358</v>
      </c>
      <c r="F5736" s="127">
        <v>2.9019664622220498</v>
      </c>
      <c r="G5736" s="128">
        <v>99.105691798440901</v>
      </c>
      <c r="H5736" s="51">
        <f>ACOS(COS(RADIANS(90-F5737)) * COS(RADIANS(90-F5736)) + SIN(RADIANS(90-F5737)) * SIN(RADIANS(90-F5736)) * COS(RADIANS(G5737-G5736))) * 6371392 * IFERROR(IF(AVERAGEIF('TT History'!$B:$B, D5736, 'TT History'!$E:$E) &gt; 9.8%, 1.1205, IF(AVERAGEIF('TT History'!$B:$B, D5736, 'TT History'!$E:$E) &gt;= 8.5%, 1.1055, 1.0525)), 1.0525)</f>
        <v>9.2817872864525768</v>
      </c>
    </row>
    <row r="5737" spans="1:8" x14ac:dyDescent="0.25">
      <c r="A5737" t="s">
        <v>176</v>
      </c>
      <c r="B5737" t="str">
        <f>VLOOKUP(C5737, olt_db!$B$2:$E$70, 2, 0)</f>
        <v>OLT-SMGN-Mega_Land</v>
      </c>
      <c r="C5737" t="s">
        <v>2034</v>
      </c>
      <c r="D5737" s="20" t="s">
        <v>2156</v>
      </c>
      <c r="E5737" s="20" t="s">
        <v>2359</v>
      </c>
      <c r="F5737" s="127">
        <v>2.9020283736128598</v>
      </c>
      <c r="G5737" s="128">
        <v>99.105642169183895</v>
      </c>
      <c r="H5737" s="51">
        <f>ACOS(COS(RADIANS(90-F5738)) * COS(RADIANS(90-F5737)) + SIN(RADIANS(90-F5738)) * SIN(RADIANS(90-F5737)) * COS(RADIANS(G5738-G5737))) * 6371392 * IFERROR(IF(AVERAGEIF('TT History'!$B:$B, D5737, 'TT History'!$E:$E) &gt; 9.8%, 1.1205, IF(AVERAGEIF('TT History'!$B:$B, D5737, 'TT History'!$E:$E) &gt;= 8.5%, 1.1055, 1.0525)), 1.0525)</f>
        <v>7.6277956927929926</v>
      </c>
    </row>
    <row r="5738" spans="1:8" x14ac:dyDescent="0.25">
      <c r="A5738" t="s">
        <v>176</v>
      </c>
      <c r="B5738" t="str">
        <f>VLOOKUP(C5738, olt_db!$B$2:$E$70, 2, 0)</f>
        <v>OLT-SMGN-Mega_Land</v>
      </c>
      <c r="C5738" t="s">
        <v>2034</v>
      </c>
      <c r="D5738" s="20" t="s">
        <v>2156</v>
      </c>
      <c r="E5738" s="20" t="s">
        <v>2360</v>
      </c>
      <c r="F5738" s="127">
        <v>2.90207442333244</v>
      </c>
      <c r="G5738" s="128">
        <v>99.105595983386294</v>
      </c>
      <c r="H5738" s="51">
        <f>ACOS(COS(RADIANS(90-F5739)) * COS(RADIANS(90-F5738)) + SIN(RADIANS(90-F5739)) * SIN(RADIANS(90-F5738)) * COS(RADIANS(G5739-G5738))) * 6371392 * IFERROR(IF(AVERAGEIF('TT History'!$B:$B, D5738, 'TT History'!$E:$E) &gt; 9.8%, 1.1205, IF(AVERAGEIF('TT History'!$B:$B, D5738, 'TT History'!$E:$E) &gt;= 8.5%, 1.1055, 1.0525)), 1.0525)</f>
        <v>10.615649382929359</v>
      </c>
    </row>
    <row r="5739" spans="1:8" x14ac:dyDescent="0.25">
      <c r="A5739" t="s">
        <v>176</v>
      </c>
      <c r="B5739" t="str">
        <f>VLOOKUP(C5739, olt_db!$B$2:$E$70, 2, 0)</f>
        <v>OLT-SMGN-Mega_Land</v>
      </c>
      <c r="C5739" t="s">
        <v>2034</v>
      </c>
      <c r="D5739" s="20" t="s">
        <v>2156</v>
      </c>
      <c r="E5739" s="20" t="s">
        <v>2361</v>
      </c>
      <c r="F5739" s="127">
        <v>2.90213904421074</v>
      </c>
      <c r="G5739" s="128">
        <v>99.105532257490793</v>
      </c>
      <c r="H5739" s="51">
        <f>ACOS(COS(RADIANS(90-F5740)) * COS(RADIANS(90-F5739)) + SIN(RADIANS(90-F5740)) * SIN(RADIANS(90-F5739)) * COS(RADIANS(G5740-G5739))) * 6371392 * IFERROR(IF(AVERAGEIF('TT History'!$B:$B, D5739, 'TT History'!$E:$E) &gt; 9.8%, 1.1205, IF(AVERAGEIF('TT History'!$B:$B, D5739, 'TT History'!$E:$E) &gt;= 8.5%, 1.1055, 1.0525)), 1.0525)</f>
        <v>9.4142383556606877</v>
      </c>
    </row>
    <row r="5740" spans="1:8" x14ac:dyDescent="0.25">
      <c r="A5740" t="s">
        <v>176</v>
      </c>
      <c r="B5740" t="str">
        <f>VLOOKUP(C5740, olt_db!$B$2:$E$70, 2, 0)</f>
        <v>OLT-SMGN-Mega_Land</v>
      </c>
      <c r="C5740" t="s">
        <v>2034</v>
      </c>
      <c r="D5740" s="20" t="s">
        <v>2156</v>
      </c>
      <c r="E5740" s="20" t="s">
        <v>2362</v>
      </c>
      <c r="F5740" s="127">
        <v>2.9021966639482302</v>
      </c>
      <c r="G5740" s="128">
        <v>99.105476060146401</v>
      </c>
      <c r="H5740" s="51">
        <f>ACOS(COS(RADIANS(90-F5741)) * COS(RADIANS(90-F5740)) + SIN(RADIANS(90-F5741)) * SIN(RADIANS(90-F5740)) * COS(RADIANS(G5741-G5740))) * 6371392 * IFERROR(IF(AVERAGEIF('TT History'!$B:$B, D5740, 'TT History'!$E:$E) &gt; 9.8%, 1.1205, IF(AVERAGEIF('TT History'!$B:$B, D5740, 'TT History'!$E:$E) &gt;= 8.5%, 1.1055, 1.0525)), 1.0525)</f>
        <v>10.37927788922225</v>
      </c>
    </row>
    <row r="5741" spans="1:8" x14ac:dyDescent="0.25">
      <c r="A5741" t="s">
        <v>176</v>
      </c>
      <c r="B5741" t="str">
        <f>VLOOKUP(C5741, olt_db!$B$2:$E$70, 2, 0)</f>
        <v>OLT-SMGN-Mega_Land</v>
      </c>
      <c r="C5741" t="s">
        <v>2034</v>
      </c>
      <c r="D5741" s="20" t="s">
        <v>2156</v>
      </c>
      <c r="E5741" s="20" t="s">
        <v>2363</v>
      </c>
      <c r="F5741" s="127">
        <v>2.9022627212886398</v>
      </c>
      <c r="G5741" s="128">
        <v>99.105416816335804</v>
      </c>
      <c r="H5741" s="51">
        <f>ACOS(COS(RADIANS(90-F5742)) * COS(RADIANS(90-F5741)) + SIN(RADIANS(90-F5742)) * SIN(RADIANS(90-F5741)) * COS(RADIANS(G5742-G5741))) * 6371392 * IFERROR(IF(AVERAGEIF('TT History'!$B:$B, D5741, 'TT History'!$E:$E) &gt; 9.8%, 1.1205, IF(AVERAGEIF('TT History'!$B:$B, D5741, 'TT History'!$E:$E) &gt;= 8.5%, 1.1055, 1.0525)), 1.0525)</f>
        <v>10.668661108640316</v>
      </c>
    </row>
    <row r="5742" spans="1:8" x14ac:dyDescent="0.25">
      <c r="A5742" t="s">
        <v>176</v>
      </c>
      <c r="B5742" t="str">
        <f>VLOOKUP(C5742, olt_db!$B$2:$E$70, 2, 0)</f>
        <v>OLT-SMGN-Mega_Land</v>
      </c>
      <c r="C5742" t="s">
        <v>2034</v>
      </c>
      <c r="D5742" s="20" t="s">
        <v>2156</v>
      </c>
      <c r="E5742" s="20" t="s">
        <v>2364</v>
      </c>
      <c r="F5742" s="127">
        <v>2.90232436563966</v>
      </c>
      <c r="G5742" s="128">
        <v>99.105349576814703</v>
      </c>
      <c r="H5742" s="51">
        <f>ACOS(COS(RADIANS(90-F5743)) * COS(RADIANS(90-F5742)) + SIN(RADIANS(90-F5743)) * SIN(RADIANS(90-F5742)) * COS(RADIANS(G5743-G5742))) * 6371392 * IFERROR(IF(AVERAGEIF('TT History'!$B:$B, D5742, 'TT History'!$E:$E) &gt; 9.8%, 1.1205, IF(AVERAGEIF('TT History'!$B:$B, D5742, 'TT History'!$E:$E) &gt;= 8.5%, 1.1055, 1.0525)), 1.0525)</f>
        <v>9.6193588102392429</v>
      </c>
    </row>
    <row r="5743" spans="1:8" x14ac:dyDescent="0.25">
      <c r="A5743" t="s">
        <v>176</v>
      </c>
      <c r="B5743" t="str">
        <f>VLOOKUP(C5743, olt_db!$B$2:$E$70, 2, 0)</f>
        <v>OLT-SMGN-Mega_Land</v>
      </c>
      <c r="C5743" t="s">
        <v>2034</v>
      </c>
      <c r="D5743" s="20" t="s">
        <v>2156</v>
      </c>
      <c r="E5743" s="20" t="s">
        <v>2365</v>
      </c>
      <c r="F5743" s="127">
        <v>2.9023780856747101</v>
      </c>
      <c r="G5743" s="128">
        <v>99.105287294663697</v>
      </c>
      <c r="H5743" s="51">
        <f>ACOS(COS(RADIANS(90-F5744)) * COS(RADIANS(90-F5743)) + SIN(RADIANS(90-F5744)) * SIN(RADIANS(90-F5743)) * COS(RADIANS(G5744-G5743))) * 6371392 * IFERROR(IF(AVERAGEIF('TT History'!$B:$B, D5743, 'TT History'!$E:$E) &gt; 9.8%, 1.1205, IF(AVERAGEIF('TT History'!$B:$B, D5743, 'TT History'!$E:$E) &gt;= 8.5%, 1.1055, 1.0525)), 1.0525)</f>
        <v>10.307357920930702</v>
      </c>
    </row>
    <row r="5744" spans="1:8" x14ac:dyDescent="0.25">
      <c r="A5744" t="s">
        <v>176</v>
      </c>
      <c r="B5744" t="str">
        <f>VLOOKUP(C5744, olt_db!$B$2:$E$70, 2, 0)</f>
        <v>OLT-SMGN-Mega_Land</v>
      </c>
      <c r="C5744" t="s">
        <v>2034</v>
      </c>
      <c r="D5744" s="20" t="s">
        <v>2156</v>
      </c>
      <c r="E5744" s="20" t="s">
        <v>2366</v>
      </c>
      <c r="F5744" s="127">
        <v>2.9024392622439201</v>
      </c>
      <c r="G5744" s="128">
        <v>99.105223864601498</v>
      </c>
      <c r="H5744" s="51">
        <f>ACOS(COS(RADIANS(90-F5745)) * COS(RADIANS(90-F5744)) + SIN(RADIANS(90-F5745)) * SIN(RADIANS(90-F5744)) * COS(RADIANS(G5745-G5744))) * 6371392 * IFERROR(IF(AVERAGEIF('TT History'!$B:$B, D5744, 'TT History'!$E:$E) &gt; 9.8%, 1.1205, IF(AVERAGEIF('TT History'!$B:$B, D5744, 'TT History'!$E:$E) &gt;= 8.5%, 1.1055, 1.0525)), 1.0525)</f>
        <v>10.584563958572511</v>
      </c>
    </row>
    <row r="5745" spans="1:8" x14ac:dyDescent="0.25">
      <c r="A5745" t="s">
        <v>176</v>
      </c>
      <c r="B5745" t="str">
        <f>VLOOKUP(C5745, olt_db!$B$2:$E$70, 2, 0)</f>
        <v>OLT-SMGN-Mega_Land</v>
      </c>
      <c r="C5745" t="s">
        <v>2034</v>
      </c>
      <c r="D5745" s="20" t="s">
        <v>2156</v>
      </c>
      <c r="E5745" s="20" t="s">
        <v>2367</v>
      </c>
      <c r="F5745" s="127">
        <v>2.90250172118265</v>
      </c>
      <c r="G5745" s="128">
        <v>99.105158381106094</v>
      </c>
      <c r="H5745" s="51">
        <f>ACOS(COS(RADIANS(90-F5746)) * COS(RADIANS(90-F5745)) + SIN(RADIANS(90-F5746)) * SIN(RADIANS(90-F5745)) * COS(RADIANS(G5746-G5745))) * 6371392 * IFERROR(IF(AVERAGEIF('TT History'!$B:$B, D5745, 'TT History'!$E:$E) &gt; 9.8%, 1.1205, IF(AVERAGEIF('TT History'!$B:$B, D5745, 'TT History'!$E:$E) &gt;= 8.5%, 1.1055, 1.0525)), 1.0525)</f>
        <v>9.3161484853759085</v>
      </c>
    </row>
    <row r="5746" spans="1:8" x14ac:dyDescent="0.25">
      <c r="A5746" t="s">
        <v>176</v>
      </c>
      <c r="B5746" t="str">
        <f>VLOOKUP(C5746, olt_db!$B$2:$E$70, 2, 0)</f>
        <v>OLT-SMGN-Mega_Land</v>
      </c>
      <c r="C5746" t="s">
        <v>2034</v>
      </c>
      <c r="D5746" s="20" t="s">
        <v>2156</v>
      </c>
      <c r="E5746" s="20" t="s">
        <v>2368</v>
      </c>
      <c r="F5746" s="127">
        <v>2.9025601875395699</v>
      </c>
      <c r="G5746" s="128">
        <v>99.105104300528495</v>
      </c>
      <c r="H5746" s="51">
        <f>ACOS(COS(RADIANS(90-F5747)) * COS(RADIANS(90-F5746)) + SIN(RADIANS(90-F5747)) * SIN(RADIANS(90-F5746)) * COS(RADIANS(G5747-G5746))) * 6371392 * IFERROR(IF(AVERAGEIF('TT History'!$B:$B, D5746, 'TT History'!$E:$E) &gt; 9.8%, 1.1205, IF(AVERAGEIF('TT History'!$B:$B, D5746, 'TT History'!$E:$E) &gt;= 8.5%, 1.1055, 1.0525)), 1.0525)</f>
        <v>9.2273007204380075</v>
      </c>
    </row>
    <row r="5747" spans="1:8" x14ac:dyDescent="0.25">
      <c r="A5747" t="s">
        <v>176</v>
      </c>
      <c r="B5747" t="str">
        <f>VLOOKUP(C5747, olt_db!$B$2:$E$70, 2, 0)</f>
        <v>OLT-SMGN-Mega_Land</v>
      </c>
      <c r="C5747" t="s">
        <v>2034</v>
      </c>
      <c r="D5747" s="20" t="s">
        <v>2156</v>
      </c>
      <c r="E5747" s="20" t="s">
        <v>2369</v>
      </c>
      <c r="F5747" s="127">
        <v>2.9026153396346701</v>
      </c>
      <c r="G5747" s="128">
        <v>99.105047893638101</v>
      </c>
      <c r="H5747" s="51">
        <f>ACOS(COS(RADIANS(90-F5748)) * COS(RADIANS(90-F5747)) + SIN(RADIANS(90-F5748)) * SIN(RADIANS(90-F5747)) * COS(RADIANS(G5748-G5747))) * 6371392 * IFERROR(IF(AVERAGEIF('TT History'!$B:$B, D5747, 'TT History'!$E:$E) &gt; 9.8%, 1.1205, IF(AVERAGEIF('TT History'!$B:$B, D5747, 'TT History'!$E:$E) &gt;= 8.5%, 1.1055, 1.0525)), 1.0525)</f>
        <v>10.271938175222703</v>
      </c>
    </row>
    <row r="5748" spans="1:8" x14ac:dyDescent="0.25">
      <c r="A5748" t="s">
        <v>176</v>
      </c>
      <c r="B5748" t="str">
        <f>VLOOKUP(C5748, olt_db!$B$2:$E$70, 2, 0)</f>
        <v>OLT-SMGN-Mega_Land</v>
      </c>
      <c r="C5748" t="s">
        <v>2034</v>
      </c>
      <c r="D5748" s="20" t="s">
        <v>2156</v>
      </c>
      <c r="E5748" s="20" t="s">
        <v>2370</v>
      </c>
      <c r="F5748" s="127">
        <v>2.9026736240439499</v>
      </c>
      <c r="G5748" s="128">
        <v>99.104982195231301</v>
      </c>
      <c r="H5748" s="51">
        <f>ACOS(COS(RADIANS(90-F5749)) * COS(RADIANS(90-F5748)) + SIN(RADIANS(90-F5749)) * SIN(RADIANS(90-F5748)) * COS(RADIANS(G5749-G5748))) * 6371392 * IFERROR(IF(AVERAGEIF('TT History'!$B:$B, D5748, 'TT History'!$E:$E) &gt; 9.8%, 1.1205, IF(AVERAGEIF('TT History'!$B:$B, D5748, 'TT History'!$E:$E) &gt;= 8.5%, 1.1055, 1.0525)), 1.0525)</f>
        <v>9.7692237414892293</v>
      </c>
    </row>
    <row r="5749" spans="1:8" x14ac:dyDescent="0.25">
      <c r="A5749" t="s">
        <v>176</v>
      </c>
      <c r="B5749" t="str">
        <f>VLOOKUP(C5749, olt_db!$B$2:$E$70, 2, 0)</f>
        <v>OLT-SMGN-Mega_Land</v>
      </c>
      <c r="C5749" t="s">
        <v>2034</v>
      </c>
      <c r="D5749" s="20" t="s">
        <v>2156</v>
      </c>
      <c r="E5749" s="20" t="s">
        <v>2371</v>
      </c>
      <c r="F5749" s="127">
        <v>2.9027233024501902</v>
      </c>
      <c r="G5749" s="128">
        <v>99.104915026761105</v>
      </c>
      <c r="H5749" s="51">
        <f>ACOS(COS(RADIANS(90-F5750)) * COS(RADIANS(90-F5749)) + SIN(RADIANS(90-F5750)) * SIN(RADIANS(90-F5749)) * COS(RADIANS(G5750-G5749))) * 6371392 * IFERROR(IF(AVERAGEIF('TT History'!$B:$B, D5749, 'TT History'!$E:$E) &gt; 9.8%, 1.1205, IF(AVERAGEIF('TT History'!$B:$B, D5749, 'TT History'!$E:$E) &gt;= 8.5%, 1.1055, 1.0525)), 1.0525)</f>
        <v>7.8108293266267026</v>
      </c>
    </row>
    <row r="5750" spans="1:8" x14ac:dyDescent="0.25">
      <c r="A5750" t="s">
        <v>176</v>
      </c>
      <c r="B5750" t="str">
        <f>VLOOKUP(C5750, olt_db!$B$2:$E$70, 2, 0)</f>
        <v>OLT-SMGN-Mega_Land</v>
      </c>
      <c r="C5750" t="s">
        <v>2034</v>
      </c>
      <c r="D5750" s="20" t="s">
        <v>2156</v>
      </c>
      <c r="E5750" s="20" t="s">
        <v>2372</v>
      </c>
      <c r="F5750" s="127">
        <v>2.9027538813439602</v>
      </c>
      <c r="G5750" s="128">
        <v>99.104855633142407</v>
      </c>
      <c r="H5750" s="51">
        <f>ACOS(COS(RADIANS(90-F5751)) * COS(RADIANS(90-F5750)) + SIN(RADIANS(90-F5751)) * SIN(RADIANS(90-F5750)) * COS(RADIANS(G5751-G5750))) * 6371392 * IFERROR(IF(AVERAGEIF('TT History'!$B:$B, D5750, 'TT History'!$E:$E) &gt; 9.8%, 1.1205, IF(AVERAGEIF('TT History'!$B:$B, D5750, 'TT History'!$E:$E) &gt;= 8.5%, 1.1055, 1.0525)), 1.0525)</f>
        <v>7.1003413574217307</v>
      </c>
    </row>
    <row r="5751" spans="1:8" x14ac:dyDescent="0.25">
      <c r="A5751" t="s">
        <v>176</v>
      </c>
      <c r="B5751" t="str">
        <f>VLOOKUP(C5751, olt_db!$B$2:$E$70, 2, 0)</f>
        <v>OLT-SMGN-Mega_Land</v>
      </c>
      <c r="C5751" t="s">
        <v>2034</v>
      </c>
      <c r="D5751" s="20" t="s">
        <v>2156</v>
      </c>
      <c r="E5751" s="20" t="s">
        <v>2373</v>
      </c>
      <c r="F5751" s="127">
        <v>2.9027705467908702</v>
      </c>
      <c r="G5751" s="128">
        <v>99.104797221679803</v>
      </c>
      <c r="H5751" s="51">
        <f>ACOS(COS(RADIANS(90-F5752)) * COS(RADIANS(90-F5751)) + SIN(RADIANS(90-F5752)) * SIN(RADIANS(90-F5751)) * COS(RADIANS(G5752-G5751))) * 6371392 * IFERROR(IF(AVERAGEIF('TT History'!$B:$B, D5751, 'TT History'!$E:$E) &gt; 9.8%, 1.1205, IF(AVERAGEIF('TT History'!$B:$B, D5751, 'TT History'!$E:$E) &gt;= 8.5%, 1.1055, 1.0525)), 1.0525)</f>
        <v>7.6708724887563351</v>
      </c>
    </row>
    <row r="5752" spans="1:8" x14ac:dyDescent="0.25">
      <c r="A5752" t="s">
        <v>176</v>
      </c>
      <c r="B5752" t="str">
        <f>VLOOKUP(C5752, olt_db!$B$2:$E$70, 2, 0)</f>
        <v>OLT-SMGN-Mega_Land</v>
      </c>
      <c r="C5752" t="s">
        <v>2034</v>
      </c>
      <c r="D5752" s="20" t="s">
        <v>2156</v>
      </c>
      <c r="E5752" s="20" t="s">
        <v>2374</v>
      </c>
      <c r="F5752" s="127">
        <v>2.9027918161386199</v>
      </c>
      <c r="G5752" s="128">
        <v>99.104735144151306</v>
      </c>
      <c r="H5752" s="51">
        <f>ACOS(COS(RADIANS(90-F5753)) * COS(RADIANS(90-F5752)) + SIN(RADIANS(90-F5753)) * SIN(RADIANS(90-F5752)) * COS(RADIANS(G5753-G5752))) * 6371392 * IFERROR(IF(AVERAGEIF('TT History'!$B:$B, D5752, 'TT History'!$E:$E) &gt; 9.8%, 1.1205, IF(AVERAGEIF('TT History'!$B:$B, D5752, 'TT History'!$E:$E) &gt;= 8.5%, 1.1055, 1.0525)), 1.0525)</f>
        <v>7.5712975903840096</v>
      </c>
    </row>
    <row r="5753" spans="1:8" x14ac:dyDescent="0.25">
      <c r="A5753" t="s">
        <v>176</v>
      </c>
      <c r="B5753" t="str">
        <f>VLOOKUP(C5753, olt_db!$B$2:$E$70, 2, 0)</f>
        <v>OLT-SMGN-Mega_Land</v>
      </c>
      <c r="C5753" t="s">
        <v>2034</v>
      </c>
      <c r="D5753" s="20" t="s">
        <v>2156</v>
      </c>
      <c r="E5753" s="20" t="s">
        <v>2375</v>
      </c>
      <c r="F5753" s="127">
        <v>2.9028142134039001</v>
      </c>
      <c r="G5753" s="128">
        <v>99.104674374630093</v>
      </c>
      <c r="H5753" s="51">
        <f>ACOS(COS(RADIANS(90-F5754)) * COS(RADIANS(90-F5753)) + SIN(RADIANS(90-F5754)) * SIN(RADIANS(90-F5753)) * COS(RADIANS(G5754-G5753))) * 6371392 * IFERROR(IF(AVERAGEIF('TT History'!$B:$B, D5753, 'TT History'!$E:$E) &gt; 9.8%, 1.1205, IF(AVERAGEIF('TT History'!$B:$B, D5753, 'TT History'!$E:$E) &gt;= 8.5%, 1.1055, 1.0525)), 1.0525)</f>
        <v>7.4355620954804094</v>
      </c>
    </row>
    <row r="5754" spans="1:8" x14ac:dyDescent="0.25">
      <c r="A5754" t="s">
        <v>176</v>
      </c>
      <c r="B5754" t="str">
        <f>VLOOKUP(C5754, olt_db!$B$2:$E$70, 2, 0)</f>
        <v>OLT-SMGN-Mega_Land</v>
      </c>
      <c r="C5754" t="s">
        <v>2034</v>
      </c>
      <c r="D5754" s="20" t="s">
        <v>2156</v>
      </c>
      <c r="E5754" s="20" t="s">
        <v>2376</v>
      </c>
      <c r="F5754" s="127">
        <v>2.9028285198096002</v>
      </c>
      <c r="G5754" s="128">
        <v>99.104612396066102</v>
      </c>
      <c r="H5754" s="51">
        <f>ACOS(COS(RADIANS(90-F5755)) * COS(RADIANS(90-F5754)) + SIN(RADIANS(90-F5755)) * SIN(RADIANS(90-F5754)) * COS(RADIANS(G5755-G5754))) * 6371392 * IFERROR(IF(AVERAGEIF('TT History'!$B:$B, D5754, 'TT History'!$E:$E) &gt; 9.8%, 1.1205, IF(AVERAGEIF('TT History'!$B:$B, D5754, 'TT History'!$E:$E) &gt;= 8.5%, 1.1055, 1.0525)), 1.0525)</f>
        <v>6.9309732316016941</v>
      </c>
    </row>
    <row r="5755" spans="1:8" x14ac:dyDescent="0.25">
      <c r="A5755" t="s">
        <v>176</v>
      </c>
      <c r="B5755" t="str">
        <f>VLOOKUP(C5755, olt_db!$B$2:$E$70, 2, 0)</f>
        <v>OLT-SMGN-Mega_Land</v>
      </c>
      <c r="C5755" t="s">
        <v>2034</v>
      </c>
      <c r="D5755" s="20" t="s">
        <v>2156</v>
      </c>
      <c r="E5755" s="20" t="s">
        <v>2377</v>
      </c>
      <c r="F5755" s="127">
        <v>2.9028500823661401</v>
      </c>
      <c r="G5755" s="128">
        <v>99.104557165469402</v>
      </c>
      <c r="H5755" s="51">
        <f>ACOS(COS(RADIANS(90-F5756)) * COS(RADIANS(90-F5755)) + SIN(RADIANS(90-F5756)) * SIN(RADIANS(90-F5755)) * COS(RADIANS(G5756-G5755))) * 6371392 * IFERROR(IF(AVERAGEIF('TT History'!$B:$B, D5755, 'TT History'!$E:$E) &gt; 9.8%, 1.1205, IF(AVERAGEIF('TT History'!$B:$B, D5755, 'TT History'!$E:$E) &gt;= 8.5%, 1.1055, 1.0525)), 1.0525)</f>
        <v>7.920005973115428</v>
      </c>
    </row>
    <row r="5756" spans="1:8" x14ac:dyDescent="0.25">
      <c r="A5756" t="s">
        <v>176</v>
      </c>
      <c r="B5756" t="str">
        <f>VLOOKUP(C5756, olt_db!$B$2:$E$70, 2, 0)</f>
        <v>OLT-SMGN-Mega_Land</v>
      </c>
      <c r="C5756" t="s">
        <v>2034</v>
      </c>
      <c r="D5756" s="20" t="s">
        <v>2156</v>
      </c>
      <c r="E5756" s="20" t="s">
        <v>2378</v>
      </c>
      <c r="F5756" s="127">
        <v>2.9028713637605099</v>
      </c>
      <c r="G5756" s="128">
        <v>99.104492842694</v>
      </c>
      <c r="H5756" s="51">
        <f>ACOS(COS(RADIANS(90-F5757)) * COS(RADIANS(90-F5756)) + SIN(RADIANS(90-F5757)) * SIN(RADIANS(90-F5756)) * COS(RADIANS(G5757-G5756))) * 6371392 * IFERROR(IF(AVERAGEIF('TT History'!$B:$B, D5756, 'TT History'!$E:$E) &gt; 9.8%, 1.1205, IF(AVERAGEIF('TT History'!$B:$B, D5756, 'TT History'!$E:$E) &gt;= 8.5%, 1.1055, 1.0525)), 1.0525)</f>
        <v>7.0566118106953324</v>
      </c>
    </row>
    <row r="5757" spans="1:8" x14ac:dyDescent="0.25">
      <c r="A5757" t="s">
        <v>176</v>
      </c>
      <c r="B5757" t="str">
        <f>VLOOKUP(C5757, olt_db!$B$2:$E$70, 2, 0)</f>
        <v>OLT-SMGN-Mega_Land</v>
      </c>
      <c r="C5757" t="s">
        <v>2034</v>
      </c>
      <c r="D5757" s="20" t="s">
        <v>2156</v>
      </c>
      <c r="E5757" s="20" t="s">
        <v>2379</v>
      </c>
      <c r="F5757" s="127">
        <v>2.90289160997906</v>
      </c>
      <c r="G5757" s="128">
        <v>99.104435978149297</v>
      </c>
      <c r="H5757" s="51">
        <f>ACOS(COS(RADIANS(90-F5758)) * COS(RADIANS(90-F5757)) + SIN(RADIANS(90-F5758)) * SIN(RADIANS(90-F5757)) * COS(RADIANS(G5758-G5757))) * 6371392 * IFERROR(IF(AVERAGEIF('TT History'!$B:$B, D5757, 'TT History'!$E:$E) &gt; 9.8%, 1.1205, IF(AVERAGEIF('TT History'!$B:$B, D5757, 'TT History'!$E:$E) &gt;= 8.5%, 1.1055, 1.0525)), 1.0525)</f>
        <v>7.2458082020970664</v>
      </c>
    </row>
    <row r="5758" spans="1:8" x14ac:dyDescent="0.25">
      <c r="A5758" t="s">
        <v>176</v>
      </c>
      <c r="B5758" t="str">
        <f>VLOOKUP(C5758, olt_db!$B$2:$E$70, 2, 0)</f>
        <v>OLT-SMGN-Mega_Land</v>
      </c>
      <c r="C5758" t="s">
        <v>2034</v>
      </c>
      <c r="D5758" s="20" t="s">
        <v>2156</v>
      </c>
      <c r="E5758" s="20" t="s">
        <v>2380</v>
      </c>
      <c r="F5758" s="127">
        <v>2.9029070381775499</v>
      </c>
      <c r="G5758" s="128">
        <v>99.104375948227101</v>
      </c>
      <c r="H5758" s="51">
        <f>ACOS(COS(RADIANS(90-F5759)) * COS(RADIANS(90-F5758)) + SIN(RADIANS(90-F5759)) * SIN(RADIANS(90-F5758)) * COS(RADIANS(G5759-G5758))) * 6371392 * IFERROR(IF(AVERAGEIF('TT History'!$B:$B, D5758, 'TT History'!$E:$E) &gt; 9.8%, 1.1205, IF(AVERAGEIF('TT History'!$B:$B, D5758, 'TT History'!$E:$E) &gt;= 8.5%, 1.1055, 1.0525)), 1.0525)</f>
        <v>8.5054194897992392</v>
      </c>
    </row>
    <row r="5759" spans="1:8" x14ac:dyDescent="0.25">
      <c r="A5759" t="s">
        <v>176</v>
      </c>
      <c r="B5759" t="str">
        <f>VLOOKUP(C5759, olt_db!$B$2:$E$70, 2, 0)</f>
        <v>OLT-SMGN-Mega_Land</v>
      </c>
      <c r="C5759" t="s">
        <v>2034</v>
      </c>
      <c r="D5759" s="20" t="s">
        <v>2156</v>
      </c>
      <c r="E5759" s="20" t="s">
        <v>2381</v>
      </c>
      <c r="F5759" s="127">
        <v>2.9029282818725699</v>
      </c>
      <c r="G5759" s="128">
        <v>99.104306359591504</v>
      </c>
      <c r="H5759" s="51">
        <f>ACOS(COS(RADIANS(90-F5760)) * COS(RADIANS(90-F5759)) + SIN(RADIANS(90-F5760)) * SIN(RADIANS(90-F5759)) * COS(RADIANS(G5760-G5759))) * 6371392 * IFERROR(IF(AVERAGEIF('TT History'!$B:$B, D5759, 'TT History'!$E:$E) &gt; 9.8%, 1.1205, IF(AVERAGEIF('TT History'!$B:$B, D5759, 'TT History'!$E:$E) &gt;= 8.5%, 1.1055, 1.0525)), 1.0525)</f>
        <v>6.7499689873528927</v>
      </c>
    </row>
    <row r="5760" spans="1:8" x14ac:dyDescent="0.25">
      <c r="A5760" t="s">
        <v>176</v>
      </c>
      <c r="B5760" t="str">
        <f>VLOOKUP(C5760, olt_db!$B$2:$E$70, 2, 0)</f>
        <v>OLT-SMGN-Mega_Land</v>
      </c>
      <c r="C5760" t="s">
        <v>2034</v>
      </c>
      <c r="D5760" s="20" t="s">
        <v>2156</v>
      </c>
      <c r="E5760" s="20" t="s">
        <v>2382</v>
      </c>
      <c r="F5760" s="127">
        <v>2.90294424049157</v>
      </c>
      <c r="G5760" s="128">
        <v>99.104250861567294</v>
      </c>
      <c r="H5760" s="51">
        <f>ACOS(COS(RADIANS(90-F5761)) * COS(RADIANS(90-F5760)) + SIN(RADIANS(90-F5761)) * SIN(RADIANS(90-F5760)) * COS(RADIANS(G5761-G5760))) * 6371392 * IFERROR(IF(AVERAGEIF('TT History'!$B:$B, D5760, 'TT History'!$E:$E) &gt; 9.8%, 1.1205, IF(AVERAGEIF('TT History'!$B:$B, D5760, 'TT History'!$E:$E) &gt;= 8.5%, 1.1055, 1.0525)), 1.0525)</f>
        <v>8.4547880381052227</v>
      </c>
    </row>
    <row r="5761" spans="1:8" x14ac:dyDescent="0.25">
      <c r="A5761" t="s">
        <v>176</v>
      </c>
      <c r="B5761" t="str">
        <f>VLOOKUP(C5761, olt_db!$B$2:$E$70, 2, 0)</f>
        <v>OLT-SMGN-Mega_Land</v>
      </c>
      <c r="C5761" t="s">
        <v>2034</v>
      </c>
      <c r="D5761" s="20" t="s">
        <v>2156</v>
      </c>
      <c r="E5761" s="20" t="s">
        <v>2383</v>
      </c>
      <c r="F5761" s="127">
        <v>2.9029593547525598</v>
      </c>
      <c r="G5761" s="128">
        <v>99.104180133177806</v>
      </c>
      <c r="H5761" s="51">
        <f>ACOS(COS(RADIANS(90-F5762)) * COS(RADIANS(90-F5761)) + SIN(RADIANS(90-F5762)) * SIN(RADIANS(90-F5761)) * COS(RADIANS(G5762-G5761))) * 6371392 * IFERROR(IF(AVERAGEIF('TT History'!$B:$B, D5761, 'TT History'!$E:$E) &gt; 9.8%, 1.1205, IF(AVERAGEIF('TT History'!$B:$B, D5761, 'TT History'!$E:$E) &gt;= 8.5%, 1.1055, 1.0525)), 1.0525)</f>
        <v>10.351823893152423</v>
      </c>
    </row>
    <row r="5762" spans="1:8" x14ac:dyDescent="0.25">
      <c r="A5762" t="s">
        <v>176</v>
      </c>
      <c r="B5762" t="str">
        <f>VLOOKUP(C5762, olt_db!$B$2:$E$70, 2, 0)</f>
        <v>OLT-SMGN-Mega_Land</v>
      </c>
      <c r="C5762" t="s">
        <v>2034</v>
      </c>
      <c r="D5762" s="20" t="s">
        <v>2156</v>
      </c>
      <c r="E5762" s="20" t="s">
        <v>2384</v>
      </c>
      <c r="F5762" s="127">
        <v>2.9029874528939201</v>
      </c>
      <c r="G5762" s="128">
        <v>99.104096162727402</v>
      </c>
      <c r="H5762" s="51">
        <f>ACOS(COS(RADIANS(90-F5763)) * COS(RADIANS(90-F5762)) + SIN(RADIANS(90-F5763)) * SIN(RADIANS(90-F5762)) * COS(RADIANS(G5763-G5762))) * 6371392 * IFERROR(IF(AVERAGEIF('TT History'!$B:$B, D5762, 'TT History'!$E:$E) &gt; 9.8%, 1.1205, IF(AVERAGEIF('TT History'!$B:$B, D5762, 'TT History'!$E:$E) &gt;= 8.5%, 1.1055, 1.0525)), 1.0525)</f>
        <v>8.3669375339246717</v>
      </c>
    </row>
    <row r="5763" spans="1:8" x14ac:dyDescent="0.25">
      <c r="A5763" t="s">
        <v>176</v>
      </c>
      <c r="B5763" t="str">
        <f>VLOOKUP(C5763, olt_db!$B$2:$E$70, 2, 0)</f>
        <v>OLT-SMGN-Mega_Land</v>
      </c>
      <c r="C5763" t="s">
        <v>2034</v>
      </c>
      <c r="D5763" s="20" t="s">
        <v>2156</v>
      </c>
      <c r="E5763" s="20" t="s">
        <v>2385</v>
      </c>
      <c r="F5763" s="127">
        <v>2.9030098448483401</v>
      </c>
      <c r="G5763" s="128">
        <v>99.104028187409696</v>
      </c>
      <c r="H5763" s="51">
        <f>ACOS(COS(RADIANS(90-F5764)) * COS(RADIANS(90-F5763)) + SIN(RADIANS(90-F5764)) * SIN(RADIANS(90-F5763)) * COS(RADIANS(G5764-G5763))) * 6371392 * IFERROR(IF(AVERAGEIF('TT History'!$B:$B, D5763, 'TT History'!$E:$E) &gt; 9.8%, 1.1205, IF(AVERAGEIF('TT History'!$B:$B, D5763, 'TT History'!$E:$E) &gt;= 8.5%, 1.1055, 1.0525)), 1.0525)</f>
        <v>9.6618240205191288</v>
      </c>
    </row>
    <row r="5764" spans="1:8" x14ac:dyDescent="0.25">
      <c r="A5764" t="s">
        <v>176</v>
      </c>
      <c r="B5764" t="str">
        <f>VLOOKUP(C5764, olt_db!$B$2:$E$70, 2, 0)</f>
        <v>OLT-SMGN-Mega_Land</v>
      </c>
      <c r="C5764" t="s">
        <v>2034</v>
      </c>
      <c r="D5764" s="20" t="s">
        <v>2156</v>
      </c>
      <c r="E5764" s="20" t="s">
        <v>2386</v>
      </c>
      <c r="F5764" s="127">
        <v>2.9030528373959301</v>
      </c>
      <c r="G5764" s="128">
        <v>99.103957626662194</v>
      </c>
      <c r="H5764" s="51">
        <f>ACOS(COS(RADIANS(90-F5765)) * COS(RADIANS(90-F5764)) + SIN(RADIANS(90-F5765)) * SIN(RADIANS(90-F5764)) * COS(RADIANS(G5765-G5764))) * 6371392 * IFERROR(IF(AVERAGEIF('TT History'!$B:$B, D5764, 'TT History'!$E:$E) &gt; 9.8%, 1.1205, IF(AVERAGEIF('TT History'!$B:$B, D5764, 'TT History'!$E:$E) &gt;= 8.5%, 1.1055, 1.0525)), 1.0525)</f>
        <v>8.7427717564923597</v>
      </c>
    </row>
    <row r="5765" spans="1:8" x14ac:dyDescent="0.25">
      <c r="A5765" t="s">
        <v>176</v>
      </c>
      <c r="B5765" t="str">
        <f>VLOOKUP(C5765, olt_db!$B$2:$E$70, 2, 0)</f>
        <v>OLT-SMGN-Mega_Land</v>
      </c>
      <c r="C5765" t="s">
        <v>2034</v>
      </c>
      <c r="D5765" s="20" t="s">
        <v>2156</v>
      </c>
      <c r="E5765" s="20" t="s">
        <v>2387</v>
      </c>
      <c r="F5765" s="127">
        <v>2.9030914500967802</v>
      </c>
      <c r="G5765" s="128">
        <v>99.103893598939095</v>
      </c>
      <c r="H5765" s="51">
        <f>ACOS(COS(RADIANS(90-F5766)) * COS(RADIANS(90-F5765)) + SIN(RADIANS(90-F5766)) * SIN(RADIANS(90-F5765)) * COS(RADIANS(G5766-G5765))) * 6371392 * IFERROR(IF(AVERAGEIF('TT History'!$B:$B, D5765, 'TT History'!$E:$E) &gt; 9.8%, 1.1205, IF(AVERAGEIF('TT History'!$B:$B, D5765, 'TT History'!$E:$E) &gt;= 8.5%, 1.1055, 1.0525)), 1.0525)</f>
        <v>13.262646492244723</v>
      </c>
    </row>
    <row r="5766" spans="1:8" x14ac:dyDescent="0.25">
      <c r="A5766" t="s">
        <v>176</v>
      </c>
      <c r="B5766" t="str">
        <f>VLOOKUP(C5766, olt_db!$B$2:$E$70, 2, 0)</f>
        <v>OLT-SMGN-Mega_Land</v>
      </c>
      <c r="C5766" t="s">
        <v>2034</v>
      </c>
      <c r="D5766" s="20" t="s">
        <v>2156</v>
      </c>
      <c r="E5766" s="20" t="s">
        <v>2388</v>
      </c>
      <c r="F5766" s="127">
        <v>2.9031350054463698</v>
      </c>
      <c r="G5766" s="128">
        <v>99.103788849901903</v>
      </c>
      <c r="H5766" s="51">
        <f>ACOS(COS(RADIANS(90-F5767)) * COS(RADIANS(90-F5766)) + SIN(RADIANS(90-F5767)) * SIN(RADIANS(90-F5766)) * COS(RADIANS(G5767-G5766))) * 6371392 * IFERROR(IF(AVERAGEIF('TT History'!$B:$B, D5766, 'TT History'!$E:$E) &gt; 9.8%, 1.1205, IF(AVERAGEIF('TT History'!$B:$B, D5766, 'TT History'!$E:$E) &gt;= 8.5%, 1.1055, 1.0525)), 1.0525)</f>
        <v>11.539994948191033</v>
      </c>
    </row>
    <row r="5767" spans="1:8" x14ac:dyDescent="0.25">
      <c r="A5767" t="s">
        <v>176</v>
      </c>
      <c r="B5767" t="str">
        <f>VLOOKUP(C5767, olt_db!$B$2:$E$70, 2, 0)</f>
        <v>OLT-SMGN-Mega_Land</v>
      </c>
      <c r="C5767" t="s">
        <v>2034</v>
      </c>
      <c r="D5767" s="20" t="s">
        <v>2156</v>
      </c>
      <c r="E5767" s="20" t="s">
        <v>2389</v>
      </c>
      <c r="F5767" s="127">
        <v>2.9031853789864099</v>
      </c>
      <c r="G5767" s="128">
        <v>99.103703984819902</v>
      </c>
      <c r="H5767" s="51">
        <f>ACOS(COS(RADIANS(90-F5768)) * COS(RADIANS(90-F5767)) + SIN(RADIANS(90-F5768)) * SIN(RADIANS(90-F5767)) * COS(RADIANS(G5768-G5767))) * 6371392 * IFERROR(IF(AVERAGEIF('TT History'!$B:$B, D5767, 'TT History'!$E:$E) &gt; 9.8%, 1.1205, IF(AVERAGEIF('TT History'!$B:$B, D5767, 'TT History'!$E:$E) &gt;= 8.5%, 1.1055, 1.0525)), 1.0525)</f>
        <v>12.332610306641749</v>
      </c>
    </row>
    <row r="5768" spans="1:8" x14ac:dyDescent="0.25">
      <c r="A5768" t="s">
        <v>176</v>
      </c>
      <c r="B5768" t="str">
        <f>VLOOKUP(C5768, olt_db!$B$2:$E$70, 2, 0)</f>
        <v>OLT-SMGN-Mega_Land</v>
      </c>
      <c r="C5768" t="s">
        <v>2034</v>
      </c>
      <c r="D5768" s="20" t="s">
        <v>2156</v>
      </c>
      <c r="E5768" s="20" t="s">
        <v>2390</v>
      </c>
      <c r="F5768" s="127">
        <v>2.9032413055155999</v>
      </c>
      <c r="G5768" s="128">
        <v>99.103614564875201</v>
      </c>
      <c r="H5768" s="51">
        <f>ACOS(COS(RADIANS(90-F5769)) * COS(RADIANS(90-F5768)) + SIN(RADIANS(90-F5769)) * SIN(RADIANS(90-F5768)) * COS(RADIANS(G5769-G5768))) * 6371392 * IFERROR(IF(AVERAGEIF('TT History'!$B:$B, D5768, 'TT History'!$E:$E) &gt; 9.8%, 1.1205, IF(AVERAGEIF('TT History'!$B:$B, D5768, 'TT History'!$E:$E) &gt;= 8.5%, 1.1055, 1.0525)), 1.0525)</f>
        <v>11.785709126670504</v>
      </c>
    </row>
    <row r="5769" spans="1:8" x14ac:dyDescent="0.25">
      <c r="A5769" t="s">
        <v>176</v>
      </c>
      <c r="B5769" t="str">
        <f>VLOOKUP(C5769, olt_db!$B$2:$E$70, 2, 0)</f>
        <v>OLT-SMGN-Mega_Land</v>
      </c>
      <c r="C5769" t="s">
        <v>2034</v>
      </c>
      <c r="D5769" s="20" t="s">
        <v>2156</v>
      </c>
      <c r="E5769" s="20" t="s">
        <v>2391</v>
      </c>
      <c r="F5769" s="127">
        <v>2.9032874263545798</v>
      </c>
      <c r="G5769" s="128">
        <v>99.103524931254398</v>
      </c>
      <c r="H5769" s="51">
        <f>ACOS(COS(RADIANS(90-F5770)) * COS(RADIANS(90-F5769)) + SIN(RADIANS(90-F5770)) * SIN(RADIANS(90-F5769)) * COS(RADIANS(G5770-G5769))) * 6371392 * IFERROR(IF(AVERAGEIF('TT History'!$B:$B, D5769, 'TT History'!$E:$E) &gt; 9.8%, 1.1205, IF(AVERAGEIF('TT History'!$B:$B, D5769, 'TT History'!$E:$E) &gt;= 8.5%, 1.1055, 1.0525)), 1.0525)</f>
        <v>9.977554811700486</v>
      </c>
    </row>
    <row r="5770" spans="1:8" x14ac:dyDescent="0.25">
      <c r="A5770" t="s">
        <v>176</v>
      </c>
      <c r="B5770" t="str">
        <f>VLOOKUP(C5770, olt_db!$B$2:$E$70, 2, 0)</f>
        <v>OLT-SMGN-Mega_Land</v>
      </c>
      <c r="C5770" t="s">
        <v>2034</v>
      </c>
      <c r="D5770" s="20" t="s">
        <v>2156</v>
      </c>
      <c r="E5770" s="20" t="s">
        <v>2392</v>
      </c>
      <c r="F5770" s="127">
        <v>2.9033328943707502</v>
      </c>
      <c r="G5770" s="128">
        <v>99.103452726954004</v>
      </c>
      <c r="H5770" s="51">
        <f>ACOS(COS(RADIANS(90-F5771)) * COS(RADIANS(90-F5770)) + SIN(RADIANS(90-F5771)) * SIN(RADIANS(90-F5770)) * COS(RADIANS(G5771-G5770))) * 6371392 * IFERROR(IF(AVERAGEIF('TT History'!$B:$B, D5770, 'TT History'!$E:$E) &gt; 9.8%, 1.1205, IF(AVERAGEIF('TT History'!$B:$B, D5770, 'TT History'!$E:$E) &gt;= 8.5%, 1.1055, 1.0525)), 1.0525)</f>
        <v>11.075519944530672</v>
      </c>
    </row>
    <row r="5771" spans="1:8" x14ac:dyDescent="0.25">
      <c r="A5771" t="s">
        <v>176</v>
      </c>
      <c r="B5771" t="str">
        <f>VLOOKUP(C5771, olt_db!$B$2:$E$70, 2, 0)</f>
        <v>OLT-SMGN-Mega_Land</v>
      </c>
      <c r="C5771" t="s">
        <v>2034</v>
      </c>
      <c r="D5771" s="20" t="s">
        <v>2156</v>
      </c>
      <c r="E5771" s="20" t="s">
        <v>2393</v>
      </c>
      <c r="F5771" s="127">
        <v>2.90337382987371</v>
      </c>
      <c r="G5771" s="128">
        <v>99.103367294453705</v>
      </c>
      <c r="H5771" s="51">
        <f>ACOS(COS(RADIANS(90-F5772)) * COS(RADIANS(90-F5771)) + SIN(RADIANS(90-F5772)) * SIN(RADIANS(90-F5771)) * COS(RADIANS(G5772-G5771))) * 6371392 * IFERROR(IF(AVERAGEIF('TT History'!$B:$B, D5771, 'TT History'!$E:$E) &gt; 9.8%, 1.1205, IF(AVERAGEIF('TT History'!$B:$B, D5771, 'TT History'!$E:$E) &gt;= 8.5%, 1.1055, 1.0525)), 1.0525)</f>
        <v>12.266853235884858</v>
      </c>
    </row>
    <row r="5772" spans="1:8" x14ac:dyDescent="0.25">
      <c r="A5772" t="s">
        <v>176</v>
      </c>
      <c r="B5772" t="str">
        <f>VLOOKUP(C5772, olt_db!$B$2:$E$70, 2, 0)</f>
        <v>OLT-SMGN-Mega_Land</v>
      </c>
      <c r="C5772" t="s">
        <v>2034</v>
      </c>
      <c r="D5772" s="20" t="s">
        <v>2156</v>
      </c>
      <c r="E5772" s="20" t="s">
        <v>2394</v>
      </c>
      <c r="F5772" s="127">
        <v>2.9034299524943701</v>
      </c>
      <c r="G5772" s="128">
        <v>99.103278657340198</v>
      </c>
      <c r="H5772" s="51">
        <f>ACOS(COS(RADIANS(90-F5773)) * COS(RADIANS(90-F5772)) + SIN(RADIANS(90-F5773)) * SIN(RADIANS(90-F5772)) * COS(RADIANS(G5773-G5772))) * 6371392 * IFERROR(IF(AVERAGEIF('TT History'!$B:$B, D5772, 'TT History'!$E:$E) &gt; 9.8%, 1.1205, IF(AVERAGEIF('TT History'!$B:$B, D5772, 'TT History'!$E:$E) &gt;= 8.5%, 1.1055, 1.0525)), 1.0525)</f>
        <v>12.6033017478302</v>
      </c>
    </row>
    <row r="5773" spans="1:8" x14ac:dyDescent="0.25">
      <c r="A5773" t="s">
        <v>176</v>
      </c>
      <c r="B5773" t="str">
        <f>VLOOKUP(C5773, olt_db!$B$2:$E$70, 2, 0)</f>
        <v>OLT-SMGN-Mega_Land</v>
      </c>
      <c r="C5773" t="s">
        <v>2034</v>
      </c>
      <c r="D5773" s="20" t="s">
        <v>2156</v>
      </c>
      <c r="E5773" s="20" t="s">
        <v>2395</v>
      </c>
      <c r="F5773" s="127">
        <v>2.9034887000228702</v>
      </c>
      <c r="G5773" s="128">
        <v>99.103188295985106</v>
      </c>
      <c r="H5773" s="51">
        <f>ACOS(COS(RADIANS(90-F5774)) * COS(RADIANS(90-F5773)) + SIN(RADIANS(90-F5774)) * SIN(RADIANS(90-F5773)) * COS(RADIANS(G5774-G5773))) * 6371392 * IFERROR(IF(AVERAGEIF('TT History'!$B:$B, D5773, 'TT History'!$E:$E) &gt; 9.8%, 1.1205, IF(AVERAGEIF('TT History'!$B:$B, D5773, 'TT History'!$E:$E) &gt;= 8.5%, 1.1055, 1.0525)), 1.0525)</f>
        <v>11.434818996209239</v>
      </c>
    </row>
    <row r="5774" spans="1:8" x14ac:dyDescent="0.25">
      <c r="A5774" t="s">
        <v>176</v>
      </c>
      <c r="B5774" t="str">
        <f>VLOOKUP(C5774, olt_db!$B$2:$E$70, 2, 0)</f>
        <v>OLT-SMGN-Mega_Land</v>
      </c>
      <c r="C5774" t="s">
        <v>2034</v>
      </c>
      <c r="D5774" s="20" t="s">
        <v>2156</v>
      </c>
      <c r="E5774" s="20" t="s">
        <v>2396</v>
      </c>
      <c r="F5774" s="127">
        <v>2.90354059758464</v>
      </c>
      <c r="G5774" s="128">
        <v>99.1031054154315</v>
      </c>
      <c r="H5774" s="51">
        <f>ACOS(COS(RADIANS(90-F5775)) * COS(RADIANS(90-F5774)) + SIN(RADIANS(90-F5775)) * SIN(RADIANS(90-F5774)) * COS(RADIANS(G5775-G5774))) * 6371392 * IFERROR(IF(AVERAGEIF('TT History'!$B:$B, D5774, 'TT History'!$E:$E) &gt; 9.8%, 1.1205, IF(AVERAGEIF('TT History'!$B:$B, D5774, 'TT History'!$E:$E) &gt;= 8.5%, 1.1055, 1.0525)), 1.0525)</f>
        <v>11.119608057474739</v>
      </c>
    </row>
    <row r="5775" spans="1:8" x14ac:dyDescent="0.25">
      <c r="A5775" t="s">
        <v>176</v>
      </c>
      <c r="B5775" t="str">
        <f>VLOOKUP(C5775, olt_db!$B$2:$E$70, 2, 0)</f>
        <v>OLT-SMGN-Mega_Land</v>
      </c>
      <c r="C5775" t="s">
        <v>2034</v>
      </c>
      <c r="D5775" s="20" t="s">
        <v>2156</v>
      </c>
      <c r="E5775" s="20" t="s">
        <v>2397</v>
      </c>
      <c r="F5775" s="127">
        <v>2.9035871225234802</v>
      </c>
      <c r="G5775" s="128">
        <v>99.103022471835203</v>
      </c>
      <c r="H5775" s="51">
        <f>ACOS(COS(RADIANS(90-F5776)) * COS(RADIANS(90-F5775)) + SIN(RADIANS(90-F5776)) * SIN(RADIANS(90-F5775)) * COS(RADIANS(G5776-G5775))) * 6371392 * IFERROR(IF(AVERAGEIF('TT History'!$B:$B, D5775, 'TT History'!$E:$E) &gt; 9.8%, 1.1205, IF(AVERAGEIF('TT History'!$B:$B, D5775, 'TT History'!$E:$E) &gt;= 8.5%, 1.1055, 1.0525)), 1.0525)</f>
        <v>15.636033681900095</v>
      </c>
    </row>
    <row r="5776" spans="1:8" x14ac:dyDescent="0.25">
      <c r="A5776" t="s">
        <v>176</v>
      </c>
      <c r="B5776" t="str">
        <f>VLOOKUP(C5776, olt_db!$B$2:$E$70, 2, 0)</f>
        <v>OLT-SMGN-Mega_Land</v>
      </c>
      <c r="C5776" t="s">
        <v>2034</v>
      </c>
      <c r="D5776" s="20" t="s">
        <v>2156</v>
      </c>
      <c r="E5776" s="20" t="s">
        <v>2398</v>
      </c>
      <c r="F5776" s="127">
        <v>2.9036626697526402</v>
      </c>
      <c r="G5776" s="128">
        <v>99.102912145852599</v>
      </c>
      <c r="H5776" s="51">
        <f>ACOS(COS(RADIANS(90-F5777)) * COS(RADIANS(90-F5776)) + SIN(RADIANS(90-F5777)) * SIN(RADIANS(90-F5776)) * COS(RADIANS(G5777-G5776))) * 6371392 * IFERROR(IF(AVERAGEIF('TT History'!$B:$B, D5776, 'TT History'!$E:$E) &gt; 9.8%, 1.1205, IF(AVERAGEIF('TT History'!$B:$B, D5776, 'TT History'!$E:$E) &gt;= 8.5%, 1.1055, 1.0525)), 1.0525)</f>
        <v>11.981069161599256</v>
      </c>
    </row>
    <row r="5777" spans="1:8" x14ac:dyDescent="0.25">
      <c r="A5777" t="s">
        <v>176</v>
      </c>
      <c r="B5777" t="str">
        <f>VLOOKUP(C5777, olt_db!$B$2:$E$70, 2, 0)</f>
        <v>OLT-SMGN-Mega_Land</v>
      </c>
      <c r="C5777" t="s">
        <v>2034</v>
      </c>
      <c r="D5777" s="20" t="s">
        <v>2156</v>
      </c>
      <c r="E5777" s="20" t="s">
        <v>2399</v>
      </c>
      <c r="F5777" s="127">
        <v>2.90372961139244</v>
      </c>
      <c r="G5777" s="128">
        <v>99.102834597307606</v>
      </c>
      <c r="H5777" s="51">
        <f>ACOS(COS(RADIANS(90-F5778)) * COS(RADIANS(90-F5777)) + SIN(RADIANS(90-F5778)) * SIN(RADIANS(90-F5777)) * COS(RADIANS(G5778-G5777))) * 6371392 * IFERROR(IF(AVERAGEIF('TT History'!$B:$B, D5777, 'TT History'!$E:$E) &gt; 9.8%, 1.1205, IF(AVERAGEIF('TT History'!$B:$B, D5777, 'TT History'!$E:$E) &gt;= 8.5%, 1.1055, 1.0525)), 1.0525)</f>
        <v>13.326487218806395</v>
      </c>
    </row>
    <row r="5778" spans="1:8" x14ac:dyDescent="0.25">
      <c r="A5778" t="s">
        <v>176</v>
      </c>
      <c r="B5778" t="str">
        <f>VLOOKUP(C5778, olt_db!$B$2:$E$70, 2, 0)</f>
        <v>OLT-SMGN-Mega_Land</v>
      </c>
      <c r="C5778" t="s">
        <v>2034</v>
      </c>
      <c r="D5778" s="20" t="s">
        <v>2156</v>
      </c>
      <c r="E5778" s="20" t="s">
        <v>2400</v>
      </c>
      <c r="F5778" s="127">
        <v>2.9038099833995501</v>
      </c>
      <c r="G5778" s="128">
        <v>99.102753841992495</v>
      </c>
      <c r="H5778" s="51">
        <f>ACOS(COS(RADIANS(90-F5779)) * COS(RADIANS(90-F5778)) + SIN(RADIANS(90-F5779)) * SIN(RADIANS(90-F5778)) * COS(RADIANS(G5779-G5778))) * 6371392 * IFERROR(IF(AVERAGEIF('TT History'!$B:$B, D5778, 'TT History'!$E:$E) &gt; 9.8%, 1.1205, IF(AVERAGEIF('TT History'!$B:$B, D5778, 'TT History'!$E:$E) &gt;= 8.5%, 1.1055, 1.0525)), 1.0525)</f>
        <v>14.359756859282028</v>
      </c>
    </row>
    <row r="5779" spans="1:8" x14ac:dyDescent="0.25">
      <c r="A5779" t="s">
        <v>176</v>
      </c>
      <c r="B5779" t="str">
        <f>VLOOKUP(C5779, olt_db!$B$2:$E$70, 2, 0)</f>
        <v>OLT-SMGN-Mega_Land</v>
      </c>
      <c r="C5779" t="s">
        <v>2034</v>
      </c>
      <c r="D5779" s="20" t="s">
        <v>2156</v>
      </c>
      <c r="E5779" s="20" t="s">
        <v>2401</v>
      </c>
      <c r="F5779" s="127">
        <v>2.9039020989501299</v>
      </c>
      <c r="G5779" s="128">
        <v>99.102672695091897</v>
      </c>
      <c r="H5779" s="51">
        <f>ACOS(COS(RADIANS(90-F5780)) * COS(RADIANS(90-F5779)) + SIN(RADIANS(90-F5780)) * SIN(RADIANS(90-F5779)) * COS(RADIANS(G5780-G5779))) * 6371392 * IFERROR(IF(AVERAGEIF('TT History'!$B:$B, D5779, 'TT History'!$E:$E) &gt; 9.8%, 1.1205, IF(AVERAGEIF('TT History'!$B:$B, D5779, 'TT History'!$E:$E) &gt;= 8.5%, 1.1055, 1.0525)), 1.0525)</f>
        <v>11.846973509789215</v>
      </c>
    </row>
    <row r="5780" spans="1:8" x14ac:dyDescent="0.25">
      <c r="A5780" t="s">
        <v>176</v>
      </c>
      <c r="B5780" t="str">
        <f>VLOOKUP(C5780, olt_db!$B$2:$E$70, 2, 0)</f>
        <v>OLT-SMGN-Mega_Land</v>
      </c>
      <c r="C5780" t="s">
        <v>2034</v>
      </c>
      <c r="D5780" s="20" t="s">
        <v>2156</v>
      </c>
      <c r="E5780" s="20" t="s">
        <v>2402</v>
      </c>
      <c r="F5780" s="127">
        <v>2.9039795332194598</v>
      </c>
      <c r="G5780" s="128">
        <v>99.102607422383997</v>
      </c>
      <c r="H5780" s="51">
        <f>ACOS(COS(RADIANS(90-F5781)) * COS(RADIANS(90-F5780)) + SIN(RADIANS(90-F5781)) * SIN(RADIANS(90-F5780)) * COS(RADIANS(G5781-G5780))) * 6371392 * IFERROR(IF(AVERAGEIF('TT History'!$B:$B, D5780, 'TT History'!$E:$E) &gt; 9.8%, 1.1205, IF(AVERAGEIF('TT History'!$B:$B, D5780, 'TT History'!$E:$E) &gt;= 8.5%, 1.1055, 1.0525)), 1.0525)</f>
        <v>14.432930277892005</v>
      </c>
    </row>
    <row r="5781" spans="1:8" x14ac:dyDescent="0.25">
      <c r="A5781" t="s">
        <v>176</v>
      </c>
      <c r="B5781" t="str">
        <f>VLOOKUP(C5781, olt_db!$B$2:$E$70, 2, 0)</f>
        <v>OLT-SMGN-Mega_Land</v>
      </c>
      <c r="C5781" t="s">
        <v>2034</v>
      </c>
      <c r="D5781" s="20" t="s">
        <v>2156</v>
      </c>
      <c r="E5781" s="20" t="s">
        <v>2403</v>
      </c>
      <c r="F5781" s="127">
        <v>2.9040903889218002</v>
      </c>
      <c r="G5781" s="128">
        <v>99.102553334560895</v>
      </c>
      <c r="H5781" s="51">
        <f>ACOS(COS(RADIANS(90-F5782)) * COS(RADIANS(90-F5781)) + SIN(RADIANS(90-F5782)) * SIN(RADIANS(90-F5781)) * COS(RADIANS(G5782-G5781))) * 6371392 * IFERROR(IF(AVERAGEIF('TT History'!$B:$B, D5781, 'TT History'!$E:$E) &gt; 9.8%, 1.1205, IF(AVERAGEIF('TT History'!$B:$B, D5781, 'TT History'!$E:$E) &gt;= 8.5%, 1.1055, 1.0525)), 1.0525)</f>
        <v>14.602470279756981</v>
      </c>
    </row>
    <row r="5782" spans="1:8" x14ac:dyDescent="0.25">
      <c r="A5782" t="s">
        <v>176</v>
      </c>
      <c r="B5782" t="str">
        <f>VLOOKUP(C5782, olt_db!$B$2:$E$70, 2, 0)</f>
        <v>OLT-SMGN-Mega_Land</v>
      </c>
      <c r="C5782" t="s">
        <v>2034</v>
      </c>
      <c r="D5782" s="20" t="s">
        <v>2156</v>
      </c>
      <c r="E5782" s="20" t="s">
        <v>2404</v>
      </c>
      <c r="F5782" s="127">
        <v>2.9042051199071901</v>
      </c>
      <c r="G5782" s="128">
        <v>99.102504251746694</v>
      </c>
      <c r="H5782" s="51">
        <f>ACOS(COS(RADIANS(90-F5783)) * COS(RADIANS(90-F5782)) + SIN(RADIANS(90-F5783)) * SIN(RADIANS(90-F5782)) * COS(RADIANS(G5783-G5782))) * 6371392 * IFERROR(IF(AVERAGEIF('TT History'!$B:$B, D5782, 'TT History'!$E:$E) &gt; 9.8%, 1.1205, IF(AVERAGEIF('TT History'!$B:$B, D5782, 'TT History'!$E:$E) &gt;= 8.5%, 1.1055, 1.0525)), 1.0525)</f>
        <v>15.181121412891233</v>
      </c>
    </row>
    <row r="5783" spans="1:8" x14ac:dyDescent="0.25">
      <c r="A5783" t="s">
        <v>176</v>
      </c>
      <c r="B5783" t="str">
        <f>VLOOKUP(C5783, olt_db!$B$2:$E$70, 2, 0)</f>
        <v>OLT-SMGN-Mega_Land</v>
      </c>
      <c r="C5783" t="s">
        <v>2034</v>
      </c>
      <c r="D5783" s="20" t="s">
        <v>2156</v>
      </c>
      <c r="E5783" s="20" t="s">
        <v>2405</v>
      </c>
      <c r="F5783" s="127">
        <v>2.9043303841528001</v>
      </c>
      <c r="G5783" s="128">
        <v>99.102470544582303</v>
      </c>
      <c r="H5783" s="51">
        <f>ACOS(COS(RADIANS(90-F5784)) * COS(RADIANS(90-F5783)) + SIN(RADIANS(90-F5784)) * SIN(RADIANS(90-F5783)) * COS(RADIANS(G5784-G5783))) * 6371392 * IFERROR(IF(AVERAGEIF('TT History'!$B:$B, D5783, 'TT History'!$E:$E) &gt; 9.8%, 1.1205, IF(AVERAGEIF('TT History'!$B:$B, D5783, 'TT History'!$E:$E) &gt;= 8.5%, 1.1055, 1.0525)), 1.0525)</f>
        <v>13.245319047685477</v>
      </c>
    </row>
    <row r="5784" spans="1:8" x14ac:dyDescent="0.25">
      <c r="A5784" t="s">
        <v>176</v>
      </c>
      <c r="B5784" t="str">
        <f>VLOOKUP(C5784, olt_db!$B$2:$E$70, 2, 0)</f>
        <v>OLT-SMGN-Mega_Land</v>
      </c>
      <c r="C5784" t="s">
        <v>2034</v>
      </c>
      <c r="D5784" s="20" t="s">
        <v>2156</v>
      </c>
      <c r="E5784" s="20" t="s">
        <v>2406</v>
      </c>
      <c r="F5784" s="127">
        <v>2.9044435309438899</v>
      </c>
      <c r="G5784" s="128">
        <v>99.102468220961498</v>
      </c>
      <c r="H5784" s="51">
        <f>ACOS(COS(RADIANS(90-F5785)) * COS(RADIANS(90-F5784)) + SIN(RADIANS(90-F5785)) * SIN(RADIANS(90-F5784)) * COS(RADIANS(G5785-G5784))) * 6371392 * IFERROR(IF(AVERAGEIF('TT History'!$B:$B, D5784, 'TT History'!$E:$E) &gt; 9.8%, 1.1205, IF(AVERAGEIF('TT History'!$B:$B, D5784, 'TT History'!$E:$E) &gt;= 8.5%, 1.1055, 1.0525)), 1.0525)</f>
        <v>18.434029551940544</v>
      </c>
    </row>
    <row r="5785" spans="1:8" x14ac:dyDescent="0.25">
      <c r="A5785" t="s">
        <v>176</v>
      </c>
      <c r="B5785" t="str">
        <f>VLOOKUP(C5785, olt_db!$B$2:$E$70, 2, 0)</f>
        <v>OLT-SMGN-Mega_Land</v>
      </c>
      <c r="C5785" t="s">
        <v>2034</v>
      </c>
      <c r="D5785" s="20" t="s">
        <v>2156</v>
      </c>
      <c r="E5785" s="20" t="s">
        <v>2407</v>
      </c>
      <c r="F5785" s="127">
        <v>2.9045991922284</v>
      </c>
      <c r="G5785" s="128">
        <v>99.102492261851495</v>
      </c>
      <c r="H5785" s="51">
        <f>ACOS(COS(RADIANS(90-F5786)) * COS(RADIANS(90-F5785)) + SIN(RADIANS(90-F5786)) * SIN(RADIANS(90-F5785)) * COS(RADIANS(G5786-G5785))) * 6371392 * IFERROR(IF(AVERAGEIF('TT History'!$B:$B, D5785, 'TT History'!$E:$E) &gt; 9.8%, 1.1205, IF(AVERAGEIF('TT History'!$B:$B, D5785, 'TT History'!$E:$E) &gt;= 8.5%, 1.1055, 1.0525)), 1.0525)</f>
        <v>18.544469733790169</v>
      </c>
    </row>
    <row r="5786" spans="1:8" x14ac:dyDescent="0.25">
      <c r="A5786" t="s">
        <v>176</v>
      </c>
      <c r="B5786" t="str">
        <f>VLOOKUP(C5786, olt_db!$B$2:$E$70, 2, 0)</f>
        <v>OLT-SMGN-Mega_Land</v>
      </c>
      <c r="C5786" t="s">
        <v>2034</v>
      </c>
      <c r="D5786" s="20" t="s">
        <v>2156</v>
      </c>
      <c r="E5786" s="20" t="s">
        <v>2408</v>
      </c>
      <c r="F5786" s="127">
        <v>2.90475761209035</v>
      </c>
      <c r="G5786" s="128">
        <v>99.1024951466337</v>
      </c>
      <c r="H5786" s="51">
        <f>ACOS(COS(RADIANS(90-F5787)) * COS(RADIANS(90-F5786)) + SIN(RADIANS(90-F5787)) * SIN(RADIANS(90-F5786)) * COS(RADIANS(G5787-G5786))) * 6371392 * IFERROR(IF(AVERAGEIF('TT History'!$B:$B, D5786, 'TT History'!$E:$E) &gt; 9.8%, 1.1205, IF(AVERAGEIF('TT History'!$B:$B, D5786, 'TT History'!$E:$E) &gt;= 8.5%, 1.1055, 1.0525)), 1.0525)</f>
        <v>13.380325788456343</v>
      </c>
    </row>
    <row r="5787" spans="1:8" x14ac:dyDescent="0.25">
      <c r="A5787" t="s">
        <v>176</v>
      </c>
      <c r="B5787" t="str">
        <f>VLOOKUP(C5787, olt_db!$B$2:$E$70, 2, 0)</f>
        <v>OLT-SMGN-Mega_Land</v>
      </c>
      <c r="C5787" t="s">
        <v>2034</v>
      </c>
      <c r="D5787" s="20" t="s">
        <v>2156</v>
      </c>
      <c r="E5787" s="20" t="s">
        <v>2409</v>
      </c>
      <c r="F5787" s="127">
        <v>2.9048719204562401</v>
      </c>
      <c r="G5787" s="128">
        <v>99.102493363350902</v>
      </c>
      <c r="H5787" s="51">
        <f>ACOS(COS(RADIANS(90-F5788)) * COS(RADIANS(90-F5787)) + SIN(RADIANS(90-F5788)) * SIN(RADIANS(90-F5787)) * COS(RADIANS(G5788-G5787))) * 6371392 * IFERROR(IF(AVERAGEIF('TT History'!$B:$B, D5787, 'TT History'!$E:$E) &gt; 9.8%, 1.1205, IF(AVERAGEIF('TT History'!$B:$B, D5787, 'TT History'!$E:$E) &gt;= 8.5%, 1.1055, 1.0525)), 1.0525)</f>
        <v>13.038656906824922</v>
      </c>
    </row>
    <row r="5788" spans="1:8" x14ac:dyDescent="0.25">
      <c r="A5788" t="s">
        <v>176</v>
      </c>
      <c r="B5788" t="str">
        <f>VLOOKUP(C5788, olt_db!$B$2:$E$70, 2, 0)</f>
        <v>OLT-SMGN-Mega_Land</v>
      </c>
      <c r="C5788" t="s">
        <v>2034</v>
      </c>
      <c r="D5788" s="20" t="s">
        <v>2156</v>
      </c>
      <c r="E5788" s="20" t="s">
        <v>2410</v>
      </c>
      <c r="F5788" s="127">
        <v>2.9049820398456898</v>
      </c>
      <c r="G5788" s="128">
        <v>99.102476480347093</v>
      </c>
      <c r="H5788" s="51">
        <f>ACOS(COS(RADIANS(90-F5789)) * COS(RADIANS(90-F5788)) + SIN(RADIANS(90-F5789)) * SIN(RADIANS(90-F5788)) * COS(RADIANS(G5789-G5788))) * 6371392 * IFERROR(IF(AVERAGEIF('TT History'!$B:$B, D5788, 'TT History'!$E:$E) &gt; 9.8%, 1.1205, IF(AVERAGEIF('TT History'!$B:$B, D5788, 'TT History'!$E:$E) &gt;= 8.5%, 1.1055, 1.0525)), 1.0525)</f>
        <v>14.709434539224716</v>
      </c>
    </row>
    <row r="5789" spans="1:8" x14ac:dyDescent="0.25">
      <c r="A5789" t="s">
        <v>176</v>
      </c>
      <c r="B5789" t="str">
        <f>VLOOKUP(C5789, olt_db!$B$2:$E$70, 2, 0)</f>
        <v>OLT-SMGN-Mega_Land</v>
      </c>
      <c r="C5789" t="s">
        <v>2034</v>
      </c>
      <c r="D5789" s="20" t="s">
        <v>2156</v>
      </c>
      <c r="E5789" s="20" t="s">
        <v>2411</v>
      </c>
      <c r="F5789" s="127">
        <v>2.90510658810161</v>
      </c>
      <c r="G5789" s="128">
        <v>99.1024596113716</v>
      </c>
      <c r="H5789" s="51">
        <f>ACOS(COS(RADIANS(90-F5790)) * COS(RADIANS(90-F5789)) + SIN(RADIANS(90-F5790)) * SIN(RADIANS(90-F5789)) * COS(RADIANS(G5790-G5789))) * 6371392 * IFERROR(IF(AVERAGEIF('TT History'!$B:$B, D5789, 'TT History'!$E:$E) &gt; 9.8%, 1.1205, IF(AVERAGEIF('TT History'!$B:$B, D5789, 'TT History'!$E:$E) &gt;= 8.5%, 1.1055, 1.0525)), 1.0525)</f>
        <v>13.115394851161277</v>
      </c>
    </row>
    <row r="5790" spans="1:8" x14ac:dyDescent="0.25">
      <c r="A5790" t="s">
        <v>176</v>
      </c>
      <c r="B5790" t="str">
        <f>VLOOKUP(C5790, olt_db!$B$2:$E$70, 2, 0)</f>
        <v>OLT-SMGN-Mega_Land</v>
      </c>
      <c r="C5790" t="s">
        <v>2034</v>
      </c>
      <c r="D5790" s="20" t="s">
        <v>2156</v>
      </c>
      <c r="E5790" s="20" t="s">
        <v>2412</v>
      </c>
      <c r="F5790" s="127">
        <v>2.9052178907071302</v>
      </c>
      <c r="G5790" s="128">
        <v>99.102446571860398</v>
      </c>
      <c r="H5790" s="51">
        <f>ACOS(COS(RADIANS(90-F5791)) * COS(RADIANS(90-F5790)) + SIN(RADIANS(90-F5791)) * SIN(RADIANS(90-F5790)) * COS(RADIANS(G5791-G5790))) * 6371392 * IFERROR(IF(AVERAGEIF('TT History'!$B:$B, D5790, 'TT History'!$E:$E) &gt; 9.8%, 1.1205, IF(AVERAGEIF('TT History'!$B:$B, D5790, 'TT History'!$E:$E) &gt;= 8.5%, 1.1055, 1.0525)), 1.0525)</f>
        <v>14.755860709867383</v>
      </c>
    </row>
    <row r="5791" spans="1:8" x14ac:dyDescent="0.25">
      <c r="A5791" t="s">
        <v>176</v>
      </c>
      <c r="B5791" t="str">
        <f>VLOOKUP(C5791, olt_db!$B$2:$E$70, 2, 0)</f>
        <v>OLT-SMGN-Mega_Land</v>
      </c>
      <c r="C5791" t="s">
        <v>2034</v>
      </c>
      <c r="D5791" s="20" t="s">
        <v>2156</v>
      </c>
      <c r="E5791" s="20" t="s">
        <v>2413</v>
      </c>
      <c r="F5791" s="127">
        <v>2.9053413153512602</v>
      </c>
      <c r="G5791" s="128">
        <v>99.102420827949302</v>
      </c>
      <c r="H5791" s="51">
        <f>ACOS(COS(RADIANS(90-F5792)) * COS(RADIANS(90-F5791)) + SIN(RADIANS(90-F5792)) * SIN(RADIANS(90-F5791)) * COS(RADIANS(G5792-G5791))) * 6371392 * IFERROR(IF(AVERAGEIF('TT History'!$B:$B, D5791, 'TT History'!$E:$E) &gt; 9.8%, 1.1205, IF(AVERAGEIF('TT History'!$B:$B, D5791, 'TT History'!$E:$E) &gt;= 8.5%, 1.1055, 1.0525)), 1.0525)</f>
        <v>14.404883965374601</v>
      </c>
    </row>
    <row r="5792" spans="1:8" x14ac:dyDescent="0.25">
      <c r="A5792" t="s">
        <v>176</v>
      </c>
      <c r="B5792" t="str">
        <f>VLOOKUP(C5792, olt_db!$B$2:$E$70, 2, 0)</f>
        <v>OLT-SMGN-Mega_Land</v>
      </c>
      <c r="C5792" t="s">
        <v>2034</v>
      </c>
      <c r="D5792" s="20" t="s">
        <v>2156</v>
      </c>
      <c r="E5792" s="20" t="s">
        <v>2414</v>
      </c>
      <c r="F5792" s="127">
        <v>2.90545619408379</v>
      </c>
      <c r="G5792" s="128">
        <v>99.102376597369698</v>
      </c>
      <c r="H5792" s="51">
        <f>ACOS(COS(RADIANS(90-F5793)) * COS(RADIANS(90-F5792)) + SIN(RADIANS(90-F5793)) * SIN(RADIANS(90-F5792)) * COS(RADIANS(G5793-G5792))) * 6371392 * IFERROR(IF(AVERAGEIF('TT History'!$B:$B, D5792, 'TT History'!$E:$E) &gt; 9.8%, 1.1205, IF(AVERAGEIF('TT History'!$B:$B, D5792, 'TT History'!$E:$E) &gt;= 8.5%, 1.1055, 1.0525)), 1.0525)</f>
        <v>10.207579470873624</v>
      </c>
    </row>
    <row r="5793" spans="1:8" x14ac:dyDescent="0.25">
      <c r="A5793" t="s">
        <v>176</v>
      </c>
      <c r="B5793" t="str">
        <f>VLOOKUP(C5793, olt_db!$B$2:$E$70, 2, 0)</f>
        <v>OLT-SMGN-Mega_Land</v>
      </c>
      <c r="C5793" t="s">
        <v>2034</v>
      </c>
      <c r="D5793" s="20" t="s">
        <v>2156</v>
      </c>
      <c r="E5793" s="20" t="s">
        <v>2415</v>
      </c>
      <c r="F5793" s="127">
        <v>2.9055365229169001</v>
      </c>
      <c r="G5793" s="128">
        <v>99.102342589607801</v>
      </c>
      <c r="H5793" s="51">
        <f>ACOS(COS(RADIANS(90-F5794)) * COS(RADIANS(90-F5793)) + SIN(RADIANS(90-F5794)) * SIN(RADIANS(90-F5793)) * COS(RADIANS(G5794-G5793))) * 6371392 * IFERROR(IF(AVERAGEIF('TT History'!$B:$B, D5793, 'TT History'!$E:$E) &gt; 9.8%, 1.1205, IF(AVERAGEIF('TT History'!$B:$B, D5793, 'TT History'!$E:$E) &gt;= 8.5%, 1.1055, 1.0525)), 1.0525)</f>
        <v>11.116464706231312</v>
      </c>
    </row>
    <row r="5794" spans="1:8" x14ac:dyDescent="0.25">
      <c r="A5794" t="s">
        <v>176</v>
      </c>
      <c r="B5794" t="str">
        <f>VLOOKUP(C5794, olt_db!$B$2:$E$70, 2, 0)</f>
        <v>OLT-SMGN-Mega_Land</v>
      </c>
      <c r="C5794" t="s">
        <v>2034</v>
      </c>
      <c r="D5794" s="20" t="s">
        <v>2156</v>
      </c>
      <c r="E5794" s="20" t="s">
        <v>2416</v>
      </c>
      <c r="F5794" s="127">
        <v>2.90562541945555</v>
      </c>
      <c r="G5794" s="128">
        <v>99.102309095421404</v>
      </c>
      <c r="H5794" s="51">
        <f>ACOS(COS(RADIANS(90-F5795)) * COS(RADIANS(90-F5794)) + SIN(RADIANS(90-F5795)) * SIN(RADIANS(90-F5794)) * COS(RADIANS(G5795-G5794))) * 6371392 * IFERROR(IF(AVERAGEIF('TT History'!$B:$B, D5794, 'TT History'!$E:$E) &gt; 9.8%, 1.1205, IF(AVERAGEIF('TT History'!$B:$B, D5794, 'TT History'!$E:$E) &gt;= 8.5%, 1.1055, 1.0525)), 1.0525)</f>
        <v>13.581422452544835</v>
      </c>
    </row>
    <row r="5795" spans="1:8" x14ac:dyDescent="0.25">
      <c r="A5795" t="s">
        <v>176</v>
      </c>
      <c r="B5795" t="str">
        <f>VLOOKUP(C5795, olt_db!$B$2:$E$70, 2, 0)</f>
        <v>OLT-SMGN-Mega_Land</v>
      </c>
      <c r="C5795" t="s">
        <v>2034</v>
      </c>
      <c r="D5795" s="20" t="s">
        <v>2156</v>
      </c>
      <c r="E5795" s="20" t="s">
        <v>2417</v>
      </c>
      <c r="F5795" s="127">
        <v>2.9057372889995001</v>
      </c>
      <c r="G5795" s="128">
        <v>99.102278215261407</v>
      </c>
      <c r="H5795" s="51">
        <f>ACOS(COS(RADIANS(90-F5796)) * COS(RADIANS(90-F5795)) + SIN(RADIANS(90-F5796)) * SIN(RADIANS(90-F5795)) * COS(RADIANS(G5796-G5795))) * 6371392 * IFERROR(IF(AVERAGEIF('TT History'!$B:$B, D5795, 'TT History'!$E:$E) &gt; 9.8%, 1.1205, IF(AVERAGEIF('TT History'!$B:$B, D5795, 'TT History'!$E:$E) &gt;= 8.5%, 1.1055, 1.0525)), 1.0525)</f>
        <v>13.62656248023767</v>
      </c>
    </row>
    <row r="5796" spans="1:8" x14ac:dyDescent="0.25">
      <c r="A5796" t="s">
        <v>176</v>
      </c>
      <c r="B5796" t="str">
        <f>VLOOKUP(C5796, olt_db!$B$2:$E$70, 2, 0)</f>
        <v>OLT-SMGN-Mega_Land</v>
      </c>
      <c r="C5796" t="s">
        <v>2034</v>
      </c>
      <c r="D5796" s="20" t="s">
        <v>2156</v>
      </c>
      <c r="E5796" s="20" t="s">
        <v>2418</v>
      </c>
      <c r="F5796" s="127">
        <v>2.9058459539085102</v>
      </c>
      <c r="G5796" s="128">
        <v>99.102236365998706</v>
      </c>
      <c r="H5796" s="51">
        <f>ACOS(COS(RADIANS(90-F5797)) * COS(RADIANS(90-F5796)) + SIN(RADIANS(90-F5797)) * SIN(RADIANS(90-F5796)) * COS(RADIANS(G5797-G5796))) * 6371392 * IFERROR(IF(AVERAGEIF('TT History'!$B:$B, D5796, 'TT History'!$E:$E) &gt; 9.8%, 1.1205, IF(AVERAGEIF('TT History'!$B:$B, D5796, 'TT History'!$E:$E) &gt;= 8.5%, 1.1055, 1.0525)), 1.0525)</f>
        <v>12.348388415891508</v>
      </c>
    </row>
    <row r="5797" spans="1:8" x14ac:dyDescent="0.25">
      <c r="A5797" t="s">
        <v>176</v>
      </c>
      <c r="B5797" t="str">
        <f>VLOOKUP(C5797, olt_db!$B$2:$E$70, 2, 0)</f>
        <v>OLT-SMGN-Mega_Land</v>
      </c>
      <c r="C5797" t="s">
        <v>2034</v>
      </c>
      <c r="D5797" s="20" t="s">
        <v>2156</v>
      </c>
      <c r="E5797" s="20" t="s">
        <v>2419</v>
      </c>
      <c r="F5797" s="127">
        <v>2.9059434089706802</v>
      </c>
      <c r="G5797" s="128">
        <v>99.102195889947197</v>
      </c>
      <c r="H5797" s="51">
        <f>ACOS(COS(RADIANS(90-F5798)) * COS(RADIANS(90-F5797)) + SIN(RADIANS(90-F5798)) * SIN(RADIANS(90-F5797)) * COS(RADIANS(G5798-G5797))) * 6371392 * IFERROR(IF(AVERAGEIF('TT History'!$B:$B, D5797, 'TT History'!$E:$E) &gt; 9.8%, 1.1205, IF(AVERAGEIF('TT History'!$B:$B, D5797, 'TT History'!$E:$E) &gt;= 8.5%, 1.1055, 1.0525)), 1.0525)</f>
        <v>22.027861457282775</v>
      </c>
    </row>
    <row r="5798" spans="1:8" x14ac:dyDescent="0.25">
      <c r="A5798" t="s">
        <v>176</v>
      </c>
      <c r="B5798" t="str">
        <f>VLOOKUP(C5798, olt_db!$B$2:$E$70, 2, 0)</f>
        <v>OLT-SMGN-Mega_Land</v>
      </c>
      <c r="C5798" t="s">
        <v>2034</v>
      </c>
      <c r="D5798" s="20" t="s">
        <v>2156</v>
      </c>
      <c r="E5798" s="20" t="s">
        <v>2420</v>
      </c>
      <c r="F5798" s="127">
        <v>2.90611920813831</v>
      </c>
      <c r="G5798" s="128">
        <v>99.102128594880199</v>
      </c>
      <c r="H5798" s="51">
        <f>ACOS(COS(RADIANS(90-F5799)) * COS(RADIANS(90-F5798)) + SIN(RADIANS(90-F5799)) * SIN(RADIANS(90-F5798)) * COS(RADIANS(G5799-G5798))) * 6371392 * IFERROR(IF(AVERAGEIF('TT History'!$B:$B, D5798, 'TT History'!$E:$E) &gt; 9.8%, 1.1205, IF(AVERAGEIF('TT History'!$B:$B, D5798, 'TT History'!$E:$E) &gt;= 8.5%, 1.1055, 1.0525)), 1.0525)</f>
        <v>15.655817655488093</v>
      </c>
    </row>
    <row r="5799" spans="1:8" x14ac:dyDescent="0.25">
      <c r="A5799" t="s">
        <v>176</v>
      </c>
      <c r="B5799" t="str">
        <f>VLOOKUP(C5799, olt_db!$B$2:$E$70, 2, 0)</f>
        <v>OLT-SMGN-Mega_Land</v>
      </c>
      <c r="C5799" t="s">
        <v>2034</v>
      </c>
      <c r="D5799" s="20" t="s">
        <v>2156</v>
      </c>
      <c r="E5799" s="20" t="s">
        <v>2421</v>
      </c>
      <c r="F5799" s="127">
        <v>2.90624066291603</v>
      </c>
      <c r="G5799" s="128">
        <v>99.102072463747902</v>
      </c>
      <c r="H5799" s="51">
        <f>ACOS(COS(RADIANS(90-F5800)) * COS(RADIANS(90-F5799)) + SIN(RADIANS(90-F5800)) * SIN(RADIANS(90-F5799)) * COS(RADIANS(G5800-G5799))) * 6371392 * IFERROR(IF(AVERAGEIF('TT History'!$B:$B, D5799, 'TT History'!$E:$E) &gt; 9.8%, 1.1205, IF(AVERAGEIF('TT History'!$B:$B, D5799, 'TT History'!$E:$E) &gt;= 8.5%, 1.1055, 1.0525)), 1.0525)</f>
        <v>14.190835294020397</v>
      </c>
    </row>
    <row r="5800" spans="1:8" x14ac:dyDescent="0.25">
      <c r="A5800" t="s">
        <v>176</v>
      </c>
      <c r="B5800" t="str">
        <f>VLOOKUP(C5800, olt_db!$B$2:$E$70, 2, 0)</f>
        <v>OLT-SMGN-Mega_Land</v>
      </c>
      <c r="C5800" t="s">
        <v>2034</v>
      </c>
      <c r="D5800" s="20" t="s">
        <v>2156</v>
      </c>
      <c r="E5800" s="20" t="s">
        <v>2422</v>
      </c>
      <c r="F5800" s="127">
        <v>2.9063559895586399</v>
      </c>
      <c r="G5800" s="128">
        <v>99.102034990653095</v>
      </c>
      <c r="H5800" s="51">
        <f>ACOS(COS(RADIANS(90-F5801)) * COS(RADIANS(90-F5800)) + SIN(RADIANS(90-F5801)) * SIN(RADIANS(90-F5800)) * COS(RADIANS(G5801-G5800))) * 6371392 * IFERROR(IF(AVERAGEIF('TT History'!$B:$B, D5800, 'TT History'!$E:$E) &gt; 9.8%, 1.1205, IF(AVERAGEIF('TT History'!$B:$B, D5800, 'TT History'!$E:$E) &gt;= 8.5%, 1.1055, 1.0525)), 1.0525)</f>
        <v>14.914369401028489</v>
      </c>
    </row>
    <row r="5801" spans="1:8" x14ac:dyDescent="0.25">
      <c r="A5801" t="s">
        <v>176</v>
      </c>
      <c r="B5801" t="str">
        <f>VLOOKUP(C5801, olt_db!$B$2:$E$70, 2, 0)</f>
        <v>OLT-SMGN-Mega_Land</v>
      </c>
      <c r="C5801" t="s">
        <v>2034</v>
      </c>
      <c r="D5801" s="20" t="s">
        <v>2156</v>
      </c>
      <c r="E5801" s="20" t="s">
        <v>2423</v>
      </c>
      <c r="F5801" s="127">
        <v>2.9064774716154398</v>
      </c>
      <c r="G5801" s="128">
        <v>99.101996474044697</v>
      </c>
      <c r="H5801" s="51">
        <f>ACOS(COS(RADIANS(90-F5802)) * COS(RADIANS(90-F5801)) + SIN(RADIANS(90-F5802)) * SIN(RADIANS(90-F5801)) * COS(RADIANS(G5802-G5801))) * 6371392 * IFERROR(IF(AVERAGEIF('TT History'!$B:$B, D5801, 'TT History'!$E:$E) &gt; 9.8%, 1.1205, IF(AVERAGEIF('TT History'!$B:$B, D5801, 'TT History'!$E:$E) &gt;= 8.5%, 1.1055, 1.0525)), 1.0525)</f>
        <v>13.011825999015413</v>
      </c>
    </row>
    <row r="5802" spans="1:8" x14ac:dyDescent="0.25">
      <c r="A5802" t="s">
        <v>176</v>
      </c>
      <c r="B5802" t="str">
        <f>VLOOKUP(C5802, olt_db!$B$2:$E$70, 2, 0)</f>
        <v>OLT-SMGN-Mega_Land</v>
      </c>
      <c r="C5802" t="s">
        <v>2034</v>
      </c>
      <c r="D5802" s="20" t="s">
        <v>2156</v>
      </c>
      <c r="E5802" s="20" t="s">
        <v>2424</v>
      </c>
      <c r="F5802" s="127">
        <v>2.90658469902439</v>
      </c>
      <c r="G5802" s="128">
        <v>99.101967075833201</v>
      </c>
      <c r="H5802" s="51">
        <f>ACOS(COS(RADIANS(90-F5803)) * COS(RADIANS(90-F5802)) + SIN(RADIANS(90-F5803)) * SIN(RADIANS(90-F5802)) * COS(RADIANS(G5803-G5802))) * 6371392 * IFERROR(IF(AVERAGEIF('TT History'!$B:$B, D5802, 'TT History'!$E:$E) &gt; 9.8%, 1.1205, IF(AVERAGEIF('TT History'!$B:$B, D5802, 'TT History'!$E:$E) &gt;= 8.5%, 1.1055, 1.0525)), 1.0525)</f>
        <v>16.001509706693778</v>
      </c>
    </row>
    <row r="5803" spans="1:8" x14ac:dyDescent="0.25">
      <c r="A5803" t="s">
        <v>176</v>
      </c>
      <c r="B5803" t="str">
        <f>VLOOKUP(C5803, olt_db!$B$2:$E$70, 2, 0)</f>
        <v>OLT-SMGN-Mega_Land</v>
      </c>
      <c r="C5803" t="s">
        <v>2034</v>
      </c>
      <c r="D5803" s="20" t="s">
        <v>2156</v>
      </c>
      <c r="E5803" s="20" t="s">
        <v>2425</v>
      </c>
      <c r="F5803" s="127">
        <v>2.9067162035238998</v>
      </c>
      <c r="G5803" s="128">
        <v>99.101929613127297</v>
      </c>
      <c r="H5803" s="51">
        <f>ACOS(COS(RADIANS(90-F5804)) * COS(RADIANS(90-F5803)) + SIN(RADIANS(90-F5804)) * SIN(RADIANS(90-F5803)) * COS(RADIANS(G5804-G5803))) * 6371392 * IFERROR(IF(AVERAGEIF('TT History'!$B:$B, D5803, 'TT History'!$E:$E) &gt; 9.8%, 1.1205, IF(AVERAGEIF('TT History'!$B:$B, D5803, 'TT History'!$E:$E) &gt;= 8.5%, 1.1055, 1.0525)), 1.0525)</f>
        <v>12.822048361931017</v>
      </c>
    </row>
    <row r="5804" spans="1:8" x14ac:dyDescent="0.25">
      <c r="A5804" t="s">
        <v>176</v>
      </c>
      <c r="B5804" t="str">
        <f>VLOOKUP(C5804, olt_db!$B$2:$E$70, 2, 0)</f>
        <v>OLT-SMGN-Mega_Land</v>
      </c>
      <c r="C5804" t="s">
        <v>2034</v>
      </c>
      <c r="D5804" s="20" t="s">
        <v>2156</v>
      </c>
      <c r="E5804" s="20" t="s">
        <v>2426</v>
      </c>
      <c r="F5804" s="127">
        <v>2.9068196441713599</v>
      </c>
      <c r="G5804" s="128">
        <v>99.101893470245898</v>
      </c>
      <c r="H5804" s="51">
        <f>ACOS(COS(RADIANS(90-F5805)) * COS(RADIANS(90-F5804)) + SIN(RADIANS(90-F5805)) * SIN(RADIANS(90-F5804)) * COS(RADIANS(G5805-G5804))) * 6371392 * IFERROR(IF(AVERAGEIF('TT History'!$B:$B, D5804, 'TT History'!$E:$E) &gt; 9.8%, 1.1205, IF(AVERAGEIF('TT History'!$B:$B, D5804, 'TT History'!$E:$E) &gt;= 8.5%, 1.1055, 1.0525)), 1.0525)</f>
        <v>13.601992585941392</v>
      </c>
    </row>
    <row r="5805" spans="1:8" x14ac:dyDescent="0.25">
      <c r="A5805" t="s">
        <v>176</v>
      </c>
      <c r="B5805" t="str">
        <f>VLOOKUP(C5805, olt_db!$B$2:$E$70, 2, 0)</f>
        <v>OLT-SMGN-Mega_Land</v>
      </c>
      <c r="C5805" t="s">
        <v>2034</v>
      </c>
      <c r="D5805" s="20" t="s">
        <v>2156</v>
      </c>
      <c r="E5805" s="20" t="s">
        <v>2427</v>
      </c>
      <c r="F5805" s="127">
        <v>2.9069284749625899</v>
      </c>
      <c r="G5805" s="128">
        <v>99.101852643276104</v>
      </c>
      <c r="H5805" s="51">
        <f>ACOS(COS(RADIANS(90-F5806)) * COS(RADIANS(90-F5805)) + SIN(RADIANS(90-F5806)) * SIN(RADIANS(90-F5805)) * COS(RADIANS(G5806-G5805))) * 6371392 * IFERROR(IF(AVERAGEIF('TT History'!$B:$B, D5805, 'TT History'!$E:$E) &gt; 9.8%, 1.1205, IF(AVERAGEIF('TT History'!$B:$B, D5805, 'TT History'!$E:$E) &gt;= 8.5%, 1.1055, 1.0525)), 1.0525)</f>
        <v>12.530201664289866</v>
      </c>
    </row>
    <row r="5806" spans="1:8" x14ac:dyDescent="0.25">
      <c r="A5806" t="s">
        <v>176</v>
      </c>
      <c r="B5806" t="str">
        <f>VLOOKUP(C5806, olt_db!$B$2:$E$70, 2, 0)</f>
        <v>OLT-SMGN-Mega_Land</v>
      </c>
      <c r="C5806" t="s">
        <v>2034</v>
      </c>
      <c r="D5806" s="20" t="s">
        <v>2156</v>
      </c>
      <c r="E5806" s="20" t="s">
        <v>2428</v>
      </c>
      <c r="F5806" s="127">
        <v>2.9070290076568601</v>
      </c>
      <c r="G5806" s="128">
        <v>99.101815786572601</v>
      </c>
      <c r="H5806" s="51">
        <f>ACOS(COS(RADIANS(90-F5807)) * COS(RADIANS(90-F5806)) + SIN(RADIANS(90-F5807)) * SIN(RADIANS(90-F5806)) * COS(RADIANS(G5807-G5806))) * 6371392 * IFERROR(IF(AVERAGEIF('TT History'!$B:$B, D5806, 'TT History'!$E:$E) &gt; 9.8%, 1.1205, IF(AVERAGEIF('TT History'!$B:$B, D5806, 'TT History'!$E:$E) &gt;= 8.5%, 1.1055, 1.0525)), 1.0525)</f>
        <v>14.007765764701846</v>
      </c>
    </row>
    <row r="5807" spans="1:8" x14ac:dyDescent="0.25">
      <c r="A5807" t="s">
        <v>176</v>
      </c>
      <c r="B5807" t="str">
        <f>VLOOKUP(C5807, olt_db!$B$2:$E$70, 2, 0)</f>
        <v>OLT-SMGN-Mega_Land</v>
      </c>
      <c r="C5807" t="s">
        <v>2034</v>
      </c>
      <c r="D5807" s="20" t="s">
        <v>2156</v>
      </c>
      <c r="E5807" s="20" t="s">
        <v>2429</v>
      </c>
      <c r="F5807" s="127">
        <v>2.9071419187492098</v>
      </c>
      <c r="G5807" s="128">
        <v>99.101776038793702</v>
      </c>
      <c r="H5807" s="51">
        <f>ACOS(COS(RADIANS(90-F5808)) * COS(RADIANS(90-F5807)) + SIN(RADIANS(90-F5808)) * SIN(RADIANS(90-F5807)) * COS(RADIANS(G5808-G5807))) * 6371392 * IFERROR(IF(AVERAGEIF('TT History'!$B:$B, D5807, 'TT History'!$E:$E) &gt; 9.8%, 1.1205, IF(AVERAGEIF('TT History'!$B:$B, D5807, 'TT History'!$E:$E) &gt;= 8.5%, 1.1055, 1.0525)), 1.0525)</f>
        <v>13.852218654289619</v>
      </c>
    </row>
    <row r="5808" spans="1:8" x14ac:dyDescent="0.25">
      <c r="A5808" t="s">
        <v>176</v>
      </c>
      <c r="B5808" t="str">
        <f>VLOOKUP(C5808, olt_db!$B$2:$E$70, 2, 0)</f>
        <v>OLT-SMGN-Mega_Land</v>
      </c>
      <c r="C5808" t="s">
        <v>2034</v>
      </c>
      <c r="D5808" s="20" t="s">
        <v>2156</v>
      </c>
      <c r="E5808" s="20" t="s">
        <v>2430</v>
      </c>
      <c r="F5808" s="127">
        <v>2.9072527447841399</v>
      </c>
      <c r="G5808" s="128">
        <v>99.101734451597295</v>
      </c>
      <c r="H5808" s="51">
        <f>ACOS(COS(RADIANS(90-F5809)) * COS(RADIANS(90-F5808)) + SIN(RADIANS(90-F5809)) * SIN(RADIANS(90-F5808)) * COS(RADIANS(G5809-G5808))) * 6371392 * IFERROR(IF(AVERAGEIF('TT History'!$B:$B, D5808, 'TT History'!$E:$E) &gt; 9.8%, 1.1205, IF(AVERAGEIF('TT History'!$B:$B, D5808, 'TT History'!$E:$E) &gt;= 8.5%, 1.1055, 1.0525)), 1.0525)</f>
        <v>10.673807480648764</v>
      </c>
    </row>
    <row r="5809" spans="1:8" x14ac:dyDescent="0.25">
      <c r="A5809" t="s">
        <v>176</v>
      </c>
      <c r="B5809" t="str">
        <f>VLOOKUP(C5809, olt_db!$B$2:$E$70, 2, 0)</f>
        <v>OLT-SMGN-Mega_Land</v>
      </c>
      <c r="C5809" t="s">
        <v>2034</v>
      </c>
      <c r="D5809" s="20" t="s">
        <v>2156</v>
      </c>
      <c r="E5809" s="20" t="s">
        <v>2431</v>
      </c>
      <c r="F5809" s="127">
        <v>2.9073391275720302</v>
      </c>
      <c r="G5809" s="128">
        <v>99.101705164464605</v>
      </c>
      <c r="H5809" s="51">
        <f>ACOS(COS(RADIANS(90-F5810)) * COS(RADIANS(90-F5809)) + SIN(RADIANS(90-F5810)) * SIN(RADIANS(90-F5809)) * COS(RADIANS(G5810-G5809))) * 6371392 * IFERROR(IF(AVERAGEIF('TT History'!$B:$B, D5809, 'TT History'!$E:$E) &gt; 9.8%, 1.1205, IF(AVERAGEIF('TT History'!$B:$B, D5809, 'TT History'!$E:$E) &gt;= 8.5%, 1.1055, 1.0525)), 1.0525)</f>
        <v>11.682745469391282</v>
      </c>
    </row>
    <row r="5810" spans="1:8" x14ac:dyDescent="0.25">
      <c r="A5810" t="s">
        <v>176</v>
      </c>
      <c r="B5810" t="str">
        <f>VLOOKUP(C5810, olt_db!$B$2:$E$70, 2, 0)</f>
        <v>OLT-SMGN-Mega_Land</v>
      </c>
      <c r="C5810" t="s">
        <v>2034</v>
      </c>
      <c r="D5810" s="20" t="s">
        <v>2156</v>
      </c>
      <c r="E5810" s="20" t="s">
        <v>2432</v>
      </c>
      <c r="F5810" s="127">
        <v>2.90743250116883</v>
      </c>
      <c r="G5810" s="128">
        <v>99.101669838125503</v>
      </c>
      <c r="H5810" s="51">
        <f>ACOS(COS(RADIANS(90-F5811)) * COS(RADIANS(90-F5810)) + SIN(RADIANS(90-F5811)) * SIN(RADIANS(90-F5810)) * COS(RADIANS(G5811-G5810))) * 6371392 * IFERROR(IF(AVERAGEIF('TT History'!$B:$B, D5810, 'TT History'!$E:$E) &gt; 9.8%, 1.1205, IF(AVERAGEIF('TT History'!$B:$B, D5810, 'TT History'!$E:$E) &gt;= 8.5%, 1.1055, 1.0525)), 1.0525)</f>
        <v>11.839807192965445</v>
      </c>
    </row>
    <row r="5811" spans="1:8" x14ac:dyDescent="0.25">
      <c r="A5811" t="s">
        <v>176</v>
      </c>
      <c r="B5811" t="str">
        <f>VLOOKUP(C5811, olt_db!$B$2:$E$70, 2, 0)</f>
        <v>OLT-SMGN-Mega_Land</v>
      </c>
      <c r="C5811" t="s">
        <v>2034</v>
      </c>
      <c r="D5811" s="20" t="s">
        <v>2156</v>
      </c>
      <c r="E5811" s="20" t="s">
        <v>2433</v>
      </c>
      <c r="F5811" s="127">
        <v>2.9075274066127399</v>
      </c>
      <c r="G5811" s="128">
        <v>99.101634772236395</v>
      </c>
      <c r="H5811" s="51">
        <f>ACOS(COS(RADIANS(90-F5812)) * COS(RADIANS(90-F5811)) + SIN(RADIANS(90-F5812)) * SIN(RADIANS(90-F5811)) * COS(RADIANS(G5812-G5811))) * 6371392 * IFERROR(IF(AVERAGEIF('TT History'!$B:$B, D5811, 'TT History'!$E:$E) &gt; 9.8%, 1.1205, IF(AVERAGEIF('TT History'!$B:$B, D5811, 'TT History'!$E:$E) &gt;= 8.5%, 1.1055, 1.0525)), 1.0525)</f>
        <v>10.849632475620885</v>
      </c>
    </row>
    <row r="5812" spans="1:8" x14ac:dyDescent="0.25">
      <c r="A5812" t="s">
        <v>176</v>
      </c>
      <c r="B5812" t="str">
        <f>VLOOKUP(C5812, olt_db!$B$2:$E$70, 2, 0)</f>
        <v>OLT-SMGN-Mega_Land</v>
      </c>
      <c r="C5812" t="s">
        <v>2034</v>
      </c>
      <c r="D5812" s="20" t="s">
        <v>2156</v>
      </c>
      <c r="E5812" s="20" t="s">
        <v>2434</v>
      </c>
      <c r="F5812" s="127">
        <v>2.90761474924465</v>
      </c>
      <c r="G5812" s="128">
        <v>99.101603680168196</v>
      </c>
      <c r="H5812" s="51">
        <f>ACOS(COS(RADIANS(90-F5813)) * COS(RADIANS(90-F5812)) + SIN(RADIANS(90-F5813)) * SIN(RADIANS(90-F5812)) * COS(RADIANS(G5813-G5812))) * 6371392 * IFERROR(IF(AVERAGEIF('TT History'!$B:$B, D5812, 'TT History'!$E:$E) &gt; 9.8%, 1.1205, IF(AVERAGEIF('TT History'!$B:$B, D5812, 'TT History'!$E:$E) &gt;= 8.5%, 1.1055, 1.0525)), 1.0525)</f>
        <v>9.0926759039331237</v>
      </c>
    </row>
    <row r="5813" spans="1:8" x14ac:dyDescent="0.25">
      <c r="A5813" t="s">
        <v>176</v>
      </c>
      <c r="B5813" t="str">
        <f>VLOOKUP(C5813, olt_db!$B$2:$E$70, 2, 0)</f>
        <v>OLT-SMGN-Mega_Land</v>
      </c>
      <c r="C5813" t="s">
        <v>2034</v>
      </c>
      <c r="D5813" s="20" t="s">
        <v>2156</v>
      </c>
      <c r="E5813" s="20" t="s">
        <v>2435</v>
      </c>
      <c r="F5813" s="127">
        <v>2.90768716903156</v>
      </c>
      <c r="G5813" s="128">
        <v>99.101575518183196</v>
      </c>
      <c r="H5813" s="51">
        <f>ACOS(COS(RADIANS(90-F5814)) * COS(RADIANS(90-F5813)) + SIN(RADIANS(90-F5814)) * SIN(RADIANS(90-F5813)) * COS(RADIANS(G5814-G5813))) * 6371392 * IFERROR(IF(AVERAGEIF('TT History'!$B:$B, D5813, 'TT History'!$E:$E) &gt; 9.8%, 1.1205, IF(AVERAGEIF('TT History'!$B:$B, D5813, 'TT History'!$E:$E) &gt;= 8.5%, 1.1055, 1.0525)), 1.0525)</f>
        <v>11.619326341679471</v>
      </c>
    </row>
    <row r="5814" spans="1:8" x14ac:dyDescent="0.25">
      <c r="A5814" t="s">
        <v>176</v>
      </c>
      <c r="B5814" t="str">
        <f>VLOOKUP(C5814, olt_db!$B$2:$E$70, 2, 0)</f>
        <v>OLT-SMGN-Mega_Land</v>
      </c>
      <c r="C5814" t="s">
        <v>2034</v>
      </c>
      <c r="D5814" s="20" t="s">
        <v>2156</v>
      </c>
      <c r="E5814" s="20" t="s">
        <v>2436</v>
      </c>
      <c r="F5814" s="127">
        <v>2.9077813332378399</v>
      </c>
      <c r="G5814" s="128">
        <v>99.101544024197395</v>
      </c>
      <c r="H5814" s="51">
        <f>ACOS(COS(RADIANS(90-F5815)) * COS(RADIANS(90-F5814)) + SIN(RADIANS(90-F5815)) * SIN(RADIANS(90-F5814)) * COS(RADIANS(G5815-G5814))) * 6371392 * IFERROR(IF(AVERAGEIF('TT History'!$B:$B, D5814, 'TT History'!$E:$E) &gt; 9.8%, 1.1205, IF(AVERAGEIF('TT History'!$B:$B, D5814, 'TT History'!$E:$E) &gt;= 8.5%, 1.1055, 1.0525)), 1.0525)</f>
        <v>15.962461384146614</v>
      </c>
    </row>
    <row r="5815" spans="1:8" x14ac:dyDescent="0.25">
      <c r="A5815" t="s">
        <v>176</v>
      </c>
      <c r="B5815" t="str">
        <f>VLOOKUP(C5815, olt_db!$B$2:$E$70, 2, 0)</f>
        <v>OLT-SMGN-Mega_Land</v>
      </c>
      <c r="C5815" t="s">
        <v>2034</v>
      </c>
      <c r="D5815" s="20" t="s">
        <v>2156</v>
      </c>
      <c r="E5815" s="20" t="s">
        <v>2437</v>
      </c>
      <c r="F5815" s="127">
        <v>2.9079103222601601</v>
      </c>
      <c r="G5815" s="128">
        <v>99.101499666353305</v>
      </c>
      <c r="H5815" s="51">
        <f>ACOS(COS(RADIANS(90-F5816)) * COS(RADIANS(90-F5815)) + SIN(RADIANS(90-F5816)) * SIN(RADIANS(90-F5815)) * COS(RADIANS(G5816-G5815))) * 6371392 * IFERROR(IF(AVERAGEIF('TT History'!$B:$B, D5815, 'TT History'!$E:$E) &gt; 9.8%, 1.1205, IF(AVERAGEIF('TT History'!$B:$B, D5815, 'TT History'!$E:$E) &gt;= 8.5%, 1.1055, 1.0525)), 1.0525)</f>
        <v>9.5432823020421047</v>
      </c>
    </row>
    <row r="5816" spans="1:8" x14ac:dyDescent="0.25">
      <c r="A5816" t="s">
        <v>176</v>
      </c>
      <c r="B5816" t="str">
        <f>VLOOKUP(C5816, olt_db!$B$2:$E$70, 2, 0)</f>
        <v>OLT-SMGN-Mega_Land</v>
      </c>
      <c r="C5816" t="s">
        <v>2034</v>
      </c>
      <c r="D5816" s="20" t="s">
        <v>2156</v>
      </c>
      <c r="E5816" s="20" t="s">
        <v>2438</v>
      </c>
      <c r="F5816" s="127">
        <v>2.9079864994586799</v>
      </c>
      <c r="G5816" s="128">
        <v>99.101470549780402</v>
      </c>
      <c r="H5816" s="51">
        <f>ACOS(COS(RADIANS(90-F5817)) * COS(RADIANS(90-F5816)) + SIN(RADIANS(90-F5817)) * SIN(RADIANS(90-F5816)) * COS(RADIANS(G5817-G5816))) * 6371392 * IFERROR(IF(AVERAGEIF('TT History'!$B:$B, D5816, 'TT History'!$E:$E) &gt; 9.8%, 1.1205, IF(AVERAGEIF('TT History'!$B:$B, D5816, 'TT History'!$E:$E) &gt;= 8.5%, 1.1055, 1.0525)), 1.0525)</f>
        <v>9.3562549273628157</v>
      </c>
    </row>
    <row r="5817" spans="1:8" x14ac:dyDescent="0.25">
      <c r="A5817" t="s">
        <v>176</v>
      </c>
      <c r="B5817" t="str">
        <f>VLOOKUP(C5817, olt_db!$B$2:$E$70, 2, 0)</f>
        <v>OLT-SMGN-Mega_Land</v>
      </c>
      <c r="C5817" t="s">
        <v>2034</v>
      </c>
      <c r="D5817" s="20" t="s">
        <v>2156</v>
      </c>
      <c r="E5817" s="20" t="s">
        <v>2439</v>
      </c>
      <c r="F5817" s="127">
        <v>2.9080611927733302</v>
      </c>
      <c r="G5817" s="128">
        <v>99.101442009941906</v>
      </c>
      <c r="H5817" s="51">
        <f>ACOS(COS(RADIANS(90-F5818)) * COS(RADIANS(90-F5817)) + SIN(RADIANS(90-F5818)) * SIN(RADIANS(90-F5817)) * COS(RADIANS(G5818-G5817))) * 6371392 * IFERROR(IF(AVERAGEIF('TT History'!$B:$B, D5817, 'TT History'!$E:$E) &gt; 9.8%, 1.1205, IF(AVERAGEIF('TT History'!$B:$B, D5817, 'TT History'!$E:$E) &gt;= 8.5%, 1.1055, 1.0525)), 1.0525)</f>
        <v>12.764682223701319</v>
      </c>
    </row>
    <row r="5818" spans="1:8" x14ac:dyDescent="0.25">
      <c r="A5818" t="s">
        <v>176</v>
      </c>
      <c r="B5818" t="str">
        <f>VLOOKUP(C5818, olt_db!$B$2:$E$70, 2, 0)</f>
        <v>OLT-SMGN-Mega_Land</v>
      </c>
      <c r="C5818" t="s">
        <v>2034</v>
      </c>
      <c r="D5818" s="20" t="s">
        <v>2156</v>
      </c>
      <c r="E5818" s="20" t="s">
        <v>2440</v>
      </c>
      <c r="F5818" s="127">
        <v>2.9081655491642202</v>
      </c>
      <c r="G5818" s="128">
        <v>99.101410269460501</v>
      </c>
      <c r="H5818" s="51">
        <f>ACOS(COS(RADIANS(90-F5819)) * COS(RADIANS(90-F5818)) + SIN(RADIANS(90-F5819)) * SIN(RADIANS(90-F5818)) * COS(RADIANS(G5819-G5818))) * 6371392 * IFERROR(IF(AVERAGEIF('TT History'!$B:$B, D5818, 'TT History'!$E:$E) &gt; 9.8%, 1.1205, IF(AVERAGEIF('TT History'!$B:$B, D5818, 'TT History'!$E:$E) &gt;= 8.5%, 1.1055, 1.0525)), 1.0525)</f>
        <v>10.55244077694273</v>
      </c>
    </row>
    <row r="5819" spans="1:8" x14ac:dyDescent="0.25">
      <c r="A5819" t="s">
        <v>176</v>
      </c>
      <c r="B5819" t="str">
        <f>VLOOKUP(C5819, olt_db!$B$2:$E$70, 2, 0)</f>
        <v>OLT-SMGN-Mega_Land</v>
      </c>
      <c r="C5819" t="s">
        <v>2034</v>
      </c>
      <c r="D5819" s="20" t="s">
        <v>2156</v>
      </c>
      <c r="E5819" s="20" t="s">
        <v>2441</v>
      </c>
      <c r="F5819" s="127">
        <v>2.9082515386958598</v>
      </c>
      <c r="G5819" s="128">
        <v>99.101383114499797</v>
      </c>
      <c r="H5819" s="51">
        <f>ACOS(COS(RADIANS(90-F5820)) * COS(RADIANS(90-F5819)) + SIN(RADIANS(90-F5820)) * SIN(RADIANS(90-F5819)) * COS(RADIANS(G5820-G5819))) * 6371392 * IFERROR(IF(AVERAGEIF('TT History'!$B:$B, D5819, 'TT History'!$E:$E) &gt; 9.8%, 1.1205, IF(AVERAGEIF('TT History'!$B:$B, D5819, 'TT History'!$E:$E) &gt;= 8.5%, 1.1055, 1.0525)), 1.0525)</f>
        <v>11.38230519881029</v>
      </c>
    </row>
    <row r="5820" spans="1:8" x14ac:dyDescent="0.25">
      <c r="A5820" t="s">
        <v>176</v>
      </c>
      <c r="B5820" t="str">
        <f>VLOOKUP(C5820, olt_db!$B$2:$E$70, 2, 0)</f>
        <v>OLT-SMGN-Mega_Land</v>
      </c>
      <c r="C5820" t="s">
        <v>2034</v>
      </c>
      <c r="D5820" s="20" t="s">
        <v>2156</v>
      </c>
      <c r="E5820" s="20" t="s">
        <v>2442</v>
      </c>
      <c r="F5820" s="127">
        <v>2.9083440886326501</v>
      </c>
      <c r="G5820" s="128">
        <v>99.101353199298202</v>
      </c>
      <c r="H5820" s="51">
        <f>ACOS(COS(RADIANS(90-F5821)) * COS(RADIANS(90-F5820)) + SIN(RADIANS(90-F5821)) * SIN(RADIANS(90-F5820)) * COS(RADIANS(G5821-G5820))) * 6371392 * IFERROR(IF(AVERAGEIF('TT History'!$B:$B, D5820, 'TT History'!$E:$E) &gt; 9.8%, 1.1205, IF(AVERAGEIF('TT History'!$B:$B, D5820, 'TT History'!$E:$E) &gt;= 8.5%, 1.1055, 1.0525)), 1.0525)</f>
        <v>8.9275523361835241</v>
      </c>
    </row>
    <row r="5821" spans="1:8" x14ac:dyDescent="0.25">
      <c r="A5821" t="s">
        <v>176</v>
      </c>
      <c r="B5821" t="str">
        <f>VLOOKUP(C5821, olt_db!$B$2:$E$70, 2, 0)</f>
        <v>OLT-SMGN-Mega_Land</v>
      </c>
      <c r="C5821" t="s">
        <v>2034</v>
      </c>
      <c r="D5821" s="20" t="s">
        <v>2156</v>
      </c>
      <c r="E5821" s="20" t="s">
        <v>2443</v>
      </c>
      <c r="F5821" s="127">
        <v>2.9084163162004901</v>
      </c>
      <c r="G5821" s="128">
        <v>99.101328646881697</v>
      </c>
      <c r="H5821" s="51">
        <f>ACOS(COS(RADIANS(90-F5822)) * COS(RADIANS(90-F5821)) + SIN(RADIANS(90-F5822)) * SIN(RADIANS(90-F5821)) * COS(RADIANS(G5822-G5821))) * 6371392 * IFERROR(IF(AVERAGEIF('TT History'!$B:$B, D5821, 'TT History'!$E:$E) &gt; 9.8%, 1.1205, IF(AVERAGEIF('TT History'!$B:$B, D5821, 'TT History'!$E:$E) &gt;= 8.5%, 1.1055, 1.0525)), 1.0525)</f>
        <v>10.0756472624339</v>
      </c>
    </row>
    <row r="5822" spans="1:8" x14ac:dyDescent="0.25">
      <c r="A5822" t="s">
        <v>176</v>
      </c>
      <c r="B5822" t="str">
        <f>VLOOKUP(C5822, olt_db!$B$2:$E$70, 2, 0)</f>
        <v>OLT-SMGN-Mega_Land</v>
      </c>
      <c r="C5822" t="s">
        <v>2034</v>
      </c>
      <c r="D5822" s="20" t="s">
        <v>2156</v>
      </c>
      <c r="E5822" s="20" t="s">
        <v>2444</v>
      </c>
      <c r="F5822" s="127">
        <v>2.9084999722804699</v>
      </c>
      <c r="G5822" s="128">
        <v>99.101308293072805</v>
      </c>
      <c r="H5822" s="51">
        <f>ACOS(COS(RADIANS(90-F5823)) * COS(RADIANS(90-F5822)) + SIN(RADIANS(90-F5823)) * SIN(RADIANS(90-F5822)) * COS(RADIANS(G5823-G5822))) * 6371392 * IFERROR(IF(AVERAGEIF('TT History'!$B:$B, D5822, 'TT History'!$E:$E) &gt; 9.8%, 1.1205, IF(AVERAGEIF('TT History'!$B:$B, D5822, 'TT History'!$E:$E) &gt;= 8.5%, 1.1055, 1.0525)), 1.0525)</f>
        <v>8.2133695457197131</v>
      </c>
    </row>
    <row r="5823" spans="1:8" x14ac:dyDescent="0.25">
      <c r="A5823" t="s">
        <v>176</v>
      </c>
      <c r="B5823" t="str">
        <f>VLOOKUP(C5823, olt_db!$B$2:$E$70, 2, 0)</f>
        <v>OLT-SMGN-Mega_Land</v>
      </c>
      <c r="C5823" t="s">
        <v>2034</v>
      </c>
      <c r="D5823" s="20" t="s">
        <v>2156</v>
      </c>
      <c r="E5823" s="20" t="s">
        <v>2445</v>
      </c>
      <c r="F5823" s="127">
        <v>2.9085681851856799</v>
      </c>
      <c r="G5823" s="128">
        <v>99.101291775883695</v>
      </c>
      <c r="H5823" s="51">
        <f>ACOS(COS(RADIANS(90-F5824)) * COS(RADIANS(90-F5823)) + SIN(RADIANS(90-F5824)) * SIN(RADIANS(90-F5823)) * COS(RADIANS(G5824-G5823))) * 6371392 * IFERROR(IF(AVERAGEIF('TT History'!$B:$B, D5823, 'TT History'!$E:$E) &gt; 9.8%, 1.1205, IF(AVERAGEIF('TT History'!$B:$B, D5823, 'TT History'!$E:$E) &gt;= 8.5%, 1.1055, 1.0525)), 1.0525)</f>
        <v>7.475072273662942</v>
      </c>
    </row>
    <row r="5824" spans="1:8" x14ac:dyDescent="0.25">
      <c r="A5824" t="s">
        <v>176</v>
      </c>
      <c r="B5824" t="str">
        <f>VLOOKUP(C5824, olt_db!$B$2:$E$70, 2, 0)</f>
        <v>OLT-SMGN-Mega_Land</v>
      </c>
      <c r="C5824" t="s">
        <v>2034</v>
      </c>
      <c r="D5824" s="20" t="s">
        <v>2156</v>
      </c>
      <c r="E5824" s="20" t="s">
        <v>2446</v>
      </c>
      <c r="F5824" s="127">
        <v>2.9086293427400198</v>
      </c>
      <c r="G5824" s="128">
        <v>99.101273368951794</v>
      </c>
      <c r="H5824" s="51">
        <f>ACOS(COS(RADIANS(90-F5825)) * COS(RADIANS(90-F5824)) + SIN(RADIANS(90-F5825)) * SIN(RADIANS(90-F5824)) * COS(RADIANS(G5825-G5824))) * 6371392 * IFERROR(IF(AVERAGEIF('TT History'!$B:$B, D5824, 'TT History'!$E:$E) &gt; 9.8%, 1.1205, IF(AVERAGEIF('TT History'!$B:$B, D5824, 'TT History'!$E:$E) &gt;= 8.5%, 1.1055, 1.0525)), 1.0525)</f>
        <v>11.402464073019603</v>
      </c>
    </row>
    <row r="5825" spans="1:8" x14ac:dyDescent="0.25">
      <c r="A5825" t="s">
        <v>176</v>
      </c>
      <c r="B5825" t="str">
        <f>VLOOKUP(C5825, olt_db!$B$2:$E$70, 2, 0)</f>
        <v>OLT-SMGN-Mega_Land</v>
      </c>
      <c r="C5825" t="s">
        <v>2034</v>
      </c>
      <c r="D5825" s="20" t="s">
        <v>2156</v>
      </c>
      <c r="E5825" s="20" t="s">
        <v>2447</v>
      </c>
      <c r="F5825" s="127">
        <v>2.9087240962036001</v>
      </c>
      <c r="G5825" s="128">
        <v>99.101250699273507</v>
      </c>
      <c r="H5825" s="51">
        <f>ACOS(COS(RADIANS(90-F5826)) * COS(RADIANS(90-F5825)) + SIN(RADIANS(90-F5826)) * SIN(RADIANS(90-F5825)) * COS(RADIANS(G5826-G5825))) * 6371392 * IFERROR(IF(AVERAGEIF('TT History'!$B:$B, D5825, 'TT History'!$E:$E) &gt; 9.8%, 1.1205, IF(AVERAGEIF('TT History'!$B:$B, D5825, 'TT History'!$E:$E) &gt;= 8.5%, 1.1055, 1.0525)), 1.0525)</f>
        <v>8.7661535306397607</v>
      </c>
    </row>
    <row r="5826" spans="1:8" x14ac:dyDescent="0.25">
      <c r="A5826" t="s">
        <v>176</v>
      </c>
      <c r="B5826" t="str">
        <f>VLOOKUP(C5826, olt_db!$B$2:$E$70, 2, 0)</f>
        <v>OLT-SMGN-Mega_Land</v>
      </c>
      <c r="C5826" t="s">
        <v>2034</v>
      </c>
      <c r="D5826" s="20" t="s">
        <v>2156</v>
      </c>
      <c r="E5826" s="20" t="s">
        <v>2448</v>
      </c>
      <c r="F5826" s="127">
        <v>2.9087958125646902</v>
      </c>
      <c r="G5826" s="128">
        <v>99.101229072413105</v>
      </c>
      <c r="H5826" s="51">
        <f>ACOS(COS(RADIANS(90-F5827)) * COS(RADIANS(90-F5826)) + SIN(RADIANS(90-F5827)) * SIN(RADIANS(90-F5826)) * COS(RADIANS(G5827-G5826))) * 6371392 * IFERROR(IF(AVERAGEIF('TT History'!$B:$B, D5826, 'TT History'!$E:$E) &gt; 9.8%, 1.1205, IF(AVERAGEIF('TT History'!$B:$B, D5826, 'TT History'!$E:$E) &gt;= 8.5%, 1.1055, 1.0525)), 1.0525)</f>
        <v>11.290702708914161</v>
      </c>
    </row>
    <row r="5827" spans="1:8" x14ac:dyDescent="0.25">
      <c r="A5827" t="s">
        <v>176</v>
      </c>
      <c r="B5827" t="str">
        <f>VLOOKUP(C5827, olt_db!$B$2:$E$70, 2, 0)</f>
        <v>OLT-SMGN-Mega_Land</v>
      </c>
      <c r="C5827" t="s">
        <v>2034</v>
      </c>
      <c r="D5827" s="20" t="s">
        <v>2156</v>
      </c>
      <c r="E5827" s="20" t="s">
        <v>2449</v>
      </c>
      <c r="F5827" s="127">
        <v>2.9088828072045301</v>
      </c>
      <c r="G5827" s="128">
        <v>99.101187326492393</v>
      </c>
      <c r="H5827" s="51">
        <f>ACOS(COS(RADIANS(90-F5828)) * COS(RADIANS(90-F5827)) + SIN(RADIANS(90-F5828)) * SIN(RADIANS(90-F5827)) * COS(RADIANS(G5828-G5827))) * 6371392 * IFERROR(IF(AVERAGEIF('TT History'!$B:$B, D5827, 'TT History'!$E:$E) &gt; 9.8%, 1.1205, IF(AVERAGEIF('TT History'!$B:$B, D5827, 'TT History'!$E:$E) &gt;= 8.5%, 1.1055, 1.0525)), 1.0525)</f>
        <v>11.140242307500378</v>
      </c>
    </row>
    <row r="5828" spans="1:8" x14ac:dyDescent="0.25">
      <c r="A5828" t="s">
        <v>176</v>
      </c>
      <c r="B5828" t="str">
        <f>VLOOKUP(C5828, olt_db!$B$2:$E$70, 2, 0)</f>
        <v>OLT-SMGN-Mega_Land</v>
      </c>
      <c r="C5828" t="s">
        <v>2034</v>
      </c>
      <c r="D5828" s="20" t="s">
        <v>2156</v>
      </c>
      <c r="E5828" s="20" t="s">
        <v>2450</v>
      </c>
      <c r="F5828" s="127">
        <v>2.90896828025351</v>
      </c>
      <c r="G5828" s="128">
        <v>99.101145376722002</v>
      </c>
      <c r="H5828" s="51">
        <f>ACOS(COS(RADIANS(90-F5829)) * COS(RADIANS(90-F5828)) + SIN(RADIANS(90-F5829)) * SIN(RADIANS(90-F5828)) * COS(RADIANS(G5829-G5828))) * 6371392 * IFERROR(IF(AVERAGEIF('TT History'!$B:$B, D5828, 'TT History'!$E:$E) &gt; 9.8%, 1.1205, IF(AVERAGEIF('TT History'!$B:$B, D5828, 'TT History'!$E:$E) &gt;= 8.5%, 1.1055, 1.0525)), 1.0525)</f>
        <v>15.966526859379622</v>
      </c>
    </row>
    <row r="5829" spans="1:8" x14ac:dyDescent="0.25">
      <c r="A5829" t="s">
        <v>176</v>
      </c>
      <c r="B5829" t="str">
        <f>VLOOKUP(C5829, olt_db!$B$2:$E$70, 2, 0)</f>
        <v>OLT-SMGN-Mega_Land</v>
      </c>
      <c r="C5829" t="s">
        <v>2034</v>
      </c>
      <c r="D5829" s="20" t="s">
        <v>2156</v>
      </c>
      <c r="E5829" s="20" t="s">
        <v>2451</v>
      </c>
      <c r="F5829" s="127">
        <v>2.9090879426987799</v>
      </c>
      <c r="G5829" s="128">
        <v>99.101079778135102</v>
      </c>
      <c r="H5829" s="51">
        <f>ACOS(COS(RADIANS(90-F5830)) * COS(RADIANS(90-F5829)) + SIN(RADIANS(90-F5830)) * SIN(RADIANS(90-F5829)) * COS(RADIANS(G5830-G5829))) * 6371392 * IFERROR(IF(AVERAGEIF('TT History'!$B:$B, D5829, 'TT History'!$E:$E) &gt; 9.8%, 1.1205, IF(AVERAGEIF('TT History'!$B:$B, D5829, 'TT History'!$E:$E) &gt;= 8.5%, 1.1055, 1.0525)), 1.0525)</f>
        <v>18.267254031005784</v>
      </c>
    </row>
    <row r="5830" spans="1:8" x14ac:dyDescent="0.25">
      <c r="A5830" t="s">
        <v>176</v>
      </c>
      <c r="B5830" t="str">
        <f>VLOOKUP(C5830, olt_db!$B$2:$E$70, 2, 0)</f>
        <v>OLT-SMGN-Mega_Land</v>
      </c>
      <c r="C5830" t="s">
        <v>2034</v>
      </c>
      <c r="D5830" s="20" t="s">
        <v>2156</v>
      </c>
      <c r="E5830" s="20" t="s">
        <v>2452</v>
      </c>
      <c r="F5830" s="127">
        <v>2.9092281562994402</v>
      </c>
      <c r="G5830" s="128">
        <v>99.101011123308197</v>
      </c>
      <c r="H5830" s="51">
        <f>ACOS(COS(RADIANS(90-F5831)) * COS(RADIANS(90-F5830)) + SIN(RADIANS(90-F5831)) * SIN(RADIANS(90-F5830)) * COS(RADIANS(G5831-G5830))) * 6371392 * IFERROR(IF(AVERAGEIF('TT History'!$B:$B, D5830, 'TT History'!$E:$E) &gt; 9.8%, 1.1205, IF(AVERAGEIF('TT History'!$B:$B, D5830, 'TT History'!$E:$E) &gt;= 8.5%, 1.1055, 1.0525)), 1.0525)</f>
        <v>15.592228465341524</v>
      </c>
    </row>
    <row r="5831" spans="1:8" x14ac:dyDescent="0.25">
      <c r="A5831" t="s">
        <v>176</v>
      </c>
      <c r="B5831" t="str">
        <f>VLOOKUP(C5831, olt_db!$B$2:$E$70, 2, 0)</f>
        <v>OLT-SMGN-Mega_Land</v>
      </c>
      <c r="C5831" t="s">
        <v>2034</v>
      </c>
      <c r="D5831" s="20" t="s">
        <v>2156</v>
      </c>
      <c r="E5831" s="20" t="s">
        <v>2453</v>
      </c>
      <c r="F5831" s="127">
        <v>2.90934851586431</v>
      </c>
      <c r="G5831" s="128">
        <v>99.100953932163307</v>
      </c>
      <c r="H5831" s="51">
        <f>ACOS(COS(RADIANS(90-F5832)) * COS(RADIANS(90-F5831)) + SIN(RADIANS(90-F5832)) * SIN(RADIANS(90-F5831)) * COS(RADIANS(G5832-G5831))) * 6371392 * IFERROR(IF(AVERAGEIF('TT History'!$B:$B, D5831, 'TT History'!$E:$E) &gt; 9.8%, 1.1205, IF(AVERAGEIF('TT History'!$B:$B, D5831, 'TT History'!$E:$E) &gt;= 8.5%, 1.1055, 1.0525)), 1.0525)</f>
        <v>15.377824514007468</v>
      </c>
    </row>
    <row r="5832" spans="1:8" x14ac:dyDescent="0.25">
      <c r="A5832" t="s">
        <v>176</v>
      </c>
      <c r="B5832" t="str">
        <f>VLOOKUP(C5832, olt_db!$B$2:$E$70, 2, 0)</f>
        <v>OLT-SMGN-Mega_Land</v>
      </c>
      <c r="C5832" t="s">
        <v>2034</v>
      </c>
      <c r="D5832" s="20" t="s">
        <v>2156</v>
      </c>
      <c r="E5832" s="20" t="s">
        <v>2454</v>
      </c>
      <c r="F5832" s="127">
        <v>2.9094641863402999</v>
      </c>
      <c r="G5832" s="128">
        <v>99.100891530959501</v>
      </c>
      <c r="H5832" s="51">
        <f>ACOS(COS(RADIANS(90-F5833)) * COS(RADIANS(90-F5832)) + SIN(RADIANS(90-F5833)) * SIN(RADIANS(90-F5832)) * COS(RADIANS(G5833-G5832))) * 6371392 * IFERROR(IF(AVERAGEIF('TT History'!$B:$B, D5832, 'TT History'!$E:$E) &gt; 9.8%, 1.1205, IF(AVERAGEIF('TT History'!$B:$B, D5832, 'TT History'!$E:$E) &gt;= 8.5%, 1.1055, 1.0525)), 1.0525)</f>
        <v>12.761944069898806</v>
      </c>
    </row>
    <row r="5833" spans="1:8" x14ac:dyDescent="0.25">
      <c r="A5833" t="s">
        <v>176</v>
      </c>
      <c r="B5833" t="str">
        <f>VLOOKUP(C5833, olt_db!$B$2:$E$70, 2, 0)</f>
        <v>OLT-SMGN-Mega_Land</v>
      </c>
      <c r="C5833" t="s">
        <v>2034</v>
      </c>
      <c r="D5833" s="20" t="s">
        <v>2156</v>
      </c>
      <c r="E5833" s="20" t="s">
        <v>2455</v>
      </c>
      <c r="F5833" s="127">
        <v>2.9095616699642699</v>
      </c>
      <c r="G5833" s="128">
        <v>99.100842625483097</v>
      </c>
      <c r="H5833" s="51">
        <f>ACOS(COS(RADIANS(90-F5834)) * COS(RADIANS(90-F5833)) + SIN(RADIANS(90-F5834)) * SIN(RADIANS(90-F5833)) * COS(RADIANS(G5834-G5833))) * 6371392 * IFERROR(IF(AVERAGEIF('TT History'!$B:$B, D5833, 'TT History'!$E:$E) &gt; 9.8%, 1.1205, IF(AVERAGEIF('TT History'!$B:$B, D5833, 'TT History'!$E:$E) &gt;= 8.5%, 1.1055, 1.0525)), 1.0525)</f>
        <v>13.036359278636606</v>
      </c>
    </row>
    <row r="5834" spans="1:8" x14ac:dyDescent="0.25">
      <c r="A5834" t="s">
        <v>176</v>
      </c>
      <c r="B5834" t="str">
        <f>VLOOKUP(C5834, olt_db!$B$2:$E$70, 2, 0)</f>
        <v>OLT-SMGN-Mega_Land</v>
      </c>
      <c r="C5834" t="s">
        <v>2034</v>
      </c>
      <c r="D5834" s="20" t="s">
        <v>2156</v>
      </c>
      <c r="E5834" s="20" t="s">
        <v>2456</v>
      </c>
      <c r="F5834" s="127">
        <v>2.9096610974210999</v>
      </c>
      <c r="G5834" s="128">
        <v>99.100792353761705</v>
      </c>
      <c r="H5834" s="51">
        <f>ACOS(COS(RADIANS(90-F5835)) * COS(RADIANS(90-F5834)) + SIN(RADIANS(90-F5835)) * SIN(RADIANS(90-F5834)) * COS(RADIANS(G5835-G5834))) * 6371392 * IFERROR(IF(AVERAGEIF('TT History'!$B:$B, D5834, 'TT History'!$E:$E) &gt; 9.8%, 1.1205, IF(AVERAGEIF('TT History'!$B:$B, D5834, 'TT History'!$E:$E) &gt;= 8.5%, 1.1055, 1.0525)), 1.0525)</f>
        <v>12.022252063121597</v>
      </c>
    </row>
    <row r="5835" spans="1:8" x14ac:dyDescent="0.25">
      <c r="A5835" t="s">
        <v>176</v>
      </c>
      <c r="B5835" t="str">
        <f>VLOOKUP(C5835, olt_db!$B$2:$E$70, 2, 0)</f>
        <v>OLT-SMGN-Mega_Land</v>
      </c>
      <c r="C5835" t="s">
        <v>2034</v>
      </c>
      <c r="D5835" s="20" t="s">
        <v>2156</v>
      </c>
      <c r="E5835" s="20" t="s">
        <v>2457</v>
      </c>
      <c r="F5835" s="127">
        <v>2.9097538576525701</v>
      </c>
      <c r="G5835" s="128">
        <v>99.100748175316795</v>
      </c>
      <c r="H5835" s="51">
        <f>ACOS(COS(RADIANS(90-F5836)) * COS(RADIANS(90-F5835)) + SIN(RADIANS(90-F5836)) * SIN(RADIANS(90-F5835)) * COS(RADIANS(G5836-G5835))) * 6371392 * IFERROR(IF(AVERAGEIF('TT History'!$B:$B, D5835, 'TT History'!$E:$E) &gt; 9.8%, 1.1205, IF(AVERAGEIF('TT History'!$B:$B, D5835, 'TT History'!$E:$E) &gt;= 8.5%, 1.1055, 1.0525)), 1.0525)</f>
        <v>15.030078165112572</v>
      </c>
    </row>
    <row r="5836" spans="1:8" x14ac:dyDescent="0.25">
      <c r="A5836" t="s">
        <v>176</v>
      </c>
      <c r="B5836" t="str">
        <f>VLOOKUP(C5836, olt_db!$B$2:$E$70, 2, 0)</f>
        <v>OLT-SMGN-Mega_Land</v>
      </c>
      <c r="C5836" t="s">
        <v>2034</v>
      </c>
      <c r="D5836" s="20" t="s">
        <v>2156</v>
      </c>
      <c r="E5836" s="20" t="s">
        <v>2458</v>
      </c>
      <c r="F5836" s="127">
        <v>2.9098699546003499</v>
      </c>
      <c r="G5836" s="128">
        <v>99.100693208471796</v>
      </c>
      <c r="H5836" s="51">
        <f>ACOS(COS(RADIANS(90-F5837)) * COS(RADIANS(90-F5836)) + SIN(RADIANS(90-F5837)) * SIN(RADIANS(90-F5836)) * COS(RADIANS(G5837-G5836))) * 6371392 * IFERROR(IF(AVERAGEIF('TT History'!$B:$B, D5836, 'TT History'!$E:$E) &gt; 9.8%, 1.1205, IF(AVERAGEIF('TT History'!$B:$B, D5836, 'TT History'!$E:$E) &gt;= 8.5%, 1.1055, 1.0525)), 1.0525)</f>
        <v>16.763385733596078</v>
      </c>
    </row>
    <row r="5837" spans="1:8" x14ac:dyDescent="0.25">
      <c r="A5837" t="s">
        <v>176</v>
      </c>
      <c r="B5837" t="str">
        <f>VLOOKUP(C5837, olt_db!$B$2:$E$70, 2, 0)</f>
        <v>OLT-SMGN-Mega_Land</v>
      </c>
      <c r="C5837" t="s">
        <v>2034</v>
      </c>
      <c r="D5837" s="20" t="s">
        <v>2156</v>
      </c>
      <c r="E5837" s="20" t="s">
        <v>2459</v>
      </c>
      <c r="F5837" s="127">
        <v>2.9099965892136899</v>
      </c>
      <c r="G5837" s="128">
        <v>99.100626205192398</v>
      </c>
      <c r="H5837" s="51">
        <f>ACOS(COS(RADIANS(90-F5838)) * COS(RADIANS(90-F5837)) + SIN(RADIANS(90-F5838)) * SIN(RADIANS(90-F5837)) * COS(RADIANS(G5838-G5837))) * 6371392 * IFERROR(IF(AVERAGEIF('TT History'!$B:$B, D5837, 'TT History'!$E:$E) &gt; 9.8%, 1.1205, IF(AVERAGEIF('TT History'!$B:$B, D5837, 'TT History'!$E:$E) &gt;= 8.5%, 1.1055, 1.0525)), 1.0525)</f>
        <v>17.824600563676178</v>
      </c>
    </row>
    <row r="5838" spans="1:8" x14ac:dyDescent="0.25">
      <c r="A5838" t="s">
        <v>176</v>
      </c>
      <c r="B5838" t="str">
        <f>VLOOKUP(C5838, olt_db!$B$2:$E$70, 2, 0)</f>
        <v>OLT-SMGN-Mega_Land</v>
      </c>
      <c r="C5838" t="s">
        <v>2034</v>
      </c>
      <c r="D5838" s="20" t="s">
        <v>2156</v>
      </c>
      <c r="E5838" s="20" t="s">
        <v>2460</v>
      </c>
      <c r="F5838" s="127">
        <v>2.91012749986752</v>
      </c>
      <c r="G5838" s="128">
        <v>99.100548291344197</v>
      </c>
      <c r="H5838" s="51">
        <f>ACOS(COS(RADIANS(90-F5839)) * COS(RADIANS(90-F5838)) + SIN(RADIANS(90-F5839)) * SIN(RADIANS(90-F5838)) * COS(RADIANS(G5839-G5838))) * 6371392 * IFERROR(IF(AVERAGEIF('TT History'!$B:$B, D5838, 'TT History'!$E:$E) &gt; 9.8%, 1.1205, IF(AVERAGEIF('TT History'!$B:$B, D5838, 'TT History'!$E:$E) &gt;= 8.5%, 1.1055, 1.0525)), 1.0525)</f>
        <v>15.081807836686131</v>
      </c>
    </row>
    <row r="5839" spans="1:8" x14ac:dyDescent="0.25">
      <c r="A5839" t="s">
        <v>176</v>
      </c>
      <c r="B5839" t="str">
        <f>VLOOKUP(C5839, olt_db!$B$2:$E$70, 2, 0)</f>
        <v>OLT-SMGN-Mega_Land</v>
      </c>
      <c r="C5839" t="s">
        <v>2034</v>
      </c>
      <c r="D5839" s="20" t="s">
        <v>2156</v>
      </c>
      <c r="E5839" s="20" t="s">
        <v>2461</v>
      </c>
      <c r="F5839" s="127">
        <v>2.91023758549894</v>
      </c>
      <c r="G5839" s="128">
        <v>99.100481235766594</v>
      </c>
      <c r="H5839" s="51">
        <f>ACOS(COS(RADIANS(90-F5840)) * COS(RADIANS(90-F5839)) + SIN(RADIANS(90-F5840)) * SIN(RADIANS(90-F5839)) * COS(RADIANS(G5840-G5839))) * 6371392 * IFERROR(IF(AVERAGEIF('TT History'!$B:$B, D5839, 'TT History'!$E:$E) &gt; 9.8%, 1.1205, IF(AVERAGEIF('TT History'!$B:$B, D5839, 'TT History'!$E:$E) &gt;= 8.5%, 1.1055, 1.0525)), 1.0525)</f>
        <v>15.811303962311175</v>
      </c>
    </row>
    <row r="5840" spans="1:8" x14ac:dyDescent="0.25">
      <c r="A5840" t="s">
        <v>176</v>
      </c>
      <c r="B5840" t="str">
        <f>VLOOKUP(C5840, olt_db!$B$2:$E$70, 2, 0)</f>
        <v>OLT-SMGN-Mega_Land</v>
      </c>
      <c r="C5840" t="s">
        <v>2034</v>
      </c>
      <c r="D5840" s="20" t="s">
        <v>2156</v>
      </c>
      <c r="E5840" s="20" t="s">
        <v>2462</v>
      </c>
      <c r="F5840" s="127">
        <v>2.9103569247571199</v>
      </c>
      <c r="G5840" s="128">
        <v>99.100417848781007</v>
      </c>
      <c r="H5840" s="51">
        <f>ACOS(COS(RADIANS(90-F5841)) * COS(RADIANS(90-F5840)) + SIN(RADIANS(90-F5841)) * SIN(RADIANS(90-F5840)) * COS(RADIANS(G5841-G5840))) * 6371392 * IFERROR(IF(AVERAGEIF('TT History'!$B:$B, D5840, 'TT History'!$E:$E) &gt; 9.8%, 1.1205, IF(AVERAGEIF('TT History'!$B:$B, D5840, 'TT History'!$E:$E) &gt;= 8.5%, 1.1055, 1.0525)), 1.0525)</f>
        <v>21.059887310372922</v>
      </c>
    </row>
    <row r="5841" spans="1:8" x14ac:dyDescent="0.25">
      <c r="A5841" t="s">
        <v>176</v>
      </c>
      <c r="B5841" t="str">
        <f>VLOOKUP(C5841, olt_db!$B$2:$E$70, 2, 0)</f>
        <v>OLT-SMGN-Mega_Land</v>
      </c>
      <c r="C5841" t="s">
        <v>2034</v>
      </c>
      <c r="D5841" s="20" t="s">
        <v>2156</v>
      </c>
      <c r="E5841" s="20" t="s">
        <v>2463</v>
      </c>
      <c r="F5841" s="127">
        <v>2.91051625390664</v>
      </c>
      <c r="G5841" s="128">
        <v>99.100334123868905</v>
      </c>
      <c r="H5841" s="51">
        <f>ACOS(COS(RADIANS(90-F5842)) * COS(RADIANS(90-F5841)) + SIN(RADIANS(90-F5842)) * SIN(RADIANS(90-F5841)) * COS(RADIANS(G5842-G5841))) * 6371392 * IFERROR(IF(AVERAGEIF('TT History'!$B:$B, D5841, 'TT History'!$E:$E) &gt; 9.8%, 1.1205, IF(AVERAGEIF('TT History'!$B:$B, D5841, 'TT History'!$E:$E) &gt;= 8.5%, 1.1055, 1.0525)), 1.0525)</f>
        <v>22.26008421347947</v>
      </c>
    </row>
    <row r="5842" spans="1:8" x14ac:dyDescent="0.25">
      <c r="A5842" t="s">
        <v>176</v>
      </c>
      <c r="B5842" t="str">
        <f>VLOOKUP(C5842, olt_db!$B$2:$E$70, 2, 0)</f>
        <v>OLT-SMGN-Mega_Land</v>
      </c>
      <c r="C5842" t="s">
        <v>2034</v>
      </c>
      <c r="D5842" s="20" t="s">
        <v>2156</v>
      </c>
      <c r="E5842" s="20" t="s">
        <v>2464</v>
      </c>
      <c r="F5842" s="127">
        <v>2.9106816443477102</v>
      </c>
      <c r="G5842" s="128">
        <v>99.100240093533401</v>
      </c>
      <c r="H5842" s="51">
        <f>ACOS(COS(RADIANS(90-F5843)) * COS(RADIANS(90-F5842)) + SIN(RADIANS(90-F5843)) * SIN(RADIANS(90-F5842)) * COS(RADIANS(G5843-G5842))) * 6371392 * IFERROR(IF(AVERAGEIF('TT History'!$B:$B, D5842, 'TT History'!$E:$E) &gt; 9.8%, 1.1205, IF(AVERAGEIF('TT History'!$B:$B, D5842, 'TT History'!$E:$E) &gt;= 8.5%, 1.1055, 1.0525)), 1.0525)</f>
        <v>22.121268793062409</v>
      </c>
    </row>
    <row r="5843" spans="1:8" x14ac:dyDescent="0.25">
      <c r="A5843" t="s">
        <v>176</v>
      </c>
      <c r="B5843" t="str">
        <f>VLOOKUP(C5843, olt_db!$B$2:$E$70, 2, 0)</f>
        <v>OLT-SMGN-Mega_Land</v>
      </c>
      <c r="C5843" t="s">
        <v>2034</v>
      </c>
      <c r="D5843" s="20" t="s">
        <v>2156</v>
      </c>
      <c r="E5843" s="20" t="s">
        <v>2465</v>
      </c>
      <c r="F5843" s="127">
        <v>2.9108485427827602</v>
      </c>
      <c r="G5843" s="128">
        <v>99.100151270569498</v>
      </c>
      <c r="H5843" s="51">
        <f>ACOS(COS(RADIANS(90-F5844)) * COS(RADIANS(90-F5843)) + SIN(RADIANS(90-F5844)) * SIN(RADIANS(90-F5843)) * COS(RADIANS(G5844-G5843))) * 6371392 * IFERROR(IF(AVERAGEIF('TT History'!$B:$B, D5843, 'TT History'!$E:$E) &gt; 9.8%, 1.1205, IF(AVERAGEIF('TT History'!$B:$B, D5843, 'TT History'!$E:$E) &gt;= 8.5%, 1.1055, 1.0525)), 1.0525)</f>
        <v>21.201413576209369</v>
      </c>
    </row>
    <row r="5844" spans="1:8" x14ac:dyDescent="0.25">
      <c r="A5844" t="s">
        <v>176</v>
      </c>
      <c r="B5844" t="str">
        <f>VLOOKUP(C5844, olt_db!$B$2:$E$70, 2, 0)</f>
        <v>OLT-SMGN-Mega_Land</v>
      </c>
      <c r="C5844" t="s">
        <v>2034</v>
      </c>
      <c r="D5844" s="20" t="s">
        <v>2156</v>
      </c>
      <c r="E5844" s="20" t="s">
        <v>2466</v>
      </c>
      <c r="F5844" s="127">
        <v>2.9110097735360001</v>
      </c>
      <c r="G5844" s="128">
        <v>99.100068591011905</v>
      </c>
      <c r="H5844" s="51">
        <f>ACOS(COS(RADIANS(90-F5845)) * COS(RADIANS(90-F5844)) + SIN(RADIANS(90-F5845)) * SIN(RADIANS(90-F5844)) * COS(RADIANS(G5845-G5844))) * 6371392 * IFERROR(IF(AVERAGEIF('TT History'!$B:$B, D5844, 'TT History'!$E:$E) &gt; 9.8%, 1.1205, IF(AVERAGEIF('TT History'!$B:$B, D5844, 'TT History'!$E:$E) &gt;= 8.5%, 1.1055, 1.0525)), 1.0525)</f>
        <v>21.388036128677435</v>
      </c>
    </row>
    <row r="5845" spans="1:8" x14ac:dyDescent="0.25">
      <c r="A5845" t="s">
        <v>176</v>
      </c>
      <c r="B5845" t="str">
        <f>VLOOKUP(C5845, olt_db!$B$2:$E$70, 2, 0)</f>
        <v>OLT-SMGN-Mega_Land</v>
      </c>
      <c r="C5845" t="s">
        <v>2034</v>
      </c>
      <c r="D5845" s="20" t="s">
        <v>2156</v>
      </c>
      <c r="E5845" s="20" t="s">
        <v>2467</v>
      </c>
      <c r="F5845" s="127">
        <v>2.9111621343335701</v>
      </c>
      <c r="G5845" s="128">
        <v>99.099967560702098</v>
      </c>
      <c r="H5845" s="51">
        <f>ACOS(COS(RADIANS(90-F5846)) * COS(RADIANS(90-F5845)) + SIN(RADIANS(90-F5846)) * SIN(RADIANS(90-F5845)) * COS(RADIANS(G5846-G5845))) * 6371392 * IFERROR(IF(AVERAGEIF('TT History'!$B:$B, D5845, 'TT History'!$E:$E) &gt; 9.8%, 1.1205, IF(AVERAGEIF('TT History'!$B:$B, D5845, 'TT History'!$E:$E) &gt;= 8.5%, 1.1055, 1.0525)), 1.0525)</f>
        <v>28.446506516063533</v>
      </c>
    </row>
    <row r="5846" spans="1:8" x14ac:dyDescent="0.25">
      <c r="A5846" t="s">
        <v>176</v>
      </c>
      <c r="B5846" t="str">
        <f>VLOOKUP(C5846, olt_db!$B$2:$E$70, 2, 0)</f>
        <v>OLT-SMGN-Mega_Land</v>
      </c>
      <c r="C5846" t="s">
        <v>2034</v>
      </c>
      <c r="D5846" s="20" t="s">
        <v>2156</v>
      </c>
      <c r="E5846" s="20" t="s">
        <v>2468</v>
      </c>
      <c r="F5846" s="127">
        <v>2.9113741484084401</v>
      </c>
      <c r="G5846" s="128">
        <v>99.099848563100394</v>
      </c>
      <c r="H5846" s="51">
        <f>ACOS(COS(RADIANS(90-F5847)) * COS(RADIANS(90-F5846)) + SIN(RADIANS(90-F5847)) * SIN(RADIANS(90-F5846)) * COS(RADIANS(G5847-G5846))) * 6371392 * IFERROR(IF(AVERAGEIF('TT History'!$B:$B, D5846, 'TT History'!$E:$E) &gt; 9.8%, 1.1205, IF(AVERAGEIF('TT History'!$B:$B, D5846, 'TT History'!$E:$E) &gt;= 8.5%, 1.1055, 1.0525)), 1.0525)</f>
        <v>33.893326268415713</v>
      </c>
    </row>
    <row r="5847" spans="1:8" x14ac:dyDescent="0.25">
      <c r="A5847" t="s">
        <v>176</v>
      </c>
      <c r="B5847" t="str">
        <f>VLOOKUP(C5847, olt_db!$B$2:$E$70, 2, 0)</f>
        <v>OLT-SMGN-Mega_Land</v>
      </c>
      <c r="C5847" t="s">
        <v>2034</v>
      </c>
      <c r="D5847" s="20" t="s">
        <v>2156</v>
      </c>
      <c r="E5847" s="20" t="s">
        <v>2469</v>
      </c>
      <c r="F5847" s="127">
        <v>2.9116178149462901</v>
      </c>
      <c r="G5847" s="128">
        <v>99.099691875093498</v>
      </c>
      <c r="H5847" s="51">
        <f>ACOS(COS(RADIANS(90-F5848)) * COS(RADIANS(90-F5847)) + SIN(RADIANS(90-F5848)) * SIN(RADIANS(90-F5847)) * COS(RADIANS(G5848-G5847))) * 6371392 * IFERROR(IF(AVERAGEIF('TT History'!$B:$B, D5847, 'TT History'!$E:$E) &gt; 9.8%, 1.1205, IF(AVERAGEIF('TT History'!$B:$B, D5847, 'TT History'!$E:$E) &gt;= 8.5%, 1.1055, 1.0525)), 1.0525)</f>
        <v>34.48778001091619</v>
      </c>
    </row>
    <row r="5848" spans="1:8" x14ac:dyDescent="0.25">
      <c r="A5848" t="s">
        <v>176</v>
      </c>
      <c r="B5848" t="str">
        <f>VLOOKUP(C5848, olt_db!$B$2:$E$70, 2, 0)</f>
        <v>OLT-SMGN-Mega_Land</v>
      </c>
      <c r="C5848" t="s">
        <v>2034</v>
      </c>
      <c r="D5848" s="20" t="s">
        <v>2156</v>
      </c>
      <c r="E5848" s="20" t="s">
        <v>2470</v>
      </c>
      <c r="F5848" s="127">
        <v>2.9118794975698701</v>
      </c>
      <c r="G5848" s="128">
        <v>99.099556234727203</v>
      </c>
      <c r="H5848" s="51">
        <f>ACOS(COS(RADIANS(90-F5849)) * COS(RADIANS(90-F5848)) + SIN(RADIANS(90-F5849)) * SIN(RADIANS(90-F5848)) * COS(RADIANS(G5849-G5848))) * 6371392 * IFERROR(IF(AVERAGEIF('TT History'!$B:$B, D5848, 'TT History'!$E:$E) &gt; 9.8%, 1.1205, IF(AVERAGEIF('TT History'!$B:$B, D5848, 'TT History'!$E:$E) &gt;= 8.5%, 1.1055, 1.0525)), 1.0525)</f>
        <v>24.628151205971669</v>
      </c>
    </row>
    <row r="5849" spans="1:8" x14ac:dyDescent="0.25">
      <c r="A5849" t="s">
        <v>176</v>
      </c>
      <c r="B5849" t="str">
        <f>VLOOKUP(C5849, olt_db!$B$2:$E$70, 2, 0)</f>
        <v>OLT-SMGN-Mega_Land</v>
      </c>
      <c r="C5849" t="s">
        <v>2034</v>
      </c>
      <c r="D5849" s="20" t="s">
        <v>2156</v>
      </c>
      <c r="E5849" s="20" t="s">
        <v>2471</v>
      </c>
      <c r="F5849" s="127">
        <v>2.9120647177696699</v>
      </c>
      <c r="G5849" s="128">
        <v>99.0994562450052</v>
      </c>
      <c r="H5849" s="51">
        <f>ACOS(COS(RADIANS(90-F5850)) * COS(RADIANS(90-F5849)) + SIN(RADIANS(90-F5850)) * SIN(RADIANS(90-F5849)) * COS(RADIANS(G5850-G5849))) * 6371392 * IFERROR(IF(AVERAGEIF('TT History'!$B:$B, D5849, 'TT History'!$E:$E) &gt; 9.8%, 1.1205, IF(AVERAGEIF('TT History'!$B:$B, D5849, 'TT History'!$E:$E) &gt;= 8.5%, 1.1055, 1.0525)), 1.0525)</f>
        <v>25.644291411489821</v>
      </c>
    </row>
    <row r="5850" spans="1:8" x14ac:dyDescent="0.25">
      <c r="A5850" t="s">
        <v>176</v>
      </c>
      <c r="B5850" t="str">
        <f>VLOOKUP(C5850, olt_db!$B$2:$E$70, 2, 0)</f>
        <v>OLT-SMGN-Mega_Land</v>
      </c>
      <c r="C5850" t="s">
        <v>2034</v>
      </c>
      <c r="D5850" s="20" t="s">
        <v>2156</v>
      </c>
      <c r="E5850" s="20" t="s">
        <v>2472</v>
      </c>
      <c r="F5850" s="127">
        <v>2.9122576203384698</v>
      </c>
      <c r="G5850" s="128">
        <v>99.099352204062697</v>
      </c>
      <c r="H5850" s="51">
        <f>ACOS(COS(RADIANS(90-F5851)) * COS(RADIANS(90-F5850)) + SIN(RADIANS(90-F5851)) * SIN(RADIANS(90-F5850)) * COS(RADIANS(G5851-G5850))) * 6371392 * IFERROR(IF(AVERAGEIF('TT History'!$B:$B, D5850, 'TT History'!$E:$E) &gt; 9.8%, 1.1205, IF(AVERAGEIF('TT History'!$B:$B, D5850, 'TT History'!$E:$E) &gt;= 8.5%, 1.1055, 1.0525)), 1.0525)</f>
        <v>32.79370181032813</v>
      </c>
    </row>
    <row r="5851" spans="1:8" x14ac:dyDescent="0.25">
      <c r="A5851" t="s">
        <v>176</v>
      </c>
      <c r="B5851" t="str">
        <f>VLOOKUP(C5851, olt_db!$B$2:$E$70, 2, 0)</f>
        <v>OLT-SMGN-Mega_Land</v>
      </c>
      <c r="C5851" t="s">
        <v>2034</v>
      </c>
      <c r="D5851" s="20" t="s">
        <v>2156</v>
      </c>
      <c r="E5851" s="20" t="s">
        <v>2473</v>
      </c>
      <c r="F5851" s="127">
        <v>2.9125053304198998</v>
      </c>
      <c r="G5851" s="128">
        <v>99.099221085620499</v>
      </c>
      <c r="H5851" s="51">
        <f>ACOS(COS(RADIANS(90-F5852)) * COS(RADIANS(90-F5851)) + SIN(RADIANS(90-F5852)) * SIN(RADIANS(90-F5851)) * COS(RADIANS(G5852-G5851))) * 6371392 * IFERROR(IF(AVERAGEIF('TT History'!$B:$B, D5851, 'TT History'!$E:$E) &gt; 9.8%, 1.1205, IF(AVERAGEIF('TT History'!$B:$B, D5851, 'TT History'!$E:$E) &gt;= 8.5%, 1.1055, 1.0525)), 1.0525)</f>
        <v>34.559652377152119</v>
      </c>
    </row>
    <row r="5852" spans="1:8" x14ac:dyDescent="0.25">
      <c r="A5852" t="s">
        <v>176</v>
      </c>
      <c r="B5852" t="str">
        <f>VLOOKUP(C5852, olt_db!$B$2:$E$70, 2, 0)</f>
        <v>OLT-SMGN-Mega_Land</v>
      </c>
      <c r="C5852" t="s">
        <v>2034</v>
      </c>
      <c r="D5852" s="20" t="s">
        <v>2156</v>
      </c>
      <c r="E5852" s="20" t="s">
        <v>2474</v>
      </c>
      <c r="F5852" s="127">
        <v>2.91277002722732</v>
      </c>
      <c r="G5852" s="128">
        <v>99.099090049317098</v>
      </c>
      <c r="H5852" s="51">
        <f>ACOS(COS(RADIANS(90-F5853)) * COS(RADIANS(90-F5852)) + SIN(RADIANS(90-F5853)) * SIN(RADIANS(90-F5852)) * COS(RADIANS(G5853-G5852))) * 6371392 * IFERROR(IF(AVERAGEIF('TT History'!$B:$B, D5852, 'TT History'!$E:$E) &gt; 9.8%, 1.1205, IF(AVERAGEIF('TT History'!$B:$B, D5852, 'TT History'!$E:$E) &gt;= 8.5%, 1.1055, 1.0525)), 1.0525)</f>
        <v>34.526988522294602</v>
      </c>
    </row>
    <row r="5853" spans="1:8" x14ac:dyDescent="0.25">
      <c r="A5853" t="s">
        <v>176</v>
      </c>
      <c r="B5853" t="str">
        <f>VLOOKUP(C5853, olt_db!$B$2:$E$70, 2, 0)</f>
        <v>OLT-SMGN-Mega_Land</v>
      </c>
      <c r="C5853" t="s">
        <v>2034</v>
      </c>
      <c r="D5853" s="20" t="s">
        <v>2156</v>
      </c>
      <c r="E5853" s="20" t="s">
        <v>2475</v>
      </c>
      <c r="F5853" s="127">
        <v>2.9130301808086401</v>
      </c>
      <c r="G5853" s="128">
        <v>99.098950776951497</v>
      </c>
      <c r="H5853" s="51">
        <f>ACOS(COS(RADIANS(90-F5854)) * COS(RADIANS(90-F5853)) + SIN(RADIANS(90-F5854)) * SIN(RADIANS(90-F5853)) * COS(RADIANS(G5854-G5853))) * 6371392 * IFERROR(IF(AVERAGEIF('TT History'!$B:$B, D5853, 'TT History'!$E:$E) &gt; 9.8%, 1.1205, IF(AVERAGEIF('TT History'!$B:$B, D5853, 'TT History'!$E:$E) &gt;= 8.5%, 1.1055, 1.0525)), 1.0525)</f>
        <v>35.020162872146699</v>
      </c>
    </row>
    <row r="5854" spans="1:8" x14ac:dyDescent="0.25">
      <c r="A5854" t="s">
        <v>176</v>
      </c>
      <c r="B5854" t="str">
        <f>VLOOKUP(C5854, olt_db!$B$2:$E$70, 2, 0)</f>
        <v>OLT-SMGN-Mega_Land</v>
      </c>
      <c r="C5854" t="s">
        <v>2034</v>
      </c>
      <c r="D5854" s="20" t="s">
        <v>2156</v>
      </c>
      <c r="E5854" s="20" t="s">
        <v>2476</v>
      </c>
      <c r="F5854" s="127">
        <v>2.9132831300373101</v>
      </c>
      <c r="G5854" s="128">
        <v>99.0987907349339</v>
      </c>
      <c r="H5854" s="51">
        <f>ACOS(COS(RADIANS(90-F5855)) * COS(RADIANS(90-F5854)) + SIN(RADIANS(90-F5855)) * SIN(RADIANS(90-F5854)) * COS(RADIANS(G5855-G5854))) * 6371392 * IFERROR(IF(AVERAGEIF('TT History'!$B:$B, D5854, 'TT History'!$E:$E) &gt; 9.8%, 1.1205, IF(AVERAGEIF('TT History'!$B:$B, D5854, 'TT History'!$E:$E) &gt;= 8.5%, 1.1055, 1.0525)), 1.0525)</f>
        <v>38.861275982166646</v>
      </c>
    </row>
    <row r="5855" spans="1:8" x14ac:dyDescent="0.25">
      <c r="A5855" t="s">
        <v>176</v>
      </c>
      <c r="B5855" t="str">
        <f>VLOOKUP(C5855, olt_db!$B$2:$E$70, 2, 0)</f>
        <v>OLT-SMGN-Mega_Land</v>
      </c>
      <c r="C5855" t="s">
        <v>2034</v>
      </c>
      <c r="D5855" s="20" t="s">
        <v>2156</v>
      </c>
      <c r="E5855" s="20" t="s">
        <v>2477</v>
      </c>
      <c r="F5855" s="127">
        <v>2.91356015117608</v>
      </c>
      <c r="G5855" s="128">
        <v>99.098607449222797</v>
      </c>
      <c r="H5855" s="51">
        <f>ACOS(COS(RADIANS(90-F5856)) * COS(RADIANS(90-F5855)) + SIN(RADIANS(90-F5856)) * SIN(RADIANS(90-F5855)) * COS(RADIANS(G5856-G5855))) * 6371392 * IFERROR(IF(AVERAGEIF('TT History'!$B:$B, D5855, 'TT History'!$E:$E) &gt; 9.8%, 1.1205, IF(AVERAGEIF('TT History'!$B:$B, D5855, 'TT History'!$E:$E) &gt;= 8.5%, 1.1055, 1.0525)), 1.0525)</f>
        <v>34.287424967467445</v>
      </c>
    </row>
    <row r="5856" spans="1:8" x14ac:dyDescent="0.25">
      <c r="A5856" t="s">
        <v>176</v>
      </c>
      <c r="B5856" t="str">
        <f>VLOOKUP(C5856, olt_db!$B$2:$E$70, 2, 0)</f>
        <v>OLT-SMGN-Mega_Land</v>
      </c>
      <c r="C5856" t="s">
        <v>2034</v>
      </c>
      <c r="D5856" s="20" t="s">
        <v>2156</v>
      </c>
      <c r="E5856" s="20" t="s">
        <v>2478</v>
      </c>
      <c r="F5856" s="127">
        <v>2.9138089706239301</v>
      </c>
      <c r="G5856" s="128">
        <v>99.098452615201893</v>
      </c>
      <c r="H5856" s="51">
        <f>ACOS(COS(RADIANS(90-F5857)) * COS(RADIANS(90-F5856)) + SIN(RADIANS(90-F5857)) * SIN(RADIANS(90-F5856)) * COS(RADIANS(G5857-G5856))) * 6371392 * IFERROR(IF(AVERAGEIF('TT History'!$B:$B, D5856, 'TT History'!$E:$E) &gt; 9.8%, 1.1205, IF(AVERAGEIF('TT History'!$B:$B, D5856, 'TT History'!$E:$E) &gt;= 8.5%, 1.1055, 1.0525)), 1.0525)</f>
        <v>30.513473512704238</v>
      </c>
    </row>
    <row r="5857" spans="1:8" x14ac:dyDescent="0.25">
      <c r="A5857" t="s">
        <v>176</v>
      </c>
      <c r="B5857" t="str">
        <f>VLOOKUP(C5857, olt_db!$B$2:$E$70, 2, 0)</f>
        <v>OLT-SMGN-Mega_Land</v>
      </c>
      <c r="C5857" t="s">
        <v>2034</v>
      </c>
      <c r="D5857" s="20" t="s">
        <v>2156</v>
      </c>
      <c r="E5857" s="20" t="s">
        <v>2479</v>
      </c>
      <c r="F5857" s="127">
        <v>2.9140215894851398</v>
      </c>
      <c r="G5857" s="128">
        <v>99.0983015454472</v>
      </c>
      <c r="H5857" s="51">
        <f>ACOS(COS(RADIANS(90-F5858)) * COS(RADIANS(90-F5857)) + SIN(RADIANS(90-F5858)) * SIN(RADIANS(90-F5857)) * COS(RADIANS(G5858-G5857))) * 6371392 * IFERROR(IF(AVERAGEIF('TT History'!$B:$B, D5857, 'TT History'!$E:$E) &gt; 9.8%, 1.1205, IF(AVERAGEIF('TT History'!$B:$B, D5857, 'TT History'!$E:$E) &gt;= 8.5%, 1.1055, 1.0525)), 1.0525)</f>
        <v>32.396072585529318</v>
      </c>
    </row>
    <row r="5858" spans="1:8" x14ac:dyDescent="0.25">
      <c r="A5858" t="s">
        <v>176</v>
      </c>
      <c r="B5858" t="str">
        <f>VLOOKUP(C5858, olt_db!$B$2:$E$70, 2, 0)</f>
        <v>OLT-SMGN-Mega_Land</v>
      </c>
      <c r="C5858" t="s">
        <v>2034</v>
      </c>
      <c r="D5858" s="20" t="s">
        <v>2156</v>
      </c>
      <c r="E5858" s="20" t="s">
        <v>2480</v>
      </c>
      <c r="F5858" s="127">
        <v>2.9142446402995801</v>
      </c>
      <c r="G5858" s="128">
        <v>99.098137430057093</v>
      </c>
      <c r="H5858" s="51">
        <f>ACOS(COS(RADIANS(90-F5859)) * COS(RADIANS(90-F5858)) + SIN(RADIANS(90-F5859)) * SIN(RADIANS(90-F5858)) * COS(RADIANS(G5859-G5858))) * 6371392 * IFERROR(IF(AVERAGEIF('TT History'!$B:$B, D5858, 'TT History'!$E:$E) &gt; 9.8%, 1.1205, IF(AVERAGEIF('TT History'!$B:$B, D5858, 'TT History'!$E:$E) &gt;= 8.5%, 1.1055, 1.0525)), 1.0525)</f>
        <v>32.713830071193435</v>
      </c>
    </row>
    <row r="5859" spans="1:8" x14ac:dyDescent="0.25">
      <c r="A5859" t="s">
        <v>176</v>
      </c>
      <c r="B5859" t="str">
        <f>VLOOKUP(C5859, olt_db!$B$2:$E$70, 2, 0)</f>
        <v>OLT-SMGN-Mega_Land</v>
      </c>
      <c r="C5859" t="s">
        <v>2034</v>
      </c>
      <c r="D5859" s="20" t="s">
        <v>2156</v>
      </c>
      <c r="E5859" s="20" t="s">
        <v>2481</v>
      </c>
      <c r="F5859" s="127">
        <v>2.9144708079678798</v>
      </c>
      <c r="G5859" s="128">
        <v>99.097972978070402</v>
      </c>
      <c r="H5859" s="51">
        <f>ACOS(COS(RADIANS(90-F5860)) * COS(RADIANS(90-F5859)) + SIN(RADIANS(90-F5860)) * SIN(RADIANS(90-F5859)) * COS(RADIANS(G5860-G5859))) * 6371392 * IFERROR(IF(AVERAGEIF('TT History'!$B:$B, D5859, 'TT History'!$E:$E) &gt; 9.8%, 1.1205, IF(AVERAGEIF('TT History'!$B:$B, D5859, 'TT History'!$E:$E) &gt;= 8.5%, 1.1055, 1.0525)), 1.0525)</f>
        <v>19.622335053862333</v>
      </c>
    </row>
    <row r="5860" spans="1:8" x14ac:dyDescent="0.25">
      <c r="A5860" t="s">
        <v>176</v>
      </c>
      <c r="B5860" t="str">
        <f>VLOOKUP(C5860, olt_db!$B$2:$E$70, 2, 0)</f>
        <v>OLT-SMGN-Mega_Land</v>
      </c>
      <c r="C5860" t="s">
        <v>2034</v>
      </c>
      <c r="D5860" s="20" t="s">
        <v>2156</v>
      </c>
      <c r="E5860" s="20" t="s">
        <v>2482</v>
      </c>
      <c r="F5860" s="127">
        <v>2.9146035788292202</v>
      </c>
      <c r="G5860" s="128">
        <v>99.097870476305303</v>
      </c>
      <c r="H5860" s="51">
        <f>ACOS(COS(RADIANS(90-F5861)) * COS(RADIANS(90-F5860)) + SIN(RADIANS(90-F5861)) * SIN(RADIANS(90-F5860)) * COS(RADIANS(G5861-G5860))) * 6371392 * IFERROR(IF(AVERAGEIF('TT History'!$B:$B, D5860, 'TT History'!$E:$E) &gt; 9.8%, 1.1205, IF(AVERAGEIF('TT History'!$B:$B, D5860, 'TT History'!$E:$E) &gt;= 8.5%, 1.1055, 1.0525)), 1.0525)</f>
        <v>20.779709529511415</v>
      </c>
    </row>
    <row r="5861" spans="1:8" x14ac:dyDescent="0.25">
      <c r="A5861" t="s">
        <v>176</v>
      </c>
      <c r="B5861" t="str">
        <f>VLOOKUP(C5861, olt_db!$B$2:$E$70, 2, 0)</f>
        <v>OLT-SMGN-Mega_Land</v>
      </c>
      <c r="C5861" t="s">
        <v>2034</v>
      </c>
      <c r="D5861" s="20" t="s">
        <v>2156</v>
      </c>
      <c r="E5861" s="20" t="s">
        <v>2483</v>
      </c>
      <c r="F5861" s="127">
        <v>2.9147405418436398</v>
      </c>
      <c r="G5861" s="128">
        <v>99.097757357874002</v>
      </c>
      <c r="H5861" s="51">
        <f>ACOS(COS(RADIANS(90-F5862)) * COS(RADIANS(90-F5861)) + SIN(RADIANS(90-F5862)) * SIN(RADIANS(90-F5861)) * COS(RADIANS(G5862-G5861))) * 6371392 * IFERROR(IF(AVERAGEIF('TT History'!$B:$B, D5861, 'TT History'!$E:$E) &gt; 9.8%, 1.1205, IF(AVERAGEIF('TT History'!$B:$B, D5861, 'TT History'!$E:$E) &gt;= 8.5%, 1.1055, 1.0525)), 1.0525)</f>
        <v>15.187368585227858</v>
      </c>
    </row>
    <row r="5862" spans="1:8" x14ac:dyDescent="0.25">
      <c r="A5862" t="s">
        <v>176</v>
      </c>
      <c r="B5862" t="str">
        <f>VLOOKUP(C5862, olt_db!$B$2:$E$70, 2, 0)</f>
        <v>OLT-SMGN-Mega_Land</v>
      </c>
      <c r="C5862" t="s">
        <v>2034</v>
      </c>
      <c r="D5862" s="20" t="s">
        <v>2156</v>
      </c>
      <c r="E5862" s="20" t="s">
        <v>2484</v>
      </c>
      <c r="F5862" s="127">
        <v>2.9148426607681102</v>
      </c>
      <c r="G5862" s="128">
        <v>99.097677195390204</v>
      </c>
      <c r="H5862" s="51">
        <f>ACOS(COS(RADIANS(90-F5863)) * COS(RADIANS(90-F5862)) + SIN(RADIANS(90-F5863)) * SIN(RADIANS(90-F5862)) * COS(RADIANS(G5863-G5862))) * 6371392 * IFERROR(IF(AVERAGEIF('TT History'!$B:$B, D5862, 'TT History'!$E:$E) &gt; 9.8%, 1.1205, IF(AVERAGEIF('TT History'!$B:$B, D5862, 'TT History'!$E:$E) &gt;= 8.5%, 1.1055, 1.0525)), 1.0525)</f>
        <v>16.722832463029555</v>
      </c>
    </row>
    <row r="5863" spans="1:8" x14ac:dyDescent="0.25">
      <c r="A5863" t="s">
        <v>176</v>
      </c>
      <c r="B5863" t="str">
        <f>VLOOKUP(C5863, olt_db!$B$2:$E$70, 2, 0)</f>
        <v>OLT-SMGN-Mega_Land</v>
      </c>
      <c r="C5863" t="s">
        <v>2034</v>
      </c>
      <c r="D5863" s="20" t="s">
        <v>2156</v>
      </c>
      <c r="E5863" s="20" t="s">
        <v>2485</v>
      </c>
      <c r="F5863" s="127">
        <v>2.9149541136697499</v>
      </c>
      <c r="G5863" s="128">
        <v>99.097587678054893</v>
      </c>
      <c r="H5863" s="51">
        <f>ACOS(COS(RADIANS(90-F5864)) * COS(RADIANS(90-F5863)) + SIN(RADIANS(90-F5864)) * SIN(RADIANS(90-F5863)) * COS(RADIANS(G5864-G5863))) * 6371392 * IFERROR(IF(AVERAGEIF('TT History'!$B:$B, D5863, 'TT History'!$E:$E) &gt; 9.8%, 1.1205, IF(AVERAGEIF('TT History'!$B:$B, D5863, 'TT History'!$E:$E) &gt;= 8.5%, 1.1055, 1.0525)), 1.0525)</f>
        <v>15.749927638645756</v>
      </c>
    </row>
    <row r="5864" spans="1:8" x14ac:dyDescent="0.25">
      <c r="A5864" t="s">
        <v>176</v>
      </c>
      <c r="B5864" t="str">
        <f>VLOOKUP(C5864, olt_db!$B$2:$E$70, 2, 0)</f>
        <v>OLT-SMGN-Mega_Land</v>
      </c>
      <c r="C5864" t="s">
        <v>2034</v>
      </c>
      <c r="D5864" s="20" t="s">
        <v>2156</v>
      </c>
      <c r="E5864" s="20" t="s">
        <v>2486</v>
      </c>
      <c r="F5864" s="127">
        <v>2.9150572493160798</v>
      </c>
      <c r="G5864" s="128">
        <v>99.097501125285902</v>
      </c>
      <c r="H5864" s="51">
        <f>ACOS(COS(RADIANS(90-F5865)) * COS(RADIANS(90-F5864)) + SIN(RADIANS(90-F5865)) * SIN(RADIANS(90-F5864)) * COS(RADIANS(G5865-G5864))) * 6371392 * IFERROR(IF(AVERAGEIF('TT History'!$B:$B, D5864, 'TT History'!$E:$E) &gt; 9.8%, 1.1205, IF(AVERAGEIF('TT History'!$B:$B, D5864, 'TT History'!$E:$E) &gt;= 8.5%, 1.1055, 1.0525)), 1.0525)</f>
        <v>15.536414594275534</v>
      </c>
    </row>
    <row r="5865" spans="1:8" x14ac:dyDescent="0.25">
      <c r="A5865" t="s">
        <v>176</v>
      </c>
      <c r="B5865" t="str">
        <f>VLOOKUP(C5865, olt_db!$B$2:$E$70, 2, 0)</f>
        <v>OLT-SMGN-Mega_Land</v>
      </c>
      <c r="C5865" t="s">
        <v>2034</v>
      </c>
      <c r="D5865" s="20" t="s">
        <v>2156</v>
      </c>
      <c r="E5865" s="20" t="s">
        <v>2487</v>
      </c>
      <c r="F5865" s="127">
        <v>2.9151663803175198</v>
      </c>
      <c r="G5865" s="128">
        <v>99.097425451194198</v>
      </c>
      <c r="H5865" s="51">
        <f>ACOS(COS(RADIANS(90-F5866)) * COS(RADIANS(90-F5865)) + SIN(RADIANS(90-F5866)) * SIN(RADIANS(90-F5865)) * COS(RADIANS(G5866-G5865))) * 6371392 * IFERROR(IF(AVERAGEIF('TT History'!$B:$B, D5865, 'TT History'!$E:$E) &gt; 9.8%, 1.1205, IF(AVERAGEIF('TT History'!$B:$B, D5865, 'TT History'!$E:$E) &gt;= 8.5%, 1.1055, 1.0525)), 1.0525)</f>
        <v>15.103970681646746</v>
      </c>
    </row>
    <row r="5866" spans="1:8" x14ac:dyDescent="0.25">
      <c r="A5866" t="s">
        <v>176</v>
      </c>
      <c r="B5866" t="str">
        <f>VLOOKUP(C5866, olt_db!$B$2:$E$70, 2, 0)</f>
        <v>OLT-SMGN-Mega_Land</v>
      </c>
      <c r="C5866" t="s">
        <v>2034</v>
      </c>
      <c r="D5866" s="20" t="s">
        <v>2156</v>
      </c>
      <c r="E5866" s="20" t="s">
        <v>2488</v>
      </c>
      <c r="F5866" s="127">
        <v>2.9152649641994999</v>
      </c>
      <c r="G5866" s="128">
        <v>99.097342063275406</v>
      </c>
      <c r="H5866" s="51">
        <f>ACOS(COS(RADIANS(90-F5867)) * COS(RADIANS(90-F5866)) + SIN(RADIANS(90-F5867)) * SIN(RADIANS(90-F5866)) * COS(RADIANS(G5867-G5866))) * 6371392 * IFERROR(IF(AVERAGEIF('TT History'!$B:$B, D5866, 'TT History'!$E:$E) &gt; 9.8%, 1.1205, IF(AVERAGEIF('TT History'!$B:$B, D5866, 'TT History'!$E:$E) &gt;= 8.5%, 1.1055, 1.0525)), 1.0525)</f>
        <v>17.564455838934709</v>
      </c>
    </row>
    <row r="5867" spans="1:8" x14ac:dyDescent="0.25">
      <c r="A5867" t="s">
        <v>176</v>
      </c>
      <c r="B5867" t="str">
        <f>VLOOKUP(C5867, olt_db!$B$2:$E$70, 2, 0)</f>
        <v>OLT-SMGN-Mega_Land</v>
      </c>
      <c r="C5867" t="s">
        <v>2034</v>
      </c>
      <c r="D5867" s="20" t="s">
        <v>2156</v>
      </c>
      <c r="E5867" s="20" t="s">
        <v>2489</v>
      </c>
      <c r="F5867" s="127">
        <v>2.91539073396204</v>
      </c>
      <c r="G5867" s="128">
        <v>99.097260077939595</v>
      </c>
      <c r="H5867" s="51">
        <f>ACOS(COS(RADIANS(90-F5868)) * COS(RADIANS(90-F5867)) + SIN(RADIANS(90-F5868)) * SIN(RADIANS(90-F5867)) * COS(RADIANS(G5868-G5867))) * 6371392 * IFERROR(IF(AVERAGEIF('TT History'!$B:$B, D5867, 'TT History'!$E:$E) &gt; 9.8%, 1.1205, IF(AVERAGEIF('TT History'!$B:$B, D5867, 'TT History'!$E:$E) &gt;= 8.5%, 1.1055, 1.0525)), 1.0525)</f>
        <v>14.068225592823062</v>
      </c>
    </row>
    <row r="5868" spans="1:8" x14ac:dyDescent="0.25">
      <c r="A5868" t="s">
        <v>176</v>
      </c>
      <c r="B5868" t="str">
        <f>VLOOKUP(C5868, olt_db!$B$2:$E$70, 2, 0)</f>
        <v>OLT-SMGN-Mega_Land</v>
      </c>
      <c r="C5868" t="s">
        <v>2034</v>
      </c>
      <c r="D5868" s="20" t="s">
        <v>2156</v>
      </c>
      <c r="E5868" s="20" t="s">
        <v>2490</v>
      </c>
      <c r="F5868" s="127">
        <v>2.9154882355187399</v>
      </c>
      <c r="G5868" s="128">
        <v>99.097189682247503</v>
      </c>
      <c r="H5868" s="51">
        <f>ACOS(COS(RADIANS(90-F5869)) * COS(RADIANS(90-F5868)) + SIN(RADIANS(90-F5869)) * SIN(RADIANS(90-F5868)) * COS(RADIANS(G5869-G5868))) * 6371392 * IFERROR(IF(AVERAGEIF('TT History'!$B:$B, D5868, 'TT History'!$E:$E) &gt; 9.8%, 1.1205, IF(AVERAGEIF('TT History'!$B:$B, D5868, 'TT History'!$E:$E) &gt;= 8.5%, 1.1055, 1.0525)), 1.0525)</f>
        <v>14.411467629404367</v>
      </c>
    </row>
    <row r="5869" spans="1:8" x14ac:dyDescent="0.25">
      <c r="A5869" t="s">
        <v>176</v>
      </c>
      <c r="B5869" t="str">
        <f>VLOOKUP(C5869, olt_db!$B$2:$E$70, 2, 0)</f>
        <v>OLT-SMGN-Mega_Land</v>
      </c>
      <c r="C5869" t="s">
        <v>2034</v>
      </c>
      <c r="D5869" s="20" t="s">
        <v>2156</v>
      </c>
      <c r="E5869" s="20" t="s">
        <v>2491</v>
      </c>
      <c r="F5869" s="127">
        <v>2.91559091743822</v>
      </c>
      <c r="G5869" s="128">
        <v>99.0971216394626</v>
      </c>
      <c r="H5869" s="51">
        <f>ACOS(COS(RADIANS(90-F5870)) * COS(RADIANS(90-F5869)) + SIN(RADIANS(90-F5870)) * SIN(RADIANS(90-F5869)) * COS(RADIANS(G5870-G5869))) * 6371392 * IFERROR(IF(AVERAGEIF('TT History'!$B:$B, D5869, 'TT History'!$E:$E) &gt; 9.8%, 1.1205, IF(AVERAGEIF('TT History'!$B:$B, D5869, 'TT History'!$E:$E) &gt;= 8.5%, 1.1055, 1.0525)), 1.0525)</f>
        <v>17.938514775380163</v>
      </c>
    </row>
    <row r="5870" spans="1:8" x14ac:dyDescent="0.25">
      <c r="A5870" t="s">
        <v>176</v>
      </c>
      <c r="B5870" t="str">
        <f>VLOOKUP(C5870, olt_db!$B$2:$E$70, 2, 0)</f>
        <v>OLT-SMGN-Mega_Land</v>
      </c>
      <c r="C5870" t="s">
        <v>2034</v>
      </c>
      <c r="D5870" s="20" t="s">
        <v>2156</v>
      </c>
      <c r="E5870" s="20" t="s">
        <v>2492</v>
      </c>
      <c r="F5870" s="127">
        <v>2.9157157855615301</v>
      </c>
      <c r="G5870" s="128">
        <v>99.0970326447042</v>
      </c>
      <c r="H5870" s="51">
        <f>ACOS(COS(RADIANS(90-F5871)) * COS(RADIANS(90-F5870)) + SIN(RADIANS(90-F5871)) * SIN(RADIANS(90-F5870)) * COS(RADIANS(G5871-G5870))) * 6371392 * IFERROR(IF(AVERAGEIF('TT History'!$B:$B, D5870, 'TT History'!$E:$E) &gt; 9.8%, 1.1205, IF(AVERAGEIF('TT History'!$B:$B, D5870, 'TT History'!$E:$E) &gt;= 8.5%, 1.1055, 1.0525)), 1.0525)</f>
        <v>18.274085413637437</v>
      </c>
    </row>
    <row r="5871" spans="1:8" x14ac:dyDescent="0.25">
      <c r="A5871" t="s">
        <v>176</v>
      </c>
      <c r="B5871" t="str">
        <f>VLOOKUP(C5871, olt_db!$B$2:$E$70, 2, 0)</f>
        <v>OLT-SMGN-Mega_Land</v>
      </c>
      <c r="C5871" t="s">
        <v>2034</v>
      </c>
      <c r="D5871" s="20" t="s">
        <v>2156</v>
      </c>
      <c r="E5871" s="20" t="s">
        <v>2493</v>
      </c>
      <c r="F5871" s="127">
        <v>2.9158432583831901</v>
      </c>
      <c r="G5871" s="128">
        <v>99.096942368474402</v>
      </c>
      <c r="H5871" s="51">
        <f>ACOS(COS(RADIANS(90-F5872)) * COS(RADIANS(90-F5871)) + SIN(RADIANS(90-F5872)) * SIN(RADIANS(90-F5871)) * COS(RADIANS(G5872-G5871))) * 6371392 * IFERROR(IF(AVERAGEIF('TT History'!$B:$B, D5871, 'TT History'!$E:$E) &gt; 9.8%, 1.1205, IF(AVERAGEIF('TT History'!$B:$B, D5871, 'TT History'!$E:$E) &gt;= 8.5%, 1.1055, 1.0525)), 1.0525)</f>
        <v>16.426131222316727</v>
      </c>
    </row>
    <row r="5872" spans="1:8" x14ac:dyDescent="0.25">
      <c r="A5872" t="s">
        <v>176</v>
      </c>
      <c r="B5872" t="str">
        <f>VLOOKUP(C5872, olt_db!$B$2:$E$70, 2, 0)</f>
        <v>OLT-SMGN-Mega_Land</v>
      </c>
      <c r="C5872" t="s">
        <v>2034</v>
      </c>
      <c r="D5872" s="20" t="s">
        <v>2156</v>
      </c>
      <c r="E5872" s="20" t="s">
        <v>2494</v>
      </c>
      <c r="F5872" s="127">
        <v>2.91595440461629</v>
      </c>
      <c r="G5872" s="128">
        <v>99.096856564850199</v>
      </c>
      <c r="H5872" s="51">
        <f>ACOS(COS(RADIANS(90-F5873)) * COS(RADIANS(90-F5872)) + SIN(RADIANS(90-F5873)) * SIN(RADIANS(90-F5872)) * COS(RADIANS(G5873-G5872))) * 6371392 * IFERROR(IF(AVERAGEIF('TT History'!$B:$B, D5872, 'TT History'!$E:$E) &gt; 9.8%, 1.1205, IF(AVERAGEIF('TT History'!$B:$B, D5872, 'TT History'!$E:$E) &gt;= 8.5%, 1.1055, 1.0525)), 1.0525)</f>
        <v>22.612778622512685</v>
      </c>
    </row>
    <row r="5873" spans="1:8" x14ac:dyDescent="0.25">
      <c r="A5873" t="s">
        <v>176</v>
      </c>
      <c r="B5873" t="str">
        <f>VLOOKUP(C5873, olt_db!$B$2:$E$70, 2, 0)</f>
        <v>OLT-SMGN-Mega_Land</v>
      </c>
      <c r="C5873" t="s">
        <v>2034</v>
      </c>
      <c r="D5873" s="20" t="s">
        <v>2156</v>
      </c>
      <c r="E5873" s="20" t="s">
        <v>2495</v>
      </c>
      <c r="F5873" s="127">
        <v>2.91610455112325</v>
      </c>
      <c r="G5873" s="128">
        <v>99.096734812382294</v>
      </c>
      <c r="H5873" s="51">
        <f>ACOS(COS(RADIANS(90-F5874)) * COS(RADIANS(90-F5873)) + SIN(RADIANS(90-F5874)) * SIN(RADIANS(90-F5873)) * COS(RADIANS(G5874-G5873))) * 6371392 * IFERROR(IF(AVERAGEIF('TT History'!$B:$B, D5873, 'TT History'!$E:$E) &gt; 9.8%, 1.1205, IF(AVERAGEIF('TT History'!$B:$B, D5873, 'TT History'!$E:$E) &gt;= 8.5%, 1.1055, 1.0525)), 1.0525)</f>
        <v>23.141341931369976</v>
      </c>
    </row>
    <row r="5874" spans="1:8" x14ac:dyDescent="0.25">
      <c r="A5874" t="s">
        <v>176</v>
      </c>
      <c r="B5874" t="str">
        <f>VLOOKUP(C5874, olt_db!$B$2:$E$70, 2, 0)</f>
        <v>OLT-SMGN-Mega_Land</v>
      </c>
      <c r="C5874" t="s">
        <v>2034</v>
      </c>
      <c r="D5874" s="20" t="s">
        <v>2156</v>
      </c>
      <c r="E5874" s="20" t="s">
        <v>2496</v>
      </c>
      <c r="F5874" s="127">
        <v>2.9162531792330402</v>
      </c>
      <c r="G5874" s="128">
        <v>99.096604246768294</v>
      </c>
      <c r="H5874" s="51">
        <f>ACOS(COS(RADIANS(90-F5875)) * COS(RADIANS(90-F5874)) + SIN(RADIANS(90-F5875)) * SIN(RADIANS(90-F5874)) * COS(RADIANS(G5875-G5874))) * 6371392 * IFERROR(IF(AVERAGEIF('TT History'!$B:$B, D5874, 'TT History'!$E:$E) &gt; 9.8%, 1.1205, IF(AVERAGEIF('TT History'!$B:$B, D5874, 'TT History'!$E:$E) &gt;= 8.5%, 1.1055, 1.0525)), 1.0525)</f>
        <v>20.761682120764238</v>
      </c>
    </row>
    <row r="5875" spans="1:8" x14ac:dyDescent="0.25">
      <c r="A5875" t="s">
        <v>176</v>
      </c>
      <c r="B5875" t="str">
        <f>VLOOKUP(C5875, olt_db!$B$2:$E$70, 2, 0)</f>
        <v>OLT-SMGN-Mega_Land</v>
      </c>
      <c r="C5875" t="s">
        <v>2034</v>
      </c>
      <c r="D5875" s="20" t="s">
        <v>2156</v>
      </c>
      <c r="E5875" s="20" t="s">
        <v>2497</v>
      </c>
      <c r="F5875" s="127">
        <v>2.9163875600387299</v>
      </c>
      <c r="G5875" s="128">
        <v>99.096488300368307</v>
      </c>
      <c r="H5875" s="51">
        <f>ACOS(COS(RADIANS(90-F5876)) * COS(RADIANS(90-F5875)) + SIN(RADIANS(90-F5876)) * SIN(RADIANS(90-F5875)) * COS(RADIANS(G5876-G5875))) * 6371392 * IFERROR(IF(AVERAGEIF('TT History'!$B:$B, D5875, 'TT History'!$E:$E) &gt; 9.8%, 1.1205, IF(AVERAGEIF('TT History'!$B:$B, D5875, 'TT History'!$E:$E) &gt;= 8.5%, 1.1055, 1.0525)), 1.0525)</f>
        <v>20.855254481668926</v>
      </c>
    </row>
    <row r="5876" spans="1:8" x14ac:dyDescent="0.25">
      <c r="A5876" t="s">
        <v>176</v>
      </c>
      <c r="B5876" t="str">
        <f>VLOOKUP(C5876, olt_db!$B$2:$E$70, 2, 0)</f>
        <v>OLT-SMGN-Mega_Land</v>
      </c>
      <c r="C5876" t="s">
        <v>2034</v>
      </c>
      <c r="D5876" s="20" t="s">
        <v>2156</v>
      </c>
      <c r="E5876" s="20" t="s">
        <v>2498</v>
      </c>
      <c r="F5876" s="127">
        <v>2.9165225887513602</v>
      </c>
      <c r="G5876" s="128">
        <v>99.096371880976605</v>
      </c>
      <c r="H5876" s="51">
        <f>ACOS(COS(RADIANS(90-F5877)) * COS(RADIANS(90-F5876)) + SIN(RADIANS(90-F5877)) * SIN(RADIANS(90-F5876)) * COS(RADIANS(G5877-G5876))) * 6371392 * IFERROR(IF(AVERAGEIF('TT History'!$B:$B, D5876, 'TT History'!$E:$E) &gt; 9.8%, 1.1205, IF(AVERAGEIF('TT History'!$B:$B, D5876, 'TT History'!$E:$E) &gt;= 8.5%, 1.1055, 1.0525)), 1.0525)</f>
        <v>22.972446895740962</v>
      </c>
    </row>
    <row r="5877" spans="1:8" x14ac:dyDescent="0.25">
      <c r="A5877" t="s">
        <v>176</v>
      </c>
      <c r="B5877" t="str">
        <f>VLOOKUP(C5877, olt_db!$B$2:$E$70, 2, 0)</f>
        <v>OLT-SMGN-Mega_Land</v>
      </c>
      <c r="C5877" t="s">
        <v>2034</v>
      </c>
      <c r="D5877" s="20" t="s">
        <v>2156</v>
      </c>
      <c r="E5877" s="20" t="s">
        <v>2499</v>
      </c>
      <c r="F5877" s="127">
        <v>2.9166733078540599</v>
      </c>
      <c r="G5877" s="128">
        <v>99.096245982869803</v>
      </c>
      <c r="H5877" s="51">
        <f>ACOS(COS(RADIANS(90-F5878)) * COS(RADIANS(90-F5877)) + SIN(RADIANS(90-F5878)) * SIN(RADIANS(90-F5877)) * COS(RADIANS(G5878-G5877))) * 6371392 * IFERROR(IF(AVERAGEIF('TT History'!$B:$B, D5877, 'TT History'!$E:$E) &gt; 9.8%, 1.1205, IF(AVERAGEIF('TT History'!$B:$B, D5877, 'TT History'!$E:$E) &gt;= 8.5%, 1.1055, 1.0525)), 1.0525)</f>
        <v>20.01780867193316</v>
      </c>
    </row>
    <row r="5878" spans="1:8" x14ac:dyDescent="0.25">
      <c r="A5878" t="s">
        <v>176</v>
      </c>
      <c r="B5878" t="str">
        <f>VLOOKUP(C5878, olt_db!$B$2:$E$70, 2, 0)</f>
        <v>OLT-SMGN-Mega_Land</v>
      </c>
      <c r="C5878" t="s">
        <v>2034</v>
      </c>
      <c r="D5878" s="20" t="s">
        <v>2156</v>
      </c>
      <c r="E5878" s="20" t="s">
        <v>2500</v>
      </c>
      <c r="F5878" s="127">
        <v>2.9168031882951002</v>
      </c>
      <c r="G5878" s="128">
        <v>99.0961345558826</v>
      </c>
      <c r="H5878" s="51">
        <f>ACOS(COS(RADIANS(90-F5879)) * COS(RADIANS(90-F5878)) + SIN(RADIANS(90-F5879)) * SIN(RADIANS(90-F5878)) * COS(RADIANS(G5879-G5878))) * 6371392 * IFERROR(IF(AVERAGEIF('TT History'!$B:$B, D5878, 'TT History'!$E:$E) &gt; 9.8%, 1.1205, IF(AVERAGEIF('TT History'!$B:$B, D5878, 'TT History'!$E:$E) &gt;= 8.5%, 1.1055, 1.0525)), 1.0525)</f>
        <v>21.655966792095366</v>
      </c>
    </row>
    <row r="5879" spans="1:8" x14ac:dyDescent="0.25">
      <c r="A5879" t="s">
        <v>176</v>
      </c>
      <c r="B5879" t="str">
        <f>VLOOKUP(C5879, olt_db!$B$2:$E$70, 2, 0)</f>
        <v>OLT-SMGN-Mega_Land</v>
      </c>
      <c r="C5879" t="s">
        <v>2034</v>
      </c>
      <c r="D5879" s="20" t="s">
        <v>2156</v>
      </c>
      <c r="E5879" s="20" t="s">
        <v>2501</v>
      </c>
      <c r="F5879" s="127">
        <v>2.9169402571893999</v>
      </c>
      <c r="G5879" s="128">
        <v>99.096010103172304</v>
      </c>
      <c r="H5879" s="51">
        <f>ACOS(COS(RADIANS(90-F5880)) * COS(RADIANS(90-F5879)) + SIN(RADIANS(90-F5880)) * SIN(RADIANS(90-F5879)) * COS(RADIANS(G5880-G5879))) * 6371392 * IFERROR(IF(AVERAGEIF('TT History'!$B:$B, D5879, 'TT History'!$E:$E) &gt; 9.8%, 1.1205, IF(AVERAGEIF('TT History'!$B:$B, D5879, 'TT History'!$E:$E) &gt;= 8.5%, 1.1055, 1.0525)), 1.0525)</f>
        <v>23.815635770123478</v>
      </c>
    </row>
    <row r="5880" spans="1:8" x14ac:dyDescent="0.25">
      <c r="A5880" t="s">
        <v>176</v>
      </c>
      <c r="B5880" t="str">
        <f>VLOOKUP(C5880, olt_db!$B$2:$E$70, 2, 0)</f>
        <v>OLT-SMGN-Mega_Land</v>
      </c>
      <c r="C5880" t="s">
        <v>2034</v>
      </c>
      <c r="D5880" s="20" t="s">
        <v>2156</v>
      </c>
      <c r="E5880" s="20" t="s">
        <v>2502</v>
      </c>
      <c r="F5880" s="127">
        <v>2.9170933042245699</v>
      </c>
      <c r="G5880" s="128">
        <v>99.095875831418894</v>
      </c>
      <c r="H5880" s="51">
        <f>ACOS(COS(RADIANS(90-F5881)) * COS(RADIANS(90-F5880)) + SIN(RADIANS(90-F5881)) * SIN(RADIANS(90-F5880)) * COS(RADIANS(G5881-G5880))) * 6371392 * IFERROR(IF(AVERAGEIF('TT History'!$B:$B, D5880, 'TT History'!$E:$E) &gt; 9.8%, 1.1205, IF(AVERAGEIF('TT History'!$B:$B, D5880, 'TT History'!$E:$E) &gt;= 8.5%, 1.1055, 1.0525)), 1.0525)</f>
        <v>24.060071952008844</v>
      </c>
    </row>
    <row r="5881" spans="1:8" x14ac:dyDescent="0.25">
      <c r="A5881" t="s">
        <v>176</v>
      </c>
      <c r="B5881" t="str">
        <f>VLOOKUP(C5881, olt_db!$B$2:$E$70, 2, 0)</f>
        <v>OLT-SMGN-Mega_Land</v>
      </c>
      <c r="C5881" t="s">
        <v>2034</v>
      </c>
      <c r="D5881" s="20" t="s">
        <v>2156</v>
      </c>
      <c r="E5881" s="20" t="s">
        <v>2503</v>
      </c>
      <c r="F5881" s="127">
        <v>2.9172541042043099</v>
      </c>
      <c r="G5881" s="128">
        <v>99.095747592357995</v>
      </c>
      <c r="H5881" s="51">
        <f>ACOS(COS(RADIANS(90-F5882)) * COS(RADIANS(90-F5881)) + SIN(RADIANS(90-F5882)) * SIN(RADIANS(90-F5881)) * COS(RADIANS(G5882-G5881))) * 6371392 * IFERROR(IF(AVERAGEIF('TT History'!$B:$B, D5881, 'TT History'!$E:$E) &gt; 9.8%, 1.1205, IF(AVERAGEIF('TT History'!$B:$B, D5881, 'TT History'!$E:$E) &gt;= 8.5%, 1.1055, 1.0525)), 1.0525)</f>
        <v>25.686697669015906</v>
      </c>
    </row>
    <row r="5882" spans="1:8" x14ac:dyDescent="0.25">
      <c r="A5882" t="s">
        <v>176</v>
      </c>
      <c r="B5882" t="str">
        <f>VLOOKUP(C5882, olt_db!$B$2:$E$70, 2, 0)</f>
        <v>OLT-SMGN-Mega_Land</v>
      </c>
      <c r="C5882" t="s">
        <v>2034</v>
      </c>
      <c r="D5882" s="20" t="s">
        <v>2156</v>
      </c>
      <c r="E5882" s="20" t="s">
        <v>2504</v>
      </c>
      <c r="F5882" s="127">
        <v>2.9174176835476202</v>
      </c>
      <c r="G5882" s="128">
        <v>99.095601082631404</v>
      </c>
      <c r="H5882" s="51">
        <f>ACOS(COS(RADIANS(90-F5883)) * COS(RADIANS(90-F5882)) + SIN(RADIANS(90-F5883)) * SIN(RADIANS(90-F5882)) * COS(RADIANS(G5883-G5882))) * 6371392 * IFERROR(IF(AVERAGEIF('TT History'!$B:$B, D5882, 'TT History'!$E:$E) &gt; 9.8%, 1.1205, IF(AVERAGEIF('TT History'!$B:$B, D5882, 'TT History'!$E:$E) &gt;= 8.5%, 1.1055, 1.0525)), 1.0525)</f>
        <v>26.15340076574007</v>
      </c>
    </row>
    <row r="5883" spans="1:8" x14ac:dyDescent="0.25">
      <c r="A5883" t="s">
        <v>176</v>
      </c>
      <c r="B5883" t="str">
        <f>VLOOKUP(C5883, olt_db!$B$2:$E$70, 2, 0)</f>
        <v>OLT-SMGN-Mega_Land</v>
      </c>
      <c r="C5883" t="s">
        <v>2034</v>
      </c>
      <c r="D5883" s="20" t="s">
        <v>2156</v>
      </c>
      <c r="E5883" s="20" t="s">
        <v>2505</v>
      </c>
      <c r="F5883" s="127">
        <v>2.9175872019894502</v>
      </c>
      <c r="G5883" s="128">
        <v>99.095455305604801</v>
      </c>
      <c r="H5883" s="51">
        <f>ACOS(COS(RADIANS(90-F5884)) * COS(RADIANS(90-F5883)) + SIN(RADIANS(90-F5884)) * SIN(RADIANS(90-F5883)) * COS(RADIANS(G5884-G5883))) * 6371392 * IFERROR(IF(AVERAGEIF('TT History'!$B:$B, D5883, 'TT History'!$E:$E) &gt; 9.8%, 1.1205, IF(AVERAGEIF('TT History'!$B:$B, D5883, 'TT History'!$E:$E) &gt;= 8.5%, 1.1055, 1.0525)), 1.0525)</f>
        <v>27.295043717203431</v>
      </c>
    </row>
    <row r="5884" spans="1:8" x14ac:dyDescent="0.25">
      <c r="A5884" t="s">
        <v>176</v>
      </c>
      <c r="B5884" t="str">
        <f>VLOOKUP(C5884, olt_db!$B$2:$E$70, 2, 0)</f>
        <v>OLT-SMGN-Mega_Land</v>
      </c>
      <c r="C5884" t="s">
        <v>2034</v>
      </c>
      <c r="D5884" s="20" t="s">
        <v>2156</v>
      </c>
      <c r="E5884" s="20" t="s">
        <v>2506</v>
      </c>
      <c r="F5884" s="127">
        <v>2.9177607181677598</v>
      </c>
      <c r="G5884" s="128">
        <v>99.095299283938601</v>
      </c>
      <c r="H5884" s="51">
        <f>ACOS(COS(RADIANS(90-F5885)) * COS(RADIANS(90-F5884)) + SIN(RADIANS(90-F5885)) * SIN(RADIANS(90-F5884)) * COS(RADIANS(G5885-G5884))) * 6371392 * IFERROR(IF(AVERAGEIF('TT History'!$B:$B, D5884, 'TT History'!$E:$E) &gt; 9.8%, 1.1205, IF(AVERAGEIF('TT History'!$B:$B, D5884, 'TT History'!$E:$E) &gt;= 8.5%, 1.1055, 1.0525)), 1.0525)</f>
        <v>23.282867355917631</v>
      </c>
    </row>
    <row r="5885" spans="1:8" x14ac:dyDescent="0.25">
      <c r="A5885" t="s">
        <v>176</v>
      </c>
      <c r="B5885" t="str">
        <f>VLOOKUP(C5885, olt_db!$B$2:$E$70, 2, 0)</f>
        <v>OLT-SMGN-Mega_Land</v>
      </c>
      <c r="C5885" t="s">
        <v>2034</v>
      </c>
      <c r="D5885" s="20" t="s">
        <v>2156</v>
      </c>
      <c r="E5885" s="20" t="s">
        <v>2507</v>
      </c>
      <c r="F5885" s="127">
        <v>2.91791406445101</v>
      </c>
      <c r="G5885" s="128">
        <v>99.095172399988598</v>
      </c>
      <c r="H5885" s="51">
        <f>ACOS(COS(RADIANS(90-F5886)) * COS(RADIANS(90-F5885)) + SIN(RADIANS(90-F5886)) * SIN(RADIANS(90-F5885)) * COS(RADIANS(G5886-G5885))) * 6371392 * IFERROR(IF(AVERAGEIF('TT History'!$B:$B, D5885, 'TT History'!$E:$E) &gt; 9.8%, 1.1205, IF(AVERAGEIF('TT History'!$B:$B, D5885, 'TT History'!$E:$E) &gt;= 8.5%, 1.1055, 1.0525)), 1.0525)</f>
        <v>24.86881731070989</v>
      </c>
    </row>
    <row r="5886" spans="1:8" x14ac:dyDescent="0.25">
      <c r="A5886" t="s">
        <v>176</v>
      </c>
      <c r="B5886" t="str">
        <f>VLOOKUP(C5886, olt_db!$B$2:$E$70, 2, 0)</f>
        <v>OLT-SMGN-Mega_Land</v>
      </c>
      <c r="C5886" t="s">
        <v>2034</v>
      </c>
      <c r="D5886" s="20" t="s">
        <v>2156</v>
      </c>
      <c r="E5886" s="20" t="s">
        <v>2508</v>
      </c>
      <c r="F5886" s="127">
        <v>2.9180758222934999</v>
      </c>
      <c r="G5886" s="128">
        <v>99.0950344419022</v>
      </c>
      <c r="H5886" s="51">
        <f>ACOS(COS(RADIANS(90-F5887)) * COS(RADIANS(90-F5886)) + SIN(RADIANS(90-F5887)) * SIN(RADIANS(90-F5886)) * COS(RADIANS(G5887-G5886))) * 6371392 * IFERROR(IF(AVERAGEIF('TT History'!$B:$B, D5886, 'TT History'!$E:$E) &gt; 9.8%, 1.1205, IF(AVERAGEIF('TT History'!$B:$B, D5886, 'TT History'!$E:$E) &gt;= 8.5%, 1.1055, 1.0525)), 1.0525)</f>
        <v>27.471530775186594</v>
      </c>
    </row>
    <row r="5887" spans="1:8" x14ac:dyDescent="0.25">
      <c r="A5887" t="s">
        <v>176</v>
      </c>
      <c r="B5887" t="str">
        <f>VLOOKUP(C5887, olt_db!$B$2:$E$70, 2, 0)</f>
        <v>OLT-SMGN-Mega_Land</v>
      </c>
      <c r="C5887" t="s">
        <v>2034</v>
      </c>
      <c r="D5887" s="20" t="s">
        <v>2156</v>
      </c>
      <c r="E5887" s="20" t="s">
        <v>2509</v>
      </c>
      <c r="F5887" s="127">
        <v>2.9182388965497901</v>
      </c>
      <c r="G5887" s="128">
        <v>99.095203479473298</v>
      </c>
      <c r="H5887" s="51">
        <f>ACOS(COS(RADIANS(90-F5888)) * COS(RADIANS(90-F5887)) + SIN(RADIANS(90-F5888)) * SIN(RADIANS(90-F5887)) * COS(RADIANS(G5888-G5887))) * 6371392 * IFERROR(IF(AVERAGEIF('TT History'!$B:$B, D5887, 'TT History'!$E:$E) &gt; 9.8%, 1.1205, IF(AVERAGEIF('TT History'!$B:$B, D5887, 'TT History'!$E:$E) &gt;= 8.5%, 1.1055, 1.0525)), 1.0525)</f>
        <v>23.859199716968238</v>
      </c>
    </row>
    <row r="5888" spans="1:8" x14ac:dyDescent="0.25">
      <c r="A5888" t="s">
        <v>176</v>
      </c>
      <c r="B5888" t="str">
        <f>VLOOKUP(C5888, olt_db!$B$2:$E$70, 2, 0)</f>
        <v>OLT-SMGN-Mega_Land</v>
      </c>
      <c r="C5888" t="s">
        <v>2034</v>
      </c>
      <c r="D5888" s="20" t="s">
        <v>2156</v>
      </c>
      <c r="E5888" s="20" t="s">
        <v>2510</v>
      </c>
      <c r="F5888" s="127">
        <v>2.9183749330406501</v>
      </c>
      <c r="G5888" s="128">
        <v>99.095355501972193</v>
      </c>
      <c r="H5888" s="51">
        <f>ACOS(COS(RADIANS(90-F5889)) * COS(RADIANS(90-F5888)) + SIN(RADIANS(90-F5889)) * SIN(RADIANS(90-F5888)) * COS(RADIANS(G5889-G5888))) * 6371392 * IFERROR(IF(AVERAGEIF('TT History'!$B:$B, D5888, 'TT History'!$E:$E) &gt; 9.8%, 1.1205, IF(AVERAGEIF('TT History'!$B:$B, D5888, 'TT History'!$E:$E) &gt;= 8.5%, 1.1055, 1.0525)), 1.0525)</f>
        <v>11.568944901657684</v>
      </c>
    </row>
    <row r="5889" spans="1:8" x14ac:dyDescent="0.25">
      <c r="A5889" t="s">
        <v>176</v>
      </c>
      <c r="B5889" t="str">
        <f>VLOOKUP(C5889, olt_db!$B$2:$E$70, 2, 0)</f>
        <v>OLT-SMGN-Mega_Land</v>
      </c>
      <c r="C5889" t="s">
        <v>2034</v>
      </c>
      <c r="D5889" s="20" t="s">
        <v>2156</v>
      </c>
      <c r="E5889" s="20" t="s">
        <v>2511</v>
      </c>
      <c r="F5889" s="127">
        <v>2.91843775614793</v>
      </c>
      <c r="G5889" s="128">
        <v>99.095431911866399</v>
      </c>
      <c r="H5889" s="51">
        <f>ACOS(COS(RADIANS(90-F5890)) * COS(RADIANS(90-F5889)) + SIN(RADIANS(90-F5890)) * SIN(RADIANS(90-F5889)) * COS(RADIANS(G5890-G5889))) * 6371392 * IFERROR(IF(AVERAGEIF('TT History'!$B:$B, D5889, 'TT History'!$E:$E) &gt; 9.8%, 1.1205, IF(AVERAGEIF('TT History'!$B:$B, D5889, 'TT History'!$E:$E) &gt;= 8.5%, 1.1055, 1.0525)), 1.0525)</f>
        <v>22.858938542596871</v>
      </c>
    </row>
    <row r="5890" spans="1:8" x14ac:dyDescent="0.25">
      <c r="A5890" t="s">
        <v>176</v>
      </c>
      <c r="B5890" t="str">
        <f>VLOOKUP(C5890, olt_db!$B$2:$E$70, 2, 0)</f>
        <v>OLT-SMGN-Mega_Land</v>
      </c>
      <c r="C5890" t="s">
        <v>2034</v>
      </c>
      <c r="D5890" s="20" t="s">
        <v>2156</v>
      </c>
      <c r="E5890" s="20" t="s">
        <v>2512</v>
      </c>
      <c r="F5890" s="127">
        <v>2.9185739566444102</v>
      </c>
      <c r="G5890" s="128">
        <v>99.095572077024002</v>
      </c>
      <c r="H5890" s="51">
        <f>ACOS(COS(RADIANS(90-F5891)) * COS(RADIANS(90-F5890)) + SIN(RADIANS(90-F5891)) * SIN(RADIANS(90-F5890)) * COS(RADIANS(G5891-G5890))) * 6371392 * IFERROR(IF(AVERAGEIF('TT History'!$B:$B, D5890, 'TT History'!$E:$E) &gt; 9.8%, 1.1205, IF(AVERAGEIF('TT History'!$B:$B, D5890, 'TT History'!$E:$E) &gt;= 8.5%, 1.1055, 1.0525)), 1.0525)</f>
        <v>16.170967375421537</v>
      </c>
    </row>
    <row r="5891" spans="1:8" x14ac:dyDescent="0.25">
      <c r="A5891" t="s">
        <v>176</v>
      </c>
      <c r="B5891" t="str">
        <f>VLOOKUP(C5891, olt_db!$B$2:$E$70, 2, 0)</f>
        <v>OLT-SMGN-Mega_Land</v>
      </c>
      <c r="C5891" t="s">
        <v>2034</v>
      </c>
      <c r="D5891" s="20" t="s">
        <v>2156</v>
      </c>
      <c r="E5891" s="20" t="s">
        <v>2513</v>
      </c>
      <c r="F5891" s="127">
        <v>2.9186730093109499</v>
      </c>
      <c r="G5891" s="128">
        <v>99.095668528821193</v>
      </c>
      <c r="H5891" s="51">
        <f>ACOS(COS(RADIANS(90-F5892)) * COS(RADIANS(90-F5891)) + SIN(RADIANS(90-F5892)) * SIN(RADIANS(90-F5891)) * COS(RADIANS(G5892-G5891))) * 6371392 * IFERROR(IF(AVERAGEIF('TT History'!$B:$B, D5891, 'TT History'!$E:$E) &gt; 9.8%, 1.1205, IF(AVERAGEIF('TT History'!$B:$B, D5891, 'TT History'!$E:$E) &gt;= 8.5%, 1.1055, 1.0525)), 1.0525)</f>
        <v>17.917907629743731</v>
      </c>
    </row>
    <row r="5892" spans="1:8" x14ac:dyDescent="0.25">
      <c r="A5892" t="s">
        <v>176</v>
      </c>
      <c r="B5892" t="str">
        <f>VLOOKUP(C5892, olt_db!$B$2:$E$70, 2, 0)</f>
        <v>OLT-SMGN-Mega_Land</v>
      </c>
      <c r="C5892" t="s">
        <v>2034</v>
      </c>
      <c r="D5892" s="20" t="s">
        <v>2156</v>
      </c>
      <c r="E5892" s="20" t="s">
        <v>2514</v>
      </c>
      <c r="F5892" s="127">
        <v>2.9187801588018298</v>
      </c>
      <c r="G5892" s="128">
        <v>99.095778015071701</v>
      </c>
      <c r="H5892" s="51">
        <f>ACOS(COS(RADIANS(90-F5893)) * COS(RADIANS(90-F5892)) + SIN(RADIANS(90-F5893)) * SIN(RADIANS(90-F5892)) * COS(RADIANS(G5893-G5892))) * 6371392 * IFERROR(IF(AVERAGEIF('TT History'!$B:$B, D5892, 'TT History'!$E:$E) &gt; 9.8%, 1.1205, IF(AVERAGEIF('TT History'!$B:$B, D5892, 'TT History'!$E:$E) &gt;= 8.5%, 1.1055, 1.0525)), 1.0525)</f>
        <v>15.110249751485188</v>
      </c>
    </row>
    <row r="5893" spans="1:8" x14ac:dyDescent="0.25">
      <c r="A5893" t="s">
        <v>176</v>
      </c>
      <c r="B5893" t="str">
        <f>VLOOKUP(C5893, olt_db!$B$2:$E$70, 2, 0)</f>
        <v>OLT-SMGN-Mega_Land</v>
      </c>
      <c r="C5893" t="s">
        <v>2034</v>
      </c>
      <c r="D5893" s="20" t="s">
        <v>2156</v>
      </c>
      <c r="E5893" s="20" t="s">
        <v>2515</v>
      </c>
      <c r="F5893" s="127">
        <v>2.91889637072445</v>
      </c>
      <c r="G5893" s="128">
        <v>99.095834325203001</v>
      </c>
      <c r="H5893" s="51">
        <f>ACOS(COS(RADIANS(90-F5894)) * COS(RADIANS(90-F5893)) + SIN(RADIANS(90-F5894)) * SIN(RADIANS(90-F5893)) * COS(RADIANS(G5894-G5893))) * 6371392 * IFERROR(IF(AVERAGEIF('TT History'!$B:$B, D5893, 'TT History'!$E:$E) &gt; 9.8%, 1.1205, IF(AVERAGEIF('TT History'!$B:$B, D5893, 'TT History'!$E:$E) &gt;= 8.5%, 1.1055, 1.0525)), 1.0525)</f>
        <v>13.451775360170014</v>
      </c>
    </row>
    <row r="5894" spans="1:8" x14ac:dyDescent="0.25">
      <c r="A5894" t="s">
        <v>176</v>
      </c>
      <c r="B5894" t="str">
        <f>VLOOKUP(C5894, olt_db!$B$2:$E$70, 2, 0)</f>
        <v>OLT-SMGN-Mega_Land</v>
      </c>
      <c r="C5894" t="s">
        <v>2034</v>
      </c>
      <c r="D5894" s="20" t="s">
        <v>2156</v>
      </c>
      <c r="E5894" s="20" t="s">
        <v>2516</v>
      </c>
      <c r="F5894" s="127">
        <v>2.91901082629508</v>
      </c>
      <c r="G5894" s="128">
        <v>99.095823840597802</v>
      </c>
      <c r="H5894" s="51">
        <f>ACOS(COS(RADIANS(90-F5895)) * COS(RADIANS(90-F5894)) + SIN(RADIANS(90-F5895)) * SIN(RADIANS(90-F5894)) * COS(RADIANS(G5895-G5894))) * 6371392 * IFERROR(IF(AVERAGEIF('TT History'!$B:$B, D5894, 'TT History'!$E:$E) &gt; 9.8%, 1.1205, IF(AVERAGEIF('TT History'!$B:$B, D5894, 'TT History'!$E:$E) &gt;= 8.5%, 1.1055, 1.0525)), 1.0525)</f>
        <v>15.105292807932818</v>
      </c>
    </row>
    <row r="5895" spans="1:8" x14ac:dyDescent="0.25">
      <c r="A5895" t="s">
        <v>176</v>
      </c>
      <c r="B5895" t="str">
        <f>VLOOKUP(C5895, olt_db!$B$2:$E$70, 2, 0)</f>
        <v>OLT-SMGN-Mega_Land</v>
      </c>
      <c r="C5895" t="s">
        <v>2034</v>
      </c>
      <c r="D5895" s="20" t="s">
        <v>2156</v>
      </c>
      <c r="E5895" s="20" t="s">
        <v>2517</v>
      </c>
      <c r="F5895" s="127">
        <v>2.9191299224374401</v>
      </c>
      <c r="G5895" s="128">
        <v>99.095774045568106</v>
      </c>
      <c r="H5895" s="51">
        <f>ACOS(COS(RADIANS(90-F5896)) * COS(RADIANS(90-F5895)) + SIN(RADIANS(90-F5896)) * SIN(RADIANS(90-F5895)) * COS(RADIANS(G5896-G5895))) * 6371392 * IFERROR(IF(AVERAGEIF('TT History'!$B:$B, D5895, 'TT History'!$E:$E) &gt; 9.8%, 1.1205, IF(AVERAGEIF('TT History'!$B:$B, D5895, 'TT History'!$E:$E) &gt;= 8.5%, 1.1055, 1.0525)), 1.0525)</f>
        <v>13.403439682850955</v>
      </c>
    </row>
    <row r="5896" spans="1:8" x14ac:dyDescent="0.25">
      <c r="A5896" t="s">
        <v>176</v>
      </c>
      <c r="B5896" t="str">
        <f>VLOOKUP(C5896, olt_db!$B$2:$E$70, 2, 0)</f>
        <v>OLT-SMGN-Mega_Land</v>
      </c>
      <c r="C5896" t="s">
        <v>2034</v>
      </c>
      <c r="D5896" s="20" t="s">
        <v>2156</v>
      </c>
      <c r="E5896" s="20" t="s">
        <v>2518</v>
      </c>
      <c r="F5896" s="127">
        <v>2.91923849101993</v>
      </c>
      <c r="G5896" s="128">
        <v>99.095737558415493</v>
      </c>
      <c r="H5896" s="51">
        <f>ACOS(COS(RADIANS(90-F5897)) * COS(RADIANS(90-F5896)) + SIN(RADIANS(90-F5897)) * SIN(RADIANS(90-F5896)) * COS(RADIANS(G5897-G5896))) * 6371392 * IFERROR(IF(AVERAGEIF('TT History'!$B:$B, D5896, 'TT History'!$E:$E) &gt; 9.8%, 1.1205, IF(AVERAGEIF('TT History'!$B:$B, D5896, 'TT History'!$E:$E) &gt;= 8.5%, 1.1055, 1.0525)), 1.0525)</f>
        <v>17.297802362091229</v>
      </c>
    </row>
    <row r="5897" spans="1:8" x14ac:dyDescent="0.25">
      <c r="A5897" t="s">
        <v>176</v>
      </c>
      <c r="B5897" t="str">
        <f>VLOOKUP(C5897, olt_db!$B$2:$E$70, 2, 0)</f>
        <v>OLT-SMGN-Mega_Land</v>
      </c>
      <c r="C5897" t="s">
        <v>2034</v>
      </c>
      <c r="D5897" s="20" t="s">
        <v>2156</v>
      </c>
      <c r="E5897" s="20" t="s">
        <v>2519</v>
      </c>
      <c r="F5897" s="127">
        <v>2.9193776912434499</v>
      </c>
      <c r="G5897" s="128">
        <v>99.095687824335599</v>
      </c>
      <c r="H5897" s="51">
        <f>ACOS(COS(RADIANS(90-F5898)) * COS(RADIANS(90-F5897)) + SIN(RADIANS(90-F5898)) * SIN(RADIANS(90-F5897)) * COS(RADIANS(G5898-G5897))) * 6371392 * IFERROR(IF(AVERAGEIF('TT History'!$B:$B, D5897, 'TT History'!$E:$E) &gt; 9.8%, 1.1205, IF(AVERAGEIF('TT History'!$B:$B, D5897, 'TT History'!$E:$E) &gt;= 8.5%, 1.1055, 1.0525)), 1.0525)</f>
        <v>16.941433102357216</v>
      </c>
    </row>
    <row r="5898" spans="1:8" x14ac:dyDescent="0.25">
      <c r="A5898" t="s">
        <v>176</v>
      </c>
      <c r="B5898" t="str">
        <f>VLOOKUP(C5898, olt_db!$B$2:$E$70, 2, 0)</f>
        <v>OLT-SMGN-Mega_Land</v>
      </c>
      <c r="C5898" t="s">
        <v>2034</v>
      </c>
      <c r="D5898" s="20" t="s">
        <v>2156</v>
      </c>
      <c r="E5898" s="20" t="s">
        <v>2520</v>
      </c>
      <c r="F5898" s="127">
        <v>2.91951436515909</v>
      </c>
      <c r="G5898" s="128">
        <v>99.095640088780002</v>
      </c>
      <c r="H5898" s="51">
        <f>ACOS(COS(RADIANS(90-F5899)) * COS(RADIANS(90-F5898)) + SIN(RADIANS(90-F5899)) * SIN(RADIANS(90-F5898)) * COS(RADIANS(G5899-G5898))) * 6371392 * IFERROR(IF(AVERAGEIF('TT History'!$B:$B, D5898, 'TT History'!$E:$E) &gt; 9.8%, 1.1205, IF(AVERAGEIF('TT History'!$B:$B, D5898, 'TT History'!$E:$E) &gt;= 8.5%, 1.1055, 1.0525)), 1.0525)</f>
        <v>17.599950237483295</v>
      </c>
    </row>
    <row r="5899" spans="1:8" x14ac:dyDescent="0.25">
      <c r="A5899" t="s">
        <v>176</v>
      </c>
      <c r="B5899" t="str">
        <f>VLOOKUP(C5899, olt_db!$B$2:$E$70, 2, 0)</f>
        <v>OLT-SMGN-Mega_Land</v>
      </c>
      <c r="C5899" t="s">
        <v>2034</v>
      </c>
      <c r="D5899" s="20" t="s">
        <v>2156</v>
      </c>
      <c r="E5899" s="20" t="s">
        <v>2521</v>
      </c>
      <c r="F5899" s="127">
        <v>2.91965559415029</v>
      </c>
      <c r="G5899" s="128">
        <v>99.095588366506703</v>
      </c>
      <c r="H5899" s="51">
        <f>ACOS(COS(RADIANS(90-F5900)) * COS(RADIANS(90-F5899)) + SIN(RADIANS(90-F5900)) * SIN(RADIANS(90-F5899)) * COS(RADIANS(G5900-G5899))) * 6371392 * IFERROR(IF(AVERAGEIF('TT History'!$B:$B, D5899, 'TT History'!$E:$E) &gt; 9.8%, 1.1205, IF(AVERAGEIF('TT History'!$B:$B, D5899, 'TT History'!$E:$E) &gt;= 8.5%, 1.1055, 1.0525)), 1.0525)</f>
        <v>19.943096915817282</v>
      </c>
    </row>
    <row r="5900" spans="1:8" x14ac:dyDescent="0.25">
      <c r="A5900" t="s">
        <v>176</v>
      </c>
      <c r="B5900" t="str">
        <f>VLOOKUP(C5900, olt_db!$B$2:$E$70, 2, 0)</f>
        <v>OLT-SMGN-Mega_Land</v>
      </c>
      <c r="C5900" t="s">
        <v>2034</v>
      </c>
      <c r="D5900" s="20" t="s">
        <v>2156</v>
      </c>
      <c r="E5900" s="20" t="s">
        <v>2522</v>
      </c>
      <c r="F5900" s="127">
        <v>2.9198143270947199</v>
      </c>
      <c r="G5900" s="128">
        <v>99.095526327520801</v>
      </c>
      <c r="H5900" s="51">
        <f>ACOS(COS(RADIANS(90-F5901)) * COS(RADIANS(90-F5900)) + SIN(RADIANS(90-F5901)) * SIN(RADIANS(90-F5900)) * COS(RADIANS(G5901-G5900))) * 6371392 * IFERROR(IF(AVERAGEIF('TT History'!$B:$B, D5900, 'TT History'!$E:$E) &gt; 9.8%, 1.1205, IF(AVERAGEIF('TT History'!$B:$B, D5900, 'TT History'!$E:$E) &gt;= 8.5%, 1.1055, 1.0525)), 1.0525)</f>
        <v>15.561138529294334</v>
      </c>
    </row>
    <row r="5901" spans="1:8" x14ac:dyDescent="0.25">
      <c r="A5901" t="s">
        <v>176</v>
      </c>
      <c r="B5901" t="str">
        <f>VLOOKUP(C5901, olt_db!$B$2:$E$70, 2, 0)</f>
        <v>OLT-SMGN-Mega_Land</v>
      </c>
      <c r="C5901" t="s">
        <v>2034</v>
      </c>
      <c r="D5901" s="20" t="s">
        <v>2156</v>
      </c>
      <c r="E5901" s="20" t="s">
        <v>2523</v>
      </c>
      <c r="F5901" s="127">
        <v>2.9199360274242898</v>
      </c>
      <c r="G5901" s="128">
        <v>99.095472720634405</v>
      </c>
      <c r="H5901" s="51">
        <f>ACOS(COS(RADIANS(90-F5902)) * COS(RADIANS(90-F5901)) + SIN(RADIANS(90-F5902)) * SIN(RADIANS(90-F5901)) * COS(RADIANS(G5902-G5901))) * 6371392 * IFERROR(IF(AVERAGEIF('TT History'!$B:$B, D5901, 'TT History'!$E:$E) &gt; 9.8%, 1.1205, IF(AVERAGEIF('TT History'!$B:$B, D5901, 'TT History'!$E:$E) &gt;= 8.5%, 1.1055, 1.0525)), 1.0525)</f>
        <v>15.0768415421716</v>
      </c>
    </row>
    <row r="5902" spans="1:8" x14ac:dyDescent="0.25">
      <c r="A5902" t="s">
        <v>176</v>
      </c>
      <c r="B5902" t="str">
        <f>VLOOKUP(C5902, olt_db!$B$2:$E$70, 2, 0)</f>
        <v>OLT-SMGN-Mega_Land</v>
      </c>
      <c r="C5902" t="s">
        <v>2034</v>
      </c>
      <c r="D5902" s="20" t="s">
        <v>2156</v>
      </c>
      <c r="E5902" s="20" t="s">
        <v>2524</v>
      </c>
      <c r="F5902" s="127">
        <v>2.9200553423323101</v>
      </c>
      <c r="G5902" s="128">
        <v>99.095424098210898</v>
      </c>
      <c r="H5902" s="51">
        <f>ACOS(COS(RADIANS(90-F5903)) * COS(RADIANS(90-F5902)) + SIN(RADIANS(90-F5903)) * SIN(RADIANS(90-F5902)) * COS(RADIANS(G5903-G5902))) * 6371392 * IFERROR(IF(AVERAGEIF('TT History'!$B:$B, D5902, 'TT History'!$E:$E) &gt; 9.8%, 1.1205, IF(AVERAGEIF('TT History'!$B:$B, D5902, 'TT History'!$E:$E) &gt;= 8.5%, 1.1055, 1.0525)), 1.0525)</f>
        <v>19.497520651896664</v>
      </c>
    </row>
    <row r="5903" spans="1:8" x14ac:dyDescent="0.25">
      <c r="A5903" t="s">
        <v>176</v>
      </c>
      <c r="B5903" t="str">
        <f>VLOOKUP(C5903, olt_db!$B$2:$E$70, 2, 0)</f>
        <v>OLT-SMGN-Mega_Land</v>
      </c>
      <c r="C5903" t="s">
        <v>2034</v>
      </c>
      <c r="D5903" s="20" t="s">
        <v>2156</v>
      </c>
      <c r="E5903" s="20" t="s">
        <v>2525</v>
      </c>
      <c r="F5903" s="127">
        <v>2.9202119282602101</v>
      </c>
      <c r="G5903" s="128">
        <v>99.095367172718895</v>
      </c>
      <c r="H5903" s="51">
        <f>ACOS(COS(RADIANS(90-F5904)) * COS(RADIANS(90-F5903)) + SIN(RADIANS(90-F5904)) * SIN(RADIANS(90-F5903)) * COS(RADIANS(G5904-G5903))) * 6371392 * IFERROR(IF(AVERAGEIF('TT History'!$B:$B, D5903, 'TT History'!$E:$E) &gt; 9.8%, 1.1205, IF(AVERAGEIF('TT History'!$B:$B, D5903, 'TT History'!$E:$E) &gt;= 8.5%, 1.1055, 1.0525)), 1.0525)</f>
        <v>19.279416974515655</v>
      </c>
    </row>
    <row r="5904" spans="1:8" x14ac:dyDescent="0.25">
      <c r="A5904" t="s">
        <v>176</v>
      </c>
      <c r="B5904" t="str">
        <f>VLOOKUP(C5904, olt_db!$B$2:$E$70, 2, 0)</f>
        <v>OLT-SMGN-Mega_Land</v>
      </c>
      <c r="C5904" t="s">
        <v>2034</v>
      </c>
      <c r="D5904" s="20" t="s">
        <v>2156</v>
      </c>
      <c r="E5904" s="20" t="s">
        <v>2526</v>
      </c>
      <c r="F5904" s="127">
        <v>2.9203722868627202</v>
      </c>
      <c r="G5904" s="128">
        <v>99.095404889123202</v>
      </c>
      <c r="H5904" s="51">
        <f>ACOS(COS(RADIANS(90-F5905)) * COS(RADIANS(90-F5904)) + SIN(RADIANS(90-F5905)) * SIN(RADIANS(90-F5904)) * COS(RADIANS(G5905-G5904))) * 6371392 * IFERROR(IF(AVERAGEIF('TT History'!$B:$B, D5904, 'TT History'!$E:$E) &gt; 9.8%, 1.1205, IF(AVERAGEIF('TT History'!$B:$B, D5904, 'TT History'!$E:$E) &gt;= 8.5%, 1.1055, 1.0525)), 1.0525)</f>
        <v>18.187822475013743</v>
      </c>
    </row>
    <row r="5905" spans="1:8" x14ac:dyDescent="0.25">
      <c r="A5905" t="s">
        <v>176</v>
      </c>
      <c r="B5905" t="str">
        <f>VLOOKUP(C5905, olt_db!$B$2:$E$70, 2, 0)</f>
        <v>OLT-SMGN-Mega_Land</v>
      </c>
      <c r="C5905" t="s">
        <v>2034</v>
      </c>
      <c r="D5905" s="20" t="s">
        <v>2156</v>
      </c>
      <c r="E5905" s="20" t="s">
        <v>2527</v>
      </c>
      <c r="F5905" s="127">
        <v>2.9205085130980799</v>
      </c>
      <c r="G5905" s="128">
        <v>99.095479758060904</v>
      </c>
      <c r="H5905" s="51">
        <f>ACOS(COS(RADIANS(90-F5906)) * COS(RADIANS(90-F5905)) + SIN(RADIANS(90-F5906)) * SIN(RADIANS(90-F5905)) * COS(RADIANS(G5906-G5905))) * 6371392 * IFERROR(IF(AVERAGEIF('TT History'!$B:$B, D5905, 'TT History'!$E:$E) &gt; 9.8%, 1.1205, IF(AVERAGEIF('TT History'!$B:$B, D5905, 'TT History'!$E:$E) &gt;= 8.5%, 1.1055, 1.0525)), 1.0525)</f>
        <v>19.042307210433908</v>
      </c>
    </row>
    <row r="5906" spans="1:8" x14ac:dyDescent="0.25">
      <c r="A5906" t="s">
        <v>176</v>
      </c>
      <c r="B5906" t="str">
        <f>VLOOKUP(C5906, olt_db!$B$2:$E$70, 2, 0)</f>
        <v>OLT-SMGN-Mega_Land</v>
      </c>
      <c r="C5906" t="s">
        <v>2034</v>
      </c>
      <c r="D5906" s="20" t="s">
        <v>2156</v>
      </c>
      <c r="E5906" s="20" t="s">
        <v>2528</v>
      </c>
      <c r="F5906" s="127">
        <v>2.9206507533671702</v>
      </c>
      <c r="G5906" s="128">
        <v>99.095558843548105</v>
      </c>
      <c r="H5906" s="51">
        <f>ACOS(COS(RADIANS(90-F5907)) * COS(RADIANS(90-F5906)) + SIN(RADIANS(90-F5907)) * SIN(RADIANS(90-F5906)) * COS(RADIANS(G5907-G5906))) * 6371392 * IFERROR(IF(AVERAGEIF('TT History'!$B:$B, D5906, 'TT History'!$E:$E) &gt; 9.8%, 1.1205, IF(AVERAGEIF('TT History'!$B:$B, D5906, 'TT History'!$E:$E) &gt;= 8.5%, 1.1055, 1.0525)), 1.0525)</f>
        <v>20.97960639666038</v>
      </c>
    </row>
    <row r="5907" spans="1:8" x14ac:dyDescent="0.25">
      <c r="A5907" t="s">
        <v>176</v>
      </c>
      <c r="B5907" t="str">
        <f>VLOOKUP(C5907, olt_db!$B$2:$E$70, 2, 0)</f>
        <v>OLT-SMGN-Mega_Land</v>
      </c>
      <c r="C5907" t="s">
        <v>2034</v>
      </c>
      <c r="D5907" s="20" t="s">
        <v>2156</v>
      </c>
      <c r="E5907" s="20" t="s">
        <v>2529</v>
      </c>
      <c r="F5907" s="127">
        <v>2.9207964316027399</v>
      </c>
      <c r="G5907" s="128">
        <v>99.095663426168002</v>
      </c>
      <c r="H5907" s="51">
        <f>ACOS(COS(RADIANS(90-F5908)) * COS(RADIANS(90-F5907)) + SIN(RADIANS(90-F5908)) * SIN(RADIANS(90-F5907)) * COS(RADIANS(G5908-G5907))) * 6371392 * IFERROR(IF(AVERAGEIF('TT History'!$B:$B, D5907, 'TT History'!$E:$E) &gt; 9.8%, 1.1205, IF(AVERAGEIF('TT History'!$B:$B, D5907, 'TT History'!$E:$E) &gt;= 8.5%, 1.1055, 1.0525)), 1.0525)</f>
        <v>18.802738607873994</v>
      </c>
    </row>
    <row r="5908" spans="1:8" x14ac:dyDescent="0.25">
      <c r="A5908" t="s">
        <v>176</v>
      </c>
      <c r="B5908" t="str">
        <f>VLOOKUP(C5908, olt_db!$B$2:$E$70, 2, 0)</f>
        <v>OLT-SMGN-Mega_Land</v>
      </c>
      <c r="C5908" t="s">
        <v>2034</v>
      </c>
      <c r="D5908" s="20" t="s">
        <v>2156</v>
      </c>
      <c r="E5908" s="20" t="s">
        <v>2530</v>
      </c>
      <c r="F5908" s="127">
        <v>2.9209169411978402</v>
      </c>
      <c r="G5908" s="128">
        <v>99.095769800724398</v>
      </c>
      <c r="H5908" s="51">
        <f>ACOS(COS(RADIANS(90-F5909)) * COS(RADIANS(90-F5908)) + SIN(RADIANS(90-F5909)) * SIN(RADIANS(90-F5908)) * COS(RADIANS(G5909-G5908))) * 6371392 * IFERROR(IF(AVERAGEIF('TT History'!$B:$B, D5908, 'TT History'!$E:$E) &gt; 9.8%, 1.1205, IF(AVERAGEIF('TT History'!$B:$B, D5908, 'TT History'!$E:$E) &gt;= 8.5%, 1.1055, 1.0525)), 1.0525)</f>
        <v>17.071483874875106</v>
      </c>
    </row>
    <row r="5909" spans="1:8" x14ac:dyDescent="0.25">
      <c r="A5909" t="s">
        <v>176</v>
      </c>
      <c r="B5909" t="str">
        <f>VLOOKUP(C5909, olt_db!$B$2:$E$70, 2, 0)</f>
        <v>OLT-SMGN-Mega_Land</v>
      </c>
      <c r="C5909" t="s">
        <v>2034</v>
      </c>
      <c r="D5909" s="20" t="s">
        <v>2156</v>
      </c>
      <c r="E5909" s="20" t="s">
        <v>2531</v>
      </c>
      <c r="F5909" s="127">
        <v>2.92103052365978</v>
      </c>
      <c r="G5909" s="128">
        <v>99.095861429657901</v>
      </c>
      <c r="H5909" s="51">
        <f>ACOS(COS(RADIANS(90-F5910)) * COS(RADIANS(90-F5909)) + SIN(RADIANS(90-F5910)) * SIN(RADIANS(90-F5909)) * COS(RADIANS(G5910-G5909))) * 6371392 * IFERROR(IF(AVERAGEIF('TT History'!$B:$B, D5909, 'TT History'!$E:$E) &gt; 9.8%, 1.1205, IF(AVERAGEIF('TT History'!$B:$B, D5909, 'TT History'!$E:$E) &gt;= 8.5%, 1.1055, 1.0525)), 1.0525)</f>
        <v>16.202119691915982</v>
      </c>
    </row>
    <row r="5910" spans="1:8" x14ac:dyDescent="0.25">
      <c r="A5910" t="s">
        <v>176</v>
      </c>
      <c r="B5910" t="str">
        <f>VLOOKUP(C5910, olt_db!$B$2:$E$70, 2, 0)</f>
        <v>OLT-SMGN-Mega_Land</v>
      </c>
      <c r="C5910" t="s">
        <v>2034</v>
      </c>
      <c r="D5910" s="20" t="s">
        <v>2156</v>
      </c>
      <c r="E5910" s="20" t="s">
        <v>2532</v>
      </c>
      <c r="F5910" s="127">
        <v>2.9211400883528702</v>
      </c>
      <c r="G5910" s="128">
        <v>99.095946149891105</v>
      </c>
      <c r="H5910" s="51">
        <f>ACOS(COS(RADIANS(90-F5911)) * COS(RADIANS(90-F5910)) + SIN(RADIANS(90-F5911)) * SIN(RADIANS(90-F5910)) * COS(RADIANS(G5911-G5910))) * 6371392 * IFERROR(IF(AVERAGEIF('TT History'!$B:$B, D5910, 'TT History'!$E:$E) &gt; 9.8%, 1.1205, IF(AVERAGEIF('TT History'!$B:$B, D5910, 'TT History'!$E:$E) &gt;= 8.5%, 1.1055, 1.0525)), 1.0525)</f>
        <v>16.346304987227196</v>
      </c>
    </row>
    <row r="5911" spans="1:8" x14ac:dyDescent="0.25">
      <c r="A5911" t="s">
        <v>176</v>
      </c>
      <c r="B5911" t="str">
        <f>VLOOKUP(C5911, olt_db!$B$2:$E$70, 2, 0)</f>
        <v>OLT-SMGN-Mega_Land</v>
      </c>
      <c r="C5911" t="s">
        <v>2034</v>
      </c>
      <c r="D5911" s="20" t="s">
        <v>2156</v>
      </c>
      <c r="E5911" s="20" t="s">
        <v>2533</v>
      </c>
      <c r="F5911" s="127">
        <v>2.9212519121937599</v>
      </c>
      <c r="G5911" s="128">
        <v>99.096029932702194</v>
      </c>
      <c r="H5911" s="51">
        <f>ACOS(COS(RADIANS(90-F5912)) * COS(RADIANS(90-F5911)) + SIN(RADIANS(90-F5912)) * SIN(RADIANS(90-F5911)) * COS(RADIANS(G5912-G5911))) * 6371392 * IFERROR(IF(AVERAGEIF('TT History'!$B:$B, D5911, 'TT History'!$E:$E) &gt; 9.8%, 1.1205, IF(AVERAGEIF('TT History'!$B:$B, D5911, 'TT History'!$E:$E) &gt;= 8.5%, 1.1055, 1.0525)), 1.0525)</f>
        <v>13.324239223678859</v>
      </c>
    </row>
    <row r="5912" spans="1:8" x14ac:dyDescent="0.25">
      <c r="A5912" t="s">
        <v>176</v>
      </c>
      <c r="B5912" t="str">
        <f>VLOOKUP(C5912, olt_db!$B$2:$E$70, 2, 0)</f>
        <v>OLT-SMGN-Mega_Land</v>
      </c>
      <c r="C5912" t="s">
        <v>2034</v>
      </c>
      <c r="D5912" s="20" t="s">
        <v>2156</v>
      </c>
      <c r="E5912" s="20" t="s">
        <v>2534</v>
      </c>
      <c r="F5912" s="127">
        <v>2.9213488443898101</v>
      </c>
      <c r="G5912" s="128">
        <v>99.096089710636306</v>
      </c>
      <c r="H5912" s="51">
        <f>ACOS(COS(RADIANS(90-F5913)) * COS(RADIANS(90-F5912)) + SIN(RADIANS(90-F5913)) * SIN(RADIANS(90-F5912)) * COS(RADIANS(G5913-G5912))) * 6371392 * IFERROR(IF(AVERAGEIF('TT History'!$B:$B, D5912, 'TT History'!$E:$E) &gt; 9.8%, 1.1205, IF(AVERAGEIF('TT History'!$B:$B, D5912, 'TT History'!$E:$E) &gt;= 8.5%, 1.1055, 1.0525)), 1.0525)</f>
        <v>12.910133438273183</v>
      </c>
    </row>
    <row r="5913" spans="1:8" x14ac:dyDescent="0.25">
      <c r="A5913" t="s">
        <v>176</v>
      </c>
      <c r="B5913" t="str">
        <f>VLOOKUP(C5913, olt_db!$B$2:$E$70, 2, 0)</f>
        <v>OLT-SMGN-Mega_Land</v>
      </c>
      <c r="C5913" t="s">
        <v>2034</v>
      </c>
      <c r="D5913" s="20" t="s">
        <v>2156</v>
      </c>
      <c r="E5913" s="20" t="s">
        <v>2535</v>
      </c>
      <c r="F5913" s="127">
        <v>2.92143690235826</v>
      </c>
      <c r="G5913" s="128">
        <v>99.096156230015197</v>
      </c>
      <c r="H5913" s="51">
        <f>ACOS(COS(RADIANS(90-F5914)) * COS(RADIANS(90-F5913)) + SIN(RADIANS(90-F5914)) * SIN(RADIANS(90-F5913)) * COS(RADIANS(G5914-G5913))) * 6371392 * IFERROR(IF(AVERAGEIF('TT History'!$B:$B, D5913, 'TT History'!$E:$E) &gt; 9.8%, 1.1205, IF(AVERAGEIF('TT History'!$B:$B, D5913, 'TT History'!$E:$E) &gt;= 8.5%, 1.1055, 1.0525)), 1.0525)</f>
        <v>12.560446748350872</v>
      </c>
    </row>
    <row r="5914" spans="1:8" x14ac:dyDescent="0.25">
      <c r="A5914" t="s">
        <v>176</v>
      </c>
      <c r="B5914" t="str">
        <f>VLOOKUP(C5914, olt_db!$B$2:$E$70, 2, 0)</f>
        <v>OLT-SMGN-Mega_Land</v>
      </c>
      <c r="C5914" t="s">
        <v>2034</v>
      </c>
      <c r="D5914" s="20" t="s">
        <v>2156</v>
      </c>
      <c r="E5914" s="20" t="s">
        <v>2536</v>
      </c>
      <c r="F5914" s="127">
        <v>2.9215277929163999</v>
      </c>
      <c r="G5914" s="128">
        <v>99.096213371143705</v>
      </c>
      <c r="H5914" s="51">
        <f>ACOS(COS(RADIANS(90-F5915)) * COS(RADIANS(90-F5914)) + SIN(RADIANS(90-F5915)) * SIN(RADIANS(90-F5914)) * COS(RADIANS(G5915-G5914))) * 6371392 * IFERROR(IF(AVERAGEIF('TT History'!$B:$B, D5914, 'TT History'!$E:$E) &gt; 9.8%, 1.1205, IF(AVERAGEIF('TT History'!$B:$B, D5914, 'TT History'!$E:$E) &gt;= 8.5%, 1.1055, 1.0525)), 1.0525)</f>
        <v>13.628760608530371</v>
      </c>
    </row>
    <row r="5915" spans="1:8" x14ac:dyDescent="0.25">
      <c r="A5915" t="s">
        <v>176</v>
      </c>
      <c r="B5915" t="str">
        <f>VLOOKUP(C5915, olt_db!$B$2:$E$70, 2, 0)</f>
        <v>OLT-SMGN-Mega_Land</v>
      </c>
      <c r="C5915" t="s">
        <v>2034</v>
      </c>
      <c r="D5915" s="20" t="s">
        <v>2156</v>
      </c>
      <c r="E5915" s="20" t="s">
        <v>2537</v>
      </c>
      <c r="F5915" s="127">
        <v>2.9216243237319102</v>
      </c>
      <c r="G5915" s="128">
        <v>99.096278581294797</v>
      </c>
      <c r="H5915" s="51">
        <f>ACOS(COS(RADIANS(90-F5916)) * COS(RADIANS(90-F5915)) + SIN(RADIANS(90-F5916)) * SIN(RADIANS(90-F5915)) * COS(RADIANS(G5916-G5915))) * 6371392 * IFERROR(IF(AVERAGEIF('TT History'!$B:$B, D5915, 'TT History'!$E:$E) &gt; 9.8%, 1.1205, IF(AVERAGEIF('TT History'!$B:$B, D5915, 'TT History'!$E:$E) &gt;= 8.5%, 1.1055, 1.0525)), 1.0525)</f>
        <v>11.687872478356425</v>
      </c>
    </row>
    <row r="5916" spans="1:8" x14ac:dyDescent="0.25">
      <c r="A5916" t="s">
        <v>176</v>
      </c>
      <c r="B5916" t="str">
        <f>VLOOKUP(C5916, olt_db!$B$2:$E$70, 2, 0)</f>
        <v>OLT-SMGN-Mega_Land</v>
      </c>
      <c r="C5916" t="s">
        <v>2034</v>
      </c>
      <c r="D5916" s="20" t="s">
        <v>2156</v>
      </c>
      <c r="E5916" s="20" t="s">
        <v>2538</v>
      </c>
      <c r="F5916" s="127">
        <v>2.9217082610055498</v>
      </c>
      <c r="G5916" s="128">
        <v>99.096332747975197</v>
      </c>
      <c r="H5916" s="51">
        <f>ACOS(COS(RADIANS(90-F5917)) * COS(RADIANS(90-F5916)) + SIN(RADIANS(90-F5917)) * SIN(RADIANS(90-F5916)) * COS(RADIANS(G5917-G5916))) * 6371392 * IFERROR(IF(AVERAGEIF('TT History'!$B:$B, D5916, 'TT History'!$E:$E) &gt; 9.8%, 1.1205, IF(AVERAGEIF('TT History'!$B:$B, D5916, 'TT History'!$E:$E) &gt;= 8.5%, 1.1055, 1.0525)), 1.0525)</f>
        <v>12.879158985119673</v>
      </c>
    </row>
    <row r="5917" spans="1:8" x14ac:dyDescent="0.25">
      <c r="A5917" t="s">
        <v>176</v>
      </c>
      <c r="B5917" t="str">
        <f>VLOOKUP(C5917, olt_db!$B$2:$E$70, 2, 0)</f>
        <v>OLT-SMGN-Mega_Land</v>
      </c>
      <c r="C5917" t="s">
        <v>2034</v>
      </c>
      <c r="D5917" s="20" t="s">
        <v>2156</v>
      </c>
      <c r="E5917" s="20" t="s">
        <v>2539</v>
      </c>
      <c r="F5917" s="127">
        <v>2.9218005732878098</v>
      </c>
      <c r="G5917" s="128">
        <v>99.096392721079397</v>
      </c>
      <c r="H5917" s="51">
        <f>ACOS(COS(RADIANS(90-F5918)) * COS(RADIANS(90-F5917)) + SIN(RADIANS(90-F5918)) * SIN(RADIANS(90-F5917)) * COS(RADIANS(G5918-G5917))) * 6371392 * IFERROR(IF(AVERAGEIF('TT History'!$B:$B, D5917, 'TT History'!$E:$E) &gt; 9.8%, 1.1205, IF(AVERAGEIF('TT History'!$B:$B, D5917, 'TT History'!$E:$E) &gt;= 8.5%, 1.1055, 1.0525)), 1.0525)</f>
        <v>13.516939026015422</v>
      </c>
    </row>
    <row r="5918" spans="1:8" x14ac:dyDescent="0.25">
      <c r="A5918" t="s">
        <v>176</v>
      </c>
      <c r="B5918" t="str">
        <f>VLOOKUP(C5918, olt_db!$B$2:$E$70, 2, 0)</f>
        <v>OLT-SMGN-Mega_Land</v>
      </c>
      <c r="C5918" t="s">
        <v>2034</v>
      </c>
      <c r="D5918" s="20" t="s">
        <v>2156</v>
      </c>
      <c r="E5918" s="20" t="s">
        <v>2540</v>
      </c>
      <c r="F5918" s="127">
        <v>2.9218993576923702</v>
      </c>
      <c r="G5918" s="128">
        <v>99.096452628193504</v>
      </c>
      <c r="H5918" s="51">
        <f>ACOS(COS(RADIANS(90-F5919)) * COS(RADIANS(90-F5918)) + SIN(RADIANS(90-F5919)) * SIN(RADIANS(90-F5918)) * COS(RADIANS(G5919-G5918))) * 6371392 * IFERROR(IF(AVERAGEIF('TT History'!$B:$B, D5918, 'TT History'!$E:$E) &gt; 9.8%, 1.1205, IF(AVERAGEIF('TT History'!$B:$B, D5918, 'TT History'!$E:$E) &gt;= 8.5%, 1.1055, 1.0525)), 1.0525)</f>
        <v>11.817014773631268</v>
      </c>
    </row>
    <row r="5919" spans="1:8" x14ac:dyDescent="0.25">
      <c r="A5919" t="s">
        <v>176</v>
      </c>
      <c r="B5919" t="str">
        <f>VLOOKUP(C5919, olt_db!$B$2:$E$70, 2, 0)</f>
        <v>OLT-SMGN-Mega_Land</v>
      </c>
      <c r="C5919" t="s">
        <v>2034</v>
      </c>
      <c r="D5919" s="20" t="s">
        <v>2156</v>
      </c>
      <c r="E5919" s="20" t="s">
        <v>2541</v>
      </c>
      <c r="F5919" s="127">
        <v>2.9219926223537902</v>
      </c>
      <c r="G5919" s="128">
        <v>99.096491349680704</v>
      </c>
      <c r="H5919" s="51">
        <f>ACOS(COS(RADIANS(90-F5920)) * COS(RADIANS(90-F5919)) + SIN(RADIANS(90-F5920)) * SIN(RADIANS(90-F5919)) * COS(RADIANS(G5920-G5919))) * 6371392 * IFERROR(IF(AVERAGEIF('TT History'!$B:$B, D5919, 'TT History'!$E:$E) &gt; 9.8%, 1.1205, IF(AVERAGEIF('TT History'!$B:$B, D5919, 'TT History'!$E:$E) &gt;= 8.5%, 1.1055, 1.0525)), 1.0525)</f>
        <v>12.109970648752366</v>
      </c>
    </row>
    <row r="5920" spans="1:8" x14ac:dyDescent="0.25">
      <c r="A5920" t="s">
        <v>176</v>
      </c>
      <c r="B5920" t="str">
        <f>VLOOKUP(C5920, olt_db!$B$2:$E$70, 2, 0)</f>
        <v>OLT-SMGN-Mega_Land</v>
      </c>
      <c r="C5920" t="s">
        <v>2034</v>
      </c>
      <c r="D5920" s="20" t="s">
        <v>2156</v>
      </c>
      <c r="E5920" s="20" t="s">
        <v>2542</v>
      </c>
      <c r="F5920" s="127">
        <v>2.9220855833820498</v>
      </c>
      <c r="G5920" s="128">
        <v>99.096536840895098</v>
      </c>
      <c r="H5920" s="51">
        <f>ACOS(COS(RADIANS(90-F5921)) * COS(RADIANS(90-F5920)) + SIN(RADIANS(90-F5921)) * SIN(RADIANS(90-F5920)) * COS(RADIANS(G5921-G5920))) * 6371392 * IFERROR(IF(AVERAGEIF('TT History'!$B:$B, D5920, 'TT History'!$E:$E) &gt; 9.8%, 1.1205, IF(AVERAGEIF('TT History'!$B:$B, D5920, 'TT History'!$E:$E) &gt;= 8.5%, 1.1055, 1.0525)), 1.0525)</f>
        <v>15.281096411834493</v>
      </c>
    </row>
    <row r="5921" spans="1:8" x14ac:dyDescent="0.25">
      <c r="A5921" t="s">
        <v>176</v>
      </c>
      <c r="B5921" t="str">
        <f>VLOOKUP(C5921, olt_db!$B$2:$E$70, 2, 0)</f>
        <v>OLT-SMGN-Mega_Land</v>
      </c>
      <c r="C5921" t="s">
        <v>2034</v>
      </c>
      <c r="D5921" s="20" t="s">
        <v>2156</v>
      </c>
      <c r="E5921" s="20" t="s">
        <v>2543</v>
      </c>
      <c r="F5921" s="127">
        <v>2.9221949668698799</v>
      </c>
      <c r="G5921" s="128">
        <v>99.096608221471101</v>
      </c>
      <c r="H5921" s="51">
        <f>ACOS(COS(RADIANS(90-F5922)) * COS(RADIANS(90-F5921)) + SIN(RADIANS(90-F5922)) * SIN(RADIANS(90-F5921)) * COS(RADIANS(G5922-G5921))) * 6371392 * IFERROR(IF(AVERAGEIF('TT History'!$B:$B, D5921, 'TT History'!$E:$E) &gt; 9.8%, 1.1205, IF(AVERAGEIF('TT History'!$B:$B, D5921, 'TT History'!$E:$E) &gt;= 8.5%, 1.1055, 1.0525)), 1.0525)</f>
        <v>15.027088327483291</v>
      </c>
    </row>
    <row r="5922" spans="1:8" x14ac:dyDescent="0.25">
      <c r="A5922" t="s">
        <v>176</v>
      </c>
      <c r="B5922" t="str">
        <f>VLOOKUP(C5922, olt_db!$B$2:$E$70, 2, 0)</f>
        <v>OLT-SMGN-Mega_Land</v>
      </c>
      <c r="C5922" t="s">
        <v>2034</v>
      </c>
      <c r="D5922" s="20" t="s">
        <v>2156</v>
      </c>
      <c r="E5922" s="20" t="s">
        <v>2544</v>
      </c>
      <c r="F5922" s="127">
        <v>2.9222799110272701</v>
      </c>
      <c r="G5922" s="128">
        <v>99.096704626394299</v>
      </c>
      <c r="H5922" s="51">
        <f>ACOS(COS(RADIANS(90-F5923)) * COS(RADIANS(90-F5922)) + SIN(RADIANS(90-F5923)) * SIN(RADIANS(90-F5922)) * COS(RADIANS(G5923-G5922))) * 6371392 * IFERROR(IF(AVERAGEIF('TT History'!$B:$B, D5922, 'TT History'!$E:$E) &gt; 9.8%, 1.1205, IF(AVERAGEIF('TT History'!$B:$B, D5922, 'TT History'!$E:$E) &gt;= 8.5%, 1.1055, 1.0525)), 1.0525)</f>
        <v>19.980362778207866</v>
      </c>
    </row>
    <row r="5923" spans="1:8" x14ac:dyDescent="0.25">
      <c r="A5923" t="s">
        <v>176</v>
      </c>
      <c r="B5923" t="str">
        <f>VLOOKUP(C5923, olt_db!$B$2:$E$70, 2, 0)</f>
        <v>OLT-SMGN-Mega_Land</v>
      </c>
      <c r="C5923" t="s">
        <v>2034</v>
      </c>
      <c r="D5923" s="20" t="s">
        <v>2156</v>
      </c>
      <c r="E5923" s="20" t="s">
        <v>2545</v>
      </c>
      <c r="F5923" s="127">
        <v>2.9223306331769701</v>
      </c>
      <c r="G5923" s="128">
        <v>99.096867843631003</v>
      </c>
      <c r="H5923" s="51">
        <f>ACOS(COS(RADIANS(90-F5924)) * COS(RADIANS(90-F5923)) + SIN(RADIANS(90-F5924)) * SIN(RADIANS(90-F5923)) * COS(RADIANS(G5924-G5923))) * 6371392 * IFERROR(IF(AVERAGEIF('TT History'!$B:$B, D5923, 'TT History'!$E:$E) &gt; 9.8%, 1.1205, IF(AVERAGEIF('TT History'!$B:$B, D5923, 'TT History'!$E:$E) &gt;= 8.5%, 1.1055, 1.0525)), 1.0525)</f>
        <v>18.623184382186892</v>
      </c>
    </row>
    <row r="5924" spans="1:8" x14ac:dyDescent="0.25">
      <c r="A5924" t="s">
        <v>176</v>
      </c>
      <c r="B5924" t="str">
        <f>VLOOKUP(C5924, olt_db!$B$2:$E$70, 2, 0)</f>
        <v>OLT-SMGN-Mega_Land</v>
      </c>
      <c r="C5924" t="s">
        <v>2034</v>
      </c>
      <c r="D5924" s="20" t="s">
        <v>2156</v>
      </c>
      <c r="E5924" s="20" t="s">
        <v>2546</v>
      </c>
      <c r="F5924" s="127">
        <v>2.9223805803943499</v>
      </c>
      <c r="G5924" s="128">
        <v>99.097019119133705</v>
      </c>
      <c r="H5924" s="51">
        <f>ACOS(COS(RADIANS(90-F5925)) * COS(RADIANS(90-F5924)) + SIN(RADIANS(90-F5925)) * SIN(RADIANS(90-F5924)) * COS(RADIANS(G5925-G5924))) * 6371392 * IFERROR(IF(AVERAGEIF('TT History'!$B:$B, D5924, 'TT History'!$E:$E) &gt; 9.8%, 1.1205, IF(AVERAGEIF('TT History'!$B:$B, D5924, 'TT History'!$E:$E) &gt;= 8.5%, 1.1055, 1.0525)), 1.0525)</f>
        <v>16.954983659052608</v>
      </c>
    </row>
    <row r="5925" spans="1:8" x14ac:dyDescent="0.25">
      <c r="A5925" t="s">
        <v>176</v>
      </c>
      <c r="B5925" t="str">
        <f>VLOOKUP(C5925, olt_db!$B$2:$E$70, 2, 0)</f>
        <v>OLT-SMGN-Mega_Land</v>
      </c>
      <c r="C5925" t="s">
        <v>2034</v>
      </c>
      <c r="D5925" s="20" t="s">
        <v>2156</v>
      </c>
      <c r="E5925" s="20" t="s">
        <v>2547</v>
      </c>
      <c r="F5925" s="127">
        <v>2.9224200576733499</v>
      </c>
      <c r="G5925" s="128">
        <v>99.097158682572299</v>
      </c>
      <c r="H5925" s="51">
        <f>ACOS(COS(RADIANS(90-F5926)) * COS(RADIANS(90-F5925)) + SIN(RADIANS(90-F5926)) * SIN(RADIANS(90-F5925)) * COS(RADIANS(G5926-G5925))) * 6371392 * IFERROR(IF(AVERAGEIF('TT History'!$B:$B, D5925, 'TT History'!$E:$E) &gt; 9.8%, 1.1205, IF(AVERAGEIF('TT History'!$B:$B, D5925, 'TT History'!$E:$E) &gt;= 8.5%, 1.1055, 1.0525)), 1.0525)</f>
        <v>14.672732261408163</v>
      </c>
    </row>
    <row r="5926" spans="1:8" x14ac:dyDescent="0.25">
      <c r="A5926" t="s">
        <v>176</v>
      </c>
      <c r="B5926" t="str">
        <f>VLOOKUP(C5926, olt_db!$B$2:$E$70, 2, 0)</f>
        <v>OLT-SMGN-Mega_Land</v>
      </c>
      <c r="C5926" t="s">
        <v>2034</v>
      </c>
      <c r="D5926" s="20" t="s">
        <v>2156</v>
      </c>
      <c r="E5926" s="20" t="s">
        <v>2548</v>
      </c>
      <c r="F5926" s="127">
        <v>2.9224468608876601</v>
      </c>
      <c r="G5926" s="128">
        <v>99.097281306952496</v>
      </c>
      <c r="H5926" s="51">
        <f>ACOS(COS(RADIANS(90-F5927)) * COS(RADIANS(90-F5926)) + SIN(RADIANS(90-F5927)) * SIN(RADIANS(90-F5926)) * COS(RADIANS(G5927-G5926))) * 6371392 * IFERROR(IF(AVERAGEIF('TT History'!$B:$B, D5926, 'TT History'!$E:$E) &gt; 9.8%, 1.1205, IF(AVERAGEIF('TT History'!$B:$B, D5926, 'TT History'!$E:$E) &gt;= 8.5%, 1.1055, 1.0525)), 1.0525)</f>
        <v>15.876531481231478</v>
      </c>
    </row>
    <row r="5927" spans="1:8" x14ac:dyDescent="0.25">
      <c r="A5927" t="s">
        <v>176</v>
      </c>
      <c r="B5927" t="str">
        <f>VLOOKUP(C5927, olt_db!$B$2:$E$70, 2, 0)</f>
        <v>OLT-SMGN-Mega_Land</v>
      </c>
      <c r="C5927" t="s">
        <v>2034</v>
      </c>
      <c r="D5927" s="20" t="s">
        <v>2156</v>
      </c>
      <c r="E5927" s="20" t="s">
        <v>2549</v>
      </c>
      <c r="F5927" s="127">
        <v>2.9224895091526801</v>
      </c>
      <c r="G5927" s="128">
        <v>99.097410246091897</v>
      </c>
      <c r="H5927" s="51">
        <f>ACOS(COS(RADIANS(90-F5928)) * COS(RADIANS(90-F5927)) + SIN(RADIANS(90-F5928)) * SIN(RADIANS(90-F5927)) * COS(RADIANS(G5928-G5927))) * 6371392 * IFERROR(IF(AVERAGEIF('TT History'!$B:$B, D5927, 'TT History'!$E:$E) &gt; 9.8%, 1.1205, IF(AVERAGEIF('TT History'!$B:$B, D5927, 'TT History'!$E:$E) &gt;= 8.5%, 1.1055, 1.0525)), 1.0525)</f>
        <v>15.413171782313691</v>
      </c>
    </row>
    <row r="5928" spans="1:8" x14ac:dyDescent="0.25">
      <c r="A5928" t="s">
        <v>176</v>
      </c>
      <c r="B5928" t="str">
        <f>VLOOKUP(C5928, olt_db!$B$2:$E$70, 2, 0)</f>
        <v>OLT-SMGN-Mega_Land</v>
      </c>
      <c r="C5928" t="s">
        <v>2034</v>
      </c>
      <c r="D5928" s="20" t="s">
        <v>2156</v>
      </c>
      <c r="E5928" s="20" t="s">
        <v>2550</v>
      </c>
      <c r="F5928" s="127">
        <v>2.9225298772541399</v>
      </c>
      <c r="G5928" s="128">
        <v>99.097535761179898</v>
      </c>
      <c r="H5928" s="51">
        <f>ACOS(COS(RADIANS(90-F5929)) * COS(RADIANS(90-F5928)) + SIN(RADIANS(90-F5929)) * SIN(RADIANS(90-F5928)) * COS(RADIANS(G5929-G5928))) * 6371392 * IFERROR(IF(AVERAGEIF('TT History'!$B:$B, D5928, 'TT History'!$E:$E) &gt; 9.8%, 1.1205, IF(AVERAGEIF('TT History'!$B:$B, D5928, 'TT History'!$E:$E) &gt;= 8.5%, 1.1055, 1.0525)), 1.0525)</f>
        <v>14.35906148867981</v>
      </c>
    </row>
    <row r="5929" spans="1:8" x14ac:dyDescent="0.25">
      <c r="A5929" t="s">
        <v>176</v>
      </c>
      <c r="B5929" t="str">
        <f>VLOOKUP(C5929, olt_db!$B$2:$E$70, 2, 0)</f>
        <v>OLT-SMGN-Mega_Land</v>
      </c>
      <c r="C5929" t="s">
        <v>2034</v>
      </c>
      <c r="D5929" s="20" t="s">
        <v>2156</v>
      </c>
      <c r="E5929" s="20" t="s">
        <v>2551</v>
      </c>
      <c r="F5929" s="127">
        <v>2.9225684824216498</v>
      </c>
      <c r="G5929" s="128">
        <v>99.097652367175201</v>
      </c>
      <c r="H5929" s="51">
        <f>ACOS(COS(RADIANS(90-F5930)) * COS(RADIANS(90-F5929)) + SIN(RADIANS(90-F5930)) * SIN(RADIANS(90-F5929)) * COS(RADIANS(G5930-G5929))) * 6371392 * IFERROR(IF(AVERAGEIF('TT History'!$B:$B, D5929, 'TT History'!$E:$E) &gt; 9.8%, 1.1205, IF(AVERAGEIF('TT History'!$B:$B, D5929, 'TT History'!$E:$E) &gt;= 8.5%, 1.1055, 1.0525)), 1.0525)</f>
        <v>12.990321373939514</v>
      </c>
    </row>
    <row r="5930" spans="1:8" x14ac:dyDescent="0.25">
      <c r="A5930" t="s">
        <v>176</v>
      </c>
      <c r="B5930" t="str">
        <f>VLOOKUP(C5930, olt_db!$B$2:$E$70, 2, 0)</f>
        <v>OLT-SMGN-Mega_Land</v>
      </c>
      <c r="C5930" t="s">
        <v>2034</v>
      </c>
      <c r="D5930" s="20" t="s">
        <v>2156</v>
      </c>
      <c r="E5930" s="20" t="s">
        <v>2552</v>
      </c>
      <c r="F5930" s="127">
        <v>2.9225975730132498</v>
      </c>
      <c r="G5930" s="128">
        <v>99.097759620681003</v>
      </c>
      <c r="H5930" s="51">
        <f>ACOS(COS(RADIANS(90-F5931)) * COS(RADIANS(90-F5930)) + SIN(RADIANS(90-F5931)) * SIN(RADIANS(90-F5930)) * COS(RADIANS(G5931-G5930))) * 6371392 * IFERROR(IF(AVERAGEIF('TT History'!$B:$B, D5930, 'TT History'!$E:$E) &gt; 9.8%, 1.1205, IF(AVERAGEIF('TT History'!$B:$B, D5930, 'TT History'!$E:$E) &gt;= 8.5%, 1.1055, 1.0525)), 1.0525)</f>
        <v>16.355465148067609</v>
      </c>
    </row>
    <row r="5931" spans="1:8" x14ac:dyDescent="0.25">
      <c r="A5931" t="s">
        <v>176</v>
      </c>
      <c r="B5931" t="str">
        <f>VLOOKUP(C5931, olt_db!$B$2:$E$70, 2, 0)</f>
        <v>OLT-SMGN-Mega_Land</v>
      </c>
      <c r="C5931" t="s">
        <v>2034</v>
      </c>
      <c r="D5931" s="20" t="s">
        <v>2156</v>
      </c>
      <c r="E5931" s="20" t="s">
        <v>2553</v>
      </c>
      <c r="F5931" s="127">
        <v>2.9226422794477802</v>
      </c>
      <c r="G5931" s="128">
        <v>99.097892190880501</v>
      </c>
      <c r="H5931" s="51">
        <f>ACOS(COS(RADIANS(90-F5932)) * COS(RADIANS(90-F5931)) + SIN(RADIANS(90-F5932)) * SIN(RADIANS(90-F5931)) * COS(RADIANS(G5932-G5931))) * 6371392 * IFERROR(IF(AVERAGEIF('TT History'!$B:$B, D5931, 'TT History'!$E:$E) &gt; 9.8%, 1.1205, IF(AVERAGEIF('TT History'!$B:$B, D5931, 'TT History'!$E:$E) &gt;= 8.5%, 1.1055, 1.0525)), 1.0525)</f>
        <v>19.106695221413119</v>
      </c>
    </row>
    <row r="5932" spans="1:8" x14ac:dyDescent="0.25">
      <c r="A5932" t="s">
        <v>176</v>
      </c>
      <c r="B5932" t="str">
        <f>VLOOKUP(C5932, olt_db!$B$2:$E$70, 2, 0)</f>
        <v>OLT-SMGN-Mega_Land</v>
      </c>
      <c r="C5932" t="s">
        <v>2034</v>
      </c>
      <c r="D5932" s="20" t="s">
        <v>2156</v>
      </c>
      <c r="E5932" s="20" t="s">
        <v>2554</v>
      </c>
      <c r="F5932" s="127">
        <v>2.9226863562213699</v>
      </c>
      <c r="G5932" s="128">
        <v>99.098049581063506</v>
      </c>
      <c r="H5932" s="51">
        <f>ACOS(COS(RADIANS(90-F5933)) * COS(RADIANS(90-F5932)) + SIN(RADIANS(90-F5933)) * SIN(RADIANS(90-F5932)) * COS(RADIANS(G5933-G5932))) * 6371392 * IFERROR(IF(AVERAGEIF('TT History'!$B:$B, D5932, 'TT History'!$E:$E) &gt; 9.8%, 1.1205, IF(AVERAGEIF('TT History'!$B:$B, D5932, 'TT History'!$E:$E) &gt;= 8.5%, 1.1055, 1.0525)), 1.0525)</f>
        <v>22.834026543052143</v>
      </c>
    </row>
    <row r="5933" spans="1:8" x14ac:dyDescent="0.25">
      <c r="A5933" t="s">
        <v>176</v>
      </c>
      <c r="B5933" t="str">
        <f>VLOOKUP(C5933, olt_db!$B$2:$E$70, 2, 0)</f>
        <v>OLT-SMGN-Mega_Land</v>
      </c>
      <c r="C5933" t="s">
        <v>2034</v>
      </c>
      <c r="D5933" s="20" t="s">
        <v>2156</v>
      </c>
      <c r="E5933" s="20" t="s">
        <v>2555</v>
      </c>
      <c r="F5933" s="127">
        <v>2.9227570841191701</v>
      </c>
      <c r="G5933" s="128">
        <v>99.098231641698803</v>
      </c>
      <c r="H5933" s="51">
        <f>ACOS(COS(RADIANS(90-F5934)) * COS(RADIANS(90-F5933)) + SIN(RADIANS(90-F5934)) * SIN(RADIANS(90-F5933)) * COS(RADIANS(G5934-G5933))) * 6371392 * IFERROR(IF(AVERAGEIF('TT History'!$B:$B, D5933, 'TT History'!$E:$E) &gt; 9.8%, 1.1205, IF(AVERAGEIF('TT History'!$B:$B, D5933, 'TT History'!$E:$E) &gt;= 8.5%, 1.1055, 1.0525)), 1.0525)</f>
        <v>19.46317821147991</v>
      </c>
    </row>
    <row r="5934" spans="1:8" x14ac:dyDescent="0.25">
      <c r="A5934" t="s">
        <v>176</v>
      </c>
      <c r="B5934" t="str">
        <f>VLOOKUP(C5934, olt_db!$B$2:$E$70, 2, 0)</f>
        <v>OLT-SMGN-Mega_Land</v>
      </c>
      <c r="C5934" t="s">
        <v>2034</v>
      </c>
      <c r="D5934" s="20" t="s">
        <v>2156</v>
      </c>
      <c r="E5934" s="20" t="s">
        <v>2556</v>
      </c>
      <c r="F5934" s="127">
        <v>2.9228210767033902</v>
      </c>
      <c r="G5934" s="128">
        <v>99.098385330413294</v>
      </c>
      <c r="H5934" s="51">
        <f>ACOS(COS(RADIANS(90-F5935)) * COS(RADIANS(90-F5934)) + SIN(RADIANS(90-F5935)) * SIN(RADIANS(90-F5934)) * COS(RADIANS(G5935-G5934))) * 6371392 * IFERROR(IF(AVERAGEIF('TT History'!$B:$B, D5934, 'TT History'!$E:$E) &gt; 9.8%, 1.1205, IF(AVERAGEIF('TT History'!$B:$B, D5934, 'TT History'!$E:$E) &gt;= 8.5%, 1.1055, 1.0525)), 1.0525)</f>
        <v>20.249906963547684</v>
      </c>
    </row>
    <row r="5935" spans="1:8" x14ac:dyDescent="0.25">
      <c r="A5935" t="s">
        <v>176</v>
      </c>
      <c r="B5935" t="str">
        <f>VLOOKUP(C5935, olt_db!$B$2:$E$70, 2, 0)</f>
        <v>OLT-SMGN-Mega_Land</v>
      </c>
      <c r="C5935" t="s">
        <v>2034</v>
      </c>
      <c r="D5935" s="20" t="s">
        <v>2156</v>
      </c>
      <c r="E5935" s="20" t="s">
        <v>2557</v>
      </c>
      <c r="F5935" s="127">
        <v>2.9229025594418898</v>
      </c>
      <c r="G5935" s="128">
        <v>99.098538158523994</v>
      </c>
      <c r="H5935" s="51">
        <f>ACOS(COS(RADIANS(90-F5936)) * COS(RADIANS(90-F5935)) + SIN(RADIANS(90-F5936)) * SIN(RADIANS(90-F5935)) * COS(RADIANS(G5936-G5935))) * 6371392 * IFERROR(IF(AVERAGEIF('TT History'!$B:$B, D5935, 'TT History'!$E:$E) &gt; 9.8%, 1.1205, IF(AVERAGEIF('TT History'!$B:$B, D5935, 'TT History'!$E:$E) &gt;= 8.5%, 1.1055, 1.0525)), 1.0525)</f>
        <v>17.290007761862714</v>
      </c>
    </row>
    <row r="5936" spans="1:8" x14ac:dyDescent="0.25">
      <c r="A5936" t="s">
        <v>176</v>
      </c>
      <c r="B5936" t="str">
        <f>VLOOKUP(C5936, olt_db!$B$2:$E$70, 2, 0)</f>
        <v>OLT-SMGN-Mega_Land</v>
      </c>
      <c r="C5936" t="s">
        <v>2034</v>
      </c>
      <c r="D5936" s="20" t="s">
        <v>2156</v>
      </c>
      <c r="E5936" s="20" t="s">
        <v>2558</v>
      </c>
      <c r="F5936" s="127">
        <v>2.9229809952655899</v>
      </c>
      <c r="G5936" s="128">
        <v>99.098663507397404</v>
      </c>
      <c r="H5936" s="51">
        <f>ACOS(COS(RADIANS(90-F5937)) * COS(RADIANS(90-F5936)) + SIN(RADIANS(90-F5937)) * SIN(RADIANS(90-F5936)) * COS(RADIANS(G5937-G5936))) * 6371392 * IFERROR(IF(AVERAGEIF('TT History'!$B:$B, D5936, 'TT History'!$E:$E) &gt; 9.8%, 1.1205, IF(AVERAGEIF('TT History'!$B:$B, D5936, 'TT History'!$E:$E) &gt;= 8.5%, 1.1055, 1.0525)), 1.0525)</f>
        <v>21.377062217693364</v>
      </c>
    </row>
    <row r="5937" spans="1:8" x14ac:dyDescent="0.25">
      <c r="A5937" t="s">
        <v>176</v>
      </c>
      <c r="B5937" t="str">
        <f>VLOOKUP(C5937, olt_db!$B$2:$E$70, 2, 0)</f>
        <v>OLT-SMGN-Mega_Land</v>
      </c>
      <c r="C5937" t="s">
        <v>2034</v>
      </c>
      <c r="D5937" s="20" t="s">
        <v>2156</v>
      </c>
      <c r="E5937" s="20" t="s">
        <v>2559</v>
      </c>
      <c r="F5937" s="127">
        <v>2.9230711647385101</v>
      </c>
      <c r="G5937" s="128">
        <v>99.098822553100305</v>
      </c>
      <c r="H5937" s="51">
        <f>ACOS(COS(RADIANS(90-F5938)) * COS(RADIANS(90-F5937)) + SIN(RADIANS(90-F5938)) * SIN(RADIANS(90-F5937)) * COS(RADIANS(G5938-G5937))) * 6371392 * IFERROR(IF(AVERAGEIF('TT History'!$B:$B, D5937, 'TT History'!$E:$E) &gt; 9.8%, 1.1205, IF(AVERAGEIF('TT History'!$B:$B, D5937, 'TT History'!$E:$E) &gt;= 8.5%, 1.1055, 1.0525)), 1.0525)</f>
        <v>16.997332951648854</v>
      </c>
    </row>
    <row r="5938" spans="1:8" x14ac:dyDescent="0.25">
      <c r="A5938" t="s">
        <v>176</v>
      </c>
      <c r="B5938" t="str">
        <f>VLOOKUP(C5938, olt_db!$B$2:$E$70, 2, 0)</f>
        <v>OLT-SMGN-Mega_Land</v>
      </c>
      <c r="C5938" t="s">
        <v>2034</v>
      </c>
      <c r="D5938" s="20" t="s">
        <v>2156</v>
      </c>
      <c r="E5938" s="20" t="s">
        <v>2560</v>
      </c>
      <c r="F5938" s="127">
        <v>2.9231444857745599</v>
      </c>
      <c r="G5938" s="128">
        <v>99.098948077241701</v>
      </c>
      <c r="H5938" s="51">
        <f>ACOS(COS(RADIANS(90-F5939)) * COS(RADIANS(90-F5938)) + SIN(RADIANS(90-F5939)) * SIN(RADIANS(90-F5938)) * COS(RADIANS(G5939-G5938))) * 6371392 * IFERROR(IF(AVERAGEIF('TT History'!$B:$B, D5938, 'TT History'!$E:$E) &gt; 9.8%, 1.1205, IF(AVERAGEIF('TT History'!$B:$B, D5938, 'TT History'!$E:$E) &gt;= 8.5%, 1.1055, 1.0525)), 1.0525)</f>
        <v>20.411001143630983</v>
      </c>
    </row>
    <row r="5939" spans="1:8" x14ac:dyDescent="0.25">
      <c r="A5939" t="s">
        <v>176</v>
      </c>
      <c r="B5939" t="str">
        <f>VLOOKUP(C5939, olt_db!$B$2:$E$70, 2, 0)</f>
        <v>OLT-SMGN-Mega_Land</v>
      </c>
      <c r="C5939" t="s">
        <v>2034</v>
      </c>
      <c r="D5939" s="20" t="s">
        <v>2156</v>
      </c>
      <c r="E5939" s="20" t="s">
        <v>2561</v>
      </c>
      <c r="F5939" s="127">
        <v>2.9232477383790099</v>
      </c>
      <c r="G5939" s="128">
        <v>99.099088804685607</v>
      </c>
      <c r="H5939" s="51">
        <f>ACOS(COS(RADIANS(90-F5940)) * COS(RADIANS(90-F5939)) + SIN(RADIANS(90-F5940)) * SIN(RADIANS(90-F5939)) * COS(RADIANS(G5940-G5939))) * 6371392 * IFERROR(IF(AVERAGEIF('TT History'!$B:$B, D5939, 'TT History'!$E:$E) &gt; 9.8%, 1.1205, IF(AVERAGEIF('TT History'!$B:$B, D5939, 'TT History'!$E:$E) &gt;= 8.5%, 1.1055, 1.0525)), 1.0525)</f>
        <v>12.614388537435206</v>
      </c>
    </row>
    <row r="5940" spans="1:8" x14ac:dyDescent="0.25">
      <c r="A5940" t="s">
        <v>176</v>
      </c>
      <c r="B5940" t="str">
        <f>VLOOKUP(C5940, olt_db!$B$2:$E$70, 2, 0)</f>
        <v>OLT-SMGN-Mega_Land</v>
      </c>
      <c r="C5940" t="s">
        <v>2034</v>
      </c>
      <c r="D5940" s="20" t="s">
        <v>2156</v>
      </c>
      <c r="E5940" s="20" t="s">
        <v>2562</v>
      </c>
      <c r="F5940" s="127">
        <v>2.9233063377750299</v>
      </c>
      <c r="G5940" s="128">
        <v>99.099179380820203</v>
      </c>
      <c r="H5940" s="51">
        <f>ACOS(COS(RADIANS(90-F5941)) * COS(RADIANS(90-F5940)) + SIN(RADIANS(90-F5941)) * SIN(RADIANS(90-F5940)) * COS(RADIANS(G5941-G5940))) * 6371392 * IFERROR(IF(AVERAGEIF('TT History'!$B:$B, D5940, 'TT History'!$E:$E) &gt; 9.8%, 1.1205, IF(AVERAGEIF('TT History'!$B:$B, D5940, 'TT History'!$E:$E) &gt;= 8.5%, 1.1055, 1.0525)), 1.0525)</f>
        <v>16.339278718929862</v>
      </c>
    </row>
    <row r="5941" spans="1:8" x14ac:dyDescent="0.25">
      <c r="A5941" t="s">
        <v>176</v>
      </c>
      <c r="B5941" t="str">
        <f>VLOOKUP(C5941, olt_db!$B$2:$E$70, 2, 0)</f>
        <v>OLT-SMGN-Mega_Land</v>
      </c>
      <c r="C5941" t="s">
        <v>2034</v>
      </c>
      <c r="D5941" s="20" t="s">
        <v>2156</v>
      </c>
      <c r="E5941" s="20" t="s">
        <v>2563</v>
      </c>
      <c r="F5941" s="127">
        <v>2.9233824925849099</v>
      </c>
      <c r="G5941" s="128">
        <v>99.099296538714995</v>
      </c>
      <c r="H5941" s="51">
        <f>ACOS(COS(RADIANS(90-F5942)) * COS(RADIANS(90-F5941)) + SIN(RADIANS(90-F5942)) * SIN(RADIANS(90-F5941)) * COS(RADIANS(G5942-G5941))) * 6371392 * IFERROR(IF(AVERAGEIF('TT History'!$B:$B, D5941, 'TT History'!$E:$E) &gt; 9.8%, 1.1205, IF(AVERAGEIF('TT History'!$B:$B, D5941, 'TT History'!$E:$E) &gt;= 8.5%, 1.1055, 1.0525)), 1.0525)</f>
        <v>17.61015935441614</v>
      </c>
    </row>
    <row r="5942" spans="1:8" x14ac:dyDescent="0.25">
      <c r="A5942" t="s">
        <v>176</v>
      </c>
      <c r="B5942" t="str">
        <f>VLOOKUP(C5942, olt_db!$B$2:$E$70, 2, 0)</f>
        <v>OLT-SMGN-Mega_Land</v>
      </c>
      <c r="C5942" t="s">
        <v>2034</v>
      </c>
      <c r="D5942" s="20" t="s">
        <v>2156</v>
      </c>
      <c r="E5942" s="20" t="s">
        <v>2564</v>
      </c>
      <c r="F5942" s="127">
        <v>2.9234675023353498</v>
      </c>
      <c r="G5942" s="128">
        <v>99.099420846029005</v>
      </c>
      <c r="H5942" s="51">
        <f>ACOS(COS(RADIANS(90-F5943)) * COS(RADIANS(90-F5942)) + SIN(RADIANS(90-F5943)) * SIN(RADIANS(90-F5942)) * COS(RADIANS(G5943-G5942))) * 6371392 * IFERROR(IF(AVERAGEIF('TT History'!$B:$B, D5942, 'TT History'!$E:$E) &gt; 9.8%, 1.1205, IF(AVERAGEIF('TT History'!$B:$B, D5942, 'TT History'!$E:$E) &gt;= 8.5%, 1.1055, 1.0525)), 1.0525)</f>
        <v>20.141877683094087</v>
      </c>
    </row>
    <row r="5943" spans="1:8" x14ac:dyDescent="0.25">
      <c r="A5943" t="s">
        <v>176</v>
      </c>
      <c r="B5943" t="str">
        <f>VLOOKUP(C5943, olt_db!$B$2:$E$70, 2, 0)</f>
        <v>OLT-SMGN-Mega_Land</v>
      </c>
      <c r="C5943" t="s">
        <v>2034</v>
      </c>
      <c r="D5943" s="20" t="s">
        <v>2156</v>
      </c>
      <c r="E5943" s="20" t="s">
        <v>2565</v>
      </c>
      <c r="F5943" s="127">
        <v>2.9235553521611699</v>
      </c>
      <c r="G5943" s="128">
        <v>99.099569019274</v>
      </c>
      <c r="H5943" s="51">
        <f>ACOS(COS(RADIANS(90-F5944)) * COS(RADIANS(90-F5943)) + SIN(RADIANS(90-F5944)) * SIN(RADIANS(90-F5943)) * COS(RADIANS(G5944-G5943))) * 6371392 * IFERROR(IF(AVERAGEIF('TT History'!$B:$B, D5943, 'TT History'!$E:$E) &gt; 9.8%, 1.1205, IF(AVERAGEIF('TT History'!$B:$B, D5943, 'TT History'!$E:$E) &gt;= 8.5%, 1.1055, 1.0525)), 1.0525)</f>
        <v>19.622589484906488</v>
      </c>
    </row>
    <row r="5944" spans="1:8" x14ac:dyDescent="0.25">
      <c r="A5944" t="s">
        <v>176</v>
      </c>
      <c r="B5944" t="str">
        <f>VLOOKUP(C5944, olt_db!$B$2:$E$70, 2, 0)</f>
        <v>OLT-SMGN-Mega_Land</v>
      </c>
      <c r="C5944" t="s">
        <v>2034</v>
      </c>
      <c r="D5944" s="20" t="s">
        <v>2156</v>
      </c>
      <c r="E5944" s="20" t="s">
        <v>2566</v>
      </c>
      <c r="F5944" s="127">
        <v>2.9236530751486201</v>
      </c>
      <c r="G5944" s="128">
        <v>99.099705427816502</v>
      </c>
      <c r="H5944" s="51">
        <f>ACOS(COS(RADIANS(90-F5945)) * COS(RADIANS(90-F5944)) + SIN(RADIANS(90-F5945)) * SIN(RADIANS(90-F5944)) * COS(RADIANS(G5945-G5944))) * 6371392 * IFERROR(IF(AVERAGEIF('TT History'!$B:$B, D5944, 'TT History'!$E:$E) &gt; 9.8%, 1.1205, IF(AVERAGEIF('TT History'!$B:$B, D5944, 'TT History'!$E:$E) &gt;= 8.5%, 1.1055, 1.0525)), 1.0525)</f>
        <v>18.387930170623271</v>
      </c>
    </row>
    <row r="5945" spans="1:8" x14ac:dyDescent="0.25">
      <c r="A5945" t="s">
        <v>176</v>
      </c>
      <c r="B5945" t="str">
        <f>VLOOKUP(C5945, olt_db!$B$2:$E$70, 2, 0)</f>
        <v>OLT-SMGN-Mega_Land</v>
      </c>
      <c r="C5945" t="s">
        <v>2034</v>
      </c>
      <c r="D5945" s="20" t="s">
        <v>2156</v>
      </c>
      <c r="E5945" s="20" t="s">
        <v>2567</v>
      </c>
      <c r="F5945" s="127">
        <v>2.9237385533852902</v>
      </c>
      <c r="G5945" s="128">
        <v>99.099837419017007</v>
      </c>
      <c r="H5945" s="51">
        <f>ACOS(COS(RADIANS(90-F5946)) * COS(RADIANS(90-F5945)) + SIN(RADIANS(90-F5946)) * SIN(RADIANS(90-F5945)) * COS(RADIANS(G5946-G5945))) * 6371392 * IFERROR(IF(AVERAGEIF('TT History'!$B:$B, D5945, 'TT History'!$E:$E) &gt; 9.8%, 1.1205, IF(AVERAGEIF('TT History'!$B:$B, D5945, 'TT History'!$E:$E) &gt;= 8.5%, 1.1055, 1.0525)), 1.0525)</f>
        <v>18.127331878057799</v>
      </c>
    </row>
    <row r="5946" spans="1:8" x14ac:dyDescent="0.25">
      <c r="A5946" t="s">
        <v>176</v>
      </c>
      <c r="B5946" t="str">
        <f>VLOOKUP(C5946, olt_db!$B$2:$E$70, 2, 0)</f>
        <v>OLT-SMGN-Mega_Land</v>
      </c>
      <c r="C5946" t="s">
        <v>2034</v>
      </c>
      <c r="D5946" s="20" t="s">
        <v>2156</v>
      </c>
      <c r="E5946" s="20" t="s">
        <v>2568</v>
      </c>
      <c r="F5946" s="127">
        <v>2.92382830986248</v>
      </c>
      <c r="G5946" s="128">
        <v>99.099963804786995</v>
      </c>
      <c r="H5946" s="51">
        <f>ACOS(COS(RADIANS(90-F5947)) * COS(RADIANS(90-F5946)) + SIN(RADIANS(90-F5947)) * SIN(RADIANS(90-F5946)) * COS(RADIANS(G5947-G5946))) * 6371392 * IFERROR(IF(AVERAGEIF('TT History'!$B:$B, D5946, 'TT History'!$E:$E) &gt; 9.8%, 1.1205, IF(AVERAGEIF('TT History'!$B:$B, D5946, 'TT History'!$E:$E) &gt;= 8.5%, 1.1055, 1.0525)), 1.0525)</f>
        <v>25.374007127275121</v>
      </c>
    </row>
    <row r="5947" spans="1:8" x14ac:dyDescent="0.25">
      <c r="A5947" t="s">
        <v>176</v>
      </c>
      <c r="B5947" t="str">
        <f>VLOOKUP(C5947, olt_db!$B$2:$E$70, 2, 0)</f>
        <v>OLT-SMGN-Mega_Land</v>
      </c>
      <c r="C5947" t="s">
        <v>2034</v>
      </c>
      <c r="D5947" s="20" t="s">
        <v>2156</v>
      </c>
      <c r="E5947" s="20" t="s">
        <v>2569</v>
      </c>
      <c r="F5947" s="127">
        <v>2.92394745055427</v>
      </c>
      <c r="G5947" s="128">
        <v>99.100145165139296</v>
      </c>
      <c r="H5947" s="51">
        <f>ACOS(COS(RADIANS(90-F5948)) * COS(RADIANS(90-F5947)) + SIN(RADIANS(90-F5948)) * SIN(RADIANS(90-F5947)) * COS(RADIANS(G5948-G5947))) * 6371392 * IFERROR(IF(AVERAGEIF('TT History'!$B:$B, D5947, 'TT History'!$E:$E) &gt; 9.8%, 1.1205, IF(AVERAGEIF('TT History'!$B:$B, D5947, 'TT History'!$E:$E) &gt;= 8.5%, 1.1055, 1.0525)), 1.0525)</f>
        <v>16.343861411067842</v>
      </c>
    </row>
    <row r="5948" spans="1:8" x14ac:dyDescent="0.25">
      <c r="A5948" t="s">
        <v>176</v>
      </c>
      <c r="B5948" t="str">
        <f>VLOOKUP(C5948, olt_db!$B$2:$E$70, 2, 0)</f>
        <v>OLT-SMGN-Mega_Land</v>
      </c>
      <c r="C5948" t="s">
        <v>2034</v>
      </c>
      <c r="D5948" s="20" t="s">
        <v>2156</v>
      </c>
      <c r="E5948" s="20" t="s">
        <v>2570</v>
      </c>
      <c r="F5948" s="127">
        <v>2.9240361281363398</v>
      </c>
      <c r="G5948" s="128">
        <v>99.100253180284298</v>
      </c>
      <c r="H5948" s="51">
        <f>ACOS(COS(RADIANS(90-F5949)) * COS(RADIANS(90-F5948)) + SIN(RADIANS(90-F5949)) * SIN(RADIANS(90-F5948)) * COS(RADIANS(G5949-G5948))) * 6371392 * IFERROR(IF(AVERAGEIF('TT History'!$B:$B, D5948, 'TT History'!$E:$E) &gt; 9.8%, 1.1205, IF(AVERAGEIF('TT History'!$B:$B, D5948, 'TT History'!$E:$E) &gt;= 8.5%, 1.1055, 1.0525)), 1.0525)</f>
        <v>15.366132325541901</v>
      </c>
    </row>
    <row r="5949" spans="1:8" x14ac:dyDescent="0.25">
      <c r="A5949" t="s">
        <v>176</v>
      </c>
      <c r="B5949" t="str">
        <f>VLOOKUP(C5949, olt_db!$B$2:$E$70, 2, 0)</f>
        <v>OLT-SMGN-Mega_Land</v>
      </c>
      <c r="C5949" t="s">
        <v>2034</v>
      </c>
      <c r="D5949" s="20" t="s">
        <v>2156</v>
      </c>
      <c r="E5949" s="20" t="s">
        <v>2571</v>
      </c>
      <c r="F5949" s="127">
        <v>2.9241108220187999</v>
      </c>
      <c r="G5949" s="128">
        <v>99.100361294341198</v>
      </c>
      <c r="H5949" s="51">
        <f>ACOS(COS(RADIANS(90-F5950)) * COS(RADIANS(90-F5949)) + SIN(RADIANS(90-F5950)) * SIN(RADIANS(90-F5949)) * COS(RADIANS(G5950-G5949))) * 6371392 * IFERROR(IF(AVERAGEIF('TT History'!$B:$B, D5949, 'TT History'!$E:$E) &gt; 9.8%, 1.1205, IF(AVERAGEIF('TT History'!$B:$B, D5949, 'TT History'!$E:$E) &gt;= 8.5%, 1.1055, 1.0525)), 1.0525)</f>
        <v>24.974791300306798</v>
      </c>
    </row>
    <row r="5950" spans="1:8" x14ac:dyDescent="0.25">
      <c r="A5950" t="s">
        <v>176</v>
      </c>
      <c r="B5950" t="str">
        <f>VLOOKUP(C5950, olt_db!$B$2:$E$70, 2, 0)</f>
        <v>OLT-SMGN-Mega_Land</v>
      </c>
      <c r="C5950" t="s">
        <v>2034</v>
      </c>
      <c r="D5950" s="20" t="s">
        <v>2156</v>
      </c>
      <c r="E5950" s="20" t="s">
        <v>2572</v>
      </c>
      <c r="F5950" s="127">
        <v>2.9242484601479699</v>
      </c>
      <c r="G5950" s="128">
        <v>99.100524573129803</v>
      </c>
      <c r="H5950" s="51">
        <f>ACOS(COS(RADIANS(90-F5951)) * COS(RADIANS(90-F5950)) + SIN(RADIANS(90-F5951)) * SIN(RADIANS(90-F5950)) * COS(RADIANS(G5951-G5950))) * 6371392 * IFERROR(IF(AVERAGEIF('TT History'!$B:$B, D5950, 'TT History'!$E:$E) &gt; 9.8%, 1.1205, IF(AVERAGEIF('TT History'!$B:$B, D5950, 'TT History'!$E:$E) &gt;= 8.5%, 1.1055, 1.0525)), 1.0525)</f>
        <v>22.104561394722765</v>
      </c>
    </row>
    <row r="5951" spans="1:8" x14ac:dyDescent="0.25">
      <c r="A5951" t="s">
        <v>176</v>
      </c>
      <c r="B5951" t="str">
        <f>VLOOKUP(C5951, olt_db!$B$2:$E$70, 2, 0)</f>
        <v>OLT-SMGN-Mega_Land</v>
      </c>
      <c r="C5951" t="s">
        <v>2034</v>
      </c>
      <c r="D5951" s="20" t="s">
        <v>2156</v>
      </c>
      <c r="E5951" s="20" t="s">
        <v>2573</v>
      </c>
      <c r="F5951" s="127">
        <v>2.9243590189798301</v>
      </c>
      <c r="G5951" s="128">
        <v>99.100677894685106</v>
      </c>
      <c r="H5951" s="51">
        <f>ACOS(COS(RADIANS(90-F5952)) * COS(RADIANS(90-F5951)) + SIN(RADIANS(90-F5952)) * SIN(RADIANS(90-F5951)) * COS(RADIANS(G5952-G5951))) * 6371392 * IFERROR(IF(AVERAGEIF('TT History'!$B:$B, D5951, 'TT History'!$E:$E) &gt; 9.8%, 1.1205, IF(AVERAGEIF('TT History'!$B:$B, D5951, 'TT History'!$E:$E) &gt;= 8.5%, 1.1055, 1.0525)), 1.0525)</f>
        <v>21.97589791040274</v>
      </c>
    </row>
    <row r="5952" spans="1:8" x14ac:dyDescent="0.25">
      <c r="A5952" t="s">
        <v>176</v>
      </c>
      <c r="B5952" t="str">
        <f>VLOOKUP(C5952, olt_db!$B$2:$E$70, 2, 0)</f>
        <v>OLT-SMGN-Mega_Land</v>
      </c>
      <c r="C5952" t="s">
        <v>2034</v>
      </c>
      <c r="D5952" s="20" t="s">
        <v>2156</v>
      </c>
      <c r="E5952" s="20" t="s">
        <v>2574</v>
      </c>
      <c r="F5952" s="127">
        <v>2.92446739983993</v>
      </c>
      <c r="G5952" s="128">
        <v>99.100831420687399</v>
      </c>
      <c r="H5952" s="51">
        <f>ACOS(COS(RADIANS(90-F5953)) * COS(RADIANS(90-F5952)) + SIN(RADIANS(90-F5953)) * SIN(RADIANS(90-F5952)) * COS(RADIANS(G5953-G5952))) * 6371392 * IFERROR(IF(AVERAGEIF('TT History'!$B:$B, D5952, 'TT History'!$E:$E) &gt; 9.8%, 1.1205, IF(AVERAGEIF('TT History'!$B:$B, D5952, 'TT History'!$E:$E) &gt;= 8.5%, 1.1055, 1.0525)), 1.0525)</f>
        <v>20.364473864965451</v>
      </c>
    </row>
    <row r="5953" spans="1:8" x14ac:dyDescent="0.25">
      <c r="A5953" t="s">
        <v>176</v>
      </c>
      <c r="B5953" t="str">
        <f>VLOOKUP(C5953, olt_db!$B$2:$E$70, 2, 0)</f>
        <v>OLT-SMGN-Mega_Land</v>
      </c>
      <c r="C5953" t="s">
        <v>2034</v>
      </c>
      <c r="D5953" s="20" t="s">
        <v>2156</v>
      </c>
      <c r="E5953" s="20" t="s">
        <v>2575</v>
      </c>
      <c r="F5953" s="127">
        <v>2.9245692447357099</v>
      </c>
      <c r="G5953" s="128">
        <v>99.100972681140107</v>
      </c>
      <c r="H5953" s="51">
        <f>ACOS(COS(RADIANS(90-F5954)) * COS(RADIANS(90-F5953)) + SIN(RADIANS(90-F5954)) * SIN(RADIANS(90-F5953)) * COS(RADIANS(G5954-G5953))) * 6371392 * IFERROR(IF(AVERAGEIF('TT History'!$B:$B, D5953, 'TT History'!$E:$E) &gt; 9.8%, 1.1205, IF(AVERAGEIF('TT History'!$B:$B, D5953, 'TT History'!$E:$E) &gt;= 8.5%, 1.1055, 1.0525)), 1.0525)</f>
        <v>20.07285167975656</v>
      </c>
    </row>
    <row r="5954" spans="1:8" x14ac:dyDescent="0.25">
      <c r="A5954" t="s">
        <v>176</v>
      </c>
      <c r="B5954" t="str">
        <f>VLOOKUP(C5954, olt_db!$B$2:$E$70, 2, 0)</f>
        <v>OLT-SMGN-Mega_Land</v>
      </c>
      <c r="C5954" t="s">
        <v>2034</v>
      </c>
      <c r="D5954" s="20" t="s">
        <v>2156</v>
      </c>
      <c r="E5954" s="20" t="s">
        <v>2576</v>
      </c>
      <c r="F5954" s="127">
        <v>2.9246708876618799</v>
      </c>
      <c r="G5954" s="128">
        <v>99.101111000174598</v>
      </c>
      <c r="H5954" s="51">
        <f>ACOS(COS(RADIANS(90-F5955)) * COS(RADIANS(90-F5954)) + SIN(RADIANS(90-F5955)) * SIN(RADIANS(90-F5954)) * COS(RADIANS(G5955-G5954))) * 6371392 * IFERROR(IF(AVERAGEIF('TT History'!$B:$B, D5954, 'TT History'!$E:$E) &gt; 9.8%, 1.1205, IF(AVERAGEIF('TT History'!$B:$B, D5954, 'TT History'!$E:$E) &gt;= 8.5%, 1.1055, 1.0525)), 1.0525)</f>
        <v>26.317627670025882</v>
      </c>
    </row>
    <row r="5955" spans="1:8" x14ac:dyDescent="0.25">
      <c r="A5955" t="s">
        <v>176</v>
      </c>
      <c r="B5955" t="str">
        <f>VLOOKUP(C5955, olt_db!$B$2:$E$70, 2, 0)</f>
        <v>OLT-SMGN-Mega_Land</v>
      </c>
      <c r="C5955" t="s">
        <v>2034</v>
      </c>
      <c r="D5955" s="20" t="s">
        <v>2156</v>
      </c>
      <c r="E5955" s="20" t="s">
        <v>2577</v>
      </c>
      <c r="F5955" s="127">
        <v>2.9248090722295301</v>
      </c>
      <c r="G5955" s="128">
        <v>99.1012886211535</v>
      </c>
      <c r="H5955" s="51">
        <f>ACOS(COS(RADIANS(90-F5956)) * COS(RADIANS(90-F5955)) + SIN(RADIANS(90-F5956)) * SIN(RADIANS(90-F5955)) * COS(RADIANS(G5956-G5955))) * 6371392 * IFERROR(IF(AVERAGEIF('TT History'!$B:$B, D5955, 'TT History'!$E:$E) &gt; 9.8%, 1.1205, IF(AVERAGEIF('TT History'!$B:$B, D5955, 'TT History'!$E:$E) &gt;= 8.5%, 1.1055, 1.0525)), 1.0525)</f>
        <v>16.44162485385586</v>
      </c>
    </row>
    <row r="5956" spans="1:8" x14ac:dyDescent="0.25">
      <c r="A5956" t="s">
        <v>176</v>
      </c>
      <c r="B5956" t="str">
        <f>VLOOKUP(C5956, olt_db!$B$2:$E$70, 2, 0)</f>
        <v>OLT-SMGN-Mega_Land</v>
      </c>
      <c r="C5956" t="s">
        <v>2034</v>
      </c>
      <c r="D5956" s="20" t="s">
        <v>2156</v>
      </c>
      <c r="E5956" s="20" t="s">
        <v>2578</v>
      </c>
      <c r="F5956" s="127">
        <v>2.9248994958260401</v>
      </c>
      <c r="G5956" s="128">
        <v>99.1013962687976</v>
      </c>
      <c r="H5956" s="51">
        <f>ACOS(COS(RADIANS(90-F5957)) * COS(RADIANS(90-F5956)) + SIN(RADIANS(90-F5957)) * SIN(RADIANS(90-F5956)) * COS(RADIANS(G5957-G5956))) * 6371392 * IFERROR(IF(AVERAGEIF('TT History'!$B:$B, D5956, 'TT History'!$E:$E) &gt; 9.8%, 1.1205, IF(AVERAGEIF('TT History'!$B:$B, D5956, 'TT History'!$E:$E) &gt;= 8.5%, 1.1055, 1.0525)), 1.0525)</f>
        <v>27.332149383317738</v>
      </c>
    </row>
    <row r="5957" spans="1:8" x14ac:dyDescent="0.25">
      <c r="A5957" t="s">
        <v>176</v>
      </c>
      <c r="B5957" t="str">
        <f>VLOOKUP(C5957, olt_db!$B$2:$E$70, 2, 0)</f>
        <v>OLT-SMGN-Mega_Land</v>
      </c>
      <c r="C5957" t="s">
        <v>2034</v>
      </c>
      <c r="D5957" s="20" t="s">
        <v>2156</v>
      </c>
      <c r="E5957" s="20" t="s">
        <v>2579</v>
      </c>
      <c r="F5957" s="127">
        <v>2.9250352834836701</v>
      </c>
      <c r="G5957" s="128">
        <v>99.101586509609902</v>
      </c>
      <c r="H5957" s="51">
        <f>ACOS(COS(RADIANS(90-F5958)) * COS(RADIANS(90-F5957)) + SIN(RADIANS(90-F5958)) * SIN(RADIANS(90-F5957)) * COS(RADIANS(G5958-G5957))) * 6371392 * IFERROR(IF(AVERAGEIF('TT History'!$B:$B, D5957, 'TT History'!$E:$E) &gt; 9.8%, 1.1205, IF(AVERAGEIF('TT History'!$B:$B, D5957, 'TT History'!$E:$E) &gt;= 8.5%, 1.1055, 1.0525)), 1.0525)</f>
        <v>26.346446888703088</v>
      </c>
    </row>
    <row r="5958" spans="1:8" x14ac:dyDescent="0.25">
      <c r="A5958" t="s">
        <v>176</v>
      </c>
      <c r="B5958" t="str">
        <f>VLOOKUP(C5958, olt_db!$B$2:$E$70, 2, 0)</f>
        <v>OLT-SMGN-Mega_Land</v>
      </c>
      <c r="C5958" t="s">
        <v>2034</v>
      </c>
      <c r="D5958" s="20" t="s">
        <v>2156</v>
      </c>
      <c r="E5958" s="20" t="s">
        <v>2580</v>
      </c>
      <c r="F5958" s="127">
        <v>2.9251208351564402</v>
      </c>
      <c r="G5958" s="128">
        <v>99.101794994989802</v>
      </c>
      <c r="H5958" s="51">
        <f>ACOS(COS(RADIANS(90-F5959)) * COS(RADIANS(90-F5958)) + SIN(RADIANS(90-F5959)) * SIN(RADIANS(90-F5958)) * COS(RADIANS(G5959-G5958))) * 6371392 * IFERROR(IF(AVERAGEIF('TT History'!$B:$B, D5958, 'TT History'!$E:$E) &gt; 9.8%, 1.1205, IF(AVERAGEIF('TT History'!$B:$B, D5958, 'TT History'!$E:$E) &gt;= 8.5%, 1.1055, 1.0525)), 1.0525)</f>
        <v>25.884575039540568</v>
      </c>
    </row>
    <row r="5959" spans="1:8" x14ac:dyDescent="0.25">
      <c r="A5959" t="s">
        <v>176</v>
      </c>
      <c r="B5959" t="str">
        <f>VLOOKUP(C5959, olt_db!$B$2:$E$70, 2, 0)</f>
        <v>OLT-SMGN-Mega_Land</v>
      </c>
      <c r="C5959" t="s">
        <v>2034</v>
      </c>
      <c r="D5959" s="20" t="s">
        <v>2156</v>
      </c>
      <c r="E5959" s="20" t="s">
        <v>2581</v>
      </c>
      <c r="F5959" s="127">
        <v>2.92515550166154</v>
      </c>
      <c r="G5959" s="128">
        <v>99.102013705256297</v>
      </c>
      <c r="H5959" s="51">
        <f>ACOS(COS(RADIANS(90-F5960)) * COS(RADIANS(90-F5959)) + SIN(RADIANS(90-F5960)) * SIN(RADIANS(90-F5959)) * COS(RADIANS(G5960-G5959))) * 6371392 * IFERROR(IF(AVERAGEIF('TT History'!$B:$B, D5959, 'TT History'!$E:$E) &gt; 9.8%, 1.1205, IF(AVERAGEIF('TT History'!$B:$B, D5959, 'TT History'!$E:$E) &gt;= 8.5%, 1.1055, 1.0525)), 1.0525)</f>
        <v>19.910024593660108</v>
      </c>
    </row>
    <row r="5960" spans="1:8" x14ac:dyDescent="0.25">
      <c r="A5960" t="s">
        <v>176</v>
      </c>
      <c r="B5960" t="str">
        <f>VLOOKUP(C5960, olt_db!$B$2:$E$70, 2, 0)</f>
        <v>OLT-SMGN-Mega_Land</v>
      </c>
      <c r="C5960" t="s">
        <v>2034</v>
      </c>
      <c r="D5960" s="20" t="s">
        <v>2156</v>
      </c>
      <c r="E5960" s="20" t="s">
        <v>2582</v>
      </c>
      <c r="F5960" s="127">
        <v>2.9251334017804198</v>
      </c>
      <c r="G5960" s="128">
        <v>99.102182596179802</v>
      </c>
      <c r="H5960" s="51">
        <f>ACOS(COS(RADIANS(90-F5961)) * COS(RADIANS(90-F5960)) + SIN(RADIANS(90-F5961)) * SIN(RADIANS(90-F5960)) * COS(RADIANS(G5961-G5960))) * 6371392 * IFERROR(IF(AVERAGEIF('TT History'!$B:$B, D5960, 'TT History'!$E:$E) &gt; 9.8%, 1.1205, IF(AVERAGEIF('TT History'!$B:$B, D5960, 'TT History'!$E:$E) &gt;= 8.5%, 1.1055, 1.0525)), 1.0525)</f>
        <v>34.944523125354785</v>
      </c>
    </row>
    <row r="5961" spans="1:8" x14ac:dyDescent="0.25">
      <c r="A5961" t="s">
        <v>176</v>
      </c>
      <c r="B5961" t="str">
        <f>VLOOKUP(C5961, olt_db!$B$2:$E$70, 2, 0)</f>
        <v>OLT-SMGN-Mega_Land</v>
      </c>
      <c r="C5961" t="s">
        <v>2034</v>
      </c>
      <c r="D5961" s="20" t="s">
        <v>2156</v>
      </c>
      <c r="E5961" s="20" t="s">
        <v>2583</v>
      </c>
      <c r="F5961" s="127">
        <v>2.9251215188614701</v>
      </c>
      <c r="G5961" s="128">
        <v>99.102481318041896</v>
      </c>
      <c r="H5961" s="51">
        <f>ACOS(COS(RADIANS(90-F5962)) * COS(RADIANS(90-F5961)) + SIN(RADIANS(90-F5962)) * SIN(RADIANS(90-F5961)) * COS(RADIANS(G5962-G5961))) * 6371392 * IFERROR(IF(AVERAGEIF('TT History'!$B:$B, D5961, 'TT History'!$E:$E) &gt; 9.8%, 1.1205, IF(AVERAGEIF('TT History'!$B:$B, D5961, 'TT History'!$E:$E) &gt;= 8.5%, 1.1055, 1.0525)), 1.0525)</f>
        <v>34.749100695088714</v>
      </c>
    </row>
    <row r="5962" spans="1:8" x14ac:dyDescent="0.25">
      <c r="A5962" t="s">
        <v>176</v>
      </c>
      <c r="B5962" t="str">
        <f>VLOOKUP(C5962, olt_db!$B$2:$E$70, 2, 0)</f>
        <v>OLT-SMGN-Mega_Land</v>
      </c>
      <c r="C5962" t="s">
        <v>2034</v>
      </c>
      <c r="D5962" s="20" t="s">
        <v>2156</v>
      </c>
      <c r="E5962" s="20" t="s">
        <v>2584</v>
      </c>
      <c r="F5962" s="127">
        <v>2.9251345960087902</v>
      </c>
      <c r="G5962" s="128">
        <v>99.102778315771801</v>
      </c>
      <c r="H5962" s="51">
        <f>ACOS(COS(RADIANS(90-F5963)) * COS(RADIANS(90-F5962)) + SIN(RADIANS(90-F5963)) * SIN(RADIANS(90-F5962)) * COS(RADIANS(G5963-G5962))) * 6371392 * IFERROR(IF(AVERAGEIF('TT History'!$B:$B, D5962, 'TT History'!$E:$E) &gt; 9.8%, 1.1205, IF(AVERAGEIF('TT History'!$B:$B, D5962, 'TT History'!$E:$E) &gt;= 8.5%, 1.1055, 1.0525)), 1.0525)</f>
        <v>34.217607172897971</v>
      </c>
    </row>
    <row r="5963" spans="1:8" x14ac:dyDescent="0.25">
      <c r="A5963" t="s">
        <v>176</v>
      </c>
      <c r="B5963" t="str">
        <f>VLOOKUP(C5963, olt_db!$B$2:$E$70, 2, 0)</f>
        <v>OLT-SMGN-Mega_Land</v>
      </c>
      <c r="C5963" t="s">
        <v>2034</v>
      </c>
      <c r="D5963" s="20" t="s">
        <v>2156</v>
      </c>
      <c r="E5963" s="20" t="s">
        <v>2585</v>
      </c>
      <c r="F5963" s="127">
        <v>2.9251620909054399</v>
      </c>
      <c r="G5963" s="128">
        <v>99.103069758306304</v>
      </c>
      <c r="H5963" s="51">
        <f>ACOS(COS(RADIANS(90-F5964)) * COS(RADIANS(90-F5963)) + SIN(RADIANS(90-F5964)) * SIN(RADIANS(90-F5963)) * COS(RADIANS(G5964-G5963))) * 6371392 * IFERROR(IF(AVERAGEIF('TT History'!$B:$B, D5963, 'TT History'!$E:$E) &gt; 9.8%, 1.1205, IF(AVERAGEIF('TT History'!$B:$B, D5963, 'TT History'!$E:$E) &gt;= 8.5%, 1.1055, 1.0525)), 1.0525)</f>
        <v>34.137264495186955</v>
      </c>
    </row>
    <row r="5964" spans="1:8" x14ac:dyDescent="0.25">
      <c r="A5964" t="s">
        <v>176</v>
      </c>
      <c r="B5964" t="str">
        <f>VLOOKUP(C5964, olt_db!$B$2:$E$70, 2, 0)</f>
        <v>OLT-SMGN-Mega_Land</v>
      </c>
      <c r="C5964" t="s">
        <v>2034</v>
      </c>
      <c r="D5964" s="20" t="s">
        <v>2156</v>
      </c>
      <c r="E5964" s="20" t="s">
        <v>2586</v>
      </c>
      <c r="F5964" s="127">
        <v>2.92519943185899</v>
      </c>
      <c r="G5964" s="128">
        <v>99.103359409246096</v>
      </c>
      <c r="H5964" s="51">
        <f>ACOS(COS(RADIANS(90-F5965)) * COS(RADIANS(90-F5964)) + SIN(RADIANS(90-F5965)) * SIN(RADIANS(90-F5964)) * COS(RADIANS(G5965-G5964))) * 6371392 * IFERROR(IF(AVERAGEIF('TT History'!$B:$B, D5964, 'TT History'!$E:$E) &gt; 9.8%, 1.1205, IF(AVERAGEIF('TT History'!$B:$B, D5964, 'TT History'!$E:$E) &gt;= 8.5%, 1.1055, 1.0525)), 1.0525)</f>
        <v>26.19174258884884</v>
      </c>
    </row>
    <row r="5965" spans="1:8" x14ac:dyDescent="0.25">
      <c r="A5965" t="s">
        <v>176</v>
      </c>
      <c r="B5965" t="str">
        <f>VLOOKUP(C5965, olt_db!$B$2:$E$70, 2, 0)</f>
        <v>OLT-SMGN-Mega_Land</v>
      </c>
      <c r="C5965" t="s">
        <v>2034</v>
      </c>
      <c r="D5965" s="20" t="s">
        <v>2156</v>
      </c>
      <c r="E5965" s="20" t="s">
        <v>2587</v>
      </c>
      <c r="F5965" s="127">
        <v>2.92525816586507</v>
      </c>
      <c r="G5965" s="128">
        <v>99.103575632060895</v>
      </c>
      <c r="H5965" s="51">
        <f>ACOS(COS(RADIANS(90-F5966)) * COS(RADIANS(90-F5965)) + SIN(RADIANS(90-F5966)) * SIN(RADIANS(90-F5965)) * COS(RADIANS(G5966-G5965))) * 6371392 * IFERROR(IF(AVERAGEIF('TT History'!$B:$B, D5965, 'TT History'!$E:$E) &gt; 9.8%, 1.1205, IF(AVERAGEIF('TT History'!$B:$B, D5965, 'TT History'!$E:$E) &gt;= 8.5%, 1.1055, 1.0525)), 1.0525)</f>
        <v>31.405886297113589</v>
      </c>
    </row>
    <row r="5966" spans="1:8" x14ac:dyDescent="0.25">
      <c r="A5966" t="s">
        <v>176</v>
      </c>
      <c r="B5966" t="str">
        <f>VLOOKUP(C5966, olt_db!$B$2:$E$70, 2, 0)</f>
        <v>OLT-SMGN-Mega_Land</v>
      </c>
      <c r="C5966" t="s">
        <v>2034</v>
      </c>
      <c r="D5966" s="20" t="s">
        <v>2156</v>
      </c>
      <c r="E5966" s="20" t="s">
        <v>2588</v>
      </c>
      <c r="F5966" s="127">
        <v>2.9253512916648599</v>
      </c>
      <c r="G5966" s="128">
        <v>99.103827616244999</v>
      </c>
      <c r="H5966" s="51">
        <f>ACOS(COS(RADIANS(90-F5967)) * COS(RADIANS(90-F5966)) + SIN(RADIANS(90-F5967)) * SIN(RADIANS(90-F5966)) * COS(RADIANS(G5967-G5966))) * 6371392 * IFERROR(IF(AVERAGEIF('TT History'!$B:$B, D5966, 'TT History'!$E:$E) &gt; 9.8%, 1.1205, IF(AVERAGEIF('TT History'!$B:$B, D5966, 'TT History'!$E:$E) &gt;= 8.5%, 1.1055, 1.0525)), 1.0525)</f>
        <v>21.357668984780098</v>
      </c>
    </row>
    <row r="5967" spans="1:8" x14ac:dyDescent="0.25">
      <c r="A5967" t="s">
        <v>176</v>
      </c>
      <c r="B5967" t="str">
        <f>VLOOKUP(C5967, olt_db!$B$2:$E$70, 2, 0)</f>
        <v>OLT-SMGN-Mega_Land</v>
      </c>
      <c r="C5967" t="s">
        <v>2034</v>
      </c>
      <c r="D5967" s="20" t="s">
        <v>2156</v>
      </c>
      <c r="E5967" s="20" t="s">
        <v>2589</v>
      </c>
      <c r="F5967" s="127">
        <v>2.92545791880845</v>
      </c>
      <c r="G5967" s="128">
        <v>99.103975898536703</v>
      </c>
      <c r="H5967" s="51">
        <f>ACOS(COS(RADIANS(90-F5968)) * COS(RADIANS(90-F5967)) + SIN(RADIANS(90-F5968)) * SIN(RADIANS(90-F5967)) * COS(RADIANS(G5968-G5967))) * 6371392 * IFERROR(IF(AVERAGEIF('TT History'!$B:$B, D5967, 'TT History'!$E:$E) &gt; 9.8%, 1.1205, IF(AVERAGEIF('TT History'!$B:$B, D5967, 'TT History'!$E:$E) &gt;= 8.5%, 1.1055, 1.0525)), 1.0525)</f>
        <v>25.014939709947924</v>
      </c>
    </row>
    <row r="5968" spans="1:8" x14ac:dyDescent="0.25">
      <c r="A5968" t="s">
        <v>176</v>
      </c>
      <c r="B5968" t="str">
        <f>VLOOKUP(C5968, olt_db!$B$2:$E$70, 2, 0)</f>
        <v>OLT-SMGN-Mega_Land</v>
      </c>
      <c r="C5968" t="s">
        <v>2034</v>
      </c>
      <c r="D5968" s="20" t="s">
        <v>2156</v>
      </c>
      <c r="E5968" s="20" t="s">
        <v>2590</v>
      </c>
      <c r="F5968" s="127">
        <v>2.9255882244817202</v>
      </c>
      <c r="G5968" s="128">
        <v>99.104145533071403</v>
      </c>
      <c r="H5968" s="51">
        <f>ACOS(COS(RADIANS(90-F5969)) * COS(RADIANS(90-F5968)) + SIN(RADIANS(90-F5969)) * SIN(RADIANS(90-F5968)) * COS(RADIANS(G5969-G5968))) * 6371392 * IFERROR(IF(AVERAGEIF('TT History'!$B:$B, D5968, 'TT History'!$E:$E) &gt; 9.8%, 1.1205, IF(AVERAGEIF('TT History'!$B:$B, D5968, 'TT History'!$E:$E) &gt;= 8.5%, 1.1055, 1.0525)), 1.0525)</f>
        <v>11.249948312254821</v>
      </c>
    </row>
    <row r="5969" spans="1:8" x14ac:dyDescent="0.25">
      <c r="A5969" t="s">
        <v>176</v>
      </c>
      <c r="B5969" t="str">
        <f>VLOOKUP(C5969, olt_db!$B$2:$E$70, 2, 0)</f>
        <v>OLT-SMGN-Mega_Land</v>
      </c>
      <c r="C5969" t="s">
        <v>2034</v>
      </c>
      <c r="D5969" s="20" t="s">
        <v>2156</v>
      </c>
      <c r="E5969" s="20" t="s">
        <v>2591</v>
      </c>
      <c r="F5969" s="127">
        <v>2.9256459710759102</v>
      </c>
      <c r="G5969" s="128">
        <v>99.104222473555495</v>
      </c>
      <c r="H5969" s="51">
        <f>ACOS(COS(RADIANS(90-F5970)) * COS(RADIANS(90-F5969)) + SIN(RADIANS(90-F5970)) * SIN(RADIANS(90-F5969)) * COS(RADIANS(G5970-G5969))) * 6371392 * IFERROR(IF(AVERAGEIF('TT History'!$B:$B, D5969, 'TT History'!$E:$E) &gt; 9.8%, 1.1205, IF(AVERAGEIF('TT History'!$B:$B, D5969, 'TT History'!$E:$E) &gt;= 8.5%, 1.1055, 1.0525)), 1.0525)</f>
        <v>15.625493287775623</v>
      </c>
    </row>
    <row r="5970" spans="1:8" x14ac:dyDescent="0.25">
      <c r="A5970" t="s">
        <v>176</v>
      </c>
      <c r="B5970" t="str">
        <f>VLOOKUP(C5970, olt_db!$B$2:$E$70, 2, 0)</f>
        <v>OLT-SMGN-Mega_Land</v>
      </c>
      <c r="C5970" t="s">
        <v>2034</v>
      </c>
      <c r="D5970" s="20" t="s">
        <v>2156</v>
      </c>
      <c r="E5970" s="20" t="s">
        <v>2592</v>
      </c>
      <c r="F5970" s="127">
        <v>2.9257212079992998</v>
      </c>
      <c r="G5970" s="128">
        <v>99.104332902879307</v>
      </c>
      <c r="H5970" s="51">
        <f>ACOS(COS(RADIANS(90-F5971)) * COS(RADIANS(90-F5970)) + SIN(RADIANS(90-F5971)) * SIN(RADIANS(90-F5970)) * COS(RADIANS(G5971-G5970))) * 6371392 * IFERROR(IF(AVERAGEIF('TT History'!$B:$B, D5970, 'TT History'!$E:$E) &gt; 9.8%, 1.1205, IF(AVERAGEIF('TT History'!$B:$B, D5970, 'TT History'!$E:$E) &gt;= 8.5%, 1.1055, 1.0525)), 1.0525)</f>
        <v>12.52422360907061</v>
      </c>
    </row>
    <row r="5971" spans="1:8" x14ac:dyDescent="0.25">
      <c r="A5971" t="s">
        <v>176</v>
      </c>
      <c r="B5971" t="str">
        <f>VLOOKUP(C5971, olt_db!$B$2:$E$70, 2, 0)</f>
        <v>OLT-SMGN-Mega_Land</v>
      </c>
      <c r="C5971" t="s">
        <v>2034</v>
      </c>
      <c r="D5971" s="20" t="s">
        <v>2156</v>
      </c>
      <c r="E5971" s="20" t="s">
        <v>2593</v>
      </c>
      <c r="F5971" s="127">
        <v>2.9257782707778501</v>
      </c>
      <c r="G5971" s="128">
        <v>99.1044235454074</v>
      </c>
      <c r="H5971" s="51">
        <f>ACOS(COS(RADIANS(90-F5972)) * COS(RADIANS(90-F5971)) + SIN(RADIANS(90-F5972)) * SIN(RADIANS(90-F5971)) * COS(RADIANS(G5972-G5971))) * 6371392 * IFERROR(IF(AVERAGEIF('TT History'!$B:$B, D5971, 'TT History'!$E:$E) &gt; 9.8%, 1.1205, IF(AVERAGEIF('TT History'!$B:$B, D5971, 'TT History'!$E:$E) &gt;= 8.5%, 1.1055, 1.0525)), 1.0525)</f>
        <v>12.15318173227517</v>
      </c>
    </row>
    <row r="5972" spans="1:8" x14ac:dyDescent="0.25">
      <c r="A5972" t="s">
        <v>176</v>
      </c>
      <c r="B5972" t="str">
        <f>VLOOKUP(C5972, olt_db!$B$2:$E$70, 2, 0)</f>
        <v>OLT-SMGN-Mega_Land</v>
      </c>
      <c r="C5972" t="s">
        <v>2034</v>
      </c>
      <c r="D5972" s="20" t="s">
        <v>2156</v>
      </c>
      <c r="E5972" s="20" t="s">
        <v>2594</v>
      </c>
      <c r="F5972" s="127">
        <v>2.92582604930455</v>
      </c>
      <c r="G5972" s="128">
        <v>99.104515857646604</v>
      </c>
      <c r="H5972" s="51">
        <f>ACOS(COS(RADIANS(90-F5973)) * COS(RADIANS(90-F5972)) + SIN(RADIANS(90-F5973)) * SIN(RADIANS(90-F5972)) * COS(RADIANS(G5973-G5972))) * 6371392 * IFERROR(IF(AVERAGEIF('TT History'!$B:$B, D5972, 'TT History'!$E:$E) &gt; 9.8%, 1.1205, IF(AVERAGEIF('TT History'!$B:$B, D5972, 'TT History'!$E:$E) &gt;= 8.5%, 1.1055, 1.0525)), 1.0525)</f>
        <v>13.703651496620903</v>
      </c>
    </row>
    <row r="5973" spans="1:8" x14ac:dyDescent="0.25">
      <c r="A5973" t="s">
        <v>176</v>
      </c>
      <c r="B5973" t="str">
        <f>VLOOKUP(C5973, olt_db!$B$2:$E$70, 2, 0)</f>
        <v>OLT-SMGN-Mega_Land</v>
      </c>
      <c r="C5973" t="s">
        <v>2034</v>
      </c>
      <c r="D5973" s="20" t="s">
        <v>2156</v>
      </c>
      <c r="E5973" s="20" t="s">
        <v>2595</v>
      </c>
      <c r="F5973" s="127">
        <v>2.9258873305351298</v>
      </c>
      <c r="G5973" s="128">
        <v>99.104615756125796</v>
      </c>
      <c r="H5973" s="51">
        <f>ACOS(COS(RADIANS(90-F5974)) * COS(RADIANS(90-F5973)) + SIN(RADIANS(90-F5974)) * SIN(RADIANS(90-F5973)) * COS(RADIANS(G5974-G5973))) * 6371392 * IFERROR(IF(AVERAGEIF('TT History'!$B:$B, D5973, 'TT History'!$E:$E) &gt; 9.8%, 1.1205, IF(AVERAGEIF('TT History'!$B:$B, D5973, 'TT History'!$E:$E) &gt;= 8.5%, 1.1055, 1.0525)), 1.0525)</f>
        <v>15.937106987306249</v>
      </c>
    </row>
    <row r="5974" spans="1:8" x14ac:dyDescent="0.25">
      <c r="A5974" t="s">
        <v>176</v>
      </c>
      <c r="B5974" t="str">
        <f>VLOOKUP(C5974, olt_db!$B$2:$E$70, 2, 0)</f>
        <v>OLT-SMGN-Mega_Land</v>
      </c>
      <c r="C5974" t="s">
        <v>2034</v>
      </c>
      <c r="D5974" s="20" t="s">
        <v>2156</v>
      </c>
      <c r="E5974" s="20" t="s">
        <v>2596</v>
      </c>
      <c r="F5974" s="127">
        <v>2.92596411725322</v>
      </c>
      <c r="G5974" s="128">
        <v>99.104728354956805</v>
      </c>
      <c r="H5974" s="51">
        <f>ACOS(COS(RADIANS(90-F5975)) * COS(RADIANS(90-F5974)) + SIN(RADIANS(90-F5975)) * SIN(RADIANS(90-F5974)) * COS(RADIANS(G5975-G5974))) * 6371392 * IFERROR(IF(AVERAGEIF('TT History'!$B:$B, D5974, 'TT History'!$E:$E) &gt; 9.8%, 1.1205, IF(AVERAGEIF('TT History'!$B:$B, D5974, 'TT History'!$E:$E) &gt;= 8.5%, 1.1055, 1.0525)), 1.0525)</f>
        <v>14.178164274233573</v>
      </c>
    </row>
    <row r="5975" spans="1:8" x14ac:dyDescent="0.25">
      <c r="A5975" t="s">
        <v>176</v>
      </c>
      <c r="B5975" t="str">
        <f>VLOOKUP(C5975, olt_db!$B$2:$E$70, 2, 0)</f>
        <v>OLT-SMGN-Mega_Land</v>
      </c>
      <c r="C5975" t="s">
        <v>2034</v>
      </c>
      <c r="D5975" s="20" t="s">
        <v>2156</v>
      </c>
      <c r="E5975" s="20" t="s">
        <v>2597</v>
      </c>
      <c r="F5975" s="127">
        <v>2.9260260784797598</v>
      </c>
      <c r="G5975" s="128">
        <v>99.104832585966705</v>
      </c>
      <c r="H5975" s="51">
        <f>ACOS(COS(RADIANS(90-F5976)) * COS(RADIANS(90-F5975)) + SIN(RADIANS(90-F5976)) * SIN(RADIANS(90-F5975)) * COS(RADIANS(G5976-G5975))) * 6371392 * IFERROR(IF(AVERAGEIF('TT History'!$B:$B, D5975, 'TT History'!$E:$E) &gt; 9.8%, 1.1205, IF(AVERAGEIF('TT History'!$B:$B, D5975, 'TT History'!$E:$E) &gt;= 8.5%, 1.1055, 1.0525)), 1.0525)</f>
        <v>14.002775086213374</v>
      </c>
    </row>
    <row r="5976" spans="1:8" x14ac:dyDescent="0.25">
      <c r="A5976" t="s">
        <v>176</v>
      </c>
      <c r="B5976" t="str">
        <f>VLOOKUP(C5976, olt_db!$B$2:$E$70, 2, 0)</f>
        <v>OLT-SMGN-Mega_Land</v>
      </c>
      <c r="C5976" t="s">
        <v>2034</v>
      </c>
      <c r="D5976" s="20" t="s">
        <v>2156</v>
      </c>
      <c r="E5976" s="20" t="s">
        <v>2598</v>
      </c>
      <c r="F5976" s="127">
        <v>2.9260901141517799</v>
      </c>
      <c r="G5976" s="128">
        <v>99.104933779591803</v>
      </c>
      <c r="H5976" s="51">
        <f>ACOS(COS(RADIANS(90-F5977)) * COS(RADIANS(90-F5976)) + SIN(RADIANS(90-F5977)) * SIN(RADIANS(90-F5976)) * COS(RADIANS(G5977-G5976))) * 6371392 * IFERROR(IF(AVERAGEIF('TT History'!$B:$B, D5976, 'TT History'!$E:$E) &gt; 9.8%, 1.1205, IF(AVERAGEIF('TT History'!$B:$B, D5976, 'TT History'!$E:$E) &gt;= 8.5%, 1.1055, 1.0525)), 1.0525)</f>
        <v>12.924820299172831</v>
      </c>
    </row>
    <row r="5977" spans="1:8" x14ac:dyDescent="0.25">
      <c r="A5977" t="s">
        <v>176</v>
      </c>
      <c r="B5977" t="str">
        <f>VLOOKUP(C5977, olt_db!$B$2:$E$70, 2, 0)</f>
        <v>OLT-SMGN-Mega_Land</v>
      </c>
      <c r="C5977" t="s">
        <v>2034</v>
      </c>
      <c r="D5977" s="20" t="s">
        <v>2156</v>
      </c>
      <c r="E5977" s="20" t="s">
        <v>2599</v>
      </c>
      <c r="F5977" s="127">
        <v>2.9261471962112902</v>
      </c>
      <c r="G5977" s="128">
        <v>99.105028438600698</v>
      </c>
      <c r="H5977" s="51">
        <f>ACOS(COS(RADIANS(90-F5978)) * COS(RADIANS(90-F5977)) + SIN(RADIANS(90-F5978)) * SIN(RADIANS(90-F5977)) * COS(RADIANS(G5978-G5977))) * 6371392 * IFERROR(IF(AVERAGEIF('TT History'!$B:$B, D5977, 'TT History'!$E:$E) &gt; 9.8%, 1.1205, IF(AVERAGEIF('TT History'!$B:$B, D5977, 'TT History'!$E:$E) &gt;= 8.5%, 1.1055, 1.0525)), 1.0525)</f>
        <v>13.46105078502012</v>
      </c>
    </row>
    <row r="5978" spans="1:8" x14ac:dyDescent="0.25">
      <c r="A5978" t="s">
        <v>176</v>
      </c>
      <c r="B5978" t="str">
        <f>VLOOKUP(C5978, olt_db!$B$2:$E$70, 2, 0)</f>
        <v>OLT-SMGN-Mega_Land</v>
      </c>
      <c r="C5978" t="s">
        <v>2034</v>
      </c>
      <c r="D5978" s="20" t="s">
        <v>2156</v>
      </c>
      <c r="E5978" s="20" t="s">
        <v>2600</v>
      </c>
      <c r="F5978" s="127">
        <v>2.9262105814097601</v>
      </c>
      <c r="G5978" s="128">
        <v>99.105124531784796</v>
      </c>
      <c r="H5978" s="51">
        <f>ACOS(COS(RADIANS(90-F5979)) * COS(RADIANS(90-F5978)) + SIN(RADIANS(90-F5979)) * SIN(RADIANS(90-F5978)) * COS(RADIANS(G5979-G5978))) * 6371392 * IFERROR(IF(AVERAGEIF('TT History'!$B:$B, D5978, 'TT History'!$E:$E) &gt; 9.8%, 1.1205, IF(AVERAGEIF('TT History'!$B:$B, D5978, 'TT History'!$E:$E) &gt;= 8.5%, 1.1055, 1.0525)), 1.0525)</f>
        <v>13.426885625742674</v>
      </c>
    </row>
    <row r="5979" spans="1:8" x14ac:dyDescent="0.25">
      <c r="A5979" t="s">
        <v>176</v>
      </c>
      <c r="B5979" t="str">
        <f>VLOOKUP(C5979, olt_db!$B$2:$E$70, 2, 0)</f>
        <v>OLT-SMGN-Mega_Land</v>
      </c>
      <c r="C5979" t="s">
        <v>2034</v>
      </c>
      <c r="D5979" s="20" t="s">
        <v>2156</v>
      </c>
      <c r="E5979" s="20" t="s">
        <v>2601</v>
      </c>
      <c r="F5979" s="127">
        <v>2.9262703091335198</v>
      </c>
      <c r="G5979" s="128">
        <v>99.105222606446702</v>
      </c>
      <c r="H5979" s="51">
        <f>ACOS(COS(RADIANS(90-F5980)) * COS(RADIANS(90-F5979)) + SIN(RADIANS(90-F5980)) * SIN(RADIANS(90-F5979)) * COS(RADIANS(G5980-G5979))) * 6371392 * IFERROR(IF(AVERAGEIF('TT History'!$B:$B, D5979, 'TT History'!$E:$E) &gt; 9.8%, 1.1205, IF(AVERAGEIF('TT History'!$B:$B, D5979, 'TT History'!$E:$E) &gt;= 8.5%, 1.1055, 1.0525)), 1.0525)</f>
        <v>11.95144656721787</v>
      </c>
    </row>
    <row r="5980" spans="1:8" x14ac:dyDescent="0.25">
      <c r="A5980" t="s">
        <v>176</v>
      </c>
      <c r="B5980" t="str">
        <f>VLOOKUP(C5980, olt_db!$B$2:$E$70, 2, 0)</f>
        <v>OLT-SMGN-Mega_Land</v>
      </c>
      <c r="C5980" t="s">
        <v>2034</v>
      </c>
      <c r="D5980" s="20" t="s">
        <v>2156</v>
      </c>
      <c r="E5980" s="20" t="s">
        <v>2602</v>
      </c>
      <c r="F5980" s="127">
        <v>2.9263267685474701</v>
      </c>
      <c r="G5980" s="128">
        <v>99.105307803871597</v>
      </c>
      <c r="H5980" s="51">
        <f>ACOS(COS(RADIANS(90-F5981)) * COS(RADIANS(90-F5980)) + SIN(RADIANS(90-F5981)) * SIN(RADIANS(90-F5980)) * COS(RADIANS(G5981-G5980))) * 6371392 * IFERROR(IF(AVERAGEIF('TT History'!$B:$B, D5980, 'TT History'!$E:$E) &gt; 9.8%, 1.1205, IF(AVERAGEIF('TT History'!$B:$B, D5980, 'TT History'!$E:$E) &gt;= 8.5%, 1.1055, 1.0525)), 1.0525)</f>
        <v>17.075577685905873</v>
      </c>
    </row>
    <row r="5981" spans="1:8" x14ac:dyDescent="0.25">
      <c r="A5981" t="s">
        <v>176</v>
      </c>
      <c r="B5981" t="str">
        <f>VLOOKUP(C5981, olt_db!$B$2:$E$70, 2, 0)</f>
        <v>OLT-SMGN-Mega_Land</v>
      </c>
      <c r="C5981" t="s">
        <v>2034</v>
      </c>
      <c r="D5981" s="20" t="s">
        <v>2156</v>
      </c>
      <c r="E5981" s="20" t="s">
        <v>2603</v>
      </c>
      <c r="F5981" s="127">
        <v>2.9264130072572399</v>
      </c>
      <c r="G5981" s="128">
        <v>99.105425636833303</v>
      </c>
      <c r="H5981" s="51">
        <f>ACOS(COS(RADIANS(90-F5982)) * COS(RADIANS(90-F5981)) + SIN(RADIANS(90-F5982)) * SIN(RADIANS(90-F5981)) * COS(RADIANS(G5982-G5981))) * 6371392 * IFERROR(IF(AVERAGEIF('TT History'!$B:$B, D5981, 'TT History'!$E:$E) &gt; 9.8%, 1.1205, IF(AVERAGEIF('TT History'!$B:$B, D5981, 'TT History'!$E:$E) &gt;= 8.5%, 1.1055, 1.0525)), 1.0525)</f>
        <v>15.341094119277145</v>
      </c>
    </row>
    <row r="5982" spans="1:8" x14ac:dyDescent="0.25">
      <c r="A5982" t="s">
        <v>176</v>
      </c>
      <c r="B5982" t="str">
        <f>VLOOKUP(C5982, olt_db!$B$2:$E$70, 2, 0)</f>
        <v>OLT-SMGN-Mega_Land</v>
      </c>
      <c r="C5982" t="s">
        <v>2034</v>
      </c>
      <c r="D5982" s="20" t="s">
        <v>2156</v>
      </c>
      <c r="E5982" s="20" t="s">
        <v>2604</v>
      </c>
      <c r="F5982" s="127">
        <v>2.9264859581281302</v>
      </c>
      <c r="G5982" s="128">
        <v>99.105534681463396</v>
      </c>
      <c r="H5982" s="51">
        <f>ACOS(COS(RADIANS(90-F5983)) * COS(RADIANS(90-F5982)) + SIN(RADIANS(90-F5983)) * SIN(RADIANS(90-F5982)) * COS(RADIANS(G5983-G5982))) * 6371392 * IFERROR(IF(AVERAGEIF('TT History'!$B:$B, D5982, 'TT History'!$E:$E) &gt; 9.8%, 1.1205, IF(AVERAGEIF('TT History'!$B:$B, D5982, 'TT History'!$E:$E) &gt;= 8.5%, 1.1055, 1.0525)), 1.0525)</f>
        <v>12.915932878203117</v>
      </c>
    </row>
    <row r="5983" spans="1:8" x14ac:dyDescent="0.25">
      <c r="A5983" t="s">
        <v>176</v>
      </c>
      <c r="B5983" t="str">
        <f>VLOOKUP(C5983, olt_db!$B$2:$E$70, 2, 0)</f>
        <v>OLT-SMGN-Mega_Land</v>
      </c>
      <c r="C5983" t="s">
        <v>2034</v>
      </c>
      <c r="D5983" s="20" t="s">
        <v>2156</v>
      </c>
      <c r="E5983" s="20" t="s">
        <v>2605</v>
      </c>
      <c r="F5983" s="127">
        <v>2.9265497418662099</v>
      </c>
      <c r="G5983" s="128">
        <v>99.105624854732</v>
      </c>
      <c r="H5983" s="51">
        <f>ACOS(COS(RADIANS(90-F5984)) * COS(RADIANS(90-F5983)) + SIN(RADIANS(90-F5984)) * SIN(RADIANS(90-F5983)) * COS(RADIANS(G5984-G5983))) * 6371392 * IFERROR(IF(AVERAGEIF('TT History'!$B:$B, D5983, 'TT History'!$E:$E) &gt; 9.8%, 1.1205, IF(AVERAGEIF('TT History'!$B:$B, D5983, 'TT History'!$E:$E) &gt;= 8.5%, 1.1055, 1.0525)), 1.0525)</f>
        <v>12.838391607299805</v>
      </c>
    </row>
    <row r="5984" spans="1:8" x14ac:dyDescent="0.25">
      <c r="A5984" t="s">
        <v>176</v>
      </c>
      <c r="B5984" t="str">
        <f>VLOOKUP(C5984, olt_db!$B$2:$E$70, 2, 0)</f>
        <v>OLT-SMGN-Mega_Land</v>
      </c>
      <c r="C5984" t="s">
        <v>2034</v>
      </c>
      <c r="D5984" s="20" t="s">
        <v>2156</v>
      </c>
      <c r="E5984" s="20" t="s">
        <v>2606</v>
      </c>
      <c r="F5984" s="127">
        <v>2.9266212701485301</v>
      </c>
      <c r="G5984" s="128">
        <v>99.105708126615198</v>
      </c>
      <c r="H5984" s="51">
        <f>ACOS(COS(RADIANS(90-F5985)) * COS(RADIANS(90-F5984)) + SIN(RADIANS(90-F5985)) * SIN(RADIANS(90-F5984)) * COS(RADIANS(G5985-G5984))) * 6371392 * IFERROR(IF(AVERAGEIF('TT History'!$B:$B, D5984, 'TT History'!$E:$E) &gt; 9.8%, 1.1205, IF(AVERAGEIF('TT History'!$B:$B, D5984, 'TT History'!$E:$E) &gt;= 8.5%, 1.1055, 1.0525)), 1.0525)</f>
        <v>10.259780016996215</v>
      </c>
    </row>
    <row r="5985" spans="1:8" x14ac:dyDescent="0.25">
      <c r="A5985" t="s">
        <v>176</v>
      </c>
      <c r="B5985" t="str">
        <f>VLOOKUP(C5985, olt_db!$B$2:$E$70, 2, 0)</f>
        <v>OLT-SMGN-Mega_Land</v>
      </c>
      <c r="C5985" t="s">
        <v>2034</v>
      </c>
      <c r="D5985" s="20" t="s">
        <v>2156</v>
      </c>
      <c r="E5985" s="20" t="s">
        <v>2607</v>
      </c>
      <c r="F5985" s="127">
        <v>2.9266741992715501</v>
      </c>
      <c r="G5985" s="128">
        <v>99.105778092807498</v>
      </c>
      <c r="H5985" s="51">
        <f>ACOS(COS(RADIANS(90-F5986)) * COS(RADIANS(90-F5985)) + SIN(RADIANS(90-F5986)) * SIN(RADIANS(90-F5985)) * COS(RADIANS(G5986-G5985))) * 6371392 * IFERROR(IF(AVERAGEIF('TT History'!$B:$B, D5985, 'TT History'!$E:$E) &gt; 9.8%, 1.1205, IF(AVERAGEIF('TT History'!$B:$B, D5985, 'TT History'!$E:$E) &gt;= 8.5%, 1.1055, 1.0525)), 1.0525)</f>
        <v>12.307891166224566</v>
      </c>
    </row>
    <row r="5986" spans="1:8" x14ac:dyDescent="0.25">
      <c r="A5986" t="s">
        <v>176</v>
      </c>
      <c r="B5986" t="str">
        <f>VLOOKUP(C5986, olt_db!$B$2:$E$70, 2, 0)</f>
        <v>OLT-SMGN-Mega_Land</v>
      </c>
      <c r="C5986" t="s">
        <v>2034</v>
      </c>
      <c r="D5986" s="20" t="s">
        <v>2156</v>
      </c>
      <c r="E5986" s="20" t="s">
        <v>2608</v>
      </c>
      <c r="F5986" s="127">
        <v>2.9267367610280099</v>
      </c>
      <c r="G5986" s="128">
        <v>99.105862730200101</v>
      </c>
      <c r="H5986" s="51">
        <f>ACOS(COS(RADIANS(90-F5987)) * COS(RADIANS(90-F5986)) + SIN(RADIANS(90-F5987)) * SIN(RADIANS(90-F5986)) * COS(RADIANS(G5987-G5986))) * 6371392 * IFERROR(IF(AVERAGEIF('TT History'!$B:$B, D5986, 'TT History'!$E:$E) &gt; 9.8%, 1.1205, IF(AVERAGEIF('TT History'!$B:$B, D5986, 'TT History'!$E:$E) &gt;= 8.5%, 1.1055, 1.0525)), 1.0525)</f>
        <v>12.300181615081515</v>
      </c>
    </row>
    <row r="5987" spans="1:8" x14ac:dyDescent="0.25">
      <c r="A5987" t="s">
        <v>176</v>
      </c>
      <c r="B5987" t="str">
        <f>VLOOKUP(C5987, olt_db!$B$2:$E$70, 2, 0)</f>
        <v>OLT-SMGN-Mega_Land</v>
      </c>
      <c r="C5987" t="s">
        <v>2034</v>
      </c>
      <c r="D5987" s="20" t="s">
        <v>2156</v>
      </c>
      <c r="E5987" s="20" t="s">
        <v>2609</v>
      </c>
      <c r="F5987" s="127">
        <v>2.9268097201657102</v>
      </c>
      <c r="G5987" s="128">
        <v>99.105938476630598</v>
      </c>
      <c r="H5987" s="51">
        <f>ACOS(COS(RADIANS(90-F5988)) * COS(RADIANS(90-F5987)) + SIN(RADIANS(90-F5988)) * SIN(RADIANS(90-F5987)) * COS(RADIANS(G5988-G5987))) * 6371392 * IFERROR(IF(AVERAGEIF('TT History'!$B:$B, D5987, 'TT History'!$E:$E) &gt; 9.8%, 1.1205, IF(AVERAGEIF('TT History'!$B:$B, D5987, 'TT History'!$E:$E) &gt;= 8.5%, 1.1055, 1.0525)), 1.0525)</f>
        <v>16.278359594775818</v>
      </c>
    </row>
    <row r="5988" spans="1:8" x14ac:dyDescent="0.25">
      <c r="A5988" t="s">
        <v>176</v>
      </c>
      <c r="B5988" t="str">
        <f>VLOOKUP(C5988, olt_db!$B$2:$E$70, 2, 0)</f>
        <v>OLT-SMGN-Mega_Land</v>
      </c>
      <c r="C5988" t="s">
        <v>2034</v>
      </c>
      <c r="D5988" s="20" t="s">
        <v>2156</v>
      </c>
      <c r="E5988" s="20" t="s">
        <v>2610</v>
      </c>
      <c r="F5988" s="127">
        <v>2.9269043936788601</v>
      </c>
      <c r="G5988" s="128">
        <v>99.1060404994778</v>
      </c>
      <c r="H5988" s="51">
        <f>ACOS(COS(RADIANS(90-F5989)) * COS(RADIANS(90-F5988)) + SIN(RADIANS(90-F5989)) * SIN(RADIANS(90-F5988)) * COS(RADIANS(G5989-G5988))) * 6371392 * IFERROR(IF(AVERAGEIF('TT History'!$B:$B, D5988, 'TT History'!$E:$E) &gt; 9.8%, 1.1205, IF(AVERAGEIF('TT History'!$B:$B, D5988, 'TT History'!$E:$E) &gt;= 8.5%, 1.1055, 1.0525)), 1.0525)</f>
        <v>18.31093084158141</v>
      </c>
    </row>
    <row r="5989" spans="1:8" x14ac:dyDescent="0.25">
      <c r="A5989" t="s">
        <v>176</v>
      </c>
      <c r="B5989" t="str">
        <f>VLOOKUP(C5989, olt_db!$B$2:$E$70, 2, 0)</f>
        <v>OLT-SMGN-Mega_Land</v>
      </c>
      <c r="C5989" t="s">
        <v>2034</v>
      </c>
      <c r="D5989" s="20" t="s">
        <v>2156</v>
      </c>
      <c r="E5989" s="20" t="s">
        <v>2611</v>
      </c>
      <c r="F5989" s="127">
        <v>2.9270122659884001</v>
      </c>
      <c r="G5989" s="128">
        <v>99.106153960268301</v>
      </c>
      <c r="H5989" s="51">
        <f>ACOS(COS(RADIANS(90-F5990)) * COS(RADIANS(90-F5989)) + SIN(RADIANS(90-F5990)) * SIN(RADIANS(90-F5989)) * COS(RADIANS(G5990-G5989))) * 6371392 * IFERROR(IF(AVERAGEIF('TT History'!$B:$B, D5989, 'TT History'!$E:$E) &gt; 9.8%, 1.1205, IF(AVERAGEIF('TT History'!$B:$B, D5989, 'TT History'!$E:$E) &gt;= 8.5%, 1.1055, 1.0525)), 1.0525)</f>
        <v>15.090081362522977</v>
      </c>
    </row>
    <row r="5990" spans="1:8" x14ac:dyDescent="0.25">
      <c r="A5990" t="s">
        <v>176</v>
      </c>
      <c r="B5990" t="str">
        <f>VLOOKUP(C5990, olt_db!$B$2:$E$70, 2, 0)</f>
        <v>OLT-SMGN-Mega_Land</v>
      </c>
      <c r="C5990" t="s">
        <v>2034</v>
      </c>
      <c r="D5990" s="20" t="s">
        <v>2156</v>
      </c>
      <c r="E5990" s="20" t="s">
        <v>2612</v>
      </c>
      <c r="F5990" s="127">
        <v>2.9270888078750801</v>
      </c>
      <c r="G5990" s="128">
        <v>99.106257849273504</v>
      </c>
      <c r="H5990" s="51">
        <f>ACOS(COS(RADIANS(90-F5991)) * COS(RADIANS(90-F5990)) + SIN(RADIANS(90-F5991)) * SIN(RADIANS(90-F5990)) * COS(RADIANS(G5991-G5990))) * 6371392 * IFERROR(IF(AVERAGEIF('TT History'!$B:$B, D5990, 'TT History'!$E:$E) &gt; 9.8%, 1.1205, IF(AVERAGEIF('TT History'!$B:$B, D5990, 'TT History'!$E:$E) &gt;= 8.5%, 1.1055, 1.0525)), 1.0525)</f>
        <v>13.558980189518408</v>
      </c>
    </row>
    <row r="5991" spans="1:8" x14ac:dyDescent="0.25">
      <c r="A5991" t="s">
        <v>176</v>
      </c>
      <c r="B5991" t="str">
        <f>VLOOKUP(C5991, olt_db!$B$2:$E$70, 2, 0)</f>
        <v>OLT-SMGN-Mega_Land</v>
      </c>
      <c r="C5991" t="s">
        <v>2034</v>
      </c>
      <c r="D5991" s="20" t="s">
        <v>2156</v>
      </c>
      <c r="E5991" s="20" t="s">
        <v>2613</v>
      </c>
      <c r="F5991" s="127">
        <v>2.9271576076803401</v>
      </c>
      <c r="G5991" s="128">
        <v>99.106351182238498</v>
      </c>
      <c r="H5991" s="51">
        <f>ACOS(COS(RADIANS(90-F5992)) * COS(RADIANS(90-F5991)) + SIN(RADIANS(90-F5992)) * SIN(RADIANS(90-F5991)) * COS(RADIANS(G5992-G5991))) * 6371392 * IFERROR(IF(AVERAGEIF('TT History'!$B:$B, D5991, 'TT History'!$E:$E) &gt; 9.8%, 1.1205, IF(AVERAGEIF('TT History'!$B:$B, D5991, 'TT History'!$E:$E) &gt;= 8.5%, 1.1055, 1.0525)), 1.0525)</f>
        <v>19.053315688708832</v>
      </c>
    </row>
    <row r="5992" spans="1:8" x14ac:dyDescent="0.25">
      <c r="A5992" t="s">
        <v>176</v>
      </c>
      <c r="B5992" t="str">
        <f>VLOOKUP(C5992, olt_db!$B$2:$E$70, 2, 0)</f>
        <v>OLT-SMGN-Mega_Land</v>
      </c>
      <c r="C5992" t="s">
        <v>2034</v>
      </c>
      <c r="D5992" s="20" t="s">
        <v>2156</v>
      </c>
      <c r="E5992" s="20" t="s">
        <v>2614</v>
      </c>
      <c r="F5992" s="127">
        <v>2.9272465116689999</v>
      </c>
      <c r="G5992" s="128">
        <v>99.106487733792505</v>
      </c>
      <c r="H5992" s="51">
        <f>ACOS(COS(RADIANS(90-F5993)) * COS(RADIANS(90-F5992)) + SIN(RADIANS(90-F5993)) * SIN(RADIANS(90-F5992)) * COS(RADIANS(G5993-G5992))) * 6371392 * IFERROR(IF(AVERAGEIF('TT History'!$B:$B, D5992, 'TT History'!$E:$E) &gt; 9.8%, 1.1205, IF(AVERAGEIF('TT History'!$B:$B, D5992, 'TT History'!$E:$E) &gt;= 8.5%, 1.1055, 1.0525)), 1.0525)</f>
        <v>15.688629428272527</v>
      </c>
    </row>
    <row r="5993" spans="1:8" x14ac:dyDescent="0.25">
      <c r="A5993" t="s">
        <v>176</v>
      </c>
      <c r="B5993" t="str">
        <f>VLOOKUP(C5993, olt_db!$B$2:$E$70, 2, 0)</f>
        <v>OLT-SMGN-Mega_Land</v>
      </c>
      <c r="C5993" t="s">
        <v>2034</v>
      </c>
      <c r="D5993" s="20" t="s">
        <v>2156</v>
      </c>
      <c r="E5993" s="20" t="s">
        <v>2615</v>
      </c>
      <c r="F5993" s="127">
        <v>2.9273250294726298</v>
      </c>
      <c r="G5993" s="128">
        <v>99.106596518737405</v>
      </c>
      <c r="H5993" s="51">
        <f>ACOS(COS(RADIANS(90-F5994)) * COS(RADIANS(90-F5993)) + SIN(RADIANS(90-F5994)) * SIN(RADIANS(90-F5993)) * COS(RADIANS(G5994-G5993))) * 6371392 * IFERROR(IF(AVERAGEIF('TT History'!$B:$B, D5993, 'TT History'!$E:$E) &gt; 9.8%, 1.1205, IF(AVERAGEIF('TT History'!$B:$B, D5993, 'TT History'!$E:$E) &gt;= 8.5%, 1.1055, 1.0525)), 1.0525)</f>
        <v>15.287302728804914</v>
      </c>
    </row>
    <row r="5994" spans="1:8" x14ac:dyDescent="0.25">
      <c r="A5994" t="s">
        <v>176</v>
      </c>
      <c r="B5994" t="str">
        <f>VLOOKUP(C5994, olt_db!$B$2:$E$70, 2, 0)</f>
        <v>OLT-SMGN-Mega_Land</v>
      </c>
      <c r="C5994" t="s">
        <v>2034</v>
      </c>
      <c r="D5994" s="20" t="s">
        <v>2156</v>
      </c>
      <c r="E5994" s="20" t="s">
        <v>2616</v>
      </c>
      <c r="F5994" s="127">
        <v>2.9274051990708001</v>
      </c>
      <c r="G5994" s="128">
        <v>99.1066997709205</v>
      </c>
      <c r="H5994" s="51">
        <f>ACOS(COS(RADIANS(90-F5995)) * COS(RADIANS(90-F5994)) + SIN(RADIANS(90-F5995)) * SIN(RADIANS(90-F5994)) * COS(RADIANS(G5995-G5994))) * 6371392 * IFERROR(IF(AVERAGEIF('TT History'!$B:$B, D5994, 'TT History'!$E:$E) &gt; 9.8%, 1.1205, IF(AVERAGEIF('TT History'!$B:$B, D5994, 'TT History'!$E:$E) &gt;= 8.5%, 1.1055, 1.0525)), 1.0525)</f>
        <v>18.484876175527706</v>
      </c>
    </row>
    <row r="5995" spans="1:8" x14ac:dyDescent="0.25">
      <c r="A5995" t="s">
        <v>176</v>
      </c>
      <c r="B5995" t="str">
        <f>VLOOKUP(C5995, olt_db!$B$2:$E$70, 2, 0)</f>
        <v>OLT-SMGN-Mega_Land</v>
      </c>
      <c r="C5995" t="s">
        <v>2034</v>
      </c>
      <c r="D5995" s="20" t="s">
        <v>2156</v>
      </c>
      <c r="E5995" s="20" t="s">
        <v>2617</v>
      </c>
      <c r="F5995" s="127">
        <v>2.9275002099636298</v>
      </c>
      <c r="G5995" s="128">
        <v>99.106826097881395</v>
      </c>
      <c r="H5995" s="51">
        <f>ACOS(COS(RADIANS(90-F5996)) * COS(RADIANS(90-F5995)) + SIN(RADIANS(90-F5996)) * SIN(RADIANS(90-F5995)) * COS(RADIANS(G5996-G5995))) * 6371392 * IFERROR(IF(AVERAGEIF('TT History'!$B:$B, D5995, 'TT History'!$E:$E) &gt; 9.8%, 1.1205, IF(AVERAGEIF('TT History'!$B:$B, D5995, 'TT History'!$E:$E) &gt;= 8.5%, 1.1055, 1.0525)), 1.0525)</f>
        <v>11.910438016469625</v>
      </c>
    </row>
    <row r="5996" spans="1:8" x14ac:dyDescent="0.25">
      <c r="A5996" t="s">
        <v>176</v>
      </c>
      <c r="B5996" t="str">
        <f>VLOOKUP(C5996, olt_db!$B$2:$E$70, 2, 0)</f>
        <v>OLT-SMGN-Mega_Land</v>
      </c>
      <c r="C5996" t="s">
        <v>2034</v>
      </c>
      <c r="D5996" s="20" t="s">
        <v>2156</v>
      </c>
      <c r="E5996" s="20" t="s">
        <v>2618</v>
      </c>
      <c r="F5996" s="127">
        <v>2.9275534143964599</v>
      </c>
      <c r="G5996" s="128">
        <v>99.106912955826402</v>
      </c>
      <c r="H5996" s="51">
        <f>ACOS(COS(RADIANS(90-F5997)) * COS(RADIANS(90-F5996)) + SIN(RADIANS(90-F5997)) * SIN(RADIANS(90-F5996)) * COS(RADIANS(G5997-G5996))) * 6371392 * IFERROR(IF(AVERAGEIF('TT History'!$B:$B, D5996, 'TT History'!$E:$E) &gt; 9.8%, 1.1205, IF(AVERAGEIF('TT History'!$B:$B, D5996, 'TT History'!$E:$E) &gt;= 8.5%, 1.1055, 1.0525)), 1.0525)</f>
        <v>18.435925291260862</v>
      </c>
    </row>
    <row r="5997" spans="1:8" x14ac:dyDescent="0.25">
      <c r="A5997" t="s">
        <v>176</v>
      </c>
      <c r="B5997" t="str">
        <f>VLOOKUP(C5997, olt_db!$B$2:$E$70, 2, 0)</f>
        <v>OLT-SMGN-Mega_Land</v>
      </c>
      <c r="C5997" t="s">
        <v>2034</v>
      </c>
      <c r="D5997" s="20" t="s">
        <v>2156</v>
      </c>
      <c r="E5997" s="20" t="s">
        <v>2619</v>
      </c>
      <c r="F5997" s="127">
        <v>2.9276365611074402</v>
      </c>
      <c r="G5997" s="128">
        <v>99.107046914249295</v>
      </c>
      <c r="H5997" s="51">
        <f>ACOS(COS(RADIANS(90-F5998)) * COS(RADIANS(90-F5997)) + SIN(RADIANS(90-F5998)) * SIN(RADIANS(90-F5997)) * COS(RADIANS(G5998-G5997))) * 6371392 * IFERROR(IF(AVERAGEIF('TT History'!$B:$B, D5997, 'TT History'!$E:$E) &gt; 9.8%, 1.1205, IF(AVERAGEIF('TT History'!$B:$B, D5997, 'TT History'!$E:$E) &gt;= 8.5%, 1.1055, 1.0525)), 1.0525)</f>
        <v>10.179662424985045</v>
      </c>
    </row>
    <row r="5998" spans="1:8" x14ac:dyDescent="0.25">
      <c r="A5998" t="s">
        <v>176</v>
      </c>
      <c r="B5998" t="str">
        <f>VLOOKUP(C5998, olt_db!$B$2:$E$70, 2, 0)</f>
        <v>OLT-SMGN-Mega_Land</v>
      </c>
      <c r="C5998" t="s">
        <v>2034</v>
      </c>
      <c r="D5998" s="20" t="s">
        <v>2156</v>
      </c>
      <c r="E5998" s="20" t="s">
        <v>2620</v>
      </c>
      <c r="F5998" s="127">
        <v>2.9276648355315098</v>
      </c>
      <c r="G5998" s="128">
        <v>99.107129269896305</v>
      </c>
      <c r="H5998" s="51">
        <f>ACOS(COS(RADIANS(90-F5999)) * COS(RADIANS(90-F5998)) + SIN(RADIANS(90-F5999)) * SIN(RADIANS(90-F5998)) * COS(RADIANS(G5999-G5998))) * 6371392 * IFERROR(IF(AVERAGEIF('TT History'!$B:$B, D5998, 'TT History'!$E:$E) &gt; 9.8%, 1.1205, IF(AVERAGEIF('TT History'!$B:$B, D5998, 'TT History'!$E:$E) &gt;= 8.5%, 1.1055, 1.0525)), 1.0525)</f>
        <v>16.742524993737263</v>
      </c>
    </row>
    <row r="5999" spans="1:8" x14ac:dyDescent="0.25">
      <c r="A5999" t="s">
        <v>176</v>
      </c>
      <c r="B5999" t="str">
        <f>VLOOKUP(C5999, olt_db!$B$2:$E$70, 2, 0)</f>
        <v>OLT-SMGN-Mega_Land</v>
      </c>
      <c r="C5999" t="s">
        <v>2034</v>
      </c>
      <c r="D5999" s="20" t="s">
        <v>2156</v>
      </c>
      <c r="E5999" s="20" t="s">
        <v>2621</v>
      </c>
      <c r="F5999" s="127">
        <v>2.9276689876811899</v>
      </c>
      <c r="G5999" s="128">
        <v>99.107272446387697</v>
      </c>
      <c r="H5999" s="51">
        <f>ACOS(COS(RADIANS(90-F6000)) * COS(RADIANS(90-F5999)) + SIN(RADIANS(90-F6000)) * SIN(RADIANS(90-F5999)) * COS(RADIANS(G6000-G5999))) * 6371392 * IFERROR(IF(AVERAGEIF('TT History'!$B:$B, D5999, 'TT History'!$E:$E) &gt; 9.8%, 1.1205, IF(AVERAGEIF('TT History'!$B:$B, D5999, 'TT History'!$E:$E) &gt;= 8.5%, 1.1055, 1.0525)), 1.0525)</f>
        <v>22.855443760455948</v>
      </c>
    </row>
    <row r="6000" spans="1:8" x14ac:dyDescent="0.25">
      <c r="A6000" t="s">
        <v>176</v>
      </c>
      <c r="B6000" t="str">
        <f>VLOOKUP(C6000, olt_db!$B$2:$E$70, 2, 0)</f>
        <v>OLT-SMGN-Mega_Land</v>
      </c>
      <c r="C6000" t="s">
        <v>2034</v>
      </c>
      <c r="D6000" s="20" t="s">
        <v>2156</v>
      </c>
      <c r="E6000" s="20" t="s">
        <v>2622</v>
      </c>
      <c r="F6000" s="127">
        <v>2.92767660921744</v>
      </c>
      <c r="G6000" s="128">
        <v>99.107467834997394</v>
      </c>
      <c r="H6000" s="51">
        <f>ACOS(COS(RADIANS(90-F6001)) * COS(RADIANS(90-F6000)) + SIN(RADIANS(90-F6001)) * SIN(RADIANS(90-F6000)) * COS(RADIANS(G6001-G6000))) * 6371392 * IFERROR(IF(AVERAGEIF('TT History'!$B:$B, D6000, 'TT History'!$E:$E) &gt; 9.8%, 1.1205, IF(AVERAGEIF('TT History'!$B:$B, D6000, 'TT History'!$E:$E) &gt;= 8.5%, 1.1055, 1.0525)), 1.0525)</f>
        <v>20.678312179240198</v>
      </c>
    </row>
    <row r="6001" spans="1:8" x14ac:dyDescent="0.25">
      <c r="A6001" t="s">
        <v>176</v>
      </c>
      <c r="B6001" t="str">
        <f>VLOOKUP(C6001, olt_db!$B$2:$E$70, 2, 0)</f>
        <v>OLT-SMGN-Mega_Land</v>
      </c>
      <c r="C6001" t="s">
        <v>2034</v>
      </c>
      <c r="D6001" s="20" t="s">
        <v>2156</v>
      </c>
      <c r="E6001" s="20" t="s">
        <v>2623</v>
      </c>
      <c r="F6001" s="127">
        <v>2.92767063994064</v>
      </c>
      <c r="G6001" s="128">
        <v>99.107644642328395</v>
      </c>
      <c r="H6001" s="51">
        <f>ACOS(COS(RADIANS(90-F6002)) * COS(RADIANS(90-F6001)) + SIN(RADIANS(90-F6002)) * SIN(RADIANS(90-F6001)) * COS(RADIANS(G6002-G6001))) * 6371392 * IFERROR(IF(AVERAGEIF('TT History'!$B:$B, D6001, 'TT History'!$E:$E) &gt; 9.8%, 1.1205, IF(AVERAGEIF('TT History'!$B:$B, D6001, 'TT History'!$E:$E) &gt;= 8.5%, 1.1055, 1.0525)), 1.0525)</f>
        <v>26.781911357169655</v>
      </c>
    </row>
    <row r="6002" spans="1:8" x14ac:dyDescent="0.25">
      <c r="A6002" t="s">
        <v>176</v>
      </c>
      <c r="B6002" t="str">
        <f>VLOOKUP(C6002, olt_db!$B$2:$E$70, 2, 0)</f>
        <v>OLT-SMGN-Mega_Land</v>
      </c>
      <c r="C6002" t="s">
        <v>2034</v>
      </c>
      <c r="D6002" s="20" t="s">
        <v>2156</v>
      </c>
      <c r="E6002" s="20" t="s">
        <v>2624</v>
      </c>
      <c r="F6002" s="127">
        <v>2.9276801482411301</v>
      </c>
      <c r="G6002" s="128">
        <v>99.107873569744498</v>
      </c>
      <c r="H6002" s="51">
        <f>ACOS(COS(RADIANS(90-F6003)) * COS(RADIANS(90-F6002)) + SIN(RADIANS(90-F6003)) * SIN(RADIANS(90-F6002)) * COS(RADIANS(G6003-G6002))) * 6371392 * IFERROR(IF(AVERAGEIF('TT History'!$B:$B, D6002, 'TT History'!$E:$E) &gt; 9.8%, 1.1205, IF(AVERAGEIF('TT History'!$B:$B, D6002, 'TT History'!$E:$E) &gt;= 8.5%, 1.1055, 1.0525)), 1.0525)</f>
        <v>13.747300760572331</v>
      </c>
    </row>
    <row r="6003" spans="1:8" x14ac:dyDescent="0.25">
      <c r="A6003" t="s">
        <v>176</v>
      </c>
      <c r="B6003" t="str">
        <f>VLOOKUP(C6003, olt_db!$B$2:$E$70, 2, 0)</f>
        <v>OLT-SMGN-Mega_Land</v>
      </c>
      <c r="C6003" t="s">
        <v>2034</v>
      </c>
      <c r="D6003" s="20" t="s">
        <v>2156</v>
      </c>
      <c r="E6003" s="20" t="s">
        <v>2625</v>
      </c>
      <c r="F6003" s="127">
        <v>2.9277416029503698</v>
      </c>
      <c r="G6003" s="128">
        <v>99.107973797837104</v>
      </c>
      <c r="H6003" s="51">
        <f>ACOS(COS(RADIANS(90-F6004)) * COS(RADIANS(90-F6003)) + SIN(RADIANS(90-F6004)) * SIN(RADIANS(90-F6003)) * COS(RADIANS(G6004-G6003))) * 6371392 * IFERROR(IF(AVERAGEIF('TT History'!$B:$B, D6003, 'TT History'!$E:$E) &gt; 9.8%, 1.1205, IF(AVERAGEIF('TT History'!$B:$B, D6003, 'TT History'!$E:$E) &gt;= 8.5%, 1.1055, 1.0525)), 1.0525)</f>
        <v>12.172884282509054</v>
      </c>
    </row>
    <row r="6004" spans="1:8" x14ac:dyDescent="0.25">
      <c r="A6004" t="s">
        <v>176</v>
      </c>
      <c r="B6004" t="str">
        <f>VLOOKUP(C6004, olt_db!$B$2:$E$70, 2, 0)</f>
        <v>OLT-SMGN-Mega_Land</v>
      </c>
      <c r="C6004" t="s">
        <v>2034</v>
      </c>
      <c r="D6004" s="20" t="s">
        <v>2156</v>
      </c>
      <c r="E6004" s="20" t="s">
        <v>2626</v>
      </c>
      <c r="F6004" s="127">
        <v>2.9278445532967101</v>
      </c>
      <c r="G6004" s="128">
        <v>99.107988604230997</v>
      </c>
      <c r="H6004" s="51">
        <f>ACOS(COS(RADIANS(90-F6005)) * COS(RADIANS(90-F6004)) + SIN(RADIANS(90-F6005)) * SIN(RADIANS(90-F6004)) * COS(RADIANS(G6005-G6004))) * 6371392 * IFERROR(IF(AVERAGEIF('TT History'!$B:$B, D6004, 'TT History'!$E:$E) &gt; 9.8%, 1.1205, IF(AVERAGEIF('TT History'!$B:$B, D6004, 'TT History'!$E:$E) &gt;= 8.5%, 1.1055, 1.0525)), 1.0525)</f>
        <v>21.524621998293121</v>
      </c>
    </row>
    <row r="6005" spans="1:8" x14ac:dyDescent="0.25">
      <c r="A6005" t="s">
        <v>176</v>
      </c>
      <c r="B6005" t="str">
        <f>VLOOKUP(C6005, olt_db!$B$2:$E$70, 2, 0)</f>
        <v>OLT-SMGN-Mega_Land</v>
      </c>
      <c r="C6005" t="s">
        <v>2034</v>
      </c>
      <c r="D6005" s="20" t="s">
        <v>2156</v>
      </c>
      <c r="E6005" s="20" t="s">
        <v>2627</v>
      </c>
      <c r="F6005" s="127">
        <v>2.92802514339111</v>
      </c>
      <c r="G6005" s="128">
        <v>99.108023432556806</v>
      </c>
      <c r="H6005" s="51">
        <f>ACOS(COS(RADIANS(90-F6006)) * COS(RADIANS(90-F6005)) + SIN(RADIANS(90-F6006)) * SIN(RADIANS(90-F6005)) * COS(RADIANS(G6006-G6005))) * 6371392 * IFERROR(IF(AVERAGEIF('TT History'!$B:$B, D6005, 'TT History'!$E:$E) &gt; 9.8%, 1.1205, IF(AVERAGEIF('TT History'!$B:$B, D6005, 'TT History'!$E:$E) &gt;= 8.5%, 1.1055, 1.0525)), 1.0525)</f>
        <v>17.869079959293423</v>
      </c>
    </row>
    <row r="6006" spans="1:8" x14ac:dyDescent="0.25">
      <c r="A6006" t="s">
        <v>176</v>
      </c>
      <c r="B6006" t="str">
        <f>VLOOKUP(C6006, olt_db!$B$2:$E$70, 2, 0)</f>
        <v>OLT-SMGN-Mega_Land</v>
      </c>
      <c r="C6006" t="s">
        <v>2034</v>
      </c>
      <c r="D6006" s="20" t="s">
        <v>2156</v>
      </c>
      <c r="E6006" s="20" t="s">
        <v>2628</v>
      </c>
      <c r="F6006" s="127">
        <v>2.9281763788167701</v>
      </c>
      <c r="G6006" s="128">
        <v>99.108044390314802</v>
      </c>
      <c r="H6006" s="51">
        <f>ACOS(COS(RADIANS(90-F6007)) * COS(RADIANS(90-F6006)) + SIN(RADIANS(90-F6007)) * SIN(RADIANS(90-F6006)) * COS(RADIANS(G6007-G6006))) * 6371392 * IFERROR(IF(AVERAGEIF('TT History'!$B:$B, D6006, 'TT History'!$E:$E) &gt; 9.8%, 1.1205, IF(AVERAGEIF('TT History'!$B:$B, D6006, 'TT History'!$E:$E) &gt;= 8.5%, 1.1055, 1.0525)), 1.0525)</f>
        <v>18.356135688714495</v>
      </c>
    </row>
    <row r="6007" spans="1:8" x14ac:dyDescent="0.25">
      <c r="A6007" t="s">
        <v>176</v>
      </c>
      <c r="B6007" t="str">
        <f>VLOOKUP(C6007, olt_db!$B$2:$E$70, 2, 0)</f>
        <v>OLT-SMGN-Mega_Land</v>
      </c>
      <c r="C6007" t="s">
        <v>2034</v>
      </c>
      <c r="D6007" s="20" t="s">
        <v>2156</v>
      </c>
      <c r="E6007" s="20" t="s">
        <v>2629</v>
      </c>
      <c r="F6007" s="127">
        <v>2.92833112133399</v>
      </c>
      <c r="G6007" s="128">
        <v>99.108069966040802</v>
      </c>
      <c r="H6007" s="51">
        <f>ACOS(COS(RADIANS(90-F6008)) * COS(RADIANS(90-F6007)) + SIN(RADIANS(90-F6008)) * SIN(RADIANS(90-F6007)) * COS(RADIANS(G6008-G6007))) * 6371392 * IFERROR(IF(AVERAGEIF('TT History'!$B:$B, D6007, 'TT History'!$E:$E) &gt; 9.8%, 1.1205, IF(AVERAGEIF('TT History'!$B:$B, D6007, 'TT History'!$E:$E) &gt;= 8.5%, 1.1055, 1.0525)), 1.0525)</f>
        <v>15.794875971614296</v>
      </c>
    </row>
    <row r="6008" spans="1:8" x14ac:dyDescent="0.25">
      <c r="A6008" t="s">
        <v>176</v>
      </c>
      <c r="B6008" t="str">
        <f>VLOOKUP(C6008, olt_db!$B$2:$E$70, 2, 0)</f>
        <v>OLT-SMGN-Mega_Land</v>
      </c>
      <c r="C6008" t="s">
        <v>2034</v>
      </c>
      <c r="D6008" s="20" t="s">
        <v>2156</v>
      </c>
      <c r="E6008" s="20" t="s">
        <v>2630</v>
      </c>
      <c r="F6008" s="127">
        <v>2.9284642420073901</v>
      </c>
      <c r="G6008" s="128">
        <v>99.108092144610296</v>
      </c>
      <c r="H6008" s="51">
        <f>ACOS(COS(RADIANS(90-F6009)) * COS(RADIANS(90-F6008)) + SIN(RADIANS(90-F6009)) * SIN(RADIANS(90-F6008)) * COS(RADIANS(G6009-G6008))) * 6371392 * IFERROR(IF(AVERAGEIF('TT History'!$B:$B, D6008, 'TT History'!$E:$E) &gt; 9.8%, 1.1205, IF(AVERAGEIF('TT History'!$B:$B, D6008, 'TT History'!$E:$E) &gt;= 8.5%, 1.1055, 1.0525)), 1.0525)</f>
        <v>13.709115254877348</v>
      </c>
    </row>
    <row r="6009" spans="1:8" x14ac:dyDescent="0.25">
      <c r="A6009" t="s">
        <v>176</v>
      </c>
      <c r="B6009" t="str">
        <f>VLOOKUP(C6009, olt_db!$B$2:$E$70, 2, 0)</f>
        <v>OLT-SMGN-Mega_Land</v>
      </c>
      <c r="C6009" t="s">
        <v>2034</v>
      </c>
      <c r="D6009" s="20" t="s">
        <v>2156</v>
      </c>
      <c r="E6009" s="20" t="s">
        <v>2631</v>
      </c>
      <c r="F6009" s="127">
        <v>2.92858032631149</v>
      </c>
      <c r="G6009" s="128">
        <v>99.108107804193693</v>
      </c>
      <c r="H6009" s="51">
        <f>ACOS(COS(RADIANS(90-F6010)) * COS(RADIANS(90-F6009)) + SIN(RADIANS(90-F6010)) * SIN(RADIANS(90-F6009)) * COS(RADIANS(G6010-G6009))) * 6371392 * IFERROR(IF(AVERAGEIF('TT History'!$B:$B, D6009, 'TT History'!$E:$E) &gt; 9.8%, 1.1205, IF(AVERAGEIF('TT History'!$B:$B, D6009, 'TT History'!$E:$E) &gt;= 8.5%, 1.1055, 1.0525)), 1.0525)</f>
        <v>14.99083073258768</v>
      </c>
    </row>
    <row r="6010" spans="1:8" x14ac:dyDescent="0.25">
      <c r="A6010" t="s">
        <v>176</v>
      </c>
      <c r="B6010" t="str">
        <f>VLOOKUP(C6010, olt_db!$B$2:$E$70, 2, 0)</f>
        <v>OLT-SMGN-Mega_Land</v>
      </c>
      <c r="C6010" t="s">
        <v>2034</v>
      </c>
      <c r="D6010" s="20" t="s">
        <v>2156</v>
      </c>
      <c r="E6010" s="20" t="s">
        <v>2632</v>
      </c>
      <c r="F6010" s="127">
        <v>2.9287072516191301</v>
      </c>
      <c r="G6010" s="128">
        <v>99.108125019884994</v>
      </c>
      <c r="H6010" s="51">
        <f>ACOS(COS(RADIANS(90-F6011)) * COS(RADIANS(90-F6010)) + SIN(RADIANS(90-F6011)) * SIN(RADIANS(90-F6010)) * COS(RADIANS(G6011-G6010))) * 6371392 * IFERROR(IF(AVERAGEIF('TT History'!$B:$B, D6010, 'TT History'!$E:$E) &gt; 9.8%, 1.1205, IF(AVERAGEIF('TT History'!$B:$B, D6010, 'TT History'!$E:$E) &gt;= 8.5%, 1.1055, 1.0525)), 1.0525)</f>
        <v>13.656207356115516</v>
      </c>
    </row>
    <row r="6011" spans="1:8" x14ac:dyDescent="0.25">
      <c r="A6011" t="s">
        <v>176</v>
      </c>
      <c r="B6011" t="str">
        <f>VLOOKUP(C6011, olt_db!$B$2:$E$70, 2, 0)</f>
        <v>OLT-SMGN-Mega_Land</v>
      </c>
      <c r="C6011" t="s">
        <v>2034</v>
      </c>
      <c r="D6011" s="20" t="s">
        <v>2156</v>
      </c>
      <c r="E6011" s="20" t="s">
        <v>2633</v>
      </c>
      <c r="F6011" s="127">
        <v>2.9288230453647799</v>
      </c>
      <c r="G6011" s="128">
        <v>99.108139411549999</v>
      </c>
      <c r="H6011" s="51">
        <f>ACOS(COS(RADIANS(90-F6012)) * COS(RADIANS(90-F6011)) + SIN(RADIANS(90-F6012)) * SIN(RADIANS(90-F6011)) * COS(RADIANS(G6012-G6011))) * 6371392 * IFERROR(IF(AVERAGEIF('TT History'!$B:$B, D6011, 'TT History'!$E:$E) &gt; 9.8%, 1.1205, IF(AVERAGEIF('TT History'!$B:$B, D6011, 'TT History'!$E:$E) &gt;= 8.5%, 1.1055, 1.0525)), 1.0525)</f>
        <v>14.437426463206956</v>
      </c>
    </row>
    <row r="6012" spans="1:8" x14ac:dyDescent="0.25">
      <c r="A6012" t="s">
        <v>176</v>
      </c>
      <c r="B6012" t="str">
        <f>VLOOKUP(C6012, olt_db!$B$2:$E$70, 2, 0)</f>
        <v>OLT-SMGN-Mega_Land</v>
      </c>
      <c r="C6012" t="s">
        <v>2034</v>
      </c>
      <c r="D6012" s="20" t="s">
        <v>2156</v>
      </c>
      <c r="E6012" s="20" t="s">
        <v>2634</v>
      </c>
      <c r="F6012" s="127">
        <v>2.9289455666522</v>
      </c>
      <c r="G6012" s="128">
        <v>99.108153784356105</v>
      </c>
      <c r="H6012" s="51">
        <f>ACOS(COS(RADIANS(90-F6013)) * COS(RADIANS(90-F6012)) + SIN(RADIANS(90-F6013)) * SIN(RADIANS(90-F6012)) * COS(RADIANS(G6013-G6012))) * 6371392 * IFERROR(IF(AVERAGEIF('TT History'!$B:$B, D6012, 'TT History'!$E:$E) &gt; 9.8%, 1.1205, IF(AVERAGEIF('TT History'!$B:$B, D6012, 'TT History'!$E:$E) &gt;= 8.5%, 1.1055, 1.0525)), 1.0525)</f>
        <v>14.806862520712238</v>
      </c>
    </row>
    <row r="6013" spans="1:8" x14ac:dyDescent="0.25">
      <c r="A6013" t="s">
        <v>176</v>
      </c>
      <c r="B6013" t="str">
        <f>VLOOKUP(C6013, olt_db!$B$2:$E$70, 2, 0)</f>
        <v>OLT-SMGN-Mega_Land</v>
      </c>
      <c r="C6013" t="s">
        <v>2034</v>
      </c>
      <c r="D6013" s="20" t="s">
        <v>2156</v>
      </c>
      <c r="E6013" s="20" t="s">
        <v>2635</v>
      </c>
      <c r="F6013" s="127">
        <v>2.9290711489516199</v>
      </c>
      <c r="G6013" s="128">
        <v>99.108169093014197</v>
      </c>
      <c r="H6013" s="51">
        <f>ACOS(COS(RADIANS(90-F6014)) * COS(RADIANS(90-F6013)) + SIN(RADIANS(90-F6014)) * SIN(RADIANS(90-F6013)) * COS(RADIANS(G6014-G6013))) * 6371392 * IFERROR(IF(AVERAGEIF('TT History'!$B:$B, D6013, 'TT History'!$E:$E) &gt; 9.8%, 1.1205, IF(AVERAGEIF('TT History'!$B:$B, D6013, 'TT History'!$E:$E) &gt;= 8.5%, 1.1055, 1.0525)), 1.0525)</f>
        <v>16.487412782616886</v>
      </c>
    </row>
    <row r="6014" spans="1:8" x14ac:dyDescent="0.25">
      <c r="A6014" t="s">
        <v>176</v>
      </c>
      <c r="B6014" t="str">
        <f>VLOOKUP(C6014, olt_db!$B$2:$E$70, 2, 0)</f>
        <v>OLT-SMGN-Mega_Land</v>
      </c>
      <c r="C6014" t="s">
        <v>2034</v>
      </c>
      <c r="D6014" s="20" t="s">
        <v>2156</v>
      </c>
      <c r="E6014" s="20" t="s">
        <v>2636</v>
      </c>
      <c r="F6014" s="127">
        <v>2.92921095006957</v>
      </c>
      <c r="G6014" s="128">
        <v>99.108186439808605</v>
      </c>
      <c r="H6014" s="51">
        <f>ACOS(COS(RADIANS(90-F6015)) * COS(RADIANS(90-F6014)) + SIN(RADIANS(90-F6015)) * SIN(RADIANS(90-F6014)) * COS(RADIANS(G6015-G6014))) * 6371392 * IFERROR(IF(AVERAGEIF('TT History'!$B:$B, D6014, 'TT History'!$E:$E) &gt; 9.8%, 1.1205, IF(AVERAGEIF('TT History'!$B:$B, D6014, 'TT History'!$E:$E) &gt;= 8.5%, 1.1055, 1.0525)), 1.0525)</f>
        <v>11.342320139161659</v>
      </c>
    </row>
    <row r="6015" spans="1:8" x14ac:dyDescent="0.25">
      <c r="A6015" t="s">
        <v>176</v>
      </c>
      <c r="B6015" t="str">
        <f>VLOOKUP(C6015, olt_db!$B$2:$E$70, 2, 0)</f>
        <v>OLT-SMGN-Mega_Land</v>
      </c>
      <c r="C6015" t="s">
        <v>2034</v>
      </c>
      <c r="D6015" s="20" t="s">
        <v>2156</v>
      </c>
      <c r="E6015" s="20" t="s">
        <v>2637</v>
      </c>
      <c r="F6015" s="127">
        <v>2.9293076372367799</v>
      </c>
      <c r="G6015" s="128">
        <v>99.108192993057202</v>
      </c>
      <c r="H6015" s="51">
        <f>ACOS(COS(RADIANS(90-F6016)) * COS(RADIANS(90-F6015)) + SIN(RADIANS(90-F6016)) * SIN(RADIANS(90-F6015)) * COS(RADIANS(G6016-G6015))) * 6371392 * IFERROR(IF(AVERAGEIF('TT History'!$B:$B, D6015, 'TT History'!$E:$E) &gt; 9.8%, 1.1205, IF(AVERAGEIF('TT History'!$B:$B, D6015, 'TT History'!$E:$E) &gt;= 8.5%, 1.1055, 1.0525)), 1.0525)</f>
        <v>15.321555464012214</v>
      </c>
    </row>
    <row r="6016" spans="1:8" x14ac:dyDescent="0.25">
      <c r="A6016" t="s">
        <v>176</v>
      </c>
      <c r="B6016" t="str">
        <f>VLOOKUP(C6016, olt_db!$B$2:$E$70, 2, 0)</f>
        <v>OLT-SMGN-Mega_Land</v>
      </c>
      <c r="C6016" t="s">
        <v>2034</v>
      </c>
      <c r="D6016" s="20" t="s">
        <v>2156</v>
      </c>
      <c r="E6016" s="20" t="s">
        <v>2638</v>
      </c>
      <c r="F6016" s="127">
        <v>2.9294385475321998</v>
      </c>
      <c r="G6016" s="128">
        <v>99.108192153416795</v>
      </c>
      <c r="H6016" s="51">
        <f>ACOS(COS(RADIANS(90-F6017)) * COS(RADIANS(90-F6016)) + SIN(RADIANS(90-F6017)) * SIN(RADIANS(90-F6016)) * COS(RADIANS(G6017-G6016))) * 6371392 * IFERROR(IF(AVERAGEIF('TT History'!$B:$B, D6016, 'TT History'!$E:$E) &gt; 9.8%, 1.1205, IF(AVERAGEIF('TT History'!$B:$B, D6016, 'TT History'!$E:$E) &gt;= 8.5%, 1.1055, 1.0525)), 1.0525)</f>
        <v>16.661218197580325</v>
      </c>
    </row>
    <row r="6017" spans="1:8" x14ac:dyDescent="0.25">
      <c r="A6017" t="s">
        <v>176</v>
      </c>
      <c r="B6017" t="str">
        <f>VLOOKUP(C6017, olt_db!$B$2:$E$70, 2, 0)</f>
        <v>OLT-SMGN-Mega_Land</v>
      </c>
      <c r="C6017" t="s">
        <v>2034</v>
      </c>
      <c r="D6017" s="20" t="s">
        <v>2156</v>
      </c>
      <c r="E6017" s="20" t="s">
        <v>2639</v>
      </c>
      <c r="F6017" s="127">
        <v>2.9295806328545302</v>
      </c>
      <c r="G6017" s="128">
        <v>99.108200925677494</v>
      </c>
      <c r="H6017" s="51">
        <f>ACOS(COS(RADIANS(90-F6018)) * COS(RADIANS(90-F6017)) + SIN(RADIANS(90-F6018)) * SIN(RADIANS(90-F6017)) * COS(RADIANS(G6018-G6017))) * 6371392 * IFERROR(IF(AVERAGEIF('TT History'!$B:$B, D6017, 'TT History'!$E:$E) &gt; 9.8%, 1.1205, IF(AVERAGEIF('TT History'!$B:$B, D6017, 'TT History'!$E:$E) &gt;= 8.5%, 1.1055, 1.0525)), 1.0525)</f>
        <v>14.90499350545039</v>
      </c>
    </row>
    <row r="6018" spans="1:8" x14ac:dyDescent="0.25">
      <c r="A6018" t="s">
        <v>176</v>
      </c>
      <c r="B6018" t="str">
        <f>VLOOKUP(C6018, olt_db!$B$2:$E$70, 2, 0)</f>
        <v>OLT-SMGN-Mega_Land</v>
      </c>
      <c r="C6018" t="s">
        <v>2034</v>
      </c>
      <c r="D6018" s="20" t="s">
        <v>2156</v>
      </c>
      <c r="E6018" s="20" t="s">
        <v>2640</v>
      </c>
      <c r="F6018" s="127">
        <v>2.92970766615848</v>
      </c>
      <c r="G6018" s="128">
        <v>99.108209908699607</v>
      </c>
      <c r="H6018" s="51">
        <f>ACOS(COS(RADIANS(90-F6019)) * COS(RADIANS(90-F6018)) + SIN(RADIANS(90-F6019)) * SIN(RADIANS(90-F6018)) * COS(RADIANS(G6019-G6018))) * 6371392 * IFERROR(IF(AVERAGEIF('TT History'!$B:$B, D6018, 'TT History'!$E:$E) &gt; 9.8%, 1.1205, IF(AVERAGEIF('TT History'!$B:$B, D6018, 'TT History'!$E:$E) &gt;= 8.5%, 1.1055, 1.0525)), 1.0525)</f>
        <v>13.805646735202815</v>
      </c>
    </row>
    <row r="6019" spans="1:8" x14ac:dyDescent="0.25">
      <c r="A6019" t="s">
        <v>176</v>
      </c>
      <c r="B6019" t="str">
        <f>VLOOKUP(C6019, olt_db!$B$2:$E$70, 2, 0)</f>
        <v>OLT-SMGN-Mega_Land</v>
      </c>
      <c r="C6019" t="s">
        <v>2034</v>
      </c>
      <c r="D6019" s="20" t="s">
        <v>2156</v>
      </c>
      <c r="E6019" s="20" t="s">
        <v>2641</v>
      </c>
      <c r="F6019" s="127">
        <v>2.92982543863948</v>
      </c>
      <c r="G6019" s="128">
        <v>99.108216532910006</v>
      </c>
      <c r="H6019" s="51">
        <f>ACOS(COS(RADIANS(90-F6020)) * COS(RADIANS(90-F6019)) + SIN(RADIANS(90-F6020)) * SIN(RADIANS(90-F6019)) * COS(RADIANS(G6020-G6019))) * 6371392 * IFERROR(IF(AVERAGEIF('TT History'!$B:$B, D6019, 'TT History'!$E:$E) &gt; 9.8%, 1.1205, IF(AVERAGEIF('TT History'!$B:$B, D6019, 'TT History'!$E:$E) &gt;= 8.5%, 1.1055, 1.0525)), 1.0525)</f>
        <v>14.904658542967145</v>
      </c>
    </row>
    <row r="6020" spans="1:8" x14ac:dyDescent="0.25">
      <c r="A6020" t="s">
        <v>176</v>
      </c>
      <c r="B6020" t="str">
        <f>VLOOKUP(C6020, olt_db!$B$2:$E$70, 2, 0)</f>
        <v>OLT-SMGN-Mega_Land</v>
      </c>
      <c r="C6020" t="s">
        <v>2034</v>
      </c>
      <c r="D6020" s="20" t="s">
        <v>2156</v>
      </c>
      <c r="E6020" s="20" t="s">
        <v>2642</v>
      </c>
      <c r="F6020" s="127">
        <v>2.9299524599595799</v>
      </c>
      <c r="G6020" s="128">
        <v>99.1082256067928</v>
      </c>
      <c r="H6020" s="51">
        <f>ACOS(COS(RADIANS(90-F6021)) * COS(RADIANS(90-F6020)) + SIN(RADIANS(90-F6021)) * SIN(RADIANS(90-F6020)) * COS(RADIANS(G6021-G6020))) * 6371392 * IFERROR(IF(AVERAGEIF('TT History'!$B:$B, D6020, 'TT History'!$E:$E) &gt; 9.8%, 1.1205, IF(AVERAGEIF('TT History'!$B:$B, D6020, 'TT History'!$E:$E) &gt;= 8.5%, 1.1055, 1.0525)), 1.0525)</f>
        <v>16.406363230237783</v>
      </c>
    </row>
    <row r="6021" spans="1:8" x14ac:dyDescent="0.25">
      <c r="A6021" t="s">
        <v>176</v>
      </c>
      <c r="B6021" t="str">
        <f>VLOOKUP(C6021, olt_db!$B$2:$E$70, 2, 0)</f>
        <v>OLT-SMGN-Mega_Land</v>
      </c>
      <c r="C6021" t="s">
        <v>2034</v>
      </c>
      <c r="D6021" s="20" t="s">
        <v>2156</v>
      </c>
      <c r="E6021" s="20" t="s">
        <v>2643</v>
      </c>
      <c r="F6021" s="127">
        <v>2.9300921429140101</v>
      </c>
      <c r="G6021" s="128">
        <v>99.108237442600299</v>
      </c>
      <c r="H6021" s="51">
        <f>ACOS(COS(RADIANS(90-F6022)) * COS(RADIANS(90-F6021)) + SIN(RADIANS(90-F6022)) * SIN(RADIANS(90-F6021)) * COS(RADIANS(G6022-G6021))) * 6371392 * IFERROR(IF(AVERAGEIF('TT History'!$B:$B, D6021, 'TT History'!$E:$E) &gt; 9.8%, 1.1205, IF(AVERAGEIF('TT History'!$B:$B, D6021, 'TT History'!$E:$E) &gt;= 8.5%, 1.1055, 1.0525)), 1.0525)</f>
        <v>16.947620569991649</v>
      </c>
    </row>
    <row r="6022" spans="1:8" x14ac:dyDescent="0.25">
      <c r="A6022" t="s">
        <v>176</v>
      </c>
      <c r="B6022" t="str">
        <f>VLOOKUP(C6022, olt_db!$B$2:$E$70, 2, 0)</f>
        <v>OLT-SMGN-Mega_Land</v>
      </c>
      <c r="C6022" t="s">
        <v>2034</v>
      </c>
      <c r="D6022" s="20" t="s">
        <v>2156</v>
      </c>
      <c r="E6022" s="20" t="s">
        <v>2644</v>
      </c>
      <c r="F6022" s="127">
        <v>2.9302365389088498</v>
      </c>
      <c r="G6022" s="128">
        <v>99.108248267918597</v>
      </c>
      <c r="H6022" s="51">
        <f>ACOS(COS(RADIANS(90-F6023)) * COS(RADIANS(90-F6022)) + SIN(RADIANS(90-F6023)) * SIN(RADIANS(90-F6022)) * COS(RADIANS(G6023-G6022))) * 6371392 * IFERROR(IF(AVERAGEIF('TT History'!$B:$B, D6022, 'TT History'!$E:$E) &gt; 9.8%, 1.1205, IF(AVERAGEIF('TT History'!$B:$B, D6022, 'TT History'!$E:$E) &gt;= 8.5%, 1.1055, 1.0525)), 1.0525)</f>
        <v>16.064721948834801</v>
      </c>
    </row>
    <row r="6023" spans="1:8" x14ac:dyDescent="0.25">
      <c r="A6023" t="s">
        <v>176</v>
      </c>
      <c r="B6023" t="str">
        <f>VLOOKUP(C6023, olt_db!$B$2:$E$70, 2, 0)</f>
        <v>OLT-SMGN-Mega_Land</v>
      </c>
      <c r="C6023" t="s">
        <v>2034</v>
      </c>
      <c r="D6023" s="20" t="s">
        <v>2156</v>
      </c>
      <c r="E6023" s="20" t="s">
        <v>2645</v>
      </c>
      <c r="F6023" s="127">
        <v>2.9303736409131398</v>
      </c>
      <c r="G6023" s="128">
        <v>99.108254826614896</v>
      </c>
      <c r="H6023" s="51">
        <f>ACOS(COS(RADIANS(90-F6024)) * COS(RADIANS(90-F6023)) + SIN(RADIANS(90-F6024)) * SIN(RADIANS(90-F6023)) * COS(RADIANS(G6024-G6023))) * 6371392 * IFERROR(IF(AVERAGEIF('TT History'!$B:$B, D6023, 'TT History'!$E:$E) &gt; 9.8%, 1.1205, IF(AVERAGEIF('TT History'!$B:$B, D6023, 'TT History'!$E:$E) &gt;= 8.5%, 1.1055, 1.0525)), 1.0525)</f>
        <v>17.951590813927098</v>
      </c>
    </row>
    <row r="6024" spans="1:8" x14ac:dyDescent="0.25">
      <c r="A6024" t="s">
        <v>176</v>
      </c>
      <c r="B6024" t="str">
        <f>VLOOKUP(C6024, olt_db!$B$2:$E$70, 2, 0)</f>
        <v>OLT-SMGN-Mega_Land</v>
      </c>
      <c r="C6024" t="s">
        <v>2034</v>
      </c>
      <c r="D6024" s="20" t="s">
        <v>2156</v>
      </c>
      <c r="E6024" s="20" t="s">
        <v>2646</v>
      </c>
      <c r="F6024" s="127">
        <v>2.93052680420268</v>
      </c>
      <c r="G6024" s="128">
        <v>99.108262952901896</v>
      </c>
      <c r="H6024" s="51">
        <f>ACOS(COS(RADIANS(90-F6025)) * COS(RADIANS(90-F6024)) + SIN(RADIANS(90-F6025)) * SIN(RADIANS(90-F6024)) * COS(RADIANS(G6025-G6024))) * 6371392 * IFERROR(IF(AVERAGEIF('TT History'!$B:$B, D6024, 'TT History'!$E:$E) &gt; 9.8%, 1.1205, IF(AVERAGEIF('TT History'!$B:$B, D6024, 'TT History'!$E:$E) &gt;= 8.5%, 1.1055, 1.0525)), 1.0525)</f>
        <v>18.46514916835855</v>
      </c>
    </row>
    <row r="6025" spans="1:8" x14ac:dyDescent="0.25">
      <c r="A6025" t="s">
        <v>176</v>
      </c>
      <c r="B6025" t="str">
        <f>VLOOKUP(C6025, olt_db!$B$2:$E$70, 2, 0)</f>
        <v>OLT-SMGN-Mega_Land</v>
      </c>
      <c r="C6025" t="s">
        <v>2034</v>
      </c>
      <c r="D6025" s="20" t="s">
        <v>2156</v>
      </c>
      <c r="E6025" s="20" t="s">
        <v>2647</v>
      </c>
      <c r="F6025" s="127">
        <v>2.93068384820775</v>
      </c>
      <c r="G6025" s="128">
        <v>99.108278080098898</v>
      </c>
      <c r="H6025" s="51">
        <f>ACOS(COS(RADIANS(90-F6026)) * COS(RADIANS(90-F6025)) + SIN(RADIANS(90-F6026)) * SIN(RADIANS(90-F6025)) * COS(RADIANS(G6026-G6025))) * 6371392 * IFERROR(IF(AVERAGEIF('TT History'!$B:$B, D6025, 'TT History'!$E:$E) &gt; 9.8%, 1.1205, IF(AVERAGEIF('TT History'!$B:$B, D6025, 'TT History'!$E:$E) &gt;= 8.5%, 1.1055, 1.0525)), 1.0525)</f>
        <v>15.272599469474331</v>
      </c>
    </row>
    <row r="6026" spans="1:8" x14ac:dyDescent="0.25">
      <c r="A6026" t="s">
        <v>176</v>
      </c>
      <c r="B6026" t="str">
        <f>VLOOKUP(C6026, olt_db!$B$2:$E$70, 2, 0)</f>
        <v>OLT-SMGN-Mega_Land</v>
      </c>
      <c r="C6026" t="s">
        <v>2034</v>
      </c>
      <c r="D6026" s="20" t="s">
        <v>2156</v>
      </c>
      <c r="E6026" s="20" t="s">
        <v>2648</v>
      </c>
      <c r="F6026" s="127">
        <v>2.9308137118110902</v>
      </c>
      <c r="G6026" s="128">
        <v>99.108290898955701</v>
      </c>
      <c r="H6026" s="51">
        <f>ACOS(COS(RADIANS(90-F6027)) * COS(RADIANS(90-F6026)) + SIN(RADIANS(90-F6027)) * SIN(RADIANS(90-F6026)) * COS(RADIANS(G6027-G6026))) * 6371392 * IFERROR(IF(AVERAGEIF('TT History'!$B:$B, D6026, 'TT History'!$E:$E) &gt; 9.8%, 1.1205, IF(AVERAGEIF('TT History'!$B:$B, D6026, 'TT History'!$E:$E) &gt;= 8.5%, 1.1055, 1.0525)), 1.0525)</f>
        <v>15.128741322339129</v>
      </c>
    </row>
    <row r="6027" spans="1:8" x14ac:dyDescent="0.25">
      <c r="A6027" t="s">
        <v>176</v>
      </c>
      <c r="B6027" t="str">
        <f>VLOOKUP(C6027, olt_db!$B$2:$E$70, 2, 0)</f>
        <v>OLT-SMGN-Mega_Land</v>
      </c>
      <c r="C6027" t="s">
        <v>2034</v>
      </c>
      <c r="D6027" s="20" t="s">
        <v>2156</v>
      </c>
      <c r="E6027" s="20" t="s">
        <v>2649</v>
      </c>
      <c r="F6027" s="127">
        <v>2.9309426059272701</v>
      </c>
      <c r="G6027" s="128">
        <v>99.108300664152694</v>
      </c>
      <c r="H6027" s="51">
        <f>ACOS(COS(RADIANS(90-F6028)) * COS(RADIANS(90-F6027)) + SIN(RADIANS(90-F6028)) * SIN(RADIANS(90-F6027)) * COS(RADIANS(G6028-G6027))) * 6371392 * IFERROR(IF(AVERAGEIF('TT History'!$B:$B, D6027, 'TT History'!$E:$E) &gt; 9.8%, 1.1205, IF(AVERAGEIF('TT History'!$B:$B, D6027, 'TT History'!$E:$E) &gt;= 8.5%, 1.1055, 1.0525)), 1.0525)</f>
        <v>15.185396071232386</v>
      </c>
    </row>
    <row r="6028" spans="1:8" x14ac:dyDescent="0.25">
      <c r="A6028" t="s">
        <v>176</v>
      </c>
      <c r="B6028" t="str">
        <f>VLOOKUP(C6028, olt_db!$B$2:$E$70, 2, 0)</f>
        <v>OLT-SMGN-Mega_Land</v>
      </c>
      <c r="C6028" t="s">
        <v>2034</v>
      </c>
      <c r="D6028" s="20" t="s">
        <v>2156</v>
      </c>
      <c r="E6028" s="20" t="s">
        <v>2650</v>
      </c>
      <c r="F6028" s="127">
        <v>2.93107181022406</v>
      </c>
      <c r="G6028" s="128">
        <v>99.108312556032899</v>
      </c>
      <c r="H6028" s="51">
        <f>ACOS(COS(RADIANS(90-F6029)) * COS(RADIANS(90-F6028)) + SIN(RADIANS(90-F6029)) * SIN(RADIANS(90-F6028)) * COS(RADIANS(G6029-G6028))) * 6371392 * IFERROR(IF(AVERAGEIF('TT History'!$B:$B, D6028, 'TT History'!$E:$E) &gt; 9.8%, 1.1205, IF(AVERAGEIF('TT History'!$B:$B, D6028, 'TT History'!$E:$E) &gt;= 8.5%, 1.1055, 1.0525)), 1.0525)</f>
        <v>10.366282428273617</v>
      </c>
    </row>
    <row r="6029" spans="1:8" x14ac:dyDescent="0.25">
      <c r="A6029" t="s">
        <v>176</v>
      </c>
      <c r="B6029" t="str">
        <f>VLOOKUP(C6029, olt_db!$B$2:$E$70, 2, 0)</f>
        <v>OLT-SMGN-Mega_Land</v>
      </c>
      <c r="C6029" t="s">
        <v>2034</v>
      </c>
      <c r="D6029" s="20" t="s">
        <v>2156</v>
      </c>
      <c r="E6029" s="20" t="s">
        <v>2651</v>
      </c>
      <c r="F6029" s="127">
        <v>2.9311601230911402</v>
      </c>
      <c r="G6029" s="128">
        <v>99.108319338755607</v>
      </c>
      <c r="H6029" s="51">
        <f>ACOS(COS(RADIANS(90-F6030)) * COS(RADIANS(90-F6029)) + SIN(RADIANS(90-F6030)) * SIN(RADIANS(90-F6029)) * COS(RADIANS(G6030-G6029))) * 6371392 * IFERROR(IF(AVERAGEIF('TT History'!$B:$B, D6029, 'TT History'!$E:$E) &gt; 9.8%, 1.1205, IF(AVERAGEIF('TT History'!$B:$B, D6029, 'TT History'!$E:$E) &gt;= 8.5%, 1.1055, 1.0525)), 1.0525)</f>
        <v>14.261374917352384</v>
      </c>
    </row>
    <row r="6030" spans="1:8" x14ac:dyDescent="0.25">
      <c r="A6030" t="s">
        <v>176</v>
      </c>
      <c r="B6030" t="str">
        <f>VLOOKUP(C6030, olt_db!$B$2:$E$70, 2, 0)</f>
        <v>OLT-SMGN-Mega_Land</v>
      </c>
      <c r="C6030" t="s">
        <v>2034</v>
      </c>
      <c r="D6030" s="20" t="s">
        <v>2156</v>
      </c>
      <c r="E6030" s="20" t="s">
        <v>2652</v>
      </c>
      <c r="F6030" s="127">
        <v>2.9312811143184998</v>
      </c>
      <c r="G6030" s="128">
        <v>99.108333827683097</v>
      </c>
      <c r="H6030" s="51">
        <f>ACOS(COS(RADIANS(90-F6031)) * COS(RADIANS(90-F6030)) + SIN(RADIANS(90-F6031)) * SIN(RADIANS(90-F6030)) * COS(RADIANS(G6031-G6030))) * 6371392 * IFERROR(IF(AVERAGEIF('TT History'!$B:$B, D6030, 'TT History'!$E:$E) &gt; 9.8%, 1.1205, IF(AVERAGEIF('TT History'!$B:$B, D6030, 'TT History'!$E:$E) &gt;= 8.5%, 1.1055, 1.0525)), 1.0525)</f>
        <v>15.150835513667205</v>
      </c>
    </row>
    <row r="6031" spans="1:8" x14ac:dyDescent="0.25">
      <c r="A6031" t="s">
        <v>176</v>
      </c>
      <c r="B6031" t="str">
        <f>VLOOKUP(C6031, olt_db!$B$2:$E$70, 2, 0)</f>
        <v>OLT-SMGN-Mega_Land</v>
      </c>
      <c r="C6031" t="s">
        <v>2034</v>
      </c>
      <c r="D6031" s="20" t="s">
        <v>2156</v>
      </c>
      <c r="E6031" s="20" t="s">
        <v>2653</v>
      </c>
      <c r="F6031" s="127">
        <v>2.9314102478867601</v>
      </c>
      <c r="G6031" s="128">
        <v>99.108342881888206</v>
      </c>
      <c r="H6031" s="51">
        <f>ACOS(COS(RADIANS(90-F6032)) * COS(RADIANS(90-F6031)) + SIN(RADIANS(90-F6032)) * SIN(RADIANS(90-F6031)) * COS(RADIANS(G6032-G6031))) * 6371392 * IFERROR(IF(AVERAGEIF('TT History'!$B:$B, D6031, 'TT History'!$E:$E) &gt; 9.8%, 1.1205, IF(AVERAGEIF('TT History'!$B:$B, D6031, 'TT History'!$E:$E) &gt;= 8.5%, 1.1055, 1.0525)), 1.0525)</f>
        <v>12.709807083516786</v>
      </c>
    </row>
    <row r="6032" spans="1:8" x14ac:dyDescent="0.25">
      <c r="A6032" t="s">
        <v>176</v>
      </c>
      <c r="B6032" t="str">
        <f>VLOOKUP(C6032, olt_db!$B$2:$E$70, 2, 0)</f>
        <v>OLT-SMGN-Mega_Land</v>
      </c>
      <c r="C6032" t="s">
        <v>2034</v>
      </c>
      <c r="D6032" s="20" t="s">
        <v>2156</v>
      </c>
      <c r="E6032" s="20" t="s">
        <v>2654</v>
      </c>
      <c r="F6032" s="127">
        <v>2.9315187912464</v>
      </c>
      <c r="G6032" s="128">
        <v>99.108346244597897</v>
      </c>
      <c r="H6032" s="51">
        <f>ACOS(COS(RADIANS(90-F6033)) * COS(RADIANS(90-F6032)) + SIN(RADIANS(90-F6033)) * SIN(RADIANS(90-F6032)) * COS(RADIANS(G6033-G6032))) * 6371392 * IFERROR(IF(AVERAGEIF('TT History'!$B:$B, D6032, 'TT History'!$E:$E) &gt; 9.8%, 1.1205, IF(AVERAGEIF('TT History'!$B:$B, D6032, 'TT History'!$E:$E) &gt;= 8.5%, 1.1055, 1.0525)), 1.0525)</f>
        <v>11.007696160746592</v>
      </c>
    </row>
    <row r="6033" spans="1:8" x14ac:dyDescent="0.25">
      <c r="A6033" t="s">
        <v>176</v>
      </c>
      <c r="B6033" t="str">
        <f>VLOOKUP(C6033, olt_db!$B$2:$E$70, 2, 0)</f>
        <v>OLT-SMGN-Mega_Land</v>
      </c>
      <c r="C6033" t="s">
        <v>2034</v>
      </c>
      <c r="D6033" s="20" t="s">
        <v>2156</v>
      </c>
      <c r="E6033" s="20" t="s">
        <v>2655</v>
      </c>
      <c r="F6033" s="127">
        <v>2.9316127459719201</v>
      </c>
      <c r="G6033" s="128">
        <v>99.108350482675704</v>
      </c>
      <c r="H6033" s="51">
        <f>ACOS(COS(RADIANS(90-F6034)) * COS(RADIANS(90-F6033)) + SIN(RADIANS(90-F6034)) * SIN(RADIANS(90-F6033)) * COS(RADIANS(G6034-G6033))) * 6371392 * IFERROR(IF(AVERAGEIF('TT History'!$B:$B, D6033, 'TT History'!$E:$E) &gt; 9.8%, 1.1205, IF(AVERAGEIF('TT History'!$B:$B, D6033, 'TT History'!$E:$E) &gt;= 8.5%, 1.1055, 1.0525)), 1.0525)</f>
        <v>20.848071517750096</v>
      </c>
    </row>
    <row r="6034" spans="1:8" x14ac:dyDescent="0.25">
      <c r="A6034" t="s">
        <v>176</v>
      </c>
      <c r="B6034" t="str">
        <f>VLOOKUP(C6034, olt_db!$B$2:$E$70, 2, 0)</f>
        <v>OLT-SMGN-Mega_Land</v>
      </c>
      <c r="C6034" t="s">
        <v>2034</v>
      </c>
      <c r="D6034" s="20" t="s">
        <v>2156</v>
      </c>
      <c r="E6034" s="20" t="s">
        <v>2656</v>
      </c>
      <c r="F6034" s="127">
        <v>2.9317905681708298</v>
      </c>
      <c r="G6034" s="128">
        <v>99.108360902128993</v>
      </c>
      <c r="H6034" s="51">
        <f>ACOS(COS(RADIANS(90-F6035)) * COS(RADIANS(90-F6034)) + SIN(RADIANS(90-F6035)) * SIN(RADIANS(90-F6034)) * COS(RADIANS(G6035-G6034))) * 6371392 * IFERROR(IF(AVERAGEIF('TT History'!$B:$B, D6034, 'TT History'!$E:$E) &gt; 9.8%, 1.1205, IF(AVERAGEIF('TT History'!$B:$B, D6034, 'TT History'!$E:$E) &gt;= 8.5%, 1.1055, 1.0525)), 1.0525)</f>
        <v>12.815816882236145</v>
      </c>
    </row>
    <row r="6035" spans="1:8" x14ac:dyDescent="0.25">
      <c r="A6035" t="s">
        <v>176</v>
      </c>
      <c r="B6035" t="str">
        <f>VLOOKUP(C6035, olt_db!$B$2:$E$70, 2, 0)</f>
        <v>OLT-SMGN-Mega_Land</v>
      </c>
      <c r="C6035" t="s">
        <v>2034</v>
      </c>
      <c r="D6035" s="20" t="s">
        <v>2156</v>
      </c>
      <c r="E6035" s="20" t="s">
        <v>2657</v>
      </c>
      <c r="F6035" s="127">
        <v>2.9318999886923698</v>
      </c>
      <c r="G6035" s="128">
        <v>99.108365057112806</v>
      </c>
      <c r="H6035" s="51">
        <f>ACOS(COS(RADIANS(90-F6036)) * COS(RADIANS(90-F6035)) + SIN(RADIANS(90-F6036)) * SIN(RADIANS(90-F6035)) * COS(RADIANS(G6036-G6035))) * 6371392 * IFERROR(IF(AVERAGEIF('TT History'!$B:$B, D6035, 'TT History'!$E:$E) &gt; 9.8%, 1.1205, IF(AVERAGEIF('TT History'!$B:$B, D6035, 'TT History'!$E:$E) &gt;= 8.5%, 1.1055, 1.0525)), 1.0525)</f>
        <v>15.550868419668493</v>
      </c>
    </row>
    <row r="6036" spans="1:8" x14ac:dyDescent="0.25">
      <c r="A6036" t="s">
        <v>176</v>
      </c>
      <c r="B6036" t="str">
        <f>VLOOKUP(C6036, olt_db!$B$2:$E$70, 2, 0)</f>
        <v>OLT-SMGN-Mega_Land</v>
      </c>
      <c r="C6036" t="s">
        <v>2034</v>
      </c>
      <c r="D6036" s="20" t="s">
        <v>2156</v>
      </c>
      <c r="E6036" s="20" t="s">
        <v>2658</v>
      </c>
      <c r="F6036" s="127">
        <v>2.9320311920465301</v>
      </c>
      <c r="G6036" s="128">
        <v>99.108386078273796</v>
      </c>
      <c r="H6036" s="51">
        <f>ACOS(COS(RADIANS(90-F6037)) * COS(RADIANS(90-F6036)) + SIN(RADIANS(90-F6037)) * SIN(RADIANS(90-F6036)) * COS(RADIANS(G6037-G6036))) * 6371392 * IFERROR(IF(AVERAGEIF('TT History'!$B:$B, D6036, 'TT History'!$E:$E) &gt; 9.8%, 1.1205, IF(AVERAGEIF('TT History'!$B:$B, D6036, 'TT History'!$E:$E) &gt;= 8.5%, 1.1055, 1.0525)), 1.0525)</f>
        <v>15.997453122319857</v>
      </c>
    </row>
    <row r="6037" spans="1:8" x14ac:dyDescent="0.25">
      <c r="A6037" t="s">
        <v>176</v>
      </c>
      <c r="B6037" t="str">
        <f>VLOOKUP(C6037, olt_db!$B$2:$E$70, 2, 0)</f>
        <v>OLT-SMGN-Mega_Land</v>
      </c>
      <c r="C6037" t="s">
        <v>2034</v>
      </c>
      <c r="D6037" s="20" t="s">
        <v>2156</v>
      </c>
      <c r="E6037" s="20" t="s">
        <v>2659</v>
      </c>
      <c r="F6037" s="127">
        <v>2.9321675589907499</v>
      </c>
      <c r="G6037" s="128">
        <v>99.1083953931563</v>
      </c>
      <c r="H6037" s="51">
        <f>ACOS(COS(RADIANS(90-F6038)) * COS(RADIANS(90-F6037)) + SIN(RADIANS(90-F6038)) * SIN(RADIANS(90-F6037)) * COS(RADIANS(G6038-G6037))) * 6371392 * IFERROR(IF(AVERAGEIF('TT History'!$B:$B, D6037, 'TT History'!$E:$E) &gt; 9.8%, 1.1205, IF(AVERAGEIF('TT History'!$B:$B, D6037, 'TT History'!$E:$E) &gt;= 8.5%, 1.1055, 1.0525)), 1.0525)</f>
        <v>14.443303980692917</v>
      </c>
    </row>
    <row r="6038" spans="1:8" x14ac:dyDescent="0.25">
      <c r="A6038" t="s">
        <v>176</v>
      </c>
      <c r="B6038" t="str">
        <f>VLOOKUP(C6038, olt_db!$B$2:$E$70, 2, 0)</f>
        <v>OLT-SMGN-Mega_Land</v>
      </c>
      <c r="C6038" t="s">
        <v>2034</v>
      </c>
      <c r="D6038" s="20" t="s">
        <v>2156</v>
      </c>
      <c r="E6038" s="20" t="s">
        <v>2660</v>
      </c>
      <c r="F6038" s="127">
        <v>2.9322908489108102</v>
      </c>
      <c r="G6038" s="128">
        <v>99.108390031804305</v>
      </c>
      <c r="H6038" s="51">
        <f>ACOS(COS(RADIANS(90-F6039)) * COS(RADIANS(90-F6038)) + SIN(RADIANS(90-F6039)) * SIN(RADIANS(90-F6038)) * COS(RADIANS(G6039-G6038))) * 6371392 * IFERROR(IF(AVERAGEIF('TT History'!$B:$B, D6038, 'TT History'!$E:$E) &gt; 9.8%, 1.1205, IF(AVERAGEIF('TT History'!$B:$B, D6038, 'TT History'!$E:$E) &gt;= 8.5%, 1.1055, 1.0525)), 1.0525)</f>
        <v>21.015271871657301</v>
      </c>
    </row>
    <row r="6039" spans="1:8" x14ac:dyDescent="0.25">
      <c r="A6039" t="s">
        <v>176</v>
      </c>
      <c r="B6039" t="str">
        <f>VLOOKUP(C6039, olt_db!$B$2:$E$70, 2, 0)</f>
        <v>OLT-SMGN-Mega_Land</v>
      </c>
      <c r="C6039" t="s">
        <v>2034</v>
      </c>
      <c r="D6039" s="20" t="s">
        <v>2156</v>
      </c>
      <c r="E6039" s="20" t="s">
        <v>2661</v>
      </c>
      <c r="F6039" s="127">
        <v>2.9324698836554099</v>
      </c>
      <c r="G6039" s="128">
        <v>99.108403732353693</v>
      </c>
      <c r="H6039" s="51">
        <f>ACOS(COS(RADIANS(90-F6040)) * COS(RADIANS(90-F6039)) + SIN(RADIANS(90-F6040)) * SIN(RADIANS(90-F6039)) * COS(RADIANS(G6040-G6039))) * 6371392 * IFERROR(IF(AVERAGEIF('TT History'!$B:$B, D6039, 'TT History'!$E:$E) &gt; 9.8%, 1.1205, IF(AVERAGEIF('TT History'!$B:$B, D6039, 'TT History'!$E:$E) &gt;= 8.5%, 1.1055, 1.0525)), 1.0525)</f>
        <v>14.076740179912779</v>
      </c>
    </row>
    <row r="6040" spans="1:8" x14ac:dyDescent="0.25">
      <c r="A6040" t="s">
        <v>176</v>
      </c>
      <c r="B6040" t="str">
        <f>VLOOKUP(C6040, olt_db!$B$2:$E$70, 2, 0)</f>
        <v>OLT-SMGN-Mega_Land</v>
      </c>
      <c r="C6040" t="s">
        <v>2034</v>
      </c>
      <c r="D6040" s="20" t="s">
        <v>2156</v>
      </c>
      <c r="E6040" s="20" t="s">
        <v>2662</v>
      </c>
      <c r="F6040" s="127">
        <v>2.9325508090175401</v>
      </c>
      <c r="G6040" s="128">
        <v>99.108314644578101</v>
      </c>
      <c r="H6040" s="51">
        <f>ACOS(COS(RADIANS(90-F6041)) * COS(RADIANS(90-F6040)) + SIN(RADIANS(90-F6041)) * SIN(RADIANS(90-F6040)) * COS(RADIANS(G6041-G6040))) * 6371392 * IFERROR(IF(AVERAGEIF('TT History'!$B:$B, D6040, 'TT History'!$E:$E) &gt; 9.8%, 1.1205, IF(AVERAGEIF('TT History'!$B:$B, D6040, 'TT History'!$E:$E) &gt;= 8.5%, 1.1055, 1.0525)), 1.0525)</f>
        <v>27.099912064635383</v>
      </c>
    </row>
    <row r="6041" spans="1:8" x14ac:dyDescent="0.25">
      <c r="A6041" t="s">
        <v>176</v>
      </c>
      <c r="B6041" t="str">
        <f>VLOOKUP(C6041, olt_db!$B$2:$E$70, 2, 0)</f>
        <v>OLT-SMGN-Mega_Land</v>
      </c>
      <c r="C6041" t="s">
        <v>2034</v>
      </c>
      <c r="D6041" s="20" t="s">
        <v>2156</v>
      </c>
      <c r="E6041" s="20" t="s">
        <v>2663</v>
      </c>
      <c r="F6041" s="127">
        <v>2.9327814967939898</v>
      </c>
      <c r="G6041" s="128">
        <v>99.108294740042695</v>
      </c>
      <c r="H6041" s="51">
        <f>ACOS(COS(RADIANS(90-F6042)) * COS(RADIANS(90-F6041)) + SIN(RADIANS(90-F6042)) * SIN(RADIANS(90-F6041)) * COS(RADIANS(G6042-G6041))) * 6371392 * IFERROR(IF(AVERAGEIF('TT History'!$B:$B, D6041, 'TT History'!$E:$E) &gt; 9.8%, 1.1205, IF(AVERAGEIF('TT History'!$B:$B, D6041, 'TT History'!$E:$E) &gt;= 8.5%, 1.1055, 1.0525)), 1.0525)</f>
        <v>26.617360395885768</v>
      </c>
    </row>
    <row r="6042" spans="1:8" x14ac:dyDescent="0.25">
      <c r="A6042" t="s">
        <v>176</v>
      </c>
      <c r="B6042" t="str">
        <f>VLOOKUP(C6042, olt_db!$B$2:$E$70, 2, 0)</f>
        <v>OLT-SMGN-Mega_Land</v>
      </c>
      <c r="C6042" t="s">
        <v>2034</v>
      </c>
      <c r="D6042" s="20" t="s">
        <v>2156</v>
      </c>
      <c r="E6042" s="20" t="s">
        <v>2664</v>
      </c>
      <c r="F6042" s="127">
        <v>2.93300878648818</v>
      </c>
      <c r="G6042" s="128">
        <v>99.108287000188795</v>
      </c>
      <c r="H6042" s="51">
        <f>ACOS(COS(RADIANS(90-F6043)) * COS(RADIANS(90-F6042)) + SIN(RADIANS(90-F6043)) * SIN(RADIANS(90-F6042)) * COS(RADIANS(G6043-G6042))) * 6371392 * IFERROR(IF(AVERAGEIF('TT History'!$B:$B, D6042, 'TT History'!$E:$E) &gt; 9.8%, 1.1205, IF(AVERAGEIF('TT History'!$B:$B, D6042, 'TT History'!$E:$E) &gt;= 8.5%, 1.1055, 1.0525)), 1.0525)</f>
        <v>25.200660832641717</v>
      </c>
    </row>
    <row r="6043" spans="1:8" x14ac:dyDescent="0.25">
      <c r="A6043" t="s">
        <v>176</v>
      </c>
      <c r="B6043" t="str">
        <f>VLOOKUP(C6043, olt_db!$B$2:$E$70, 2, 0)</f>
        <v>OLT-SMGN-Mega_Land</v>
      </c>
      <c r="C6043" t="s">
        <v>2034</v>
      </c>
      <c r="D6043" s="20" t="s">
        <v>2156</v>
      </c>
      <c r="E6043" s="20" t="s">
        <v>2665</v>
      </c>
      <c r="F6043" s="127">
        <v>2.9332240576282098</v>
      </c>
      <c r="G6043" s="128">
        <v>99.108282579223399</v>
      </c>
      <c r="H6043" s="51">
        <f>ACOS(COS(RADIANS(90-F6044)) * COS(RADIANS(90-F6043)) + SIN(RADIANS(90-F6044)) * SIN(RADIANS(90-F6043)) * COS(RADIANS(G6044-G6043))) * 6371392 * IFERROR(IF(AVERAGEIF('TT History'!$B:$B, D6043, 'TT History'!$E:$E) &gt; 9.8%, 1.1205, IF(AVERAGEIF('TT History'!$B:$B, D6043, 'TT History'!$E:$E) &gt;= 8.5%, 1.1055, 1.0525)), 1.0525)</f>
        <v>16.686669128214934</v>
      </c>
    </row>
    <row r="6044" spans="1:8" x14ac:dyDescent="0.25">
      <c r="A6044" t="s">
        <v>176</v>
      </c>
      <c r="B6044" t="str">
        <f>VLOOKUP(C6044, olt_db!$B$2:$E$70, 2, 0)</f>
        <v>OLT-SMGN-Mega_Land</v>
      </c>
      <c r="C6044" t="s">
        <v>2034</v>
      </c>
      <c r="D6044" s="20" t="s">
        <v>2156</v>
      </c>
      <c r="E6044" s="20" t="s">
        <v>2666</v>
      </c>
      <c r="F6044" s="127">
        <v>2.9333665393356401</v>
      </c>
      <c r="G6044" s="128">
        <v>99.108287688512902</v>
      </c>
      <c r="H6044" s="51">
        <f>ACOS(COS(RADIANS(90-F6045)) * COS(RADIANS(90-F6044)) + SIN(RADIANS(90-F6045)) * SIN(RADIANS(90-F6044)) * COS(RADIANS(G6045-G6044))) * 6371392 * IFERROR(IF(AVERAGEIF('TT History'!$B:$B, D6044, 'TT History'!$E:$E) &gt; 9.8%, 1.1205, IF(AVERAGEIF('TT History'!$B:$B, D6044, 'TT History'!$E:$E) &gt;= 8.5%, 1.1055, 1.0525)), 1.0525)</f>
        <v>20.57326066801647</v>
      </c>
    </row>
    <row r="6045" spans="1:8" x14ac:dyDescent="0.25">
      <c r="A6045" t="s">
        <v>176</v>
      </c>
      <c r="B6045" t="str">
        <f>VLOOKUP(C6045, olt_db!$B$2:$E$70, 2, 0)</f>
        <v>OLT-SMGN-Mega_Land</v>
      </c>
      <c r="C6045" t="s">
        <v>2034</v>
      </c>
      <c r="D6045" s="20" t="s">
        <v>2156</v>
      </c>
      <c r="E6045" s="20" t="s">
        <v>2667</v>
      </c>
      <c r="F6045" s="127">
        <v>2.9335423134272798</v>
      </c>
      <c r="G6045" s="128">
        <v>99.1082891755199</v>
      </c>
      <c r="H6045" s="51">
        <f>ACOS(COS(RADIANS(90-F6046)) * COS(RADIANS(90-F6045)) + SIN(RADIANS(90-F6046)) * SIN(RADIANS(90-F6045)) * COS(RADIANS(G6046-G6045))) * 6371392 * IFERROR(IF(AVERAGEIF('TT History'!$B:$B, D6045, 'TT History'!$E:$E) &gt; 9.8%, 1.1205, IF(AVERAGEIF('TT History'!$B:$B, D6045, 'TT History'!$E:$E) &gt;= 8.5%, 1.1055, 1.0525)), 1.0525)</f>
        <v>18.712243048546682</v>
      </c>
    </row>
    <row r="6046" spans="1:8" x14ac:dyDescent="0.25">
      <c r="A6046" t="s">
        <v>176</v>
      </c>
      <c r="B6046" t="str">
        <f>VLOOKUP(C6046, olt_db!$B$2:$E$70, 2, 0)</f>
        <v>OLT-SMGN-Mega_Land</v>
      </c>
      <c r="C6046" t="s">
        <v>2034</v>
      </c>
      <c r="D6046" s="20" t="s">
        <v>2156</v>
      </c>
      <c r="E6046" s="20" t="s">
        <v>2668</v>
      </c>
      <c r="F6046" s="127">
        <v>2.93368241313908</v>
      </c>
      <c r="G6046" s="128">
        <v>99.108366307820106</v>
      </c>
      <c r="H6046" s="51">
        <f>ACOS(COS(RADIANS(90-F6047)) * COS(RADIANS(90-F6046)) + SIN(RADIANS(90-F6047)) * SIN(RADIANS(90-F6046)) * COS(RADIANS(G6047-G6046))) * 6371392 * IFERROR(IF(AVERAGEIF('TT History'!$B:$B, D6046, 'TT History'!$E:$E) &gt; 9.8%, 1.1205, IF(AVERAGEIF('TT History'!$B:$B, D6046, 'TT History'!$E:$E) &gt;= 8.5%, 1.1055, 1.0525)), 1.0525)</f>
        <v>17.471832944649883</v>
      </c>
    </row>
    <row r="6047" spans="1:8" x14ac:dyDescent="0.25">
      <c r="A6047" t="s">
        <v>176</v>
      </c>
      <c r="B6047" t="str">
        <f>VLOOKUP(C6047, olt_db!$B$2:$E$70, 2, 0)</f>
        <v>OLT-SMGN-Mega_Land</v>
      </c>
      <c r="C6047" t="s">
        <v>2034</v>
      </c>
      <c r="D6047" s="20" t="s">
        <v>2156</v>
      </c>
      <c r="E6047" s="20" t="s">
        <v>2669</v>
      </c>
      <c r="F6047" s="127">
        <v>2.9338316124438801</v>
      </c>
      <c r="G6047" s="128">
        <v>99.108371233129603</v>
      </c>
      <c r="H6047" s="51">
        <f>ACOS(COS(RADIANS(90-F6048)) * COS(RADIANS(90-F6047)) + SIN(RADIANS(90-F6048)) * SIN(RADIANS(90-F6047)) * COS(RADIANS(G6048-G6047))) * 6371392 * IFERROR(IF(AVERAGEIF('TT History'!$B:$B, D6047, 'TT History'!$E:$E) &gt; 9.8%, 1.1205, IF(AVERAGEIF('TT History'!$B:$B, D6047, 'TT History'!$E:$E) &gt;= 8.5%, 1.1055, 1.0525)), 1.0525)</f>
        <v>21.22259640162137</v>
      </c>
    </row>
    <row r="6048" spans="1:8" x14ac:dyDescent="0.25">
      <c r="A6048" t="s">
        <v>176</v>
      </c>
      <c r="B6048" t="str">
        <f>VLOOKUP(C6048, olt_db!$B$2:$E$70, 2, 0)</f>
        <v>OLT-SMGN-Mega_Land</v>
      </c>
      <c r="C6048" t="s">
        <v>2034</v>
      </c>
      <c r="D6048" s="20" t="s">
        <v>2156</v>
      </c>
      <c r="E6048" s="20" t="s">
        <v>2670</v>
      </c>
      <c r="F6048" s="127">
        <v>2.9340128718591401</v>
      </c>
      <c r="G6048" s="128">
        <v>99.108376197760194</v>
      </c>
      <c r="H6048" s="51">
        <f>ACOS(COS(RADIANS(90-F6049)) * COS(RADIANS(90-F6048)) + SIN(RADIANS(90-F6049)) * SIN(RADIANS(90-F6048)) * COS(RADIANS(G6049-G6048))) * 6371392 * IFERROR(IF(AVERAGEIF('TT History'!$B:$B, D6048, 'TT History'!$E:$E) &gt; 9.8%, 1.1205, IF(AVERAGEIF('TT History'!$B:$B, D6048, 'TT History'!$E:$E) &gt;= 8.5%, 1.1055, 1.0525)), 1.0525)</f>
        <v>19.016333438915968</v>
      </c>
    </row>
    <row r="6049" spans="1:8" x14ac:dyDescent="0.25">
      <c r="A6049" t="s">
        <v>176</v>
      </c>
      <c r="B6049" t="str">
        <f>VLOOKUP(C6049, olt_db!$B$2:$E$70, 2, 0)</f>
        <v>OLT-SMGN-Mega_Land</v>
      </c>
      <c r="C6049" t="s">
        <v>2034</v>
      </c>
      <c r="D6049" s="20" t="s">
        <v>2156</v>
      </c>
      <c r="E6049" s="20" t="s">
        <v>2671</v>
      </c>
      <c r="F6049" s="127">
        <v>2.93417518695883</v>
      </c>
      <c r="G6049" s="128">
        <v>99.108383506985206</v>
      </c>
      <c r="H6049" s="51">
        <f>ACOS(COS(RADIANS(90-F6050)) * COS(RADIANS(90-F6049)) + SIN(RADIANS(90-F6050)) * SIN(RADIANS(90-F6049)) * COS(RADIANS(G6050-G6049))) * 6371392 * IFERROR(IF(AVERAGEIF('TT History'!$B:$B, D6049, 'TT History'!$E:$E) &gt; 9.8%, 1.1205, IF(AVERAGEIF('TT History'!$B:$B, D6049, 'TT History'!$E:$E) &gt;= 8.5%, 1.1055, 1.0525)), 1.0525)</f>
        <v>20.489855049891577</v>
      </c>
    </row>
    <row r="6050" spans="1:8" x14ac:dyDescent="0.25">
      <c r="A6050" t="s">
        <v>176</v>
      </c>
      <c r="B6050" t="str">
        <f>VLOOKUP(C6050, olt_db!$B$2:$E$70, 2, 0)</f>
        <v>OLT-SMGN-Mega_Land</v>
      </c>
      <c r="C6050" t="s">
        <v>2034</v>
      </c>
      <c r="D6050" s="20" t="s">
        <v>2156</v>
      </c>
      <c r="E6050" s="20" t="s">
        <v>2672</v>
      </c>
      <c r="F6050" s="127">
        <v>2.9343501736716302</v>
      </c>
      <c r="G6050" s="128">
        <v>99.1083888813057</v>
      </c>
      <c r="H6050" s="51">
        <f>ACOS(COS(RADIANS(90-F6051)) * COS(RADIANS(90-F6050)) + SIN(RADIANS(90-F6051)) * SIN(RADIANS(90-F6050)) * COS(RADIANS(G6051-G6050))) * 6371392 * IFERROR(IF(AVERAGEIF('TT History'!$B:$B, D6050, 'TT History'!$E:$E) &gt; 9.8%, 1.1205, IF(AVERAGEIF('TT History'!$B:$B, D6050, 'TT History'!$E:$E) &gt;= 8.5%, 1.1055, 1.0525)), 1.0525)</f>
        <v>27.787388952381299</v>
      </c>
    </row>
    <row r="6051" spans="1:8" x14ac:dyDescent="0.25">
      <c r="A6051" t="s">
        <v>176</v>
      </c>
      <c r="B6051" t="str">
        <f>VLOOKUP(C6051, olt_db!$B$2:$E$70, 2, 0)</f>
        <v>OLT-SMGN-Mega_Land</v>
      </c>
      <c r="C6051" t="s">
        <v>2034</v>
      </c>
      <c r="D6051" s="20" t="s">
        <v>2156</v>
      </c>
      <c r="E6051" s="20" t="s">
        <v>2673</v>
      </c>
      <c r="F6051" s="127">
        <v>2.9345874704750301</v>
      </c>
      <c r="G6051" s="128">
        <v>99.1083964645686</v>
      </c>
      <c r="H6051" s="51">
        <f>ACOS(COS(RADIANS(90-F6052)) * COS(RADIANS(90-F6051)) + SIN(RADIANS(90-F6052)) * SIN(RADIANS(90-F6051)) * COS(RADIANS(G6052-G6051))) * 6371392 * IFERROR(IF(AVERAGEIF('TT History'!$B:$B, D6051, 'TT History'!$E:$E) &gt; 9.8%, 1.1205, IF(AVERAGEIF('TT History'!$B:$B, D6051, 'TT History'!$E:$E) &gt;= 8.5%, 1.1055, 1.0525)), 1.0525)</f>
        <v>23.949008553844322</v>
      </c>
    </row>
    <row r="6052" spans="1:8" x14ac:dyDescent="0.25">
      <c r="A6052" t="s">
        <v>176</v>
      </c>
      <c r="B6052" t="str">
        <f>VLOOKUP(C6052, olt_db!$B$2:$E$70, 2, 0)</f>
        <v>OLT-SMGN-Mega_Land</v>
      </c>
      <c r="C6052" t="s">
        <v>2034</v>
      </c>
      <c r="D6052" s="20" t="s">
        <v>2156</v>
      </c>
      <c r="E6052" s="20" t="s">
        <v>2674</v>
      </c>
      <c r="F6052" s="127">
        <v>2.9347920883095302</v>
      </c>
      <c r="G6052" s="128">
        <v>99.108397978593501</v>
      </c>
      <c r="H6052" s="51">
        <f>ACOS(COS(RADIANS(90-F6053)) * COS(RADIANS(90-F6052)) + SIN(RADIANS(90-F6053)) * SIN(RADIANS(90-F6052)) * COS(RADIANS(G6053-G6052))) * 6371392 * IFERROR(IF(AVERAGEIF('TT History'!$B:$B, D6052, 'TT History'!$E:$E) &gt; 9.8%, 1.1205, IF(AVERAGEIF('TT History'!$B:$B, D6052, 'TT History'!$E:$E) &gt;= 8.5%, 1.1055, 1.0525)), 1.0525)</f>
        <v>24.560553504032924</v>
      </c>
    </row>
    <row r="6053" spans="1:8" x14ac:dyDescent="0.25">
      <c r="A6053" t="s">
        <v>176</v>
      </c>
      <c r="B6053" t="str">
        <f>VLOOKUP(C6053, olt_db!$B$2:$E$70, 2, 0)</f>
        <v>OLT-SMGN-Mega_Land</v>
      </c>
      <c r="C6053" t="s">
        <v>2034</v>
      </c>
      <c r="D6053" s="20" t="s">
        <v>2156</v>
      </c>
      <c r="E6053" s="20" t="s">
        <v>2675</v>
      </c>
      <c r="F6053" s="127">
        <v>2.9350017623157898</v>
      </c>
      <c r="G6053" s="128">
        <v>99.108406455826596</v>
      </c>
      <c r="H6053" s="51">
        <f>ACOS(COS(RADIANS(90-F6054)) * COS(RADIANS(90-F6053)) + SIN(RADIANS(90-F6054)) * SIN(RADIANS(90-F6053)) * COS(RADIANS(G6054-G6053))) * 6371392 * IFERROR(IF(AVERAGEIF('TT History'!$B:$B, D6053, 'TT History'!$E:$E) &gt; 9.8%, 1.1205, IF(AVERAGEIF('TT History'!$B:$B, D6053, 'TT History'!$E:$E) &gt;= 8.5%, 1.1055, 1.0525)), 1.0525)</f>
        <v>16.784517998296113</v>
      </c>
    </row>
    <row r="6054" spans="1:8" x14ac:dyDescent="0.25">
      <c r="A6054" t="s">
        <v>176</v>
      </c>
      <c r="B6054" t="str">
        <f>VLOOKUP(C6054, olt_db!$B$2:$E$70, 2, 0)</f>
        <v>OLT-SMGN-Mega_Land</v>
      </c>
      <c r="C6054" t="s">
        <v>2034</v>
      </c>
      <c r="D6054" s="20" t="s">
        <v>2156</v>
      </c>
      <c r="E6054" s="20" t="s">
        <v>2676</v>
      </c>
      <c r="F6054" s="127">
        <v>2.9351451621663198</v>
      </c>
      <c r="G6054" s="128">
        <v>99.108407805283804</v>
      </c>
      <c r="H6054" s="51">
        <f>ACOS(COS(RADIANS(90-F6055)) * COS(RADIANS(90-F6054)) + SIN(RADIANS(90-F6055)) * SIN(RADIANS(90-F6054)) * COS(RADIANS(G6055-G6054))) * 6371392 * IFERROR(IF(AVERAGEIF('TT History'!$B:$B, D6054, 'TT History'!$E:$E) &gt; 9.8%, 1.1205, IF(AVERAGEIF('TT History'!$B:$B, D6054, 'TT History'!$E:$E) &gt;= 8.5%, 1.1055, 1.0525)), 1.0525)</f>
        <v>15.449407667491419</v>
      </c>
    </row>
    <row r="6055" spans="1:8" x14ac:dyDescent="0.25">
      <c r="A6055" t="s">
        <v>176</v>
      </c>
      <c r="B6055" t="str">
        <f>VLOOKUP(C6055, olt_db!$B$2:$E$70, 2, 0)</f>
        <v>OLT-SMGN-Mega_Land</v>
      </c>
      <c r="C6055" t="s">
        <v>2034</v>
      </c>
      <c r="D6055" s="20" t="s">
        <v>2156</v>
      </c>
      <c r="E6055" s="20" t="s">
        <v>2677</v>
      </c>
      <c r="F6055" s="127">
        <v>2.9352771545507301</v>
      </c>
      <c r="G6055" s="128">
        <v>99.108406430141002</v>
      </c>
      <c r="H6055" s="51">
        <f>ACOS(COS(RADIANS(90-F6056)) * COS(RADIANS(90-F6055)) + SIN(RADIANS(90-F6056)) * SIN(RADIANS(90-F6055)) * COS(RADIANS(G6056-G6055))) * 6371392 * IFERROR(IF(AVERAGEIF('TT History'!$B:$B, D6055, 'TT History'!$E:$E) &gt; 9.8%, 1.1205, IF(AVERAGEIF('TT History'!$B:$B, D6055, 'TT History'!$E:$E) &gt;= 8.5%, 1.1055, 1.0525)), 1.0525)</f>
        <v>16.701323219054828</v>
      </c>
    </row>
    <row r="6056" spans="1:8" x14ac:dyDescent="0.25">
      <c r="A6056" t="s">
        <v>176</v>
      </c>
      <c r="B6056" t="str">
        <f>VLOOKUP(C6056, olt_db!$B$2:$E$70, 2, 0)</f>
        <v>OLT-SMGN-Mega_Land</v>
      </c>
      <c r="C6056" t="s">
        <v>2034</v>
      </c>
      <c r="D6056" s="20" t="s">
        <v>2156</v>
      </c>
      <c r="E6056" s="20" t="s">
        <v>2678</v>
      </c>
      <c r="F6056" s="127">
        <v>2.93541959188176</v>
      </c>
      <c r="G6056" s="128">
        <v>99.108397793222295</v>
      </c>
      <c r="H6056" s="51">
        <f>ACOS(COS(RADIANS(90-F6057)) * COS(RADIANS(90-F6056)) + SIN(RADIANS(90-F6057)) * SIN(RADIANS(90-F6056)) * COS(RADIANS(G6057-G6056))) * 6371392 * IFERROR(IF(AVERAGEIF('TT History'!$B:$B, D6056, 'TT History'!$E:$E) &gt; 9.8%, 1.1205, IF(AVERAGEIF('TT History'!$B:$B, D6056, 'TT History'!$E:$E) &gt;= 8.5%, 1.1055, 1.0525)), 1.0525)</f>
        <v>22.682659424401244</v>
      </c>
    </row>
    <row r="6057" spans="1:8" x14ac:dyDescent="0.25">
      <c r="A6057" t="s">
        <v>176</v>
      </c>
      <c r="B6057" t="str">
        <f>VLOOKUP(C6057, olt_db!$B$2:$E$70, 2, 0)</f>
        <v>OLT-SMGN-Mega_Land</v>
      </c>
      <c r="C6057" t="s">
        <v>2034</v>
      </c>
      <c r="D6057" s="20" t="s">
        <v>2156</v>
      </c>
      <c r="E6057" s="20" t="s">
        <v>2679</v>
      </c>
      <c r="F6057" s="127">
        <v>2.9356128928368501</v>
      </c>
      <c r="G6057" s="128">
        <v>99.108411755461802</v>
      </c>
      <c r="H6057" s="51">
        <f>ACOS(COS(RADIANS(90-F6058)) * COS(RADIANS(90-F6057)) + SIN(RADIANS(90-F6058)) * SIN(RADIANS(90-F6057)) * COS(RADIANS(G6058-G6057))) * 6371392 * IFERROR(IF(AVERAGEIF('TT History'!$B:$B, D6057, 'TT History'!$E:$E) &gt; 9.8%, 1.1205, IF(AVERAGEIF('TT History'!$B:$B, D6057, 'TT History'!$E:$E) &gt;= 8.5%, 1.1055, 1.0525)), 1.0525)</f>
        <v>9.7502965706552978</v>
      </c>
    </row>
    <row r="6058" spans="1:8" x14ac:dyDescent="0.25">
      <c r="A6058" t="s">
        <v>176</v>
      </c>
      <c r="B6058" t="str">
        <f>VLOOKUP(C6058, olt_db!$B$2:$E$70, 2, 0)</f>
        <v>OLT-SMGN-Mega_Land</v>
      </c>
      <c r="C6058" t="s">
        <v>2034</v>
      </c>
      <c r="D6058" s="20" t="s">
        <v>2156</v>
      </c>
      <c r="E6058" s="20" t="s">
        <v>2680</v>
      </c>
      <c r="F6058" s="127">
        <v>2.9356924737072401</v>
      </c>
      <c r="G6058" s="128">
        <v>99.108387078509494</v>
      </c>
      <c r="H6058" s="51">
        <f>ACOS(COS(RADIANS(90-F6059)) * COS(RADIANS(90-F6058)) + SIN(RADIANS(90-F6059)) * SIN(RADIANS(90-F6058)) * COS(RADIANS(G6059-G6058))) * 6371392 * IFERROR(IF(AVERAGEIF('TT History'!$B:$B, D6058, 'TT History'!$E:$E) &gt; 9.8%, 1.1205, IF(AVERAGEIF('TT History'!$B:$B, D6058, 'TT History'!$E:$E) &gt;= 8.5%, 1.1055, 1.0525)), 1.0525)</f>
        <v>20.148073468320025</v>
      </c>
    </row>
    <row r="6059" spans="1:8" x14ac:dyDescent="0.25">
      <c r="A6059" t="s">
        <v>176</v>
      </c>
      <c r="B6059" t="str">
        <f>VLOOKUP(C6059, olt_db!$B$2:$E$70, 2, 0)</f>
        <v>OLT-SMGN-Mega_Land</v>
      </c>
      <c r="C6059" t="s">
        <v>2034</v>
      </c>
      <c r="D6059" s="20" t="s">
        <v>2156</v>
      </c>
      <c r="E6059" s="20" t="s">
        <v>2681</v>
      </c>
      <c r="F6059" s="127">
        <v>2.9358644420623699</v>
      </c>
      <c r="G6059" s="128">
        <v>99.108379193458603</v>
      </c>
      <c r="H6059" s="51">
        <f>ACOS(COS(RADIANS(90-F6060)) * COS(RADIANS(90-F6059)) + SIN(RADIANS(90-F6060)) * SIN(RADIANS(90-F6059)) * COS(RADIANS(G6060-G6059))) * 6371392 * IFERROR(IF(AVERAGEIF('TT History'!$B:$B, D6059, 'TT History'!$E:$E) &gt; 9.8%, 1.1205, IF(AVERAGEIF('TT History'!$B:$B, D6059, 'TT History'!$E:$E) &gt;= 8.5%, 1.1055, 1.0525)), 1.0525)</f>
        <v>15.246425328278985</v>
      </c>
    </row>
    <row r="6060" spans="1:8" x14ac:dyDescent="0.25">
      <c r="A6060" t="s">
        <v>176</v>
      </c>
      <c r="B6060" t="str">
        <f>VLOOKUP(C6060, olt_db!$B$2:$E$70, 2, 0)</f>
        <v>OLT-SMGN-Mega_Land</v>
      </c>
      <c r="C6060" t="s">
        <v>2034</v>
      </c>
      <c r="D6060" s="20" t="s">
        <v>2156</v>
      </c>
      <c r="E6060" s="20" t="s">
        <v>2682</v>
      </c>
      <c r="F6060" s="127">
        <v>2.93599467798879</v>
      </c>
      <c r="G6060" s="128">
        <v>99.108382088107504</v>
      </c>
      <c r="H6060" s="51">
        <f>ACOS(COS(RADIANS(90-F6061)) * COS(RADIANS(90-F6060)) + SIN(RADIANS(90-F6061)) * SIN(RADIANS(90-F6060)) * COS(RADIANS(G6061-G6060))) * 6371392 * IFERROR(IF(AVERAGEIF('TT History'!$B:$B, D6060, 'TT History'!$E:$E) &gt; 9.8%, 1.1205, IF(AVERAGEIF('TT History'!$B:$B, D6060, 'TT History'!$E:$E) &gt;= 8.5%, 1.1055, 1.0525)), 1.0525)</f>
        <v>16.3768189293184</v>
      </c>
    </row>
    <row r="6061" spans="1:8" x14ac:dyDescent="0.25">
      <c r="A6061" t="s">
        <v>176</v>
      </c>
      <c r="B6061" t="str">
        <f>VLOOKUP(C6061, olt_db!$B$2:$E$70, 2, 0)</f>
        <v>OLT-SMGN-Mega_Land</v>
      </c>
      <c r="C6061" t="s">
        <v>2034</v>
      </c>
      <c r="D6061" s="20" t="s">
        <v>2156</v>
      </c>
      <c r="E6061" s="20" t="s">
        <v>2683</v>
      </c>
      <c r="F6061" s="127">
        <v>2.93613438422698</v>
      </c>
      <c r="G6061" s="128">
        <v>99.108374281542595</v>
      </c>
      <c r="H6061" s="51">
        <f>ACOS(COS(RADIANS(90-F6062)) * COS(RADIANS(90-F6061)) + SIN(RADIANS(90-F6062)) * SIN(RADIANS(90-F6061)) * COS(RADIANS(G6062-G6061))) * 6371392 * IFERROR(IF(AVERAGEIF('TT History'!$B:$B, D6061, 'TT History'!$E:$E) &gt; 9.8%, 1.1205, IF(AVERAGEIF('TT History'!$B:$B, D6061, 'TT History'!$E:$E) &gt;= 8.5%, 1.1055, 1.0525)), 1.0525)</f>
        <v>16.423091541676719</v>
      </c>
    </row>
    <row r="6062" spans="1:8" x14ac:dyDescent="0.25">
      <c r="A6062" t="s">
        <v>176</v>
      </c>
      <c r="B6062" t="str">
        <f>VLOOKUP(C6062, olt_db!$B$2:$E$70, 2, 0)</f>
        <v>OLT-SMGN-Mega_Land</v>
      </c>
      <c r="C6062" t="s">
        <v>2034</v>
      </c>
      <c r="D6062" s="20" t="s">
        <v>2156</v>
      </c>
      <c r="E6062" s="20" t="s">
        <v>2684</v>
      </c>
      <c r="F6062" s="127">
        <v>2.9362745581838801</v>
      </c>
      <c r="G6062" s="128">
        <v>99.108367835189</v>
      </c>
      <c r="H6062" s="51">
        <f>ACOS(COS(RADIANS(90-F6063)) * COS(RADIANS(90-F6062)) + SIN(RADIANS(90-F6063)) * SIN(RADIANS(90-F6062)) * COS(RADIANS(G6063-G6062))) * 6371392 * IFERROR(IF(AVERAGEIF('TT History'!$B:$B, D6062, 'TT History'!$E:$E) &gt; 9.8%, 1.1205, IF(AVERAGEIF('TT History'!$B:$B, D6062, 'TT History'!$E:$E) &gt;= 8.5%, 1.1055, 1.0525)), 1.0525)</f>
        <v>17.138032791957198</v>
      </c>
    </row>
    <row r="6063" spans="1:8" x14ac:dyDescent="0.25">
      <c r="A6063" t="s">
        <v>176</v>
      </c>
      <c r="B6063" t="str">
        <f>VLOOKUP(C6063, olt_db!$B$2:$E$70, 2, 0)</f>
        <v>OLT-SMGN-Mega_Land</v>
      </c>
      <c r="C6063" t="s">
        <v>2034</v>
      </c>
      <c r="D6063" s="20" t="s">
        <v>2156</v>
      </c>
      <c r="E6063" s="20" t="s">
        <v>2685</v>
      </c>
      <c r="F6063" s="127">
        <v>2.9364209621808</v>
      </c>
      <c r="G6063" s="128">
        <v>99.1083651198214</v>
      </c>
      <c r="H6063" s="51">
        <f>ACOS(COS(RADIANS(90-F6064)) * COS(RADIANS(90-F6063)) + SIN(RADIANS(90-F6064)) * SIN(RADIANS(90-F6063)) * COS(RADIANS(G6064-G6063))) * 6371392 * IFERROR(IF(AVERAGEIF('TT History'!$B:$B, D6063, 'TT History'!$E:$E) &gt; 9.8%, 1.1205, IF(AVERAGEIF('TT History'!$B:$B, D6063, 'TT History'!$E:$E) &gt;= 8.5%, 1.1055, 1.0525)), 1.0525)</f>
        <v>22.899308235014693</v>
      </c>
    </row>
    <row r="6064" spans="1:8" x14ac:dyDescent="0.25">
      <c r="A6064" t="s">
        <v>176</v>
      </c>
      <c r="B6064" t="str">
        <f>VLOOKUP(C6064, olt_db!$B$2:$E$70, 2, 0)</f>
        <v>OLT-SMGN-Mega_Land</v>
      </c>
      <c r="C6064" t="s">
        <v>2034</v>
      </c>
      <c r="D6064" s="20" t="s">
        <v>2156</v>
      </c>
      <c r="E6064" s="20" t="s">
        <v>2686</v>
      </c>
      <c r="F6064" s="127">
        <v>2.9366161797110499</v>
      </c>
      <c r="G6064" s="128">
        <v>99.108352023356701</v>
      </c>
      <c r="H6064" s="51">
        <f>ACOS(COS(RADIANS(90-F6065)) * COS(RADIANS(90-F6064)) + SIN(RADIANS(90-F6065)) * SIN(RADIANS(90-F6064)) * COS(RADIANS(G6065-G6064))) * 6371392 * IFERROR(IF(AVERAGEIF('TT History'!$B:$B, D6064, 'TT History'!$E:$E) &gt; 9.8%, 1.1205, IF(AVERAGEIF('TT History'!$B:$B, D6064, 'TT History'!$E:$E) &gt;= 8.5%, 1.1055, 1.0525)), 1.0525)</f>
        <v>22.18414704653058</v>
      </c>
    </row>
    <row r="6065" spans="1:8" x14ac:dyDescent="0.25">
      <c r="A6065" t="s">
        <v>176</v>
      </c>
      <c r="B6065" t="str">
        <f>VLOOKUP(C6065, olt_db!$B$2:$E$70, 2, 0)</f>
        <v>OLT-SMGN-Mega_Land</v>
      </c>
      <c r="C6065" t="s">
        <v>2034</v>
      </c>
      <c r="D6065" s="20" t="s">
        <v>2156</v>
      </c>
      <c r="E6065" s="20" t="s">
        <v>2687</v>
      </c>
      <c r="F6065" s="127">
        <v>2.9368055428972002</v>
      </c>
      <c r="G6065" s="128">
        <v>99.108343734742405</v>
      </c>
      <c r="H6065" s="51">
        <f>ACOS(COS(RADIANS(90-F6066)) * COS(RADIANS(90-F6065)) + SIN(RADIANS(90-F6066)) * SIN(RADIANS(90-F6065)) * COS(RADIANS(G6066-G6065))) * 6371392 * IFERROR(IF(AVERAGEIF('TT History'!$B:$B, D6065, 'TT History'!$E:$E) &gt; 9.8%, 1.1205, IF(AVERAGEIF('TT History'!$B:$B, D6065, 'TT History'!$E:$E) &gt;= 8.5%, 1.1055, 1.0525)), 1.0525)</f>
        <v>21.01954766313256</v>
      </c>
    </row>
    <row r="6066" spans="1:8" x14ac:dyDescent="0.25">
      <c r="A6066" t="s">
        <v>176</v>
      </c>
      <c r="B6066" t="str">
        <f>VLOOKUP(C6066, olt_db!$B$2:$E$70, 2, 0)</f>
        <v>OLT-SMGN-Mega_Land</v>
      </c>
      <c r="C6066" t="s">
        <v>2034</v>
      </c>
      <c r="D6066" s="20" t="s">
        <v>2156</v>
      </c>
      <c r="E6066" s="20" t="s">
        <v>2688</v>
      </c>
      <c r="F6066" s="127">
        <v>2.9369850872288299</v>
      </c>
      <c r="G6066" s="128">
        <v>99.108339562658202</v>
      </c>
      <c r="H6066" s="51">
        <f>ACOS(COS(RADIANS(90-F6067)) * COS(RADIANS(90-F6066)) + SIN(RADIANS(90-F6067)) * SIN(RADIANS(90-F6066)) * COS(RADIANS(G6067-G6066))) * 6371392 * IFERROR(IF(AVERAGEIF('TT History'!$B:$B, D6066, 'TT History'!$E:$E) &gt; 9.8%, 1.1205, IF(AVERAGEIF('TT History'!$B:$B, D6066, 'TT History'!$E:$E) &gt;= 8.5%, 1.1055, 1.0525)), 1.0525)</f>
        <v>18.366468137095406</v>
      </c>
    </row>
    <row r="6067" spans="1:8" x14ac:dyDescent="0.25">
      <c r="A6067" t="s">
        <v>176</v>
      </c>
      <c r="B6067" t="str">
        <f>VLOOKUP(C6067, olt_db!$B$2:$E$70, 2, 0)</f>
        <v>OLT-SMGN-Mega_Land</v>
      </c>
      <c r="C6067" t="s">
        <v>2034</v>
      </c>
      <c r="D6067" s="20" t="s">
        <v>2156</v>
      </c>
      <c r="E6067" s="20" t="s">
        <v>2689</v>
      </c>
      <c r="F6067" s="127">
        <v>2.93714192798239</v>
      </c>
      <c r="G6067" s="128">
        <v>99.108344699308404</v>
      </c>
      <c r="H6067" s="51">
        <f>ACOS(COS(RADIANS(90-F6068)) * COS(RADIANS(90-F6067)) + SIN(RADIANS(90-F6068)) * SIN(RADIANS(90-F6067)) * COS(RADIANS(G6068-G6067))) * 6371392 * IFERROR(IF(AVERAGEIF('TT History'!$B:$B, D6067, 'TT History'!$E:$E) &gt; 9.8%, 1.1205, IF(AVERAGEIF('TT History'!$B:$B, D6067, 'TT History'!$E:$E) &gt;= 8.5%, 1.1055, 1.0525)), 1.0525)</f>
        <v>10.677081152737768</v>
      </c>
    </row>
    <row r="6068" spans="1:8" x14ac:dyDescent="0.25">
      <c r="A6068" t="s">
        <v>176</v>
      </c>
      <c r="B6068" t="str">
        <f>VLOOKUP(C6068, olt_db!$B$2:$E$70, 2, 0)</f>
        <v>OLT-SMGN-Mega_Land</v>
      </c>
      <c r="C6068" t="s">
        <v>2034</v>
      </c>
      <c r="D6068" s="20" t="s">
        <v>2156</v>
      </c>
      <c r="E6068" s="20" t="s">
        <v>2690</v>
      </c>
      <c r="F6068" s="127">
        <v>2.9372283342019099</v>
      </c>
      <c r="G6068" s="128">
        <v>99.108373991252506</v>
      </c>
      <c r="H6068" s="51">
        <f>ACOS(COS(RADIANS(90-F6069)) * COS(RADIANS(90-F6068)) + SIN(RADIANS(90-F6069)) * SIN(RADIANS(90-F6068)) * COS(RADIANS(G6069-G6068))) * 6371392 * IFERROR(IF(AVERAGEIF('TT History'!$B:$B, D6068, 'TT History'!$E:$E) &gt; 9.8%, 1.1205, IF(AVERAGEIF('TT History'!$B:$B, D6068, 'TT History'!$E:$E) &gt;= 8.5%, 1.1055, 1.0525)), 1.0525)</f>
        <v>11.594378290304197</v>
      </c>
    </row>
    <row r="6069" spans="1:8" x14ac:dyDescent="0.25">
      <c r="A6069" t="s">
        <v>176</v>
      </c>
      <c r="B6069" t="str">
        <f>VLOOKUP(C6069, olt_db!$B$2:$E$70, 2, 0)</f>
        <v>OLT-SMGN-Mega_Land</v>
      </c>
      <c r="C6069" t="s">
        <v>2034</v>
      </c>
      <c r="D6069" s="20" t="s">
        <v>2156</v>
      </c>
      <c r="E6069" s="20" t="s">
        <v>2691</v>
      </c>
      <c r="F6069" s="127">
        <v>2.9373086346427302</v>
      </c>
      <c r="G6069" s="128">
        <v>99.108432077260005</v>
      </c>
      <c r="H6069" s="51">
        <f>ACOS(COS(RADIANS(90-F6070)) * COS(RADIANS(90-F6069)) + SIN(RADIANS(90-F6070)) * SIN(RADIANS(90-F6069)) * COS(RADIANS(G6070-G6069))) * 6371392 * IFERROR(IF(AVERAGEIF('TT History'!$B:$B, D6069, 'TT History'!$E:$E) &gt; 9.8%, 1.1205, IF(AVERAGEIF('TT History'!$B:$B, D6069, 'TT History'!$E:$E) &gt;= 8.5%, 1.1055, 1.0525)), 1.0525)</f>
        <v>15.672391408030167</v>
      </c>
    </row>
    <row r="6070" spans="1:8" x14ac:dyDescent="0.25">
      <c r="A6070" t="s">
        <v>176</v>
      </c>
      <c r="B6070" t="str">
        <f>VLOOKUP(C6070, olt_db!$B$2:$E$70, 2, 0)</f>
        <v>OLT-SMGN-Mega_Land</v>
      </c>
      <c r="C6070" t="s">
        <v>2034</v>
      </c>
      <c r="D6070" s="20" t="s">
        <v>2156</v>
      </c>
      <c r="E6070" s="20" t="s">
        <v>2692</v>
      </c>
      <c r="F6070" s="127">
        <v>2.93741490235867</v>
      </c>
      <c r="G6070" s="128">
        <v>99.108513661327706</v>
      </c>
      <c r="H6070" s="51">
        <f>ACOS(COS(RADIANS(90-F6071)) * COS(RADIANS(90-F6070)) + SIN(RADIANS(90-F6071)) * SIN(RADIANS(90-F6070)) * COS(RADIANS(G6071-G6070))) * 6371392 * IFERROR(IF(AVERAGEIF('TT History'!$B:$B, D6070, 'TT History'!$E:$E) &gt; 9.8%, 1.1205, IF(AVERAGEIF('TT History'!$B:$B, D6070, 'TT History'!$E:$E) &gt;= 8.5%, 1.1055, 1.0525)), 1.0525)</f>
        <v>18.769518899365302</v>
      </c>
    </row>
    <row r="6071" spans="1:8" x14ac:dyDescent="0.25">
      <c r="A6071" t="s">
        <v>176</v>
      </c>
      <c r="B6071" t="str">
        <f>VLOOKUP(C6071, olt_db!$B$2:$E$70, 2, 0)</f>
        <v>OLT-SMGN-Mega_Land</v>
      </c>
      <c r="C6071" t="s">
        <v>2034</v>
      </c>
      <c r="D6071" s="20" t="s">
        <v>2156</v>
      </c>
      <c r="E6071" s="20" t="s">
        <v>2693</v>
      </c>
      <c r="F6071" s="127">
        <v>2.9375418899321901</v>
      </c>
      <c r="G6071" s="128">
        <v>99.108611731266606</v>
      </c>
      <c r="H6071" s="51">
        <f>ACOS(COS(RADIANS(90-F6072)) * COS(RADIANS(90-F6071)) + SIN(RADIANS(90-F6072)) * SIN(RADIANS(90-F6071)) * COS(RADIANS(G6072-G6071))) * 6371392 * IFERROR(IF(AVERAGEIF('TT History'!$B:$B, D6071, 'TT History'!$E:$E) &gt; 9.8%, 1.1205, IF(AVERAGEIF('TT History'!$B:$B, D6071, 'TT History'!$E:$E) &gt;= 8.5%, 1.1055, 1.0525)), 1.0525)</f>
        <v>21.030233335175048</v>
      </c>
    </row>
    <row r="6072" spans="1:8" x14ac:dyDescent="0.25">
      <c r="A6072" t="s">
        <v>176</v>
      </c>
      <c r="B6072" t="str">
        <f>VLOOKUP(C6072, olt_db!$B$2:$E$70, 2, 0)</f>
        <v>OLT-SMGN-Mega_Land</v>
      </c>
      <c r="C6072" t="s">
        <v>2034</v>
      </c>
      <c r="D6072" s="20" t="s">
        <v>2156</v>
      </c>
      <c r="E6072" s="20" t="s">
        <v>2694</v>
      </c>
      <c r="F6072" s="127">
        <v>2.9376939818210799</v>
      </c>
      <c r="G6072" s="128">
        <v>99.108707531288204</v>
      </c>
      <c r="H6072" s="51">
        <f>ACOS(COS(RADIANS(90-F6073)) * COS(RADIANS(90-F6072)) + SIN(RADIANS(90-F6073)) * SIN(RADIANS(90-F6072)) * COS(RADIANS(G6073-G6072))) * 6371392 * IFERROR(IF(AVERAGEIF('TT History'!$B:$B, D6072, 'TT History'!$E:$E) &gt; 9.8%, 1.1205, IF(AVERAGEIF('TT History'!$B:$B, D6072, 'TT History'!$E:$E) &gt;= 8.5%, 1.1055, 1.0525)), 1.0525)</f>
        <v>17.147934625552594</v>
      </c>
    </row>
    <row r="6073" spans="1:8" x14ac:dyDescent="0.25">
      <c r="A6073" t="s">
        <v>176</v>
      </c>
      <c r="B6073" t="str">
        <f>VLOOKUP(C6073, olt_db!$B$2:$E$70, 2, 0)</f>
        <v>OLT-SMGN-Mega_Land</v>
      </c>
      <c r="C6073" t="s">
        <v>2034</v>
      </c>
      <c r="D6073" s="20" t="s">
        <v>2156</v>
      </c>
      <c r="E6073" s="20" t="s">
        <v>2695</v>
      </c>
      <c r="F6073" s="127">
        <v>2.93781988650748</v>
      </c>
      <c r="G6073" s="128">
        <v>99.108782557401696</v>
      </c>
      <c r="H6073" s="51">
        <f>ACOS(COS(RADIANS(90-F6074)) * COS(RADIANS(90-F6073)) + SIN(RADIANS(90-F6074)) * SIN(RADIANS(90-F6073)) * COS(RADIANS(G6074-G6073))) * 6371392 * IFERROR(IF(AVERAGEIF('TT History'!$B:$B, D6073, 'TT History'!$E:$E) &gt; 9.8%, 1.1205, IF(AVERAGEIF('TT History'!$B:$B, D6073, 'TT History'!$E:$E) &gt;= 8.5%, 1.1055, 1.0525)), 1.0525)</f>
        <v>18.83086300092544</v>
      </c>
    </row>
    <row r="6074" spans="1:8" x14ac:dyDescent="0.25">
      <c r="A6074" t="s">
        <v>176</v>
      </c>
      <c r="B6074" t="str">
        <f>VLOOKUP(C6074, olt_db!$B$2:$E$70, 2, 0)</f>
        <v>OLT-SMGN-Mega_Land</v>
      </c>
      <c r="C6074" t="s">
        <v>2034</v>
      </c>
      <c r="D6074" s="20" t="s">
        <v>2156</v>
      </c>
      <c r="E6074" s="20" t="s">
        <v>2696</v>
      </c>
      <c r="F6074" s="127">
        <v>2.9379655862605398</v>
      </c>
      <c r="G6074" s="128">
        <v>99.108850894706407</v>
      </c>
      <c r="H6074" s="51">
        <f>ACOS(COS(RADIANS(90-F6075)) * COS(RADIANS(90-F6074)) + SIN(RADIANS(90-F6075)) * SIN(RADIANS(90-F6074)) * COS(RADIANS(G6075-G6074))) * 6371392 * IFERROR(IF(AVERAGEIF('TT History'!$B:$B, D6074, 'TT History'!$E:$E) &gt; 9.8%, 1.1205, IF(AVERAGEIF('TT History'!$B:$B, D6074, 'TT History'!$E:$E) &gt;= 8.5%, 1.1055, 1.0525)), 1.0525)</f>
        <v>21.167476964572373</v>
      </c>
    </row>
    <row r="6075" spans="1:8" x14ac:dyDescent="0.25">
      <c r="A6075" t="s">
        <v>176</v>
      </c>
      <c r="B6075" t="str">
        <f>VLOOKUP(C6075, olt_db!$B$2:$E$70, 2, 0)</f>
        <v>OLT-SMGN-Mega_Land</v>
      </c>
      <c r="C6075" t="s">
        <v>2034</v>
      </c>
      <c r="D6075" s="20" t="s">
        <v>2156</v>
      </c>
      <c r="E6075" s="20" t="s">
        <v>2697</v>
      </c>
      <c r="F6075" s="127">
        <v>2.9381148396039798</v>
      </c>
      <c r="G6075" s="128">
        <v>99.108953171804103</v>
      </c>
      <c r="H6075" s="51">
        <f>ACOS(COS(RADIANS(90-F6076)) * COS(RADIANS(90-F6075)) + SIN(RADIANS(90-F6076)) * SIN(RADIANS(90-F6075)) * COS(RADIANS(G6076-G6075))) * 6371392 * IFERROR(IF(AVERAGEIF('TT History'!$B:$B, D6075, 'TT History'!$E:$E) &gt; 9.8%, 1.1205, IF(AVERAGEIF('TT History'!$B:$B, D6075, 'TT History'!$E:$E) &gt;= 8.5%, 1.1055, 1.0525)), 1.0525)</f>
        <v>19.496496380557531</v>
      </c>
    </row>
    <row r="6076" spans="1:8" x14ac:dyDescent="0.25">
      <c r="A6076" t="s">
        <v>176</v>
      </c>
      <c r="B6076" t="str">
        <f>VLOOKUP(C6076, olt_db!$B$2:$E$70, 2, 0)</f>
        <v>OLT-SMGN-Mega_Land</v>
      </c>
      <c r="C6076" t="s">
        <v>2034</v>
      </c>
      <c r="D6076" s="20" t="s">
        <v>2156</v>
      </c>
      <c r="E6076" s="20" t="s">
        <v>2698</v>
      </c>
      <c r="F6076" s="127">
        <v>2.9382519497909798</v>
      </c>
      <c r="G6076" s="128">
        <v>99.109047901084907</v>
      </c>
      <c r="H6076" s="51">
        <f>ACOS(COS(RADIANS(90-F6077)) * COS(RADIANS(90-F6076)) + SIN(RADIANS(90-F6077)) * SIN(RADIANS(90-F6076)) * COS(RADIANS(G6077-G6076))) * 6371392 * IFERROR(IF(AVERAGEIF('TT History'!$B:$B, D6076, 'TT History'!$E:$E) &gt; 9.8%, 1.1205, IF(AVERAGEIF('TT History'!$B:$B, D6076, 'TT History'!$E:$E) &gt;= 8.5%, 1.1055, 1.0525)), 1.0525)</f>
        <v>19.440078336083506</v>
      </c>
    </row>
    <row r="6077" spans="1:8" x14ac:dyDescent="0.25">
      <c r="A6077" t="s">
        <v>176</v>
      </c>
      <c r="B6077" t="str">
        <f>VLOOKUP(C6077, olt_db!$B$2:$E$70, 2, 0)</f>
        <v>OLT-SMGN-Mega_Land</v>
      </c>
      <c r="C6077" t="s">
        <v>2034</v>
      </c>
      <c r="D6077" s="20" t="s">
        <v>2156</v>
      </c>
      <c r="E6077" s="20" t="s">
        <v>2699</v>
      </c>
      <c r="F6077" s="127">
        <v>2.9383877447388702</v>
      </c>
      <c r="G6077" s="128">
        <v>99.109143675466399</v>
      </c>
      <c r="H6077" s="51">
        <f>ACOS(COS(RADIANS(90-F6078)) * COS(RADIANS(90-F6077)) + SIN(RADIANS(90-F6078)) * SIN(RADIANS(90-F6077)) * COS(RADIANS(G6078-G6077))) * 6371392 * IFERROR(IF(AVERAGEIF('TT History'!$B:$B, D6077, 'TT History'!$E:$E) &gt; 9.8%, 1.1205, IF(AVERAGEIF('TT History'!$B:$B, D6077, 'TT History'!$E:$E) &gt;= 8.5%, 1.1055, 1.0525)), 1.0525)</f>
        <v>15.933347348096165</v>
      </c>
    </row>
    <row r="6078" spans="1:8" x14ac:dyDescent="0.25">
      <c r="A6078" t="s">
        <v>176</v>
      </c>
      <c r="B6078" t="str">
        <f>VLOOKUP(C6078, olt_db!$B$2:$E$70, 2, 0)</f>
        <v>OLT-SMGN-Mega_Land</v>
      </c>
      <c r="C6078" t="s">
        <v>2034</v>
      </c>
      <c r="D6078" s="20" t="s">
        <v>2156</v>
      </c>
      <c r="E6078" s="20" t="s">
        <v>2700</v>
      </c>
      <c r="F6078" s="127">
        <v>2.9384969646564998</v>
      </c>
      <c r="G6078" s="128">
        <v>99.109225053315896</v>
      </c>
      <c r="H6078" s="51">
        <f>ACOS(COS(RADIANS(90-F6079)) * COS(RADIANS(90-F6078)) + SIN(RADIANS(90-F6079)) * SIN(RADIANS(90-F6078)) * COS(RADIANS(G6079-G6078))) * 6371392 * IFERROR(IF(AVERAGEIF('TT History'!$B:$B, D6078, 'TT History'!$E:$E) &gt; 9.8%, 1.1205, IF(AVERAGEIF('TT History'!$B:$B, D6078, 'TT History'!$E:$E) &gt;= 8.5%, 1.1055, 1.0525)), 1.0525)</f>
        <v>16.174054439233181</v>
      </c>
    </row>
    <row r="6079" spans="1:8" x14ac:dyDescent="0.25">
      <c r="A6079" t="s">
        <v>176</v>
      </c>
      <c r="B6079" t="str">
        <f>VLOOKUP(C6079, olt_db!$B$2:$E$70, 2, 0)</f>
        <v>OLT-SMGN-Mega_Land</v>
      </c>
      <c r="C6079" t="s">
        <v>2034</v>
      </c>
      <c r="D6079" s="20" t="s">
        <v>2156</v>
      </c>
      <c r="E6079" s="20" t="s">
        <v>2701</v>
      </c>
      <c r="F6079" s="127">
        <v>2.9386098249673198</v>
      </c>
      <c r="G6079" s="128">
        <v>99.109304905276204</v>
      </c>
      <c r="H6079" s="51">
        <f>ACOS(COS(RADIANS(90-F6080)) * COS(RADIANS(90-F6079)) + SIN(RADIANS(90-F6080)) * SIN(RADIANS(90-F6079)) * COS(RADIANS(G6080-G6079))) * 6371392 * IFERROR(IF(AVERAGEIF('TT History'!$B:$B, D6079, 'TT History'!$E:$E) &gt; 9.8%, 1.1205, IF(AVERAGEIF('TT History'!$B:$B, D6079, 'TT History'!$E:$E) &gt;= 8.5%, 1.1055, 1.0525)), 1.0525)</f>
        <v>20.291776699196753</v>
      </c>
    </row>
    <row r="6080" spans="1:8" x14ac:dyDescent="0.25">
      <c r="A6080" t="s">
        <v>176</v>
      </c>
      <c r="B6080" t="str">
        <f>VLOOKUP(C6080, olt_db!$B$2:$E$70, 2, 0)</f>
        <v>OLT-SMGN-Mega_Land</v>
      </c>
      <c r="C6080" t="s">
        <v>2034</v>
      </c>
      <c r="D6080" s="20" t="s">
        <v>2156</v>
      </c>
      <c r="E6080" s="20" t="s">
        <v>2702</v>
      </c>
      <c r="F6080" s="127">
        <v>2.9387487900506502</v>
      </c>
      <c r="G6080" s="128">
        <v>99.109408710656993</v>
      </c>
      <c r="H6080" s="51">
        <f>ACOS(COS(RADIANS(90-F6081)) * COS(RADIANS(90-F6080)) + SIN(RADIANS(90-F6081)) * SIN(RADIANS(90-F6080)) * COS(RADIANS(G6081-G6080))) * 6371392 * IFERROR(IF(AVERAGEIF('TT History'!$B:$B, D6080, 'TT History'!$E:$E) &gt; 9.8%, 1.1205, IF(AVERAGEIF('TT History'!$B:$B, D6080, 'TT History'!$E:$E) &gt;= 8.5%, 1.1055, 1.0525)), 1.0525)</f>
        <v>26.830893784554714</v>
      </c>
    </row>
    <row r="6081" spans="1:8" x14ac:dyDescent="0.25">
      <c r="A6081" t="s">
        <v>176</v>
      </c>
      <c r="B6081" t="str">
        <f>VLOOKUP(C6081, olt_db!$B$2:$E$70, 2, 0)</f>
        <v>OLT-SMGN-Mega_Land</v>
      </c>
      <c r="C6081" t="s">
        <v>2034</v>
      </c>
      <c r="D6081" s="20" t="s">
        <v>2156</v>
      </c>
      <c r="E6081" s="20" t="s">
        <v>2703</v>
      </c>
      <c r="F6081" s="127">
        <v>2.93892261449749</v>
      </c>
      <c r="G6081" s="128">
        <v>99.109558371115398</v>
      </c>
      <c r="H6081" s="51">
        <f>ACOS(COS(RADIANS(90-F6082)) * COS(RADIANS(90-F6081)) + SIN(RADIANS(90-F6082)) * SIN(RADIANS(90-F6081)) * COS(RADIANS(G6082-G6081))) * 6371392 * IFERROR(IF(AVERAGEIF('TT History'!$B:$B, D6081, 'TT History'!$E:$E) &gt; 9.8%, 1.1205, IF(AVERAGEIF('TT History'!$B:$B, D6081, 'TT History'!$E:$E) &gt;= 8.5%, 1.1055, 1.0525)), 1.0525)</f>
        <v>24.44257365032718</v>
      </c>
    </row>
    <row r="6082" spans="1:8" x14ac:dyDescent="0.25">
      <c r="A6082" t="s">
        <v>176</v>
      </c>
      <c r="B6082" t="str">
        <f>VLOOKUP(C6082, olt_db!$B$2:$E$70, 2, 0)</f>
        <v>OLT-SMGN-Mega_Land</v>
      </c>
      <c r="C6082" t="s">
        <v>2034</v>
      </c>
      <c r="D6082" s="20" t="s">
        <v>2156</v>
      </c>
      <c r="E6082" s="20" t="s">
        <v>2704</v>
      </c>
      <c r="F6082" s="127">
        <v>2.93908084274356</v>
      </c>
      <c r="G6082" s="128">
        <v>99.109694849710706</v>
      </c>
      <c r="H6082" s="51">
        <f>ACOS(COS(RADIANS(90-F6083)) * COS(RADIANS(90-F6082)) + SIN(RADIANS(90-F6083)) * SIN(RADIANS(90-F6082)) * COS(RADIANS(G6083-G6082))) * 6371392 * IFERROR(IF(AVERAGEIF('TT History'!$B:$B, D6082, 'TT History'!$E:$E) &gt; 9.8%, 1.1205, IF(AVERAGEIF('TT History'!$B:$B, D6082, 'TT History'!$E:$E) &gt;= 8.5%, 1.1055, 1.0525)), 1.0525)</f>
        <v>22.91739693425621</v>
      </c>
    </row>
    <row r="6083" spans="1:8" x14ac:dyDescent="0.25">
      <c r="A6083" t="s">
        <v>176</v>
      </c>
      <c r="B6083" t="str">
        <f>VLOOKUP(C6083, olt_db!$B$2:$E$70, 2, 0)</f>
        <v>OLT-SMGN-Mega_Land</v>
      </c>
      <c r="C6083" t="s">
        <v>2034</v>
      </c>
      <c r="D6083" s="20" t="s">
        <v>2156</v>
      </c>
      <c r="E6083" s="20" t="s">
        <v>2705</v>
      </c>
      <c r="F6083" s="127">
        <v>2.9392430381171799</v>
      </c>
      <c r="G6083" s="128">
        <v>99.109804690792402</v>
      </c>
      <c r="H6083" s="51">
        <f>ACOS(COS(RADIANS(90-F6084)) * COS(RADIANS(90-F6083)) + SIN(RADIANS(90-F6084)) * SIN(RADIANS(90-F6083)) * COS(RADIANS(G6084-G6083))) * 6371392 * IFERROR(IF(AVERAGEIF('TT History'!$B:$B, D6083, 'TT History'!$E:$E) &gt; 9.8%, 1.1205, IF(AVERAGEIF('TT History'!$B:$B, D6083, 'TT History'!$E:$E) &gt;= 8.5%, 1.1055, 1.0525)), 1.0525)</f>
        <v>32.228739333305917</v>
      </c>
    </row>
    <row r="6084" spans="1:8" x14ac:dyDescent="0.25">
      <c r="A6084" t="s">
        <v>176</v>
      </c>
      <c r="B6084" t="str">
        <f>VLOOKUP(C6084, olt_db!$B$2:$E$70, 2, 0)</f>
        <v>OLT-SMGN-Mega_Land</v>
      </c>
      <c r="C6084" t="s">
        <v>2034</v>
      </c>
      <c r="D6084" s="20" t="s">
        <v>2156</v>
      </c>
      <c r="E6084" s="20" t="s">
        <v>2706</v>
      </c>
      <c r="F6084" s="127">
        <v>2.9394973096902799</v>
      </c>
      <c r="G6084" s="128">
        <v>99.109910525333802</v>
      </c>
      <c r="H6084" s="51">
        <f>ACOS(COS(RADIANS(90-F6085)) * COS(RADIANS(90-F6084)) + SIN(RADIANS(90-F6085)) * SIN(RADIANS(90-F6084)) * COS(RADIANS(G6085-G6084))) * 6371392 * IFERROR(IF(AVERAGEIF('TT History'!$B:$B, D6084, 'TT History'!$E:$E) &gt; 9.8%, 1.1205, IF(AVERAGEIF('TT History'!$B:$B, D6084, 'TT History'!$E:$E) &gt;= 8.5%, 1.1055, 1.0525)), 1.0525)</f>
        <v>22.388898490998379</v>
      </c>
    </row>
    <row r="6085" spans="1:8" x14ac:dyDescent="0.25">
      <c r="A6085" t="s">
        <v>176</v>
      </c>
      <c r="B6085" t="str">
        <f>VLOOKUP(C6085, olt_db!$B$2:$E$70, 2, 0)</f>
        <v>OLT-SMGN-Mega_Land</v>
      </c>
      <c r="C6085" t="s">
        <v>2034</v>
      </c>
      <c r="D6085" s="20" t="s">
        <v>2156</v>
      </c>
      <c r="E6085" s="20" t="s">
        <v>2707</v>
      </c>
      <c r="F6085" s="127">
        <v>2.9396717978511702</v>
      </c>
      <c r="G6085" s="128">
        <v>99.109989024614705</v>
      </c>
      <c r="H6085" s="51">
        <f>ACOS(COS(RADIANS(90-F6086)) * COS(RADIANS(90-F6085)) + SIN(RADIANS(90-F6086)) * SIN(RADIANS(90-F6085)) * COS(RADIANS(G6086-G6085))) * 6371392 * IFERROR(IF(AVERAGEIF('TT History'!$B:$B, D6085, 'TT History'!$E:$E) &gt; 9.8%, 1.1205, IF(AVERAGEIF('TT History'!$B:$B, D6085, 'TT History'!$E:$E) &gt;= 8.5%, 1.1055, 1.0525)), 1.0525)</f>
        <v>20.819794485131446</v>
      </c>
    </row>
    <row r="6086" spans="1:8" x14ac:dyDescent="0.25">
      <c r="A6086" t="s">
        <v>176</v>
      </c>
      <c r="B6086" t="str">
        <f>VLOOKUP(C6086, olt_db!$B$2:$E$70, 2, 0)</f>
        <v>OLT-SMGN-Mega_Land</v>
      </c>
      <c r="C6086" t="s">
        <v>2034</v>
      </c>
      <c r="D6086" s="20" t="s">
        <v>2156</v>
      </c>
      <c r="E6086" s="20" t="s">
        <v>2708</v>
      </c>
      <c r="F6086" s="127">
        <v>2.9398396304300101</v>
      </c>
      <c r="G6086" s="128">
        <v>99.110048062595197</v>
      </c>
      <c r="H6086" s="51">
        <f>ACOS(COS(RADIANS(90-F6087)) * COS(RADIANS(90-F6086)) + SIN(RADIANS(90-F6087)) * SIN(RADIANS(90-F6086)) * COS(RADIANS(G6087-G6086))) * 6371392 * IFERROR(IF(AVERAGEIF('TT History'!$B:$B, D6086, 'TT History'!$E:$E) &gt; 9.8%, 1.1205, IF(AVERAGEIF('TT History'!$B:$B, D6086, 'TT History'!$E:$E) &gt;= 8.5%, 1.1055, 1.0525)), 1.0525)</f>
        <v>16.310225109749858</v>
      </c>
    </row>
    <row r="6087" spans="1:8" x14ac:dyDescent="0.25">
      <c r="A6087" t="s">
        <v>176</v>
      </c>
      <c r="B6087" t="str">
        <f>VLOOKUP(C6087, olt_db!$B$2:$E$70, 2, 0)</f>
        <v>OLT-SMGN-Mega_Land</v>
      </c>
      <c r="C6087" t="s">
        <v>2034</v>
      </c>
      <c r="D6087" s="20" t="s">
        <v>2156</v>
      </c>
      <c r="E6087" s="20" t="s">
        <v>2709</v>
      </c>
      <c r="F6087" s="127">
        <v>2.9399655266117599</v>
      </c>
      <c r="G6087" s="128">
        <v>99.110107889399004</v>
      </c>
      <c r="H6087" s="51">
        <f>ACOS(COS(RADIANS(90-F6088)) * COS(RADIANS(90-F6087)) + SIN(RADIANS(90-F6088)) * SIN(RADIANS(90-F6087)) * COS(RADIANS(G6088-G6087))) * 6371392 * IFERROR(IF(AVERAGEIF('TT History'!$B:$B, D6087, 'TT History'!$E:$E) &gt; 9.8%, 1.1205, IF(AVERAGEIF('TT History'!$B:$B, D6087, 'TT History'!$E:$E) &gt;= 8.5%, 1.1055, 1.0525)), 1.0525)</f>
        <v>12.172063979776556</v>
      </c>
    </row>
    <row r="6088" spans="1:8" x14ac:dyDescent="0.25">
      <c r="A6088" t="s">
        <v>176</v>
      </c>
      <c r="B6088" t="str">
        <f>VLOOKUP(C6088, olt_db!$B$2:$E$70, 2, 0)</f>
        <v>OLT-SMGN-Mega_Land</v>
      </c>
      <c r="C6088" t="s">
        <v>2034</v>
      </c>
      <c r="D6088" s="20" t="s">
        <v>2156</v>
      </c>
      <c r="E6088" s="20" t="s">
        <v>2710</v>
      </c>
      <c r="F6088" s="127">
        <v>2.9400590699438198</v>
      </c>
      <c r="G6088" s="128">
        <v>99.1101533847105</v>
      </c>
      <c r="H6088" s="51">
        <f>ACOS(COS(RADIANS(90-F6089)) * COS(RADIANS(90-F6088)) + SIN(RADIANS(90-F6089)) * SIN(RADIANS(90-F6088)) * COS(RADIANS(G6089-G6088))) * 6371392 * IFERROR(IF(AVERAGEIF('TT History'!$B:$B, D6088, 'TT History'!$E:$E) &gt; 9.8%, 1.1205, IF(AVERAGEIF('TT History'!$B:$B, D6088, 'TT History'!$E:$E) &gt;= 8.5%, 1.1055, 1.0525)), 1.0525)</f>
        <v>12.984939652507947</v>
      </c>
    </row>
    <row r="6089" spans="1:8" x14ac:dyDescent="0.25">
      <c r="A6089" t="s">
        <v>176</v>
      </c>
      <c r="B6089" t="str">
        <f>VLOOKUP(C6089, olt_db!$B$2:$E$70, 2, 0)</f>
        <v>OLT-SMGN-Mega_Land</v>
      </c>
      <c r="C6089" t="s">
        <v>2034</v>
      </c>
      <c r="D6089" s="20" t="s">
        <v>2156</v>
      </c>
      <c r="E6089" s="20" t="s">
        <v>2711</v>
      </c>
      <c r="F6089" s="127">
        <v>2.9401353074730299</v>
      </c>
      <c r="G6089" s="128">
        <v>99.110234096359903</v>
      </c>
      <c r="H6089" s="51">
        <f>ACOS(COS(RADIANS(90-F6090)) * COS(RADIANS(90-F6089)) + SIN(RADIANS(90-F6090)) * SIN(RADIANS(90-F6089)) * COS(RADIANS(G6090-G6089))) * 6371392 * IFERROR(IF(AVERAGEIF('TT History'!$B:$B, D6089, 'TT History'!$E:$E) &gt; 9.8%, 1.1205, IF(AVERAGEIF('TT History'!$B:$B, D6089, 'TT History'!$E:$E) &gt;= 8.5%, 1.1055, 1.0525)), 1.0525)</f>
        <v>16.645629029881448</v>
      </c>
    </row>
    <row r="6090" spans="1:8" x14ac:dyDescent="0.25">
      <c r="A6090" t="s">
        <v>176</v>
      </c>
      <c r="B6090" t="str">
        <f>VLOOKUP(C6090, olt_db!$B$2:$E$70, 2, 0)</f>
        <v>OLT-SMGN-Mega_Land</v>
      </c>
      <c r="C6090" t="s">
        <v>2034</v>
      </c>
      <c r="D6090" s="20" t="s">
        <v>2156</v>
      </c>
      <c r="E6090" s="20" t="s">
        <v>2712</v>
      </c>
      <c r="F6090" s="127">
        <v>2.9401972743124398</v>
      </c>
      <c r="G6090" s="128">
        <v>99.110362275214598</v>
      </c>
      <c r="H6090" s="51">
        <f>ACOS(COS(RADIANS(90-F6091)) * COS(RADIANS(90-F6090)) + SIN(RADIANS(90-F6091)) * SIN(RADIANS(90-F6090)) * COS(RADIANS(G6091-G6090))) * 6371392 * IFERROR(IF(AVERAGEIF('TT History'!$B:$B, D6090, 'TT History'!$E:$E) &gt; 9.8%, 1.1205, IF(AVERAGEIF('TT History'!$B:$B, D6090, 'TT History'!$E:$E) &gt;= 8.5%, 1.1055, 1.0525)), 1.0525)</f>
        <v>21.31039725487306</v>
      </c>
    </row>
    <row r="6091" spans="1:8" x14ac:dyDescent="0.25">
      <c r="A6091" t="s">
        <v>176</v>
      </c>
      <c r="B6091" t="str">
        <f>VLOOKUP(C6091, olt_db!$B$2:$E$70, 2, 0)</f>
        <v>OLT-SMGN-Mega_Land</v>
      </c>
      <c r="C6091" t="s">
        <v>2034</v>
      </c>
      <c r="D6091" s="20" t="s">
        <v>2156</v>
      </c>
      <c r="E6091" s="20" t="s">
        <v>2713</v>
      </c>
      <c r="F6091" s="127">
        <v>2.94026987398016</v>
      </c>
      <c r="G6091" s="128">
        <v>99.110529474066993</v>
      </c>
      <c r="H6091" s="51">
        <f>ACOS(COS(RADIANS(90-F6092)) * COS(RADIANS(90-F6091)) + SIN(RADIANS(90-F6092)) * SIN(RADIANS(90-F6091)) * COS(RADIANS(G6092-G6091))) * 6371392 * IFERROR(IF(AVERAGEIF('TT History'!$B:$B, D6091, 'TT History'!$E:$E) &gt; 9.8%, 1.1205, IF(AVERAGEIF('TT History'!$B:$B, D6091, 'TT History'!$E:$E) &gt;= 8.5%, 1.1055, 1.0525)), 1.0525)</f>
        <v>17.430063672283772</v>
      </c>
    </row>
    <row r="6092" spans="1:8" x14ac:dyDescent="0.25">
      <c r="A6092" t="s">
        <v>176</v>
      </c>
      <c r="B6092" t="str">
        <f>VLOOKUP(C6092, olt_db!$B$2:$E$70, 2, 0)</f>
        <v>OLT-SMGN-Mega_Land</v>
      </c>
      <c r="C6092" t="s">
        <v>2034</v>
      </c>
      <c r="D6092" s="20" t="s">
        <v>2156</v>
      </c>
      <c r="E6092" s="20" t="s">
        <v>2714</v>
      </c>
      <c r="F6092" s="127">
        <v>2.9403364659612699</v>
      </c>
      <c r="G6092" s="128">
        <v>99.110662857028899</v>
      </c>
      <c r="H6092" s="51">
        <f>ACOS(COS(RADIANS(90-F6093)) * COS(RADIANS(90-F6092)) + SIN(RADIANS(90-F6093)) * SIN(RADIANS(90-F6092)) * COS(RADIANS(G6093-G6092))) * 6371392 * IFERROR(IF(AVERAGEIF('TT History'!$B:$B, D6092, 'TT History'!$E:$E) &gt; 9.8%, 1.1205, IF(AVERAGEIF('TT History'!$B:$B, D6092, 'TT History'!$E:$E) &gt;= 8.5%, 1.1055, 1.0525)), 1.0525)</f>
        <v>21.297273645539644</v>
      </c>
    </row>
    <row r="6093" spans="1:8" x14ac:dyDescent="0.25">
      <c r="A6093" t="s">
        <v>176</v>
      </c>
      <c r="B6093" t="str">
        <f>VLOOKUP(C6093, olt_db!$B$2:$E$70, 2, 0)</f>
        <v>OLT-SMGN-Mega_Land</v>
      </c>
      <c r="C6093" t="s">
        <v>2034</v>
      </c>
      <c r="D6093" s="20" t="s">
        <v>2156</v>
      </c>
      <c r="E6093" s="20" t="s">
        <v>2715</v>
      </c>
      <c r="F6093" s="127">
        <v>2.9404145989271502</v>
      </c>
      <c r="G6093" s="128">
        <v>99.110827414246401</v>
      </c>
      <c r="H6093" s="51">
        <f>ACOS(COS(RADIANS(90-F6094)) * COS(RADIANS(90-F6093)) + SIN(RADIANS(90-F6094)) * SIN(RADIANS(90-F6093)) * COS(RADIANS(G6094-G6093))) * 6371392 * IFERROR(IF(AVERAGEIF('TT History'!$B:$B, D6093, 'TT History'!$E:$E) &gt; 9.8%, 1.1205, IF(AVERAGEIF('TT History'!$B:$B, D6093, 'TT History'!$E:$E) &gt;= 8.5%, 1.1055, 1.0525)), 1.0525)</f>
        <v>32.997074611771041</v>
      </c>
    </row>
    <row r="6094" spans="1:8" x14ac:dyDescent="0.25">
      <c r="A6094" t="s">
        <v>176</v>
      </c>
      <c r="B6094" t="str">
        <f>VLOOKUP(C6094, olt_db!$B$2:$E$70, 2, 0)</f>
        <v>OLT-SMGN-Mega_Land</v>
      </c>
      <c r="C6094" t="s">
        <v>2034</v>
      </c>
      <c r="D6094" s="20" t="s">
        <v>2156</v>
      </c>
      <c r="E6094" s="20" t="s">
        <v>2716</v>
      </c>
      <c r="F6094" s="127">
        <v>2.94055862891874</v>
      </c>
      <c r="G6094" s="128">
        <v>99.1110700976174</v>
      </c>
      <c r="H6094" s="51">
        <f>ACOS(COS(RADIANS(90-F6095)) * COS(RADIANS(90-F6094)) + SIN(RADIANS(90-F6095)) * SIN(RADIANS(90-F6094)) * COS(RADIANS(G6095-G6094))) * 6371392 * IFERROR(IF(AVERAGEIF('TT History'!$B:$B, D6094, 'TT History'!$E:$E) &gt; 9.8%, 1.1205, IF(AVERAGEIF('TT History'!$B:$B, D6094, 'TT History'!$E:$E) &gt;= 8.5%, 1.1055, 1.0525)), 1.0525)</f>
        <v>22.860248948911099</v>
      </c>
    </row>
    <row r="6095" spans="1:8" x14ac:dyDescent="0.25">
      <c r="A6095" t="s">
        <v>176</v>
      </c>
      <c r="B6095" t="str">
        <f>VLOOKUP(C6095, olt_db!$B$2:$E$70, 2, 0)</f>
        <v>OLT-SMGN-Mega_Land</v>
      </c>
      <c r="C6095" t="s">
        <v>2034</v>
      </c>
      <c r="D6095" s="20" t="s">
        <v>2156</v>
      </c>
      <c r="E6095" s="20" t="s">
        <v>2717</v>
      </c>
      <c r="F6095" s="127">
        <v>2.94065937218949</v>
      </c>
      <c r="G6095" s="128">
        <v>99.111237652301497</v>
      </c>
      <c r="H6095" s="51">
        <f>ACOS(COS(RADIANS(90-F6096)) * COS(RADIANS(90-F6095)) + SIN(RADIANS(90-F6096)) * SIN(RADIANS(90-F6095)) * COS(RADIANS(G6096-G6095))) * 6371392 * IFERROR(IF(AVERAGEIF('TT History'!$B:$B, D6095, 'TT History'!$E:$E) &gt; 9.8%, 1.1205, IF(AVERAGEIF('TT History'!$B:$B, D6095, 'TT History'!$E:$E) &gt;= 8.5%, 1.1055, 1.0525)), 1.0525)</f>
        <v>27.722992506179054</v>
      </c>
    </row>
    <row r="6096" spans="1:8" x14ac:dyDescent="0.25">
      <c r="A6096" t="s">
        <v>176</v>
      </c>
      <c r="B6096" t="str">
        <f>VLOOKUP(C6096, olt_db!$B$2:$E$70, 2, 0)</f>
        <v>OLT-SMGN-Mega_Land</v>
      </c>
      <c r="C6096" t="s">
        <v>2034</v>
      </c>
      <c r="D6096" s="20" t="s">
        <v>2156</v>
      </c>
      <c r="E6096" s="20" t="s">
        <v>2718</v>
      </c>
      <c r="F6096" s="127">
        <v>2.9407818827376202</v>
      </c>
      <c r="G6096" s="128">
        <v>99.111440645386907</v>
      </c>
      <c r="H6096" s="51">
        <f>ACOS(COS(RADIANS(90-F6097)) * COS(RADIANS(90-F6096)) + SIN(RADIANS(90-F6097)) * SIN(RADIANS(90-F6096)) * COS(RADIANS(G6097-G6096))) * 6371392 * IFERROR(IF(AVERAGEIF('TT History'!$B:$B, D6096, 'TT History'!$E:$E) &gt; 9.8%, 1.1205, IF(AVERAGEIF('TT History'!$B:$B, D6096, 'TT History'!$E:$E) &gt;= 8.5%, 1.1055, 1.0525)), 1.0525)</f>
        <v>22.787407456699675</v>
      </c>
    </row>
    <row r="6097" spans="1:8" x14ac:dyDescent="0.25">
      <c r="A6097" t="s">
        <v>176</v>
      </c>
      <c r="B6097" t="str">
        <f>VLOOKUP(C6097, olt_db!$B$2:$E$70, 2, 0)</f>
        <v>OLT-SMGN-Mega_Land</v>
      </c>
      <c r="C6097" t="s">
        <v>2034</v>
      </c>
      <c r="D6097" s="20" t="s">
        <v>2156</v>
      </c>
      <c r="E6097" s="20" t="s">
        <v>2719</v>
      </c>
      <c r="F6097" s="127">
        <v>2.9408732285266801</v>
      </c>
      <c r="G6097" s="128">
        <v>99.111612811730794</v>
      </c>
      <c r="H6097" s="51">
        <f>ACOS(COS(RADIANS(90-F6098)) * COS(RADIANS(90-F6097)) + SIN(RADIANS(90-F6098)) * SIN(RADIANS(90-F6097)) * COS(RADIANS(G6098-G6097))) * 6371392 * IFERROR(IF(AVERAGEIF('TT History'!$B:$B, D6097, 'TT History'!$E:$E) &gt; 9.8%, 1.1205, IF(AVERAGEIF('TT History'!$B:$B, D6097, 'TT History'!$E:$E) &gt;= 8.5%, 1.1055, 1.0525)), 1.0525)</f>
        <v>23.714587635107772</v>
      </c>
    </row>
    <row r="6098" spans="1:8" x14ac:dyDescent="0.25">
      <c r="A6098" t="s">
        <v>176</v>
      </c>
      <c r="B6098" t="str">
        <f>VLOOKUP(C6098, olt_db!$B$2:$E$70, 2, 0)</f>
        <v>OLT-SMGN-Mega_Land</v>
      </c>
      <c r="C6098" t="s">
        <v>2034</v>
      </c>
      <c r="D6098" s="20" t="s">
        <v>2156</v>
      </c>
      <c r="E6098" s="20" t="s">
        <v>2720</v>
      </c>
      <c r="F6098" s="127">
        <v>2.94097483529954</v>
      </c>
      <c r="G6098" s="128">
        <v>99.111788343519606</v>
      </c>
      <c r="H6098" s="51">
        <f>ACOS(COS(RADIANS(90-F6099)) * COS(RADIANS(90-F6098)) + SIN(RADIANS(90-F6099)) * SIN(RADIANS(90-F6098)) * COS(RADIANS(G6099-G6098))) * 6371392 * IFERROR(IF(AVERAGEIF('TT History'!$B:$B, D6098, 'TT History'!$E:$E) &gt; 9.8%, 1.1205, IF(AVERAGEIF('TT History'!$B:$B, D6098, 'TT History'!$E:$E) &gt;= 8.5%, 1.1055, 1.0525)), 1.0525)</f>
        <v>30.825047877144517</v>
      </c>
    </row>
    <row r="6099" spans="1:8" x14ac:dyDescent="0.25">
      <c r="A6099" t="s">
        <v>176</v>
      </c>
      <c r="B6099" t="str">
        <f>VLOOKUP(C6099, olt_db!$B$2:$E$70, 2, 0)</f>
        <v>OLT-SMGN-Mega_Land</v>
      </c>
      <c r="C6099" t="s">
        <v>2034</v>
      </c>
      <c r="D6099" s="20" t="s">
        <v>2156</v>
      </c>
      <c r="E6099" s="20" t="s">
        <v>2721</v>
      </c>
      <c r="F6099" s="127">
        <v>2.9411126613269398</v>
      </c>
      <c r="G6099" s="128">
        <v>99.112013068973496</v>
      </c>
      <c r="H6099" s="51">
        <f>ACOS(COS(RADIANS(90-F6100)) * COS(RADIANS(90-F6099)) + SIN(RADIANS(90-F6100)) * SIN(RADIANS(90-F6099)) * COS(RADIANS(G6100-G6099))) * 6371392 * IFERROR(IF(AVERAGEIF('TT History'!$B:$B, D6099, 'TT History'!$E:$E) &gt; 9.8%, 1.1205, IF(AVERAGEIF('TT History'!$B:$B, D6099, 'TT History'!$E:$E) &gt;= 8.5%, 1.1055, 1.0525)), 1.0525)</f>
        <v>22.186397438958924</v>
      </c>
    </row>
    <row r="6100" spans="1:8" x14ac:dyDescent="0.25">
      <c r="A6100" t="s">
        <v>176</v>
      </c>
      <c r="B6100" t="str">
        <f>VLOOKUP(C6100, olt_db!$B$2:$E$70, 2, 0)</f>
        <v>OLT-SMGN-Mega_Land</v>
      </c>
      <c r="C6100" t="s">
        <v>2034</v>
      </c>
      <c r="D6100" s="20" t="s">
        <v>2156</v>
      </c>
      <c r="E6100" s="20" t="s">
        <v>2722</v>
      </c>
      <c r="F6100" s="127">
        <v>2.9412082955794001</v>
      </c>
      <c r="G6100" s="128">
        <v>99.112176958941703</v>
      </c>
      <c r="H6100" s="51">
        <f>ACOS(COS(RADIANS(90-F6101)) * COS(RADIANS(90-F6100)) + SIN(RADIANS(90-F6101)) * SIN(RADIANS(90-F6100)) * COS(RADIANS(G6101-G6100))) * 6371392 * IFERROR(IF(AVERAGEIF('TT History'!$B:$B, D6100, 'TT History'!$E:$E) &gt; 9.8%, 1.1205, IF(AVERAGEIF('TT History'!$B:$B, D6100, 'TT History'!$E:$E) &gt;= 8.5%, 1.1055, 1.0525)), 1.0525)</f>
        <v>30.613933295008238</v>
      </c>
    </row>
    <row r="6101" spans="1:8" x14ac:dyDescent="0.25">
      <c r="A6101" t="s">
        <v>176</v>
      </c>
      <c r="B6101" t="str">
        <f>VLOOKUP(C6101, olt_db!$B$2:$E$70, 2, 0)</f>
        <v>OLT-SMGN-Mega_Land</v>
      </c>
      <c r="C6101" t="s">
        <v>2034</v>
      </c>
      <c r="D6101" s="20" t="s">
        <v>2156</v>
      </c>
      <c r="E6101" s="20" t="s">
        <v>2723</v>
      </c>
      <c r="F6101" s="127">
        <v>2.94131885974492</v>
      </c>
      <c r="G6101" s="128">
        <v>99.112414324974495</v>
      </c>
      <c r="H6101" s="51">
        <f>ACOS(COS(RADIANS(90-F6102)) * COS(RADIANS(90-F6101)) + SIN(RADIANS(90-F6102)) * SIN(RADIANS(90-F6101)) * COS(RADIANS(G6102-G6101))) * 6371392 * IFERROR(IF(AVERAGEIF('TT History'!$B:$B, D6101, 'TT History'!$E:$E) &gt; 9.8%, 1.1205, IF(AVERAGEIF('TT History'!$B:$B, D6101, 'TT History'!$E:$E) &gt;= 8.5%, 1.1055, 1.0525)), 1.0525)</f>
        <v>35.055642931560634</v>
      </c>
    </row>
    <row r="6102" spans="1:8" x14ac:dyDescent="0.25">
      <c r="A6102" t="s">
        <v>176</v>
      </c>
      <c r="B6102" t="str">
        <f>VLOOKUP(C6102, olt_db!$B$2:$E$70, 2, 0)</f>
        <v>OLT-SMGN-Mega_Land</v>
      </c>
      <c r="C6102" t="s">
        <v>2034</v>
      </c>
      <c r="D6102" s="20" t="s">
        <v>2156</v>
      </c>
      <c r="E6102" s="20" t="s">
        <v>2724</v>
      </c>
      <c r="F6102" s="127">
        <v>2.9414409192984099</v>
      </c>
      <c r="G6102" s="128">
        <v>99.112688205631898</v>
      </c>
      <c r="H6102" s="51">
        <f>ACOS(COS(RADIANS(90-F6103)) * COS(RADIANS(90-F6102)) + SIN(RADIANS(90-F6103)) * SIN(RADIANS(90-F6102)) * COS(RADIANS(G6103-G6102))) * 6371392 * IFERROR(IF(AVERAGEIF('TT History'!$B:$B, D6102, 'TT History'!$E:$E) &gt; 9.8%, 1.1205, IF(AVERAGEIF('TT History'!$B:$B, D6102, 'TT History'!$E:$E) &gt;= 8.5%, 1.1055, 1.0525)), 1.0525)</f>
        <v>24.626123948644373</v>
      </c>
    </row>
    <row r="6103" spans="1:8" x14ac:dyDescent="0.25">
      <c r="A6103" t="s">
        <v>176</v>
      </c>
      <c r="B6103" t="str">
        <f>VLOOKUP(C6103, olt_db!$B$2:$E$70, 2, 0)</f>
        <v>OLT-SMGN-Mega_Land</v>
      </c>
      <c r="C6103" t="s">
        <v>2034</v>
      </c>
      <c r="D6103" s="20" t="s">
        <v>2156</v>
      </c>
      <c r="E6103" s="20" t="s">
        <v>2725</v>
      </c>
      <c r="F6103" s="127">
        <v>2.9415293285343602</v>
      </c>
      <c r="G6103" s="128">
        <v>99.112879390019401</v>
      </c>
      <c r="H6103" s="51">
        <f>ACOS(COS(RADIANS(90-F6104)) * COS(RADIANS(90-F6103)) + SIN(RADIANS(90-F6104)) * SIN(RADIANS(90-F6103)) * COS(RADIANS(G6104-G6103))) * 6371392 * IFERROR(IF(AVERAGEIF('TT History'!$B:$B, D6103, 'TT History'!$E:$E) &gt; 9.8%, 1.1205, IF(AVERAGEIF('TT History'!$B:$B, D6103, 'TT History'!$E:$E) &gt;= 8.5%, 1.1055, 1.0525)), 1.0525)</f>
        <v>24.659957318511882</v>
      </c>
    </row>
    <row r="6104" spans="1:8" x14ac:dyDescent="0.25">
      <c r="A6104" t="s">
        <v>176</v>
      </c>
      <c r="B6104" t="str">
        <f>VLOOKUP(C6104, olt_db!$B$2:$E$70, 2, 0)</f>
        <v>OLT-SMGN-Mega_Land</v>
      </c>
      <c r="C6104" t="s">
        <v>2034</v>
      </c>
      <c r="D6104" s="20" t="s">
        <v>2156</v>
      </c>
      <c r="E6104" s="20" t="s">
        <v>2726</v>
      </c>
      <c r="F6104" s="127">
        <v>2.9415828517905598</v>
      </c>
      <c r="G6104" s="128">
        <v>99.113083442353698</v>
      </c>
      <c r="H6104" s="51">
        <f>ACOS(COS(RADIANS(90-F6105)) * COS(RADIANS(90-F6104)) + SIN(RADIANS(90-F6105)) * SIN(RADIANS(90-F6104)) * COS(RADIANS(G6105-G6104))) * 6371392 * IFERROR(IF(AVERAGEIF('TT History'!$B:$B, D6104, 'TT History'!$E:$E) &gt; 9.8%, 1.1205, IF(AVERAGEIF('TT History'!$B:$B, D6104, 'TT History'!$E:$E) &gt;= 8.5%, 1.1055, 1.0525)), 1.0525)</f>
        <v>25.658110319953131</v>
      </c>
    </row>
    <row r="6105" spans="1:8" x14ac:dyDescent="0.25">
      <c r="A6105" t="s">
        <v>176</v>
      </c>
      <c r="B6105" t="str">
        <f>VLOOKUP(C6105, olt_db!$B$2:$E$70, 2, 0)</f>
        <v>OLT-SMGN-Mega_Land</v>
      </c>
      <c r="C6105" t="s">
        <v>2034</v>
      </c>
      <c r="D6105" s="20" t="s">
        <v>2156</v>
      </c>
      <c r="E6105" s="20" t="s">
        <v>2727</v>
      </c>
      <c r="F6105" s="127">
        <v>2.9416248554998901</v>
      </c>
      <c r="G6105" s="128">
        <v>99.113298891348094</v>
      </c>
      <c r="H6105" s="51">
        <f>ACOS(COS(RADIANS(90-F6106)) * COS(RADIANS(90-F6105)) + SIN(RADIANS(90-F6106)) * SIN(RADIANS(90-F6105)) * COS(RADIANS(G6106-G6105))) * 6371392 * IFERROR(IF(AVERAGEIF('TT History'!$B:$B, D6105, 'TT History'!$E:$E) &gt; 9.8%, 1.1205, IF(AVERAGEIF('TT History'!$B:$B, D6105, 'TT History'!$E:$E) &gt;= 8.5%, 1.1055, 1.0525)), 1.0525)</f>
        <v>8.0797700547707123</v>
      </c>
    </row>
    <row r="6106" spans="1:8" x14ac:dyDescent="0.25">
      <c r="A6106" t="s">
        <v>176</v>
      </c>
      <c r="B6106" t="str">
        <f>VLOOKUP(C6106, olt_db!$B$2:$E$70, 2, 0)</f>
        <v>OLT-SMGN-Mega_Land</v>
      </c>
      <c r="C6106" t="s">
        <v>2034</v>
      </c>
      <c r="D6106" s="20" t="s">
        <v>2156</v>
      </c>
      <c r="E6106" s="20" t="s">
        <v>2728</v>
      </c>
      <c r="F6106" s="127">
        <v>2.9416929590093699</v>
      </c>
      <c r="G6106" s="128">
        <v>99.113310205970905</v>
      </c>
      <c r="H6106" s="51">
        <f>ACOS(COS(RADIANS(90-F6107)) * COS(RADIANS(90-F6106)) + SIN(RADIANS(90-F6107)) * SIN(RADIANS(90-F6106)) * COS(RADIANS(G6107-G6106))) * 6371392 * IFERROR(IF(AVERAGEIF('TT History'!$B:$B, D6106, 'TT History'!$E:$E) &gt; 9.8%, 1.1205, IF(AVERAGEIF('TT History'!$B:$B, D6106, 'TT History'!$E:$E) &gt;= 8.5%, 1.1055, 1.0525)), 1.0525)</f>
        <v>29.019040094895569</v>
      </c>
    </row>
    <row r="6107" spans="1:8" x14ac:dyDescent="0.25">
      <c r="A6107" t="s">
        <v>176</v>
      </c>
      <c r="B6107" t="str">
        <f>VLOOKUP(C6107, olt_db!$B$2:$E$70, 2, 0)</f>
        <v>OLT-SMGN-Mega_Land</v>
      </c>
      <c r="C6107" t="s">
        <v>2034</v>
      </c>
      <c r="D6107" s="20" t="s">
        <v>2156</v>
      </c>
      <c r="E6107" s="20" t="s">
        <v>2729</v>
      </c>
      <c r="F6107" s="127">
        <v>2.9417447603478002</v>
      </c>
      <c r="G6107" s="128">
        <v>99.113552994498505</v>
      </c>
      <c r="H6107" s="51">
        <f>ACOS(COS(RADIANS(90-F6108)) * COS(RADIANS(90-F6107)) + SIN(RADIANS(90-F6108)) * SIN(RADIANS(90-F6107)) * COS(RADIANS(G6108-G6107))) * 6371392 * IFERROR(IF(AVERAGEIF('TT History'!$B:$B, D6107, 'TT History'!$E:$E) &gt; 9.8%, 1.1205, IF(AVERAGEIF('TT History'!$B:$B, D6107, 'TT History'!$E:$E) &gt;= 8.5%, 1.1055, 1.0525)), 1.0525)</f>
        <v>25.157435307242796</v>
      </c>
    </row>
    <row r="6108" spans="1:8" x14ac:dyDescent="0.25">
      <c r="A6108" t="s">
        <v>176</v>
      </c>
      <c r="B6108" t="str">
        <f>VLOOKUP(C6108, olt_db!$B$2:$E$70, 2, 0)</f>
        <v>OLT-SMGN-Mega_Land</v>
      </c>
      <c r="C6108" t="s">
        <v>2034</v>
      </c>
      <c r="D6108" s="20" t="s">
        <v>2156</v>
      </c>
      <c r="E6108" s="20" t="s">
        <v>2730</v>
      </c>
      <c r="F6108" s="127">
        <v>2.9418164667990299</v>
      </c>
      <c r="G6108" s="128">
        <v>99.113755895848001</v>
      </c>
      <c r="H6108" s="51">
        <f>ACOS(COS(RADIANS(90-F6109)) * COS(RADIANS(90-F6108)) + SIN(RADIANS(90-F6109)) * SIN(RADIANS(90-F6108)) * COS(RADIANS(G6109-G6108))) * 6371392 * IFERROR(IF(AVERAGEIF('TT History'!$B:$B, D6108, 'TT History'!$E:$E) &gt; 9.8%, 1.1205, IF(AVERAGEIF('TT History'!$B:$B, D6108, 'TT History'!$E:$E) &gt;= 8.5%, 1.1055, 1.0525)), 1.0525)</f>
        <v>27.699931745500006</v>
      </c>
    </row>
    <row r="6109" spans="1:8" x14ac:dyDescent="0.25">
      <c r="A6109" t="s">
        <v>176</v>
      </c>
      <c r="B6109" t="str">
        <f>VLOOKUP(C6109, olt_db!$B$2:$E$70, 2, 0)</f>
        <v>OLT-SMGN-Mega_Land</v>
      </c>
      <c r="C6109" t="s">
        <v>2034</v>
      </c>
      <c r="D6109" s="20" t="s">
        <v>2156</v>
      </c>
      <c r="E6109" s="20" t="s">
        <v>2731</v>
      </c>
      <c r="F6109" s="127">
        <v>2.9419430312529098</v>
      </c>
      <c r="G6109" s="128">
        <v>99.113956147213997</v>
      </c>
      <c r="H6109" s="51">
        <f>ACOS(COS(RADIANS(90-F6110)) * COS(RADIANS(90-F6109)) + SIN(RADIANS(90-F6110)) * SIN(RADIANS(90-F6109)) * COS(RADIANS(G6110-G6109))) * 6371392 * IFERROR(IF(AVERAGEIF('TT History'!$B:$B, D6109, 'TT History'!$E:$E) &gt; 9.8%, 1.1205, IF(AVERAGEIF('TT History'!$B:$B, D6109, 'TT History'!$E:$E) &gt;= 8.5%, 1.1055, 1.0525)), 1.0525)</f>
        <v>24.561976391403295</v>
      </c>
    </row>
    <row r="6110" spans="1:8" x14ac:dyDescent="0.25">
      <c r="A6110" t="s">
        <v>176</v>
      </c>
      <c r="B6110" t="str">
        <f>VLOOKUP(C6110, olt_db!$B$2:$E$70, 2, 0)</f>
        <v>OLT-SMGN-Mega_Land</v>
      </c>
      <c r="C6110" t="s">
        <v>2034</v>
      </c>
      <c r="D6110" s="20" t="s">
        <v>2156</v>
      </c>
      <c r="E6110" s="20" t="s">
        <v>2732</v>
      </c>
      <c r="F6110" s="127">
        <v>2.9420588001156802</v>
      </c>
      <c r="G6110" s="128">
        <v>99.114131416153796</v>
      </c>
      <c r="H6110" s="51">
        <f>ACOS(COS(RADIANS(90-F6111)) * COS(RADIANS(90-F6110)) + SIN(RADIANS(90-F6111)) * SIN(RADIANS(90-F6110)) * COS(RADIANS(G6111-G6110))) * 6371392 * IFERROR(IF(AVERAGEIF('TT History'!$B:$B, D6110, 'TT History'!$E:$E) &gt; 9.8%, 1.1205, IF(AVERAGEIF('TT History'!$B:$B, D6110, 'TT History'!$E:$E) &gt;= 8.5%, 1.1055, 1.0525)), 1.0525)</f>
        <v>18.000472023102795</v>
      </c>
    </row>
    <row r="6111" spans="1:8" x14ac:dyDescent="0.25">
      <c r="A6111" t="s">
        <v>176</v>
      </c>
      <c r="B6111" t="str">
        <f>VLOOKUP(C6111, olt_db!$B$2:$E$70, 2, 0)</f>
        <v>OLT-SMGN-Mega_Land</v>
      </c>
      <c r="C6111" t="s">
        <v>2034</v>
      </c>
      <c r="D6111" s="20" t="s">
        <v>2156</v>
      </c>
      <c r="E6111" s="20" t="s">
        <v>2733</v>
      </c>
      <c r="F6111" s="127">
        <v>2.9421763162918499</v>
      </c>
      <c r="G6111" s="128">
        <v>99.114230759470999</v>
      </c>
      <c r="H6111" s="51">
        <f>ACOS(COS(RADIANS(90-F6112)) * COS(RADIANS(90-F6111)) + SIN(RADIANS(90-F6112)) * SIN(RADIANS(90-F6111)) * COS(RADIANS(G6112-G6111))) * 6371392 * IFERROR(IF(AVERAGEIF('TT History'!$B:$B, D6111, 'TT History'!$E:$E) &gt; 9.8%, 1.1205, IF(AVERAGEIF('TT History'!$B:$B, D6111, 'TT History'!$E:$E) &gt;= 8.5%, 1.1055, 1.0525)), 1.0525)</f>
        <v>13.83093777927454</v>
      </c>
    </row>
    <row r="6112" spans="1:8" x14ac:dyDescent="0.25">
      <c r="A6112" t="s">
        <v>176</v>
      </c>
      <c r="B6112" t="str">
        <f>VLOOKUP(C6112, olt_db!$B$2:$E$70, 2, 0)</f>
        <v>OLT-SMGN-Mega_Land</v>
      </c>
      <c r="C6112" t="s">
        <v>2034</v>
      </c>
      <c r="D6112" s="20" t="s">
        <v>2156</v>
      </c>
      <c r="E6112" s="20" t="s">
        <v>2734</v>
      </c>
      <c r="F6112" s="127">
        <v>2.9422846455772298</v>
      </c>
      <c r="G6112" s="128">
        <v>99.114278045429302</v>
      </c>
      <c r="H6112" s="51">
        <f>ACOS(COS(RADIANS(90-F6113)) * COS(RADIANS(90-F6112)) + SIN(RADIANS(90-F6113)) * SIN(RADIANS(90-F6112)) * COS(RADIANS(G6113-G6112))) * 6371392 * IFERROR(IF(AVERAGEIF('TT History'!$B:$B, D6112, 'TT History'!$E:$E) &gt; 9.8%, 1.1205, IF(AVERAGEIF('TT History'!$B:$B, D6112, 'TT History'!$E:$E) &gt;= 8.5%, 1.1055, 1.0525)), 1.0525)</f>
        <v>11.10163405790937</v>
      </c>
    </row>
    <row r="6113" spans="1:8" x14ac:dyDescent="0.25">
      <c r="A6113" t="s">
        <v>176</v>
      </c>
      <c r="B6113" t="str">
        <f>VLOOKUP(C6113, olt_db!$B$2:$E$70, 2, 0)</f>
        <v>OLT-SMGN-Mega_Land</v>
      </c>
      <c r="C6113" t="s">
        <v>2034</v>
      </c>
      <c r="D6113" s="20" t="s">
        <v>2156</v>
      </c>
      <c r="E6113" s="20" t="s">
        <v>2735</v>
      </c>
      <c r="F6113" s="127">
        <v>2.9423107452041002</v>
      </c>
      <c r="G6113" s="128">
        <v>99.114369356096702</v>
      </c>
      <c r="H6113" s="51">
        <f>ACOS(COS(RADIANS(90-F6114)) * COS(RADIANS(90-F6113)) + SIN(RADIANS(90-F6114)) * SIN(RADIANS(90-F6113)) * COS(RADIANS(G6114-G6113))) * 6371392 * IFERROR(IF(AVERAGEIF('TT History'!$B:$B, D6113, 'TT History'!$E:$E) &gt; 9.8%, 1.1205, IF(AVERAGEIF('TT History'!$B:$B, D6113, 'TT History'!$E:$E) &gt;= 8.5%, 1.1055, 1.0525)), 1.0525)</f>
        <v>15.785390508966193</v>
      </c>
    </row>
    <row r="6114" spans="1:8" x14ac:dyDescent="0.25">
      <c r="A6114" t="s">
        <v>176</v>
      </c>
      <c r="B6114" t="str">
        <f>VLOOKUP(C6114, olt_db!$B$2:$E$70, 2, 0)</f>
        <v>OLT-SMGN-Mega_Land</v>
      </c>
      <c r="C6114" t="s">
        <v>2034</v>
      </c>
      <c r="D6114" s="20" t="s">
        <v>2156</v>
      </c>
      <c r="E6114" s="20" t="s">
        <v>2736</v>
      </c>
      <c r="F6114" s="127">
        <v>2.9424260376400202</v>
      </c>
      <c r="G6114" s="128">
        <v>99.114439440196804</v>
      </c>
      <c r="H6114" s="51">
        <f>ACOS(COS(RADIANS(90-F6115)) * COS(RADIANS(90-F6114)) + SIN(RADIANS(90-F6115)) * SIN(RADIANS(90-F6114)) * COS(RADIANS(G6115-G6114))) * 6371392 * IFERROR(IF(AVERAGEIF('TT History'!$B:$B, D6114, 'TT History'!$E:$E) &gt; 9.8%, 1.1205, IF(AVERAGEIF('TT History'!$B:$B, D6114, 'TT History'!$E:$E) &gt;= 8.5%, 1.1055, 1.0525)), 1.0525)</f>
        <v>16.684275402511343</v>
      </c>
    </row>
    <row r="6115" spans="1:8" x14ac:dyDescent="0.25">
      <c r="A6115" t="s">
        <v>176</v>
      </c>
      <c r="B6115" t="str">
        <f>VLOOKUP(C6115, olt_db!$B$2:$E$70, 2, 0)</f>
        <v>OLT-SMGN-Mega_Land</v>
      </c>
      <c r="C6115" t="s">
        <v>2034</v>
      </c>
      <c r="D6115" s="20" t="s">
        <v>2156</v>
      </c>
      <c r="E6115" s="20" t="s">
        <v>2737</v>
      </c>
      <c r="F6115" s="127">
        <v>2.9425309171578302</v>
      </c>
      <c r="G6115" s="128">
        <v>99.114536117608793</v>
      </c>
      <c r="H6115" s="51">
        <f>ACOS(COS(RADIANS(90-F6116)) * COS(RADIANS(90-F6115)) + SIN(RADIANS(90-F6116)) * SIN(RADIANS(90-F6115)) * COS(RADIANS(G6116-G6115))) * 6371392 * IFERROR(IF(AVERAGEIF('TT History'!$B:$B, D6115, 'TT History'!$E:$E) &gt; 9.8%, 1.1205, IF(AVERAGEIF('TT History'!$B:$B, D6115, 'TT History'!$E:$E) &gt;= 8.5%, 1.1055, 1.0525)), 1.0525)</f>
        <v>15.777798032464995</v>
      </c>
    </row>
    <row r="6116" spans="1:8" x14ac:dyDescent="0.25">
      <c r="A6116" t="s">
        <v>176</v>
      </c>
      <c r="B6116" t="str">
        <f>VLOOKUP(C6116, olt_db!$B$2:$E$70, 2, 0)</f>
        <v>OLT-SMGN-Mega_Land</v>
      </c>
      <c r="C6116" t="s">
        <v>2034</v>
      </c>
      <c r="D6116" s="20" t="s">
        <v>2156</v>
      </c>
      <c r="E6116" s="20" t="s">
        <v>2738</v>
      </c>
      <c r="F6116" s="127">
        <v>2.9425845124304302</v>
      </c>
      <c r="G6116" s="128">
        <v>99.114659972958705</v>
      </c>
      <c r="H6116" s="51">
        <f>ACOS(COS(RADIANS(90-F6117)) * COS(RADIANS(90-F6116)) + SIN(RADIANS(90-F6117)) * SIN(RADIANS(90-F6116)) * COS(RADIANS(G6117-G6116))) * 6371392 * IFERROR(IF(AVERAGEIF('TT History'!$B:$B, D6116, 'TT History'!$E:$E) &gt; 9.8%, 1.1205, IF(AVERAGEIF('TT History'!$B:$B, D6116, 'TT History'!$E:$E) &gt;= 8.5%, 1.1055, 1.0525)), 1.0525)</f>
        <v>31.491453941074408</v>
      </c>
    </row>
    <row r="6117" spans="1:8" x14ac:dyDescent="0.25">
      <c r="A6117" t="s">
        <v>176</v>
      </c>
      <c r="B6117" t="str">
        <f>VLOOKUP(C6117, olt_db!$B$2:$E$70, 2, 0)</f>
        <v>OLT-SMGN-Mega_Land</v>
      </c>
      <c r="C6117" t="s">
        <v>2034</v>
      </c>
      <c r="D6117" s="20" t="s">
        <v>2156</v>
      </c>
      <c r="E6117" s="20" t="s">
        <v>2739</v>
      </c>
      <c r="F6117" s="127">
        <v>2.9426031877965699</v>
      </c>
      <c r="G6117" s="128">
        <v>99.114928744032198</v>
      </c>
      <c r="H6117" s="51">
        <f>ACOS(COS(RADIANS(90-F6118)) * COS(RADIANS(90-F6117)) + SIN(RADIANS(90-F6118)) * SIN(RADIANS(90-F6117)) * COS(RADIANS(G6118-G6117))) * 6371392 * IFERROR(IF(AVERAGEIF('TT History'!$B:$B, D6117, 'TT History'!$E:$E) &gt; 9.8%, 1.1205, IF(AVERAGEIF('TT History'!$B:$B, D6117, 'TT History'!$E:$E) &gt;= 8.5%, 1.1055, 1.0525)), 1.0525)</f>
        <v>25.105983478365946</v>
      </c>
    </row>
    <row r="6118" spans="1:8" x14ac:dyDescent="0.25">
      <c r="A6118" t="s">
        <v>176</v>
      </c>
      <c r="B6118" t="str">
        <f>VLOOKUP(C6118, olt_db!$B$2:$E$70, 2, 0)</f>
        <v>OLT-SMGN-Mega_Land</v>
      </c>
      <c r="C6118" t="s">
        <v>2034</v>
      </c>
      <c r="D6118" s="20" t="s">
        <v>2156</v>
      </c>
      <c r="E6118" s="20" t="s">
        <v>2740</v>
      </c>
      <c r="F6118" s="127">
        <v>2.9426252585439898</v>
      </c>
      <c r="G6118" s="128">
        <v>99.115142394385003</v>
      </c>
      <c r="H6118" s="51">
        <f>ACOS(COS(RADIANS(90-F6119)) * COS(RADIANS(90-F6118)) + SIN(RADIANS(90-F6119)) * SIN(RADIANS(90-F6118)) * COS(RADIANS(G6119-G6118))) * 6371392 * IFERROR(IF(AVERAGEIF('TT History'!$B:$B, D6118, 'TT History'!$E:$E) &gt; 9.8%, 1.1205, IF(AVERAGEIF('TT History'!$B:$B, D6118, 'TT History'!$E:$E) &gt;= 8.5%, 1.1055, 1.0525)), 1.0525)</f>
        <v>24.053846030776036</v>
      </c>
    </row>
    <row r="6119" spans="1:8" x14ac:dyDescent="0.25">
      <c r="A6119" t="s">
        <v>176</v>
      </c>
      <c r="B6119" t="str">
        <f>VLOOKUP(C6119, olt_db!$B$2:$E$70, 2, 0)</f>
        <v>OLT-SMGN-Mega_Land</v>
      </c>
      <c r="C6119" t="s">
        <v>2034</v>
      </c>
      <c r="D6119" s="20" t="s">
        <v>2156</v>
      </c>
      <c r="E6119" s="20" t="s">
        <v>2741</v>
      </c>
      <c r="F6119" s="127">
        <v>2.94263488656195</v>
      </c>
      <c r="G6119" s="128">
        <v>99.115347957762907</v>
      </c>
      <c r="H6119" s="51">
        <f>ACOS(COS(RADIANS(90-F6120)) * COS(RADIANS(90-F6119)) + SIN(RADIANS(90-F6120)) * SIN(RADIANS(90-F6119)) * COS(RADIANS(G6120-G6119))) * 6371392 * IFERROR(IF(AVERAGEIF('TT History'!$B:$B, D6119, 'TT History'!$E:$E) &gt; 9.8%, 1.1205, IF(AVERAGEIF('TT History'!$B:$B, D6119, 'TT History'!$E:$E) &gt;= 8.5%, 1.1055, 1.0525)), 1.0525)</f>
        <v>23.419487633500449</v>
      </c>
    </row>
    <row r="6120" spans="1:8" x14ac:dyDescent="0.25">
      <c r="A6120" t="s">
        <v>176</v>
      </c>
      <c r="B6120" t="str">
        <f>VLOOKUP(C6120, olt_db!$B$2:$E$70, 2, 0)</f>
        <v>OLT-SMGN-Mega_Land</v>
      </c>
      <c r="C6120" t="s">
        <v>2034</v>
      </c>
      <c r="D6120" s="20" t="s">
        <v>2156</v>
      </c>
      <c r="E6120" s="20" t="s">
        <v>2742</v>
      </c>
      <c r="F6120" s="127">
        <v>2.9426861914109499</v>
      </c>
      <c r="G6120" s="128">
        <v>99.115541621731296</v>
      </c>
      <c r="H6120" s="51">
        <f>ACOS(COS(RADIANS(90-F6121)) * COS(RADIANS(90-F6120)) + SIN(RADIANS(90-F6121)) * SIN(RADIANS(90-F6120)) * COS(RADIANS(G6121-G6120))) * 6371392 * IFERROR(IF(AVERAGEIF('TT History'!$B:$B, D6120, 'TT History'!$E:$E) &gt; 9.8%, 1.1205, IF(AVERAGEIF('TT History'!$B:$B, D6120, 'TT History'!$E:$E) &gt;= 8.5%, 1.1055, 1.0525)), 1.0525)</f>
        <v>20.698341941677384</v>
      </c>
    </row>
    <row r="6121" spans="1:8" x14ac:dyDescent="0.25">
      <c r="A6121" t="s">
        <v>176</v>
      </c>
      <c r="B6121" t="str">
        <f>VLOOKUP(C6121, olt_db!$B$2:$E$70, 2, 0)</f>
        <v>OLT-SMGN-Mega_Land</v>
      </c>
      <c r="C6121" t="s">
        <v>2034</v>
      </c>
      <c r="D6121" s="20" t="s">
        <v>2156</v>
      </c>
      <c r="E6121" s="20" t="s">
        <v>2743</v>
      </c>
      <c r="F6121" s="127">
        <v>2.94271596499292</v>
      </c>
      <c r="G6121" s="128">
        <v>99.115716178698307</v>
      </c>
      <c r="H6121" s="51">
        <f>ACOS(COS(RADIANS(90-F6122)) * COS(RADIANS(90-F6121)) + SIN(RADIANS(90-F6122)) * SIN(RADIANS(90-F6121)) * COS(RADIANS(G6122-G6121))) * 6371392 * IFERROR(IF(AVERAGEIF('TT History'!$B:$B, D6121, 'TT History'!$E:$E) &gt; 9.8%, 1.1205, IF(AVERAGEIF('TT History'!$B:$B, D6121, 'TT History'!$E:$E) &gt;= 8.5%, 1.1055, 1.0525)), 1.0525)</f>
        <v>20.027034561996931</v>
      </c>
    </row>
    <row r="6122" spans="1:8" x14ac:dyDescent="0.25">
      <c r="A6122" t="s">
        <v>176</v>
      </c>
      <c r="B6122" t="str">
        <f>VLOOKUP(C6122, olt_db!$B$2:$E$70, 2, 0)</f>
        <v>OLT-SMGN-Mega_Land</v>
      </c>
      <c r="C6122" t="s">
        <v>2034</v>
      </c>
      <c r="D6122" s="20" t="s">
        <v>2156</v>
      </c>
      <c r="E6122" s="20" t="s">
        <v>2744</v>
      </c>
      <c r="F6122" s="127">
        <v>2.9427523061959202</v>
      </c>
      <c r="G6122" s="128">
        <v>99.115883610034004</v>
      </c>
      <c r="H6122" s="51">
        <f>ACOS(COS(RADIANS(90-F6123)) * COS(RADIANS(90-F6122)) + SIN(RADIANS(90-F6123)) * SIN(RADIANS(90-F6122)) * COS(RADIANS(G6123-G6122))) * 6371392 * IFERROR(IF(AVERAGEIF('TT History'!$B:$B, D6122, 'TT History'!$E:$E) &gt; 9.8%, 1.1205, IF(AVERAGEIF('TT History'!$B:$B, D6122, 'TT History'!$E:$E) &gt;= 8.5%, 1.1055, 1.0525)), 1.0525)</f>
        <v>10.285052843070803</v>
      </c>
    </row>
    <row r="6123" spans="1:8" x14ac:dyDescent="0.25">
      <c r="A6123" t="s">
        <v>176</v>
      </c>
      <c r="B6123" t="str">
        <f>VLOOKUP(C6123, olt_db!$B$2:$E$70, 2, 0)</f>
        <v>OLT-SMGN-Mega_Land</v>
      </c>
      <c r="C6123" t="s">
        <v>2034</v>
      </c>
      <c r="D6123" s="20" t="s">
        <v>2156</v>
      </c>
      <c r="E6123" s="20" t="s">
        <v>2745</v>
      </c>
      <c r="F6123" s="127">
        <v>2.9428176902943401</v>
      </c>
      <c r="G6123" s="128">
        <v>99.115942394853803</v>
      </c>
      <c r="H6123" s="51">
        <f>ACOS(COS(RADIANS(90-F6124)) * COS(RADIANS(90-F6123)) + SIN(RADIANS(90-F6124)) * SIN(RADIANS(90-F6123)) * COS(RADIANS(G6124-G6123))) * 6371392 * IFERROR(IF(AVERAGEIF('TT History'!$B:$B, D6123, 'TT History'!$E:$E) &gt; 9.8%, 1.1205, IF(AVERAGEIF('TT History'!$B:$B, D6123, 'TT History'!$E:$E) &gt;= 8.5%, 1.1055, 1.0525)), 1.0525)</f>
        <v>16.797303485474039</v>
      </c>
    </row>
    <row r="6124" spans="1:8" x14ac:dyDescent="0.25">
      <c r="A6124" t="s">
        <v>176</v>
      </c>
      <c r="B6124" t="str">
        <f>VLOOKUP(C6124, olt_db!$B$2:$E$70, 2, 0)</f>
        <v>OLT-SMGN-Mega_Land</v>
      </c>
      <c r="C6124" t="s">
        <v>2034</v>
      </c>
      <c r="D6124" s="20" t="s">
        <v>2156</v>
      </c>
      <c r="E6124" s="20" t="s">
        <v>2746</v>
      </c>
      <c r="F6124" s="127">
        <v>2.9428570930988802</v>
      </c>
      <c r="G6124" s="128">
        <v>99.116080583396993</v>
      </c>
      <c r="H6124" s="51">
        <f>ACOS(COS(RADIANS(90-F6125)) * COS(RADIANS(90-F6124)) + SIN(RADIANS(90-F6125)) * SIN(RADIANS(90-F6124)) * COS(RADIANS(G6125-G6124))) * 6371392 * IFERROR(IF(AVERAGEIF('TT History'!$B:$B, D6124, 'TT History'!$E:$E) &gt; 9.8%, 1.1205, IF(AVERAGEIF('TT History'!$B:$B, D6124, 'TT History'!$E:$E) &gt;= 8.5%, 1.1055, 1.0525)), 1.0525)</f>
        <v>15.392751609761262</v>
      </c>
    </row>
    <row r="6125" spans="1:8" x14ac:dyDescent="0.25">
      <c r="A6125" t="s">
        <v>176</v>
      </c>
      <c r="B6125" t="str">
        <f>VLOOKUP(C6125, olt_db!$B$2:$E$70, 2, 0)</f>
        <v>OLT-SMGN-Mega_Land</v>
      </c>
      <c r="C6125" t="s">
        <v>2034</v>
      </c>
      <c r="D6125" s="20" t="s">
        <v>2156</v>
      </c>
      <c r="E6125" s="20" t="s">
        <v>2747</v>
      </c>
      <c r="F6125" s="127">
        <v>2.9428936598282198</v>
      </c>
      <c r="G6125" s="128">
        <v>99.116207083250799</v>
      </c>
      <c r="H6125" s="51">
        <f>ACOS(COS(RADIANS(90-F6126)) * COS(RADIANS(90-F6125)) + SIN(RADIANS(90-F6126)) * SIN(RADIANS(90-F6125)) * COS(RADIANS(G6126-G6125))) * 6371392 * IFERROR(IF(AVERAGEIF('TT History'!$B:$B, D6125, 'TT History'!$E:$E) &gt; 9.8%, 1.1205, IF(AVERAGEIF('TT History'!$B:$B, D6125, 'TT History'!$E:$E) &gt;= 8.5%, 1.1055, 1.0525)), 1.0525)</f>
        <v>16.64472920972343</v>
      </c>
    </row>
    <row r="6126" spans="1:8" x14ac:dyDescent="0.25">
      <c r="A6126" t="s">
        <v>176</v>
      </c>
      <c r="B6126" t="str">
        <f>VLOOKUP(C6126, olt_db!$B$2:$E$70, 2, 0)</f>
        <v>OLT-SMGN-Mega_Land</v>
      </c>
      <c r="C6126" t="s">
        <v>2034</v>
      </c>
      <c r="D6126" s="20" t="s">
        <v>2156</v>
      </c>
      <c r="E6126" s="20" t="s">
        <v>2748</v>
      </c>
      <c r="F6126" s="127">
        <v>2.9429264625015299</v>
      </c>
      <c r="G6126" s="128">
        <v>99.116345645610295</v>
      </c>
      <c r="H6126" s="51">
        <f>ACOS(COS(RADIANS(90-F6127)) * COS(RADIANS(90-F6126)) + SIN(RADIANS(90-F6127)) * SIN(RADIANS(90-F6126)) * COS(RADIANS(G6127-G6126))) * 6371392 * IFERROR(IF(AVERAGEIF('TT History'!$B:$B, D6126, 'TT History'!$E:$E) &gt; 9.8%, 1.1205, IF(AVERAGEIF('TT History'!$B:$B, D6126, 'TT History'!$E:$E) &gt;= 8.5%, 1.1055, 1.0525)), 1.0525)</f>
        <v>16.250733237244862</v>
      </c>
    </row>
    <row r="6127" spans="1:8" x14ac:dyDescent="0.25">
      <c r="A6127" t="s">
        <v>176</v>
      </c>
      <c r="B6127" t="str">
        <f>VLOOKUP(C6127, olt_db!$B$2:$E$70, 2, 0)</f>
        <v>OLT-SMGN-Mega_Land</v>
      </c>
      <c r="C6127" t="s">
        <v>2034</v>
      </c>
      <c r="D6127" s="20" t="s">
        <v>2156</v>
      </c>
      <c r="E6127" s="20" t="s">
        <v>2749</v>
      </c>
      <c r="F6127" s="127">
        <v>2.9429713298457898</v>
      </c>
      <c r="G6127" s="128">
        <v>99.116477218721599</v>
      </c>
      <c r="H6127" s="51">
        <f>ACOS(COS(RADIANS(90-F6128)) * COS(RADIANS(90-F6127)) + SIN(RADIANS(90-F6128)) * SIN(RADIANS(90-F6127)) * COS(RADIANS(G6128-G6127))) * 6371392 * IFERROR(IF(AVERAGEIF('TT History'!$B:$B, D6127, 'TT History'!$E:$E) &gt; 9.8%, 1.1205, IF(AVERAGEIF('TT History'!$B:$B, D6127, 'TT History'!$E:$E) &gt;= 8.5%, 1.1055, 1.0525)), 1.0525)</f>
        <v>14.296339603251656</v>
      </c>
    </row>
    <row r="6128" spans="1:8" x14ac:dyDescent="0.25">
      <c r="A6128" t="s">
        <v>176</v>
      </c>
      <c r="B6128" t="str">
        <f>VLOOKUP(C6128, olt_db!$B$2:$E$70, 2, 0)</f>
        <v>OLT-SMGN-Mega_Land</v>
      </c>
      <c r="C6128" t="s">
        <v>2034</v>
      </c>
      <c r="D6128" s="20" t="s">
        <v>2156</v>
      </c>
      <c r="E6128" s="20" t="s">
        <v>2750</v>
      </c>
      <c r="F6128" s="127">
        <v>2.94300472861174</v>
      </c>
      <c r="G6128" s="128">
        <v>99.116594866184201</v>
      </c>
      <c r="H6128" s="51">
        <f>ACOS(COS(RADIANS(90-F6129)) * COS(RADIANS(90-F6128)) + SIN(RADIANS(90-F6129)) * SIN(RADIANS(90-F6128)) * COS(RADIANS(G6129-G6128))) * 6371392 * IFERROR(IF(AVERAGEIF('TT History'!$B:$B, D6128, 'TT History'!$E:$E) &gt; 9.8%, 1.1205, IF(AVERAGEIF('TT History'!$B:$B, D6128, 'TT History'!$E:$E) &gt;= 8.5%, 1.1055, 1.0525)), 1.0525)</f>
        <v>16.478325970247177</v>
      </c>
    </row>
    <row r="6129" spans="1:8" x14ac:dyDescent="0.25">
      <c r="A6129" t="s">
        <v>176</v>
      </c>
      <c r="B6129" t="str">
        <f>VLOOKUP(C6129, olt_db!$B$2:$E$70, 2, 0)</f>
        <v>OLT-SMGN-Mega_Land</v>
      </c>
      <c r="C6129" t="s">
        <v>2034</v>
      </c>
      <c r="D6129" s="20" t="s">
        <v>2156</v>
      </c>
      <c r="E6129" s="20" t="s">
        <v>2751</v>
      </c>
      <c r="F6129" s="127">
        <v>2.9430478415204502</v>
      </c>
      <c r="G6129" s="128">
        <v>99.116729071213499</v>
      </c>
      <c r="H6129" s="51">
        <f>ACOS(COS(RADIANS(90-F6130)) * COS(RADIANS(90-F6129)) + SIN(RADIANS(90-F6130)) * SIN(RADIANS(90-F6129)) * COS(RADIANS(G6130-G6129))) * 6371392 * IFERROR(IF(AVERAGEIF('TT History'!$B:$B, D6129, 'TT History'!$E:$E) &gt; 9.8%, 1.1205, IF(AVERAGEIF('TT History'!$B:$B, D6129, 'TT History'!$E:$E) &gt;= 8.5%, 1.1055, 1.0525)), 1.0525)</f>
        <v>15.361582960352179</v>
      </c>
    </row>
    <row r="6130" spans="1:8" x14ac:dyDescent="0.25">
      <c r="A6130" t="s">
        <v>176</v>
      </c>
      <c r="B6130" t="str">
        <f>VLOOKUP(C6130, olt_db!$B$2:$E$70, 2, 0)</f>
        <v>OLT-SMGN-Mega_Land</v>
      </c>
      <c r="C6130" t="s">
        <v>2034</v>
      </c>
      <c r="D6130" s="20" t="s">
        <v>2156</v>
      </c>
      <c r="E6130" s="20" t="s">
        <v>2752</v>
      </c>
      <c r="F6130" s="127">
        <v>2.9430852223476802</v>
      </c>
      <c r="G6130" s="128">
        <v>99.116855055271401</v>
      </c>
      <c r="H6130" s="51">
        <f>ACOS(COS(RADIANS(90-F6131)) * COS(RADIANS(90-F6130)) + SIN(RADIANS(90-F6131)) * SIN(RADIANS(90-F6130)) * COS(RADIANS(G6131-G6130))) * 6371392 * IFERROR(IF(AVERAGEIF('TT History'!$B:$B, D6130, 'TT History'!$E:$E) &gt; 9.8%, 1.1205, IF(AVERAGEIF('TT History'!$B:$B, D6130, 'TT History'!$E:$E) &gt;= 8.5%, 1.1055, 1.0525)), 1.0525)</f>
        <v>19.391736488320625</v>
      </c>
    </row>
    <row r="6131" spans="1:8" x14ac:dyDescent="0.25">
      <c r="A6131" t="s">
        <v>176</v>
      </c>
      <c r="B6131" t="str">
        <f>VLOOKUP(C6131, olt_db!$B$2:$E$70, 2, 0)</f>
        <v>OLT-SMGN-Mega_Land</v>
      </c>
      <c r="C6131" t="s">
        <v>2034</v>
      </c>
      <c r="D6131" s="20" t="s">
        <v>2156</v>
      </c>
      <c r="E6131" s="20" t="s">
        <v>2753</v>
      </c>
      <c r="F6131" s="127">
        <v>2.9431334235564099</v>
      </c>
      <c r="G6131" s="128">
        <v>99.117013782648598</v>
      </c>
      <c r="H6131" s="51">
        <f>ACOS(COS(RADIANS(90-F6132)) * COS(RADIANS(90-F6131)) + SIN(RADIANS(90-F6132)) * SIN(RADIANS(90-F6131)) * COS(RADIANS(G6132-G6131))) * 6371392 * IFERROR(IF(AVERAGEIF('TT History'!$B:$B, D6131, 'TT History'!$E:$E) &gt; 9.8%, 1.1205, IF(AVERAGEIF('TT History'!$B:$B, D6131, 'TT History'!$E:$E) &gt;= 8.5%, 1.1055, 1.0525)), 1.0525)</f>
        <v>17.948253156241599</v>
      </c>
    </row>
    <row r="6132" spans="1:8" x14ac:dyDescent="0.25">
      <c r="A6132" t="s">
        <v>176</v>
      </c>
      <c r="B6132" t="str">
        <f>VLOOKUP(C6132, olt_db!$B$2:$E$70, 2, 0)</f>
        <v>OLT-SMGN-Mega_Land</v>
      </c>
      <c r="C6132" t="s">
        <v>2034</v>
      </c>
      <c r="D6132" s="20" t="s">
        <v>2156</v>
      </c>
      <c r="E6132" s="20" t="s">
        <v>2754</v>
      </c>
      <c r="F6132" s="127">
        <v>2.9431898603206701</v>
      </c>
      <c r="G6132" s="128">
        <v>99.117156563214195</v>
      </c>
      <c r="H6132" s="51">
        <f>ACOS(COS(RADIANS(90-F6133)) * COS(RADIANS(90-F6132)) + SIN(RADIANS(90-F6133)) * SIN(RADIANS(90-F6132)) * COS(RADIANS(G6133-G6132))) * 6371392 * IFERROR(IF(AVERAGEIF('TT History'!$B:$B, D6132, 'TT History'!$E:$E) &gt; 9.8%, 1.1205, IF(AVERAGEIF('TT History'!$B:$B, D6132, 'TT History'!$E:$E) &gt;= 8.5%, 1.1055, 1.0525)), 1.0525)</f>
        <v>17.618945798395579</v>
      </c>
    </row>
    <row r="6133" spans="1:8" x14ac:dyDescent="0.25">
      <c r="A6133" t="s">
        <v>176</v>
      </c>
      <c r="B6133" t="str">
        <f>VLOOKUP(C6133, olt_db!$B$2:$E$70, 2, 0)</f>
        <v>OLT-SMGN-Mega_Land</v>
      </c>
      <c r="C6133" t="s">
        <v>2034</v>
      </c>
      <c r="D6133" s="20" t="s">
        <v>2156</v>
      </c>
      <c r="E6133" s="20" t="s">
        <v>2755</v>
      </c>
      <c r="F6133" s="127">
        <v>2.9432800800322401</v>
      </c>
      <c r="G6133" s="128">
        <v>99.117277234043499</v>
      </c>
      <c r="H6133" s="51">
        <f>ACOS(COS(RADIANS(90-F6134)) * COS(RADIANS(90-F6133)) + SIN(RADIANS(90-F6134)) * SIN(RADIANS(90-F6133)) * COS(RADIANS(G6134-G6133))) * 6371392 * IFERROR(IF(AVERAGEIF('TT History'!$B:$B, D6133, 'TT History'!$E:$E) &gt; 9.8%, 1.1205, IF(AVERAGEIF('TT History'!$B:$B, D6133, 'TT History'!$E:$E) &gt;= 8.5%, 1.1055, 1.0525)), 1.0525)</f>
        <v>18.656129440429268</v>
      </c>
    </row>
    <row r="6134" spans="1:8" x14ac:dyDescent="0.25">
      <c r="A6134" t="s">
        <v>176</v>
      </c>
      <c r="B6134" t="str">
        <f>VLOOKUP(C6134, olt_db!$B$2:$E$70, 2, 0)</f>
        <v>OLT-SMGN-Mega_Land</v>
      </c>
      <c r="C6134" t="s">
        <v>2034</v>
      </c>
      <c r="D6134" s="20" t="s">
        <v>2156</v>
      </c>
      <c r="E6134" s="20" t="s">
        <v>2756</v>
      </c>
      <c r="F6134" s="127">
        <v>2.94337995895786</v>
      </c>
      <c r="G6134" s="128">
        <v>99.117401620879804</v>
      </c>
      <c r="H6134" s="51">
        <f>ACOS(COS(RADIANS(90-F6135)) * COS(RADIANS(90-F6134)) + SIN(RADIANS(90-F6135)) * SIN(RADIANS(90-F6134)) * COS(RADIANS(G6135-G6134))) * 6371392 * IFERROR(IF(AVERAGEIF('TT History'!$B:$B, D6134, 'TT History'!$E:$E) &gt; 9.8%, 1.1205, IF(AVERAGEIF('TT History'!$B:$B, D6134, 'TT History'!$E:$E) &gt;= 8.5%, 1.1055, 1.0525)), 1.0525)</f>
        <v>15.55825074669619</v>
      </c>
    </row>
    <row r="6135" spans="1:8" x14ac:dyDescent="0.25">
      <c r="A6135" t="s">
        <v>176</v>
      </c>
      <c r="B6135" t="str">
        <f>VLOOKUP(C6135, olt_db!$B$2:$E$70, 2, 0)</f>
        <v>OLT-SMGN-Mega_Land</v>
      </c>
      <c r="C6135" t="s">
        <v>2034</v>
      </c>
      <c r="D6135" s="20" t="s">
        <v>2156</v>
      </c>
      <c r="E6135" s="20" t="s">
        <v>2757</v>
      </c>
      <c r="F6135" s="127">
        <v>2.94346517723389</v>
      </c>
      <c r="G6135" s="128">
        <v>99.117503776560994</v>
      </c>
      <c r="H6135" s="51">
        <f>ACOS(COS(RADIANS(90-F6136)) * COS(RADIANS(90-F6135)) + SIN(RADIANS(90-F6136)) * SIN(RADIANS(90-F6135)) * COS(RADIANS(G6136-G6135))) * 6371392 * IFERROR(IF(AVERAGEIF('TT History'!$B:$B, D6135, 'TT History'!$E:$E) &gt; 9.8%, 1.1205, IF(AVERAGEIF('TT History'!$B:$B, D6135, 'TT History'!$E:$E) &gt;= 8.5%, 1.1055, 1.0525)), 1.0525)</f>
        <v>12.262782602732594</v>
      </c>
    </row>
    <row r="6136" spans="1:8" x14ac:dyDescent="0.25">
      <c r="A6136" t="s">
        <v>176</v>
      </c>
      <c r="B6136" t="str">
        <f>VLOOKUP(C6136, olt_db!$B$2:$E$70, 2, 0)</f>
        <v>OLT-SMGN-Mega_Land</v>
      </c>
      <c r="C6136" t="s">
        <v>2034</v>
      </c>
      <c r="D6136" s="20" t="s">
        <v>2156</v>
      </c>
      <c r="E6136" s="20" t="s">
        <v>2758</v>
      </c>
      <c r="F6136" s="127">
        <v>2.9435277904125599</v>
      </c>
      <c r="G6136" s="128">
        <v>99.117587892703895</v>
      </c>
      <c r="H6136" s="51">
        <f>ACOS(COS(RADIANS(90-F6137)) * COS(RADIANS(90-F6136)) + SIN(RADIANS(90-F6137)) * SIN(RADIANS(90-F6136)) * COS(RADIANS(G6137-G6136))) * 6371392 * IFERROR(IF(AVERAGEIF('TT History'!$B:$B, D6136, 'TT History'!$E:$E) &gt; 9.8%, 1.1205, IF(AVERAGEIF('TT History'!$B:$B, D6136, 'TT History'!$E:$E) &gt;= 8.5%, 1.1055, 1.0525)), 1.0525)</f>
        <v>12.109970648752366</v>
      </c>
    </row>
    <row r="6137" spans="1:8" x14ac:dyDescent="0.25">
      <c r="A6137" t="s">
        <v>176</v>
      </c>
      <c r="B6137" t="str">
        <f>VLOOKUP(C6137, olt_db!$B$2:$E$70, 2, 0)</f>
        <v>OLT-SMGN-Mega_Land</v>
      </c>
      <c r="C6137" t="s">
        <v>2034</v>
      </c>
      <c r="D6137" s="20" t="s">
        <v>2156</v>
      </c>
      <c r="E6137" s="20" t="s">
        <v>2759</v>
      </c>
      <c r="F6137" s="127">
        <v>2.9435839727941602</v>
      </c>
      <c r="G6137" s="128">
        <v>99.117674888106905</v>
      </c>
      <c r="H6137" s="51">
        <f>ACOS(COS(RADIANS(90-F6138)) * COS(RADIANS(90-F6137)) + SIN(RADIANS(90-F6138)) * SIN(RADIANS(90-F6137)) * COS(RADIANS(G6138-G6137))) * 6371392 * IFERROR(IF(AVERAGEIF('TT History'!$B:$B, D6137, 'TT History'!$E:$E) &gt; 9.8%, 1.1205, IF(AVERAGEIF('TT History'!$B:$B, D6137, 'TT History'!$E:$E) &gt;= 8.5%, 1.1055, 1.0525)), 1.0525)</f>
        <v>12.990705696995311</v>
      </c>
    </row>
    <row r="6138" spans="1:8" x14ac:dyDescent="0.25">
      <c r="A6138" t="s">
        <v>176</v>
      </c>
      <c r="B6138" t="str">
        <f>VLOOKUP(C6138, olt_db!$B$2:$E$70, 2, 0)</f>
        <v>OLT-SMGN-Mega_Land</v>
      </c>
      <c r="C6138" t="s">
        <v>2034</v>
      </c>
      <c r="D6138" s="20" t="s">
        <v>2156</v>
      </c>
      <c r="E6138" s="20" t="s">
        <v>2760</v>
      </c>
      <c r="F6138" s="127">
        <v>2.9436287133710399</v>
      </c>
      <c r="G6138" s="128">
        <v>99.117776598852501</v>
      </c>
      <c r="H6138" s="51">
        <f>ACOS(COS(RADIANS(90-F6139)) * COS(RADIANS(90-F6138)) + SIN(RADIANS(90-F6139)) * SIN(RADIANS(90-F6138)) * COS(RADIANS(G6139-G6138))) * 6371392 * IFERROR(IF(AVERAGEIF('TT History'!$B:$B, D6138, 'TT History'!$E:$E) &gt; 9.8%, 1.1205, IF(AVERAGEIF('TT History'!$B:$B, D6138, 'TT History'!$E:$E) &gt;= 8.5%, 1.1055, 1.0525)), 1.0525)</f>
        <v>14.580572378227915</v>
      </c>
    </row>
    <row r="6139" spans="1:8" x14ac:dyDescent="0.25">
      <c r="A6139" t="s">
        <v>176</v>
      </c>
      <c r="B6139" t="str">
        <f>VLOOKUP(C6139, olt_db!$B$2:$E$70, 2, 0)</f>
        <v>OLT-SMGN-Mega_Land</v>
      </c>
      <c r="C6139" t="s">
        <v>2034</v>
      </c>
      <c r="D6139" s="20" t="s">
        <v>2156</v>
      </c>
      <c r="E6139" s="20" t="s">
        <v>2761</v>
      </c>
      <c r="F6139" s="127">
        <v>2.9436727435962</v>
      </c>
      <c r="G6139" s="128">
        <v>99.117893291652294</v>
      </c>
      <c r="H6139" s="51">
        <f>ACOS(COS(RADIANS(90-F6140)) * COS(RADIANS(90-F6139)) + SIN(RADIANS(90-F6140)) * SIN(RADIANS(90-F6139)) * COS(RADIANS(G6140-G6139))) * 6371392 * IFERROR(IF(AVERAGEIF('TT History'!$B:$B, D6139, 'TT History'!$E:$E) &gt; 9.8%, 1.1205, IF(AVERAGEIF('TT History'!$B:$B, D6139, 'TT History'!$E:$E) &gt;= 8.5%, 1.1055, 1.0525)), 1.0525)</f>
        <v>11.716457050421681</v>
      </c>
    </row>
    <row r="6140" spans="1:8" x14ac:dyDescent="0.25">
      <c r="A6140" t="s">
        <v>176</v>
      </c>
      <c r="B6140" t="str">
        <f>VLOOKUP(C6140, olt_db!$B$2:$E$70, 2, 0)</f>
        <v>OLT-SMGN-Mega_Land</v>
      </c>
      <c r="C6140" t="s">
        <v>2034</v>
      </c>
      <c r="D6140" s="20" t="s">
        <v>2156</v>
      </c>
      <c r="E6140" s="20" t="s">
        <v>2762</v>
      </c>
      <c r="F6140" s="127">
        <v>2.94375180363045</v>
      </c>
      <c r="G6140" s="128">
        <v>99.117954781076605</v>
      </c>
      <c r="H6140" s="51">
        <f>ACOS(COS(RADIANS(90-F6141)) * COS(RADIANS(90-F6140)) + SIN(RADIANS(90-F6141)) * SIN(RADIANS(90-F6140)) * COS(RADIANS(G6141-G6140))) * 6371392 * IFERROR(IF(AVERAGEIF('TT History'!$B:$B, D6140, 'TT History'!$E:$E) &gt; 9.8%, 1.1205, IF(AVERAGEIF('TT History'!$B:$B, D6140, 'TT History'!$E:$E) &gt;= 8.5%, 1.1055, 1.0525)), 1.0525)</f>
        <v>11.933051997706277</v>
      </c>
    </row>
    <row r="6141" spans="1:8" x14ac:dyDescent="0.25">
      <c r="A6141" t="s">
        <v>176</v>
      </c>
      <c r="B6141" t="str">
        <f>VLOOKUP(C6141, olt_db!$B$2:$E$70, 2, 0)</f>
        <v>OLT-SMGN-Mega_Land</v>
      </c>
      <c r="C6141" t="s">
        <v>2034</v>
      </c>
      <c r="D6141" s="20" t="s">
        <v>2156</v>
      </c>
      <c r="E6141" s="20" t="s">
        <v>2763</v>
      </c>
      <c r="F6141" s="127">
        <v>2.94380602403989</v>
      </c>
      <c r="G6141" s="128">
        <v>99.118041240022507</v>
      </c>
      <c r="H6141" s="51">
        <f>ACOS(COS(RADIANS(90-F6142)) * COS(RADIANS(90-F6141)) + SIN(RADIANS(90-F6142)) * SIN(RADIANS(90-F6141)) * COS(RADIANS(G6142-G6141))) * 6371392 * IFERROR(IF(AVERAGEIF('TT History'!$B:$B, D6141, 'TT History'!$E:$E) &gt; 9.8%, 1.1205, IF(AVERAGEIF('TT History'!$B:$B, D6141, 'TT History'!$E:$E) &gt;= 8.5%, 1.1055, 1.0525)), 1.0525)</f>
        <v>12.62348825949312</v>
      </c>
    </row>
    <row r="6142" spans="1:8" x14ac:dyDescent="0.25">
      <c r="A6142" t="s">
        <v>176</v>
      </c>
      <c r="B6142" t="str">
        <f>VLOOKUP(C6142, olt_db!$B$2:$E$70, 2, 0)</f>
        <v>OLT-SMGN-Mega_Land</v>
      </c>
      <c r="C6142" t="s">
        <v>2034</v>
      </c>
      <c r="D6142" s="20" t="s">
        <v>2156</v>
      </c>
      <c r="E6142" s="20" t="s">
        <v>2764</v>
      </c>
      <c r="F6142" s="127">
        <v>2.9438619073646901</v>
      </c>
      <c r="G6142" s="128">
        <v>99.118133614771693</v>
      </c>
      <c r="H6142" s="51">
        <f>ACOS(COS(RADIANS(90-F6143)) * COS(RADIANS(90-F6142)) + SIN(RADIANS(90-F6143)) * SIN(RADIANS(90-F6142)) * COS(RADIANS(G6143-G6142))) * 6371392 * IFERROR(IF(AVERAGEIF('TT History'!$B:$B, D6142, 'TT History'!$E:$E) &gt; 9.8%, 1.1205, IF(AVERAGEIF('TT History'!$B:$B, D6142, 'TT History'!$E:$E) &gt;= 8.5%, 1.1055, 1.0525)), 1.0525)</f>
        <v>16.246738879950506</v>
      </c>
    </row>
    <row r="6143" spans="1:8" x14ac:dyDescent="0.25">
      <c r="A6143" t="s">
        <v>176</v>
      </c>
      <c r="B6143" t="str">
        <f>VLOOKUP(C6143, olt_db!$B$2:$E$70, 2, 0)</f>
        <v>OLT-SMGN-Mega_Land</v>
      </c>
      <c r="C6143" t="s">
        <v>2034</v>
      </c>
      <c r="D6143" s="20" t="s">
        <v>2156</v>
      </c>
      <c r="E6143" s="20" t="s">
        <v>2765</v>
      </c>
      <c r="F6143" s="127">
        <v>2.94394378480701</v>
      </c>
      <c r="G6143" s="128">
        <v>99.118245863942903</v>
      </c>
      <c r="H6143" s="51">
        <f>ACOS(COS(RADIANS(90-F6144)) * COS(RADIANS(90-F6143)) + SIN(RADIANS(90-F6144)) * SIN(RADIANS(90-F6143)) * COS(RADIANS(G6144-G6143))) * 6371392 * IFERROR(IF(AVERAGEIF('TT History'!$B:$B, D6143, 'TT History'!$E:$E) &gt; 9.8%, 1.1205, IF(AVERAGEIF('TT History'!$B:$B, D6143, 'TT History'!$E:$E) &gt;= 8.5%, 1.1055, 1.0525)), 1.0525)</f>
        <v>23.439091953961444</v>
      </c>
    </row>
    <row r="6144" spans="1:8" x14ac:dyDescent="0.25">
      <c r="A6144" t="s">
        <v>176</v>
      </c>
      <c r="B6144" t="str">
        <f>VLOOKUP(C6144, olt_db!$B$2:$E$70, 2, 0)</f>
        <v>OLT-SMGN-Mega_Land</v>
      </c>
      <c r="C6144" t="s">
        <v>2034</v>
      </c>
      <c r="D6144" s="20" t="s">
        <v>2156</v>
      </c>
      <c r="E6144" s="20" t="s">
        <v>2766</v>
      </c>
      <c r="F6144" s="127">
        <v>2.9440580997752002</v>
      </c>
      <c r="G6144" s="128">
        <v>99.118410516262401</v>
      </c>
      <c r="H6144" s="51">
        <f>ACOS(COS(RADIANS(90-F6145)) * COS(RADIANS(90-F6144)) + SIN(RADIANS(90-F6145)) * SIN(RADIANS(90-F6144)) * COS(RADIANS(G6145-G6144))) * 6371392 * IFERROR(IF(AVERAGEIF('TT History'!$B:$B, D6144, 'TT History'!$E:$E) &gt; 9.8%, 1.1205, IF(AVERAGEIF('TT History'!$B:$B, D6144, 'TT History'!$E:$E) &gt;= 8.5%, 1.1055, 1.0525)), 1.0525)</f>
        <v>26.194982855072229</v>
      </c>
    </row>
    <row r="6145" spans="1:8" x14ac:dyDescent="0.25">
      <c r="A6145" t="s">
        <v>176</v>
      </c>
      <c r="B6145" t="str">
        <f>VLOOKUP(C6145, olt_db!$B$2:$E$70, 2, 0)</f>
        <v>OLT-SMGN-Mega_Land</v>
      </c>
      <c r="C6145" t="s">
        <v>2034</v>
      </c>
      <c r="D6145" s="20" t="s">
        <v>2156</v>
      </c>
      <c r="E6145" s="20" t="s">
        <v>2767</v>
      </c>
      <c r="F6145" s="127">
        <v>2.94419583424536</v>
      </c>
      <c r="G6145" s="128">
        <v>99.118587162436199</v>
      </c>
      <c r="H6145" s="51">
        <f>ACOS(COS(RADIANS(90-F6146)) * COS(RADIANS(90-F6145)) + SIN(RADIANS(90-F6146)) * SIN(RADIANS(90-F6145)) * COS(RADIANS(G6146-G6145))) * 6371392 * IFERROR(IF(AVERAGEIF('TT History'!$B:$B, D6145, 'TT History'!$E:$E) &gt; 9.8%, 1.1205, IF(AVERAGEIF('TT History'!$B:$B, D6145, 'TT History'!$E:$E) &gt;= 8.5%, 1.1055, 1.0525)), 1.0525)</f>
        <v>21.721111511819352</v>
      </c>
    </row>
    <row r="6146" spans="1:8" x14ac:dyDescent="0.25">
      <c r="A6146" t="s">
        <v>176</v>
      </c>
      <c r="B6146" t="str">
        <f>VLOOKUP(C6146, olt_db!$B$2:$E$70, 2, 0)</f>
        <v>OLT-SMGN-Mega_Land</v>
      </c>
      <c r="C6146" t="s">
        <v>2034</v>
      </c>
      <c r="D6146" s="20" t="s">
        <v>2156</v>
      </c>
      <c r="E6146" s="20" t="s">
        <v>2768</v>
      </c>
      <c r="F6146" s="127">
        <v>2.9442907384532799</v>
      </c>
      <c r="G6146" s="128">
        <v>99.118746856698905</v>
      </c>
      <c r="H6146" s="51">
        <f>ACOS(COS(RADIANS(90-F6147)) * COS(RADIANS(90-F6146)) + SIN(RADIANS(90-F6147)) * SIN(RADIANS(90-F6146)) * COS(RADIANS(G6147-G6146))) * 6371392 * IFERROR(IF(AVERAGEIF('TT History'!$B:$B, D6146, 'TT History'!$E:$E) &gt; 9.8%, 1.1205, IF(AVERAGEIF('TT History'!$B:$B, D6146, 'TT History'!$E:$E) &gt;= 8.5%, 1.1055, 1.0525)), 1.0525)</f>
        <v>30.624042660403333</v>
      </c>
    </row>
    <row r="6147" spans="1:8" x14ac:dyDescent="0.25">
      <c r="A6147" t="s">
        <v>176</v>
      </c>
      <c r="B6147" t="str">
        <f>VLOOKUP(C6147, olt_db!$B$2:$E$70, 2, 0)</f>
        <v>OLT-SMGN-Mega_Land</v>
      </c>
      <c r="C6147" t="s">
        <v>2034</v>
      </c>
      <c r="D6147" s="20" t="s">
        <v>2156</v>
      </c>
      <c r="E6147" s="20" t="s">
        <v>2769</v>
      </c>
      <c r="F6147" s="127">
        <v>2.94443915517583</v>
      </c>
      <c r="G6147" s="128">
        <v>99.118962630982594</v>
      </c>
      <c r="H6147" s="51">
        <f>ACOS(COS(RADIANS(90-F6148)) * COS(RADIANS(90-F6147)) + SIN(RADIANS(90-F6148)) * SIN(RADIANS(90-F6147)) * COS(RADIANS(G6148-G6147))) * 6371392 * IFERROR(IF(AVERAGEIF('TT History'!$B:$B, D6147, 'TT History'!$E:$E) &gt; 9.8%, 1.1205, IF(AVERAGEIF('TT History'!$B:$B, D6147, 'TT History'!$E:$E) &gt;= 8.5%, 1.1055, 1.0525)), 1.0525)</f>
        <v>23.618180897808735</v>
      </c>
    </row>
    <row r="6148" spans="1:8" x14ac:dyDescent="0.25">
      <c r="A6148" t="s">
        <v>176</v>
      </c>
      <c r="B6148" t="str">
        <f>VLOOKUP(C6148, olt_db!$B$2:$E$70, 2, 0)</f>
        <v>OLT-SMGN-Mega_Land</v>
      </c>
      <c r="C6148" t="s">
        <v>2034</v>
      </c>
      <c r="D6148" s="20" t="s">
        <v>2156</v>
      </c>
      <c r="E6148" s="20" t="s">
        <v>2770</v>
      </c>
      <c r="F6148" s="127">
        <v>2.9444937692601401</v>
      </c>
      <c r="G6148" s="128">
        <v>99.119157152707302</v>
      </c>
      <c r="H6148" s="51">
        <f>ACOS(COS(RADIANS(90-F6149)) * COS(RADIANS(90-F6148)) + SIN(RADIANS(90-F6149)) * SIN(RADIANS(90-F6148)) * COS(RADIANS(G6149-G6148))) * 6371392 * IFERROR(IF(AVERAGEIF('TT History'!$B:$B, D6148, 'TT History'!$E:$E) &gt; 9.8%, 1.1205, IF(AVERAGEIF('TT History'!$B:$B, D6148, 'TT History'!$E:$E) &gt;= 8.5%, 1.1055, 1.0525)), 1.0525)</f>
        <v>19.864083246581366</v>
      </c>
    </row>
    <row r="6149" spans="1:8" x14ac:dyDescent="0.25">
      <c r="A6149" t="s">
        <v>176</v>
      </c>
      <c r="B6149" t="str">
        <f>VLOOKUP(C6149, olt_db!$B$2:$E$70, 2, 0)</f>
        <v>OLT-SMGN-Mega_Land</v>
      </c>
      <c r="C6149" t="s">
        <v>2034</v>
      </c>
      <c r="D6149" s="20" t="s">
        <v>2156</v>
      </c>
      <c r="E6149" s="20" t="s">
        <v>2771</v>
      </c>
      <c r="F6149" s="127">
        <v>2.9445157119715599</v>
      </c>
      <c r="G6149" s="128">
        <v>99.119325670164997</v>
      </c>
      <c r="H6149" s="51">
        <f>ACOS(COS(RADIANS(90-F6150)) * COS(RADIANS(90-F6149)) + SIN(RADIANS(90-F6150)) * SIN(RADIANS(90-F6149)) * COS(RADIANS(G6150-G6149))) * 6371392 * IFERROR(IF(AVERAGEIF('TT History'!$B:$B, D6149, 'TT History'!$E:$E) &gt; 9.8%, 1.1205, IF(AVERAGEIF('TT History'!$B:$B, D6149, 'TT History'!$E:$E) &gt;= 8.5%, 1.1055, 1.0525)), 1.0525)</f>
        <v>15.813198401728634</v>
      </c>
    </row>
    <row r="6150" spans="1:8" x14ac:dyDescent="0.25">
      <c r="A6150" t="s">
        <v>176</v>
      </c>
      <c r="B6150" t="str">
        <f>VLOOKUP(C6150, olt_db!$B$2:$E$70, 2, 0)</f>
        <v>OLT-SMGN-Mega_Land</v>
      </c>
      <c r="C6150" t="s">
        <v>2034</v>
      </c>
      <c r="D6150" s="20" t="s">
        <v>2156</v>
      </c>
      <c r="E6150" s="20" t="s">
        <v>2772</v>
      </c>
      <c r="F6150" s="127">
        <v>2.9445415953868199</v>
      </c>
      <c r="G6150" s="128">
        <v>99.119458453571497</v>
      </c>
      <c r="H6150" s="51">
        <f>ACOS(COS(RADIANS(90-F6151)) * COS(RADIANS(90-F6150)) + SIN(RADIANS(90-F6151)) * SIN(RADIANS(90-F6150)) * COS(RADIANS(G6151-G6150))) * 6371392 * IFERROR(IF(AVERAGEIF('TT History'!$B:$B, D6150, 'TT History'!$E:$E) &gt; 9.8%, 1.1205, IF(AVERAGEIF('TT History'!$B:$B, D6150, 'TT History'!$E:$E) &gt;= 8.5%, 1.1055, 1.0525)), 1.0525)</f>
        <v>21.058464874171584</v>
      </c>
    </row>
    <row r="6151" spans="1:8" x14ac:dyDescent="0.25">
      <c r="A6151" t="s">
        <v>176</v>
      </c>
      <c r="B6151" t="str">
        <f>VLOOKUP(C6151, olt_db!$B$2:$E$70, 2, 0)</f>
        <v>OLT-SMGN-Mega_Land</v>
      </c>
      <c r="C6151" t="s">
        <v>2034</v>
      </c>
      <c r="D6151" s="20" t="s">
        <v>2156</v>
      </c>
      <c r="E6151" s="20" t="s">
        <v>2773</v>
      </c>
      <c r="F6151" s="127">
        <v>2.9445926152975601</v>
      </c>
      <c r="G6151" s="128">
        <v>99.119631222120702</v>
      </c>
      <c r="H6151" s="51">
        <f>ACOS(COS(RADIANS(90-F6152)) * COS(RADIANS(90-F6151)) + SIN(RADIANS(90-F6152)) * SIN(RADIANS(90-F6151)) * COS(RADIANS(G6152-G6151))) * 6371392 * IFERROR(IF(AVERAGEIF('TT History'!$B:$B, D6151, 'TT History'!$E:$E) &gt; 9.8%, 1.1205, IF(AVERAGEIF('TT History'!$B:$B, D6151, 'TT History'!$E:$E) &gt;= 8.5%, 1.1055, 1.0525)), 1.0525)</f>
        <v>17.246929762781949</v>
      </c>
    </row>
    <row r="6152" spans="1:8" x14ac:dyDescent="0.25">
      <c r="A6152" t="s">
        <v>176</v>
      </c>
      <c r="B6152" t="str">
        <f>VLOOKUP(C6152, olt_db!$B$2:$E$70, 2, 0)</f>
        <v>OLT-SMGN-Mega_Land</v>
      </c>
      <c r="C6152" t="s">
        <v>2034</v>
      </c>
      <c r="D6152" s="20" t="s">
        <v>2156</v>
      </c>
      <c r="E6152" s="20" t="s">
        <v>2774</v>
      </c>
      <c r="F6152" s="127">
        <v>2.9445981696507801</v>
      </c>
      <c r="G6152" s="128">
        <v>99.119778672960607</v>
      </c>
      <c r="H6152" s="51">
        <f>ACOS(COS(RADIANS(90-F6153)) * COS(RADIANS(90-F6152)) + SIN(RADIANS(90-F6153)) * SIN(RADIANS(90-F6152)) * COS(RADIANS(G6153-G6152))) * 6371392 * IFERROR(IF(AVERAGEIF('TT History'!$B:$B, D6152, 'TT History'!$E:$E) &gt; 9.8%, 1.1205, IF(AVERAGEIF('TT History'!$B:$B, D6152, 'TT History'!$E:$E) &gt;= 8.5%, 1.1055, 1.0525)), 1.0525)</f>
        <v>14.996824267520729</v>
      </c>
    </row>
    <row r="6153" spans="1:8" x14ac:dyDescent="0.25">
      <c r="A6153" t="s">
        <v>176</v>
      </c>
      <c r="B6153" t="str">
        <f>VLOOKUP(C6153, olt_db!$B$2:$E$70, 2, 0)</f>
        <v>OLT-SMGN-Mega_Land</v>
      </c>
      <c r="C6153" t="s">
        <v>2034</v>
      </c>
      <c r="D6153" s="20" t="s">
        <v>2156</v>
      </c>
      <c r="E6153" s="20" t="s">
        <v>2775</v>
      </c>
      <c r="F6153" s="127">
        <v>2.9445235402866099</v>
      </c>
      <c r="G6153" s="128">
        <v>99.119882967815002</v>
      </c>
      <c r="H6153" s="51">
        <f>ACOS(COS(RADIANS(90-F6154)) * COS(RADIANS(90-F6153)) + SIN(RADIANS(90-F6154)) * SIN(RADIANS(90-F6153)) * COS(RADIANS(G6154-G6153))) * 6371392 * IFERROR(IF(AVERAGEIF('TT History'!$B:$B, D6153, 'TT History'!$E:$E) &gt; 9.8%, 1.1205, IF(AVERAGEIF('TT History'!$B:$B, D6153, 'TT History'!$E:$E) &gt;= 8.5%, 1.1055, 1.0525)), 1.0525)</f>
        <v>20.318085760779415</v>
      </c>
    </row>
    <row r="6154" spans="1:8" x14ac:dyDescent="0.25">
      <c r="A6154" t="s">
        <v>176</v>
      </c>
      <c r="B6154" t="str">
        <f>VLOOKUP(C6154, olt_db!$B$2:$E$70, 2, 0)</f>
        <v>OLT-SMGN-Mega_Land</v>
      </c>
      <c r="C6154" t="s">
        <v>2034</v>
      </c>
      <c r="D6154" s="20" t="s">
        <v>2156</v>
      </c>
      <c r="E6154" s="20" t="s">
        <v>2776</v>
      </c>
      <c r="F6154" s="127">
        <v>2.9444013492738499</v>
      </c>
      <c r="G6154" s="128">
        <v>99.120006443417395</v>
      </c>
      <c r="H6154" s="51">
        <f>ACOS(COS(RADIANS(90-F6155)) * COS(RADIANS(90-F6154)) + SIN(RADIANS(90-F6155)) * SIN(RADIANS(90-F6154)) * COS(RADIANS(G6155-G6154))) * 6371392 * IFERROR(IF(AVERAGEIF('TT History'!$B:$B, D6154, 'TT History'!$E:$E) &gt; 9.8%, 1.1205, IF(AVERAGEIF('TT History'!$B:$B, D6154, 'TT History'!$E:$E) &gt;= 8.5%, 1.1055, 1.0525)), 1.0525)</f>
        <v>15.742318057924441</v>
      </c>
    </row>
    <row r="6155" spans="1:8" x14ac:dyDescent="0.25">
      <c r="A6155" t="s">
        <v>176</v>
      </c>
      <c r="B6155" t="str">
        <f>VLOOKUP(C6155, olt_db!$B$2:$E$70, 2, 0)</f>
        <v>OLT-SMGN-Mega_Land</v>
      </c>
      <c r="C6155" t="s">
        <v>2034</v>
      </c>
      <c r="D6155" s="20" t="s">
        <v>2156</v>
      </c>
      <c r="E6155" s="20" t="s">
        <v>2777</v>
      </c>
      <c r="F6155" s="127">
        <v>2.9443914971346401</v>
      </c>
      <c r="G6155" s="128">
        <v>99.120140766425394</v>
      </c>
      <c r="H6155" s="51">
        <f>ACOS(COS(RADIANS(90-F6156)) * COS(RADIANS(90-F6155)) + SIN(RADIANS(90-F6156)) * SIN(RADIANS(90-F6155)) * COS(RADIANS(G6156-G6155))) * 6371392 * IFERROR(IF(AVERAGEIF('TT History'!$B:$B, D6155, 'TT History'!$E:$E) &gt; 9.8%, 1.1205, IF(AVERAGEIF('TT History'!$B:$B, D6155, 'TT History'!$E:$E) &gt;= 8.5%, 1.1055, 1.0525)), 1.0525)</f>
        <v>16.245202327763653</v>
      </c>
    </row>
    <row r="6156" spans="1:8" x14ac:dyDescent="0.25">
      <c r="A6156" t="s">
        <v>176</v>
      </c>
      <c r="B6156" t="str">
        <f>VLOOKUP(C6156, olt_db!$B$2:$E$70, 2, 0)</f>
        <v>OLT-SMGN-Mega_Land</v>
      </c>
      <c r="C6156" t="s">
        <v>2034</v>
      </c>
      <c r="D6156" s="20" t="s">
        <v>2156</v>
      </c>
      <c r="E6156" s="20" t="s">
        <v>2778</v>
      </c>
      <c r="F6156" s="127">
        <v>2.9443874951576201</v>
      </c>
      <c r="G6156" s="128">
        <v>99.120279696432206</v>
      </c>
      <c r="H6156" s="51">
        <f>ACOS(COS(RADIANS(90-F6157)) * COS(RADIANS(90-F6156)) + SIN(RADIANS(90-F6157)) * SIN(RADIANS(90-F6156)) * COS(RADIANS(G6157-G6156))) * 6371392 * IFERROR(IF(AVERAGEIF('TT History'!$B:$B, D6156, 'TT History'!$E:$E) &gt; 9.8%, 1.1205, IF(AVERAGEIF('TT History'!$B:$B, D6156, 'TT History'!$E:$E) &gt;= 8.5%, 1.1055, 1.0525)), 1.0525)</f>
        <v>12.55289230852617</v>
      </c>
    </row>
    <row r="6157" spans="1:8" x14ac:dyDescent="0.25">
      <c r="A6157" t="s">
        <v>176</v>
      </c>
      <c r="B6157" t="str">
        <f>VLOOKUP(C6157, olt_db!$B$2:$E$70, 2, 0)</f>
        <v>OLT-SMGN-Mega_Land</v>
      </c>
      <c r="C6157" t="s">
        <v>2034</v>
      </c>
      <c r="D6157" s="20" t="s">
        <v>2156</v>
      </c>
      <c r="E6157" s="20" t="s">
        <v>2779</v>
      </c>
      <c r="F6157" s="127">
        <v>2.9443946016562301</v>
      </c>
      <c r="G6157" s="128">
        <v>99.120386860165894</v>
      </c>
      <c r="H6157" s="51">
        <f>ACOS(COS(RADIANS(90-F6158)) * COS(RADIANS(90-F6157)) + SIN(RADIANS(90-F6158)) * SIN(RADIANS(90-F6157)) * COS(RADIANS(G6158-G6157))) * 6371392 * IFERROR(IF(AVERAGEIF('TT History'!$B:$B, D6157, 'TT History'!$E:$E) &gt; 9.8%, 1.1205, IF(AVERAGEIF('TT History'!$B:$B, D6157, 'TT History'!$E:$E) &gt;= 8.5%, 1.1055, 1.0525)), 1.0525)</f>
        <v>14.83482194968791</v>
      </c>
    </row>
    <row r="6158" spans="1:8" x14ac:dyDescent="0.25">
      <c r="A6158" t="s">
        <v>176</v>
      </c>
      <c r="B6158" t="str">
        <f>VLOOKUP(C6158, olt_db!$B$2:$E$70, 2, 0)</f>
        <v>OLT-SMGN-Mega_Land</v>
      </c>
      <c r="C6158" t="s">
        <v>2034</v>
      </c>
      <c r="D6158" s="20" t="s">
        <v>2156</v>
      </c>
      <c r="E6158" s="20" t="s">
        <v>2780</v>
      </c>
      <c r="F6158" s="127">
        <v>2.9444086322443601</v>
      </c>
      <c r="G6158" s="128">
        <v>99.120512999765594</v>
      </c>
      <c r="H6158" s="51">
        <f>ACOS(COS(RADIANS(90-F6159)) * COS(RADIANS(90-F6158)) + SIN(RADIANS(90-F6159)) * SIN(RADIANS(90-F6158)) * COS(RADIANS(G6159-G6158))) * 6371392 * IFERROR(IF(AVERAGEIF('TT History'!$B:$B, D6158, 'TT History'!$E:$E) &gt; 9.8%, 1.1205, IF(AVERAGEIF('TT History'!$B:$B, D6158, 'TT History'!$E:$E) &gt;= 8.5%, 1.1055, 1.0525)), 1.0525)</f>
        <v>10.599176043044015</v>
      </c>
    </row>
    <row r="6159" spans="1:8" x14ac:dyDescent="0.25">
      <c r="A6159" t="s">
        <v>176</v>
      </c>
      <c r="B6159" t="str">
        <f>VLOOKUP(C6159, olt_db!$B$2:$E$70, 2, 0)</f>
        <v>OLT-SMGN-Mega_Land</v>
      </c>
      <c r="C6159" t="s">
        <v>2034</v>
      </c>
      <c r="D6159" s="20" t="s">
        <v>2156</v>
      </c>
      <c r="E6159" s="20" t="s">
        <v>2781</v>
      </c>
      <c r="F6159" s="127">
        <v>2.9444142612270601</v>
      </c>
      <c r="G6159" s="128">
        <v>99.120603504647306</v>
      </c>
      <c r="H6159" s="51">
        <f>ACOS(COS(RADIANS(90-F6160)) * COS(RADIANS(90-F6159)) + SIN(RADIANS(90-F6160)) * SIN(RADIANS(90-F6159)) * COS(RADIANS(G6160-G6159))) * 6371392 * IFERROR(IF(AVERAGEIF('TT History'!$B:$B, D6159, 'TT History'!$E:$E) &gt; 9.8%, 1.1205, IF(AVERAGEIF('TT History'!$B:$B, D6159, 'TT History'!$E:$E) &gt;= 8.5%, 1.1055, 1.0525)), 1.0525)</f>
        <v>13.94453786565523</v>
      </c>
    </row>
    <row r="6160" spans="1:8" x14ac:dyDescent="0.25">
      <c r="A6160" t="s">
        <v>176</v>
      </c>
      <c r="B6160" t="str">
        <f>VLOOKUP(C6160, olt_db!$B$2:$E$70, 2, 0)</f>
        <v>OLT-SMGN-Mega_Land</v>
      </c>
      <c r="C6160" t="s">
        <v>2034</v>
      </c>
      <c r="D6160" s="20" t="s">
        <v>2156</v>
      </c>
      <c r="E6160" s="20" t="s">
        <v>2782</v>
      </c>
      <c r="F6160" s="127">
        <v>2.9444323579710399</v>
      </c>
      <c r="G6160" s="128">
        <v>99.1207214189686</v>
      </c>
      <c r="H6160" s="51">
        <f>ACOS(COS(RADIANS(90-F6161)) * COS(RADIANS(90-F6160)) + SIN(RADIANS(90-F6161)) * SIN(RADIANS(90-F6160)) * COS(RADIANS(G6161-G6160))) * 6371392 * IFERROR(IF(AVERAGEIF('TT History'!$B:$B, D6160, 'TT History'!$E:$E) &gt; 9.8%, 1.1205, IF(AVERAGEIF('TT History'!$B:$B, D6160, 'TT History'!$E:$E) &gt;= 8.5%, 1.1055, 1.0525)), 1.0525)</f>
        <v>10.408578267017857</v>
      </c>
    </row>
    <row r="6161" spans="1:8" x14ac:dyDescent="0.25">
      <c r="A6161" t="s">
        <v>176</v>
      </c>
      <c r="B6161" t="str">
        <f>VLOOKUP(C6161, olt_db!$B$2:$E$70, 2, 0)</f>
        <v>OLT-SMGN-Mega_Land</v>
      </c>
      <c r="C6161" t="s">
        <v>2034</v>
      </c>
      <c r="D6161" s="20" t="s">
        <v>2156</v>
      </c>
      <c r="E6161" s="20" t="s">
        <v>2783</v>
      </c>
      <c r="F6161" s="127">
        <v>2.9444451469802702</v>
      </c>
      <c r="G6161" s="128">
        <v>99.120809545359705</v>
      </c>
      <c r="H6161" s="51">
        <f>ACOS(COS(RADIANS(90-F6162)) * COS(RADIANS(90-F6161)) + SIN(RADIANS(90-F6162)) * SIN(RADIANS(90-F6161)) * COS(RADIANS(G6162-G6161))) * 6371392 * IFERROR(IF(AVERAGEIF('TT History'!$B:$B, D6161, 'TT History'!$E:$E) &gt; 9.8%, 1.1205, IF(AVERAGEIF('TT History'!$B:$B, D6161, 'TT History'!$E:$E) &gt;= 8.5%, 1.1055, 1.0525)), 1.0525)</f>
        <v>18.764198288258264</v>
      </c>
    </row>
    <row r="6162" spans="1:8" x14ac:dyDescent="0.25">
      <c r="A6162" t="s">
        <v>176</v>
      </c>
      <c r="B6162" t="str">
        <f>VLOOKUP(C6162, olt_db!$B$2:$E$70, 2, 0)</f>
        <v>OLT-SMGN-Mega_Land</v>
      </c>
      <c r="C6162" t="s">
        <v>2034</v>
      </c>
      <c r="D6162" s="20" t="s">
        <v>2156</v>
      </c>
      <c r="E6162" s="20" t="s">
        <v>2784</v>
      </c>
      <c r="F6162" s="127">
        <v>2.9444692560377099</v>
      </c>
      <c r="G6162" s="128">
        <v>99.120968256228394</v>
      </c>
      <c r="H6162" s="51">
        <f>ACOS(COS(RADIANS(90-F6163)) * COS(RADIANS(90-F6162)) + SIN(RADIANS(90-F6163)) * SIN(RADIANS(90-F6162)) * COS(RADIANS(G6163-G6162))) * 6371392 * IFERROR(IF(AVERAGEIF('TT History'!$B:$B, D6162, 'TT History'!$E:$E) &gt; 9.8%, 1.1205, IF(AVERAGEIF('TT History'!$B:$B, D6162, 'TT History'!$E:$E) &gt;= 8.5%, 1.1055, 1.0525)), 1.0525)</f>
        <v>13.769073502153086</v>
      </c>
    </row>
    <row r="6163" spans="1:8" x14ac:dyDescent="0.25">
      <c r="A6163" t="s">
        <v>176</v>
      </c>
      <c r="B6163" t="str">
        <f>VLOOKUP(C6163, olt_db!$B$2:$E$70, 2, 0)</f>
        <v>OLT-SMGN-Mega_Land</v>
      </c>
      <c r="C6163" t="s">
        <v>2034</v>
      </c>
      <c r="D6163" s="20" t="s">
        <v>2156</v>
      </c>
      <c r="E6163" s="20" t="s">
        <v>2785</v>
      </c>
      <c r="F6163" s="127">
        <v>2.94448513541766</v>
      </c>
      <c r="G6163" s="128">
        <v>99.121084978940402</v>
      </c>
      <c r="H6163" s="51">
        <f>ACOS(COS(RADIANS(90-F6164)) * COS(RADIANS(90-F6163)) + SIN(RADIANS(90-F6164)) * SIN(RADIANS(90-F6163)) * COS(RADIANS(G6164-G6163))) * 6371392 * IFERROR(IF(AVERAGEIF('TT History'!$B:$B, D6163, 'TT History'!$E:$E) &gt; 9.8%, 1.1205, IF(AVERAGEIF('TT History'!$B:$B, D6163, 'TT History'!$E:$E) &gt;= 8.5%, 1.1055, 1.0525)), 1.0525)</f>
        <v>17.260529732165129</v>
      </c>
    </row>
    <row r="6164" spans="1:8" x14ac:dyDescent="0.25">
      <c r="A6164" t="s">
        <v>176</v>
      </c>
      <c r="B6164" t="str">
        <f>VLOOKUP(C6164, olt_db!$B$2:$E$70, 2, 0)</f>
        <v>OLT-SMGN-Mega_Land</v>
      </c>
      <c r="C6164" t="s">
        <v>2034</v>
      </c>
      <c r="D6164" s="20" t="s">
        <v>2156</v>
      </c>
      <c r="E6164" s="20" t="s">
        <v>2786</v>
      </c>
      <c r="F6164" s="127">
        <v>2.9445304290049998</v>
      </c>
      <c r="G6164" s="128">
        <v>99.121225511908307</v>
      </c>
      <c r="H6164" s="51">
        <f>ACOS(COS(RADIANS(90-F6165)) * COS(RADIANS(90-F6164)) + SIN(RADIANS(90-F6165)) * SIN(RADIANS(90-F6164)) * COS(RADIANS(G6165-G6164))) * 6371392 * IFERROR(IF(AVERAGEIF('TT History'!$B:$B, D6164, 'TT History'!$E:$E) &gt; 9.8%, 1.1205, IF(AVERAGEIF('TT History'!$B:$B, D6164, 'TT History'!$E:$E) &gt;= 8.5%, 1.1055, 1.0525)), 1.0525)</f>
        <v>10.983177068381364</v>
      </c>
    </row>
    <row r="6165" spans="1:8" x14ac:dyDescent="0.25">
      <c r="A6165" t="s">
        <v>176</v>
      </c>
      <c r="B6165" t="str">
        <f>VLOOKUP(C6165, olt_db!$B$2:$E$70, 2, 0)</f>
        <v>OLT-SMGN-Mega_Land</v>
      </c>
      <c r="C6165" t="s">
        <v>2034</v>
      </c>
      <c r="D6165" s="20" t="s">
        <v>2156</v>
      </c>
      <c r="E6165" s="20" t="s">
        <v>2787</v>
      </c>
      <c r="F6165" s="127">
        <v>2.9445601576674401</v>
      </c>
      <c r="G6165" s="128">
        <v>99.121314635328304</v>
      </c>
      <c r="H6165" s="51">
        <f>ACOS(COS(RADIANS(90-F6166)) * COS(RADIANS(90-F6165)) + SIN(RADIANS(90-F6166)) * SIN(RADIANS(90-F6165)) * COS(RADIANS(G6166-G6165))) * 6371392 * IFERROR(IF(AVERAGEIF('TT History'!$B:$B, D6165, 'TT History'!$E:$E) &gt; 9.8%, 1.1205, IF(AVERAGEIF('TT History'!$B:$B, D6165, 'TT History'!$E:$E) &gt;= 8.5%, 1.1055, 1.0525)), 1.0525)</f>
        <v>14.913365122582499</v>
      </c>
    </row>
    <row r="6166" spans="1:8" x14ac:dyDescent="0.25">
      <c r="A6166" t="s">
        <v>176</v>
      </c>
      <c r="B6166" t="str">
        <f>VLOOKUP(C6166, olt_db!$B$2:$E$70, 2, 0)</f>
        <v>OLT-SMGN-Mega_Land</v>
      </c>
      <c r="C6166" t="s">
        <v>2034</v>
      </c>
      <c r="D6166" s="20" t="s">
        <v>2156</v>
      </c>
      <c r="E6166" s="20" t="s">
        <v>2788</v>
      </c>
      <c r="F6166" s="127">
        <v>2.9446130853027301</v>
      </c>
      <c r="G6166" s="128">
        <v>99.121430698495303</v>
      </c>
      <c r="H6166" s="51">
        <f>ACOS(COS(RADIANS(90-F6167)) * COS(RADIANS(90-F6166)) + SIN(RADIANS(90-F6167)) * SIN(RADIANS(90-F6166)) * COS(RADIANS(G6167-G6166))) * 6371392 * IFERROR(IF(AVERAGEIF('TT History'!$B:$B, D6166, 'TT History'!$E:$E) &gt; 9.8%, 1.1205, IF(AVERAGEIF('TT History'!$B:$B, D6166, 'TT History'!$E:$E) &gt;= 8.5%, 1.1055, 1.0525)), 1.0525)</f>
        <v>11.492741440748153</v>
      </c>
    </row>
    <row r="6167" spans="1:8" x14ac:dyDescent="0.25">
      <c r="A6167" t="s">
        <v>176</v>
      </c>
      <c r="B6167" t="str">
        <f>VLOOKUP(C6167, olt_db!$B$2:$E$70, 2, 0)</f>
        <v>OLT-SMGN-Mega_Land</v>
      </c>
      <c r="C6167" t="s">
        <v>2034</v>
      </c>
      <c r="D6167" s="20" t="s">
        <v>2156</v>
      </c>
      <c r="E6167" s="20" t="s">
        <v>2789</v>
      </c>
      <c r="F6167" s="127">
        <v>2.9446573597458299</v>
      </c>
      <c r="G6167" s="128">
        <v>99.121518464777594</v>
      </c>
      <c r="H6167" s="51">
        <f>ACOS(COS(RADIANS(90-F6168)) * COS(RADIANS(90-F6167)) + SIN(RADIANS(90-F6168)) * SIN(RADIANS(90-F6167)) * COS(RADIANS(G6168-G6167))) * 6371392 * IFERROR(IF(AVERAGEIF('TT History'!$B:$B, D6167, 'TT History'!$E:$E) &gt; 9.8%, 1.1205, IF(AVERAGEIF('TT History'!$B:$B, D6167, 'TT History'!$E:$E) &gt;= 8.5%, 1.1055, 1.0525)), 1.0525)</f>
        <v>10.773902075122242</v>
      </c>
    </row>
    <row r="6168" spans="1:8" x14ac:dyDescent="0.25">
      <c r="A6168" t="s">
        <v>176</v>
      </c>
      <c r="B6168" t="str">
        <f>VLOOKUP(C6168, olt_db!$B$2:$E$70, 2, 0)</f>
        <v>OLT-SMGN-Mega_Land</v>
      </c>
      <c r="C6168" t="s">
        <v>2034</v>
      </c>
      <c r="D6168" s="20" t="s">
        <v>2156</v>
      </c>
      <c r="E6168" s="20" t="s">
        <v>2790</v>
      </c>
      <c r="F6168" s="127">
        <v>2.9447051598851601</v>
      </c>
      <c r="G6168" s="128">
        <v>99.121597237878603</v>
      </c>
      <c r="H6168" s="51">
        <f>ACOS(COS(RADIANS(90-F6169)) * COS(RADIANS(90-F6168)) + SIN(RADIANS(90-F6169)) * SIN(RADIANS(90-F6168)) * COS(RADIANS(G6169-G6168))) * 6371392 * IFERROR(IF(AVERAGEIF('TT History'!$B:$B, D6168, 'TT History'!$E:$E) &gt; 9.8%, 1.1205, IF(AVERAGEIF('TT History'!$B:$B, D6168, 'TT History'!$E:$E) &gt;= 8.5%, 1.1055, 1.0525)), 1.0525)</f>
        <v>13.603093679603893</v>
      </c>
    </row>
    <row r="6169" spans="1:8" x14ac:dyDescent="0.25">
      <c r="A6169" t="s">
        <v>176</v>
      </c>
      <c r="B6169" t="str">
        <f>VLOOKUP(C6169, olt_db!$B$2:$E$70, 2, 0)</f>
        <v>OLT-SMGN-Mega_Land</v>
      </c>
      <c r="C6169" t="s">
        <v>2034</v>
      </c>
      <c r="D6169" s="20" t="s">
        <v>2156</v>
      </c>
      <c r="E6169" s="20" t="s">
        <v>2791</v>
      </c>
      <c r="F6169" s="127">
        <v>2.94472542220739</v>
      </c>
      <c r="G6169" s="128">
        <v>99.121711834321303</v>
      </c>
      <c r="H6169" s="51">
        <f>ACOS(COS(RADIANS(90-F6170)) * COS(RADIANS(90-F6169)) + SIN(RADIANS(90-F6170)) * SIN(RADIANS(90-F6169)) * COS(RADIANS(G6170-G6169))) * 6371392 * IFERROR(IF(AVERAGEIF('TT History'!$B:$B, D6169, 'TT History'!$E:$E) &gt; 9.8%, 1.1205, IF(AVERAGEIF('TT History'!$B:$B, D6169, 'TT History'!$E:$E) &gt;= 8.5%, 1.1055, 1.0525)), 1.0525)</f>
        <v>11.124994595843024</v>
      </c>
    </row>
    <row r="6170" spans="1:8" x14ac:dyDescent="0.25">
      <c r="A6170" t="s">
        <v>176</v>
      </c>
      <c r="B6170" t="str">
        <f>VLOOKUP(C6170, olt_db!$B$2:$E$70, 2, 0)</f>
        <v>OLT-SMGN-Mega_Land</v>
      </c>
      <c r="C6170" t="s">
        <v>2034</v>
      </c>
      <c r="D6170" s="20" t="s">
        <v>2156</v>
      </c>
      <c r="E6170" s="20" t="s">
        <v>2792</v>
      </c>
      <c r="F6170" s="127">
        <v>2.9446950203318401</v>
      </c>
      <c r="G6170" s="128">
        <v>99.121802013396206</v>
      </c>
      <c r="H6170" s="51">
        <f>ACOS(COS(RADIANS(90-F6171)) * COS(RADIANS(90-F6170)) + SIN(RADIANS(90-F6171)) * SIN(RADIANS(90-F6170)) * COS(RADIANS(G6171-G6170))) * 6371392 * IFERROR(IF(AVERAGEIF('TT History'!$B:$B, D6170, 'TT History'!$E:$E) &gt; 9.8%, 1.1205, IF(AVERAGEIF('TT History'!$B:$B, D6170, 'TT History'!$E:$E) &gt;= 8.5%, 1.1055, 1.0525)), 1.0525)</f>
        <v>13.51804704802616</v>
      </c>
    </row>
    <row r="6171" spans="1:8" x14ac:dyDescent="0.25">
      <c r="A6171" t="s">
        <v>176</v>
      </c>
      <c r="B6171" t="str">
        <f>VLOOKUP(C6171, olt_db!$B$2:$E$70, 2, 0)</f>
        <v>OLT-SMGN-Mega_Land</v>
      </c>
      <c r="C6171" t="s">
        <v>2034</v>
      </c>
      <c r="D6171" s="20" t="s">
        <v>2156</v>
      </c>
      <c r="E6171" s="20" t="s">
        <v>2793</v>
      </c>
      <c r="F6171" s="127">
        <v>2.9446002608594601</v>
      </c>
      <c r="G6171" s="128">
        <v>99.121868133074202</v>
      </c>
      <c r="H6171" s="51">
        <f>ACOS(COS(RADIANS(90-F6172)) * COS(RADIANS(90-F6171)) + SIN(RADIANS(90-F6172)) * SIN(RADIANS(90-F6171)) * COS(RADIANS(G6172-G6171))) * 6371392 * IFERROR(IF(AVERAGEIF('TT History'!$B:$B, D6171, 'TT History'!$E:$E) &gt; 9.8%, 1.1205, IF(AVERAGEIF('TT History'!$B:$B, D6171, 'TT History'!$E:$E) &gt;= 8.5%, 1.1055, 1.0525)), 1.0525)</f>
        <v>13.682869318245299</v>
      </c>
    </row>
    <row r="6172" spans="1:8" x14ac:dyDescent="0.25">
      <c r="A6172" t="s">
        <v>176</v>
      </c>
      <c r="B6172" t="str">
        <f>VLOOKUP(C6172, olt_db!$B$2:$E$70, 2, 0)</f>
        <v>OLT-SMGN-Mega_Land</v>
      </c>
      <c r="C6172" t="s">
        <v>2034</v>
      </c>
      <c r="D6172" s="20" t="s">
        <v>2156</v>
      </c>
      <c r="E6172" s="20" t="s">
        <v>2794</v>
      </c>
      <c r="F6172" s="127">
        <v>2.9444995355146499</v>
      </c>
      <c r="G6172" s="128">
        <v>99.121927563533703</v>
      </c>
      <c r="H6172" s="51">
        <f>ACOS(COS(RADIANS(90-F6173)) * COS(RADIANS(90-F6172)) + SIN(RADIANS(90-F6173)) * SIN(RADIANS(90-F6172)) * COS(RADIANS(G6173-G6172))) * 6371392 * IFERROR(IF(AVERAGEIF('TT History'!$B:$B, D6172, 'TT History'!$E:$E) &gt; 9.8%, 1.1205, IF(AVERAGEIF('TT History'!$B:$B, D6172, 'TT History'!$E:$E) &gt;= 8.5%, 1.1055, 1.0525)), 1.0525)</f>
        <v>15.399561342235302</v>
      </c>
    </row>
    <row r="6173" spans="1:8" x14ac:dyDescent="0.25">
      <c r="A6173" t="s">
        <v>176</v>
      </c>
      <c r="B6173" t="str">
        <f>VLOOKUP(C6173, olt_db!$B$2:$E$70, 2, 0)</f>
        <v>OLT-SMGN-Mega_Land</v>
      </c>
      <c r="C6173" t="s">
        <v>2034</v>
      </c>
      <c r="D6173" s="20" t="s">
        <v>2156</v>
      </c>
      <c r="E6173" s="20" t="s">
        <v>2795</v>
      </c>
      <c r="F6173" s="127">
        <v>2.9443873515794201</v>
      </c>
      <c r="G6173" s="128">
        <v>99.121996409336205</v>
      </c>
      <c r="H6173" s="51">
        <f>ACOS(COS(RADIANS(90-F6174)) * COS(RADIANS(90-F6173)) + SIN(RADIANS(90-F6174)) * SIN(RADIANS(90-F6173)) * COS(RADIANS(G6174-G6173))) * 6371392 * IFERROR(IF(AVERAGEIF('TT History'!$B:$B, D6173, 'TT History'!$E:$E) &gt; 9.8%, 1.1205, IF(AVERAGEIF('TT History'!$B:$B, D6173, 'TT History'!$E:$E) &gt;= 8.5%, 1.1055, 1.0525)), 1.0525)</f>
        <v>19.042569390268998</v>
      </c>
    </row>
    <row r="6174" spans="1:8" x14ac:dyDescent="0.25">
      <c r="A6174" t="s">
        <v>176</v>
      </c>
      <c r="B6174" t="str">
        <f>VLOOKUP(C6174, olt_db!$B$2:$E$70, 2, 0)</f>
        <v>OLT-SMGN-Mega_Land</v>
      </c>
      <c r="C6174" t="s">
        <v>2034</v>
      </c>
      <c r="D6174" s="20" t="s">
        <v>2156</v>
      </c>
      <c r="E6174" s="20" t="s">
        <v>2796</v>
      </c>
      <c r="F6174" s="127">
        <v>2.9442658748239099</v>
      </c>
      <c r="G6174" s="128">
        <v>99.122104791370305</v>
      </c>
      <c r="H6174" s="51">
        <f>ACOS(COS(RADIANS(90-F6175)) * COS(RADIANS(90-F6174)) + SIN(RADIANS(90-F6175)) * SIN(RADIANS(90-F6174)) * COS(RADIANS(G6175-G6174))) * 6371392 * IFERROR(IF(AVERAGEIF('TT History'!$B:$B, D6174, 'TT History'!$E:$E) &gt; 9.8%, 1.1205, IF(AVERAGEIF('TT History'!$B:$B, D6174, 'TT History'!$E:$E) &gt;= 8.5%, 1.1055, 1.0525)), 1.0525)</f>
        <v>14.457469334859248</v>
      </c>
    </row>
    <row r="6175" spans="1:8" x14ac:dyDescent="0.25">
      <c r="A6175" t="s">
        <v>176</v>
      </c>
      <c r="B6175" t="str">
        <f>VLOOKUP(C6175, olt_db!$B$2:$E$70, 2, 0)</f>
        <v>OLT-SMGN-Mega_Land</v>
      </c>
      <c r="C6175" t="s">
        <v>2034</v>
      </c>
      <c r="D6175" s="20" t="s">
        <v>2156</v>
      </c>
      <c r="E6175" s="20" t="s">
        <v>2797</v>
      </c>
      <c r="F6175" s="127">
        <v>2.9442125798921301</v>
      </c>
      <c r="G6175" s="128">
        <v>99.122216375214705</v>
      </c>
      <c r="H6175" s="51">
        <f>ACOS(COS(RADIANS(90-F6176)) * COS(RADIANS(90-F6175)) + SIN(RADIANS(90-F6176)) * SIN(RADIANS(90-F6175)) * COS(RADIANS(G6176-G6175))) * 6371392 * IFERROR(IF(AVERAGEIF('TT History'!$B:$B, D6175, 'TT History'!$E:$E) &gt; 9.8%, 1.1205, IF(AVERAGEIF('TT History'!$B:$B, D6175, 'TT History'!$E:$E) &gt;= 8.5%, 1.1055, 1.0525)), 1.0525)</f>
        <v>12.867912332775893</v>
      </c>
    </row>
    <row r="6176" spans="1:8" x14ac:dyDescent="0.25">
      <c r="A6176" t="s">
        <v>176</v>
      </c>
      <c r="B6176" t="str">
        <f>VLOOKUP(C6176, olt_db!$B$2:$E$70, 2, 0)</f>
        <v>OLT-SMGN-Mega_Land</v>
      </c>
      <c r="C6176" t="s">
        <v>2034</v>
      </c>
      <c r="D6176" s="20" t="s">
        <v>2156</v>
      </c>
      <c r="E6176" s="20" t="s">
        <v>2798</v>
      </c>
      <c r="F6176" s="127">
        <v>2.9441915135480201</v>
      </c>
      <c r="G6176" s="128">
        <v>99.122324427387497</v>
      </c>
      <c r="H6176" s="51">
        <f>ACOS(COS(RADIANS(90-F6177)) * COS(RADIANS(90-F6176)) + SIN(RADIANS(90-F6177)) * SIN(RADIANS(90-F6176)) * COS(RADIANS(G6177-G6176))) * 6371392 * IFERROR(IF(AVERAGEIF('TT History'!$B:$B, D6176, 'TT History'!$E:$E) &gt; 9.8%, 1.1205, IF(AVERAGEIF('TT History'!$B:$B, D6176, 'TT History'!$E:$E) &gt;= 8.5%, 1.1055, 1.0525)), 1.0525)</f>
        <v>16.747295454088835</v>
      </c>
    </row>
    <row r="6177" spans="1:8" x14ac:dyDescent="0.25">
      <c r="A6177" t="s">
        <v>176</v>
      </c>
      <c r="B6177" t="str">
        <f>VLOOKUP(C6177, olt_db!$B$2:$E$70, 2, 0)</f>
        <v>OLT-SMGN-Mega_Land</v>
      </c>
      <c r="C6177" t="s">
        <v>2034</v>
      </c>
      <c r="D6177" s="20" t="s">
        <v>2156</v>
      </c>
      <c r="E6177" s="20" t="s">
        <v>2799</v>
      </c>
      <c r="F6177" s="127">
        <v>2.9441717001964598</v>
      </c>
      <c r="G6177" s="128">
        <v>99.122466324935303</v>
      </c>
      <c r="H6177" s="51">
        <f>ACOS(COS(RADIANS(90-F6178)) * COS(RADIANS(90-F6177)) + SIN(RADIANS(90-F6178)) * SIN(RADIANS(90-F6177)) * COS(RADIANS(G6178-G6177))) * 6371392 * IFERROR(IF(AVERAGEIF('TT History'!$B:$B, D6177, 'TT History'!$E:$E) &gt; 9.8%, 1.1205, IF(AVERAGEIF('TT History'!$B:$B, D6177, 'TT History'!$E:$E) &gt;= 8.5%, 1.1055, 1.0525)), 1.0525)</f>
        <v>15.649438461860225</v>
      </c>
    </row>
    <row r="6178" spans="1:8" x14ac:dyDescent="0.25">
      <c r="A6178" t="s">
        <v>176</v>
      </c>
      <c r="B6178" t="str">
        <f>VLOOKUP(C6178, olt_db!$B$2:$E$70, 2, 0)</f>
        <v>OLT-SMGN-Mega_Land</v>
      </c>
      <c r="C6178" t="s">
        <v>2034</v>
      </c>
      <c r="D6178" s="20" t="s">
        <v>2156</v>
      </c>
      <c r="E6178" s="20" t="s">
        <v>2800</v>
      </c>
      <c r="F6178" s="127">
        <v>2.9441496837166201</v>
      </c>
      <c r="G6178" s="128">
        <v>99.1225983829341</v>
      </c>
      <c r="H6178" s="51">
        <f>ACOS(COS(RADIANS(90-F6179)) * COS(RADIANS(90-F6178)) + SIN(RADIANS(90-F6179)) * SIN(RADIANS(90-F6178)) * COS(RADIANS(G6179-G6178))) * 6371392 * IFERROR(IF(AVERAGEIF('TT History'!$B:$B, D6178, 'TT History'!$E:$E) &gt; 9.8%, 1.1205, IF(AVERAGEIF('TT History'!$B:$B, D6178, 'TT History'!$E:$E) &gt;= 8.5%, 1.1055, 1.0525)), 1.0525)</f>
        <v>12.341108718651538</v>
      </c>
    </row>
    <row r="6179" spans="1:8" x14ac:dyDescent="0.25">
      <c r="A6179" t="s">
        <v>176</v>
      </c>
      <c r="B6179" t="str">
        <f>VLOOKUP(C6179, olt_db!$B$2:$E$70, 2, 0)</f>
        <v>OLT-SMGN-Mega_Land</v>
      </c>
      <c r="C6179" t="s">
        <v>2034</v>
      </c>
      <c r="D6179" s="20" t="s">
        <v>2156</v>
      </c>
      <c r="E6179" s="20" t="s">
        <v>2801</v>
      </c>
      <c r="F6179" s="127">
        <v>2.94410839279637</v>
      </c>
      <c r="G6179" s="128">
        <v>99.122695532114506</v>
      </c>
      <c r="H6179" s="51">
        <f>ACOS(COS(RADIANS(90-F6180)) * COS(RADIANS(90-F6179)) + SIN(RADIANS(90-F6180)) * SIN(RADIANS(90-F6179)) * COS(RADIANS(G6180-G6179))) * 6371392 * IFERROR(IF(AVERAGEIF('TT History'!$B:$B, D6179, 'TT History'!$E:$E) &gt; 9.8%, 1.1205, IF(AVERAGEIF('TT History'!$B:$B, D6179, 'TT History'!$E:$E) &gt;= 8.5%, 1.1055, 1.0525)), 1.0525)</f>
        <v>13.881381631012726</v>
      </c>
    </row>
    <row r="6180" spans="1:8" x14ac:dyDescent="0.25">
      <c r="A6180" t="s">
        <v>176</v>
      </c>
      <c r="B6180" t="str">
        <f>VLOOKUP(C6180, olt_db!$B$2:$E$70, 2, 0)</f>
        <v>OLT-SMGN-Mega_Land</v>
      </c>
      <c r="C6180" t="s">
        <v>2034</v>
      </c>
      <c r="D6180" s="20" t="s">
        <v>2156</v>
      </c>
      <c r="E6180" s="20" t="s">
        <v>2802</v>
      </c>
      <c r="F6180" s="127">
        <v>2.9440924982839101</v>
      </c>
      <c r="G6180" s="128">
        <v>99.122813219112302</v>
      </c>
      <c r="H6180" s="51">
        <f>ACOS(COS(RADIANS(90-F6181)) * COS(RADIANS(90-F6180)) + SIN(RADIANS(90-F6181)) * SIN(RADIANS(90-F6180)) * COS(RADIANS(G6181-G6180))) * 6371392 * IFERROR(IF(AVERAGEIF('TT History'!$B:$B, D6180, 'TT History'!$E:$E) &gt; 9.8%, 1.1205, IF(AVERAGEIF('TT History'!$B:$B, D6180, 'TT History'!$E:$E) &gt;= 8.5%, 1.1055, 1.0525)), 1.0525)</f>
        <v>15.394373246769737</v>
      </c>
    </row>
    <row r="6181" spans="1:8" x14ac:dyDescent="0.25">
      <c r="A6181" t="s">
        <v>176</v>
      </c>
      <c r="B6181" t="str">
        <f>VLOOKUP(C6181, olt_db!$B$2:$E$70, 2, 0)</f>
        <v>OLT-SMGN-Mega_Land</v>
      </c>
      <c r="C6181" t="s">
        <v>2034</v>
      </c>
      <c r="D6181" s="20" t="s">
        <v>2156</v>
      </c>
      <c r="E6181" s="20" t="s">
        <v>2803</v>
      </c>
      <c r="F6181" s="127">
        <v>2.94411249371616</v>
      </c>
      <c r="G6181" s="128">
        <v>99.122943394717794</v>
      </c>
      <c r="H6181" s="51">
        <f>ACOS(COS(RADIANS(90-F6182)) * COS(RADIANS(90-F6181)) + SIN(RADIANS(90-F6182)) * SIN(RADIANS(90-F6181)) * COS(RADIANS(G6182-G6181))) * 6371392 * IFERROR(IF(AVERAGEIF('TT History'!$B:$B, D6181, 'TT History'!$E:$E) &gt; 9.8%, 1.1205, IF(AVERAGEIF('TT History'!$B:$B, D6181, 'TT History'!$E:$E) &gt;= 8.5%, 1.1055, 1.0525)), 1.0525)</f>
        <v>20.146586653424421</v>
      </c>
    </row>
    <row r="6182" spans="1:8" x14ac:dyDescent="0.25">
      <c r="A6182" t="s">
        <v>176</v>
      </c>
      <c r="B6182" t="str">
        <f>VLOOKUP(C6182, olt_db!$B$2:$E$70, 2, 0)</f>
        <v>OLT-SMGN-Mega_Land</v>
      </c>
      <c r="C6182" t="s">
        <v>2034</v>
      </c>
      <c r="D6182" s="20" t="s">
        <v>2156</v>
      </c>
      <c r="E6182" s="20" t="s">
        <v>2804</v>
      </c>
      <c r="F6182" s="127">
        <v>2.9442257022409302</v>
      </c>
      <c r="G6182" s="128">
        <v>99.123073237114198</v>
      </c>
      <c r="H6182" s="51">
        <f>ACOS(COS(RADIANS(90-F6183)) * COS(RADIANS(90-F6182)) + SIN(RADIANS(90-F6183)) * SIN(RADIANS(90-F6182)) * COS(RADIANS(G6183-G6182))) * 6371392 * IFERROR(IF(AVERAGEIF('TT History'!$B:$B, D6182, 'TT History'!$E:$E) &gt; 9.8%, 1.1205, IF(AVERAGEIF('TT History'!$B:$B, D6182, 'TT History'!$E:$E) &gt;= 8.5%, 1.1055, 1.0525)), 1.0525)</f>
        <v>15.139957329435738</v>
      </c>
    </row>
    <row r="6183" spans="1:8" x14ac:dyDescent="0.25">
      <c r="A6183" t="s">
        <v>176</v>
      </c>
      <c r="B6183" t="str">
        <f>VLOOKUP(C6183, olt_db!$B$2:$E$70, 2, 0)</f>
        <v>OLT-SMGN-Mega_Land</v>
      </c>
      <c r="C6183" t="s">
        <v>2034</v>
      </c>
      <c r="D6183" s="20" t="s">
        <v>2156</v>
      </c>
      <c r="E6183" s="20" t="s">
        <v>2805</v>
      </c>
      <c r="F6183" s="127">
        <v>2.9442980590849102</v>
      </c>
      <c r="G6183" s="128">
        <v>99.123180608023603</v>
      </c>
      <c r="H6183" s="51">
        <f>ACOS(COS(RADIANS(90-F6184)) * COS(RADIANS(90-F6183)) + SIN(RADIANS(90-F6184)) * SIN(RADIANS(90-F6183)) * COS(RADIANS(G6184-G6183))) * 6371392 * IFERROR(IF(AVERAGEIF('TT History'!$B:$B, D6183, 'TT History'!$E:$E) &gt; 9.8%, 1.1205, IF(AVERAGEIF('TT History'!$B:$B, D6183, 'TT History'!$E:$E) &gt;= 8.5%, 1.1055, 1.0525)), 1.0525)</f>
        <v>15.670798540120405</v>
      </c>
    </row>
    <row r="6184" spans="1:8" x14ac:dyDescent="0.25">
      <c r="A6184" t="s">
        <v>176</v>
      </c>
      <c r="B6184" t="str">
        <f>VLOOKUP(C6184, olt_db!$B$2:$E$70, 2, 0)</f>
        <v>OLT-SMGN-Mega_Land</v>
      </c>
      <c r="C6184" t="s">
        <v>2034</v>
      </c>
      <c r="D6184" s="20" t="s">
        <v>2156</v>
      </c>
      <c r="E6184" s="20" t="s">
        <v>2806</v>
      </c>
      <c r="F6184" s="127">
        <v>2.9443737255875901</v>
      </c>
      <c r="G6184" s="128">
        <v>99.123291212591695</v>
      </c>
      <c r="H6184" s="51">
        <f>ACOS(COS(RADIANS(90-F6185)) * COS(RADIANS(90-F6184)) + SIN(RADIANS(90-F6185)) * SIN(RADIANS(90-F6184)) * COS(RADIANS(G6185-G6184))) * 6371392 * IFERROR(IF(AVERAGEIF('TT History'!$B:$B, D6184, 'TT History'!$E:$E) &gt; 9.8%, 1.1205, IF(AVERAGEIF('TT History'!$B:$B, D6184, 'TT History'!$E:$E) &gt;= 8.5%, 1.1055, 1.0525)), 1.0525)</f>
        <v>18.052816396850865</v>
      </c>
    </row>
    <row r="6185" spans="1:8" x14ac:dyDescent="0.25">
      <c r="A6185" t="s">
        <v>176</v>
      </c>
      <c r="B6185" t="str">
        <f>VLOOKUP(C6185, olt_db!$B$2:$E$70, 2, 0)</f>
        <v>OLT-SMGN-Mega_Land</v>
      </c>
      <c r="C6185" t="s">
        <v>2034</v>
      </c>
      <c r="D6185" s="20" t="s">
        <v>2156</v>
      </c>
      <c r="E6185" s="20" t="s">
        <v>2807</v>
      </c>
      <c r="F6185" s="127">
        <v>2.9444616777923902</v>
      </c>
      <c r="G6185" s="128">
        <v>99.123418092688198</v>
      </c>
      <c r="H6185" s="51">
        <f>ACOS(COS(RADIANS(90-F6186)) * COS(RADIANS(90-F6185)) + SIN(RADIANS(90-F6186)) * SIN(RADIANS(90-F6185)) * COS(RADIANS(G6186-G6185))) * 6371392 * IFERROR(IF(AVERAGEIF('TT History'!$B:$B, D6185, 'TT History'!$E:$E) &gt; 9.8%, 1.1205, IF(AVERAGEIF('TT History'!$B:$B, D6185, 'TT History'!$E:$E) &gt;= 8.5%, 1.1055, 1.0525)), 1.0525)</f>
        <v>12.640483210342252</v>
      </c>
    </row>
    <row r="6186" spans="1:8" x14ac:dyDescent="0.25">
      <c r="A6186" t="s">
        <v>176</v>
      </c>
      <c r="B6186" t="str">
        <f>VLOOKUP(C6186, olt_db!$B$2:$E$70, 2, 0)</f>
        <v>OLT-SMGN-Mega_Land</v>
      </c>
      <c r="C6186" t="s">
        <v>2034</v>
      </c>
      <c r="D6186" s="20" t="s">
        <v>2156</v>
      </c>
      <c r="E6186" s="20" t="s">
        <v>2808</v>
      </c>
      <c r="F6186" s="127">
        <v>2.9445133349427599</v>
      </c>
      <c r="G6186" s="128">
        <v>99.123513070169693</v>
      </c>
      <c r="H6186" s="51">
        <f>ACOS(COS(RADIANS(90-F6187)) * COS(RADIANS(90-F6186)) + SIN(RADIANS(90-F6187)) * SIN(RADIANS(90-F6186)) * COS(RADIANS(G6187-G6186))) * 6371392 * IFERROR(IF(AVERAGEIF('TT History'!$B:$B, D6186, 'TT History'!$E:$E) &gt; 9.8%, 1.1205, IF(AVERAGEIF('TT History'!$B:$B, D6186, 'TT History'!$E:$E) &gt;= 8.5%, 1.1055, 1.0525)), 1.0525)</f>
        <v>19.545345433144245</v>
      </c>
    </row>
    <row r="6187" spans="1:8" x14ac:dyDescent="0.25">
      <c r="A6187" t="s">
        <v>176</v>
      </c>
      <c r="B6187" t="str">
        <f>VLOOKUP(C6187, olt_db!$B$2:$E$70, 2, 0)</f>
        <v>OLT-SMGN-Mega_Land</v>
      </c>
      <c r="C6187" t="s">
        <v>2034</v>
      </c>
      <c r="D6187" s="20" t="s">
        <v>2156</v>
      </c>
      <c r="E6187" s="20" t="s">
        <v>2809</v>
      </c>
      <c r="F6187" s="127">
        <v>2.9445859669411898</v>
      </c>
      <c r="G6187" s="128">
        <v>99.123663646737796</v>
      </c>
      <c r="H6187" s="51">
        <f>ACOS(COS(RADIANS(90-F6188)) * COS(RADIANS(90-F6187)) + SIN(RADIANS(90-F6188)) * SIN(RADIANS(90-F6187)) * COS(RADIANS(G6188-G6187))) * 6371392 * IFERROR(IF(AVERAGEIF('TT History'!$B:$B, D6187, 'TT History'!$E:$E) &gt; 9.8%, 1.1205, IF(AVERAGEIF('TT History'!$B:$B, D6187, 'TT History'!$E:$E) &gt;= 8.5%, 1.1055, 1.0525)), 1.0525)</f>
        <v>24.662993972001242</v>
      </c>
    </row>
    <row r="6188" spans="1:8" x14ac:dyDescent="0.25">
      <c r="A6188" t="s">
        <v>176</v>
      </c>
      <c r="B6188" t="str">
        <f>VLOOKUP(C6188, olt_db!$B$2:$E$70, 2, 0)</f>
        <v>OLT-SMGN-Mega_Land</v>
      </c>
      <c r="C6188" t="s">
        <v>2034</v>
      </c>
      <c r="D6188" s="20" t="s">
        <v>2156</v>
      </c>
      <c r="E6188" s="20" t="s">
        <v>2810</v>
      </c>
      <c r="F6188" s="127">
        <v>2.9446753851398602</v>
      </c>
      <c r="G6188" s="128">
        <v>99.123854708885005</v>
      </c>
      <c r="H6188" s="51">
        <f>ACOS(COS(RADIANS(90-F6189)) * COS(RADIANS(90-F6188)) + SIN(RADIANS(90-F6189)) * SIN(RADIANS(90-F6188)) * COS(RADIANS(G6189-G6188))) * 6371392 * IFERROR(IF(AVERAGEIF('TT History'!$B:$B, D6188, 'TT History'!$E:$E) &gt; 9.8%, 1.1205, IF(AVERAGEIF('TT History'!$B:$B, D6188, 'TT History'!$E:$E) &gt;= 8.5%, 1.1055, 1.0525)), 1.0525)</f>
        <v>23.7076392299495</v>
      </c>
    </row>
    <row r="6189" spans="1:8" x14ac:dyDescent="0.25">
      <c r="A6189" t="s">
        <v>176</v>
      </c>
      <c r="B6189" t="str">
        <f>VLOOKUP(C6189, olt_db!$B$2:$E$70, 2, 0)</f>
        <v>OLT-SMGN-Mega_Land</v>
      </c>
      <c r="C6189" t="s">
        <v>2034</v>
      </c>
      <c r="D6189" s="20" t="s">
        <v>2156</v>
      </c>
      <c r="E6189" s="20" t="s">
        <v>2811</v>
      </c>
      <c r="F6189" s="127">
        <v>2.9448056205397002</v>
      </c>
      <c r="G6189" s="128">
        <v>99.124010058878994</v>
      </c>
      <c r="H6189" s="51">
        <f>ACOS(COS(RADIANS(90-F6190)) * COS(RADIANS(90-F6189)) + SIN(RADIANS(90-F6190)) * SIN(RADIANS(90-F6189)) * COS(RADIANS(G6190-G6189))) * 6371392 * IFERROR(IF(AVERAGEIF('TT History'!$B:$B, D6189, 'TT History'!$E:$E) &gt; 9.8%, 1.1205, IF(AVERAGEIF('TT History'!$B:$B, D6189, 'TT History'!$E:$E) &gt;= 8.5%, 1.1055, 1.0525)), 1.0525)</f>
        <v>16.077148251857274</v>
      </c>
    </row>
    <row r="6190" spans="1:8" x14ac:dyDescent="0.25">
      <c r="A6190" t="s">
        <v>176</v>
      </c>
      <c r="B6190" t="str">
        <f>VLOOKUP(C6190, olt_db!$B$2:$E$70, 2, 0)</f>
        <v>OLT-SMGN-Mega_Land</v>
      </c>
      <c r="C6190" t="s">
        <v>2034</v>
      </c>
      <c r="D6190" s="20" t="s">
        <v>2156</v>
      </c>
      <c r="E6190" s="20" t="s">
        <v>2812</v>
      </c>
      <c r="F6190" s="127">
        <v>2.9449027567345598</v>
      </c>
      <c r="G6190" s="128">
        <v>99.124107310562295</v>
      </c>
      <c r="H6190" s="51">
        <f>ACOS(COS(RADIANS(90-F6191)) * COS(RADIANS(90-F6190)) + SIN(RADIANS(90-F6191)) * SIN(RADIANS(90-F6190)) * COS(RADIANS(G6191-G6190))) * 6371392 * IFERROR(IF(AVERAGEIF('TT History'!$B:$B, D6190, 'TT History'!$E:$E) &gt; 9.8%, 1.1205, IF(AVERAGEIF('TT History'!$B:$B, D6190, 'TT History'!$E:$E) &gt;= 8.5%, 1.1055, 1.0525)), 1.0525)</f>
        <v>10.329614833890442</v>
      </c>
    </row>
    <row r="6191" spans="1:8" x14ac:dyDescent="0.25">
      <c r="A6191" t="s">
        <v>176</v>
      </c>
      <c r="B6191" t="str">
        <f>VLOOKUP(C6191, olt_db!$B$2:$E$70, 2, 0)</f>
        <v>OLT-SMGN-Mega_Land</v>
      </c>
      <c r="C6191" t="s">
        <v>2034</v>
      </c>
      <c r="D6191" s="20" t="s">
        <v>2156</v>
      </c>
      <c r="E6191" s="20" t="s">
        <v>2813</v>
      </c>
      <c r="F6191" s="127">
        <v>2.94498932740821</v>
      </c>
      <c r="G6191" s="128">
        <v>99.124124520670904</v>
      </c>
      <c r="H6191" s="51">
        <f>ACOS(COS(RADIANS(90-F6192)) * COS(RADIANS(90-F6191)) + SIN(RADIANS(90-F6192)) * SIN(RADIANS(90-F6191)) * COS(RADIANS(G6192-G6191))) * 6371392 * IFERROR(IF(AVERAGEIF('TT History'!$B:$B, D6191, 'TT History'!$E:$E) &gt; 9.8%, 1.1205, IF(AVERAGEIF('TT History'!$B:$B, D6191, 'TT History'!$E:$E) &gt;= 8.5%, 1.1055, 1.0525)), 1.0525)</f>
        <v>13.228723732837185</v>
      </c>
    </row>
    <row r="6192" spans="1:8" x14ac:dyDescent="0.25">
      <c r="A6192" t="s">
        <v>176</v>
      </c>
      <c r="B6192" t="str">
        <f>VLOOKUP(C6192, olt_db!$B$2:$E$70, 2, 0)</f>
        <v>OLT-SMGN-Mega_Land</v>
      </c>
      <c r="C6192" t="s">
        <v>2034</v>
      </c>
      <c r="D6192" s="20" t="s">
        <v>2156</v>
      </c>
      <c r="E6192" s="20" t="s">
        <v>2814</v>
      </c>
      <c r="F6192" s="127">
        <v>2.9450975855897599</v>
      </c>
      <c r="G6192" s="128">
        <v>99.1240919909757</v>
      </c>
      <c r="H6192" s="51">
        <f>ACOS(COS(RADIANS(90-F6193)) * COS(RADIANS(90-F6192)) + SIN(RADIANS(90-F6193)) * SIN(RADIANS(90-F6192)) * COS(RADIANS(G6193-G6192))) * 6371392 * IFERROR(IF(AVERAGEIF('TT History'!$B:$B, D6192, 'TT History'!$E:$E) &gt; 9.8%, 1.1205, IF(AVERAGEIF('TT History'!$B:$B, D6192, 'TT History'!$E:$E) &gt;= 8.5%, 1.1055, 1.0525)), 1.0525)</f>
        <v>19.202612444777085</v>
      </c>
    </row>
    <row r="6193" spans="1:8" x14ac:dyDescent="0.25">
      <c r="A6193" t="s">
        <v>176</v>
      </c>
      <c r="B6193" t="str">
        <f>VLOOKUP(C6193, olt_db!$B$2:$E$70, 2, 0)</f>
        <v>OLT-SMGN-Mega_Land</v>
      </c>
      <c r="C6193" t="s">
        <v>2034</v>
      </c>
      <c r="D6193" s="20" t="s">
        <v>2156</v>
      </c>
      <c r="E6193" s="20" t="s">
        <v>2815</v>
      </c>
      <c r="F6193" s="127">
        <v>2.9452179337194799</v>
      </c>
      <c r="G6193" s="128">
        <v>99.123980332183905</v>
      </c>
      <c r="H6193" s="51">
        <f>ACOS(COS(RADIANS(90-F6194)) * COS(RADIANS(90-F6193)) + SIN(RADIANS(90-F6194)) * SIN(RADIANS(90-F6193)) * COS(RADIANS(G6194-G6193))) * 6371392 * IFERROR(IF(AVERAGEIF('TT History'!$B:$B, D6193, 'TT History'!$E:$E) &gt; 9.8%, 1.1205, IF(AVERAGEIF('TT History'!$B:$B, D6193, 'TT History'!$E:$E) &gt;= 8.5%, 1.1055, 1.0525)), 1.0525)</f>
        <v>23.153635955503038</v>
      </c>
    </row>
    <row r="6194" spans="1:8" x14ac:dyDescent="0.25">
      <c r="A6194" t="s">
        <v>176</v>
      </c>
      <c r="B6194" t="str">
        <f>VLOOKUP(C6194, olt_db!$B$2:$E$70, 2, 0)</f>
        <v>OLT-SMGN-Mega_Land</v>
      </c>
      <c r="C6194" t="s">
        <v>2034</v>
      </c>
      <c r="D6194" s="20" t="s">
        <v>2156</v>
      </c>
      <c r="E6194" s="20" t="s">
        <v>2816</v>
      </c>
      <c r="F6194" s="127">
        <v>2.9453865036821298</v>
      </c>
      <c r="G6194" s="128">
        <v>99.123876659868998</v>
      </c>
      <c r="H6194" s="51">
        <f>ACOS(COS(RADIANS(90-F6195)) * COS(RADIANS(90-F6194)) + SIN(RADIANS(90-F6195)) * SIN(RADIANS(90-F6194)) * COS(RADIANS(G6195-G6194))) * 6371392 * IFERROR(IF(AVERAGEIF('TT History'!$B:$B, D6194, 'TT History'!$E:$E) &gt; 9.8%, 1.1205, IF(AVERAGEIF('TT History'!$B:$B, D6194, 'TT History'!$E:$E) &gt;= 8.5%, 1.1055, 1.0525)), 1.0525)</f>
        <v>24.380195783521103</v>
      </c>
    </row>
    <row r="6195" spans="1:8" x14ac:dyDescent="0.25">
      <c r="A6195" t="s">
        <v>176</v>
      </c>
      <c r="B6195" t="str">
        <f>VLOOKUP(C6195, olt_db!$B$2:$E$70, 2, 0)</f>
        <v>OLT-SMGN-Mega_Land</v>
      </c>
      <c r="C6195" t="s">
        <v>2034</v>
      </c>
      <c r="D6195" s="20" t="s">
        <v>2156</v>
      </c>
      <c r="E6195" s="20" t="s">
        <v>2817</v>
      </c>
      <c r="F6195" s="127">
        <v>2.9455872070306501</v>
      </c>
      <c r="G6195" s="128">
        <v>99.123820822292899</v>
      </c>
      <c r="H6195" s="51">
        <f>ACOS(COS(RADIANS(90-F6196)) * COS(RADIANS(90-F6195)) + SIN(RADIANS(90-F6196)) * SIN(RADIANS(90-F6195)) * COS(RADIANS(G6196-G6195))) * 6371392 * IFERROR(IF(AVERAGEIF('TT History'!$B:$B, D6195, 'TT History'!$E:$E) &gt; 9.8%, 1.1205, IF(AVERAGEIF('TT History'!$B:$B, D6195, 'TT History'!$E:$E) &gt;= 8.5%, 1.1055, 1.0525)), 1.0525)</f>
        <v>17.454965615077157</v>
      </c>
    </row>
    <row r="6196" spans="1:8" x14ac:dyDescent="0.25">
      <c r="A6196" t="s">
        <v>176</v>
      </c>
      <c r="B6196" t="str">
        <f>VLOOKUP(C6196, olt_db!$B$2:$E$70, 2, 0)</f>
        <v>OLT-SMGN-Mega_Land</v>
      </c>
      <c r="C6196" t="s">
        <v>2034</v>
      </c>
      <c r="D6196" s="20" t="s">
        <v>2156</v>
      </c>
      <c r="E6196" s="20" t="s">
        <v>2818</v>
      </c>
      <c r="F6196" s="127">
        <v>2.94573514491975</v>
      </c>
      <c r="G6196" s="128">
        <v>99.123801950818702</v>
      </c>
      <c r="H6196" s="51">
        <f>ACOS(COS(RADIANS(90-F6197)) * COS(RADIANS(90-F6196)) + SIN(RADIANS(90-F6197)) * SIN(RADIANS(90-F6196)) * COS(RADIANS(G6197-G6196))) * 6371392 * IFERROR(IF(AVERAGEIF('TT History'!$B:$B, D6196, 'TT History'!$E:$E) &gt; 9.8%, 1.1205, IF(AVERAGEIF('TT History'!$B:$B, D6196, 'TT History'!$E:$E) &gt;= 8.5%, 1.1055, 1.0525)), 1.0525)</f>
        <v>13.543506524070295</v>
      </c>
    </row>
    <row r="6197" spans="1:8" x14ac:dyDescent="0.25">
      <c r="A6197" t="s">
        <v>176</v>
      </c>
      <c r="B6197" t="str">
        <f>VLOOKUP(C6197, olt_db!$B$2:$E$70, 2, 0)</f>
        <v>OLT-SMGN-Mega_Land</v>
      </c>
      <c r="C6197" t="s">
        <v>2034</v>
      </c>
      <c r="D6197" s="20" t="s">
        <v>2156</v>
      </c>
      <c r="E6197" s="20" t="s">
        <v>2819</v>
      </c>
      <c r="F6197" s="127">
        <v>2.9458407897056502</v>
      </c>
      <c r="G6197" s="128">
        <v>99.123849230676001</v>
      </c>
      <c r="H6197" s="51">
        <f>ACOS(COS(RADIANS(90-F6198)) * COS(RADIANS(90-F6197)) + SIN(RADIANS(90-F6198)) * SIN(RADIANS(90-F6197)) * COS(RADIANS(G6198-G6197))) * 6371392 * IFERROR(IF(AVERAGEIF('TT History'!$B:$B, D6197, 'TT History'!$E:$E) &gt; 9.8%, 1.1205, IF(AVERAGEIF('TT History'!$B:$B, D6197, 'TT History'!$E:$E) &gt;= 8.5%, 1.1055, 1.0525)), 1.0525)</f>
        <v>12.992627142527532</v>
      </c>
    </row>
    <row r="6198" spans="1:8" x14ac:dyDescent="0.25">
      <c r="A6198" t="s">
        <v>176</v>
      </c>
      <c r="B6198" t="str">
        <f>VLOOKUP(C6198, olt_db!$B$2:$E$70, 2, 0)</f>
        <v>OLT-SMGN-Mega_Land</v>
      </c>
      <c r="C6198" t="s">
        <v>2034</v>
      </c>
      <c r="D6198" s="20" t="s">
        <v>2156</v>
      </c>
      <c r="E6198" s="20" t="s">
        <v>2820</v>
      </c>
      <c r="F6198" s="127">
        <v>2.9459069171651802</v>
      </c>
      <c r="G6198" s="128">
        <v>99.1239385138865</v>
      </c>
      <c r="H6198" s="51">
        <f>ACOS(COS(RADIANS(90-F6199)) * COS(RADIANS(90-F6198)) + SIN(RADIANS(90-F6199)) * SIN(RADIANS(90-F6198)) * COS(RADIANS(G6199-G6198))) * 6371392 * IFERROR(IF(AVERAGEIF('TT History'!$B:$B, D6198, 'TT History'!$E:$E) &gt; 9.8%, 1.1205, IF(AVERAGEIF('TT History'!$B:$B, D6198, 'TT History'!$E:$E) &gt;= 8.5%, 1.1055, 1.0525)), 1.0525)</f>
        <v>18.136143048482722</v>
      </c>
    </row>
    <row r="6199" spans="1:8" x14ac:dyDescent="0.25">
      <c r="A6199" t="s">
        <v>176</v>
      </c>
      <c r="B6199" t="str">
        <f>VLOOKUP(C6199, olt_db!$B$2:$E$70, 2, 0)</f>
        <v>OLT-SMGN-Mega_Land</v>
      </c>
      <c r="C6199" t="s">
        <v>2034</v>
      </c>
      <c r="D6199" s="20" t="s">
        <v>2156</v>
      </c>
      <c r="E6199" s="20" t="s">
        <v>2821</v>
      </c>
      <c r="F6199" s="127">
        <v>2.9459524697258899</v>
      </c>
      <c r="G6199" s="128">
        <v>99.124086822352396</v>
      </c>
      <c r="H6199" s="51">
        <f>ACOS(COS(RADIANS(90-F6200)) * COS(RADIANS(90-F6199)) + SIN(RADIANS(90-F6200)) * SIN(RADIANS(90-F6199)) * COS(RADIANS(G6200-G6199))) * 6371392 * IFERROR(IF(AVERAGEIF('TT History'!$B:$B, D6199, 'TT History'!$E:$E) &gt; 9.8%, 1.1205, IF(AVERAGEIF('TT History'!$B:$B, D6199, 'TT History'!$E:$E) &gt;= 8.5%, 1.1055, 1.0525)), 1.0525)</f>
        <v>14.486792412562203</v>
      </c>
    </row>
    <row r="6200" spans="1:8" x14ac:dyDescent="0.25">
      <c r="A6200" t="s">
        <v>176</v>
      </c>
      <c r="B6200" t="str">
        <f>VLOOKUP(C6200, olt_db!$B$2:$E$70, 2, 0)</f>
        <v>OLT-SMGN-Mega_Land</v>
      </c>
      <c r="C6200" t="s">
        <v>2034</v>
      </c>
      <c r="D6200" s="20" t="s">
        <v>2156</v>
      </c>
      <c r="E6200" s="20" t="s">
        <v>2822</v>
      </c>
      <c r="F6200" s="127">
        <v>2.9459939790744198</v>
      </c>
      <c r="G6200" s="128">
        <v>99.124203583291802</v>
      </c>
      <c r="H6200" s="51">
        <f>ACOS(COS(RADIANS(90-F6201)) * COS(RADIANS(90-F6200)) + SIN(RADIANS(90-F6201)) * SIN(RADIANS(90-F6200)) * COS(RADIANS(G6201-G6200))) * 6371392 * IFERROR(IF(AVERAGEIF('TT History'!$B:$B, D6200, 'TT History'!$E:$E) &gt; 9.8%, 1.1205, IF(AVERAGEIF('TT History'!$B:$B, D6200, 'TT History'!$E:$E) &gt;= 8.5%, 1.1055, 1.0525)), 1.0525)</f>
        <v>13.072309057130365</v>
      </c>
    </row>
    <row r="6201" spans="1:8" x14ac:dyDescent="0.25">
      <c r="A6201" t="s">
        <v>176</v>
      </c>
      <c r="B6201" t="str">
        <f>VLOOKUP(C6201, olt_db!$B$2:$E$70, 2, 0)</f>
        <v>OLT-SMGN-Mega_Land</v>
      </c>
      <c r="C6201" t="s">
        <v>2034</v>
      </c>
      <c r="D6201" s="20" t="s">
        <v>2156</v>
      </c>
      <c r="E6201" s="20" t="s">
        <v>2823</v>
      </c>
      <c r="F6201" s="127">
        <v>2.94602726162204</v>
      </c>
      <c r="G6201" s="128">
        <v>99.124310341698504</v>
      </c>
      <c r="H6201" s="51">
        <f>ACOS(COS(RADIANS(90-F6202)) * COS(RADIANS(90-F6201)) + SIN(RADIANS(90-F6202)) * SIN(RADIANS(90-F6201)) * COS(RADIANS(G6202-G6201))) * 6371392 * IFERROR(IF(AVERAGEIF('TT History'!$B:$B, D6201, 'TT History'!$E:$E) &gt; 9.8%, 1.1205, IF(AVERAGEIF('TT History'!$B:$B, D6201, 'TT History'!$E:$E) &gt;= 8.5%, 1.1055, 1.0525)), 1.0525)</f>
        <v>13.645601159806361</v>
      </c>
    </row>
    <row r="6202" spans="1:8" x14ac:dyDescent="0.25">
      <c r="A6202" t="s">
        <v>176</v>
      </c>
      <c r="B6202" t="str">
        <f>VLOOKUP(C6202, olt_db!$B$2:$E$70, 2, 0)</f>
        <v>OLT-SMGN-Mega_Land</v>
      </c>
      <c r="C6202" t="s">
        <v>2034</v>
      </c>
      <c r="D6202" s="20" t="s">
        <v>2156</v>
      </c>
      <c r="E6202" s="20" t="s">
        <v>2824</v>
      </c>
      <c r="F6202" s="127">
        <v>2.94609629096847</v>
      </c>
      <c r="G6202" s="128">
        <v>99.124404425445505</v>
      </c>
      <c r="H6202" s="51">
        <f>ACOS(COS(RADIANS(90-F6203)) * COS(RADIANS(90-F6202)) + SIN(RADIANS(90-F6203)) * SIN(RADIANS(90-F6202)) * COS(RADIANS(G6203-G6202))) * 6371392 * IFERROR(IF(AVERAGEIF('TT History'!$B:$B, D6202, 'TT History'!$E:$E) &gt; 9.8%, 1.1205, IF(AVERAGEIF('TT History'!$B:$B, D6202, 'TT History'!$E:$E) &gt;= 8.5%, 1.1055, 1.0525)), 1.0525)</f>
        <v>18.157327407571639</v>
      </c>
    </row>
    <row r="6203" spans="1:8" x14ac:dyDescent="0.25">
      <c r="A6203" t="s">
        <v>176</v>
      </c>
      <c r="B6203" t="str">
        <f>VLOOKUP(C6203, olt_db!$B$2:$E$70, 2, 0)</f>
        <v>OLT-SMGN-Mega_Land</v>
      </c>
      <c r="C6203" t="s">
        <v>2034</v>
      </c>
      <c r="D6203" s="20" t="s">
        <v>2156</v>
      </c>
      <c r="E6203" s="20" t="s">
        <v>2825</v>
      </c>
      <c r="F6203" s="127">
        <v>2.9461989212820301</v>
      </c>
      <c r="G6203" s="128">
        <v>99.124520919053793</v>
      </c>
      <c r="H6203" s="51">
        <f>ACOS(COS(RADIANS(90-F6204)) * COS(RADIANS(90-F6203)) + SIN(RADIANS(90-F6204)) * SIN(RADIANS(90-F6203)) * COS(RADIANS(G6204-G6203))) * 6371392 * IFERROR(IF(AVERAGEIF('TT History'!$B:$B, D6203, 'TT History'!$E:$E) &gt; 9.8%, 1.1205, IF(AVERAGEIF('TT History'!$B:$B, D6203, 'TT History'!$E:$E) &gt;= 8.5%, 1.1055, 1.0525)), 1.0525)</f>
        <v>13.107398471166</v>
      </c>
    </row>
    <row r="6204" spans="1:8" x14ac:dyDescent="0.25">
      <c r="A6204" t="s">
        <v>176</v>
      </c>
      <c r="B6204" t="str">
        <f>VLOOKUP(C6204, olt_db!$B$2:$E$70, 2, 0)</f>
        <v>OLT-SMGN-Mega_Land</v>
      </c>
      <c r="C6204" t="s">
        <v>2034</v>
      </c>
      <c r="D6204" s="20" t="s">
        <v>2156</v>
      </c>
      <c r="E6204" s="20" t="s">
        <v>2826</v>
      </c>
      <c r="F6204" s="127">
        <v>2.9462716936651798</v>
      </c>
      <c r="G6204" s="128">
        <v>99.124606157816402</v>
      </c>
      <c r="H6204" s="51">
        <f>ACOS(COS(RADIANS(90-F6205)) * COS(RADIANS(90-F6204)) + SIN(RADIANS(90-F6205)) * SIN(RADIANS(90-F6204)) * COS(RADIANS(G6205-G6204))) * 6371392 * IFERROR(IF(AVERAGEIF('TT History'!$B:$B, D6204, 'TT History'!$E:$E) &gt; 9.8%, 1.1205, IF(AVERAGEIF('TT History'!$B:$B, D6204, 'TT History'!$E:$E) &gt;= 8.5%, 1.1055, 1.0525)), 1.0525)</f>
        <v>12.475895881558394</v>
      </c>
    </row>
    <row r="6205" spans="1:8" x14ac:dyDescent="0.25">
      <c r="A6205" t="s">
        <v>176</v>
      </c>
      <c r="B6205" t="str">
        <f>VLOOKUP(C6205, olt_db!$B$2:$E$70, 2, 0)</f>
        <v>OLT-SMGN-Mega_Land</v>
      </c>
      <c r="C6205" t="s">
        <v>2034</v>
      </c>
      <c r="D6205" s="20" t="s">
        <v>2156</v>
      </c>
      <c r="E6205" s="20" t="s">
        <v>2827</v>
      </c>
      <c r="F6205" s="127">
        <v>2.9463190079808599</v>
      </c>
      <c r="G6205" s="128">
        <v>99.1247018047643</v>
      </c>
      <c r="H6205" s="51">
        <f>ACOS(COS(RADIANS(90-F6206)) * COS(RADIANS(90-F6205)) + SIN(RADIANS(90-F6206)) * SIN(RADIANS(90-F6205)) * COS(RADIANS(G6206-G6205))) * 6371392 * IFERROR(IF(AVERAGEIF('TT History'!$B:$B, D6205, 'TT History'!$E:$E) &gt; 9.8%, 1.1205, IF(AVERAGEIF('TT History'!$B:$B, D6205, 'TT History'!$E:$E) &gt;= 8.5%, 1.1055, 1.0525)), 1.0525)</f>
        <v>12.27336344125742</v>
      </c>
    </row>
    <row r="6206" spans="1:8" x14ac:dyDescent="0.25">
      <c r="A6206" t="s">
        <v>176</v>
      </c>
      <c r="B6206" t="str">
        <f>VLOOKUP(C6206, olt_db!$B$2:$E$70, 2, 0)</f>
        <v>OLT-SMGN-Mega_Land</v>
      </c>
      <c r="C6206" t="s">
        <v>2034</v>
      </c>
      <c r="D6206" s="20" t="s">
        <v>2156</v>
      </c>
      <c r="E6206" s="20" t="s">
        <v>2828</v>
      </c>
      <c r="F6206" s="127">
        <v>2.94636802938872</v>
      </c>
      <c r="G6206" s="128">
        <v>99.1247946263085</v>
      </c>
      <c r="H6206" s="51">
        <f>ACOS(COS(RADIANS(90-F6207)) * COS(RADIANS(90-F6206)) + SIN(RADIANS(90-F6207)) * SIN(RADIANS(90-F6206)) * COS(RADIANS(G6207-G6206))) * 6371392 * IFERROR(IF(AVERAGEIF('TT History'!$B:$B, D6206, 'TT History'!$E:$E) &gt; 9.8%, 1.1205, IF(AVERAGEIF('TT History'!$B:$B, D6206, 'TT History'!$E:$E) &gt;= 8.5%, 1.1055, 1.0525)), 1.0525)</f>
        <v>12.901622877457619</v>
      </c>
    </row>
    <row r="6207" spans="1:8" x14ac:dyDescent="0.25">
      <c r="A6207" t="s">
        <v>176</v>
      </c>
      <c r="B6207" t="str">
        <f>VLOOKUP(C6207, olt_db!$B$2:$E$70, 2, 0)</f>
        <v>OLT-SMGN-Mega_Land</v>
      </c>
      <c r="C6207" t="s">
        <v>2034</v>
      </c>
      <c r="D6207" s="20" t="s">
        <v>2156</v>
      </c>
      <c r="E6207" s="20" t="s">
        <v>2829</v>
      </c>
      <c r="F6207" s="127">
        <v>2.9464252668927502</v>
      </c>
      <c r="G6207" s="128">
        <v>99.124888953810995</v>
      </c>
      <c r="H6207" s="51">
        <f>ACOS(COS(RADIANS(90-F6208)) * COS(RADIANS(90-F6207)) + SIN(RADIANS(90-F6208)) * SIN(RADIANS(90-F6207)) * COS(RADIANS(G6208-G6207))) * 6371392 * IFERROR(IF(AVERAGEIF('TT History'!$B:$B, D6207, 'TT History'!$E:$E) &gt; 9.8%, 1.1205, IF(AVERAGEIF('TT History'!$B:$B, D6207, 'TT History'!$E:$E) &gt;= 8.5%, 1.1055, 1.0525)), 1.0525)</f>
        <v>13.058170423189509</v>
      </c>
    </row>
    <row r="6208" spans="1:8" x14ac:dyDescent="0.25">
      <c r="A6208" t="s">
        <v>176</v>
      </c>
      <c r="B6208" t="str">
        <f>VLOOKUP(C6208, olt_db!$B$2:$E$70, 2, 0)</f>
        <v>OLT-SMGN-Mega_Land</v>
      </c>
      <c r="C6208" t="s">
        <v>2034</v>
      </c>
      <c r="D6208" s="20" t="s">
        <v>2156</v>
      </c>
      <c r="E6208" s="20" t="s">
        <v>2830</v>
      </c>
      <c r="F6208" s="127">
        <v>2.9464894892575799</v>
      </c>
      <c r="G6208" s="128">
        <v>99.124980304604307</v>
      </c>
      <c r="H6208" s="51">
        <f>ACOS(COS(RADIANS(90-F6209)) * COS(RADIANS(90-F6208)) + SIN(RADIANS(90-F6209)) * SIN(RADIANS(90-F6208)) * COS(RADIANS(G6209-G6208))) * 6371392 * IFERROR(IF(AVERAGEIF('TT History'!$B:$B, D6208, 'TT History'!$E:$E) &gt; 9.8%, 1.1205, IF(AVERAGEIF('TT History'!$B:$B, D6208, 'TT History'!$E:$E) &gt;= 8.5%, 1.1055, 1.0525)), 1.0525)</f>
        <v>10.342656367684803</v>
      </c>
    </row>
    <row r="6209" spans="1:8" x14ac:dyDescent="0.25">
      <c r="A6209" t="s">
        <v>176</v>
      </c>
      <c r="B6209" t="str">
        <f>VLOOKUP(C6209, olt_db!$B$2:$E$70, 2, 0)</f>
        <v>OLT-SMGN-Mega_Land</v>
      </c>
      <c r="C6209" t="s">
        <v>2034</v>
      </c>
      <c r="D6209" s="20" t="s">
        <v>2156</v>
      </c>
      <c r="E6209" s="20" t="s">
        <v>2831</v>
      </c>
      <c r="F6209" s="127">
        <v>2.9465470640072602</v>
      </c>
      <c r="G6209" s="128">
        <v>99.125047429800802</v>
      </c>
      <c r="H6209" s="51">
        <f>ACOS(COS(RADIANS(90-F6210)) * COS(RADIANS(90-F6209)) + SIN(RADIANS(90-F6210)) * SIN(RADIANS(90-F6209)) * COS(RADIANS(G6210-G6209))) * 6371392 * IFERROR(IF(AVERAGEIF('TT History'!$B:$B, D6209, 'TT History'!$E:$E) &gt; 9.8%, 1.1205, IF(AVERAGEIF('TT History'!$B:$B, D6209, 'TT History'!$E:$E) &gt;= 8.5%, 1.1055, 1.0525)), 1.0525)</f>
        <v>11.952282011659639</v>
      </c>
    </row>
    <row r="6210" spans="1:8" x14ac:dyDescent="0.25">
      <c r="A6210" t="s">
        <v>176</v>
      </c>
      <c r="B6210" t="str">
        <f>VLOOKUP(C6210, olt_db!$B$2:$E$70, 2, 0)</f>
        <v>OLT-SMGN-Mega_Land</v>
      </c>
      <c r="C6210" t="s">
        <v>2034</v>
      </c>
      <c r="D6210" s="20" t="s">
        <v>2156</v>
      </c>
      <c r="E6210" s="20" t="s">
        <v>2832</v>
      </c>
      <c r="F6210" s="127">
        <v>2.9466352254189898</v>
      </c>
      <c r="G6210" s="128">
        <v>99.125099043054107</v>
      </c>
      <c r="H6210" s="51">
        <f>ACOS(COS(RADIANS(90-F6211)) * COS(RADIANS(90-F6210)) + SIN(RADIANS(90-F6211)) * SIN(RADIANS(90-F6210)) * COS(RADIANS(G6211-G6210))) * 6371392 * IFERROR(IF(AVERAGEIF('TT History'!$B:$B, D6210, 'TT History'!$E:$E) &gt; 9.8%, 1.1205, IF(AVERAGEIF('TT History'!$B:$B, D6210, 'TT History'!$E:$E) &gt;= 8.5%, 1.1055, 1.0525)), 1.0525)</f>
        <v>13.04478193594084</v>
      </c>
    </row>
    <row r="6211" spans="1:8" x14ac:dyDescent="0.25">
      <c r="A6211" t="s">
        <v>176</v>
      </c>
      <c r="B6211" t="str">
        <f>VLOOKUP(C6211, olt_db!$B$2:$E$70, 2, 0)</f>
        <v>OLT-SMGN-Mega_Land</v>
      </c>
      <c r="C6211" t="s">
        <v>2034</v>
      </c>
      <c r="D6211" s="20" t="s">
        <v>2156</v>
      </c>
      <c r="E6211" s="20" t="s">
        <v>2833</v>
      </c>
      <c r="F6211" s="127">
        <v>2.9467464772856902</v>
      </c>
      <c r="G6211" s="128">
        <v>99.1251057957667</v>
      </c>
      <c r="H6211" s="51">
        <f>ACOS(COS(RADIANS(90-F6212)) * COS(RADIANS(90-F6211)) + SIN(RADIANS(90-F6212)) * SIN(RADIANS(90-F6211)) * COS(RADIANS(G6212-G6211))) * 6371392 * IFERROR(IF(AVERAGEIF('TT History'!$B:$B, D6211, 'TT History'!$E:$E) &gt; 9.8%, 1.1205, IF(AVERAGEIF('TT History'!$B:$B, D6211, 'TT History'!$E:$E) &gt;= 8.5%, 1.1055, 1.0525)), 1.0525)</f>
        <v>12.886522159054014</v>
      </c>
    </row>
    <row r="6212" spans="1:8" x14ac:dyDescent="0.25">
      <c r="A6212" t="s">
        <v>176</v>
      </c>
      <c r="B6212" t="str">
        <f>VLOOKUP(C6212, olt_db!$B$2:$E$70, 2, 0)</f>
        <v>OLT-SMGN-Mega_Land</v>
      </c>
      <c r="C6212" t="s">
        <v>2034</v>
      </c>
      <c r="D6212" s="20" t="s">
        <v>2156</v>
      </c>
      <c r="E6212" s="20" t="s">
        <v>2834</v>
      </c>
      <c r="F6212" s="127">
        <v>2.9468538808157301</v>
      </c>
      <c r="G6212" s="128">
        <v>99.125081529060395</v>
      </c>
      <c r="H6212" s="51">
        <f>ACOS(COS(RADIANS(90-F6213)) * COS(RADIANS(90-F6212)) + SIN(RADIANS(90-F6213)) * SIN(RADIANS(90-F6212)) * COS(RADIANS(G6213-G6212))) * 6371392 * IFERROR(IF(AVERAGEIF('TT History'!$B:$B, D6212, 'TT History'!$E:$E) &gt; 9.8%, 1.1205, IF(AVERAGEIF('TT History'!$B:$B, D6212, 'TT History'!$E:$E) &gt;= 8.5%, 1.1055, 1.0525)), 1.0525)</f>
        <v>16.123661594908974</v>
      </c>
    </row>
    <row r="6213" spans="1:8" x14ac:dyDescent="0.25">
      <c r="A6213" t="s">
        <v>176</v>
      </c>
      <c r="B6213" t="str">
        <f>VLOOKUP(C6213, olt_db!$B$2:$E$70, 2, 0)</f>
        <v>OLT-SMGN-Mega_Land</v>
      </c>
      <c r="C6213" t="s">
        <v>2034</v>
      </c>
      <c r="D6213" s="20" t="s">
        <v>2156</v>
      </c>
      <c r="E6213" s="20" t="s">
        <v>2835</v>
      </c>
      <c r="F6213" s="127">
        <v>2.9469832012619301</v>
      </c>
      <c r="G6213" s="128">
        <v>99.125033984858405</v>
      </c>
      <c r="H6213" s="51">
        <f>ACOS(COS(RADIANS(90-F6214)) * COS(RADIANS(90-F6213)) + SIN(RADIANS(90-F6214)) * SIN(RADIANS(90-F6213)) * COS(RADIANS(G6214-G6213))) * 6371392 * IFERROR(IF(AVERAGEIF('TT History'!$B:$B, D6213, 'TT History'!$E:$E) &gt; 9.8%, 1.1205, IF(AVERAGEIF('TT History'!$B:$B, D6213, 'TT History'!$E:$E) &gt;= 8.5%, 1.1055, 1.0525)), 1.0525)</f>
        <v>14.408695926791591</v>
      </c>
    </row>
    <row r="6214" spans="1:8" x14ac:dyDescent="0.25">
      <c r="A6214" t="s">
        <v>176</v>
      </c>
      <c r="B6214" t="str">
        <f>VLOOKUP(C6214, olt_db!$B$2:$E$70, 2, 0)</f>
        <v>OLT-SMGN-Mega_Land</v>
      </c>
      <c r="C6214" t="s">
        <v>2034</v>
      </c>
      <c r="D6214" s="20" t="s">
        <v>2156</v>
      </c>
      <c r="E6214" s="20" t="s">
        <v>2836</v>
      </c>
      <c r="F6214" s="127">
        <v>2.9471011379262801</v>
      </c>
      <c r="G6214" s="128">
        <v>99.124998616342594</v>
      </c>
      <c r="H6214" s="51">
        <f>ACOS(COS(RADIANS(90-F6215)) * COS(RADIANS(90-F6214)) + SIN(RADIANS(90-F6215)) * SIN(RADIANS(90-F6214)) * COS(RADIANS(G6215-G6214))) * 6371392 * IFERROR(IF(AVERAGEIF('TT History'!$B:$B, D6214, 'TT History'!$E:$E) &gt; 9.8%, 1.1205, IF(AVERAGEIF('TT History'!$B:$B, D6214, 'TT History'!$E:$E) &gt;= 8.5%, 1.1055, 1.0525)), 1.0525)</f>
        <v>13.127190129517647</v>
      </c>
    </row>
    <row r="6215" spans="1:8" x14ac:dyDescent="0.25">
      <c r="A6215" t="s">
        <v>176</v>
      </c>
      <c r="B6215" t="str">
        <f>VLOOKUP(C6215, olt_db!$B$2:$E$70, 2, 0)</f>
        <v>OLT-SMGN-Mega_Land</v>
      </c>
      <c r="C6215" t="s">
        <v>2034</v>
      </c>
      <c r="D6215" s="20" t="s">
        <v>2156</v>
      </c>
      <c r="E6215" s="20" t="s">
        <v>2837</v>
      </c>
      <c r="F6215" s="127">
        <v>2.9472083425844602</v>
      </c>
      <c r="G6215" s="128">
        <v>99.124965613994306</v>
      </c>
      <c r="H6215" s="51">
        <f>ACOS(COS(RADIANS(90-F6216)) * COS(RADIANS(90-F6215)) + SIN(RADIANS(90-F6216)) * SIN(RADIANS(90-F6215)) * COS(RADIANS(G6216-G6215))) * 6371392 * IFERROR(IF(AVERAGEIF('TT History'!$B:$B, D6215, 'TT History'!$E:$E) &gt; 9.8%, 1.1205, IF(AVERAGEIF('TT History'!$B:$B, D6215, 'TT History'!$E:$E) &gt;= 8.5%, 1.1055, 1.0525)), 1.0525)</f>
        <v>18.198250486356514</v>
      </c>
    </row>
    <row r="6216" spans="1:8" x14ac:dyDescent="0.25">
      <c r="A6216" t="s">
        <v>176</v>
      </c>
      <c r="B6216" t="str">
        <f>VLOOKUP(C6216, olt_db!$B$2:$E$70, 2, 0)</f>
        <v>OLT-SMGN-Mega_Land</v>
      </c>
      <c r="C6216" t="s">
        <v>2034</v>
      </c>
      <c r="D6216" s="20" t="s">
        <v>2156</v>
      </c>
      <c r="E6216" s="20" t="s">
        <v>2838</v>
      </c>
      <c r="F6216" s="127">
        <v>2.9473638136462998</v>
      </c>
      <c r="G6216" s="128">
        <v>99.124967711518906</v>
      </c>
      <c r="H6216" s="51">
        <f>ACOS(COS(RADIANS(90-F6217)) * COS(RADIANS(90-F6216)) + SIN(RADIANS(90-F6217)) * SIN(RADIANS(90-F6216)) * COS(RADIANS(G6217-G6216))) * 6371392 * IFERROR(IF(AVERAGEIF('TT History'!$B:$B, D6216, 'TT History'!$E:$E) &gt; 9.8%, 1.1205, IF(AVERAGEIF('TT History'!$B:$B, D6216, 'TT History'!$E:$E) &gt;= 8.5%, 1.1055, 1.0525)), 1.0525)</f>
        <v>14.267674883911042</v>
      </c>
    </row>
    <row r="6217" spans="1:8" x14ac:dyDescent="0.25">
      <c r="A6217" t="s">
        <v>176</v>
      </c>
      <c r="B6217" t="str">
        <f>VLOOKUP(C6217, olt_db!$B$2:$E$70, 2, 0)</f>
        <v>OLT-SMGN-Mega_Land</v>
      </c>
      <c r="C6217" t="s">
        <v>2034</v>
      </c>
      <c r="D6217" s="20" t="s">
        <v>2156</v>
      </c>
      <c r="E6217" s="20" t="s">
        <v>2839</v>
      </c>
      <c r="F6217" s="127">
        <v>2.9474857040064202</v>
      </c>
      <c r="G6217" s="128">
        <v>99.124969659775005</v>
      </c>
      <c r="H6217" s="51">
        <f>ACOS(COS(RADIANS(90-F6218)) * COS(RADIANS(90-F6217)) + SIN(RADIANS(90-F6218)) * SIN(RADIANS(90-F6217)) * COS(RADIANS(G6218-G6217))) * 6371392 * IFERROR(IF(AVERAGEIF('TT History'!$B:$B, D6217, 'TT History'!$E:$E) &gt; 9.8%, 1.1205, IF(AVERAGEIF('TT History'!$B:$B, D6217, 'TT History'!$E:$E) &gt;= 8.5%, 1.1055, 1.0525)), 1.0525)</f>
        <v>14.52980708120943</v>
      </c>
    </row>
    <row r="6218" spans="1:8" x14ac:dyDescent="0.25">
      <c r="A6218" t="s">
        <v>176</v>
      </c>
      <c r="B6218" t="str">
        <f>VLOOKUP(C6218, olt_db!$B$2:$E$70, 2, 0)</f>
        <v>OLT-SMGN-Mega_Land</v>
      </c>
      <c r="C6218" t="s">
        <v>2034</v>
      </c>
      <c r="D6218" s="20" t="s">
        <v>2156</v>
      </c>
      <c r="E6218" s="20" t="s">
        <v>2840</v>
      </c>
      <c r="F6218" s="127">
        <v>2.9476097887122998</v>
      </c>
      <c r="G6218" s="128">
        <v>99.124973492873707</v>
      </c>
      <c r="H6218" s="51">
        <f>ACOS(COS(RADIANS(90-F6219)) * COS(RADIANS(90-F6218)) + SIN(RADIANS(90-F6219)) * SIN(RADIANS(90-F6218)) * COS(RADIANS(G6219-G6218))) * 6371392 * IFERROR(IF(AVERAGEIF('TT History'!$B:$B, D6218, 'TT History'!$E:$E) &gt; 9.8%, 1.1205, IF(AVERAGEIF('TT History'!$B:$B, D6218, 'TT History'!$E:$E) &gt;= 8.5%, 1.1055, 1.0525)), 1.0525)</f>
        <v>14.680216094023518</v>
      </c>
    </row>
    <row r="6219" spans="1:8" x14ac:dyDescent="0.25">
      <c r="A6219" t="s">
        <v>176</v>
      </c>
      <c r="B6219" t="str">
        <f>VLOOKUP(C6219, olt_db!$B$2:$E$70, 2, 0)</f>
        <v>OLT-SMGN-Mega_Land</v>
      </c>
      <c r="C6219" t="s">
        <v>2034</v>
      </c>
      <c r="D6219" s="20" t="s">
        <v>2156</v>
      </c>
      <c r="E6219" s="20" t="s">
        <v>2841</v>
      </c>
      <c r="F6219" s="127">
        <v>2.94773457559831</v>
      </c>
      <c r="G6219" s="128">
        <v>99.124986183208605</v>
      </c>
      <c r="H6219" s="51">
        <f>ACOS(COS(RADIANS(90-F6220)) * COS(RADIANS(90-F6219)) + SIN(RADIANS(90-F6220)) * SIN(RADIANS(90-F6219)) * COS(RADIANS(G6220-G6219))) * 6371392 * IFERROR(IF(AVERAGEIF('TT History'!$B:$B, D6219, 'TT History'!$E:$E) &gt; 9.8%, 1.1205, IF(AVERAGEIF('TT History'!$B:$B, D6219, 'TT History'!$E:$E) &gt;= 8.5%, 1.1055, 1.0525)), 1.0525)</f>
        <v>13.616299857337584</v>
      </c>
    </row>
    <row r="6220" spans="1:8" x14ac:dyDescent="0.25">
      <c r="A6220" t="s">
        <v>176</v>
      </c>
      <c r="B6220" t="str">
        <f>VLOOKUP(C6220, olt_db!$B$2:$E$70, 2, 0)</f>
        <v>OLT-SMGN-Mega_Land</v>
      </c>
      <c r="C6220" t="s">
        <v>2034</v>
      </c>
      <c r="D6220" s="20" t="s">
        <v>2156</v>
      </c>
      <c r="E6220" s="20" t="s">
        <v>2842</v>
      </c>
      <c r="F6220" s="127">
        <v>2.9478507856199001</v>
      </c>
      <c r="G6220" s="128">
        <v>99.124991550900702</v>
      </c>
      <c r="H6220" s="51">
        <f>ACOS(COS(RADIANS(90-F6221)) * COS(RADIANS(90-F6220)) + SIN(RADIANS(90-F6221)) * SIN(RADIANS(90-F6220)) * COS(RADIANS(G6221-G6220))) * 6371392 * IFERROR(IF(AVERAGEIF('TT History'!$B:$B, D6220, 'TT History'!$E:$E) &gt; 9.8%, 1.1205, IF(AVERAGEIF('TT History'!$B:$B, D6220, 'TT History'!$E:$E) &gt;= 8.5%, 1.1055, 1.0525)), 1.0525)</f>
        <v>12.40325248382212</v>
      </c>
    </row>
    <row r="6221" spans="1:8" x14ac:dyDescent="0.25">
      <c r="A6221" t="s">
        <v>176</v>
      </c>
      <c r="B6221" t="str">
        <f>VLOOKUP(C6221, olt_db!$B$2:$E$70, 2, 0)</f>
        <v>OLT-SMGN-Mega_Land</v>
      </c>
      <c r="C6221" t="s">
        <v>2034</v>
      </c>
      <c r="D6221" s="20" t="s">
        <v>2156</v>
      </c>
      <c r="E6221" s="20" t="s">
        <v>2843</v>
      </c>
      <c r="F6221" s="127">
        <v>2.9479486263652399</v>
      </c>
      <c r="G6221" s="128">
        <v>99.125032306747897</v>
      </c>
      <c r="H6221" s="51">
        <f>ACOS(COS(RADIANS(90-F6222)) * COS(RADIANS(90-F6221)) + SIN(RADIANS(90-F6222)) * SIN(RADIANS(90-F6221)) * COS(RADIANS(G6222-G6221))) * 6371392 * IFERROR(IF(AVERAGEIF('TT History'!$B:$B, D6221, 'TT History'!$E:$E) &gt; 9.8%, 1.1205, IF(AVERAGEIF('TT History'!$B:$B, D6221, 'TT History'!$E:$E) &gt;= 8.5%, 1.1055, 1.0525)), 1.0525)</f>
        <v>12.047971689484671</v>
      </c>
    </row>
    <row r="6222" spans="1:8" x14ac:dyDescent="0.25">
      <c r="A6222" t="s">
        <v>176</v>
      </c>
      <c r="B6222" t="str">
        <f>VLOOKUP(C6222, olt_db!$B$2:$E$70, 2, 0)</f>
        <v>OLT-SMGN-Mega_Land</v>
      </c>
      <c r="C6222" t="s">
        <v>2034</v>
      </c>
      <c r="D6222" s="20" t="s">
        <v>2156</v>
      </c>
      <c r="E6222" s="20" t="s">
        <v>2844</v>
      </c>
      <c r="F6222" s="127">
        <v>2.9480270816106899</v>
      </c>
      <c r="G6222" s="128">
        <v>99.125099036896003</v>
      </c>
      <c r="H6222" s="51">
        <f>ACOS(COS(RADIANS(90-F6223)) * COS(RADIANS(90-F6222)) + SIN(RADIANS(90-F6223)) * SIN(RADIANS(90-F6222)) * COS(RADIANS(G6223-G6222))) * 6371392 * IFERROR(IF(AVERAGEIF('TT History'!$B:$B, D6222, 'TT History'!$E:$E) &gt; 9.8%, 1.1205, IF(AVERAGEIF('TT History'!$B:$B, D6222, 'TT History'!$E:$E) &gt;= 8.5%, 1.1055, 1.0525)), 1.0525)</f>
        <v>13.100921635922894</v>
      </c>
    </row>
    <row r="6223" spans="1:8" x14ac:dyDescent="0.25">
      <c r="A6223" t="s">
        <v>176</v>
      </c>
      <c r="B6223" t="str">
        <f>VLOOKUP(C6223, olt_db!$B$2:$E$70, 2, 0)</f>
        <v>OLT-SMGN-Mega_Land</v>
      </c>
      <c r="C6223" t="s">
        <v>2034</v>
      </c>
      <c r="D6223" s="20" t="s">
        <v>2156</v>
      </c>
      <c r="E6223" s="20" t="s">
        <v>2845</v>
      </c>
      <c r="F6223" s="127">
        <v>2.9480859551812402</v>
      </c>
      <c r="G6223" s="128">
        <v>99.1251943709849</v>
      </c>
      <c r="H6223" s="51">
        <f>ACOS(COS(RADIANS(90-F6224)) * COS(RADIANS(90-F6223)) + SIN(RADIANS(90-F6224)) * SIN(RADIANS(90-F6223)) * COS(RADIANS(G6224-G6223))) * 6371392 * IFERROR(IF(AVERAGEIF('TT History'!$B:$B, D6223, 'TT History'!$E:$E) &gt; 9.8%, 1.1205, IF(AVERAGEIF('TT History'!$B:$B, D6223, 'TT History'!$E:$E) &gt;= 8.5%, 1.1055, 1.0525)), 1.0525)</f>
        <v>16.183929088033008</v>
      </c>
    </row>
    <row r="6224" spans="1:8" x14ac:dyDescent="0.25">
      <c r="A6224" t="s">
        <v>176</v>
      </c>
      <c r="B6224" t="str">
        <f>VLOOKUP(C6224, olt_db!$B$2:$E$70, 2, 0)</f>
        <v>OLT-SMGN-Mega_Land</v>
      </c>
      <c r="C6224" t="s">
        <v>2034</v>
      </c>
      <c r="D6224" s="20" t="s">
        <v>2156</v>
      </c>
      <c r="E6224" s="20" t="s">
        <v>2846</v>
      </c>
      <c r="F6224" s="127">
        <v>2.94815917419329</v>
      </c>
      <c r="G6224" s="128">
        <v>99.125311829256205</v>
      </c>
      <c r="H6224" s="51">
        <f>ACOS(COS(RADIANS(90-F6225)) * COS(RADIANS(90-F6224)) + SIN(RADIANS(90-F6225)) * SIN(RADIANS(90-F6224)) * COS(RADIANS(G6225-G6224))) * 6371392 * IFERROR(IF(AVERAGEIF('TT History'!$B:$B, D6224, 'TT History'!$E:$E) &gt; 9.8%, 1.1205, IF(AVERAGEIF('TT History'!$B:$B, D6224, 'TT History'!$E:$E) &gt;= 8.5%, 1.1055, 1.0525)), 1.0525)</f>
        <v>14.84457849196423</v>
      </c>
    </row>
    <row r="6225" spans="1:8" x14ac:dyDescent="0.25">
      <c r="A6225" t="s">
        <v>176</v>
      </c>
      <c r="B6225" t="str">
        <f>VLOOKUP(C6225, olt_db!$B$2:$E$70, 2, 0)</f>
        <v>OLT-SMGN-Mega_Land</v>
      </c>
      <c r="C6225" t="s">
        <v>2034</v>
      </c>
      <c r="D6225" s="20" t="s">
        <v>2156</v>
      </c>
      <c r="E6225" s="20" t="s">
        <v>2847</v>
      </c>
      <c r="F6225" s="127">
        <v>2.9482266367299799</v>
      </c>
      <c r="G6225" s="128">
        <v>99.125419376206096</v>
      </c>
      <c r="H6225" s="51">
        <f>ACOS(COS(RADIANS(90-F6226)) * COS(RADIANS(90-F6225)) + SIN(RADIANS(90-F6226)) * SIN(RADIANS(90-F6225)) * COS(RADIANS(G6226-G6225))) * 6371392 * IFERROR(IF(AVERAGEIF('TT History'!$B:$B, D6225, 'TT History'!$E:$E) &gt; 9.8%, 1.1205, IF(AVERAGEIF('TT History'!$B:$B, D6225, 'TT History'!$E:$E) &gt;= 8.5%, 1.1055, 1.0525)), 1.0525)</f>
        <v>15.549584179669241</v>
      </c>
    </row>
    <row r="6226" spans="1:8" x14ac:dyDescent="0.25">
      <c r="A6226" t="s">
        <v>176</v>
      </c>
      <c r="B6226" t="str">
        <f>VLOOKUP(C6226, olt_db!$B$2:$E$70, 2, 0)</f>
        <v>OLT-SMGN-Mega_Land</v>
      </c>
      <c r="C6226" t="s">
        <v>2034</v>
      </c>
      <c r="D6226" s="20" t="s">
        <v>2156</v>
      </c>
      <c r="E6226" s="20" t="s">
        <v>2848</v>
      </c>
      <c r="F6226" s="127">
        <v>2.9482967145936998</v>
      </c>
      <c r="G6226" s="128">
        <v>99.125532396587701</v>
      </c>
      <c r="H6226" s="51">
        <f>ACOS(COS(RADIANS(90-F6227)) * COS(RADIANS(90-F6226)) + SIN(RADIANS(90-F6227)) * SIN(RADIANS(90-F6226)) * COS(RADIANS(G6227-G6226))) * 6371392 * IFERROR(IF(AVERAGEIF('TT History'!$B:$B, D6226, 'TT History'!$E:$E) &gt; 9.8%, 1.1205, IF(AVERAGEIF('TT History'!$B:$B, D6226, 'TT History'!$E:$E) &gt;= 8.5%, 1.1055, 1.0525)), 1.0525)</f>
        <v>13.816852765954444</v>
      </c>
    </row>
    <row r="6227" spans="1:8" x14ac:dyDescent="0.25">
      <c r="A6227" t="s">
        <v>176</v>
      </c>
      <c r="B6227" t="str">
        <f>VLOOKUP(C6227, olt_db!$B$2:$E$70, 2, 0)</f>
        <v>OLT-SMGN-Mega_Land</v>
      </c>
      <c r="C6227" t="s">
        <v>2034</v>
      </c>
      <c r="D6227" s="20" t="s">
        <v>2156</v>
      </c>
      <c r="E6227" s="20" t="s">
        <v>2849</v>
      </c>
      <c r="F6227" s="127">
        <v>2.9483614752906302</v>
      </c>
      <c r="G6227" s="128">
        <v>99.125631228005304</v>
      </c>
      <c r="H6227" s="51">
        <f>ACOS(COS(RADIANS(90-F6228)) * COS(RADIANS(90-F6227)) + SIN(RADIANS(90-F6228)) * SIN(RADIANS(90-F6227)) * COS(RADIANS(G6228-G6227))) * 6371392 * IFERROR(IF(AVERAGEIF('TT History'!$B:$B, D6227, 'TT History'!$E:$E) &gt; 9.8%, 1.1205, IF(AVERAGEIF('TT History'!$B:$B, D6227, 'TT History'!$E:$E) &gt;= 8.5%, 1.1055, 1.0525)), 1.0525)</f>
        <v>15.046345745116206</v>
      </c>
    </row>
    <row r="6228" spans="1:8" x14ac:dyDescent="0.25">
      <c r="A6228" t="s">
        <v>176</v>
      </c>
      <c r="B6228" t="str">
        <f>VLOOKUP(C6228, olt_db!$B$2:$E$70, 2, 0)</f>
        <v>OLT-SMGN-Mega_Land</v>
      </c>
      <c r="C6228" t="s">
        <v>2034</v>
      </c>
      <c r="D6228" s="20" t="s">
        <v>2156</v>
      </c>
      <c r="E6228" s="20" t="s">
        <v>2850</v>
      </c>
      <c r="F6228" s="127">
        <v>2.9484401822480302</v>
      </c>
      <c r="G6228" s="128">
        <v>99.125733013539403</v>
      </c>
      <c r="H6228" s="51">
        <f>ACOS(COS(RADIANS(90-F6229)) * COS(RADIANS(90-F6228)) + SIN(RADIANS(90-F6229)) * SIN(RADIANS(90-F6228)) * COS(RADIANS(G6229-G6228))) * 6371392 * IFERROR(IF(AVERAGEIF('TT History'!$B:$B, D6228, 'TT History'!$E:$E) &gt; 9.8%, 1.1205, IF(AVERAGEIF('TT History'!$B:$B, D6228, 'TT History'!$E:$E) &gt;= 8.5%, 1.1055, 1.0525)), 1.0525)</f>
        <v>12.529006280766241</v>
      </c>
    </row>
    <row r="6229" spans="1:8" x14ac:dyDescent="0.25">
      <c r="A6229" t="s">
        <v>176</v>
      </c>
      <c r="B6229" t="str">
        <f>VLOOKUP(C6229, olt_db!$B$2:$E$70, 2, 0)</f>
        <v>OLT-SMGN-Mega_Land</v>
      </c>
      <c r="C6229" t="s">
        <v>2034</v>
      </c>
      <c r="D6229" s="20" t="s">
        <v>2156</v>
      </c>
      <c r="E6229" s="20" t="s">
        <v>2851</v>
      </c>
      <c r="F6229" s="127">
        <v>2.9484953973344501</v>
      </c>
      <c r="G6229" s="128">
        <v>99.125824848938905</v>
      </c>
      <c r="H6229" s="51">
        <f>ACOS(COS(RADIANS(90-F6230)) * COS(RADIANS(90-F6229)) + SIN(RADIANS(90-F6230)) * SIN(RADIANS(90-F6229)) * COS(RADIANS(G6230-G6229))) * 6371392 * IFERROR(IF(AVERAGEIF('TT History'!$B:$B, D6229, 'TT History'!$E:$E) &gt; 9.8%, 1.1205, IF(AVERAGEIF('TT History'!$B:$B, D6229, 'TT History'!$E:$E) &gt;= 8.5%, 1.1055, 1.0525)), 1.0525)</f>
        <v>10.50977383156628</v>
      </c>
    </row>
    <row r="6230" spans="1:8" x14ac:dyDescent="0.25">
      <c r="A6230" t="s">
        <v>176</v>
      </c>
      <c r="B6230" t="str">
        <f>VLOOKUP(C6230, olt_db!$B$2:$E$70, 2, 0)</f>
        <v>OLT-SMGN-Mega_Land</v>
      </c>
      <c r="C6230" t="s">
        <v>2034</v>
      </c>
      <c r="D6230" s="20" t="s">
        <v>2156</v>
      </c>
      <c r="E6230" s="20" t="s">
        <v>2852</v>
      </c>
      <c r="F6230" s="127">
        <v>2.9485435977056098</v>
      </c>
      <c r="G6230" s="128">
        <v>99.125900713230806</v>
      </c>
      <c r="H6230" s="51">
        <f>ACOS(COS(RADIANS(90-F6231)) * COS(RADIANS(90-F6230)) + SIN(RADIANS(90-F6231)) * SIN(RADIANS(90-F6230)) * COS(RADIANS(G6231-G6230))) * 6371392 * IFERROR(IF(AVERAGEIF('TT History'!$B:$B, D6230, 'TT History'!$E:$E) &gt; 9.8%, 1.1205, IF(AVERAGEIF('TT History'!$B:$B, D6230, 'TT History'!$E:$E) &gt;= 8.5%, 1.1055, 1.0525)), 1.0525)</f>
        <v>16.260868352033054</v>
      </c>
    </row>
    <row r="6231" spans="1:8" x14ac:dyDescent="0.25">
      <c r="A6231" t="s">
        <v>176</v>
      </c>
      <c r="B6231" t="str">
        <f>VLOOKUP(C6231, olt_db!$B$2:$E$70, 2, 0)</f>
        <v>OLT-SMGN-Mega_Land</v>
      </c>
      <c r="C6231" t="s">
        <v>2034</v>
      </c>
      <c r="D6231" s="20" t="s">
        <v>2156</v>
      </c>
      <c r="E6231" s="20" t="s">
        <v>2853</v>
      </c>
      <c r="F6231" s="127">
        <v>2.9486099608466798</v>
      </c>
      <c r="G6231" s="128">
        <v>99.126022935615296</v>
      </c>
      <c r="H6231" s="51">
        <f>ACOS(COS(RADIANS(90-F6232)) * COS(RADIANS(90-F6231)) + SIN(RADIANS(90-F6232)) * SIN(RADIANS(90-F6231)) * COS(RADIANS(G6232-G6231))) * 6371392 * IFERROR(IF(AVERAGEIF('TT History'!$B:$B, D6231, 'TT History'!$E:$E) &gt; 9.8%, 1.1205, IF(AVERAGEIF('TT History'!$B:$B, D6231, 'TT History'!$E:$E) &gt;= 8.5%, 1.1055, 1.0525)), 1.0525)</f>
        <v>8.5235966166824486</v>
      </c>
    </row>
    <row r="6232" spans="1:8" x14ac:dyDescent="0.25">
      <c r="A6232" t="s">
        <v>176</v>
      </c>
      <c r="B6232" t="str">
        <f>VLOOKUP(C6232, olt_db!$B$2:$E$70, 2, 0)</f>
        <v>OLT-SMGN-Mega_Land</v>
      </c>
      <c r="C6232" t="s">
        <v>2034</v>
      </c>
      <c r="D6232" s="20" t="s">
        <v>2156</v>
      </c>
      <c r="E6232" s="20" t="s">
        <v>2854</v>
      </c>
      <c r="F6232" s="127">
        <v>2.9486579561840398</v>
      </c>
      <c r="G6232" s="128">
        <v>99.1260777754283</v>
      </c>
      <c r="H6232" s="51">
        <f>ACOS(COS(RADIANS(90-F6233)) * COS(RADIANS(90-F6232)) + SIN(RADIANS(90-F6233)) * SIN(RADIANS(90-F6232)) * COS(RADIANS(G6233-G6232))) * 6371392 * IFERROR(IF(AVERAGEIF('TT History'!$B:$B, D6232, 'TT History'!$E:$E) &gt; 9.8%, 1.1205, IF(AVERAGEIF('TT History'!$B:$B, D6232, 'TT History'!$E:$E) &gt;= 8.5%, 1.1055, 1.0525)), 1.0525)</f>
        <v>11.748797155016504</v>
      </c>
    </row>
    <row r="6233" spans="1:8" x14ac:dyDescent="0.25">
      <c r="A6233" t="s">
        <v>176</v>
      </c>
      <c r="B6233" t="str">
        <f>VLOOKUP(C6233, olt_db!$B$2:$E$70, 2, 0)</f>
        <v>OLT-SMGN-Mega_Land</v>
      </c>
      <c r="C6233" t="s">
        <v>2034</v>
      </c>
      <c r="D6233" s="20" t="s">
        <v>2156</v>
      </c>
      <c r="E6233" s="20" t="s">
        <v>2855</v>
      </c>
      <c r="F6233" s="127">
        <v>2.9487182881021199</v>
      </c>
      <c r="G6233" s="128">
        <v>99.126158111009303</v>
      </c>
      <c r="H6233" s="51">
        <f>ACOS(COS(RADIANS(90-F6234)) * COS(RADIANS(90-F6233)) + SIN(RADIANS(90-F6234)) * SIN(RADIANS(90-F6233)) * COS(RADIANS(G6234-G6233))) * 6371392 * IFERROR(IF(AVERAGEIF('TT History'!$B:$B, D6233, 'TT History'!$E:$E) &gt; 9.8%, 1.1205, IF(AVERAGEIF('TT History'!$B:$B, D6233, 'TT History'!$E:$E) &gt;= 8.5%, 1.1055, 1.0525)), 1.0525)</f>
        <v>10.115703736333517</v>
      </c>
    </row>
    <row r="6234" spans="1:8" x14ac:dyDescent="0.25">
      <c r="A6234" t="s">
        <v>176</v>
      </c>
      <c r="B6234" t="str">
        <f>VLOOKUP(C6234, olt_db!$B$2:$E$70, 2, 0)</f>
        <v>OLT-SMGN-Mega_Land</v>
      </c>
      <c r="C6234" t="s">
        <v>2034</v>
      </c>
      <c r="D6234" s="20" t="s">
        <v>2156</v>
      </c>
      <c r="E6234" s="20" t="s">
        <v>2856</v>
      </c>
      <c r="F6234" s="127">
        <v>2.9487754316088801</v>
      </c>
      <c r="G6234" s="128">
        <v>99.126223044777603</v>
      </c>
      <c r="H6234" s="51">
        <f>ACOS(COS(RADIANS(90-F6235)) * COS(RADIANS(90-F6234)) + SIN(RADIANS(90-F6235)) * SIN(RADIANS(90-F6234)) * COS(RADIANS(G6235-G6234))) * 6371392 * IFERROR(IF(AVERAGEIF('TT History'!$B:$B, D6234, 'TT History'!$E:$E) &gt; 9.8%, 1.1205, IF(AVERAGEIF('TT History'!$B:$B, D6234, 'TT History'!$E:$E) &gt;= 8.5%, 1.1055, 1.0525)), 1.0525)</f>
        <v>12.053357553332914</v>
      </c>
    </row>
    <row r="6235" spans="1:8" x14ac:dyDescent="0.25">
      <c r="A6235" t="s">
        <v>176</v>
      </c>
      <c r="B6235" t="str">
        <f>VLOOKUP(C6235, olt_db!$B$2:$E$70, 2, 0)</f>
        <v>OLT-SMGN-Mega_Land</v>
      </c>
      <c r="C6235" t="s">
        <v>2034</v>
      </c>
      <c r="D6235" s="20" t="s">
        <v>2156</v>
      </c>
      <c r="E6235" s="20" t="s">
        <v>2857</v>
      </c>
      <c r="F6235" s="127">
        <v>2.9488332801046599</v>
      </c>
      <c r="G6235" s="128">
        <v>99.126308358216704</v>
      </c>
      <c r="H6235" s="51">
        <f>ACOS(COS(RADIANS(90-F6236)) * COS(RADIANS(90-F6235)) + SIN(RADIANS(90-F6236)) * SIN(RADIANS(90-F6235)) * COS(RADIANS(G6236-G6235))) * 6371392 * IFERROR(IF(AVERAGEIF('TT History'!$B:$B, D6235, 'TT History'!$E:$E) &gt; 9.8%, 1.1205, IF(AVERAGEIF('TT History'!$B:$B, D6235, 'TT History'!$E:$E) &gt;= 8.5%, 1.1055, 1.0525)), 1.0525)</f>
        <v>10.692967588714939</v>
      </c>
    </row>
    <row r="6236" spans="1:8" x14ac:dyDescent="0.25">
      <c r="A6236" t="s">
        <v>176</v>
      </c>
      <c r="B6236" t="str">
        <f>VLOOKUP(C6236, olt_db!$B$2:$E$70, 2, 0)</f>
        <v>OLT-SMGN-Mega_Land</v>
      </c>
      <c r="C6236" t="s">
        <v>2034</v>
      </c>
      <c r="D6236" s="20" t="s">
        <v>2156</v>
      </c>
      <c r="E6236" s="20" t="s">
        <v>2858</v>
      </c>
      <c r="F6236" s="127">
        <v>2.9488873618624498</v>
      </c>
      <c r="G6236" s="128">
        <v>99.126382095766004</v>
      </c>
      <c r="H6236" s="51">
        <f>ACOS(COS(RADIANS(90-F6237)) * COS(RADIANS(90-F6236)) + SIN(RADIANS(90-F6237)) * SIN(RADIANS(90-F6236)) * COS(RADIANS(G6237-G6236))) * 6371392 * IFERROR(IF(AVERAGEIF('TT History'!$B:$B, D6236, 'TT History'!$E:$E) &gt; 9.8%, 1.1205, IF(AVERAGEIF('TT History'!$B:$B, D6236, 'TT History'!$E:$E) &gt;= 8.5%, 1.1055, 1.0525)), 1.0525)</f>
        <v>8.9916338321527522</v>
      </c>
    </row>
    <row r="6237" spans="1:8" x14ac:dyDescent="0.25">
      <c r="A6237" t="s">
        <v>176</v>
      </c>
      <c r="B6237" t="str">
        <f>VLOOKUP(C6237, olt_db!$B$2:$E$70, 2, 0)</f>
        <v>OLT-SMGN-Mega_Land</v>
      </c>
      <c r="C6237" t="s">
        <v>2034</v>
      </c>
      <c r="D6237" s="20" t="s">
        <v>2156</v>
      </c>
      <c r="E6237" s="20" t="s">
        <v>2859</v>
      </c>
      <c r="F6237" s="127">
        <v>2.9489311439466599</v>
      </c>
      <c r="G6237" s="128">
        <v>99.126445309498607</v>
      </c>
      <c r="H6237" s="51">
        <f>ACOS(COS(RADIANS(90-F6238)) * COS(RADIANS(90-F6237)) + SIN(RADIANS(90-F6238)) * SIN(RADIANS(90-F6237)) * COS(RADIANS(G6238-G6237))) * 6371392 * IFERROR(IF(AVERAGEIF('TT History'!$B:$B, D6237, 'TT History'!$E:$E) &gt; 9.8%, 1.1205, IF(AVERAGEIF('TT History'!$B:$B, D6237, 'TT History'!$E:$E) &gt;= 8.5%, 1.1055, 1.0525)), 1.0525)</f>
        <v>14.633208761082566</v>
      </c>
    </row>
    <row r="6238" spans="1:8" x14ac:dyDescent="0.25">
      <c r="A6238" t="s">
        <v>176</v>
      </c>
      <c r="B6238" t="str">
        <f>VLOOKUP(C6238, olt_db!$B$2:$E$70, 2, 0)</f>
        <v>OLT-SMGN-Mega_Land</v>
      </c>
      <c r="C6238" t="s">
        <v>2034</v>
      </c>
      <c r="D6238" s="20" t="s">
        <v>2156</v>
      </c>
      <c r="E6238" s="20" t="s">
        <v>2860</v>
      </c>
      <c r="F6238" s="127">
        <v>2.9490024992217299</v>
      </c>
      <c r="G6238" s="128">
        <v>99.126548108172599</v>
      </c>
      <c r="H6238" s="51">
        <f>ACOS(COS(RADIANS(90-F6239)) * COS(RADIANS(90-F6238)) + SIN(RADIANS(90-F6239)) * SIN(RADIANS(90-F6238)) * COS(RADIANS(G6239-G6238))) * 6371392 * IFERROR(IF(AVERAGEIF('TT History'!$B:$B, D6238, 'TT History'!$E:$E) &gt; 9.8%, 1.1205, IF(AVERAGEIF('TT History'!$B:$B, D6238, 'TT History'!$E:$E) &gt;= 8.5%, 1.1055, 1.0525)), 1.0525)</f>
        <v>10.653207078723735</v>
      </c>
    </row>
    <row r="6239" spans="1:8" x14ac:dyDescent="0.25">
      <c r="A6239" t="s">
        <v>176</v>
      </c>
      <c r="B6239" t="str">
        <f>VLOOKUP(C6239, olt_db!$B$2:$E$70, 2, 0)</f>
        <v>OLT-SMGN-Mega_Land</v>
      </c>
      <c r="C6239" t="s">
        <v>2034</v>
      </c>
      <c r="D6239" s="20" t="s">
        <v>2156</v>
      </c>
      <c r="E6239" s="20" t="s">
        <v>2861</v>
      </c>
      <c r="F6239" s="127">
        <v>2.9490572355796698</v>
      </c>
      <c r="G6239" s="128">
        <v>99.126620931953894</v>
      </c>
      <c r="H6239" s="51">
        <f>ACOS(COS(RADIANS(90-F6240)) * COS(RADIANS(90-F6239)) + SIN(RADIANS(90-F6240)) * SIN(RADIANS(90-F6239)) * COS(RADIANS(G6240-G6239))) * 6371392 * IFERROR(IF(AVERAGEIF('TT History'!$B:$B, D6239, 'TT History'!$E:$E) &gt; 9.8%, 1.1205, IF(AVERAGEIF('TT History'!$B:$B, D6239, 'TT History'!$E:$E) &gt;= 8.5%, 1.1055, 1.0525)), 1.0525)</f>
        <v>13.532074134518083</v>
      </c>
    </row>
    <row r="6240" spans="1:8" x14ac:dyDescent="0.25">
      <c r="A6240" t="s">
        <v>176</v>
      </c>
      <c r="B6240" t="str">
        <f>VLOOKUP(C6240, olt_db!$B$2:$E$70, 2, 0)</f>
        <v>OLT-SMGN-Mega_Land</v>
      </c>
      <c r="C6240" t="s">
        <v>2034</v>
      </c>
      <c r="D6240" s="20" t="s">
        <v>2156</v>
      </c>
      <c r="E6240" s="20" t="s">
        <v>2862</v>
      </c>
      <c r="F6240" s="127">
        <v>2.9491544247686101</v>
      </c>
      <c r="G6240" s="128">
        <v>99.126683633882294</v>
      </c>
      <c r="H6240" s="51">
        <f>ACOS(COS(RADIANS(90-F6241)) * COS(RADIANS(90-F6240)) + SIN(RADIANS(90-F6241)) * SIN(RADIANS(90-F6240)) * COS(RADIANS(G6241-G6240))) * 6371392 * IFERROR(IF(AVERAGEIF('TT History'!$B:$B, D6240, 'TT History'!$E:$E) &gt; 9.8%, 1.1205, IF(AVERAGEIF('TT History'!$B:$B, D6240, 'TT History'!$E:$E) &gt;= 8.5%, 1.1055, 1.0525)), 1.0525)</f>
        <v>16.139136252035559</v>
      </c>
    </row>
    <row r="6241" spans="1:8" x14ac:dyDescent="0.25">
      <c r="A6241" t="s">
        <v>176</v>
      </c>
      <c r="B6241" t="str">
        <f>VLOOKUP(C6241, olt_db!$B$2:$E$70, 2, 0)</f>
        <v>OLT-SMGN-Mega_Land</v>
      </c>
      <c r="C6241" t="s">
        <v>2034</v>
      </c>
      <c r="D6241" s="20" t="s">
        <v>2156</v>
      </c>
      <c r="E6241" s="20" t="s">
        <v>2863</v>
      </c>
      <c r="F6241" s="127">
        <v>2.9492500864001099</v>
      </c>
      <c r="G6241" s="128">
        <v>99.126584188320194</v>
      </c>
      <c r="H6241" s="51">
        <f>ACOS(COS(RADIANS(90-F6242)) * COS(RADIANS(90-F6241)) + SIN(RADIANS(90-F6242)) * SIN(RADIANS(90-F6241)) * COS(RADIANS(G6242-G6241))) * 6371392 * IFERROR(IF(AVERAGEIF('TT History'!$B:$B, D6241, 'TT History'!$E:$E) &gt; 9.8%, 1.1205, IF(AVERAGEIF('TT History'!$B:$B, D6241, 'TT History'!$E:$E) &gt;= 8.5%, 1.1055, 1.0525)), 1.0525)</f>
        <v>14.919724409679615</v>
      </c>
    </row>
    <row r="6242" spans="1:8" x14ac:dyDescent="0.25">
      <c r="A6242" t="s">
        <v>176</v>
      </c>
      <c r="B6242" t="str">
        <f>VLOOKUP(C6242, olt_db!$B$2:$E$70, 2, 0)</f>
        <v>OLT-SMGN-Mega_Land</v>
      </c>
      <c r="C6242" t="s">
        <v>2034</v>
      </c>
      <c r="D6242" s="20" t="s">
        <v>2156</v>
      </c>
      <c r="E6242" s="20" t="s">
        <v>2864</v>
      </c>
      <c r="F6242" s="127">
        <v>2.9493338654313299</v>
      </c>
      <c r="G6242" s="128">
        <v>99.126487980875396</v>
      </c>
      <c r="H6242" s="51">
        <f>ACOS(COS(RADIANS(90-F6243)) * COS(RADIANS(90-F6242)) + SIN(RADIANS(90-F6243)) * SIN(RADIANS(90-F6242)) * COS(RADIANS(G6243-G6242))) * 6371392 * IFERROR(IF(AVERAGEIF('TT History'!$B:$B, D6242, 'TT History'!$E:$E) &gt; 9.8%, 1.1205, IF(AVERAGEIF('TT History'!$B:$B, D6242, 'TT History'!$E:$E) &gt;= 8.5%, 1.1055, 1.0525)), 1.0525)</f>
        <v>9.0530562122848259</v>
      </c>
    </row>
    <row r="6243" spans="1:8" x14ac:dyDescent="0.25">
      <c r="A6243" t="s">
        <v>176</v>
      </c>
      <c r="B6243" t="str">
        <f>VLOOKUP(C6243, olt_db!$B$2:$E$70, 2, 0)</f>
        <v>OLT-SMGN-Mega_Land</v>
      </c>
      <c r="C6243" t="s">
        <v>2034</v>
      </c>
      <c r="D6243" s="20" t="s">
        <v>2156</v>
      </c>
      <c r="E6243" s="20" t="s">
        <v>2865</v>
      </c>
      <c r="F6243" s="127">
        <v>2.94941121265503</v>
      </c>
      <c r="G6243" s="128">
        <v>99.126488131246305</v>
      </c>
      <c r="H6243" s="51">
        <f>ACOS(COS(RADIANS(90-F6244)) * COS(RADIANS(90-F6243)) + SIN(RADIANS(90-F6244)) * SIN(RADIANS(90-F6243)) * COS(RADIANS(G6244-G6243))) * 6371392 * IFERROR(IF(AVERAGEIF('TT History'!$B:$B, D6243, 'TT History'!$E:$E) &gt; 9.8%, 1.1205, IF(AVERAGEIF('TT History'!$B:$B, D6243, 'TT History'!$E:$E) &gt;= 8.5%, 1.1055, 1.0525)), 1.0525)</f>
        <v>11.898275732205537</v>
      </c>
    </row>
    <row r="6244" spans="1:8" x14ac:dyDescent="0.25">
      <c r="A6244" t="s">
        <v>176</v>
      </c>
      <c r="B6244" t="str">
        <f>VLOOKUP(C6244, olt_db!$B$2:$E$70, 2, 0)</f>
        <v>OLT-SMGN-Mega_Land</v>
      </c>
      <c r="C6244" t="s">
        <v>2034</v>
      </c>
      <c r="D6244" s="20" t="s">
        <v>2156</v>
      </c>
      <c r="E6244" s="20" t="s">
        <v>2866</v>
      </c>
      <c r="F6244" s="127">
        <v>2.9495110831631002</v>
      </c>
      <c r="G6244" s="128">
        <v>99.126507118339504</v>
      </c>
      <c r="H6244" s="51">
        <f>ACOS(COS(RADIANS(90-F6245)) * COS(RADIANS(90-F6244)) + SIN(RADIANS(90-F6245)) * SIN(RADIANS(90-F6244)) * COS(RADIANS(G6245-G6244))) * 6371392 * IFERROR(IF(AVERAGEIF('TT History'!$B:$B, D6244, 'TT History'!$E:$E) &gt; 9.8%, 1.1205, IF(AVERAGEIF('TT History'!$B:$B, D6244, 'TT History'!$E:$E) &gt;= 8.5%, 1.1055, 1.0525)), 1.0525)</f>
        <v>10.380720824579011</v>
      </c>
    </row>
    <row r="6245" spans="1:8" x14ac:dyDescent="0.25">
      <c r="A6245" t="s">
        <v>176</v>
      </c>
      <c r="B6245" t="str">
        <f>VLOOKUP(C6245, olt_db!$B$2:$E$70, 2, 0)</f>
        <v>OLT-SMGN-Mega_Land</v>
      </c>
      <c r="C6245" t="s">
        <v>2034</v>
      </c>
      <c r="D6245" s="20" t="s">
        <v>2156</v>
      </c>
      <c r="E6245" s="20" t="s">
        <v>2867</v>
      </c>
      <c r="F6245" s="127">
        <v>2.9495973406590599</v>
      </c>
      <c r="G6245" s="128">
        <v>99.126527793152803</v>
      </c>
      <c r="H6245" s="51">
        <f>ACOS(COS(RADIANS(90-F6246)) * COS(RADIANS(90-F6245)) + SIN(RADIANS(90-F6246)) * SIN(RADIANS(90-F6245)) * COS(RADIANS(G6246-G6245))) * 6371392 * IFERROR(IF(AVERAGEIF('TT History'!$B:$B, D6245, 'TT History'!$E:$E) &gt; 9.8%, 1.1205, IF(AVERAGEIF('TT History'!$B:$B, D6245, 'TT History'!$E:$E) &gt;= 8.5%, 1.1055, 1.0525)), 1.0525)</f>
        <v>10.455479082374556</v>
      </c>
    </row>
    <row r="6246" spans="1:8" x14ac:dyDescent="0.25">
      <c r="A6246" t="s">
        <v>176</v>
      </c>
      <c r="B6246" t="str">
        <f>VLOOKUP(C6246, olt_db!$B$2:$E$70, 2, 0)</f>
        <v>OLT-SMGN-Mega_Land</v>
      </c>
      <c r="C6246" t="s">
        <v>2034</v>
      </c>
      <c r="D6246" s="20" t="s">
        <v>2156</v>
      </c>
      <c r="E6246" s="20" t="s">
        <v>2868</v>
      </c>
      <c r="F6246" s="127">
        <v>2.9496859215081801</v>
      </c>
      <c r="G6246" s="128">
        <v>99.126539354502896</v>
      </c>
      <c r="H6246" s="51">
        <f>ACOS(COS(RADIANS(90-F6247)) * COS(RADIANS(90-F6246)) + SIN(RADIANS(90-F6247)) * SIN(RADIANS(90-F6246)) * COS(RADIANS(G6247-G6246))) * 6371392 * IFERROR(IF(AVERAGEIF('TT History'!$B:$B, D6246, 'TT History'!$E:$E) &gt; 9.8%, 1.1205, IF(AVERAGEIF('TT History'!$B:$B, D6246, 'TT History'!$E:$E) &gt;= 8.5%, 1.1055, 1.0525)), 1.0525)</f>
        <v>10.18456568686738</v>
      </c>
    </row>
    <row r="6247" spans="1:8" x14ac:dyDescent="0.25">
      <c r="A6247" t="s">
        <v>176</v>
      </c>
      <c r="B6247" t="str">
        <f>VLOOKUP(C6247, olt_db!$B$2:$E$70, 2, 0)</f>
        <v>OLT-SMGN-Mega_Land</v>
      </c>
      <c r="C6247" t="s">
        <v>2034</v>
      </c>
      <c r="D6247" s="20" t="s">
        <v>2156</v>
      </c>
      <c r="E6247" s="20" t="s">
        <v>2869</v>
      </c>
      <c r="F6247" s="127">
        <v>2.9497709626028601</v>
      </c>
      <c r="G6247" s="128">
        <v>99.126520879501399</v>
      </c>
      <c r="H6247" s="51">
        <f>ACOS(COS(RADIANS(90-F6248)) * COS(RADIANS(90-F6247)) + SIN(RADIANS(90-F6248)) * SIN(RADIANS(90-F6247)) * COS(RADIANS(G6248-G6247))) * 6371392 * IFERROR(IF(AVERAGEIF('TT History'!$B:$B, D6247, 'TT History'!$E:$E) &gt; 9.8%, 1.1205, IF(AVERAGEIF('TT History'!$B:$B, D6247, 'TT History'!$E:$E) &gt;= 8.5%, 1.1055, 1.0525)), 1.0525)</f>
        <v>9.1080370168527693</v>
      </c>
    </row>
    <row r="6248" spans="1:8" x14ac:dyDescent="0.25">
      <c r="A6248" t="s">
        <v>176</v>
      </c>
      <c r="B6248" t="str">
        <f>VLOOKUP(C6248, olt_db!$B$2:$E$70, 2, 0)</f>
        <v>OLT-SMGN-Mega_Land</v>
      </c>
      <c r="C6248" t="s">
        <v>2034</v>
      </c>
      <c r="D6248" s="20" t="s">
        <v>2156</v>
      </c>
      <c r="E6248" s="20" t="s">
        <v>2870</v>
      </c>
      <c r="F6248" s="127">
        <v>2.9498408398452201</v>
      </c>
      <c r="G6248" s="128">
        <v>99.126486589844106</v>
      </c>
      <c r="H6248" s="51">
        <f>ACOS(COS(RADIANS(90-F6249)) * COS(RADIANS(90-F6248)) + SIN(RADIANS(90-F6249)) * SIN(RADIANS(90-F6248)) * COS(RADIANS(G6249-G6248))) * 6371392 * IFERROR(IF(AVERAGEIF('TT History'!$B:$B, D6248, 'TT History'!$E:$E) &gt; 9.8%, 1.1205, IF(AVERAGEIF('TT History'!$B:$B, D6248, 'TT History'!$E:$E) &gt;= 8.5%, 1.1055, 1.0525)), 1.0525)</f>
        <v>9.628177963229156</v>
      </c>
    </row>
    <row r="6249" spans="1:8" x14ac:dyDescent="0.25">
      <c r="A6249" t="s">
        <v>176</v>
      </c>
      <c r="B6249" t="str">
        <f>VLOOKUP(C6249, olt_db!$B$2:$E$70, 2, 0)</f>
        <v>OLT-SMGN-Mega_Land</v>
      </c>
      <c r="C6249" t="s">
        <v>2034</v>
      </c>
      <c r="D6249" s="20" t="s">
        <v>2156</v>
      </c>
      <c r="E6249" s="20" t="s">
        <v>2871</v>
      </c>
      <c r="F6249" s="127">
        <v>2.9499112634176599</v>
      </c>
      <c r="G6249" s="128">
        <v>99.126444007738002</v>
      </c>
      <c r="H6249" s="51">
        <f>ACOS(COS(RADIANS(90-F6250)) * COS(RADIANS(90-F6249)) + SIN(RADIANS(90-F6250)) * SIN(RADIANS(90-F6249)) * COS(RADIANS(G6250-G6249))) * 6371392 * IFERROR(IF(AVERAGEIF('TT History'!$B:$B, D6249, 'TT History'!$E:$E) &gt; 9.8%, 1.1205, IF(AVERAGEIF('TT History'!$B:$B, D6249, 'TT History'!$E:$E) &gt;= 8.5%, 1.1055, 1.0525)), 1.0525)</f>
        <v>8.5837151719099669</v>
      </c>
    </row>
    <row r="6250" spans="1:8" x14ac:dyDescent="0.25">
      <c r="A6250" t="s">
        <v>176</v>
      </c>
      <c r="B6250" t="str">
        <f>VLOOKUP(C6250, olt_db!$B$2:$E$70, 2, 0)</f>
        <v>OLT-SMGN-Mega_Land</v>
      </c>
      <c r="C6250" t="s">
        <v>2034</v>
      </c>
      <c r="D6250" s="20" t="s">
        <v>2156</v>
      </c>
      <c r="E6250" s="20" t="s">
        <v>2872</v>
      </c>
      <c r="F6250" s="127">
        <v>2.9499240988040998</v>
      </c>
      <c r="G6250" s="128">
        <v>99.126371698091006</v>
      </c>
      <c r="H6250" s="51">
        <f>ACOS(COS(RADIANS(90-F6251)) * COS(RADIANS(90-F6250)) + SIN(RADIANS(90-F6251)) * SIN(RADIANS(90-F6250)) * COS(RADIANS(G6251-G6250))) * 6371392 * IFERROR(IF(AVERAGEIF('TT History'!$B:$B, D6250, 'TT History'!$E:$E) &gt; 9.8%, 1.1205, IF(AVERAGEIF('TT History'!$B:$B, D6250, 'TT History'!$E:$E) &gt;= 8.5%, 1.1055, 1.0525)), 1.0525)</f>
        <v>10.954046336098637</v>
      </c>
    </row>
    <row r="6251" spans="1:8" x14ac:dyDescent="0.25">
      <c r="A6251" t="s">
        <v>176</v>
      </c>
      <c r="B6251" t="str">
        <f>VLOOKUP(C6251, olt_db!$B$2:$E$70, 2, 0)</f>
        <v>OLT-SMGN-Mega_Land</v>
      </c>
      <c r="C6251" t="s">
        <v>2034</v>
      </c>
      <c r="D6251" s="20" t="s">
        <v>2156</v>
      </c>
      <c r="E6251" s="20" t="s">
        <v>2873</v>
      </c>
      <c r="F6251" s="127">
        <v>2.9499132565973798</v>
      </c>
      <c r="G6251" s="128">
        <v>99.126278607729603</v>
      </c>
      <c r="H6251" s="51">
        <f>ACOS(COS(RADIANS(90-F6252)) * COS(RADIANS(90-F6251)) + SIN(RADIANS(90-F6252)) * SIN(RADIANS(90-F6251)) * COS(RADIANS(G6252-G6251))) * 6371392 * IFERROR(IF(AVERAGEIF('TT History'!$B:$B, D6251, 'TT History'!$E:$E) &gt; 9.8%, 1.1205, IF(AVERAGEIF('TT History'!$B:$B, D6251, 'TT History'!$E:$E) &gt;= 8.5%, 1.1055, 1.0525)), 1.0525)</f>
        <v>13.530967262020527</v>
      </c>
    </row>
    <row r="6252" spans="1:8" x14ac:dyDescent="0.25">
      <c r="A6252" t="s">
        <v>176</v>
      </c>
      <c r="B6252" t="str">
        <f>VLOOKUP(C6252, olt_db!$B$2:$E$70, 2, 0)</f>
        <v>OLT-SMGN-Mega_Land</v>
      </c>
      <c r="C6252" t="s">
        <v>2034</v>
      </c>
      <c r="D6252" s="20" t="s">
        <v>2156</v>
      </c>
      <c r="E6252" s="20" t="s">
        <v>2874</v>
      </c>
      <c r="F6252" s="127">
        <v>2.9499386690873699</v>
      </c>
      <c r="G6252" s="128">
        <v>99.126165672826303</v>
      </c>
      <c r="H6252" s="51">
        <f>ACOS(COS(RADIANS(90-F6253)) * COS(RADIANS(90-F6252)) + SIN(RADIANS(90-F6253)) * SIN(RADIANS(90-F6252)) * COS(RADIANS(G6253-G6252))) * 6371392 * IFERROR(IF(AVERAGEIF('TT History'!$B:$B, D6252, 'TT History'!$E:$E) &gt; 9.8%, 1.1205, IF(AVERAGEIF('TT History'!$B:$B, D6252, 'TT History'!$E:$E) &gt;= 8.5%, 1.1055, 1.0525)), 1.0525)</f>
        <v>14.81158226996217</v>
      </c>
    </row>
    <row r="6253" spans="1:8" x14ac:dyDescent="0.25">
      <c r="A6253" t="s">
        <v>176</v>
      </c>
      <c r="B6253" t="str">
        <f>VLOOKUP(C6253, olt_db!$B$2:$E$70, 2, 0)</f>
        <v>OLT-SMGN-Mega_Land</v>
      </c>
      <c r="C6253" t="s">
        <v>2034</v>
      </c>
      <c r="D6253" s="20" t="s">
        <v>2156</v>
      </c>
      <c r="E6253" s="20" t="s">
        <v>2875</v>
      </c>
      <c r="F6253" s="127">
        <v>2.95003110795537</v>
      </c>
      <c r="G6253" s="128">
        <v>99.1260791282659</v>
      </c>
      <c r="H6253" s="51">
        <f>ACOS(COS(RADIANS(90-F6254)) * COS(RADIANS(90-F6253)) + SIN(RADIANS(90-F6254)) * SIN(RADIANS(90-F6253)) * COS(RADIANS(G6254-G6253))) * 6371392 * IFERROR(IF(AVERAGEIF('TT History'!$B:$B, D6253, 'TT History'!$E:$E) &gt; 9.8%, 1.1205, IF(AVERAGEIF('TT History'!$B:$B, D6253, 'TT History'!$E:$E) &gt;= 8.5%, 1.1055, 1.0525)), 1.0525)</f>
        <v>9.1996650863952301</v>
      </c>
    </row>
    <row r="6254" spans="1:8" x14ac:dyDescent="0.25">
      <c r="A6254" t="s">
        <v>176</v>
      </c>
      <c r="B6254" t="str">
        <f>VLOOKUP(C6254, olt_db!$B$2:$E$70, 2, 0)</f>
        <v>OLT-SMGN-Mega_Land</v>
      </c>
      <c r="C6254" t="s">
        <v>2034</v>
      </c>
      <c r="D6254" s="20" t="s">
        <v>2156</v>
      </c>
      <c r="E6254" s="20" t="s">
        <v>2876</v>
      </c>
      <c r="F6254" s="127">
        <v>2.9500883699532201</v>
      </c>
      <c r="G6254" s="128">
        <v>99.126025203225495</v>
      </c>
      <c r="H6254" s="51">
        <f>ACOS(COS(RADIANS(90-F6255)) * COS(RADIANS(90-F6254)) + SIN(RADIANS(90-F6255)) * SIN(RADIANS(90-F6254)) * COS(RADIANS(G6255-G6254))) * 6371392 * IFERROR(IF(AVERAGEIF('TT History'!$B:$B, D6254, 'TT History'!$E:$E) &gt; 9.8%, 1.1205, IF(AVERAGEIF('TT History'!$B:$B, D6254, 'TT History'!$E:$E) &gt;= 8.5%, 1.1055, 1.0525)), 1.0525)</f>
        <v>11.819971824821724</v>
      </c>
    </row>
    <row r="6255" spans="1:8" x14ac:dyDescent="0.25">
      <c r="A6255" t="s">
        <v>176</v>
      </c>
      <c r="B6255" t="str">
        <f>VLOOKUP(C6255, olt_db!$B$2:$E$70, 2, 0)</f>
        <v>OLT-SMGN-Mega_Land</v>
      </c>
      <c r="C6255" t="s">
        <v>2034</v>
      </c>
      <c r="D6255" s="20" t="s">
        <v>2156</v>
      </c>
      <c r="E6255" s="20" t="s">
        <v>2877</v>
      </c>
      <c r="F6255" s="127">
        <v>2.9501645606992302</v>
      </c>
      <c r="G6255" s="128">
        <v>99.125958824527302</v>
      </c>
      <c r="H6255" s="51">
        <f>ACOS(COS(RADIANS(90-F6256)) * COS(RADIANS(90-F6255)) + SIN(RADIANS(90-F6256)) * SIN(RADIANS(90-F6255)) * COS(RADIANS(G6256-G6255))) * 6371392 * IFERROR(IF(AVERAGEIF('TT History'!$B:$B, D6255, 'TT History'!$E:$E) &gt; 9.8%, 1.1205, IF(AVERAGEIF('TT History'!$B:$B, D6255, 'TT History'!$E:$E) &gt;= 8.5%, 1.1055, 1.0525)), 1.0525)</f>
        <v>9.4497029874760674</v>
      </c>
    </row>
    <row r="6256" spans="1:8" x14ac:dyDescent="0.25">
      <c r="A6256" t="s">
        <v>176</v>
      </c>
      <c r="B6256" t="str">
        <f>VLOOKUP(C6256, olt_db!$B$2:$E$70, 2, 0)</f>
        <v>OLT-SMGN-Mega_Land</v>
      </c>
      <c r="C6256" t="s">
        <v>2034</v>
      </c>
      <c r="D6256" s="20" t="s">
        <v>2156</v>
      </c>
      <c r="E6256" s="20" t="s">
        <v>2878</v>
      </c>
      <c r="F6256" s="127">
        <v>2.9502266572145599</v>
      </c>
      <c r="G6256" s="128">
        <v>99.125907149515299</v>
      </c>
      <c r="H6256" s="51">
        <f>ACOS(COS(RADIANS(90-F6257)) * COS(RADIANS(90-F6256)) + SIN(RADIANS(90-F6257)) * SIN(RADIANS(90-F6256)) * COS(RADIANS(G6257-G6256))) * 6371392 * IFERROR(IF(AVERAGEIF('TT History'!$B:$B, D6256, 'TT History'!$E:$E) &gt; 9.8%, 1.1205, IF(AVERAGEIF('TT History'!$B:$B, D6256, 'TT History'!$E:$E) &gt;= 8.5%, 1.1055, 1.0525)), 1.0525)</f>
        <v>9.1605081408083162</v>
      </c>
    </row>
    <row r="6257" spans="1:8" x14ac:dyDescent="0.25">
      <c r="A6257" t="s">
        <v>176</v>
      </c>
      <c r="B6257" t="str">
        <f>VLOOKUP(C6257, olt_db!$B$2:$E$70, 2, 0)</f>
        <v>OLT-SMGN-Mega_Land</v>
      </c>
      <c r="C6257" t="s">
        <v>2034</v>
      </c>
      <c r="D6257" s="20" t="s">
        <v>2156</v>
      </c>
      <c r="E6257" s="20" t="s">
        <v>2879</v>
      </c>
      <c r="F6257" s="127">
        <v>2.95028714329908</v>
      </c>
      <c r="G6257" s="128">
        <v>99.125857407909393</v>
      </c>
      <c r="H6257" s="51">
        <f>ACOS(COS(RADIANS(90-F6258)) * COS(RADIANS(90-F6257)) + SIN(RADIANS(90-F6258)) * SIN(RADIANS(90-F6257)) * COS(RADIANS(G6258-G6257))) * 6371392 * IFERROR(IF(AVERAGEIF('TT History'!$B:$B, D6257, 'TT History'!$E:$E) &gt; 9.8%, 1.1205, IF(AVERAGEIF('TT History'!$B:$B, D6257, 'TT History'!$E:$E) &gt;= 8.5%, 1.1055, 1.0525)), 1.0525)</f>
        <v>9.1052958627017286</v>
      </c>
    </row>
    <row r="6258" spans="1:8" x14ac:dyDescent="0.25">
      <c r="A6258" t="s">
        <v>176</v>
      </c>
      <c r="B6258" t="str">
        <f>VLOOKUP(C6258, olt_db!$B$2:$E$70, 2, 0)</f>
        <v>OLT-SMGN-Mega_Land</v>
      </c>
      <c r="C6258" t="s">
        <v>2034</v>
      </c>
      <c r="D6258" s="20" t="s">
        <v>2156</v>
      </c>
      <c r="E6258" s="20" t="s">
        <v>2880</v>
      </c>
      <c r="F6258" s="127">
        <v>2.95035059100899</v>
      </c>
      <c r="G6258" s="128">
        <v>99.125812337568405</v>
      </c>
      <c r="H6258" s="51">
        <f>ACOS(COS(RADIANS(90-F6259)) * COS(RADIANS(90-F6258)) + SIN(RADIANS(90-F6259)) * SIN(RADIANS(90-F6258)) * COS(RADIANS(G6259-G6258))) * 6371392 * IFERROR(IF(AVERAGEIF('TT History'!$B:$B, D6258, 'TT History'!$E:$E) &gt; 9.8%, 1.1205, IF(AVERAGEIF('TT History'!$B:$B, D6258, 'TT History'!$E:$E) &gt;= 8.5%, 1.1055, 1.0525)), 1.0525)</f>
        <v>11.107928266479068</v>
      </c>
    </row>
    <row r="6259" spans="1:8" x14ac:dyDescent="0.25">
      <c r="A6259" t="s">
        <v>176</v>
      </c>
      <c r="B6259" t="str">
        <f>VLOOKUP(C6259, olt_db!$B$2:$E$70, 2, 0)</f>
        <v>OLT-SMGN-Mega_Land</v>
      </c>
      <c r="C6259" t="s">
        <v>2034</v>
      </c>
      <c r="D6259" s="20" t="s">
        <v>2156</v>
      </c>
      <c r="E6259" s="20" t="s">
        <v>2881</v>
      </c>
      <c r="F6259" s="127">
        <v>2.9504227465319399</v>
      </c>
      <c r="G6259" s="128">
        <v>99.125750597936204</v>
      </c>
      <c r="H6259" s="51">
        <f>ACOS(COS(RADIANS(90-F6260)) * COS(RADIANS(90-F6259)) + SIN(RADIANS(90-F6260)) * SIN(RADIANS(90-F6259)) * COS(RADIANS(G6260-G6259))) * 6371392 * IFERROR(IF(AVERAGEIF('TT History'!$B:$B, D6259, 'TT History'!$E:$E) &gt; 9.8%, 1.1205, IF(AVERAGEIF('TT History'!$B:$B, D6259, 'TT History'!$E:$E) &gt;= 8.5%, 1.1055, 1.0525)), 1.0525)</f>
        <v>8.9549126945771675</v>
      </c>
    </row>
    <row r="6260" spans="1:8" x14ac:dyDescent="0.25">
      <c r="A6260" t="s">
        <v>176</v>
      </c>
      <c r="B6260" t="str">
        <f>VLOOKUP(C6260, olt_db!$B$2:$E$70, 2, 0)</f>
        <v>OLT-SMGN-Mega_Land</v>
      </c>
      <c r="C6260" t="s">
        <v>2034</v>
      </c>
      <c r="D6260" s="20" t="s">
        <v>2156</v>
      </c>
      <c r="E6260" s="20" t="s">
        <v>2882</v>
      </c>
      <c r="F6260" s="127">
        <v>2.9504882595475701</v>
      </c>
      <c r="G6260" s="128">
        <v>99.125711020022294</v>
      </c>
      <c r="H6260" s="51">
        <f>ACOS(COS(RADIANS(90-F6261)) * COS(RADIANS(90-F6260)) + SIN(RADIANS(90-F6261)) * SIN(RADIANS(90-F6260)) * COS(RADIANS(G6261-G6260))) * 6371392 * IFERROR(IF(AVERAGEIF('TT History'!$B:$B, D6260, 'TT History'!$E:$E) &gt; 9.8%, 1.1205, IF(AVERAGEIF('TT History'!$B:$B, D6260, 'TT History'!$E:$E) &gt;= 8.5%, 1.1055, 1.0525)), 1.0525)</f>
        <v>10.325747512692852</v>
      </c>
    </row>
    <row r="6261" spans="1:8" x14ac:dyDescent="0.25">
      <c r="A6261" t="s">
        <v>176</v>
      </c>
      <c r="B6261" t="str">
        <f>VLOOKUP(C6261, olt_db!$B$2:$E$70, 2, 0)</f>
        <v>OLT-SMGN-Mega_Land</v>
      </c>
      <c r="C6261" t="s">
        <v>2034</v>
      </c>
      <c r="D6261" s="20" t="s">
        <v>2156</v>
      </c>
      <c r="E6261" s="20" t="s">
        <v>2883</v>
      </c>
      <c r="F6261" s="127">
        <v>2.9505653822834801</v>
      </c>
      <c r="G6261" s="128">
        <v>99.125668105714993</v>
      </c>
      <c r="H6261" s="51">
        <f>ACOS(COS(RADIANS(90-F6262)) * COS(RADIANS(90-F6261)) + SIN(RADIANS(90-F6262)) * SIN(RADIANS(90-F6261)) * COS(RADIANS(G6262-G6261))) * 6371392 * IFERROR(IF(AVERAGEIF('TT History'!$B:$B, D6261, 'TT History'!$E:$E) &gt; 9.8%, 1.1205, IF(AVERAGEIF('TT History'!$B:$B, D6261, 'TT History'!$E:$E) &gt;= 8.5%, 1.1055, 1.0525)), 1.0525)</f>
        <v>11.60814936293783</v>
      </c>
    </row>
    <row r="6262" spans="1:8" x14ac:dyDescent="0.25">
      <c r="A6262" t="s">
        <v>176</v>
      </c>
      <c r="B6262" t="str">
        <f>VLOOKUP(C6262, olt_db!$B$2:$E$70, 2, 0)</f>
        <v>OLT-SMGN-Mega_Land</v>
      </c>
      <c r="C6262" t="s">
        <v>2034</v>
      </c>
      <c r="D6262" s="20" t="s">
        <v>2156</v>
      </c>
      <c r="E6262" s="20" t="s">
        <v>2884</v>
      </c>
      <c r="F6262" s="127">
        <v>2.95065034305079</v>
      </c>
      <c r="G6262" s="128">
        <v>99.125616862831393</v>
      </c>
      <c r="H6262" s="51">
        <f>ACOS(COS(RADIANS(90-F6263)) * COS(RADIANS(90-F6262)) + SIN(RADIANS(90-F6263)) * SIN(RADIANS(90-F6262)) * COS(RADIANS(G6263-G6262))) * 6371392 * IFERROR(IF(AVERAGEIF('TT History'!$B:$B, D6262, 'TT History'!$E:$E) &gt; 9.8%, 1.1205, IF(AVERAGEIF('TT History'!$B:$B, D6262, 'TT History'!$E:$E) &gt;= 8.5%, 1.1055, 1.0525)), 1.0525)</f>
        <v>10.082581979153456</v>
      </c>
    </row>
    <row r="6263" spans="1:8" x14ac:dyDescent="0.25">
      <c r="A6263" t="s">
        <v>176</v>
      </c>
      <c r="B6263" t="str">
        <f>VLOOKUP(C6263, olt_db!$B$2:$E$70, 2, 0)</f>
        <v>OLT-SMGN-Mega_Land</v>
      </c>
      <c r="C6263" t="s">
        <v>2034</v>
      </c>
      <c r="D6263" s="20" t="s">
        <v>2156</v>
      </c>
      <c r="E6263" s="20" t="s">
        <v>2885</v>
      </c>
      <c r="F6263" s="127">
        <v>2.95072227087757</v>
      </c>
      <c r="G6263" s="128">
        <v>99.125569395425501</v>
      </c>
      <c r="H6263" s="51">
        <f>ACOS(COS(RADIANS(90-F6264)) * COS(RADIANS(90-F6263)) + SIN(RADIANS(90-F6264)) * SIN(RADIANS(90-F6263)) * COS(RADIANS(G6264-G6263))) * 6371392 * IFERROR(IF(AVERAGEIF('TT History'!$B:$B, D6263, 'TT History'!$E:$E) &gt; 9.8%, 1.1205, IF(AVERAGEIF('TT History'!$B:$B, D6263, 'TT History'!$E:$E) &gt;= 8.5%, 1.1055, 1.0525)), 1.0525)</f>
        <v>13.029080783025055</v>
      </c>
    </row>
    <row r="6264" spans="1:8" x14ac:dyDescent="0.25">
      <c r="A6264" t="s">
        <v>176</v>
      </c>
      <c r="B6264" t="str">
        <f>VLOOKUP(C6264, olt_db!$B$2:$E$70, 2, 0)</f>
        <v>OLT-SMGN-Mega_Land</v>
      </c>
      <c r="C6264" t="s">
        <v>2034</v>
      </c>
      <c r="D6264" s="20" t="s">
        <v>2156</v>
      </c>
      <c r="E6264" s="20" t="s">
        <v>2886</v>
      </c>
      <c r="F6264" s="127">
        <v>2.9508141568373301</v>
      </c>
      <c r="G6264" s="128">
        <v>99.125506472784394</v>
      </c>
      <c r="H6264" s="51">
        <f>ACOS(COS(RADIANS(90-F6265)) * COS(RADIANS(90-F6264)) + SIN(RADIANS(90-F6265)) * SIN(RADIANS(90-F6264)) * COS(RADIANS(G6265-G6264))) * 6371392 * IFERROR(IF(AVERAGEIF('TT History'!$B:$B, D6264, 'TT History'!$E:$E) &gt; 9.8%, 1.1205, IF(AVERAGEIF('TT History'!$B:$B, D6264, 'TT History'!$E:$E) &gt;= 8.5%, 1.1055, 1.0525)), 1.0525)</f>
        <v>10.03642583987828</v>
      </c>
    </row>
    <row r="6265" spans="1:8" x14ac:dyDescent="0.25">
      <c r="A6265" t="s">
        <v>176</v>
      </c>
      <c r="B6265" t="str">
        <f>VLOOKUP(C6265, olt_db!$B$2:$E$70, 2, 0)</f>
        <v>OLT-SMGN-Mega_Land</v>
      </c>
      <c r="C6265" t="s">
        <v>2034</v>
      </c>
      <c r="D6265" s="20" t="s">
        <v>2156</v>
      </c>
      <c r="E6265" s="20" t="s">
        <v>2887</v>
      </c>
      <c r="F6265" s="127">
        <v>2.9508863189575201</v>
      </c>
      <c r="G6265" s="128">
        <v>99.125460082608797</v>
      </c>
      <c r="H6265" s="51">
        <f>ACOS(COS(RADIANS(90-F6266)) * COS(RADIANS(90-F6265)) + SIN(RADIANS(90-F6266)) * SIN(RADIANS(90-F6265)) * COS(RADIANS(G6266-G6265))) * 6371392 * IFERROR(IF(AVERAGEIF('TT History'!$B:$B, D6265, 'TT History'!$E:$E) &gt; 9.8%, 1.1205, IF(AVERAGEIF('TT History'!$B:$B, D6265, 'TT History'!$E:$E) &gt;= 8.5%, 1.1055, 1.0525)), 1.0525)</f>
        <v>14.535647242494964</v>
      </c>
    </row>
    <row r="6266" spans="1:8" x14ac:dyDescent="0.25">
      <c r="A6266" t="s">
        <v>176</v>
      </c>
      <c r="B6266" t="str">
        <f>VLOOKUP(C6266, olt_db!$B$2:$E$70, 2, 0)</f>
        <v>OLT-SMGN-Mega_Land</v>
      </c>
      <c r="C6266" t="s">
        <v>2034</v>
      </c>
      <c r="D6266" s="20" t="s">
        <v>2156</v>
      </c>
      <c r="E6266" s="20" t="s">
        <v>2888</v>
      </c>
      <c r="F6266" s="127">
        <v>2.9509923359491999</v>
      </c>
      <c r="G6266" s="128">
        <v>99.125395313888802</v>
      </c>
      <c r="H6266" s="51">
        <f>ACOS(COS(RADIANS(90-F6267)) * COS(RADIANS(90-F6266)) + SIN(RADIANS(90-F6267)) * SIN(RADIANS(90-F6266)) * COS(RADIANS(G6267-G6266))) * 6371392 * IFERROR(IF(AVERAGEIF('TT History'!$B:$B, D6266, 'TT History'!$E:$E) &gt; 9.8%, 1.1205, IF(AVERAGEIF('TT History'!$B:$B, D6266, 'TT History'!$E:$E) &gt;= 8.5%, 1.1055, 1.0525)), 1.0525)</f>
        <v>13.237023990811556</v>
      </c>
    </row>
    <row r="6267" spans="1:8" x14ac:dyDescent="0.25">
      <c r="A6267" t="s">
        <v>176</v>
      </c>
      <c r="B6267" t="str">
        <f>VLOOKUP(C6267, olt_db!$B$2:$E$70, 2, 0)</f>
        <v>OLT-SMGN-Mega_Land</v>
      </c>
      <c r="C6267" t="s">
        <v>2034</v>
      </c>
      <c r="D6267" s="20" t="s">
        <v>2156</v>
      </c>
      <c r="E6267" s="20" t="s">
        <v>2889</v>
      </c>
      <c r="F6267" s="127">
        <v>2.9510895026011599</v>
      </c>
      <c r="G6267" s="128">
        <v>99.125337364042096</v>
      </c>
      <c r="H6267" s="51">
        <f>ACOS(COS(RADIANS(90-F6268)) * COS(RADIANS(90-F6267)) + SIN(RADIANS(90-F6268)) * SIN(RADIANS(90-F6267)) * COS(RADIANS(G6268-G6267))) * 6371392 * IFERROR(IF(AVERAGEIF('TT History'!$B:$B, D6267, 'TT History'!$E:$E) &gt; 9.8%, 1.1205, IF(AVERAGEIF('TT History'!$B:$B, D6267, 'TT History'!$E:$E) &gt;= 8.5%, 1.1055, 1.0525)), 1.0525)</f>
        <v>12.515450630178881</v>
      </c>
    </row>
    <row r="6268" spans="1:8" x14ac:dyDescent="0.25">
      <c r="A6268" t="s">
        <v>176</v>
      </c>
      <c r="B6268" t="str">
        <f>VLOOKUP(C6268, olt_db!$B$2:$E$70, 2, 0)</f>
        <v>OLT-SMGN-Mega_Land</v>
      </c>
      <c r="C6268" t="s">
        <v>2034</v>
      </c>
      <c r="D6268" s="20" t="s">
        <v>2156</v>
      </c>
      <c r="E6268" s="20" t="s">
        <v>2890</v>
      </c>
      <c r="F6268" s="127">
        <v>2.9511661048231601</v>
      </c>
      <c r="G6268" s="128">
        <v>99.125412067081896</v>
      </c>
      <c r="H6268" s="51">
        <f>ACOS(COS(RADIANS(90-F6269)) * COS(RADIANS(90-F6268)) + SIN(RADIANS(90-F6269)) * SIN(RADIANS(90-F6268)) * COS(RADIANS(G6269-G6268))) * 6371392 * IFERROR(IF(AVERAGEIF('TT History'!$B:$B, D6268, 'TT History'!$E:$E) &gt; 9.8%, 1.1205, IF(AVERAGEIF('TT History'!$B:$B, D6268, 'TT History'!$E:$E) &gt;= 8.5%, 1.1055, 1.0525)), 1.0525)</f>
        <v>8.7473389614715167</v>
      </c>
    </row>
    <row r="6269" spans="1:8" x14ac:dyDescent="0.25">
      <c r="A6269" t="s">
        <v>176</v>
      </c>
      <c r="B6269" t="str">
        <f>VLOOKUP(C6269, olt_db!$B$2:$E$70, 2, 0)</f>
        <v>OLT-SMGN-Mega_Land</v>
      </c>
      <c r="C6269" t="s">
        <v>2034</v>
      </c>
      <c r="D6269" s="20" t="s">
        <v>2156</v>
      </c>
      <c r="E6269" s="20" t="s">
        <v>2891</v>
      </c>
      <c r="F6269" s="127">
        <v>2.9512390959833099</v>
      </c>
      <c r="G6269" s="128">
        <v>99.125428150843305</v>
      </c>
      <c r="H6269" s="51">
        <f>ACOS(COS(RADIANS(90-F6270)) * COS(RADIANS(90-F6269)) + SIN(RADIANS(90-F6270)) * SIN(RADIANS(90-F6269)) * COS(RADIANS(G6270-G6269))) * 6371392 * IFERROR(IF(AVERAGEIF('TT History'!$B:$B, D6269, 'TT History'!$E:$E) &gt; 9.8%, 1.1205, IF(AVERAGEIF('TT History'!$B:$B, D6269, 'TT History'!$E:$E) &gt;= 8.5%, 1.1055, 1.0525)), 1.0525)</f>
        <v>10.641015367219968</v>
      </c>
    </row>
    <row r="6270" spans="1:8" x14ac:dyDescent="0.25">
      <c r="A6270" t="s">
        <v>176</v>
      </c>
      <c r="B6270" t="str">
        <f>VLOOKUP(C6270, olt_db!$B$2:$E$70, 2, 0)</f>
        <v>OLT-SMGN-Mega_Land</v>
      </c>
      <c r="C6270" t="s">
        <v>2034</v>
      </c>
      <c r="D6270" s="20" t="s">
        <v>2156</v>
      </c>
      <c r="E6270" s="20" t="s">
        <v>2892</v>
      </c>
      <c r="F6270" s="127">
        <v>2.9512856276086499</v>
      </c>
      <c r="G6270" s="128">
        <v>99.125506357907298</v>
      </c>
      <c r="H6270" s="51">
        <f>ACOS(COS(RADIANS(90-F6271)) * COS(RADIANS(90-F6270)) + SIN(RADIANS(90-F6271)) * SIN(RADIANS(90-F6270)) * COS(RADIANS(G6271-G6270))) * 6371392 * IFERROR(IF(AVERAGEIF('TT History'!$B:$B, D6270, 'TT History'!$E:$E) &gt; 9.8%, 1.1205, IF(AVERAGEIF('TT History'!$B:$B, D6270, 'TT History'!$E:$E) &gt;= 8.5%, 1.1055, 1.0525)), 1.0525)</f>
        <v>11.20592747710109</v>
      </c>
    </row>
    <row r="6271" spans="1:8" x14ac:dyDescent="0.25">
      <c r="A6271" t="s">
        <v>176</v>
      </c>
      <c r="B6271" t="str">
        <f>VLOOKUP(C6271, olt_db!$B$2:$E$70, 2, 0)</f>
        <v>OLT-SMGN-Mega_Land</v>
      </c>
      <c r="C6271" t="s">
        <v>2034</v>
      </c>
      <c r="D6271" s="20" t="s">
        <v>2156</v>
      </c>
      <c r="E6271" s="20" t="s">
        <v>2893</v>
      </c>
      <c r="F6271" s="127">
        <v>2.9513405804278801</v>
      </c>
      <c r="G6271" s="128">
        <v>99.125584874487501</v>
      </c>
      <c r="H6271" s="51">
        <f>ACOS(COS(RADIANS(90-F6272)) * COS(RADIANS(90-F6271)) + SIN(RADIANS(90-F6272)) * SIN(RADIANS(90-F6271)) * COS(RADIANS(G6272-G6271))) * 6371392 * IFERROR(IF(AVERAGEIF('TT History'!$B:$B, D6271, 'TT History'!$E:$E) &gt; 9.8%, 1.1205, IF(AVERAGEIF('TT History'!$B:$B, D6271, 'TT History'!$E:$E) &gt;= 8.5%, 1.1055, 1.0525)), 1.0525)</f>
        <v>10.510248860444044</v>
      </c>
    </row>
    <row r="6272" spans="1:8" x14ac:dyDescent="0.25">
      <c r="A6272" t="s">
        <v>176</v>
      </c>
      <c r="B6272" t="str">
        <f>VLOOKUP(C6272, olt_db!$B$2:$E$70, 2, 0)</f>
        <v>OLT-SMGN-Mega_Land</v>
      </c>
      <c r="C6272" t="s">
        <v>2034</v>
      </c>
      <c r="D6272" s="20" t="s">
        <v>2156</v>
      </c>
      <c r="E6272" s="20" t="s">
        <v>2894</v>
      </c>
      <c r="F6272" s="127">
        <v>2.9514240854774698</v>
      </c>
      <c r="G6272" s="128">
        <v>99.125617947214394</v>
      </c>
      <c r="H6272" s="51">
        <f>ACOS(COS(RADIANS(90-F6273)) * COS(RADIANS(90-F6272)) + SIN(RADIANS(90-F6273)) * SIN(RADIANS(90-F6272)) * COS(RADIANS(G6273-G6272))) * 6371392 * IFERROR(IF(AVERAGEIF('TT History'!$B:$B, D6272, 'TT History'!$E:$E) &gt; 9.8%, 1.1205, IF(AVERAGEIF('TT History'!$B:$B, D6272, 'TT History'!$E:$E) &gt;= 8.5%, 1.1055, 1.0525)), 1.0525)</f>
        <v>10.230053467611128</v>
      </c>
    </row>
    <row r="6273" spans="1:8" x14ac:dyDescent="0.25">
      <c r="A6273" t="s">
        <v>176</v>
      </c>
      <c r="B6273" t="str">
        <f>VLOOKUP(C6273, olt_db!$B$2:$E$70, 2, 0)</f>
        <v>OLT-SMGN-Mega_Land</v>
      </c>
      <c r="C6273" t="s">
        <v>2034</v>
      </c>
      <c r="D6273" s="20" t="s">
        <v>2156</v>
      </c>
      <c r="E6273" s="20" t="s">
        <v>2895</v>
      </c>
      <c r="F6273" s="127">
        <v>2.9515067254114502</v>
      </c>
      <c r="G6273" s="128">
        <v>99.125589435268196</v>
      </c>
      <c r="H6273" s="51">
        <f>ACOS(COS(RADIANS(90-F6274)) * COS(RADIANS(90-F6273)) + SIN(RADIANS(90-F6274)) * SIN(RADIANS(90-F6273)) * COS(RADIANS(G6274-G6273))) * 6371392 * IFERROR(IF(AVERAGEIF('TT History'!$B:$B, D6273, 'TT History'!$E:$E) &gt; 9.8%, 1.1205, IF(AVERAGEIF('TT History'!$B:$B, D6273, 'TT History'!$E:$E) &gt;= 8.5%, 1.1055, 1.0525)), 1.0525)</f>
        <v>9.1080370168527693</v>
      </c>
    </row>
    <row r="6274" spans="1:8" x14ac:dyDescent="0.25">
      <c r="A6274" t="s">
        <v>176</v>
      </c>
      <c r="B6274" t="str">
        <f>VLOOKUP(C6274, olt_db!$B$2:$E$70, 2, 0)</f>
        <v>OLT-SMGN-Mega_Land</v>
      </c>
      <c r="C6274" t="s">
        <v>2034</v>
      </c>
      <c r="D6274" s="20" t="s">
        <v>2156</v>
      </c>
      <c r="E6274" s="20" t="s">
        <v>2896</v>
      </c>
      <c r="F6274" s="127">
        <v>2.9515808966330699</v>
      </c>
      <c r="G6274" s="128">
        <v>99.125565874154702</v>
      </c>
      <c r="H6274" s="51">
        <f>ACOS(COS(RADIANS(90-F6275)) * COS(RADIANS(90-F6274)) + SIN(RADIANS(90-F6275)) * SIN(RADIANS(90-F6274)) * COS(RADIANS(G6275-G6274))) * 6371392 * IFERROR(IF(AVERAGEIF('TT History'!$B:$B, D6274, 'TT History'!$E:$E) &gt; 9.8%, 1.1205, IF(AVERAGEIF('TT History'!$B:$B, D6274, 'TT History'!$E:$E) &gt;= 8.5%, 1.1055, 1.0525)), 1.0525)</f>
        <v>11.991482232248666</v>
      </c>
    </row>
    <row r="6275" spans="1:8" x14ac:dyDescent="0.25">
      <c r="A6275" t="s">
        <v>176</v>
      </c>
      <c r="B6275" t="str">
        <f>VLOOKUP(C6275, olt_db!$B$2:$E$70, 2, 0)</f>
        <v>OLT-SMGN-Mega_Land</v>
      </c>
      <c r="C6275" t="s">
        <v>2034</v>
      </c>
      <c r="D6275" s="20" t="s">
        <v>2156</v>
      </c>
      <c r="E6275" s="20" t="s">
        <v>2897</v>
      </c>
      <c r="F6275" s="127">
        <v>2.9516709189284001</v>
      </c>
      <c r="G6275" s="128">
        <v>99.125516889860904</v>
      </c>
      <c r="H6275" s="51">
        <f>ACOS(COS(RADIANS(90-F6276)) * COS(RADIANS(90-F6275)) + SIN(RADIANS(90-F6276)) * SIN(RADIANS(90-F6275)) * COS(RADIANS(G6276-G6275))) * 6371392 * IFERROR(IF(AVERAGEIF('TT History'!$B:$B, D6275, 'TT History'!$E:$E) &gt; 9.8%, 1.1205, IF(AVERAGEIF('TT History'!$B:$B, D6275, 'TT History'!$E:$E) &gt;= 8.5%, 1.1055, 1.0525)), 1.0525)</f>
        <v>11.73051041639309</v>
      </c>
    </row>
    <row r="6276" spans="1:8" x14ac:dyDescent="0.25">
      <c r="A6276" t="s">
        <v>176</v>
      </c>
      <c r="B6276" t="str">
        <f>VLOOKUP(C6276, olt_db!$B$2:$E$70, 2, 0)</f>
        <v>OLT-SMGN-Mega_Land</v>
      </c>
      <c r="C6276" t="s">
        <v>2034</v>
      </c>
      <c r="D6276" s="20" t="s">
        <v>2156</v>
      </c>
      <c r="E6276" s="20" t="s">
        <v>2898</v>
      </c>
      <c r="F6276" s="127">
        <v>2.9517565045449001</v>
      </c>
      <c r="G6276" s="128">
        <v>99.125464667959307</v>
      </c>
      <c r="H6276" s="51">
        <f>ACOS(COS(RADIANS(90-F6277)) * COS(RADIANS(90-F6276)) + SIN(RADIANS(90-F6277)) * SIN(RADIANS(90-F6276)) * COS(RADIANS(G6277-G6276))) * 6371392 * IFERROR(IF(AVERAGEIF('TT History'!$B:$B, D6276, 'TT History'!$E:$E) &gt; 9.8%, 1.1205, IF(AVERAGEIF('TT History'!$B:$B, D6276, 'TT History'!$E:$E) &gt;= 8.5%, 1.1055, 1.0525)), 1.0525)</f>
        <v>14.177459996393196</v>
      </c>
    </row>
    <row r="6277" spans="1:8" x14ac:dyDescent="0.25">
      <c r="A6277" t="s">
        <v>176</v>
      </c>
      <c r="B6277" t="str">
        <f>VLOOKUP(C6277, olt_db!$B$2:$E$70, 2, 0)</f>
        <v>OLT-SMGN-Mega_Land</v>
      </c>
      <c r="C6277" t="s">
        <v>2034</v>
      </c>
      <c r="D6277" s="20" t="s">
        <v>2156</v>
      </c>
      <c r="E6277" s="20" t="s">
        <v>2899</v>
      </c>
      <c r="F6277" s="127">
        <v>2.9518627895528802</v>
      </c>
      <c r="G6277" s="128">
        <v>99.125406477949895</v>
      </c>
      <c r="H6277" s="51">
        <f>ACOS(COS(RADIANS(90-F6278)) * COS(RADIANS(90-F6277)) + SIN(RADIANS(90-F6278)) * SIN(RADIANS(90-F6277)) * COS(RADIANS(G6278-G6277))) * 6371392 * IFERROR(IF(AVERAGEIF('TT History'!$B:$B, D6277, 'TT History'!$E:$E) &gt; 9.8%, 1.1205, IF(AVERAGEIF('TT History'!$B:$B, D6277, 'TT History'!$E:$E) &gt;= 8.5%, 1.1055, 1.0525)), 1.0525)</f>
        <v>12.84810985827948</v>
      </c>
    </row>
    <row r="6278" spans="1:8" x14ac:dyDescent="0.25">
      <c r="A6278" t="s">
        <v>176</v>
      </c>
      <c r="B6278" t="str">
        <f>VLOOKUP(C6278, olt_db!$B$2:$E$70, 2, 0)</f>
        <v>OLT-SMGN-Mega_Land</v>
      </c>
      <c r="C6278" t="s">
        <v>2034</v>
      </c>
      <c r="D6278" s="20" t="s">
        <v>2156</v>
      </c>
      <c r="E6278" s="20" t="s">
        <v>2900</v>
      </c>
      <c r="F6278" s="127">
        <v>2.9519621237937002</v>
      </c>
      <c r="G6278" s="128">
        <v>99.125359694883699</v>
      </c>
      <c r="H6278" s="51">
        <f>ACOS(COS(RADIANS(90-F6279)) * COS(RADIANS(90-F6278)) + SIN(RADIANS(90-F6279)) * SIN(RADIANS(90-F6278)) * COS(RADIANS(G6279-G6278))) * 6371392 * IFERROR(IF(AVERAGEIF('TT History'!$B:$B, D6278, 'TT History'!$E:$E) &gt; 9.8%, 1.1205, IF(AVERAGEIF('TT History'!$B:$B, D6278, 'TT History'!$E:$E) &gt;= 8.5%, 1.1055, 1.0525)), 1.0525)</f>
        <v>8.8466566622252145</v>
      </c>
    </row>
    <row r="6279" spans="1:8" x14ac:dyDescent="0.25">
      <c r="A6279" t="s">
        <v>176</v>
      </c>
      <c r="B6279" t="str">
        <f>VLOOKUP(C6279, olt_db!$B$2:$E$70, 2, 0)</f>
        <v>OLT-SMGN-Mega_Land</v>
      </c>
      <c r="C6279" t="s">
        <v>2034</v>
      </c>
      <c r="D6279" s="20" t="s">
        <v>2156</v>
      </c>
      <c r="E6279" s="20" t="s">
        <v>2901</v>
      </c>
      <c r="F6279" s="127">
        <v>2.9520294924769299</v>
      </c>
      <c r="G6279" s="128">
        <v>99.125325382551296</v>
      </c>
      <c r="H6279" s="51">
        <f>ACOS(COS(RADIANS(90-F6280)) * COS(RADIANS(90-F6279)) + SIN(RADIANS(90-F6280)) * SIN(RADIANS(90-F6279)) * COS(RADIANS(G6280-G6279))) * 6371392 * IFERROR(IF(AVERAGEIF('TT History'!$B:$B, D6279, 'TT History'!$E:$E) &gt; 9.8%, 1.1205, IF(AVERAGEIF('TT History'!$B:$B, D6279, 'TT History'!$E:$E) &gt;= 8.5%, 1.1055, 1.0525)), 1.0525)</f>
        <v>15.93366068573491</v>
      </c>
    </row>
    <row r="6280" spans="1:8" x14ac:dyDescent="0.25">
      <c r="A6280" t="s">
        <v>176</v>
      </c>
      <c r="B6280" t="str">
        <f>VLOOKUP(C6280, olt_db!$B$2:$E$70, 2, 0)</f>
        <v>OLT-SMGN-Mega_Land</v>
      </c>
      <c r="C6280" t="s">
        <v>2034</v>
      </c>
      <c r="D6280" s="20" t="s">
        <v>2156</v>
      </c>
      <c r="E6280" s="20" t="s">
        <v>2902</v>
      </c>
      <c r="F6280" s="127">
        <v>2.9521551769051699</v>
      </c>
      <c r="G6280" s="128">
        <v>99.1252729995782</v>
      </c>
      <c r="H6280" s="51">
        <f>ACOS(COS(RADIANS(90-F6281)) * COS(RADIANS(90-F6280)) + SIN(RADIANS(90-F6281)) * SIN(RADIANS(90-F6280)) * COS(RADIANS(G6281-G6280))) * 6371392 * IFERROR(IF(AVERAGEIF('TT History'!$B:$B, D6280, 'TT History'!$E:$E) &gt; 9.8%, 1.1205, IF(AVERAGEIF('TT History'!$B:$B, D6280, 'TT History'!$E:$E) &gt;= 8.5%, 1.1055, 1.0525)), 1.0525)</f>
        <v>14.538394742792619</v>
      </c>
    </row>
    <row r="6281" spans="1:8" x14ac:dyDescent="0.25">
      <c r="A6281" t="s">
        <v>176</v>
      </c>
      <c r="B6281" t="str">
        <f>VLOOKUP(C6281, olt_db!$B$2:$E$70, 2, 0)</f>
        <v>OLT-SMGN-Mega_Land</v>
      </c>
      <c r="C6281" t="s">
        <v>2034</v>
      </c>
      <c r="D6281" s="20" t="s">
        <v>2156</v>
      </c>
      <c r="E6281" s="20" t="s">
        <v>2903</v>
      </c>
      <c r="F6281" s="127">
        <v>2.9522672330883801</v>
      </c>
      <c r="G6281" s="128">
        <v>99.125219326336506</v>
      </c>
      <c r="H6281" s="51">
        <f>ACOS(COS(RADIANS(90-F6282)) * COS(RADIANS(90-F6281)) + SIN(RADIANS(90-F6282)) * SIN(RADIANS(90-F6281)) * COS(RADIANS(G6282-G6281))) * 6371392 * IFERROR(IF(AVERAGEIF('TT History'!$B:$B, D6281, 'TT History'!$E:$E) &gt; 9.8%, 1.1205, IF(AVERAGEIF('TT History'!$B:$B, D6281, 'TT History'!$E:$E) &gt;= 8.5%, 1.1055, 1.0525)), 1.0525)</f>
        <v>18.792646029540588</v>
      </c>
    </row>
    <row r="6282" spans="1:8" x14ac:dyDescent="0.25">
      <c r="A6282" t="s">
        <v>176</v>
      </c>
      <c r="B6282" t="str">
        <f>VLOOKUP(C6282, olt_db!$B$2:$E$70, 2, 0)</f>
        <v>OLT-SMGN-Mega_Land</v>
      </c>
      <c r="C6282" t="s">
        <v>2034</v>
      </c>
      <c r="D6282" s="20" t="s">
        <v>2156</v>
      </c>
      <c r="E6282" s="20" t="s">
        <v>2904</v>
      </c>
      <c r="F6282" s="127">
        <v>2.9524143015813902</v>
      </c>
      <c r="G6282" s="128">
        <v>99.125154804728496</v>
      </c>
      <c r="H6282" s="51">
        <f>ACOS(COS(RADIANS(90-F6283)) * COS(RADIANS(90-F6282)) + SIN(RADIANS(90-F6283)) * SIN(RADIANS(90-F6282)) * COS(RADIANS(G6283-G6282))) * 6371392 * IFERROR(IF(AVERAGEIF('TT History'!$B:$B, D6282, 'TT History'!$E:$E) &gt; 9.8%, 1.1205, IF(AVERAGEIF('TT History'!$B:$B, D6282, 'TT History'!$E:$E) &gt;= 8.5%, 1.1055, 1.0525)), 1.0525)</f>
        <v>16.23966953468895</v>
      </c>
    </row>
    <row r="6283" spans="1:8" x14ac:dyDescent="0.25">
      <c r="A6283" t="s">
        <v>176</v>
      </c>
      <c r="B6283" t="str">
        <f>VLOOKUP(C6283, olt_db!$B$2:$E$70, 2, 0)</f>
        <v>OLT-SMGN-Mega_Land</v>
      </c>
      <c r="C6283" t="s">
        <v>2034</v>
      </c>
      <c r="D6283" s="20" t="s">
        <v>2156</v>
      </c>
      <c r="E6283" s="20" t="s">
        <v>2905</v>
      </c>
      <c r="F6283" s="127">
        <v>2.95253844706219</v>
      </c>
      <c r="G6283" s="128">
        <v>99.125092749138403</v>
      </c>
      <c r="H6283" s="51">
        <f>ACOS(COS(RADIANS(90-F6284)) * COS(RADIANS(90-F6283)) + SIN(RADIANS(90-F6284)) * SIN(RADIANS(90-F6283)) * COS(RADIANS(G6284-G6283))) * 6371392 * IFERROR(IF(AVERAGEIF('TT History'!$B:$B, D6283, 'TT History'!$E:$E) &gt; 9.8%, 1.1205, IF(AVERAGEIF('TT History'!$B:$B, D6283, 'TT History'!$E:$E) &gt;= 8.5%, 1.1055, 1.0525)), 1.0525)</f>
        <v>13.237023990811556</v>
      </c>
    </row>
    <row r="6284" spans="1:8" x14ac:dyDescent="0.25">
      <c r="A6284" t="s">
        <v>176</v>
      </c>
      <c r="B6284" t="str">
        <f>VLOOKUP(C6284, olt_db!$B$2:$E$70, 2, 0)</f>
        <v>OLT-SMGN-Mega_Land</v>
      </c>
      <c r="C6284" t="s">
        <v>2034</v>
      </c>
      <c r="D6284" s="20" t="s">
        <v>2156</v>
      </c>
      <c r="E6284" s="20" t="s">
        <v>2906</v>
      </c>
      <c r="F6284" s="127">
        <v>2.9526423429652899</v>
      </c>
      <c r="G6284" s="128">
        <v>99.125048002800995</v>
      </c>
      <c r="H6284" s="51">
        <f>ACOS(COS(RADIANS(90-F6285)) * COS(RADIANS(90-F6284)) + SIN(RADIANS(90-F6285)) * SIN(RADIANS(90-F6284)) * COS(RADIANS(G6285-G6284))) * 6371392 * IFERROR(IF(AVERAGEIF('TT History'!$B:$B, D6284, 'TT History'!$E:$E) &gt; 9.8%, 1.1205, IF(AVERAGEIF('TT History'!$B:$B, D6284, 'TT History'!$E:$E) &gt;= 8.5%, 1.1055, 1.0525)), 1.0525)</f>
        <v>16.923152142568853</v>
      </c>
    </row>
    <row r="6285" spans="1:8" x14ac:dyDescent="0.25">
      <c r="A6285" t="s">
        <v>176</v>
      </c>
      <c r="B6285" t="str">
        <f>VLOOKUP(C6285, olt_db!$B$2:$E$70, 2, 0)</f>
        <v>OLT-SMGN-Mega_Land</v>
      </c>
      <c r="C6285" t="s">
        <v>2034</v>
      </c>
      <c r="D6285" s="20" t="s">
        <v>2156</v>
      </c>
      <c r="E6285" s="20" t="s">
        <v>2907</v>
      </c>
      <c r="F6285" s="127">
        <v>2.9527757237222798</v>
      </c>
      <c r="G6285" s="128">
        <v>99.124992100303601</v>
      </c>
      <c r="H6285" s="51">
        <f>ACOS(COS(RADIANS(90-F6286)) * COS(RADIANS(90-F6285)) + SIN(RADIANS(90-F6286)) * SIN(RADIANS(90-F6285)) * COS(RADIANS(G6286-G6285))) * 6371392 * IFERROR(IF(AVERAGEIF('TT History'!$B:$B, D6285, 'TT History'!$E:$E) &gt; 9.8%, 1.1205, IF(AVERAGEIF('TT History'!$B:$B, D6285, 'TT History'!$E:$E) &gt;= 8.5%, 1.1055, 1.0525)), 1.0525)</f>
        <v>17.255901159263281</v>
      </c>
    </row>
    <row r="6286" spans="1:8" x14ac:dyDescent="0.25">
      <c r="A6286" t="s">
        <v>176</v>
      </c>
      <c r="B6286" t="str">
        <f>VLOOKUP(C6286, olt_db!$B$2:$E$70, 2, 0)</f>
        <v>OLT-SMGN-Mega_Land</v>
      </c>
      <c r="C6286" t="s">
        <v>2034</v>
      </c>
      <c r="D6286" s="20" t="s">
        <v>2156</v>
      </c>
      <c r="E6286" s="20" t="s">
        <v>2908</v>
      </c>
      <c r="F6286" s="127">
        <v>2.9529121708926902</v>
      </c>
      <c r="G6286" s="128">
        <v>99.124936174391394</v>
      </c>
      <c r="H6286" s="51">
        <f>ACOS(COS(RADIANS(90-F6287)) * COS(RADIANS(90-F6286)) + SIN(RADIANS(90-F6287)) * SIN(RADIANS(90-F6286)) * COS(RADIANS(G6287-G6286))) * 6371392 * IFERROR(IF(AVERAGEIF('TT History'!$B:$B, D6286, 'TT History'!$E:$E) &gt; 9.8%, 1.1205, IF(AVERAGEIF('TT History'!$B:$B, D6286, 'TT History'!$E:$E) &gt;= 8.5%, 1.1055, 1.0525)), 1.0525)</f>
        <v>12.263189726948195</v>
      </c>
    </row>
    <row r="6287" spans="1:8" x14ac:dyDescent="0.25">
      <c r="A6287" t="s">
        <v>176</v>
      </c>
      <c r="B6287" t="str">
        <f>VLOOKUP(C6287, olt_db!$B$2:$E$70, 2, 0)</f>
        <v>OLT-SMGN-Mega_Land</v>
      </c>
      <c r="C6287" t="s">
        <v>2034</v>
      </c>
      <c r="D6287" s="20" t="s">
        <v>2156</v>
      </c>
      <c r="E6287" s="20" t="s">
        <v>2909</v>
      </c>
      <c r="F6287" s="127">
        <v>2.9530091583420299</v>
      </c>
      <c r="G6287" s="128">
        <v>99.124896466378701</v>
      </c>
      <c r="H6287" s="51">
        <f>ACOS(COS(RADIANS(90-F6288)) * COS(RADIANS(90-F6287)) + SIN(RADIANS(90-F6288)) * SIN(RADIANS(90-F6287)) * COS(RADIANS(G6288-G6287))) * 6371392 * IFERROR(IF(AVERAGEIF('TT History'!$B:$B, D6287, 'TT History'!$E:$E) &gt; 9.8%, 1.1205, IF(AVERAGEIF('TT History'!$B:$B, D6287, 'TT History'!$E:$E) &gt;= 8.5%, 1.1055, 1.0525)), 1.0525)</f>
        <v>14.0344713249482</v>
      </c>
    </row>
    <row r="6288" spans="1:8" x14ac:dyDescent="0.25">
      <c r="A6288" t="s">
        <v>176</v>
      </c>
      <c r="B6288" t="str">
        <f>VLOOKUP(C6288, olt_db!$B$2:$E$70, 2, 0)</f>
        <v>OLT-SMGN-Mega_Land</v>
      </c>
      <c r="C6288" t="s">
        <v>2034</v>
      </c>
      <c r="D6288" s="20" t="s">
        <v>2156</v>
      </c>
      <c r="E6288" s="20" t="s">
        <v>2910</v>
      </c>
      <c r="F6288" s="127">
        <v>2.9531189942067702</v>
      </c>
      <c r="G6288" s="128">
        <v>99.124848301064205</v>
      </c>
      <c r="H6288" s="51">
        <f>ACOS(COS(RADIANS(90-F6289)) * COS(RADIANS(90-F6288)) + SIN(RADIANS(90-F6289)) * SIN(RADIANS(90-F6288)) * COS(RADIANS(G6289-G6288))) * 6371392 * IFERROR(IF(AVERAGEIF('TT History'!$B:$B, D6288, 'TT History'!$E:$E) &gt; 9.8%, 1.1205, IF(AVERAGEIF('TT History'!$B:$B, D6288, 'TT History'!$E:$E) &gt;= 8.5%, 1.1055, 1.0525)), 1.0525)</f>
        <v>19.357980109034244</v>
      </c>
    </row>
    <row r="6289" spans="1:8" x14ac:dyDescent="0.25">
      <c r="A6289" t="s">
        <v>176</v>
      </c>
      <c r="B6289" t="str">
        <f>VLOOKUP(C6289, olt_db!$B$2:$E$70, 2, 0)</f>
        <v>OLT-SMGN-Mega_Land</v>
      </c>
      <c r="C6289" t="s">
        <v>2034</v>
      </c>
      <c r="D6289" s="20" t="s">
        <v>2156</v>
      </c>
      <c r="E6289" s="20" t="s">
        <v>2911</v>
      </c>
      <c r="F6289" s="127">
        <v>2.9532724142672899</v>
      </c>
      <c r="G6289" s="128">
        <v>99.124786435310497</v>
      </c>
      <c r="H6289" s="51">
        <f>ACOS(COS(RADIANS(90-F6290)) * COS(RADIANS(90-F6289)) + SIN(RADIANS(90-F6290)) * SIN(RADIANS(90-F6289)) * COS(RADIANS(G6290-G6289))) * 6371392 * IFERROR(IF(AVERAGEIF('TT History'!$B:$B, D6289, 'TT History'!$E:$E) &gt; 9.8%, 1.1205, IF(AVERAGEIF('TT History'!$B:$B, D6289, 'TT History'!$E:$E) &gt;= 8.5%, 1.1055, 1.0525)), 1.0525)</f>
        <v>20.316611388023912</v>
      </c>
    </row>
    <row r="6290" spans="1:8" x14ac:dyDescent="0.25">
      <c r="A6290" t="s">
        <v>176</v>
      </c>
      <c r="B6290" t="str">
        <f>VLOOKUP(C6290, olt_db!$B$2:$E$70, 2, 0)</f>
        <v>OLT-SMGN-Mega_Land</v>
      </c>
      <c r="C6290" t="s">
        <v>2034</v>
      </c>
      <c r="D6290" s="20" t="s">
        <v>2156</v>
      </c>
      <c r="E6290" s="20" t="s">
        <v>2912</v>
      </c>
      <c r="F6290" s="127">
        <v>2.9534298151735299</v>
      </c>
      <c r="G6290" s="128">
        <v>99.124713138236501</v>
      </c>
      <c r="H6290" s="51">
        <f>ACOS(COS(RADIANS(90-F6291)) * COS(RADIANS(90-F6290)) + SIN(RADIANS(90-F6291)) * SIN(RADIANS(90-F6290)) * COS(RADIANS(G6291-G6290))) * 6371392 * IFERROR(IF(AVERAGEIF('TT History'!$B:$B, D6290, 'TT History'!$E:$E) &gt; 9.8%, 1.1205, IF(AVERAGEIF('TT History'!$B:$B, D6290, 'TT History'!$E:$E) &gt;= 8.5%, 1.1055, 1.0525)), 1.0525)</f>
        <v>17.362621273745244</v>
      </c>
    </row>
    <row r="6291" spans="1:8" x14ac:dyDescent="0.25">
      <c r="A6291" t="s">
        <v>176</v>
      </c>
      <c r="B6291" t="str">
        <f>VLOOKUP(C6291, olt_db!$B$2:$E$70, 2, 0)</f>
        <v>OLT-SMGN-Mega_Land</v>
      </c>
      <c r="C6291" t="s">
        <v>2034</v>
      </c>
      <c r="D6291" s="20" t="s">
        <v>2156</v>
      </c>
      <c r="E6291" s="20" t="s">
        <v>2913</v>
      </c>
      <c r="F6291" s="127">
        <v>2.9535685417138202</v>
      </c>
      <c r="G6291" s="128">
        <v>99.124660516162507</v>
      </c>
      <c r="H6291" s="51">
        <f>ACOS(COS(RADIANS(90-F6292)) * COS(RADIANS(90-F6291)) + SIN(RADIANS(90-F6292)) * SIN(RADIANS(90-F6291)) * COS(RADIANS(G6292-G6291))) * 6371392 * IFERROR(IF(AVERAGEIF('TT History'!$B:$B, D6291, 'TT History'!$E:$E) &gt; 9.8%, 1.1205, IF(AVERAGEIF('TT History'!$B:$B, D6291, 'TT History'!$E:$E) &gt;= 8.5%, 1.1055, 1.0525)), 1.0525)</f>
        <v>21.428847021229497</v>
      </c>
    </row>
    <row r="6292" spans="1:8" x14ac:dyDescent="0.25">
      <c r="A6292" t="s">
        <v>176</v>
      </c>
      <c r="B6292" t="str">
        <f>VLOOKUP(C6292, olt_db!$B$2:$E$70, 2, 0)</f>
        <v>OLT-SMGN-Mega_Land</v>
      </c>
      <c r="C6292" t="s">
        <v>2034</v>
      </c>
      <c r="D6292" s="20" t="s">
        <v>2156</v>
      </c>
      <c r="E6292" s="20" t="s">
        <v>2914</v>
      </c>
      <c r="F6292" s="127">
        <v>2.95373509152813</v>
      </c>
      <c r="G6292" s="128">
        <v>99.124584373060202</v>
      </c>
      <c r="H6292" s="51">
        <f>ACOS(COS(RADIANS(90-F6293)) * COS(RADIANS(90-F6292)) + SIN(RADIANS(90-F6293)) * SIN(RADIANS(90-F6292)) * COS(RADIANS(G6293-G6292))) * 6371392 * IFERROR(IF(AVERAGEIF('TT History'!$B:$B, D6292, 'TT History'!$E:$E) &gt; 9.8%, 1.1205, IF(AVERAGEIF('TT History'!$B:$B, D6292, 'TT History'!$E:$E) &gt;= 8.5%, 1.1055, 1.0525)), 1.0525)</f>
        <v>26.392076017876136</v>
      </c>
    </row>
    <row r="6293" spans="1:8" x14ac:dyDescent="0.25">
      <c r="A6293" t="s">
        <v>176</v>
      </c>
      <c r="B6293" t="str">
        <f>VLOOKUP(C6293, olt_db!$B$2:$E$70, 2, 0)</f>
        <v>OLT-SMGN-Mega_Land</v>
      </c>
      <c r="C6293" t="s">
        <v>2034</v>
      </c>
      <c r="D6293" s="20" t="s">
        <v>2156</v>
      </c>
      <c r="E6293" s="20" t="s">
        <v>2915</v>
      </c>
      <c r="F6293" s="127">
        <v>2.9539331190649301</v>
      </c>
      <c r="G6293" s="128">
        <v>99.124476367666901</v>
      </c>
      <c r="H6293" s="51">
        <f>ACOS(COS(RADIANS(90-F6294)) * COS(RADIANS(90-F6293)) + SIN(RADIANS(90-F6294)) * SIN(RADIANS(90-F6293)) * COS(RADIANS(G6294-G6293))) * 6371392 * IFERROR(IF(AVERAGEIF('TT History'!$B:$B, D6293, 'TT History'!$E:$E) &gt; 9.8%, 1.1205, IF(AVERAGEIF('TT History'!$B:$B, D6293, 'TT History'!$E:$E) &gt;= 8.5%, 1.1055, 1.0525)), 1.0525)</f>
        <v>38.793898624930371</v>
      </c>
    </row>
    <row r="6294" spans="1:8" x14ac:dyDescent="0.25">
      <c r="A6294" t="s">
        <v>176</v>
      </c>
      <c r="B6294" t="str">
        <f>VLOOKUP(C6294, olt_db!$B$2:$E$70, 2, 0)</f>
        <v>OLT-SMGN-Mega_Land</v>
      </c>
      <c r="C6294" t="s">
        <v>2034</v>
      </c>
      <c r="D6294" s="20" t="s">
        <v>2156</v>
      </c>
      <c r="E6294" s="20" t="s">
        <v>2916</v>
      </c>
      <c r="F6294" s="127">
        <v>2.9542285788111</v>
      </c>
      <c r="G6294" s="128">
        <v>99.124325941402603</v>
      </c>
      <c r="H6294" s="51">
        <f>ACOS(COS(RADIANS(90-F6295)) * COS(RADIANS(90-F6294)) + SIN(RADIANS(90-F6295)) * SIN(RADIANS(90-F6294)) * COS(RADIANS(G6295-G6294))) * 6371392 * IFERROR(IF(AVERAGEIF('TT History'!$B:$B, D6294, 'TT History'!$E:$E) &gt; 9.8%, 1.1205, IF(AVERAGEIF('TT History'!$B:$B, D6294, 'TT History'!$E:$E) &gt;= 8.5%, 1.1055, 1.0525)), 1.0525)</f>
        <v>24.661374470228395</v>
      </c>
    </row>
    <row r="6295" spans="1:8" x14ac:dyDescent="0.25">
      <c r="A6295" t="s">
        <v>176</v>
      </c>
      <c r="B6295" t="str">
        <f>VLOOKUP(C6295, olt_db!$B$2:$E$70, 2, 0)</f>
        <v>OLT-SMGN-Mega_Land</v>
      </c>
      <c r="C6295" t="s">
        <v>2034</v>
      </c>
      <c r="D6295" s="20" t="s">
        <v>2156</v>
      </c>
      <c r="E6295" s="20" t="s">
        <v>2917</v>
      </c>
      <c r="F6295" s="127">
        <v>2.9544180989405602</v>
      </c>
      <c r="G6295" s="128">
        <v>99.124233728444807</v>
      </c>
      <c r="H6295" s="51">
        <f>ACOS(COS(RADIANS(90-F6296)) * COS(RADIANS(90-F6295)) + SIN(RADIANS(90-F6296)) * SIN(RADIANS(90-F6295)) * COS(RADIANS(G6296-G6295))) * 6371392 * IFERROR(IF(AVERAGEIF('TT History'!$B:$B, D6295, 'TT History'!$E:$E) &gt; 9.8%, 1.1205, IF(AVERAGEIF('TT History'!$B:$B, D6295, 'TT History'!$E:$E) &gt;= 8.5%, 1.1055, 1.0525)), 1.0525)</f>
        <v>29.194168781191244</v>
      </c>
    </row>
    <row r="6296" spans="1:8" x14ac:dyDescent="0.25">
      <c r="A6296" t="s">
        <v>176</v>
      </c>
      <c r="B6296" t="str">
        <f>VLOOKUP(C6296, olt_db!$B$2:$E$70, 2, 0)</f>
        <v>OLT-SMGN-Mega_Land</v>
      </c>
      <c r="C6296" t="s">
        <v>2034</v>
      </c>
      <c r="D6296" s="20" t="s">
        <v>2156</v>
      </c>
      <c r="E6296" s="20" t="s">
        <v>2918</v>
      </c>
      <c r="F6296" s="127">
        <v>2.9546442912798598</v>
      </c>
      <c r="G6296" s="128">
        <v>99.1241284424312</v>
      </c>
      <c r="H6296" s="51">
        <f>ACOS(COS(RADIANS(90-F6297)) * COS(RADIANS(90-F6296)) + SIN(RADIANS(90-F6297)) * SIN(RADIANS(90-F6296)) * COS(RADIANS(G6297-G6296))) * 6371392 * IFERROR(IF(AVERAGEIF('TT History'!$B:$B, D6296, 'TT History'!$E:$E) &gt; 9.8%, 1.1205, IF(AVERAGEIF('TT History'!$B:$B, D6296, 'TT History'!$E:$E) &gt;= 8.5%, 1.1055, 1.0525)), 1.0525)</f>
        <v>33.678023286097201</v>
      </c>
    </row>
    <row r="6297" spans="1:8" x14ac:dyDescent="0.25">
      <c r="A6297" t="s">
        <v>176</v>
      </c>
      <c r="B6297" t="str">
        <f>VLOOKUP(C6297, olt_db!$B$2:$E$70, 2, 0)</f>
        <v>OLT-SMGN-Mega_Land</v>
      </c>
      <c r="C6297" t="s">
        <v>2034</v>
      </c>
      <c r="D6297" s="20" t="s">
        <v>2156</v>
      </c>
      <c r="E6297" s="20" t="s">
        <v>2919</v>
      </c>
      <c r="F6297" s="127">
        <v>2.9549075117308301</v>
      </c>
      <c r="G6297" s="128">
        <v>99.124012041424294</v>
      </c>
      <c r="H6297" s="51">
        <f>ACOS(COS(RADIANS(90-F6298)) * COS(RADIANS(90-F6297)) + SIN(RADIANS(90-F6298)) * SIN(RADIANS(90-F6297)) * COS(RADIANS(G6298-G6297))) * 6371392 * IFERROR(IF(AVERAGEIF('TT History'!$B:$B, D6297, 'TT History'!$E:$E) &gt; 9.8%, 1.1205, IF(AVERAGEIF('TT History'!$B:$B, D6297, 'TT History'!$E:$E) &gt;= 8.5%, 1.1055, 1.0525)), 1.0525)</f>
        <v>22.905194079026199</v>
      </c>
    </row>
    <row r="6298" spans="1:8" x14ac:dyDescent="0.25">
      <c r="A6298" t="s">
        <v>176</v>
      </c>
      <c r="B6298" t="str">
        <f>VLOOKUP(C6298, olt_db!$B$2:$E$70, 2, 0)</f>
        <v>OLT-SMGN-Mega_Land</v>
      </c>
      <c r="C6298" t="s">
        <v>2034</v>
      </c>
      <c r="D6298" s="20" t="s">
        <v>2156</v>
      </c>
      <c r="E6298" s="20" t="s">
        <v>2920</v>
      </c>
      <c r="F6298" s="127">
        <v>2.9550934270676001</v>
      </c>
      <c r="G6298" s="128">
        <v>99.123950828349805</v>
      </c>
      <c r="H6298" s="51">
        <f>ACOS(COS(RADIANS(90-F6299)) * COS(RADIANS(90-F6298)) + SIN(RADIANS(90-F6299)) * SIN(RADIANS(90-F6298)) * COS(RADIANS(G6299-G6298))) * 6371392 * IFERROR(IF(AVERAGEIF('TT History'!$B:$B, D6298, 'TT History'!$E:$E) &gt; 9.8%, 1.1205, IF(AVERAGEIF('TT History'!$B:$B, D6298, 'TT History'!$E:$E) &gt;= 8.5%, 1.1055, 1.0525)), 1.0525)</f>
        <v>28.445277941091256</v>
      </c>
    </row>
    <row r="6299" spans="1:8" x14ac:dyDescent="0.25">
      <c r="A6299" t="s">
        <v>176</v>
      </c>
      <c r="B6299" t="str">
        <f>VLOOKUP(C6299, olt_db!$B$2:$E$70, 2, 0)</f>
        <v>OLT-SMGN-Mega_Land</v>
      </c>
      <c r="C6299" t="s">
        <v>2034</v>
      </c>
      <c r="D6299" s="20" t="s">
        <v>2156</v>
      </c>
      <c r="E6299" s="20" t="s">
        <v>2921</v>
      </c>
      <c r="F6299" s="127">
        <v>2.9553348377008102</v>
      </c>
      <c r="G6299" s="128">
        <v>99.123922710626005</v>
      </c>
      <c r="H6299" s="51">
        <f>ACOS(COS(RADIANS(90-F6300)) * COS(RADIANS(90-F6299)) + SIN(RADIANS(90-F6300)) * SIN(RADIANS(90-F6299)) * COS(RADIANS(G6300-G6299))) * 6371392 * IFERROR(IF(AVERAGEIF('TT History'!$B:$B, D6299, 'TT History'!$E:$E) &gt; 9.8%, 1.1205, IF(AVERAGEIF('TT History'!$B:$B, D6299, 'TT History'!$E:$E) &gt;= 8.5%, 1.1055, 1.0525)), 1.0525)</f>
        <v>16.81453362642257</v>
      </c>
    </row>
    <row r="6300" spans="1:8" x14ac:dyDescent="0.25">
      <c r="A6300" t="s">
        <v>176</v>
      </c>
      <c r="B6300" t="str">
        <f>VLOOKUP(C6300, olt_db!$B$2:$E$70, 2, 0)</f>
        <v>OLT-SMGN-Mega_Land</v>
      </c>
      <c r="C6300" t="s">
        <v>2034</v>
      </c>
      <c r="D6300" s="20" t="s">
        <v>2156</v>
      </c>
      <c r="E6300" s="20" t="s">
        <v>2922</v>
      </c>
      <c r="F6300" s="127">
        <v>2.95547665071958</v>
      </c>
      <c r="G6300" s="128">
        <v>99.123945729686895</v>
      </c>
      <c r="H6300" s="51">
        <f>ACOS(COS(RADIANS(90-F6301)) * COS(RADIANS(90-F6300)) + SIN(RADIANS(90-F6301)) * SIN(RADIANS(90-F6300)) * COS(RADIANS(G6301-G6300))) * 6371392 * IFERROR(IF(AVERAGEIF('TT History'!$B:$B, D6300, 'TT History'!$E:$E) &gt; 9.8%, 1.1205, IF(AVERAGEIF('TT History'!$B:$B, D6300, 'TT History'!$E:$E) &gt;= 8.5%, 1.1055, 1.0525)), 1.0525)</f>
        <v>15.35182977876401</v>
      </c>
    </row>
    <row r="6301" spans="1:8" x14ac:dyDescent="0.25">
      <c r="A6301" t="s">
        <v>176</v>
      </c>
      <c r="B6301" t="str">
        <f>VLOOKUP(C6301, olt_db!$B$2:$E$70, 2, 0)</f>
        <v>OLT-SMGN-Mega_Land</v>
      </c>
      <c r="C6301" t="s">
        <v>2034</v>
      </c>
      <c r="D6301" s="20" t="s">
        <v>2156</v>
      </c>
      <c r="E6301" s="20" t="s">
        <v>2923</v>
      </c>
      <c r="F6301" s="127">
        <v>2.9555986003591901</v>
      </c>
      <c r="G6301" s="128">
        <v>99.123994094984894</v>
      </c>
      <c r="H6301" s="51">
        <f>ACOS(COS(RADIANS(90-F6302)) * COS(RADIANS(90-F6301)) + SIN(RADIANS(90-F6302)) * SIN(RADIANS(90-F6301)) * COS(RADIANS(G6302-G6301))) * 6371392 * IFERROR(IF(AVERAGEIF('TT History'!$B:$B, D6301, 'TT History'!$E:$E) &gt; 9.8%, 1.1205, IF(AVERAGEIF('TT History'!$B:$B, D6301, 'TT History'!$E:$E) &gt;= 8.5%, 1.1055, 1.0525)), 1.0525)</f>
        <v>12.937947042865378</v>
      </c>
    </row>
    <row r="6302" spans="1:8" x14ac:dyDescent="0.25">
      <c r="A6302" t="s">
        <v>176</v>
      </c>
      <c r="B6302" t="str">
        <f>VLOOKUP(C6302, olt_db!$B$2:$E$70, 2, 0)</f>
        <v>OLT-SMGN-Mega_Land</v>
      </c>
      <c r="C6302" t="s">
        <v>2034</v>
      </c>
      <c r="D6302" s="20" t="s">
        <v>2156</v>
      </c>
      <c r="E6302" s="20" t="s">
        <v>2924</v>
      </c>
      <c r="F6302" s="127">
        <v>2.9557009565149599</v>
      </c>
      <c r="G6302" s="128">
        <v>99.124035896722901</v>
      </c>
      <c r="H6302" s="51">
        <f>ACOS(COS(RADIANS(90-F6303)) * COS(RADIANS(90-F6302)) + SIN(RADIANS(90-F6303)) * SIN(RADIANS(90-F6302)) * COS(RADIANS(G6303-G6302))) * 6371392 * IFERROR(IF(AVERAGEIF('TT History'!$B:$B, D6302, 'TT History'!$E:$E) &gt; 9.8%, 1.1205, IF(AVERAGEIF('TT History'!$B:$B, D6302, 'TT History'!$E:$E) &gt;= 8.5%, 1.1055, 1.0525)), 1.0525)</f>
        <v>14.198924747358314</v>
      </c>
    </row>
    <row r="6303" spans="1:8" x14ac:dyDescent="0.25">
      <c r="A6303" t="s">
        <v>176</v>
      </c>
      <c r="B6303" t="str">
        <f>VLOOKUP(C6303, olt_db!$B$2:$E$70, 2, 0)</f>
        <v>OLT-SMGN-Mega_Land</v>
      </c>
      <c r="C6303" t="s">
        <v>2034</v>
      </c>
      <c r="D6303" s="20" t="s">
        <v>2156</v>
      </c>
      <c r="E6303" s="20" t="s">
        <v>2925</v>
      </c>
      <c r="F6303" s="127">
        <v>2.9558115405030199</v>
      </c>
      <c r="G6303" s="128">
        <v>99.124085852526093</v>
      </c>
      <c r="H6303" s="51">
        <f>ACOS(COS(RADIANS(90-F6304)) * COS(RADIANS(90-F6303)) + SIN(RADIANS(90-F6304)) * SIN(RADIANS(90-F6303)) * COS(RADIANS(G6304-G6303))) * 6371392 * IFERROR(IF(AVERAGEIF('TT History'!$B:$B, D6303, 'TT History'!$E:$E) &gt; 9.8%, 1.1205, IF(AVERAGEIF('TT History'!$B:$B, D6303, 'TT History'!$E:$E) &gt;= 8.5%, 1.1055, 1.0525)), 1.0525)</f>
        <v>17.580934150613469</v>
      </c>
    </row>
    <row r="6304" spans="1:8" x14ac:dyDescent="0.25">
      <c r="A6304" t="s">
        <v>176</v>
      </c>
      <c r="B6304" t="str">
        <f>VLOOKUP(C6304, olt_db!$B$2:$E$70, 2, 0)</f>
        <v>OLT-SMGN-Mega_Land</v>
      </c>
      <c r="C6304" t="s">
        <v>2034</v>
      </c>
      <c r="D6304" s="20" t="s">
        <v>2156</v>
      </c>
      <c r="E6304" s="20" t="s">
        <v>2926</v>
      </c>
      <c r="F6304" s="127">
        <v>2.9559549030841201</v>
      </c>
      <c r="G6304" s="128">
        <v>99.124130754212501</v>
      </c>
      <c r="H6304" s="51">
        <f>ACOS(COS(RADIANS(90-F6305)) * COS(RADIANS(90-F6304)) + SIN(RADIANS(90-F6305)) * SIN(RADIANS(90-F6304)) * COS(RADIANS(G6305-G6304))) * 6371392 * IFERROR(IF(AVERAGEIF('TT History'!$B:$B, D6304, 'TT History'!$E:$E) &gt; 9.8%, 1.1205, IF(AVERAGEIF('TT History'!$B:$B, D6304, 'TT History'!$E:$E) &gt;= 8.5%, 1.1055, 1.0525)), 1.0525)</f>
        <v>21.746150531081774</v>
      </c>
    </row>
    <row r="6305" spans="1:8" x14ac:dyDescent="0.25">
      <c r="A6305" t="s">
        <v>176</v>
      </c>
      <c r="B6305" t="str">
        <f>VLOOKUP(C6305, olt_db!$B$2:$E$70, 2, 0)</f>
        <v>OLT-SMGN-Mega_Land</v>
      </c>
      <c r="C6305" t="s">
        <v>2034</v>
      </c>
      <c r="D6305" s="20" t="s">
        <v>2156</v>
      </c>
      <c r="E6305" s="20" t="s">
        <v>2927</v>
      </c>
      <c r="F6305" s="127">
        <v>2.9561406632197298</v>
      </c>
      <c r="G6305" s="128">
        <v>99.124126914596204</v>
      </c>
      <c r="H6305" s="51">
        <f>ACOS(COS(RADIANS(90-F6306)) * COS(RADIANS(90-F6305)) + SIN(RADIANS(90-F6306)) * SIN(RADIANS(90-F6305)) * COS(RADIANS(G6306-G6305))) * 6371392 * IFERROR(IF(AVERAGEIF('TT History'!$B:$B, D6305, 'TT History'!$E:$E) &gt; 9.8%, 1.1205, IF(AVERAGEIF('TT History'!$B:$B, D6305, 'TT History'!$E:$E) &gt;= 8.5%, 1.1055, 1.0525)), 1.0525)</f>
        <v>17.815635312325554</v>
      </c>
    </row>
    <row r="6306" spans="1:8" x14ac:dyDescent="0.25">
      <c r="A6306" t="s">
        <v>176</v>
      </c>
      <c r="B6306" t="str">
        <f>VLOOKUP(C6306, olt_db!$B$2:$E$70, 2, 0)</f>
        <v>OLT-SMGN-Mega_Land</v>
      </c>
      <c r="C6306" t="s">
        <v>2034</v>
      </c>
      <c r="D6306" s="20" t="s">
        <v>2156</v>
      </c>
      <c r="E6306" s="20" t="s">
        <v>2928</v>
      </c>
      <c r="F6306" s="127">
        <v>2.9562928808845301</v>
      </c>
      <c r="G6306" s="128">
        <v>99.124126417036294</v>
      </c>
      <c r="H6306" s="51">
        <f>ACOS(COS(RADIANS(90-F6307)) * COS(RADIANS(90-F6306)) + SIN(RADIANS(90-F6307)) * SIN(RADIANS(90-F6306)) * COS(RADIANS(G6307-G6306))) * 6371392 * IFERROR(IF(AVERAGEIF('TT History'!$B:$B, D6306, 'TT History'!$E:$E) &gt; 9.8%, 1.1205, IF(AVERAGEIF('TT History'!$B:$B, D6306, 'TT History'!$E:$E) &gt;= 8.5%, 1.1055, 1.0525)), 1.0525)</f>
        <v>11.430015275914705</v>
      </c>
    </row>
    <row r="6307" spans="1:8" x14ac:dyDescent="0.25">
      <c r="A6307" t="s">
        <v>176</v>
      </c>
      <c r="B6307" t="str">
        <f>VLOOKUP(C6307, olt_db!$B$2:$E$70, 2, 0)</f>
        <v>OLT-SMGN-Mega_Land</v>
      </c>
      <c r="C6307" t="s">
        <v>2034</v>
      </c>
      <c r="D6307" s="20" t="s">
        <v>2156</v>
      </c>
      <c r="E6307" s="20" t="s">
        <v>2929</v>
      </c>
      <c r="F6307" s="127">
        <v>2.95638991248885</v>
      </c>
      <c r="G6307" s="128">
        <v>99.124115338496196</v>
      </c>
      <c r="H6307" s="51">
        <f>ACOS(COS(RADIANS(90-F6308)) * COS(RADIANS(90-F6307)) + SIN(RADIANS(90-F6308)) * SIN(RADIANS(90-F6307)) * COS(RADIANS(G6308-G6307))) * 6371392 * IFERROR(IF(AVERAGEIF('TT History'!$B:$B, D6307, 'TT History'!$E:$E) &gt; 9.8%, 1.1205, IF(AVERAGEIF('TT History'!$B:$B, D6307, 'TT History'!$E:$E) &gt;= 8.5%, 1.1055, 1.0525)), 1.0525)</f>
        <v>14.221059252054152</v>
      </c>
    </row>
    <row r="6308" spans="1:8" x14ac:dyDescent="0.25">
      <c r="A6308" t="s">
        <v>176</v>
      </c>
      <c r="B6308" t="str">
        <f>VLOOKUP(C6308, olt_db!$B$2:$E$70, 2, 0)</f>
        <v>OLT-SMGN-Mega_Land</v>
      </c>
      <c r="C6308" t="s">
        <v>2034</v>
      </c>
      <c r="D6308" s="20" t="s">
        <v>2156</v>
      </c>
      <c r="E6308" s="20" t="s">
        <v>2930</v>
      </c>
      <c r="F6308" s="127">
        <v>2.9565050734676199</v>
      </c>
      <c r="G6308" s="128">
        <v>99.1240765414789</v>
      </c>
      <c r="H6308" s="51">
        <f>ACOS(COS(RADIANS(90-F6309)) * COS(RADIANS(90-F6308)) + SIN(RADIANS(90-F6309)) * SIN(RADIANS(90-F6308)) * COS(RADIANS(G6309-G6308))) * 6371392 * IFERROR(IF(AVERAGEIF('TT History'!$B:$B, D6308, 'TT History'!$E:$E) &gt; 9.8%, 1.1205, IF(AVERAGEIF('TT History'!$B:$B, D6308, 'TT History'!$E:$E) &gt;= 8.5%, 1.1055, 1.0525)), 1.0525)</f>
        <v>19.042307210433908</v>
      </c>
    </row>
    <row r="6309" spans="1:8" x14ac:dyDescent="0.25">
      <c r="A6309" t="s">
        <v>176</v>
      </c>
      <c r="B6309" t="str">
        <f>VLOOKUP(C6309, olt_db!$B$2:$E$70, 2, 0)</f>
        <v>OLT-SMGN-Mega_Land</v>
      </c>
      <c r="C6309" t="s">
        <v>2034</v>
      </c>
      <c r="D6309" s="20" t="s">
        <v>2156</v>
      </c>
      <c r="E6309" s="20" t="s">
        <v>2931</v>
      </c>
      <c r="F6309" s="127">
        <v>2.9566676426070102</v>
      </c>
      <c r="G6309" s="128">
        <v>99.1240700320282</v>
      </c>
      <c r="H6309" s="51">
        <f>ACOS(COS(RADIANS(90-F6310)) * COS(RADIANS(90-F6309)) + SIN(RADIANS(90-F6310)) * SIN(RADIANS(90-F6309)) * COS(RADIANS(G6310-G6309))) * 6371392 * IFERROR(IF(AVERAGEIF('TT History'!$B:$B, D6309, 'TT History'!$E:$E) &gt; 9.8%, 1.1205, IF(AVERAGEIF('TT History'!$B:$B, D6309, 'TT History'!$E:$E) &gt;= 8.5%, 1.1055, 1.0525)), 1.0525)</f>
        <v>14.522589520219615</v>
      </c>
    </row>
    <row r="6310" spans="1:8" x14ac:dyDescent="0.25">
      <c r="A6310" t="s">
        <v>176</v>
      </c>
      <c r="B6310" t="str">
        <f>VLOOKUP(C6310, olt_db!$B$2:$E$70, 2, 0)</f>
        <v>OLT-SMGN-Mega_Land</v>
      </c>
      <c r="C6310" t="s">
        <v>2034</v>
      </c>
      <c r="D6310" s="20" t="s">
        <v>2156</v>
      </c>
      <c r="E6310" s="20" t="s">
        <v>2932</v>
      </c>
      <c r="F6310" s="127">
        <v>2.95678693556696</v>
      </c>
      <c r="G6310" s="128">
        <v>99.1240358471279</v>
      </c>
      <c r="H6310" s="51">
        <f>ACOS(COS(RADIANS(90-F6311)) * COS(RADIANS(90-F6310)) + SIN(RADIANS(90-F6311)) * SIN(RADIANS(90-F6310)) * COS(RADIANS(G6311-G6310))) * 6371392 * IFERROR(IF(AVERAGEIF('TT History'!$B:$B, D6310, 'TT History'!$E:$E) &gt; 9.8%, 1.1205, IF(AVERAGEIF('TT History'!$B:$B, D6310, 'TT History'!$E:$E) &gt;= 8.5%, 1.1055, 1.0525)), 1.0525)</f>
        <v>15.655498757898279</v>
      </c>
    </row>
    <row r="6311" spans="1:8" x14ac:dyDescent="0.25">
      <c r="A6311" t="s">
        <v>176</v>
      </c>
      <c r="B6311" t="str">
        <f>VLOOKUP(C6311, olt_db!$B$2:$E$70, 2, 0)</f>
        <v>OLT-SMGN-Mega_Land</v>
      </c>
      <c r="C6311" t="s">
        <v>2034</v>
      </c>
      <c r="D6311" s="20" t="s">
        <v>2156</v>
      </c>
      <c r="E6311" s="20" t="s">
        <v>2933</v>
      </c>
      <c r="F6311" s="127">
        <v>2.9569155137234602</v>
      </c>
      <c r="G6311" s="128">
        <v>99.123998931849798</v>
      </c>
      <c r="H6311" s="51">
        <f>ACOS(COS(RADIANS(90-F6312)) * COS(RADIANS(90-F6311)) + SIN(RADIANS(90-F6312)) * SIN(RADIANS(90-F6311)) * COS(RADIANS(G6312-G6311))) * 6371392 * IFERROR(IF(AVERAGEIF('TT History'!$B:$B, D6311, 'TT History'!$E:$E) &gt; 9.8%, 1.1205, IF(AVERAGEIF('TT History'!$B:$B, D6311, 'TT History'!$E:$E) &gt;= 8.5%, 1.1055, 1.0525)), 1.0525)</f>
        <v>11.879798834023749</v>
      </c>
    </row>
    <row r="6312" spans="1:8" x14ac:dyDescent="0.25">
      <c r="A6312" t="s">
        <v>176</v>
      </c>
      <c r="B6312" t="str">
        <f>VLOOKUP(C6312, olt_db!$B$2:$E$70, 2, 0)</f>
        <v>OLT-SMGN-Mega_Land</v>
      </c>
      <c r="C6312" t="s">
        <v>2034</v>
      </c>
      <c r="D6312" s="20" t="s">
        <v>2156</v>
      </c>
      <c r="E6312" s="20" t="s">
        <v>2934</v>
      </c>
      <c r="F6312" s="127">
        <v>2.9570135305574601</v>
      </c>
      <c r="G6312" s="128">
        <v>99.123972523071998</v>
      </c>
      <c r="H6312" s="51">
        <f>ACOS(COS(RADIANS(90-F6313)) * COS(RADIANS(90-F6312)) + SIN(RADIANS(90-F6313)) * SIN(RADIANS(90-F6312)) * COS(RADIANS(G6313-G6312))) * 6371392 * IFERROR(IF(AVERAGEIF('TT History'!$B:$B, D6312, 'TT History'!$E:$E) &gt; 9.8%, 1.1205, IF(AVERAGEIF('TT History'!$B:$B, D6312, 'TT History'!$E:$E) &gt;= 8.5%, 1.1055, 1.0525)), 1.0525)</f>
        <v>14.997490067938624</v>
      </c>
    </row>
    <row r="6313" spans="1:8" x14ac:dyDescent="0.25">
      <c r="A6313" t="s">
        <v>176</v>
      </c>
      <c r="B6313" t="str">
        <f>VLOOKUP(C6313, olt_db!$B$2:$E$70, 2, 0)</f>
        <v>OLT-SMGN-Mega_Land</v>
      </c>
      <c r="C6313" t="s">
        <v>2034</v>
      </c>
      <c r="D6313" s="20" t="s">
        <v>2156</v>
      </c>
      <c r="E6313" s="20" t="s">
        <v>2935</v>
      </c>
      <c r="F6313" s="127">
        <v>2.9571148740806201</v>
      </c>
      <c r="G6313" s="128">
        <v>99.123893996061398</v>
      </c>
      <c r="H6313" s="51">
        <f>ACOS(COS(RADIANS(90-F6314)) * COS(RADIANS(90-F6313)) + SIN(RADIANS(90-F6314)) * SIN(RADIANS(90-F6313)) * COS(RADIANS(G6314-G6313))) * 6371392 * IFERROR(IF(AVERAGEIF('TT History'!$B:$B, D6313, 'TT History'!$E:$E) &gt; 9.8%, 1.1205, IF(AVERAGEIF('TT History'!$B:$B, D6313, 'TT History'!$E:$E) &gt;= 8.5%, 1.1055, 1.0525)), 1.0525)</f>
        <v>26.229457345071356</v>
      </c>
    </row>
    <row r="6314" spans="1:8" x14ac:dyDescent="0.25">
      <c r="A6314" t="s">
        <v>176</v>
      </c>
      <c r="B6314" t="str">
        <f>VLOOKUP(C6314, olt_db!$B$2:$E$70, 2, 0)</f>
        <v>OLT-SMGN-Mega_Land</v>
      </c>
      <c r="C6314" t="s">
        <v>2034</v>
      </c>
      <c r="D6314" s="20" t="s">
        <v>2156</v>
      </c>
      <c r="E6314" s="20" t="s">
        <v>2936</v>
      </c>
      <c r="F6314" s="127">
        <v>2.9571517649839798</v>
      </c>
      <c r="G6314" s="128">
        <v>99.123672649925496</v>
      </c>
      <c r="H6314" s="51">
        <f>ACOS(COS(RADIANS(90-F6315)) * COS(RADIANS(90-F6314)) + SIN(RADIANS(90-F6315)) * SIN(RADIANS(90-F6314)) * COS(RADIANS(G6315-G6314))) * 6371392 * IFERROR(IF(AVERAGEIF('TT History'!$B:$B, D6314, 'TT History'!$E:$E) &gt; 9.8%, 1.1205, IF(AVERAGEIF('TT History'!$B:$B, D6314, 'TT History'!$E:$E) &gt;= 8.5%, 1.1055, 1.0525)), 1.0525)</f>
        <v>25.008951501191888</v>
      </c>
    </row>
    <row r="6315" spans="1:8" x14ac:dyDescent="0.25">
      <c r="A6315" t="s">
        <v>176</v>
      </c>
      <c r="B6315" t="str">
        <f>VLOOKUP(C6315, olt_db!$B$2:$E$70, 2, 0)</f>
        <v>OLT-SMGN-Mega_Land</v>
      </c>
      <c r="C6315" t="s">
        <v>2034</v>
      </c>
      <c r="D6315" s="20" t="s">
        <v>2156</v>
      </c>
      <c r="E6315" s="20" t="s">
        <v>2937</v>
      </c>
      <c r="F6315" s="127">
        <v>2.95713168263585</v>
      </c>
      <c r="G6315" s="128">
        <v>99.123459630997402</v>
      </c>
      <c r="H6315" s="51">
        <f>ACOS(COS(RADIANS(90-F6316)) * COS(RADIANS(90-F6315)) + SIN(RADIANS(90-F6316)) * SIN(RADIANS(90-F6315)) * COS(RADIANS(G6316-G6315))) * 6371392 * IFERROR(IF(AVERAGEIF('TT History'!$B:$B, D6315, 'TT History'!$E:$E) &gt; 9.8%, 1.1205, IF(AVERAGEIF('TT History'!$B:$B, D6315, 'TT History'!$E:$E) &gt;= 8.5%, 1.1055, 1.0525)), 1.0525)</f>
        <v>26.503262241226437</v>
      </c>
    </row>
    <row r="6316" spans="1:8" x14ac:dyDescent="0.25">
      <c r="A6316" t="s">
        <v>176</v>
      </c>
      <c r="B6316" t="str">
        <f>VLOOKUP(C6316, olt_db!$B$2:$E$70, 2, 0)</f>
        <v>OLT-SMGN-Mega_Land</v>
      </c>
      <c r="C6316" t="s">
        <v>2034</v>
      </c>
      <c r="D6316" s="20" t="s">
        <v>2156</v>
      </c>
      <c r="E6316" s="20" t="s">
        <v>2938</v>
      </c>
      <c r="F6316" s="127">
        <v>2.9571439970006801</v>
      </c>
      <c r="G6316" s="128">
        <v>99.123233218931006</v>
      </c>
      <c r="H6316" s="51">
        <f>ACOS(COS(RADIANS(90-F6317)) * COS(RADIANS(90-F6316)) + SIN(RADIANS(90-F6317)) * SIN(RADIANS(90-F6316)) * COS(RADIANS(G6317-G6316))) * 6371392 * IFERROR(IF(AVERAGEIF('TT History'!$B:$B, D6316, 'TT History'!$E:$E) &gt; 9.8%, 1.1205, IF(AVERAGEIF('TT History'!$B:$B, D6316, 'TT History'!$E:$E) &gt;= 8.5%, 1.1055, 1.0525)), 1.0525)</f>
        <v>31.080701157568413</v>
      </c>
    </row>
    <row r="6317" spans="1:8" x14ac:dyDescent="0.25">
      <c r="A6317" t="s">
        <v>176</v>
      </c>
      <c r="B6317" t="str">
        <f>VLOOKUP(C6317, olt_db!$B$2:$E$70, 2, 0)</f>
        <v>OLT-SMGN-Mega_Land</v>
      </c>
      <c r="C6317" t="s">
        <v>2034</v>
      </c>
      <c r="D6317" s="20" t="s">
        <v>2156</v>
      </c>
      <c r="E6317" s="20" t="s">
        <v>2939</v>
      </c>
      <c r="F6317" s="127">
        <v>2.95721530003126</v>
      </c>
      <c r="G6317" s="128">
        <v>99.122977072609103</v>
      </c>
      <c r="H6317" s="51">
        <f>ACOS(COS(RADIANS(90-F6318)) * COS(RADIANS(90-F6317)) + SIN(RADIANS(90-F6318)) * SIN(RADIANS(90-F6317)) * COS(RADIANS(G6318-G6317))) * 6371392 * IFERROR(IF(AVERAGEIF('TT History'!$B:$B, D6317, 'TT History'!$E:$E) &gt; 9.8%, 1.1205, IF(AVERAGEIF('TT History'!$B:$B, D6317, 'TT History'!$E:$E) &gt;= 8.5%, 1.1055, 1.0525)), 1.0525)</f>
        <v>29.330829655053101</v>
      </c>
    </row>
    <row r="6318" spans="1:8" x14ac:dyDescent="0.25">
      <c r="A6318" t="s">
        <v>176</v>
      </c>
      <c r="B6318" t="str">
        <f>VLOOKUP(C6318, olt_db!$B$2:$E$70, 2, 0)</f>
        <v>OLT-SMGN-Mega_Land</v>
      </c>
      <c r="C6318" t="s">
        <v>2034</v>
      </c>
      <c r="D6318" s="20" t="s">
        <v>2156</v>
      </c>
      <c r="E6318" s="20" t="s">
        <v>2940</v>
      </c>
      <c r="F6318" s="127">
        <v>2.9572680323739799</v>
      </c>
      <c r="G6318" s="128">
        <v>99.122731750952596</v>
      </c>
      <c r="H6318" s="51">
        <f>ACOS(COS(RADIANS(90-F6319)) * COS(RADIANS(90-F6318)) + SIN(RADIANS(90-F6319)) * SIN(RADIANS(90-F6318)) * COS(RADIANS(G6319-G6318))) * 6371392 * IFERROR(IF(AVERAGEIF('TT History'!$B:$B, D6318, 'TT History'!$E:$E) &gt; 9.8%, 1.1205, IF(AVERAGEIF('TT History'!$B:$B, D6318, 'TT History'!$E:$E) &gt;= 8.5%, 1.1055, 1.0525)), 1.0525)</f>
        <v>26.00945145267983</v>
      </c>
    </row>
    <row r="6319" spans="1:8" x14ac:dyDescent="0.25">
      <c r="A6319" t="s">
        <v>176</v>
      </c>
      <c r="B6319" t="str">
        <f>VLOOKUP(C6319, olt_db!$B$2:$E$70, 2, 0)</f>
        <v>OLT-SMGN-Mega_Land</v>
      </c>
      <c r="C6319" t="s">
        <v>2034</v>
      </c>
      <c r="D6319" s="20" t="s">
        <v>2156</v>
      </c>
      <c r="E6319" s="20" t="s">
        <v>2941</v>
      </c>
      <c r="F6319" s="127">
        <v>2.95724876965483</v>
      </c>
      <c r="G6319" s="128">
        <v>99.122510065747207</v>
      </c>
      <c r="H6319" s="51">
        <f>ACOS(COS(RADIANS(90-F6320)) * COS(RADIANS(90-F6319)) + SIN(RADIANS(90-F6320)) * SIN(RADIANS(90-F6319)) * COS(RADIANS(G6320-G6319))) * 6371392 * IFERROR(IF(AVERAGEIF('TT History'!$B:$B, D6319, 'TT History'!$E:$E) &gt; 9.8%, 1.1205, IF(AVERAGEIF('TT History'!$B:$B, D6319, 'TT History'!$E:$E) &gt;= 8.5%, 1.1055, 1.0525)), 1.0525)</f>
        <v>22.494570575550085</v>
      </c>
    </row>
    <row r="6320" spans="1:8" x14ac:dyDescent="0.25">
      <c r="A6320" t="s">
        <v>176</v>
      </c>
      <c r="B6320" t="str">
        <f>VLOOKUP(C6320, olt_db!$B$2:$E$70, 2, 0)</f>
        <v>OLT-SMGN-Mega_Land</v>
      </c>
      <c r="C6320" t="s">
        <v>2034</v>
      </c>
      <c r="D6320" s="20" t="s">
        <v>2156</v>
      </c>
      <c r="E6320" s="20" t="s">
        <v>2942</v>
      </c>
      <c r="F6320" s="127">
        <v>2.9572222999712001</v>
      </c>
      <c r="G6320" s="128">
        <v>99.122319447276098</v>
      </c>
      <c r="H6320" s="51">
        <f>ACOS(COS(RADIANS(90-F6321)) * COS(RADIANS(90-F6320)) + SIN(RADIANS(90-F6321)) * SIN(RADIANS(90-F6320)) * COS(RADIANS(G6321-G6320))) * 6371392 * IFERROR(IF(AVERAGEIF('TT History'!$B:$B, D6320, 'TT History'!$E:$E) &gt; 9.8%, 1.1205, IF(AVERAGEIF('TT History'!$B:$B, D6320, 'TT History'!$E:$E) &gt;= 8.5%, 1.1055, 1.0525)), 1.0525)</f>
        <v>24.836675623704672</v>
      </c>
    </row>
    <row r="6321" spans="1:8" x14ac:dyDescent="0.25">
      <c r="A6321" t="s">
        <v>176</v>
      </c>
      <c r="B6321" t="str">
        <f>VLOOKUP(C6321, olt_db!$B$2:$E$70, 2, 0)</f>
        <v>OLT-SMGN-Mega_Land</v>
      </c>
      <c r="C6321" t="s">
        <v>2034</v>
      </c>
      <c r="D6321" s="20" t="s">
        <v>2156</v>
      </c>
      <c r="E6321" s="20" t="s">
        <v>2943</v>
      </c>
      <c r="F6321" s="127">
        <v>2.95727752491733</v>
      </c>
      <c r="G6321" s="128">
        <v>99.122114279243306</v>
      </c>
      <c r="H6321" s="51">
        <f>ACOS(COS(RADIANS(90-F6322)) * COS(RADIANS(90-F6321)) + SIN(RADIANS(90-F6322)) * SIN(RADIANS(90-F6321)) * COS(RADIANS(G6322-G6321))) * 6371392 * IFERROR(IF(AVERAGEIF('TT History'!$B:$B, D6321, 'TT History'!$E:$E) &gt; 9.8%, 1.1205, IF(AVERAGEIF('TT History'!$B:$B, D6321, 'TT History'!$E:$E) &gt;= 8.5%, 1.1055, 1.0525)), 1.0525)</f>
        <v>22.558400179231608</v>
      </c>
    </row>
    <row r="6322" spans="1:8" x14ac:dyDescent="0.25">
      <c r="A6322" t="s">
        <v>176</v>
      </c>
      <c r="B6322" t="str">
        <f>VLOOKUP(C6322, olt_db!$B$2:$E$70, 2, 0)</f>
        <v>OLT-SMGN-Mega_Land</v>
      </c>
      <c r="C6322" t="s">
        <v>2034</v>
      </c>
      <c r="D6322" s="20" t="s">
        <v>2156</v>
      </c>
      <c r="E6322" s="20" t="s">
        <v>2944</v>
      </c>
      <c r="F6322" s="127">
        <v>2.9573299118489098</v>
      </c>
      <c r="G6322" s="128">
        <v>99.121928545650604</v>
      </c>
      <c r="H6322" s="51">
        <f>ACOS(COS(RADIANS(90-F6323)) * COS(RADIANS(90-F6322)) + SIN(RADIANS(90-F6323)) * SIN(RADIANS(90-F6322)) * COS(RADIANS(G6323-G6322))) * 6371392 * IFERROR(IF(AVERAGEIF('TT History'!$B:$B, D6322, 'TT History'!$E:$E) &gt; 9.8%, 1.1205, IF(AVERAGEIF('TT History'!$B:$B, D6322, 'TT History'!$E:$E) &gt;= 8.5%, 1.1055, 1.0525)), 1.0525)</f>
        <v>16.161393729328839</v>
      </c>
    </row>
    <row r="6323" spans="1:8" x14ac:dyDescent="0.25">
      <c r="A6323" t="s">
        <v>176</v>
      </c>
      <c r="B6323" t="str">
        <f>VLOOKUP(C6323, olt_db!$B$2:$E$70, 2, 0)</f>
        <v>OLT-SMGN-Mega_Land</v>
      </c>
      <c r="C6323" t="s">
        <v>2034</v>
      </c>
      <c r="D6323" s="20" t="s">
        <v>2156</v>
      </c>
      <c r="E6323" s="20" t="s">
        <v>2945</v>
      </c>
      <c r="F6323" s="127">
        <v>2.9573861519547102</v>
      </c>
      <c r="G6323" s="128">
        <v>99.121802264838607</v>
      </c>
      <c r="H6323" s="51">
        <f>ACOS(COS(RADIANS(90-F6324)) * COS(RADIANS(90-F6323)) + SIN(RADIANS(90-F6324)) * SIN(RADIANS(90-F6323)) * COS(RADIANS(G6324-G6323))) * 6371392 * IFERROR(IF(AVERAGEIF('TT History'!$B:$B, D6323, 'TT History'!$E:$E) &gt; 9.8%, 1.1205, IF(AVERAGEIF('TT History'!$B:$B, D6323, 'TT History'!$E:$E) &gt;= 8.5%, 1.1055, 1.0525)), 1.0525)</f>
        <v>44.910170392059726</v>
      </c>
    </row>
    <row r="6324" spans="1:8" x14ac:dyDescent="0.25">
      <c r="A6324" t="s">
        <v>176</v>
      </c>
      <c r="B6324" t="str">
        <f>VLOOKUP(C6324, olt_db!$B$2:$E$70, 2, 0)</f>
        <v>OLT-SMGN-Mega_Land</v>
      </c>
      <c r="C6324" t="s">
        <v>2034</v>
      </c>
      <c r="D6324" s="20" t="s">
        <v>2156</v>
      </c>
      <c r="E6324" s="20" t="s">
        <v>2946</v>
      </c>
      <c r="F6324" s="127">
        <v>2.9575220342410198</v>
      </c>
      <c r="G6324" s="128">
        <v>99.121442933738095</v>
      </c>
      <c r="H6324" s="51">
        <f>ACOS(COS(RADIANS(90-F6325)) * COS(RADIANS(90-F6324)) + SIN(RADIANS(90-F6325)) * SIN(RADIANS(90-F6324)) * COS(RADIANS(G6325-G6324))) * 6371392 * IFERROR(IF(AVERAGEIF('TT History'!$B:$B, D6324, 'TT History'!$E:$E) &gt; 9.8%, 1.1205, IF(AVERAGEIF('TT History'!$B:$B, D6324, 'TT History'!$E:$E) &gt;= 8.5%, 1.1055, 1.0525)), 1.0525)</f>
        <v>27.742255150225532</v>
      </c>
    </row>
    <row r="6325" spans="1:8" x14ac:dyDescent="0.25">
      <c r="A6325" t="s">
        <v>176</v>
      </c>
      <c r="B6325" t="str">
        <f>VLOOKUP(C6325, olt_db!$B$2:$E$70, 2, 0)</f>
        <v>OLT-SMGN-Mega_Land</v>
      </c>
      <c r="C6325" t="s">
        <v>2034</v>
      </c>
      <c r="D6325" s="20" t="s">
        <v>2156</v>
      </c>
      <c r="E6325" s="20" t="s">
        <v>2947</v>
      </c>
      <c r="F6325" s="127">
        <v>2.9576385098827802</v>
      </c>
      <c r="G6325" s="128">
        <v>99.121236218596806</v>
      </c>
      <c r="H6325" s="51">
        <f>ACOS(COS(RADIANS(90-F6326)) * COS(RADIANS(90-F6325)) + SIN(RADIANS(90-F6326)) * SIN(RADIANS(90-F6325)) * COS(RADIANS(G6326-G6325))) * 6371392 * IFERROR(IF(AVERAGEIF('TT History'!$B:$B, D6325, 'TT History'!$E:$E) &gt; 9.8%, 1.1205, IF(AVERAGEIF('TT History'!$B:$B, D6325, 'TT History'!$E:$E) &gt;= 8.5%, 1.1055, 1.0525)), 1.0525)</f>
        <v>30.687232095428527</v>
      </c>
    </row>
    <row r="6326" spans="1:8" x14ac:dyDescent="0.25">
      <c r="A6326" t="s">
        <v>176</v>
      </c>
      <c r="B6326" t="str">
        <f>VLOOKUP(C6326, olt_db!$B$2:$E$70, 2, 0)</f>
        <v>OLT-SMGN-Mega_Land</v>
      </c>
      <c r="C6326" t="s">
        <v>2034</v>
      </c>
      <c r="D6326" s="20" t="s">
        <v>2156</v>
      </c>
      <c r="E6326" s="20" t="s">
        <v>2948</v>
      </c>
      <c r="F6326" s="127">
        <v>2.9579005565667398</v>
      </c>
      <c r="G6326" s="128">
        <v>99.121227430852102</v>
      </c>
      <c r="H6326" s="51">
        <f>ACOS(COS(RADIANS(90-F6327)) * COS(RADIANS(90-F6326)) + SIN(RADIANS(90-F6327)) * SIN(RADIANS(90-F6326)) * COS(RADIANS(G6327-G6326))) * 6371392 * IFERROR(IF(AVERAGEIF('TT History'!$B:$B, D6326, 'TT History'!$E:$E) &gt; 9.8%, 1.1205, IF(AVERAGEIF('TT History'!$B:$B, D6326, 'TT History'!$E:$E) &gt;= 8.5%, 1.1055, 1.0525)), 1.0525)</f>
        <v>30.260617529429513</v>
      </c>
    </row>
    <row r="6327" spans="1:8" x14ac:dyDescent="0.25">
      <c r="A6327" t="s">
        <v>176</v>
      </c>
      <c r="B6327" t="str">
        <f>VLOOKUP(C6327, olt_db!$B$2:$E$70, 2, 0)</f>
        <v>OLT-SMGN-Mega_Land</v>
      </c>
      <c r="C6327" t="s">
        <v>2034</v>
      </c>
      <c r="D6327" s="20" t="s">
        <v>2156</v>
      </c>
      <c r="E6327" s="20" t="s">
        <v>2949</v>
      </c>
      <c r="F6327" s="127">
        <v>2.9581567664918098</v>
      </c>
      <c r="G6327" s="128">
        <v>99.121262176413197</v>
      </c>
      <c r="H6327" s="51">
        <f>ACOS(COS(RADIANS(90-F6328)) * COS(RADIANS(90-F6327)) + SIN(RADIANS(90-F6328)) * SIN(RADIANS(90-F6327)) * COS(RADIANS(G6328-G6327))) * 6371392 * IFERROR(IF(AVERAGEIF('TT History'!$B:$B, D6327, 'TT History'!$E:$E) &gt; 9.8%, 1.1205, IF(AVERAGEIF('TT History'!$B:$B, D6327, 'TT History'!$E:$E) &gt;= 8.5%, 1.1055, 1.0525)), 1.0525)</f>
        <v>32.723900982990152</v>
      </c>
    </row>
    <row r="6328" spans="1:8" x14ac:dyDescent="0.25">
      <c r="A6328" t="s">
        <v>176</v>
      </c>
      <c r="B6328" t="str">
        <f>VLOOKUP(C6328, olt_db!$B$2:$E$70, 2, 0)</f>
        <v>OLT-SMGN-Mega_Land</v>
      </c>
      <c r="C6328" t="s">
        <v>2034</v>
      </c>
      <c r="D6328" s="20" t="s">
        <v>2156</v>
      </c>
      <c r="E6328" s="20" t="s">
        <v>2950</v>
      </c>
      <c r="F6328" s="127">
        <v>2.9584363482984601</v>
      </c>
      <c r="G6328" s="128">
        <v>99.121259315559897</v>
      </c>
      <c r="H6328" s="51">
        <f>ACOS(COS(RADIANS(90-F6329)) * COS(RADIANS(90-F6328)) + SIN(RADIANS(90-F6329)) * SIN(RADIANS(90-F6328)) * COS(RADIANS(G6329-G6328))) * 6371392 * IFERROR(IF(AVERAGEIF('TT History'!$B:$B, D6328, 'TT History'!$E:$E) &gt; 9.8%, 1.1205, IF(AVERAGEIF('TT History'!$B:$B, D6328, 'TT History'!$E:$E) &gt;= 8.5%, 1.1055, 1.0525)), 1.0525)</f>
        <v>28.44369826726998</v>
      </c>
    </row>
    <row r="6329" spans="1:8" x14ac:dyDescent="0.25">
      <c r="A6329" t="s">
        <v>176</v>
      </c>
      <c r="B6329" t="str">
        <f>VLOOKUP(C6329, olt_db!$B$2:$E$70, 2, 0)</f>
        <v>OLT-SMGN-Mega_Land</v>
      </c>
      <c r="C6329" t="s">
        <v>2034</v>
      </c>
      <c r="D6329" s="20" t="s">
        <v>2156</v>
      </c>
      <c r="E6329" s="20" t="s">
        <v>2951</v>
      </c>
      <c r="F6329" s="127">
        <v>2.9586790852443698</v>
      </c>
      <c r="G6329" s="128">
        <v>99.121271195545901</v>
      </c>
      <c r="H6329" s="51">
        <f>ACOS(COS(RADIANS(90-F6330)) * COS(RADIANS(90-F6329)) + SIN(RADIANS(90-F6330)) * SIN(RADIANS(90-F6329)) * COS(RADIANS(G6330-G6329))) * 6371392 * IFERROR(IF(AVERAGEIF('TT History'!$B:$B, D6329, 'TT History'!$E:$E) &gt; 9.8%, 1.1205, IF(AVERAGEIF('TT History'!$B:$B, D6329, 'TT History'!$E:$E) &gt;= 8.5%, 1.1055, 1.0525)), 1.0525)</f>
        <v>30.73145237409749</v>
      </c>
    </row>
    <row r="6330" spans="1:8" x14ac:dyDescent="0.25">
      <c r="A6330" t="s">
        <v>176</v>
      </c>
      <c r="B6330" t="str">
        <f>VLOOKUP(C6330, olt_db!$B$2:$E$70, 2, 0)</f>
        <v>OLT-SMGN-Mega_Land</v>
      </c>
      <c r="C6330" t="s">
        <v>2034</v>
      </c>
      <c r="D6330" s="20" t="s">
        <v>2156</v>
      </c>
      <c r="E6330" s="20" t="s">
        <v>2952</v>
      </c>
      <c r="F6330" s="127">
        <v>2.9589404892917601</v>
      </c>
      <c r="G6330" s="128">
        <v>99.121295965229194</v>
      </c>
      <c r="H6330" s="51">
        <f>ACOS(COS(RADIANS(90-F6331)) * COS(RADIANS(90-F6330)) + SIN(RADIANS(90-F6331)) * SIN(RADIANS(90-F6330)) * COS(RADIANS(G6331-G6330))) * 6371392 * IFERROR(IF(AVERAGEIF('TT History'!$B:$B, D6330, 'TT History'!$E:$E) &gt; 9.8%, 1.1205, IF(AVERAGEIF('TT History'!$B:$B, D6330, 'TT History'!$E:$E) &gt;= 8.5%, 1.1055, 1.0525)), 1.0525)</f>
        <v>30.303648103646456</v>
      </c>
    </row>
    <row r="6331" spans="1:8" x14ac:dyDescent="0.25">
      <c r="A6331" t="s">
        <v>176</v>
      </c>
      <c r="B6331" t="str">
        <f>VLOOKUP(C6331, olt_db!$B$2:$E$70, 2, 0)</f>
        <v>OLT-SMGN-Mega_Land</v>
      </c>
      <c r="C6331" t="s">
        <v>2034</v>
      </c>
      <c r="D6331" s="20" t="s">
        <v>2156</v>
      </c>
      <c r="E6331" s="20" t="s">
        <v>2953</v>
      </c>
      <c r="F6331" s="127">
        <v>2.9591993712515299</v>
      </c>
      <c r="G6331" s="128">
        <v>99.121300277281307</v>
      </c>
      <c r="H6331" s="51">
        <f>ACOS(COS(RADIANS(90-F6332)) * COS(RADIANS(90-F6331)) + SIN(RADIANS(90-F6332)) * SIN(RADIANS(90-F6331)) * COS(RADIANS(G6332-G6331))) * 6371392 * IFERROR(IF(AVERAGEIF('TT History'!$B:$B, D6331, 'TT History'!$E:$E) &gt; 9.8%, 1.1205, IF(AVERAGEIF('TT History'!$B:$B, D6331, 'TT History'!$E:$E) &gt;= 8.5%, 1.1055, 1.0525)), 1.0525)</f>
        <v>22.959620959695666</v>
      </c>
    </row>
    <row r="6332" spans="1:8" x14ac:dyDescent="0.25">
      <c r="A6332" t="s">
        <v>176</v>
      </c>
      <c r="B6332" t="str">
        <f>VLOOKUP(C6332, olt_db!$B$2:$E$70, 2, 0)</f>
        <v>OLT-SMGN-Mega_Land</v>
      </c>
      <c r="C6332" t="s">
        <v>2034</v>
      </c>
      <c r="D6332" s="20" t="s">
        <v>2156</v>
      </c>
      <c r="E6332" s="20" t="s">
        <v>2954</v>
      </c>
      <c r="F6332" s="127">
        <v>2.9593955075412199</v>
      </c>
      <c r="G6332" s="128">
        <v>99.121296629382698</v>
      </c>
      <c r="H6332" s="51">
        <f>ACOS(COS(RADIANS(90-F6333)) * COS(RADIANS(90-F6332)) + SIN(RADIANS(90-F6333)) * SIN(RADIANS(90-F6332)) * COS(RADIANS(G6333-G6332))) * 6371392 * IFERROR(IF(AVERAGEIF('TT History'!$B:$B, D6332, 'TT History'!$E:$E) &gt; 9.8%, 1.1205, IF(AVERAGEIF('TT History'!$B:$B, D6332, 'TT History'!$E:$E) &gt;= 8.5%, 1.1055, 1.0525)), 1.0525)</f>
        <v>33.397564209532412</v>
      </c>
    </row>
    <row r="6333" spans="1:8" x14ac:dyDescent="0.25">
      <c r="A6333" t="s">
        <v>176</v>
      </c>
      <c r="B6333" t="str">
        <f>VLOOKUP(C6333, olt_db!$B$2:$E$70, 2, 0)</f>
        <v>OLT-SMGN-Mega_Land</v>
      </c>
      <c r="C6333" t="s">
        <v>2034</v>
      </c>
      <c r="D6333" s="20" t="s">
        <v>2156</v>
      </c>
      <c r="E6333" s="20" t="s">
        <v>2955</v>
      </c>
      <c r="F6333" s="127">
        <v>2.9596808072335601</v>
      </c>
      <c r="G6333" s="128">
        <v>99.121291165250398</v>
      </c>
      <c r="H6333" s="51">
        <f>ACOS(COS(RADIANS(90-F6334)) * COS(RADIANS(90-F6333)) + SIN(RADIANS(90-F6334)) * SIN(RADIANS(90-F6333)) * COS(RADIANS(G6334-G6333))) * 6371392 * IFERROR(IF(AVERAGEIF('TT History'!$B:$B, D6333, 'TT History'!$E:$E) &gt; 9.8%, 1.1205, IF(AVERAGEIF('TT History'!$B:$B, D6333, 'TT History'!$E:$E) &gt;= 8.5%, 1.1055, 1.0525)), 1.0525)</f>
        <v>47.296779614392271</v>
      </c>
    </row>
    <row r="6334" spans="1:8" x14ac:dyDescent="0.25">
      <c r="A6334" t="s">
        <v>176</v>
      </c>
      <c r="B6334" t="str">
        <f>VLOOKUP(C6334, olt_db!$B$2:$E$70, 2, 0)</f>
        <v>OLT-SMGN-Mega_Land</v>
      </c>
      <c r="C6334" t="s">
        <v>2034</v>
      </c>
      <c r="D6334" s="20" t="s">
        <v>2156</v>
      </c>
      <c r="E6334" s="20" t="s">
        <v>2956</v>
      </c>
      <c r="F6334" s="127">
        <v>2.9600848486196099</v>
      </c>
      <c r="G6334" s="128">
        <v>99.121283815450397</v>
      </c>
      <c r="H6334" s="51">
        <f>ACOS(COS(RADIANS(90-F6335)) * COS(RADIANS(90-F6334)) + SIN(RADIANS(90-F6335)) * SIN(RADIANS(90-F6334)) * COS(RADIANS(G6335-G6334))) * 6371392 * IFERROR(IF(AVERAGEIF('TT History'!$B:$B, D6334, 'TT History'!$E:$E) &gt; 9.8%, 1.1205, IF(AVERAGEIF('TT History'!$B:$B, D6334, 'TT History'!$E:$E) &gt;= 8.5%, 1.1055, 1.0525)), 1.0525)</f>
        <v>9.5772266118438072</v>
      </c>
    </row>
    <row r="6335" spans="1:8" x14ac:dyDescent="0.25">
      <c r="A6335" t="s">
        <v>176</v>
      </c>
      <c r="B6335" t="str">
        <f>VLOOKUP(C6335, olt_db!$B$2:$E$70, 2, 0)</f>
        <v>OLT-SMGN-Mega_Land</v>
      </c>
      <c r="C6335" t="s">
        <v>2034</v>
      </c>
      <c r="D6335" s="20" t="s">
        <v>2156</v>
      </c>
      <c r="E6335" s="20" t="s">
        <v>2957</v>
      </c>
      <c r="F6335" s="127">
        <v>2.9601523612784901</v>
      </c>
      <c r="G6335" s="128">
        <v>99.121237518717706</v>
      </c>
      <c r="H6335" s="51">
        <f>ACOS(COS(RADIANS(90-F6336)) * COS(RADIANS(90-F6335)) + SIN(RADIANS(90-F6336)) * SIN(RADIANS(90-F6335)) * COS(RADIANS(G6336-G6335))) * 6371392 * IFERROR(IF(AVERAGEIF('TT History'!$B:$B, D6335, 'TT History'!$E:$E) &gt; 9.8%, 1.1205, IF(AVERAGEIF('TT History'!$B:$B, D6335, 'TT History'!$E:$E) &gt;= 8.5%, 1.1055, 1.0525)), 1.0525)</f>
        <v>51.250020705794633</v>
      </c>
    </row>
    <row r="6336" spans="1:8" x14ac:dyDescent="0.25">
      <c r="A6336" t="s">
        <v>176</v>
      </c>
      <c r="B6336" t="str">
        <f>VLOOKUP(C6336, olt_db!$B$2:$E$70, 2, 0)</f>
        <v>OLT-SMGN-Mega_Land</v>
      </c>
      <c r="C6336" t="s">
        <v>2034</v>
      </c>
      <c r="D6336" s="20" t="s">
        <v>2156</v>
      </c>
      <c r="E6336" s="20" t="s">
        <v>2958</v>
      </c>
      <c r="F6336" s="127">
        <v>2.96058957323122</v>
      </c>
      <c r="G6336" s="128">
        <v>99.121213235021003</v>
      </c>
      <c r="H6336" s="51">
        <f>ACOS(COS(RADIANS(90-F6337)) * COS(RADIANS(90-F6336)) + SIN(RADIANS(90-F6337)) * SIN(RADIANS(90-F6336)) * COS(RADIANS(G6337-G6336))) * 6371392 * IFERROR(IF(AVERAGEIF('TT History'!$B:$B, D6336, 'TT History'!$E:$E) &gt; 9.8%, 1.1205, IF(AVERAGEIF('TT History'!$B:$B, D6336, 'TT History'!$E:$E) &gt;= 8.5%, 1.1055, 1.0525)), 1.0525)</f>
        <v>28.172094233223923</v>
      </c>
    </row>
    <row r="6337" spans="1:8" x14ac:dyDescent="0.25">
      <c r="A6337" t="s">
        <v>176</v>
      </c>
      <c r="B6337" t="str">
        <f>VLOOKUP(C6337, olt_db!$B$2:$E$70, 2, 0)</f>
        <v>OLT-SMGN-Mega_Land</v>
      </c>
      <c r="C6337" t="s">
        <v>2034</v>
      </c>
      <c r="D6337" s="20" t="s">
        <v>2156</v>
      </c>
      <c r="E6337" s="20" t="s">
        <v>2959</v>
      </c>
      <c r="F6337" s="127">
        <v>2.9608298344039401</v>
      </c>
      <c r="G6337" s="128">
        <v>99.121198605308805</v>
      </c>
      <c r="H6337" s="51">
        <f>ACOS(COS(RADIANS(90-F6338)) * COS(RADIANS(90-F6337)) + SIN(RADIANS(90-F6338)) * SIN(RADIANS(90-F6337)) * COS(RADIANS(G6338-G6337))) * 6371392 * IFERROR(IF(AVERAGEIF('TT History'!$B:$B, D6337, 'TT History'!$E:$E) &gt; 9.8%, 1.1205, IF(AVERAGEIF('TT History'!$B:$B, D6337, 'TT History'!$E:$E) &gt;= 8.5%, 1.1055, 1.0525)), 1.0525)</f>
        <v>29.547733090281579</v>
      </c>
    </row>
    <row r="6338" spans="1:8" x14ac:dyDescent="0.25">
      <c r="A6338" t="s">
        <v>176</v>
      </c>
      <c r="B6338" t="str">
        <f>VLOOKUP(C6338, olt_db!$B$2:$E$70, 2, 0)</f>
        <v>OLT-SMGN-Mega_Land</v>
      </c>
      <c r="C6338" t="s">
        <v>2034</v>
      </c>
      <c r="D6338" s="20" t="s">
        <v>2156</v>
      </c>
      <c r="E6338" s="20" t="s">
        <v>2960</v>
      </c>
      <c r="F6338" s="127">
        <v>2.9610809687161002</v>
      </c>
      <c r="G6338" s="128">
        <v>99.121172731480996</v>
      </c>
      <c r="H6338" s="51">
        <f>ACOS(COS(RADIANS(90-F6339)) * COS(RADIANS(90-F6338)) + SIN(RADIANS(90-F6339)) * SIN(RADIANS(90-F6338)) * COS(RADIANS(G6339-G6338))) * 6371392 * IFERROR(IF(AVERAGEIF('TT History'!$B:$B, D6338, 'TT History'!$E:$E) &gt; 9.8%, 1.1205, IF(AVERAGEIF('TT History'!$B:$B, D6338, 'TT History'!$E:$E) &gt;= 8.5%, 1.1055, 1.0525)), 1.0525)</f>
        <v>34.827458593855951</v>
      </c>
    </row>
    <row r="6339" spans="1:8" x14ac:dyDescent="0.25">
      <c r="A6339" t="s">
        <v>176</v>
      </c>
      <c r="B6339" t="str">
        <f>VLOOKUP(C6339, olt_db!$B$2:$E$70, 2, 0)</f>
        <v>OLT-SMGN-Mega_Land</v>
      </c>
      <c r="C6339" t="s">
        <v>2034</v>
      </c>
      <c r="D6339" s="20" t="s">
        <v>2156</v>
      </c>
      <c r="E6339" s="20" t="s">
        <v>2961</v>
      </c>
      <c r="F6339" s="127">
        <v>2.9613779889690601</v>
      </c>
      <c r="G6339" s="128">
        <v>99.121154632364807</v>
      </c>
      <c r="H6339" s="51">
        <f>ACOS(COS(RADIANS(90-F6340)) * COS(RADIANS(90-F6339)) + SIN(RADIANS(90-F6340)) * SIN(RADIANS(90-F6339)) * COS(RADIANS(G6340-G6339))) * 6371392 * IFERROR(IF(AVERAGEIF('TT History'!$B:$B, D6339, 'TT History'!$E:$E) &gt; 9.8%, 1.1205, IF(AVERAGEIF('TT History'!$B:$B, D6339, 'TT History'!$E:$E) &gt;= 8.5%, 1.1055, 1.0525)), 1.0525)</f>
        <v>29.900456065908593</v>
      </c>
    </row>
    <row r="6340" spans="1:8" x14ac:dyDescent="0.25">
      <c r="A6340" t="s">
        <v>176</v>
      </c>
      <c r="B6340" t="str">
        <f>VLOOKUP(C6340, olt_db!$B$2:$E$70, 2, 0)</f>
        <v>OLT-SMGN-Mega_Land</v>
      </c>
      <c r="C6340" t="s">
        <v>2034</v>
      </c>
      <c r="D6340" s="20" t="s">
        <v>2156</v>
      </c>
      <c r="E6340" s="20" t="s">
        <v>2962</v>
      </c>
      <c r="F6340" s="127">
        <v>2.96163327632489</v>
      </c>
      <c r="G6340" s="128">
        <v>99.121144880716898</v>
      </c>
      <c r="H6340" s="51">
        <f>ACOS(COS(RADIANS(90-F6341)) * COS(RADIANS(90-F6340)) + SIN(RADIANS(90-F6341)) * SIN(RADIANS(90-F6340)) * COS(RADIANS(G6341-G6340))) * 6371392 * IFERROR(IF(AVERAGEIF('TT History'!$B:$B, D6340, 'TT History'!$E:$E) &gt; 9.8%, 1.1205, IF(AVERAGEIF('TT History'!$B:$B, D6340, 'TT History'!$E:$E) &gt;= 8.5%, 1.1055, 1.0525)), 1.0525)</f>
        <v>39.891575780884153</v>
      </c>
    </row>
    <row r="6341" spans="1:8" x14ac:dyDescent="0.25">
      <c r="A6341" t="s">
        <v>176</v>
      </c>
      <c r="B6341" t="str">
        <f>VLOOKUP(C6341, olt_db!$B$2:$E$70, 2, 0)</f>
        <v>OLT-SMGN-Mega_Land</v>
      </c>
      <c r="C6341" t="s">
        <v>2034</v>
      </c>
      <c r="D6341" s="20" t="s">
        <v>2156</v>
      </c>
      <c r="E6341" s="20" t="s">
        <v>2963</v>
      </c>
      <c r="F6341" s="127">
        <v>2.9619729613644998</v>
      </c>
      <c r="G6341" s="128">
        <v>99.121116820130396</v>
      </c>
      <c r="H6341" s="51">
        <f>ACOS(COS(RADIANS(90-F6342)) * COS(RADIANS(90-F6341)) + SIN(RADIANS(90-F6342)) * SIN(RADIANS(90-F6341)) * COS(RADIANS(G6342-G6341))) * 6371392 * IFERROR(IF(AVERAGEIF('TT History'!$B:$B, D6341, 'TT History'!$E:$E) &gt; 9.8%, 1.1205, IF(AVERAGEIF('TT History'!$B:$B, D6341, 'TT History'!$E:$E) &gt;= 8.5%, 1.1055, 1.0525)), 1.0525)</f>
        <v>54.492783637568245</v>
      </c>
    </row>
    <row r="6342" spans="1:8" x14ac:dyDescent="0.25">
      <c r="A6342" t="s">
        <v>176</v>
      </c>
      <c r="B6342" t="str">
        <f>VLOOKUP(C6342, olt_db!$B$2:$E$70, 2, 0)</f>
        <v>OLT-SMGN-Mega_Land</v>
      </c>
      <c r="C6342" t="s">
        <v>2034</v>
      </c>
      <c r="D6342" s="20" t="s">
        <v>2156</v>
      </c>
      <c r="E6342" s="20" t="s">
        <v>2964</v>
      </c>
      <c r="F6342" s="127">
        <v>2.9624385188758899</v>
      </c>
      <c r="G6342" s="128">
        <v>99.121122488779093</v>
      </c>
      <c r="H6342" s="51">
        <f>ACOS(COS(RADIANS(90-F6343)) * COS(RADIANS(90-F6342)) + SIN(RADIANS(90-F6343)) * SIN(RADIANS(90-F6342)) * COS(RADIANS(G6343-G6342))) * 6371392 * IFERROR(IF(AVERAGEIF('TT History'!$B:$B, D6342, 'TT History'!$E:$E) &gt; 9.8%, 1.1205, IF(AVERAGEIF('TT History'!$B:$B, D6342, 'TT History'!$E:$E) &gt;= 8.5%, 1.1055, 1.0525)), 1.0525)</f>
        <v>37.670209090492577</v>
      </c>
    </row>
    <row r="6343" spans="1:8" x14ac:dyDescent="0.25">
      <c r="A6343" t="s">
        <v>176</v>
      </c>
      <c r="B6343" t="str">
        <f>VLOOKUP(C6343, olt_db!$B$2:$E$70, 2, 0)</f>
        <v>OLT-SMGN-Mega_Land</v>
      </c>
      <c r="C6343" t="s">
        <v>2034</v>
      </c>
      <c r="D6343" s="20" t="s">
        <v>2156</v>
      </c>
      <c r="E6343" s="20" t="s">
        <v>2965</v>
      </c>
      <c r="F6343" s="127">
        <v>2.9627603693339699</v>
      </c>
      <c r="G6343" s="128">
        <v>99.121120370023505</v>
      </c>
      <c r="H6343" s="51">
        <f>ACOS(COS(RADIANS(90-F6344)) * COS(RADIANS(90-F6343)) + SIN(RADIANS(90-F6344)) * SIN(RADIANS(90-F6343)) * COS(RADIANS(G6344-G6343))) * 6371392 * IFERROR(IF(AVERAGEIF('TT History'!$B:$B, D6343, 'TT History'!$E:$E) &gt; 9.8%, 1.1205, IF(AVERAGEIF('TT History'!$B:$B, D6343, 'TT History'!$E:$E) &gt;= 8.5%, 1.1055, 1.0525)), 1.0525)</f>
        <v>57.96655174688086</v>
      </c>
    </row>
    <row r="6344" spans="1:8" x14ac:dyDescent="0.25">
      <c r="A6344" t="s">
        <v>176</v>
      </c>
      <c r="B6344" t="str">
        <f>VLOOKUP(C6344, olt_db!$B$2:$E$70, 2, 0)</f>
        <v>OLT-SMGN-Mega_Land</v>
      </c>
      <c r="C6344" t="s">
        <v>2034</v>
      </c>
      <c r="D6344" s="20" t="s">
        <v>2156</v>
      </c>
      <c r="E6344" s="20" t="s">
        <v>2966</v>
      </c>
      <c r="F6344" s="127">
        <v>2.9632555846179498</v>
      </c>
      <c r="G6344" s="128">
        <v>99.121127837766906</v>
      </c>
      <c r="H6344" s="51">
        <f>ACOS(COS(RADIANS(90-F6345)) * COS(RADIANS(90-F6344)) + SIN(RADIANS(90-F6345)) * SIN(RADIANS(90-F6344)) * COS(RADIANS(G6345-G6344))) * 6371392 * IFERROR(IF(AVERAGEIF('TT History'!$B:$B, D6344, 'TT History'!$E:$E) &gt; 9.8%, 1.1205, IF(AVERAGEIF('TT History'!$B:$B, D6344, 'TT History'!$E:$E) &gt;= 8.5%, 1.1055, 1.0525)), 1.0525)</f>
        <v>41.31072541682385</v>
      </c>
    </row>
    <row r="6345" spans="1:8" x14ac:dyDescent="0.25">
      <c r="A6345" t="s">
        <v>176</v>
      </c>
      <c r="B6345" t="str">
        <f>VLOOKUP(C6345, olt_db!$B$2:$E$70, 2, 0)</f>
        <v>OLT-SMGN-Mega_Land</v>
      </c>
      <c r="C6345" t="s">
        <v>2034</v>
      </c>
      <c r="D6345" s="20" t="s">
        <v>2156</v>
      </c>
      <c r="E6345" s="20" t="s">
        <v>2967</v>
      </c>
      <c r="F6345" s="127">
        <v>2.9636084412783901</v>
      </c>
      <c r="G6345" s="128">
        <v>99.1211365218591</v>
      </c>
      <c r="H6345" s="51">
        <f>ACOS(COS(RADIANS(90-F6346)) * COS(RADIANS(90-F6345)) + SIN(RADIANS(90-F6346)) * SIN(RADIANS(90-F6345)) * COS(RADIANS(G6346-G6345))) * 6371392 * IFERROR(IF(AVERAGEIF('TT History'!$B:$B, D6345, 'TT History'!$E:$E) &gt; 9.8%, 1.1205, IF(AVERAGEIF('TT History'!$B:$B, D6345, 'TT History'!$E:$E) &gt;= 8.5%, 1.1055, 1.0525)), 1.0525)</f>
        <v>31.446079697092564</v>
      </c>
    </row>
    <row r="6346" spans="1:8" x14ac:dyDescent="0.25">
      <c r="A6346" t="s">
        <v>176</v>
      </c>
      <c r="B6346" t="str">
        <f>VLOOKUP(C6346, olt_db!$B$2:$E$70, 2, 0)</f>
        <v>OLT-SMGN-Mega_Land</v>
      </c>
      <c r="C6346" t="s">
        <v>2034</v>
      </c>
      <c r="D6346" s="20" t="s">
        <v>2156</v>
      </c>
      <c r="E6346" s="20" t="s">
        <v>2968</v>
      </c>
      <c r="F6346" s="127">
        <v>2.9638770611942702</v>
      </c>
      <c r="G6346" s="128">
        <v>99.121142129229</v>
      </c>
      <c r="H6346" s="51">
        <f>ACOS(COS(RADIANS(90-F6347)) * COS(RADIANS(90-F6346)) + SIN(RADIANS(90-F6347)) * SIN(RADIANS(90-F6346)) * COS(RADIANS(G6347-G6346))) * 6371392 * IFERROR(IF(AVERAGEIF('TT History'!$B:$B, D6346, 'TT History'!$E:$E) &gt; 9.8%, 1.1205, IF(AVERAGEIF('TT History'!$B:$B, D6346, 'TT History'!$E:$E) &gt;= 8.5%, 1.1055, 1.0525)), 1.0525)</f>
        <v>26.907261913227682</v>
      </c>
    </row>
    <row r="6347" spans="1:8" x14ac:dyDescent="0.25">
      <c r="A6347" t="s">
        <v>176</v>
      </c>
      <c r="B6347" t="str">
        <f>VLOOKUP(C6347, olt_db!$B$2:$E$70, 2, 0)</f>
        <v>OLT-SMGN-Mega_Land</v>
      </c>
      <c r="C6347" t="s">
        <v>2034</v>
      </c>
      <c r="D6347" s="20" t="s">
        <v>2156</v>
      </c>
      <c r="E6347" s="20" t="s">
        <v>2969</v>
      </c>
      <c r="F6347" s="127">
        <v>2.9639313421171298</v>
      </c>
      <c r="G6347" s="128">
        <v>99.120918432686196</v>
      </c>
      <c r="H6347" s="51">
        <f>ACOS(COS(RADIANS(90-F6348)) * COS(RADIANS(90-F6347)) + SIN(RADIANS(90-F6348)) * SIN(RADIANS(90-F6347)) * COS(RADIANS(G6348-G6347))) * 6371392 * IFERROR(IF(AVERAGEIF('TT History'!$B:$B, D6347, 'TT History'!$E:$E) &gt; 9.8%, 1.1205, IF(AVERAGEIF('TT History'!$B:$B, D6347, 'TT History'!$E:$E) &gt;= 8.5%, 1.1055, 1.0525)), 1.0525)</f>
        <v>27.516019996759137</v>
      </c>
    </row>
    <row r="6348" spans="1:8" x14ac:dyDescent="0.25">
      <c r="A6348" t="s">
        <v>176</v>
      </c>
      <c r="B6348" t="str">
        <f>VLOOKUP(C6348, olt_db!$B$2:$E$70, 2, 0)</f>
        <v>OLT-SMGN-Mega_Land</v>
      </c>
      <c r="C6348" t="s">
        <v>2034</v>
      </c>
      <c r="D6348" s="20" t="s">
        <v>2156</v>
      </c>
      <c r="E6348" s="20" t="s">
        <v>2970</v>
      </c>
      <c r="F6348" s="127">
        <v>2.9639733069616199</v>
      </c>
      <c r="G6348" s="128">
        <v>99.120686799206894</v>
      </c>
      <c r="H6348" s="51">
        <f>ACOS(COS(RADIANS(90-F6349)) * COS(RADIANS(90-F6348)) + SIN(RADIANS(90-F6349)) * SIN(RADIANS(90-F6348)) * COS(RADIANS(G6349-G6348))) * 6371392 * IFERROR(IF(AVERAGEIF('TT History'!$B:$B, D6348, 'TT History'!$E:$E) &gt; 9.8%, 1.1205, IF(AVERAGEIF('TT History'!$B:$B, D6348, 'TT History'!$E:$E) &gt;= 8.5%, 1.1055, 1.0525)), 1.0525)</f>
        <v>28.305576403844963</v>
      </c>
    </row>
    <row r="6349" spans="1:8" x14ac:dyDescent="0.25">
      <c r="A6349" t="s">
        <v>176</v>
      </c>
      <c r="B6349" t="str">
        <f>VLOOKUP(C6349, olt_db!$B$2:$E$70, 2, 0)</f>
        <v>OLT-SMGN-Mega_Land</v>
      </c>
      <c r="C6349" t="s">
        <v>2034</v>
      </c>
      <c r="D6349" s="20" t="s">
        <v>2156</v>
      </c>
      <c r="E6349" s="20" t="s">
        <v>2971</v>
      </c>
      <c r="F6349" s="127">
        <v>2.9640053662022701</v>
      </c>
      <c r="G6349" s="128">
        <v>99.1204467670442</v>
      </c>
      <c r="H6349" s="51">
        <f>ACOS(COS(RADIANS(90-F6350)) * COS(RADIANS(90-F6349)) + SIN(RADIANS(90-F6350)) * SIN(RADIANS(90-F6349)) * COS(RADIANS(G6350-G6349))) * 6371392 * IFERROR(IF(AVERAGEIF('TT History'!$B:$B, D6349, 'TT History'!$E:$E) &gt; 9.8%, 1.1205, IF(AVERAGEIF('TT History'!$B:$B, D6349, 'TT History'!$E:$E) &gt;= 8.5%, 1.1055, 1.0525)), 1.0525)</f>
        <v>31.071222419274626</v>
      </c>
    </row>
    <row r="6350" spans="1:8" x14ac:dyDescent="0.25">
      <c r="A6350" t="s">
        <v>176</v>
      </c>
      <c r="B6350" t="str">
        <f>VLOOKUP(C6350, olt_db!$B$2:$E$70, 2, 0)</f>
        <v>OLT-SMGN-Mega_Land</v>
      </c>
      <c r="C6350" t="s">
        <v>2034</v>
      </c>
      <c r="D6350" s="20" t="s">
        <v>2156</v>
      </c>
      <c r="E6350" s="20" t="s">
        <v>2972</v>
      </c>
      <c r="F6350" s="127">
        <v>2.9640476114372301</v>
      </c>
      <c r="G6350" s="128">
        <v>99.120184321939504</v>
      </c>
      <c r="H6350" s="51">
        <f>ACOS(COS(RADIANS(90-F6351)) * COS(RADIANS(90-F6350)) + SIN(RADIANS(90-F6351)) * SIN(RADIANS(90-F6350)) * COS(RADIANS(G6351-G6350))) * 6371392 * IFERROR(IF(AVERAGEIF('TT History'!$B:$B, D6350, 'TT History'!$E:$E) &gt; 9.8%, 1.1205, IF(AVERAGEIF('TT History'!$B:$B, D6350, 'TT History'!$E:$E) &gt;= 8.5%, 1.1055, 1.0525)), 1.0525)</f>
        <v>35.114127979418157</v>
      </c>
    </row>
    <row r="6351" spans="1:8" x14ac:dyDescent="0.25">
      <c r="A6351" t="s">
        <v>176</v>
      </c>
      <c r="B6351" t="str">
        <f>VLOOKUP(C6351, olt_db!$B$2:$E$70, 2, 0)</f>
        <v>OLT-SMGN-Mega_Land</v>
      </c>
      <c r="C6351" t="s">
        <v>2034</v>
      </c>
      <c r="D6351" s="20" t="s">
        <v>2156</v>
      </c>
      <c r="E6351" s="20" t="s">
        <v>2973</v>
      </c>
      <c r="F6351" s="127">
        <v>2.9641173262685401</v>
      </c>
      <c r="G6351" s="128">
        <v>99.119892125643304</v>
      </c>
      <c r="H6351" s="51">
        <f>ACOS(COS(RADIANS(90-F6352)) * COS(RADIANS(90-F6351)) + SIN(RADIANS(90-F6352)) * SIN(RADIANS(90-F6351)) * COS(RADIANS(G6352-G6351))) * 6371392 * IFERROR(IF(AVERAGEIF('TT History'!$B:$B, D6351, 'TT History'!$E:$E) &gt; 9.8%, 1.1205, IF(AVERAGEIF('TT History'!$B:$B, D6351, 'TT History'!$E:$E) &gt;= 8.5%, 1.1055, 1.0525)), 1.0525)</f>
        <v>26.341709052488607</v>
      </c>
    </row>
    <row r="6352" spans="1:8" x14ac:dyDescent="0.25">
      <c r="A6352" t="s">
        <v>176</v>
      </c>
      <c r="B6352" t="str">
        <f>VLOOKUP(C6352, olt_db!$B$2:$E$70, 2, 0)</f>
        <v>OLT-SMGN-Mega_Land</v>
      </c>
      <c r="C6352" t="s">
        <v>2034</v>
      </c>
      <c r="D6352" s="20" t="s">
        <v>2156</v>
      </c>
      <c r="E6352" s="20" t="s">
        <v>2974</v>
      </c>
      <c r="F6352" s="127">
        <v>2.96415922344389</v>
      </c>
      <c r="G6352" s="128">
        <v>99.119670697548699</v>
      </c>
      <c r="H6352" s="51">
        <f>ACOS(COS(RADIANS(90-F6353)) * COS(RADIANS(90-F6352)) + SIN(RADIANS(90-F6353)) * SIN(RADIANS(90-F6352)) * COS(RADIANS(G6353-G6352))) * 6371392 * IFERROR(IF(AVERAGEIF('TT History'!$B:$B, D6352, 'TT History'!$E:$E) &gt; 9.8%, 1.1205, IF(AVERAGEIF('TT History'!$B:$B, D6352, 'TT History'!$E:$E) &gt;= 8.5%, 1.1055, 1.0525)), 1.0525)</f>
        <v>39.939730691299189</v>
      </c>
    </row>
    <row r="6353" spans="1:8" x14ac:dyDescent="0.25">
      <c r="A6353" t="s">
        <v>176</v>
      </c>
      <c r="B6353" t="str">
        <f>VLOOKUP(C6353, olt_db!$B$2:$E$70, 2, 0)</f>
        <v>OLT-SMGN-Mega_Land</v>
      </c>
      <c r="C6353" t="s">
        <v>2034</v>
      </c>
      <c r="D6353" s="20" t="s">
        <v>2156</v>
      </c>
      <c r="E6353" s="20" t="s">
        <v>2975</v>
      </c>
      <c r="F6353" s="127">
        <v>2.9642218360536199</v>
      </c>
      <c r="G6353" s="128">
        <v>99.119334791669004</v>
      </c>
      <c r="H6353" s="51">
        <f>ACOS(COS(RADIANS(90-F6354)) * COS(RADIANS(90-F6353)) + SIN(RADIANS(90-F6354)) * SIN(RADIANS(90-F6353)) * COS(RADIANS(G6354-G6353))) * 6371392 * IFERROR(IF(AVERAGEIF('TT History'!$B:$B, D6353, 'TT History'!$E:$E) &gt; 9.8%, 1.1205, IF(AVERAGEIF('TT History'!$B:$B, D6353, 'TT History'!$E:$E) &gt;= 8.5%, 1.1055, 1.0525)), 1.0525)</f>
        <v>32.752113549063147</v>
      </c>
    </row>
    <row r="6354" spans="1:8" x14ac:dyDescent="0.25">
      <c r="A6354" t="s">
        <v>176</v>
      </c>
      <c r="B6354" t="str">
        <f>VLOOKUP(C6354, olt_db!$B$2:$E$70, 2, 0)</f>
        <v>OLT-SMGN-Mega_Land</v>
      </c>
      <c r="C6354" t="s">
        <v>2034</v>
      </c>
      <c r="D6354" s="20" t="s">
        <v>2156</v>
      </c>
      <c r="E6354" s="20" t="s">
        <v>2976</v>
      </c>
      <c r="F6354" s="127">
        <v>2.9642859631045901</v>
      </c>
      <c r="G6354" s="128">
        <v>99.119062038368</v>
      </c>
      <c r="H6354" s="51">
        <f>ACOS(COS(RADIANS(90-F6355)) * COS(RADIANS(90-F6354)) + SIN(RADIANS(90-F6355)) * SIN(RADIANS(90-F6354)) * COS(RADIANS(G6355-G6354))) * 6371392 * IFERROR(IF(AVERAGEIF('TT History'!$B:$B, D6354, 'TT History'!$E:$E) &gt; 9.8%, 1.1205, IF(AVERAGEIF('TT History'!$B:$B, D6354, 'TT History'!$E:$E) &gt;= 8.5%, 1.1055, 1.0525)), 1.0525)</f>
        <v>24.555267774397155</v>
      </c>
    </row>
    <row r="6355" spans="1:8" x14ac:dyDescent="0.25">
      <c r="A6355" t="s">
        <v>176</v>
      </c>
      <c r="B6355" t="str">
        <f>VLOOKUP(C6355, olt_db!$B$2:$E$70, 2, 0)</f>
        <v>OLT-SMGN-Mega_Land</v>
      </c>
      <c r="C6355" t="s">
        <v>2034</v>
      </c>
      <c r="D6355" s="20" t="s">
        <v>2156</v>
      </c>
      <c r="E6355" s="20" t="s">
        <v>2977</v>
      </c>
      <c r="F6355" s="127">
        <v>2.9643311284244498</v>
      </c>
      <c r="G6355" s="128">
        <v>99.118856882712294</v>
      </c>
      <c r="H6355" s="51">
        <f>ACOS(COS(RADIANS(90-F6356)) * COS(RADIANS(90-F6355)) + SIN(RADIANS(90-F6356)) * SIN(RADIANS(90-F6355)) * COS(RADIANS(G6356-G6355))) * 6371392 * IFERROR(IF(AVERAGEIF('TT History'!$B:$B, D6355, 'TT History'!$E:$E) &gt; 9.8%, 1.1205, IF(AVERAGEIF('TT History'!$B:$B, D6355, 'TT History'!$E:$E) &gt;= 8.5%, 1.1055, 1.0525)), 1.0525)</f>
        <v>22.021060984941485</v>
      </c>
    </row>
    <row r="6356" spans="1:8" x14ac:dyDescent="0.25">
      <c r="A6356" t="s">
        <v>176</v>
      </c>
      <c r="B6356" t="str">
        <f>VLOOKUP(C6356, olt_db!$B$2:$E$70, 2, 0)</f>
        <v>OLT-SMGN-Mega_Land</v>
      </c>
      <c r="C6356" t="s">
        <v>2034</v>
      </c>
      <c r="D6356" s="20" t="s">
        <v>2156</v>
      </c>
      <c r="E6356" s="20" t="s">
        <v>2978</v>
      </c>
      <c r="F6356" s="127">
        <v>2.9643757674386202</v>
      </c>
      <c r="G6356" s="128">
        <v>99.118673859501399</v>
      </c>
      <c r="H6356" s="51">
        <f>ACOS(COS(RADIANS(90-F6357)) * COS(RADIANS(90-F6356)) + SIN(RADIANS(90-F6357)) * SIN(RADIANS(90-F6356)) * COS(RADIANS(G6357-G6356))) * 6371392 * IFERROR(IF(AVERAGEIF('TT History'!$B:$B, D6356, 'TT History'!$E:$E) &gt; 9.8%, 1.1205, IF(AVERAGEIF('TT History'!$B:$B, D6356, 'TT History'!$E:$E) &gt;= 8.5%, 1.1055, 1.0525)), 1.0525)</f>
        <v>21.981349633017921</v>
      </c>
    </row>
    <row r="6357" spans="1:8" x14ac:dyDescent="0.25">
      <c r="A6357" t="s">
        <v>176</v>
      </c>
      <c r="B6357" t="str">
        <f>VLOOKUP(C6357, olt_db!$B$2:$E$70, 2, 0)</f>
        <v>OLT-SMGN-Mega_Land</v>
      </c>
      <c r="C6357" t="s">
        <v>2034</v>
      </c>
      <c r="D6357" s="20" t="s">
        <v>2156</v>
      </c>
      <c r="E6357" s="20" t="s">
        <v>2979</v>
      </c>
      <c r="F6357" s="127">
        <v>2.9644331919531002</v>
      </c>
      <c r="G6357" s="128">
        <v>99.118494800009302</v>
      </c>
      <c r="H6357" s="51">
        <f>ACOS(COS(RADIANS(90-F6358)) * COS(RADIANS(90-F6357)) + SIN(RADIANS(90-F6358)) * SIN(RADIANS(90-F6357)) * COS(RADIANS(G6358-G6357))) * 6371392 * IFERROR(IF(AVERAGEIF('TT History'!$B:$B, D6357, 'TT History'!$E:$E) &gt; 9.8%, 1.1205, IF(AVERAGEIF('TT History'!$B:$B, D6357, 'TT History'!$E:$E) &gt;= 8.5%, 1.1055, 1.0525)), 1.0525)</f>
        <v>23.580735857284285</v>
      </c>
    </row>
    <row r="6358" spans="1:8" x14ac:dyDescent="0.25">
      <c r="A6358" t="s">
        <v>176</v>
      </c>
      <c r="B6358" t="str">
        <f>VLOOKUP(C6358, olt_db!$B$2:$E$70, 2, 0)</f>
        <v>OLT-SMGN-Mega_Land</v>
      </c>
      <c r="C6358" t="s">
        <v>2034</v>
      </c>
      <c r="D6358" s="20" t="s">
        <v>2156</v>
      </c>
      <c r="E6358" s="20" t="s">
        <v>2980</v>
      </c>
      <c r="F6358" s="127">
        <v>2.9644984265430701</v>
      </c>
      <c r="G6358" s="128">
        <v>99.118303918418405</v>
      </c>
      <c r="H6358" s="51">
        <f>ACOS(COS(RADIANS(90-F6359)) * COS(RADIANS(90-F6358)) + SIN(RADIANS(90-F6359)) * SIN(RADIANS(90-F6358)) * COS(RADIANS(G6359-G6358))) * 6371392 * IFERROR(IF(AVERAGEIF('TT History'!$B:$B, D6358, 'TT History'!$E:$E) &gt; 9.8%, 1.1205, IF(AVERAGEIF('TT History'!$B:$B, D6358, 'TT History'!$E:$E) &gt;= 8.5%, 1.1055, 1.0525)), 1.0525)</f>
        <v>30.94708934062184</v>
      </c>
    </row>
    <row r="6359" spans="1:8" x14ac:dyDescent="0.25">
      <c r="A6359" t="s">
        <v>176</v>
      </c>
      <c r="B6359" t="str">
        <f>VLOOKUP(C6359, olt_db!$B$2:$E$70, 2, 0)</f>
        <v>OLT-SMGN-Mega_Land</v>
      </c>
      <c r="C6359" t="s">
        <v>2034</v>
      </c>
      <c r="D6359" s="20" t="s">
        <v>2156</v>
      </c>
      <c r="E6359" s="20" t="s">
        <v>2981</v>
      </c>
      <c r="F6359" s="127">
        <v>2.96461366304555</v>
      </c>
      <c r="G6359" s="128">
        <v>99.118065617097599</v>
      </c>
      <c r="H6359" s="51">
        <f>ACOS(COS(RADIANS(90-F6360)) * COS(RADIANS(90-F6359)) + SIN(RADIANS(90-F6360)) * SIN(RADIANS(90-F6359)) * COS(RADIANS(G6360-G6359))) * 6371392 * IFERROR(IF(AVERAGEIF('TT History'!$B:$B, D6359, 'TT History'!$E:$E) &gt; 9.8%, 1.1205, IF(AVERAGEIF('TT History'!$B:$B, D6359, 'TT History'!$E:$E) &gt;= 8.5%, 1.1055, 1.0525)), 1.0525)</f>
        <v>32.061155618241251</v>
      </c>
    </row>
    <row r="6360" spans="1:8" x14ac:dyDescent="0.25">
      <c r="A6360" t="s">
        <v>176</v>
      </c>
      <c r="B6360" t="str">
        <f>VLOOKUP(C6360, olt_db!$B$2:$E$70, 2, 0)</f>
        <v>OLT-SMGN-Mega_Land</v>
      </c>
      <c r="C6360" t="s">
        <v>2034</v>
      </c>
      <c r="D6360" s="20" t="s">
        <v>2156</v>
      </c>
      <c r="E6360" s="20" t="s">
        <v>2982</v>
      </c>
      <c r="F6360" s="127">
        <v>2.9647348971116498</v>
      </c>
      <c r="G6360" s="128">
        <v>99.117819641372293</v>
      </c>
      <c r="H6360" s="51">
        <f>ACOS(COS(RADIANS(90-F6361)) * COS(RADIANS(90-F6360)) + SIN(RADIANS(90-F6361)) * SIN(RADIANS(90-F6360)) * COS(RADIANS(G6361-G6360))) * 6371392 * IFERROR(IF(AVERAGEIF('TT History'!$B:$B, D6360, 'TT History'!$E:$E) &gt; 9.8%, 1.1205, IF(AVERAGEIF('TT History'!$B:$B, D6360, 'TT History'!$E:$E) &gt;= 8.5%, 1.1055, 1.0525)), 1.0525)</f>
        <v>28.52134949834107</v>
      </c>
    </row>
    <row r="6361" spans="1:8" x14ac:dyDescent="0.25">
      <c r="A6361" t="s">
        <v>176</v>
      </c>
      <c r="B6361" t="str">
        <f>VLOOKUP(C6361, olt_db!$B$2:$E$70, 2, 0)</f>
        <v>OLT-SMGN-Mega_Land</v>
      </c>
      <c r="C6361" t="s">
        <v>2034</v>
      </c>
      <c r="D6361" s="20" t="s">
        <v>2156</v>
      </c>
      <c r="E6361" s="20" t="s">
        <v>2983</v>
      </c>
      <c r="F6361" s="127">
        <v>2.9648460614641499</v>
      </c>
      <c r="G6361" s="128">
        <v>99.1176024926163</v>
      </c>
      <c r="H6361" s="51">
        <f>ACOS(COS(RADIANS(90-F6362)) * COS(RADIANS(90-F6361)) + SIN(RADIANS(90-F6362)) * SIN(RADIANS(90-F6361)) * COS(RADIANS(G6362-G6361))) * 6371392 * IFERROR(IF(AVERAGEIF('TT History'!$B:$B, D6361, 'TT History'!$E:$E) &gt; 9.8%, 1.1205, IF(AVERAGEIF('TT History'!$B:$B, D6361, 'TT History'!$E:$E) &gt;= 8.5%, 1.1055, 1.0525)), 1.0525)</f>
        <v>34.280143745484601</v>
      </c>
    </row>
    <row r="6362" spans="1:8" x14ac:dyDescent="0.25">
      <c r="A6362" t="s">
        <v>176</v>
      </c>
      <c r="B6362" t="str">
        <f>VLOOKUP(C6362, olt_db!$B$2:$E$70, 2, 0)</f>
        <v>OLT-SMGN-Mega_Land</v>
      </c>
      <c r="C6362" t="s">
        <v>2034</v>
      </c>
      <c r="D6362" s="20" t="s">
        <v>2156</v>
      </c>
      <c r="E6362" s="20" t="s">
        <v>2984</v>
      </c>
      <c r="F6362" s="127">
        <v>2.9649717449533699</v>
      </c>
      <c r="G6362" s="128">
        <v>99.117337580215207</v>
      </c>
      <c r="H6362" s="51">
        <f>ACOS(COS(RADIANS(90-F6363)) * COS(RADIANS(90-F6362)) + SIN(RADIANS(90-F6363)) * SIN(RADIANS(90-F6362)) * COS(RADIANS(G6363-G6362))) * 6371392 * IFERROR(IF(AVERAGEIF('TT History'!$B:$B, D6362, 'TT History'!$E:$E) &gt; 9.8%, 1.1205, IF(AVERAGEIF('TT History'!$B:$B, D6362, 'TT History'!$E:$E) &gt;= 8.5%, 1.1055, 1.0525)), 1.0525)</f>
        <v>31.526312767530392</v>
      </c>
    </row>
    <row r="6363" spans="1:8" x14ac:dyDescent="0.25">
      <c r="A6363" t="s">
        <v>176</v>
      </c>
      <c r="B6363" t="str">
        <f>VLOOKUP(C6363, olt_db!$B$2:$E$70, 2, 0)</f>
        <v>OLT-SMGN-Mega_Land</v>
      </c>
      <c r="C6363" t="s">
        <v>2034</v>
      </c>
      <c r="D6363" s="20" t="s">
        <v>2156</v>
      </c>
      <c r="E6363" s="20" t="s">
        <v>2985</v>
      </c>
      <c r="F6363" s="127">
        <v>2.96510182278403</v>
      </c>
      <c r="G6363" s="128">
        <v>99.117101390086802</v>
      </c>
      <c r="H6363" s="51">
        <f>ACOS(COS(RADIANS(90-F6364)) * COS(RADIANS(90-F6363)) + SIN(RADIANS(90-F6364)) * SIN(RADIANS(90-F6363)) * COS(RADIANS(G6364-G6363))) * 6371392 * IFERROR(IF(AVERAGEIF('TT History'!$B:$B, D6363, 'TT History'!$E:$E) &gt; 9.8%, 1.1205, IF(AVERAGEIF('TT History'!$B:$B, D6363, 'TT History'!$E:$E) &gt;= 8.5%, 1.1055, 1.0525)), 1.0525)</f>
        <v>36.601543287197273</v>
      </c>
    </row>
    <row r="6364" spans="1:8" x14ac:dyDescent="0.25">
      <c r="A6364" t="s">
        <v>176</v>
      </c>
      <c r="B6364" t="str">
        <f>VLOOKUP(C6364, olt_db!$B$2:$E$70, 2, 0)</f>
        <v>OLT-SMGN-Mega_Land</v>
      </c>
      <c r="C6364" t="s">
        <v>2034</v>
      </c>
      <c r="D6364" s="20" t="s">
        <v>2156</v>
      </c>
      <c r="E6364" s="20" t="s">
        <v>2986</v>
      </c>
      <c r="F6364" s="127">
        <v>2.9652416112172602</v>
      </c>
      <c r="G6364" s="128">
        <v>99.116821269873398</v>
      </c>
      <c r="H6364" s="51">
        <f>ACOS(COS(RADIANS(90-F6365)) * COS(RADIANS(90-F6364)) + SIN(RADIANS(90-F6365)) * SIN(RADIANS(90-F6364)) * COS(RADIANS(G6365-G6364))) * 6371392 * IFERROR(IF(AVERAGEIF('TT History'!$B:$B, D6364, 'TT History'!$E:$E) &gt; 9.8%, 1.1205, IF(AVERAGEIF('TT History'!$B:$B, D6364, 'TT History'!$E:$E) &gt;= 8.5%, 1.1055, 1.0525)), 1.0525)</f>
        <v>29.577962512969972</v>
      </c>
    </row>
    <row r="6365" spans="1:8" x14ac:dyDescent="0.25">
      <c r="A6365" t="s">
        <v>176</v>
      </c>
      <c r="B6365" t="str">
        <f>VLOOKUP(C6365, olt_db!$B$2:$E$70, 2, 0)</f>
        <v>OLT-SMGN-Mega_Land</v>
      </c>
      <c r="C6365" t="s">
        <v>2034</v>
      </c>
      <c r="D6365" s="20" t="s">
        <v>2156</v>
      </c>
      <c r="E6365" s="20" t="s">
        <v>2987</v>
      </c>
      <c r="F6365" s="127">
        <v>2.96535391953093</v>
      </c>
      <c r="G6365" s="128">
        <v>99.116594575089195</v>
      </c>
      <c r="H6365" s="51">
        <f>ACOS(COS(RADIANS(90-F6366)) * COS(RADIANS(90-F6365)) + SIN(RADIANS(90-F6366)) * SIN(RADIANS(90-F6365)) * COS(RADIANS(G6366-G6365))) * 6371392 * IFERROR(IF(AVERAGEIF('TT History'!$B:$B, D6365, 'TT History'!$E:$E) &gt; 9.8%, 1.1205, IF(AVERAGEIF('TT History'!$B:$B, D6365, 'TT History'!$E:$E) &gt;= 8.5%, 1.1055, 1.0525)), 1.0525)</f>
        <v>21.542937967607326</v>
      </c>
    </row>
    <row r="6366" spans="1:8" x14ac:dyDescent="0.25">
      <c r="A6366" t="s">
        <v>176</v>
      </c>
      <c r="B6366" t="str">
        <f>VLOOKUP(C6366, olt_db!$B$2:$E$70, 2, 0)</f>
        <v>OLT-SMGN-Mega_Land</v>
      </c>
      <c r="C6366" t="s">
        <v>2034</v>
      </c>
      <c r="D6366" s="20" t="s">
        <v>2156</v>
      </c>
      <c r="E6366" s="20" t="s">
        <v>2988</v>
      </c>
      <c r="F6366" s="127">
        <v>2.9654382232167298</v>
      </c>
      <c r="G6366" s="128">
        <v>99.116430729945705</v>
      </c>
      <c r="H6366" s="51">
        <f>ACOS(COS(RADIANS(90-F6367)) * COS(RADIANS(90-F6366)) + SIN(RADIANS(90-F6367)) * SIN(RADIANS(90-F6366)) * COS(RADIANS(G6367-G6366))) * 6371392 * IFERROR(IF(AVERAGEIF('TT History'!$B:$B, D6366, 'TT History'!$E:$E) &gt; 9.8%, 1.1205, IF(AVERAGEIF('TT History'!$B:$B, D6366, 'TT History'!$E:$E) &gt;= 8.5%, 1.1055, 1.0525)), 1.0525)</f>
        <v>29.692856297520557</v>
      </c>
    </row>
    <row r="6367" spans="1:8" x14ac:dyDescent="0.25">
      <c r="A6367" t="s">
        <v>176</v>
      </c>
      <c r="B6367" t="str">
        <f>VLOOKUP(C6367, olt_db!$B$2:$E$70, 2, 0)</f>
        <v>OLT-SMGN-Mega_Land</v>
      </c>
      <c r="C6367" t="s">
        <v>2034</v>
      </c>
      <c r="D6367" s="20" t="s">
        <v>2156</v>
      </c>
      <c r="E6367" s="20" t="s">
        <v>2989</v>
      </c>
      <c r="F6367" s="127">
        <v>2.96556874917147</v>
      </c>
      <c r="G6367" s="128">
        <v>99.116212894904294</v>
      </c>
      <c r="H6367" s="51">
        <f>ACOS(COS(RADIANS(90-F6368)) * COS(RADIANS(90-F6367)) + SIN(RADIANS(90-F6368)) * SIN(RADIANS(90-F6367)) * COS(RADIANS(G6368-G6367))) * 6371392 * IFERROR(IF(AVERAGEIF('TT History'!$B:$B, D6367, 'TT History'!$E:$E) &gt; 9.8%, 1.1205, IF(AVERAGEIF('TT History'!$B:$B, D6367, 'TT History'!$E:$E) &gt;= 8.5%, 1.1055, 1.0525)), 1.0525)</f>
        <v>30.429257574147851</v>
      </c>
    </row>
    <row r="6368" spans="1:8" x14ac:dyDescent="0.25">
      <c r="A6368" t="s">
        <v>176</v>
      </c>
      <c r="B6368" t="str">
        <f>VLOOKUP(C6368, olt_db!$B$2:$E$70, 2, 0)</f>
        <v>OLT-SMGN-Mega_Land</v>
      </c>
      <c r="C6368" t="s">
        <v>2034</v>
      </c>
      <c r="D6368" s="20" t="s">
        <v>2156</v>
      </c>
      <c r="E6368" s="20" t="s">
        <v>2990</v>
      </c>
      <c r="F6368" s="127">
        <v>2.96568376904853</v>
      </c>
      <c r="G6368" s="128">
        <v>99.115979417122801</v>
      </c>
      <c r="H6368" s="51">
        <f>ACOS(COS(RADIANS(90-F6369)) * COS(RADIANS(90-F6368)) + SIN(RADIANS(90-F6369)) * SIN(RADIANS(90-F6368)) * COS(RADIANS(G6369-G6368))) * 6371392 * IFERROR(IF(AVERAGEIF('TT History'!$B:$B, D6368, 'TT History'!$E:$E) &gt; 9.8%, 1.1205, IF(AVERAGEIF('TT History'!$B:$B, D6368, 'TT History'!$E:$E) &gt;= 8.5%, 1.1055, 1.0525)), 1.0525)</f>
        <v>40.715339066237526</v>
      </c>
    </row>
    <row r="6369" spans="1:8" x14ac:dyDescent="0.25">
      <c r="A6369" t="s">
        <v>176</v>
      </c>
      <c r="B6369" t="str">
        <f>VLOOKUP(C6369, olt_db!$B$2:$E$70, 2, 0)</f>
        <v>OLT-SMGN-Mega_Land</v>
      </c>
      <c r="C6369" t="s">
        <v>2034</v>
      </c>
      <c r="D6369" s="20" t="s">
        <v>2156</v>
      </c>
      <c r="E6369" s="20" t="s">
        <v>2991</v>
      </c>
      <c r="F6369" s="127">
        <v>2.9658468592564602</v>
      </c>
      <c r="G6369" s="128">
        <v>99.115671726626104</v>
      </c>
      <c r="H6369" s="51">
        <f>ACOS(COS(RADIANS(90-F6370)) * COS(RADIANS(90-F6369)) + SIN(RADIANS(90-F6370)) * SIN(RADIANS(90-F6369)) * COS(RADIANS(G6370-G6369))) * 6371392 * IFERROR(IF(AVERAGEIF('TT History'!$B:$B, D6369, 'TT History'!$E:$E) &gt; 9.8%, 1.1205, IF(AVERAGEIF('TT History'!$B:$B, D6369, 'TT History'!$E:$E) &gt;= 8.5%, 1.1055, 1.0525)), 1.0525)</f>
        <v>29.823382350558347</v>
      </c>
    </row>
    <row r="6370" spans="1:8" x14ac:dyDescent="0.25">
      <c r="A6370" t="s">
        <v>176</v>
      </c>
      <c r="B6370" t="str">
        <f>VLOOKUP(C6370, olt_db!$B$2:$E$70, 2, 0)</f>
        <v>OLT-SMGN-Mega_Land</v>
      </c>
      <c r="C6370" t="s">
        <v>2034</v>
      </c>
      <c r="D6370" s="20" t="s">
        <v>2156</v>
      </c>
      <c r="E6370" s="20" t="s">
        <v>2992</v>
      </c>
      <c r="F6370" s="127">
        <v>2.9659586626135899</v>
      </c>
      <c r="G6370" s="128">
        <v>99.115442444266506</v>
      </c>
      <c r="H6370" s="51">
        <f>ACOS(COS(RADIANS(90-F6371)) * COS(RADIANS(90-F6370)) + SIN(RADIANS(90-F6371)) * SIN(RADIANS(90-F6370)) * COS(RADIANS(G6371-G6370))) * 6371392 * IFERROR(IF(AVERAGEIF('TT History'!$B:$B, D6370, 'TT History'!$E:$E) &gt; 9.8%, 1.1205, IF(AVERAGEIF('TT History'!$B:$B, D6370, 'TT History'!$E:$E) &gt;= 8.5%, 1.1055, 1.0525)), 1.0525)</f>
        <v>38.398854516802075</v>
      </c>
    </row>
    <row r="6371" spans="1:8" x14ac:dyDescent="0.25">
      <c r="A6371" t="s">
        <v>176</v>
      </c>
      <c r="B6371" t="str">
        <f>VLOOKUP(C6371, olt_db!$B$2:$E$70, 2, 0)</f>
        <v>OLT-SMGN-Mega_Land</v>
      </c>
      <c r="C6371" t="s">
        <v>2034</v>
      </c>
      <c r="D6371" s="20" t="s">
        <v>2156</v>
      </c>
      <c r="E6371" s="20" t="s">
        <v>2993</v>
      </c>
      <c r="F6371" s="127">
        <v>2.9661130385712502</v>
      </c>
      <c r="G6371" s="128">
        <v>99.115152561771097</v>
      </c>
      <c r="H6371" s="51">
        <f>ACOS(COS(RADIANS(90-F6372)) * COS(RADIANS(90-F6371)) + SIN(RADIANS(90-F6372)) * SIN(RADIANS(90-F6371)) * COS(RADIANS(G6372-G6371))) * 6371392 * IFERROR(IF(AVERAGEIF('TT History'!$B:$B, D6371, 'TT History'!$E:$E) &gt; 9.8%, 1.1205, IF(AVERAGEIF('TT History'!$B:$B, D6371, 'TT History'!$E:$E) &gt;= 8.5%, 1.1055, 1.0525)), 1.0525)</f>
        <v>34.138873201661127</v>
      </c>
    </row>
    <row r="6372" spans="1:8" x14ac:dyDescent="0.25">
      <c r="A6372" t="s">
        <v>176</v>
      </c>
      <c r="B6372" t="str">
        <f>VLOOKUP(C6372, olt_db!$B$2:$E$70, 2, 0)</f>
        <v>OLT-SMGN-Mega_Land</v>
      </c>
      <c r="C6372" t="s">
        <v>2034</v>
      </c>
      <c r="D6372" s="20" t="s">
        <v>2156</v>
      </c>
      <c r="E6372" s="20" t="s">
        <v>2994</v>
      </c>
      <c r="F6372" s="127">
        <v>2.9662405281808502</v>
      </c>
      <c r="G6372" s="128">
        <v>99.114889860676598</v>
      </c>
      <c r="H6372" s="51">
        <f>ACOS(COS(RADIANS(90-F6373)) * COS(RADIANS(90-F6372)) + SIN(RADIANS(90-F6373)) * SIN(RADIANS(90-F6372)) * COS(RADIANS(G6373-G6372))) * 6371392 * IFERROR(IF(AVERAGEIF('TT History'!$B:$B, D6372, 'TT History'!$E:$E) &gt; 9.8%, 1.1205, IF(AVERAGEIF('TT History'!$B:$B, D6372, 'TT History'!$E:$E) &gt;= 8.5%, 1.1055, 1.0525)), 1.0525)</f>
        <v>30.848847442751612</v>
      </c>
    </row>
    <row r="6373" spans="1:8" x14ac:dyDescent="0.25">
      <c r="A6373" t="s">
        <v>176</v>
      </c>
      <c r="B6373" t="str">
        <f>VLOOKUP(C6373, olt_db!$B$2:$E$70, 2, 0)</f>
        <v>OLT-SMGN-Mega_Land</v>
      </c>
      <c r="C6373" t="s">
        <v>2034</v>
      </c>
      <c r="D6373" s="20" t="s">
        <v>2156</v>
      </c>
      <c r="E6373" s="20" t="s">
        <v>2995</v>
      </c>
      <c r="F6373" s="127">
        <v>2.9663569894974202</v>
      </c>
      <c r="G6373" s="128">
        <v>99.114653093517504</v>
      </c>
      <c r="H6373" s="51">
        <f>ACOS(COS(RADIANS(90-F6374)) * COS(RADIANS(90-F6373)) + SIN(RADIANS(90-F6374)) * SIN(RADIANS(90-F6373)) * COS(RADIANS(G6374-G6373))) * 6371392 * IFERROR(IF(AVERAGEIF('TT History'!$B:$B, D6373, 'TT History'!$E:$E) &gt; 9.8%, 1.1205, IF(AVERAGEIF('TT History'!$B:$B, D6373, 'TT History'!$E:$E) &gt;= 8.5%, 1.1055, 1.0525)), 1.0525)</f>
        <v>27.88567424288517</v>
      </c>
    </row>
    <row r="6374" spans="1:8" x14ac:dyDescent="0.25">
      <c r="A6374" t="s">
        <v>176</v>
      </c>
      <c r="B6374" t="str">
        <f>VLOOKUP(C6374, olt_db!$B$2:$E$70, 2, 0)</f>
        <v>OLT-SMGN-Mega_Land</v>
      </c>
      <c r="C6374" t="s">
        <v>2034</v>
      </c>
      <c r="D6374" s="20" t="s">
        <v>2156</v>
      </c>
      <c r="E6374" s="20" t="s">
        <v>2996</v>
      </c>
      <c r="F6374" s="127">
        <v>2.9664745368400198</v>
      </c>
      <c r="G6374" s="128">
        <v>99.1144455741223</v>
      </c>
      <c r="H6374" s="51">
        <f>ACOS(COS(RADIANS(90-F6375)) * COS(RADIANS(90-F6374)) + SIN(RADIANS(90-F6375)) * SIN(RADIANS(90-F6374)) * COS(RADIANS(G6375-G6374))) * 6371392 * IFERROR(IF(AVERAGEIF('TT History'!$B:$B, D6374, 'TT History'!$E:$E) &gt; 9.8%, 1.1205, IF(AVERAGEIF('TT History'!$B:$B, D6374, 'TT History'!$E:$E) &gt;= 8.5%, 1.1055, 1.0525)), 1.0525)</f>
        <v>39.478939193935652</v>
      </c>
    </row>
    <row r="6375" spans="1:8" x14ac:dyDescent="0.25">
      <c r="A6375" t="s">
        <v>176</v>
      </c>
      <c r="B6375" t="str">
        <f>VLOOKUP(C6375, olt_db!$B$2:$E$70, 2, 0)</f>
        <v>OLT-SMGN-Mega_Land</v>
      </c>
      <c r="C6375" t="s">
        <v>2034</v>
      </c>
      <c r="D6375" s="20" t="s">
        <v>2156</v>
      </c>
      <c r="E6375" s="20" t="s">
        <v>2997</v>
      </c>
      <c r="F6375" s="127">
        <v>2.96662540632465</v>
      </c>
      <c r="G6375" s="128">
        <v>99.114143478983706</v>
      </c>
      <c r="H6375" s="51">
        <f>ACOS(COS(RADIANS(90-F6376)) * COS(RADIANS(90-F6375)) + SIN(RADIANS(90-F6376)) * SIN(RADIANS(90-F6375)) * COS(RADIANS(G6376-G6375))) * 6371392 * IFERROR(IF(AVERAGEIF('TT History'!$B:$B, D6375, 'TT History'!$E:$E) &gt; 9.8%, 1.1205, IF(AVERAGEIF('TT History'!$B:$B, D6375, 'TT History'!$E:$E) &gt;= 8.5%, 1.1055, 1.0525)), 1.0525)</f>
        <v>33.617782431303269</v>
      </c>
    </row>
    <row r="6376" spans="1:8" x14ac:dyDescent="0.25">
      <c r="A6376" t="s">
        <v>176</v>
      </c>
      <c r="B6376" t="str">
        <f>VLOOKUP(C6376, olt_db!$B$2:$E$70, 2, 0)</f>
        <v>OLT-SMGN-Mega_Land</v>
      </c>
      <c r="C6376" t="s">
        <v>2034</v>
      </c>
      <c r="D6376" s="20" t="s">
        <v>2156</v>
      </c>
      <c r="E6376" s="20" t="s">
        <v>2998</v>
      </c>
      <c r="F6376" s="127">
        <v>2.9667600013423101</v>
      </c>
      <c r="G6376" s="128">
        <v>99.113889391311304</v>
      </c>
      <c r="H6376" s="51">
        <f>ACOS(COS(RADIANS(90-F6377)) * COS(RADIANS(90-F6376)) + SIN(RADIANS(90-F6377)) * SIN(RADIANS(90-F6376)) * COS(RADIANS(G6377-G6376))) * 6371392 * IFERROR(IF(AVERAGEIF('TT History'!$B:$B, D6376, 'TT History'!$E:$E) &gt; 9.8%, 1.1205, IF(AVERAGEIF('TT History'!$B:$B, D6376, 'TT History'!$E:$E) &gt;= 8.5%, 1.1055, 1.0525)), 1.0525)</f>
        <v>30.55010199088105</v>
      </c>
    </row>
    <row r="6377" spans="1:8" x14ac:dyDescent="0.25">
      <c r="A6377" t="s">
        <v>176</v>
      </c>
      <c r="B6377" t="str">
        <f>VLOOKUP(C6377, olt_db!$B$2:$E$70, 2, 0)</f>
        <v>OLT-SMGN-Mega_Land</v>
      </c>
      <c r="C6377" t="s">
        <v>2034</v>
      </c>
      <c r="D6377" s="20" t="s">
        <v>2156</v>
      </c>
      <c r="E6377" s="20" t="s">
        <v>2999</v>
      </c>
      <c r="F6377" s="127">
        <v>2.9668742729609798</v>
      </c>
      <c r="G6377" s="128">
        <v>99.113654394828004</v>
      </c>
      <c r="H6377" s="51">
        <f>ACOS(COS(RADIANS(90-F6378)) * COS(RADIANS(90-F6377)) + SIN(RADIANS(90-F6378)) * SIN(RADIANS(90-F6377)) * COS(RADIANS(G6378-G6377))) * 6371392 * IFERROR(IF(AVERAGEIF('TT History'!$B:$B, D6377, 'TT History'!$E:$E) &gt; 9.8%, 1.1205, IF(AVERAGEIF('TT History'!$B:$B, D6377, 'TT History'!$E:$E) &gt;= 8.5%, 1.1055, 1.0525)), 1.0525)</f>
        <v>40.810137399330749</v>
      </c>
    </row>
    <row r="6378" spans="1:8" x14ac:dyDescent="0.25">
      <c r="A6378" t="s">
        <v>176</v>
      </c>
      <c r="B6378" t="str">
        <f>VLOOKUP(C6378, olt_db!$B$2:$E$70, 2, 0)</f>
        <v>OLT-SMGN-Mega_Land</v>
      </c>
      <c r="C6378" t="s">
        <v>2034</v>
      </c>
      <c r="D6378" s="20" t="s">
        <v>2156</v>
      </c>
      <c r="E6378" s="20" t="s">
        <v>3000</v>
      </c>
      <c r="F6378" s="127">
        <v>2.96701119879063</v>
      </c>
      <c r="G6378" s="128">
        <v>99.113333288840707</v>
      </c>
      <c r="H6378" s="51">
        <f>ACOS(COS(RADIANS(90-F6379)) * COS(RADIANS(90-F6378)) + SIN(RADIANS(90-F6379)) * SIN(RADIANS(90-F6378)) * COS(RADIANS(G6379-G6378))) * 6371392 * IFERROR(IF(AVERAGEIF('TT History'!$B:$B, D6378, 'TT History'!$E:$E) &gt; 9.8%, 1.1205, IF(AVERAGEIF('TT History'!$B:$B, D6378, 'TT History'!$E:$E) &gt;= 8.5%, 1.1055, 1.0525)), 1.0525)</f>
        <v>42.136365889962896</v>
      </c>
    </row>
    <row r="6379" spans="1:8" x14ac:dyDescent="0.25">
      <c r="A6379" t="s">
        <v>176</v>
      </c>
      <c r="B6379" t="str">
        <f>VLOOKUP(C6379, olt_db!$B$2:$E$70, 2, 0)</f>
        <v>OLT-SMGN-Mega_Land</v>
      </c>
      <c r="C6379" t="s">
        <v>2034</v>
      </c>
      <c r="D6379" s="20" t="s">
        <v>2156</v>
      </c>
      <c r="E6379" s="20" t="s">
        <v>3001</v>
      </c>
      <c r="F6379" s="127">
        <v>2.9671414673938301</v>
      </c>
      <c r="G6379" s="128">
        <v>99.112997216112902</v>
      </c>
      <c r="H6379" s="51">
        <f>ACOS(COS(RADIANS(90-F6380)) * COS(RADIANS(90-F6379)) + SIN(RADIANS(90-F6380)) * SIN(RADIANS(90-F6379)) * COS(RADIANS(G6380-G6379))) * 6371392 * IFERROR(IF(AVERAGEIF('TT History'!$B:$B, D6379, 'TT History'!$E:$E) &gt; 9.8%, 1.1205, IF(AVERAGEIF('TT History'!$B:$B, D6379, 'TT History'!$E:$E) &gt;= 8.5%, 1.1055, 1.0525)), 1.0525)</f>
        <v>44.398890438272893</v>
      </c>
    </row>
    <row r="6380" spans="1:8" x14ac:dyDescent="0.25">
      <c r="A6380" t="s">
        <v>176</v>
      </c>
      <c r="B6380" t="str">
        <f>VLOOKUP(C6380, olt_db!$B$2:$E$70, 2, 0)</f>
        <v>OLT-SMGN-Mega_Land</v>
      </c>
      <c r="C6380" t="s">
        <v>2034</v>
      </c>
      <c r="D6380" s="20" t="s">
        <v>2156</v>
      </c>
      <c r="E6380" s="20" t="s">
        <v>3002</v>
      </c>
      <c r="F6380" s="127">
        <v>2.96729748670047</v>
      </c>
      <c r="G6380" s="128">
        <v>99.112650973483497</v>
      </c>
      <c r="H6380" s="51">
        <f>ACOS(COS(RADIANS(90-F6381)) * COS(RADIANS(90-F6380)) + SIN(RADIANS(90-F6381)) * SIN(RADIANS(90-F6380)) * COS(RADIANS(G6381-G6380))) * 6371392 * IFERROR(IF(AVERAGEIF('TT History'!$B:$B, D6380, 'TT History'!$E:$E) &gt; 9.8%, 1.1205, IF(AVERAGEIF('TT History'!$B:$B, D6380, 'TT History'!$E:$E) &gt;= 8.5%, 1.1055, 1.0525)), 1.0525)</f>
        <v>45.734691352523221</v>
      </c>
    </row>
    <row r="6381" spans="1:8" x14ac:dyDescent="0.25">
      <c r="A6381" t="s">
        <v>176</v>
      </c>
      <c r="B6381" t="str">
        <f>VLOOKUP(C6381, olt_db!$B$2:$E$70, 2, 0)</f>
        <v>OLT-SMGN-Mega_Land</v>
      </c>
      <c r="C6381" t="s">
        <v>2034</v>
      </c>
      <c r="D6381" s="20" t="s">
        <v>2156</v>
      </c>
      <c r="E6381" s="20" t="s">
        <v>3003</v>
      </c>
      <c r="F6381" s="127">
        <v>2.9674251857084299</v>
      </c>
      <c r="G6381" s="128">
        <v>99.1122811710663</v>
      </c>
      <c r="H6381" s="51">
        <f>ACOS(COS(RADIANS(90-F6382)) * COS(RADIANS(90-F6381)) + SIN(RADIANS(90-F6382)) * SIN(RADIANS(90-F6381)) * COS(RADIANS(G6382-G6381))) * 6371392 * IFERROR(IF(AVERAGEIF('TT History'!$B:$B, D6381, 'TT History'!$E:$E) &gt; 9.8%, 1.1205, IF(AVERAGEIF('TT History'!$B:$B, D6381, 'TT History'!$E:$E) &gt;= 8.5%, 1.1055, 1.0525)), 1.0525)</f>
        <v>39.351259746504354</v>
      </c>
    </row>
    <row r="6382" spans="1:8" x14ac:dyDescent="0.25">
      <c r="A6382" t="s">
        <v>176</v>
      </c>
      <c r="B6382" t="str">
        <f>VLOOKUP(C6382, olt_db!$B$2:$E$70, 2, 0)</f>
        <v>OLT-SMGN-Mega_Land</v>
      </c>
      <c r="C6382" t="s">
        <v>2034</v>
      </c>
      <c r="D6382" s="20" t="s">
        <v>2156</v>
      </c>
      <c r="E6382" s="20" t="s">
        <v>3004</v>
      </c>
      <c r="F6382" s="127">
        <v>2.9675348292767598</v>
      </c>
      <c r="G6382" s="128">
        <v>99.1119629041428</v>
      </c>
      <c r="H6382" s="51">
        <f>ACOS(COS(RADIANS(90-F6383)) * COS(RADIANS(90-F6382)) + SIN(RADIANS(90-F6383)) * SIN(RADIANS(90-F6382)) * COS(RADIANS(G6383-G6382))) * 6371392 * IFERROR(IF(AVERAGEIF('TT History'!$B:$B, D6382, 'TT History'!$E:$E) &gt; 9.8%, 1.1205, IF(AVERAGEIF('TT History'!$B:$B, D6382, 'TT History'!$E:$E) &gt;= 8.5%, 1.1055, 1.0525)), 1.0525)</f>
        <v>38.622614324661875</v>
      </c>
    </row>
    <row r="6383" spans="1:8" x14ac:dyDescent="0.25">
      <c r="A6383" t="s">
        <v>176</v>
      </c>
      <c r="B6383" t="str">
        <f>VLOOKUP(C6383, olt_db!$B$2:$E$70, 2, 0)</f>
        <v>OLT-SMGN-Mega_Land</v>
      </c>
      <c r="C6383" t="s">
        <v>2034</v>
      </c>
      <c r="D6383" s="20" t="s">
        <v>2156</v>
      </c>
      <c r="E6383" s="20" t="s">
        <v>3005</v>
      </c>
      <c r="F6383" s="127">
        <v>2.9676319671897402</v>
      </c>
      <c r="G6383" s="128">
        <v>99.111647105972807</v>
      </c>
      <c r="H6383" s="51">
        <f>ACOS(COS(RADIANS(90-F6384)) * COS(RADIANS(90-F6383)) + SIN(RADIANS(90-F6384)) * SIN(RADIANS(90-F6383)) * COS(RADIANS(G6384-G6383))) * 6371392 * IFERROR(IF(AVERAGEIF('TT History'!$B:$B, D6383, 'TT History'!$E:$E) &gt; 9.8%, 1.1205, IF(AVERAGEIF('TT History'!$B:$B, D6383, 'TT History'!$E:$E) &gt;= 8.5%, 1.1055, 1.0525)), 1.0525)</f>
        <v>38.839429723857428</v>
      </c>
    </row>
    <row r="6384" spans="1:8" x14ac:dyDescent="0.25">
      <c r="A6384" t="s">
        <v>176</v>
      </c>
      <c r="B6384" t="str">
        <f>VLOOKUP(C6384, olt_db!$B$2:$E$70, 2, 0)</f>
        <v>OLT-SMGN-Mega_Land</v>
      </c>
      <c r="C6384" t="s">
        <v>2034</v>
      </c>
      <c r="D6384" s="20" t="s">
        <v>2156</v>
      </c>
      <c r="E6384" s="20" t="s">
        <v>3006</v>
      </c>
      <c r="F6384" s="127">
        <v>2.9677128580055698</v>
      </c>
      <c r="G6384" s="128">
        <v>99.111324834899506</v>
      </c>
      <c r="H6384" s="51">
        <f>ACOS(COS(RADIANS(90-F6385)) * COS(RADIANS(90-F6384)) + SIN(RADIANS(90-F6385)) * SIN(RADIANS(90-F6384)) * COS(RADIANS(G6385-G6384))) * 6371392 * IFERROR(IF(AVERAGEIF('TT History'!$B:$B, D6384, 'TT History'!$E:$E) &gt; 9.8%, 1.1205, IF(AVERAGEIF('TT History'!$B:$B, D6384, 'TT History'!$E:$E) &gt;= 8.5%, 1.1055, 1.0525)), 1.0525)</f>
        <v>43.133358349148608</v>
      </c>
    </row>
    <row r="6385" spans="1:8" x14ac:dyDescent="0.25">
      <c r="A6385" t="s">
        <v>176</v>
      </c>
      <c r="B6385" t="str">
        <f>VLOOKUP(C6385, olt_db!$B$2:$E$70, 2, 0)</f>
        <v>OLT-SMGN-Mega_Land</v>
      </c>
      <c r="C6385" t="s">
        <v>2034</v>
      </c>
      <c r="D6385" s="20" t="s">
        <v>2156</v>
      </c>
      <c r="E6385" s="20" t="s">
        <v>2120</v>
      </c>
      <c r="F6385" s="127">
        <v>2.9677765172430202</v>
      </c>
      <c r="G6385" s="128">
        <v>99.1109613507913</v>
      </c>
      <c r="H6385" s="51">
        <f>ACOS(COS(RADIANS(90-F6386)) * COS(RADIANS(90-F6385)) + SIN(RADIANS(90-F6386)) * SIN(RADIANS(90-F6385)) * COS(RADIANS(G6386-G6385))) * 6371392 * IFERROR(IF(AVERAGEIF('TT History'!$B:$B, D6385, 'TT History'!$E:$E) &gt; 9.8%, 1.1205, IF(AVERAGEIF('TT History'!$B:$B, D6385, 'TT History'!$E:$E) &gt;= 8.5%, 1.1055, 1.0525)), 1.0525)</f>
        <v>49.656563612453937</v>
      </c>
    </row>
    <row r="6386" spans="1:8" x14ac:dyDescent="0.25">
      <c r="A6386" t="s">
        <v>176</v>
      </c>
      <c r="B6386" t="str">
        <f>VLOOKUP(C6386, olt_db!$B$2:$E$70, 2, 0)</f>
        <v>OLT-SMGN-Mega_Land</v>
      </c>
      <c r="C6386" t="s">
        <v>2034</v>
      </c>
      <c r="D6386" s="20" t="s">
        <v>2156</v>
      </c>
      <c r="E6386" s="20" t="s">
        <v>2121</v>
      </c>
      <c r="F6386" s="127">
        <v>2.96782671205598</v>
      </c>
      <c r="G6386" s="128">
        <v>99.110539494541598</v>
      </c>
      <c r="H6386" s="51">
        <f>ACOS(COS(RADIANS(90-F6387)) * COS(RADIANS(90-F6386)) + SIN(RADIANS(90-F6387)) * SIN(RADIANS(90-F6386)) * COS(RADIANS(G6387-G6386))) * 6371392 * IFERROR(IF(AVERAGEIF('TT History'!$B:$B, D6386, 'TT History'!$E:$E) &gt; 9.8%, 1.1205, IF(AVERAGEIF('TT History'!$B:$B, D6386, 'TT History'!$E:$E) &gt;= 8.5%, 1.1055, 1.0525)), 1.0525)</f>
        <v>46.459255426321128</v>
      </c>
    </row>
    <row r="6387" spans="1:8" x14ac:dyDescent="0.25">
      <c r="A6387" t="s">
        <v>176</v>
      </c>
      <c r="B6387" t="str">
        <f>VLOOKUP(C6387, olt_db!$B$2:$E$70, 2, 0)</f>
        <v>OLT-SMGN-Mega_Land</v>
      </c>
      <c r="C6387" t="s">
        <v>2034</v>
      </c>
      <c r="D6387" s="20" t="s">
        <v>2156</v>
      </c>
      <c r="E6387" s="20" t="s">
        <v>2122</v>
      </c>
      <c r="F6387" s="127">
        <v>2.9678420672047099</v>
      </c>
      <c r="G6387" s="128">
        <v>99.110142305937501</v>
      </c>
      <c r="H6387" s="51">
        <f>ACOS(COS(RADIANS(90-F6388)) * COS(RADIANS(90-F6387)) + SIN(RADIANS(90-F6388)) * SIN(RADIANS(90-F6387)) * COS(RADIANS(G6388-G6387))) * 6371392 * IFERROR(IF(AVERAGEIF('TT History'!$B:$B, D6387, 'TT History'!$E:$E) &gt; 9.8%, 1.1205, IF(AVERAGEIF('TT History'!$B:$B, D6387, 'TT History'!$E:$E) &gt;= 8.5%, 1.1055, 1.0525)), 1.0525)</f>
        <v>38.151674073208653</v>
      </c>
    </row>
    <row r="6388" spans="1:8" x14ac:dyDescent="0.25">
      <c r="A6388" t="s">
        <v>176</v>
      </c>
      <c r="B6388" t="str">
        <f>VLOOKUP(C6388, olt_db!$B$2:$E$70, 2, 0)</f>
        <v>OLT-SMGN-Mega_Land</v>
      </c>
      <c r="C6388" t="s">
        <v>2034</v>
      </c>
      <c r="D6388" s="20" t="s">
        <v>2156</v>
      </c>
      <c r="E6388" s="20" t="s">
        <v>2123</v>
      </c>
      <c r="F6388" s="127">
        <v>2.9678171647932499</v>
      </c>
      <c r="G6388" s="128">
        <v>99.109816850452205</v>
      </c>
      <c r="H6388" s="51">
        <f>ACOS(COS(RADIANS(90-F6389)) * COS(RADIANS(90-F6388)) + SIN(RADIANS(90-F6389)) * SIN(RADIANS(90-F6388)) * COS(RADIANS(G6389-G6388))) * 6371392 * IFERROR(IF(AVERAGEIF('TT History'!$B:$B, D6388, 'TT History'!$E:$E) &gt; 9.8%, 1.1205, IF(AVERAGEIF('TT History'!$B:$B, D6388, 'TT History'!$E:$E) &gt;= 8.5%, 1.1055, 1.0525)), 1.0525)</f>
        <v>34.694749250477365</v>
      </c>
    </row>
    <row r="6389" spans="1:8" x14ac:dyDescent="0.25">
      <c r="A6389" t="s">
        <v>176</v>
      </c>
      <c r="B6389" t="str">
        <f>VLOOKUP(C6389, olt_db!$B$2:$E$70, 2, 0)</f>
        <v>OLT-SMGN-Mega_Land</v>
      </c>
      <c r="C6389" t="s">
        <v>2034</v>
      </c>
      <c r="D6389" s="20" t="s">
        <v>2156</v>
      </c>
      <c r="E6389" s="20" t="s">
        <v>2124</v>
      </c>
      <c r="F6389" s="127">
        <v>2.96780978162329</v>
      </c>
      <c r="G6389" s="128">
        <v>99.1095201076308</v>
      </c>
      <c r="H6389" s="51">
        <f>ACOS(COS(RADIANS(90-F6390)) * COS(RADIANS(90-F6389)) + SIN(RADIANS(90-F6390)) * SIN(RADIANS(90-F6389)) * COS(RADIANS(G6390-G6389))) * 6371392 * IFERROR(IF(AVERAGEIF('TT History'!$B:$B, D6389, 'TT History'!$E:$E) &gt; 9.8%, 1.1205, IF(AVERAGEIF('TT History'!$B:$B, D6389, 'TT History'!$E:$E) &gt;= 8.5%, 1.1055, 1.0525)), 1.0525)</f>
        <v>33.714027280814406</v>
      </c>
    </row>
    <row r="6390" spans="1:8" x14ac:dyDescent="0.25">
      <c r="A6390" t="s">
        <v>176</v>
      </c>
      <c r="B6390" t="str">
        <f>VLOOKUP(C6390, olt_db!$B$2:$E$70, 2, 0)</f>
        <v>OLT-SMGN-Mega_Land</v>
      </c>
      <c r="C6390" t="s">
        <v>2034</v>
      </c>
      <c r="D6390" s="20" t="s">
        <v>2156</v>
      </c>
      <c r="E6390" s="20" t="s">
        <v>2125</v>
      </c>
      <c r="F6390" s="127">
        <v>2.9678037761678602</v>
      </c>
      <c r="G6390" s="128">
        <v>99.109231726713503</v>
      </c>
      <c r="H6390" s="51">
        <f>ACOS(COS(RADIANS(90-F6391)) * COS(RADIANS(90-F6390)) + SIN(RADIANS(90-F6391)) * SIN(RADIANS(90-F6390)) * COS(RADIANS(G6391-G6390))) * 6371392 * IFERROR(IF(AVERAGEIF('TT History'!$B:$B, D6390, 'TT History'!$E:$E) &gt; 9.8%, 1.1205, IF(AVERAGEIF('TT History'!$B:$B, D6390, 'TT History'!$E:$E) &gt;= 8.5%, 1.1055, 1.0525)), 1.0525)</f>
        <v>41.344550629912582</v>
      </c>
    </row>
    <row r="6391" spans="1:8" x14ac:dyDescent="0.25">
      <c r="A6391" t="s">
        <v>176</v>
      </c>
      <c r="B6391" t="str">
        <f>VLOOKUP(C6391, olt_db!$B$2:$E$70, 2, 0)</f>
        <v>OLT-SMGN-Mega_Land</v>
      </c>
      <c r="C6391" t="s">
        <v>2034</v>
      </c>
      <c r="D6391" s="20" t="s">
        <v>2156</v>
      </c>
      <c r="E6391" s="20" t="s">
        <v>2126</v>
      </c>
      <c r="F6391" s="127">
        <v>2.9677622345176</v>
      </c>
      <c r="G6391" s="128">
        <v>99.108880453812304</v>
      </c>
      <c r="H6391" s="51">
        <f>ACOS(COS(RADIANS(90-F6392)) * COS(RADIANS(90-F6391)) + SIN(RADIANS(90-F6392)) * SIN(RADIANS(90-F6391)) * COS(RADIANS(G6392-G6391))) * 6371392 * IFERROR(IF(AVERAGEIF('TT History'!$B:$B, D6391, 'TT History'!$E:$E) &gt; 9.8%, 1.1205, IF(AVERAGEIF('TT History'!$B:$B, D6391, 'TT History'!$E:$E) &gt;= 8.5%, 1.1055, 1.0525)), 1.0525)</f>
        <v>65.502702733459387</v>
      </c>
    </row>
    <row r="6392" spans="1:8" x14ac:dyDescent="0.25">
      <c r="A6392" t="s">
        <v>176</v>
      </c>
      <c r="B6392" t="str">
        <f>VLOOKUP(C6392, olt_db!$B$2:$E$70, 2, 0)</f>
        <v>OLT-SMGN-Mega_Land</v>
      </c>
      <c r="C6392" t="s">
        <v>2034</v>
      </c>
      <c r="D6392" s="20" t="s">
        <v>2156</v>
      </c>
      <c r="E6392" s="20" t="s">
        <v>2127</v>
      </c>
      <c r="F6392" s="127">
        <v>2.9677413929688599</v>
      </c>
      <c r="G6392" s="128">
        <v>99.108320429445399</v>
      </c>
      <c r="H6392" s="51">
        <f>ACOS(COS(RADIANS(90-F6393)) * COS(RADIANS(90-F6392)) + SIN(RADIANS(90-F6393)) * SIN(RADIANS(90-F6392)) * COS(RADIANS(G6393-G6392))) * 6371392 * IFERROR(IF(AVERAGEIF('TT History'!$B:$B, D6392, 'TT History'!$E:$E) &gt; 9.8%, 1.1205, IF(AVERAGEIF('TT History'!$B:$B, D6392, 'TT History'!$E:$E) &gt;= 8.5%, 1.1055, 1.0525)), 1.0525)</f>
        <v>56.009495888004487</v>
      </c>
    </row>
    <row r="6393" spans="1:8" x14ac:dyDescent="0.25">
      <c r="A6393" t="s">
        <v>176</v>
      </c>
      <c r="B6393" t="str">
        <f>VLOOKUP(C6393, olt_db!$B$2:$E$70, 2, 0)</f>
        <v>OLT-SMGN-Mega_Land</v>
      </c>
      <c r="C6393" t="s">
        <v>2034</v>
      </c>
      <c r="D6393" s="20" t="s">
        <v>2156</v>
      </c>
      <c r="E6393" s="20" t="s">
        <v>2128</v>
      </c>
      <c r="F6393" s="127">
        <v>2.9677115218800099</v>
      </c>
      <c r="G6393" s="128">
        <v>99.107842170612301</v>
      </c>
      <c r="H6393" s="51">
        <f>ACOS(COS(RADIANS(90-F6394)) * COS(RADIANS(90-F6393)) + SIN(RADIANS(90-F6394)) * SIN(RADIANS(90-F6393)) * COS(RADIANS(G6394-G6393))) * 6371392 * IFERROR(IF(AVERAGEIF('TT History'!$B:$B, D6393, 'TT History'!$E:$E) &gt; 9.8%, 1.1205, IF(AVERAGEIF('TT History'!$B:$B, D6393, 'TT History'!$E:$E) &gt;= 8.5%, 1.1055, 1.0525)), 1.0525)</f>
        <v>58.941337301397311</v>
      </c>
    </row>
    <row r="6394" spans="1:8" x14ac:dyDescent="0.25">
      <c r="A6394" t="s">
        <v>176</v>
      </c>
      <c r="B6394" t="str">
        <f>VLOOKUP(C6394, olt_db!$B$2:$E$70, 2, 0)</f>
        <v>OLT-SMGN-Mega_Land</v>
      </c>
      <c r="C6394" t="s">
        <v>2034</v>
      </c>
      <c r="D6394" s="20" t="s">
        <v>2156</v>
      </c>
      <c r="E6394" s="20" t="s">
        <v>2129</v>
      </c>
      <c r="F6394" s="127">
        <v>2.9676872315753</v>
      </c>
      <c r="G6394" s="128">
        <v>99.107338481153903</v>
      </c>
      <c r="H6394" s="51">
        <f>ACOS(COS(RADIANS(90-F6395)) * COS(RADIANS(90-F6394)) + SIN(RADIANS(90-F6395)) * SIN(RADIANS(90-F6394)) * COS(RADIANS(G6395-G6394))) * 6371392 * IFERROR(IF(AVERAGEIF('TT History'!$B:$B, D6394, 'TT History'!$E:$E) &gt; 9.8%, 1.1205, IF(AVERAGEIF('TT History'!$B:$B, D6394, 'TT History'!$E:$E) &gt;= 8.5%, 1.1055, 1.0525)), 1.0525)</f>
        <v>89.055754973459557</v>
      </c>
    </row>
    <row r="6395" spans="1:8" x14ac:dyDescent="0.25">
      <c r="A6395" t="s">
        <v>176</v>
      </c>
      <c r="B6395" t="str">
        <f>VLOOKUP(C6395, olt_db!$B$2:$E$70, 2, 0)</f>
        <v>OLT-SMGN-Mega_Land</v>
      </c>
      <c r="C6395" t="s">
        <v>2034</v>
      </c>
      <c r="D6395" s="20" t="s">
        <v>2156</v>
      </c>
      <c r="E6395" s="20" t="s">
        <v>2130</v>
      </c>
      <c r="F6395" s="127">
        <v>2.9676470414662499</v>
      </c>
      <c r="G6395" s="128">
        <v>99.106577621614903</v>
      </c>
      <c r="H6395" s="51">
        <f>ACOS(COS(RADIANS(90-F6396)) * COS(RADIANS(90-F6395)) + SIN(RADIANS(90-F6396)) * SIN(RADIANS(90-F6395)) * COS(RADIANS(G6396-G6395))) * 6371392 * IFERROR(IF(AVERAGEIF('TT History'!$B:$B, D6395, 'TT History'!$E:$E) &gt; 9.8%, 1.1205, IF(AVERAGEIF('TT History'!$B:$B, D6395, 'TT History'!$E:$E) &gt;= 8.5%, 1.1055, 1.0525)), 1.0525)</f>
        <v>75.629515077813281</v>
      </c>
    </row>
    <row r="6396" spans="1:8" x14ac:dyDescent="0.25">
      <c r="A6396" t="s">
        <v>176</v>
      </c>
      <c r="B6396" t="str">
        <f>VLOOKUP(C6396, olt_db!$B$2:$E$70, 2, 0)</f>
        <v>OLT-SMGN-Mega_Land</v>
      </c>
      <c r="C6396" t="s">
        <v>2034</v>
      </c>
      <c r="D6396" s="20" t="s">
        <v>2156</v>
      </c>
      <c r="E6396" s="20" t="s">
        <v>2131</v>
      </c>
      <c r="F6396" s="127">
        <v>2.96761256837459</v>
      </c>
      <c r="G6396" s="128">
        <v>99.105931489625505</v>
      </c>
      <c r="H6396" s="51">
        <f>ACOS(COS(RADIANS(90-F6397)) * COS(RADIANS(90-F6396)) + SIN(RADIANS(90-F6397)) * SIN(RADIANS(90-F6396)) * COS(RADIANS(G6397-G6396))) * 6371392 * IFERROR(IF(AVERAGEIF('TT History'!$B:$B, D6396, 'TT History'!$E:$E) &gt; 9.8%, 1.1205, IF(AVERAGEIF('TT History'!$B:$B, D6396, 'TT History'!$E:$E) &gt;= 8.5%, 1.1055, 1.0525)), 1.0525)</f>
        <v>56.672588151114446</v>
      </c>
    </row>
    <row r="6397" spans="1:8" x14ac:dyDescent="0.25">
      <c r="A6397" t="s">
        <v>176</v>
      </c>
      <c r="B6397" t="str">
        <f>VLOOKUP(C6397, olt_db!$B$2:$E$70, 2, 0)</f>
        <v>OLT-SMGN-Mega_Land</v>
      </c>
      <c r="C6397" t="s">
        <v>2034</v>
      </c>
      <c r="D6397" s="20" t="s">
        <v>2156</v>
      </c>
      <c r="E6397" s="20" t="s">
        <v>2132</v>
      </c>
      <c r="F6397" s="127">
        <v>2.9676095005080998</v>
      </c>
      <c r="G6397" s="128">
        <v>99.105446634167393</v>
      </c>
      <c r="H6397" s="51">
        <f>ACOS(COS(RADIANS(90-F6398)) * COS(RADIANS(90-F6397)) + SIN(RADIANS(90-F6398)) * SIN(RADIANS(90-F6397)) * COS(RADIANS(G6398-G6397))) * 6371392 * IFERROR(IF(AVERAGEIF('TT History'!$B:$B, D6397, 'TT History'!$E:$E) &gt; 9.8%, 1.1205, IF(AVERAGEIF('TT History'!$B:$B, D6397, 'TT History'!$E:$E) &gt;= 8.5%, 1.1055, 1.0525)), 1.0525)</f>
        <v>105.42363267655065</v>
      </c>
    </row>
    <row r="6398" spans="1:8" x14ac:dyDescent="0.25">
      <c r="A6398" t="s">
        <v>176</v>
      </c>
      <c r="B6398" t="str">
        <f>VLOOKUP(C6398, olt_db!$B$2:$E$70, 2, 0)</f>
        <v>OLT-SMGN-Mega_Land</v>
      </c>
      <c r="C6398" t="s">
        <v>2034</v>
      </c>
      <c r="D6398" s="20" t="s">
        <v>2156</v>
      </c>
      <c r="E6398" s="20" t="s">
        <v>2133</v>
      </c>
      <c r="F6398" s="127">
        <v>2.9675802080449198</v>
      </c>
      <c r="G6398" s="128">
        <v>99.104545151758501</v>
      </c>
      <c r="H6398" s="51">
        <f>ACOS(COS(RADIANS(90-F6399)) * COS(RADIANS(90-F6398)) + SIN(RADIANS(90-F6399)) * SIN(RADIANS(90-F6398)) * COS(RADIANS(G6399-G6398))) * 6371392 * IFERROR(IF(AVERAGEIF('TT History'!$B:$B, D6398, 'TT History'!$E:$E) &gt; 9.8%, 1.1205, IF(AVERAGEIF('TT History'!$B:$B, D6398, 'TT History'!$E:$E) &gt;= 8.5%, 1.1055, 1.0525)), 1.0525)</f>
        <v>73.734154641208036</v>
      </c>
    </row>
    <row r="6399" spans="1:8" x14ac:dyDescent="0.25">
      <c r="A6399" t="s">
        <v>176</v>
      </c>
      <c r="B6399" t="str">
        <f>VLOOKUP(C6399, olt_db!$B$2:$E$70, 2, 0)</f>
        <v>OLT-SMGN-Mega_Land</v>
      </c>
      <c r="C6399" t="s">
        <v>2034</v>
      </c>
      <c r="D6399" s="20" t="s">
        <v>2156</v>
      </c>
      <c r="E6399" s="20" t="s">
        <v>2134</v>
      </c>
      <c r="F6399" s="127">
        <v>2.9675572534585202</v>
      </c>
      <c r="G6399" s="128">
        <v>99.103914733008494</v>
      </c>
      <c r="H6399" s="51">
        <f>ACOS(COS(RADIANS(90-F6400)) * COS(RADIANS(90-F6399)) + SIN(RADIANS(90-F6400)) * SIN(RADIANS(90-F6399)) * COS(RADIANS(G6400-G6399))) * 6371392 * IFERROR(IF(AVERAGEIF('TT History'!$B:$B, D6399, 'TT History'!$E:$E) &gt; 9.8%, 1.1205, IF(AVERAGEIF('TT History'!$B:$B, D6399, 'TT History'!$E:$E) &gt;= 8.5%, 1.1055, 1.0525)), 1.0525)</f>
        <v>98.8133333646784</v>
      </c>
    </row>
    <row r="6400" spans="1:8" x14ac:dyDescent="0.25">
      <c r="A6400" t="s">
        <v>176</v>
      </c>
      <c r="B6400" t="str">
        <f>VLOOKUP(C6400, olt_db!$B$2:$E$70, 2, 0)</f>
        <v>OLT-SMGN-Mega_Land</v>
      </c>
      <c r="C6400" t="s">
        <v>2034</v>
      </c>
      <c r="D6400" s="20" t="s">
        <v>2156</v>
      </c>
      <c r="E6400" s="20" t="s">
        <v>2135</v>
      </c>
      <c r="F6400" s="127">
        <v>2.9674955887602401</v>
      </c>
      <c r="G6400" s="128">
        <v>99.103071586852394</v>
      </c>
      <c r="H6400" s="51">
        <f>ACOS(COS(RADIANS(90-F6401)) * COS(RADIANS(90-F6400)) + SIN(RADIANS(90-F6401)) * SIN(RADIANS(90-F6400)) * COS(RADIANS(G6401-G6400))) * 6371392 * IFERROR(IF(AVERAGEIF('TT History'!$B:$B, D6400, 'TT History'!$E:$E) &gt; 9.8%, 1.1205, IF(AVERAGEIF('TT History'!$B:$B, D6400, 'TT History'!$E:$E) &gt;= 8.5%, 1.1055, 1.0525)), 1.0525)</f>
        <v>55.926179306525029</v>
      </c>
    </row>
    <row r="6401" spans="1:8" x14ac:dyDescent="0.25">
      <c r="A6401" t="s">
        <v>176</v>
      </c>
      <c r="B6401" t="str">
        <f>VLOOKUP(C6401, olt_db!$B$2:$E$70, 2, 0)</f>
        <v>OLT-SMGN-Mega_Land</v>
      </c>
      <c r="C6401" t="s">
        <v>2034</v>
      </c>
      <c r="D6401" s="20" t="s">
        <v>2156</v>
      </c>
      <c r="E6401" s="20" t="s">
        <v>2136</v>
      </c>
      <c r="F6401" s="127">
        <v>2.96746013829739</v>
      </c>
      <c r="G6401" s="128">
        <v>99.102594426035793</v>
      </c>
      <c r="H6401" s="51">
        <f>ACOS(COS(RADIANS(90-F6402)) * COS(RADIANS(90-F6401)) + SIN(RADIANS(90-F6402)) * SIN(RADIANS(90-F6401)) * COS(RADIANS(G6402-G6401))) * 6371392 * IFERROR(IF(AVERAGEIF('TT History'!$B:$B, D6401, 'TT History'!$E:$E) &gt; 9.8%, 1.1205, IF(AVERAGEIF('TT History'!$B:$B, D6401, 'TT History'!$E:$E) &gt;= 8.5%, 1.1055, 1.0525)), 1.0525)</f>
        <v>49.818673919009647</v>
      </c>
    </row>
    <row r="6402" spans="1:8" x14ac:dyDescent="0.25">
      <c r="A6402" t="s">
        <v>176</v>
      </c>
      <c r="B6402" t="str">
        <f>VLOOKUP(C6402, olt_db!$B$2:$E$70, 2, 0)</f>
        <v>OLT-SMGN-Mega_Land</v>
      </c>
      <c r="C6402" t="s">
        <v>2034</v>
      </c>
      <c r="D6402" s="20" t="s">
        <v>2156</v>
      </c>
      <c r="E6402" s="20" t="s">
        <v>2137</v>
      </c>
      <c r="F6402" s="127">
        <v>2.9674781328886199</v>
      </c>
      <c r="G6402" s="128">
        <v>99.102168579390806</v>
      </c>
      <c r="H6402" s="51">
        <f>ACOS(COS(RADIANS(90-F6403)) * COS(RADIANS(90-F6402)) + SIN(RADIANS(90-F6403)) * SIN(RADIANS(90-F6402)) * COS(RADIANS(G6403-G6402))) * 6371392 * IFERROR(IF(AVERAGEIF('TT History'!$B:$B, D6402, 'TT History'!$E:$E) &gt; 9.8%, 1.1205, IF(AVERAGEIF('TT History'!$B:$B, D6402, 'TT History'!$E:$E) &gt;= 8.5%, 1.1055, 1.0525)), 1.0525)</f>
        <v>77.211030450476343</v>
      </c>
    </row>
    <row r="6403" spans="1:8" x14ac:dyDescent="0.25">
      <c r="A6403" t="s">
        <v>176</v>
      </c>
      <c r="B6403" t="str">
        <f>VLOOKUP(C6403, olt_db!$B$2:$E$70, 2, 0)</f>
        <v>OLT-SMGN-Mega_Land</v>
      </c>
      <c r="C6403" t="s">
        <v>2034</v>
      </c>
      <c r="D6403" s="20" t="s">
        <v>2156</v>
      </c>
      <c r="E6403" s="20" t="s">
        <v>2138</v>
      </c>
      <c r="F6403" s="127">
        <v>2.9674554178322898</v>
      </c>
      <c r="G6403" s="128">
        <v>99.101508386868304</v>
      </c>
      <c r="H6403" s="51">
        <f>ACOS(COS(RADIANS(90-F6404)) * COS(RADIANS(90-F6403)) + SIN(RADIANS(90-F6404)) * SIN(RADIANS(90-F6403)) * COS(RADIANS(G6404-G6403))) * 6371392 * IFERROR(IF(AVERAGEIF('TT History'!$B:$B, D6403, 'TT History'!$E:$E) &gt; 9.8%, 1.1205, IF(AVERAGEIF('TT History'!$B:$B, D6403, 'TT History'!$E:$E) &gt;= 8.5%, 1.1055, 1.0525)), 1.0525)</f>
        <v>69.523770738537934</v>
      </c>
    </row>
    <row r="6404" spans="1:8" x14ac:dyDescent="0.25">
      <c r="A6404" t="s">
        <v>176</v>
      </c>
      <c r="B6404" t="str">
        <f>VLOOKUP(C6404, olt_db!$B$2:$E$70, 2, 0)</f>
        <v>OLT-SMGN-Mega_Land</v>
      </c>
      <c r="C6404" t="s">
        <v>2034</v>
      </c>
      <c r="D6404" s="20" t="s">
        <v>2156</v>
      </c>
      <c r="E6404" s="20" t="s">
        <v>2139</v>
      </c>
      <c r="F6404" s="127">
        <v>2.9673865710558398</v>
      </c>
      <c r="G6404" s="128">
        <v>99.100917579587403</v>
      </c>
      <c r="H6404" s="51">
        <f>ACOS(COS(RADIANS(90-F6405)) * COS(RADIANS(90-F6404)) + SIN(RADIANS(90-F6405)) * SIN(RADIANS(90-F6404)) * COS(RADIANS(G6405-G6404))) * 6371392 * IFERROR(IF(AVERAGEIF('TT History'!$B:$B, D6404, 'TT History'!$E:$E) &gt; 9.8%, 1.1205, IF(AVERAGEIF('TT History'!$B:$B, D6404, 'TT History'!$E:$E) &gt;= 8.5%, 1.1055, 1.0525)), 1.0525)</f>
        <v>53.792532032629971</v>
      </c>
    </row>
    <row r="6405" spans="1:8" x14ac:dyDescent="0.25">
      <c r="A6405" t="s">
        <v>176</v>
      </c>
      <c r="B6405" t="str">
        <f>VLOOKUP(C6405, olt_db!$B$2:$E$70, 2, 0)</f>
        <v>OLT-SMGN-Mega_Land</v>
      </c>
      <c r="C6405" t="s">
        <v>2034</v>
      </c>
      <c r="D6405" s="20" t="s">
        <v>2156</v>
      </c>
      <c r="E6405" s="20" t="s">
        <v>2140</v>
      </c>
      <c r="F6405" s="127">
        <v>2.9673578063123198</v>
      </c>
      <c r="G6405" s="128">
        <v>99.100458255463096</v>
      </c>
      <c r="H6405" s="51">
        <f>ACOS(COS(RADIANS(90-F6406)) * COS(RADIANS(90-F6405)) + SIN(RADIANS(90-F6406)) * SIN(RADIANS(90-F6405)) * COS(RADIANS(G6406-G6405))) * 6371392 * IFERROR(IF(AVERAGEIF('TT History'!$B:$B, D6405, 'TT History'!$E:$E) &gt; 9.8%, 1.1205, IF(AVERAGEIF('TT History'!$B:$B, D6405, 'TT History'!$E:$E) &gt;= 8.5%, 1.1055, 1.0525)), 1.0525)</f>
        <v>17.465259481805113</v>
      </c>
    </row>
    <row r="6406" spans="1:8" x14ac:dyDescent="0.25">
      <c r="A6406" t="s">
        <v>176</v>
      </c>
      <c r="B6406" t="str">
        <f>VLOOKUP(C6406, olt_db!$B$2:$E$70, 2, 0)</f>
        <v>OLT-SMGN-Mega_Land</v>
      </c>
      <c r="C6406" t="s">
        <v>2034</v>
      </c>
      <c r="D6406" s="20" t="s">
        <v>2156</v>
      </c>
      <c r="E6406" s="20" t="s">
        <v>1735</v>
      </c>
      <c r="F6406" s="127">
        <v>2.9674439082683599</v>
      </c>
      <c r="G6406" s="128">
        <v>99.100336209434602</v>
      </c>
      <c r="H6406" s="51">
        <f>ACOS(COS(RADIANS(90-F6407)) * COS(RADIANS(90-F6406)) + SIN(RADIANS(90-F6407)) * SIN(RADIANS(90-F6406)) * COS(RADIANS(G6407-G6406))) * 6371392 * IFERROR(IF(AVERAGEIF('TT History'!$B:$B, D6406, 'TT History'!$E:$E) &gt; 9.8%, 1.1205, IF(AVERAGEIF('TT History'!$B:$B, D6406, 'TT History'!$E:$E) &gt;= 8.5%, 1.1055, 1.0525)), 1.0525)</f>
        <v>62.692910399813222</v>
      </c>
    </row>
    <row r="6407" spans="1:8" x14ac:dyDescent="0.25">
      <c r="A6407" t="s">
        <v>176</v>
      </c>
      <c r="B6407" t="str">
        <f>VLOOKUP(C6407, olt_db!$B$2:$E$70, 2, 0)</f>
        <v>OLT-SMGN-Mega_Land</v>
      </c>
      <c r="C6407" t="s">
        <v>2034</v>
      </c>
      <c r="D6407" s="20" t="s">
        <v>2156</v>
      </c>
      <c r="E6407" s="20" t="s">
        <v>1736</v>
      </c>
      <c r="F6407" s="127">
        <v>2.96741939369387</v>
      </c>
      <c r="G6407" s="128">
        <v>99.099800397520596</v>
      </c>
      <c r="H6407" s="51">
        <f>ACOS(COS(RADIANS(90-F6408)) * COS(RADIANS(90-F6407)) + SIN(RADIANS(90-F6408)) * SIN(RADIANS(90-F6407)) * COS(RADIANS(G6408-G6407))) * 6371392 * IFERROR(IF(AVERAGEIF('TT History'!$B:$B, D6407, 'TT History'!$E:$E) &gt; 9.8%, 1.1205, IF(AVERAGEIF('TT History'!$B:$B, D6407, 'TT History'!$E:$E) &gt;= 8.5%, 1.1055, 1.0525)), 1.0525)</f>
        <v>50.673880441500131</v>
      </c>
    </row>
    <row r="6408" spans="1:8" x14ac:dyDescent="0.25">
      <c r="A6408" t="s">
        <v>176</v>
      </c>
      <c r="B6408" t="str">
        <f>VLOOKUP(C6408, olt_db!$B$2:$E$70, 2, 0)</f>
        <v>OLT-SMGN-Mega_Land</v>
      </c>
      <c r="C6408" t="s">
        <v>2034</v>
      </c>
      <c r="D6408" s="20" t="s">
        <v>2156</v>
      </c>
      <c r="E6408" s="20" t="s">
        <v>1737</v>
      </c>
      <c r="F6408" s="127">
        <v>2.9674119806261001</v>
      </c>
      <c r="G6408" s="128">
        <v>99.099366917714505</v>
      </c>
      <c r="H6408" s="51">
        <f>ACOS(COS(RADIANS(90-F6409)) * COS(RADIANS(90-F6408)) + SIN(RADIANS(90-F6409)) * SIN(RADIANS(90-F6408)) * COS(RADIANS(G6409-G6408))) * 6371392 * IFERROR(IF(AVERAGEIF('TT History'!$B:$B, D6408, 'TT History'!$E:$E) &gt; 9.8%, 1.1205, IF(AVERAGEIF('TT History'!$B:$B, D6408, 'TT History'!$E:$E) &gt;= 8.5%, 1.1055, 1.0525)), 1.0525)</f>
        <v>68.952538849374832</v>
      </c>
    </row>
    <row r="6409" spans="1:8" x14ac:dyDescent="0.25">
      <c r="A6409" t="s">
        <v>176</v>
      </c>
      <c r="B6409" t="str">
        <f>VLOOKUP(C6409, olt_db!$B$2:$E$70, 2, 0)</f>
        <v>OLT-SMGN-Mega_Land</v>
      </c>
      <c r="C6409" t="s">
        <v>2034</v>
      </c>
      <c r="D6409" s="20" t="s">
        <v>2156</v>
      </c>
      <c r="E6409" s="20" t="s">
        <v>1738</v>
      </c>
      <c r="F6409" s="127">
        <v>2.96734329726032</v>
      </c>
      <c r="G6409" s="128">
        <v>99.098781012618304</v>
      </c>
      <c r="H6409" s="51">
        <f>ACOS(COS(RADIANS(90-F6410)) * COS(RADIANS(90-F6409)) + SIN(RADIANS(90-F6410)) * SIN(RADIANS(90-F6409)) * COS(RADIANS(G6410-G6409))) * 6371392 * IFERROR(IF(AVERAGEIF('TT History'!$B:$B, D6409, 'TT History'!$E:$E) &gt; 9.8%, 1.1205, IF(AVERAGEIF('TT History'!$B:$B, D6409, 'TT History'!$E:$E) &gt;= 8.5%, 1.1055, 1.0525)), 1.0525)</f>
        <v>42.654634251073354</v>
      </c>
    </row>
    <row r="6410" spans="1:8" x14ac:dyDescent="0.25">
      <c r="A6410" t="s">
        <v>176</v>
      </c>
      <c r="B6410" t="str">
        <f>VLOOKUP(C6410, olt_db!$B$2:$E$70, 2, 0)</f>
        <v>OLT-SMGN-Mega_Land</v>
      </c>
      <c r="C6410" t="s">
        <v>2034</v>
      </c>
      <c r="D6410" s="20" t="s">
        <v>2156</v>
      </c>
      <c r="E6410" s="20" t="s">
        <v>1986</v>
      </c>
      <c r="F6410" s="127">
        <v>2.9673361141737602</v>
      </c>
      <c r="G6410" s="128">
        <v>99.098416149974696</v>
      </c>
      <c r="H6410" s="51">
        <f>ACOS(COS(RADIANS(90-F6411)) * COS(RADIANS(90-F6410)) + SIN(RADIANS(90-F6411)) * SIN(RADIANS(90-F6410)) * COS(RADIANS(G6411-G6410))) * 6371392 * IFERROR(IF(AVERAGEIF('TT History'!$B:$B, D6410, 'TT History'!$E:$E) &gt; 9.8%, 1.1205, IF(AVERAGEIF('TT History'!$B:$B, D6410, 'TT History'!$E:$E) &gt;= 8.5%, 1.1055, 1.0525)), 1.0525)</f>
        <v>89.380540965398097</v>
      </c>
    </row>
    <row r="6411" spans="1:8" x14ac:dyDescent="0.25">
      <c r="A6411" t="s">
        <v>176</v>
      </c>
      <c r="B6411" t="str">
        <f>VLOOKUP(C6411, olt_db!$B$2:$E$70, 2, 0)</f>
        <v>OLT-SMGN-Mega_Land</v>
      </c>
      <c r="C6411" t="s">
        <v>2034</v>
      </c>
      <c r="D6411" s="20" t="s">
        <v>2156</v>
      </c>
      <c r="E6411" s="20" t="s">
        <v>1985</v>
      </c>
      <c r="F6411" s="127">
        <v>2.9673195807225801</v>
      </c>
      <c r="G6411" s="128">
        <v>99.097651627604193</v>
      </c>
      <c r="H6411" s="51">
        <f>ACOS(COS(RADIANS(90-F6412)) * COS(RADIANS(90-F6411)) + SIN(RADIANS(90-F6412)) * SIN(RADIANS(90-F6411)) * COS(RADIANS(G6412-G6411))) * 6371392 * IFERROR(IF(AVERAGEIF('TT History'!$B:$B, D6411, 'TT History'!$E:$E) &gt; 9.8%, 1.1205, IF(AVERAGEIF('TT History'!$B:$B, D6411, 'TT History'!$E:$E) &gt;= 8.5%, 1.1055, 1.0525)), 1.0525)</f>
        <v>122.71186975629989</v>
      </c>
    </row>
    <row r="6412" spans="1:8" x14ac:dyDescent="0.25">
      <c r="A6412" t="s">
        <v>176</v>
      </c>
      <c r="B6412" t="str">
        <f>VLOOKUP(C6412, olt_db!$B$2:$E$70, 2, 0)</f>
        <v>OLT-SMGN-Mega_Land</v>
      </c>
      <c r="C6412" t="s">
        <v>2034</v>
      </c>
      <c r="D6412" s="20" t="s">
        <v>2156</v>
      </c>
      <c r="E6412" s="20" t="s">
        <v>1984</v>
      </c>
      <c r="F6412" s="127">
        <v>2.96724918161941</v>
      </c>
      <c r="G6412" s="128">
        <v>99.096604127155004</v>
      </c>
      <c r="H6412" s="51">
        <f>ACOS(COS(RADIANS(90-F6413)) * COS(RADIANS(90-F6412)) + SIN(RADIANS(90-F6413)) * SIN(RADIANS(90-F6412)) * COS(RADIANS(G6413-G6412))) * 6371392 * IFERROR(IF(AVERAGEIF('TT History'!$B:$B, D6412, 'TT History'!$E:$E) &gt; 9.8%, 1.1205, IF(AVERAGEIF('TT History'!$B:$B, D6412, 'TT History'!$E:$E) &gt;= 8.5%, 1.1055, 1.0525)), 1.0525)</f>
        <v>104.0512415635081</v>
      </c>
    </row>
    <row r="6413" spans="1:8" x14ac:dyDescent="0.25">
      <c r="A6413" t="s">
        <v>176</v>
      </c>
      <c r="B6413" t="str">
        <f>VLOOKUP(C6413, olt_db!$B$2:$E$70, 2, 0)</f>
        <v>OLT-SMGN-Mega_Land</v>
      </c>
      <c r="C6413" t="s">
        <v>2034</v>
      </c>
      <c r="D6413" s="20" t="s">
        <v>2156</v>
      </c>
      <c r="E6413" s="20" t="s">
        <v>1983</v>
      </c>
      <c r="F6413" s="127">
        <v>2.9671876269620499</v>
      </c>
      <c r="G6413" s="128">
        <v>99.095716046693695</v>
      </c>
      <c r="H6413" s="51">
        <f>ACOS(COS(RADIANS(90-F6414)) * COS(RADIANS(90-F6413)) + SIN(RADIANS(90-F6414)) * SIN(RADIANS(90-F6413)) * COS(RADIANS(G6414-G6413))) * 6371392 * IFERROR(IF(AVERAGEIF('TT History'!$B:$B, D6413, 'TT History'!$E:$E) &gt; 9.8%, 1.1205, IF(AVERAGEIF('TT History'!$B:$B, D6413, 'TT History'!$E:$E) &gt;= 8.5%, 1.1055, 1.0525)), 1.0525)</f>
        <v>43.671123374045671</v>
      </c>
    </row>
    <row r="6414" spans="1:8" x14ac:dyDescent="0.25">
      <c r="A6414" t="s">
        <v>176</v>
      </c>
      <c r="B6414" t="str">
        <f>VLOOKUP(C6414, olt_db!$B$2:$E$70, 2, 0)</f>
        <v>OLT-SMGN-Mega_Land</v>
      </c>
      <c r="C6414" t="s">
        <v>2034</v>
      </c>
      <c r="D6414" s="20" t="s">
        <v>2156</v>
      </c>
      <c r="E6414" s="20" t="s">
        <v>1982</v>
      </c>
      <c r="F6414" s="127">
        <v>2.9671699488354899</v>
      </c>
      <c r="G6414" s="128">
        <v>99.095342835536997</v>
      </c>
      <c r="H6414" s="51">
        <f>ACOS(COS(RADIANS(90-F6415)) * COS(RADIANS(90-F6414)) + SIN(RADIANS(90-F6415)) * SIN(RADIANS(90-F6414)) * COS(RADIANS(G6415-G6414))) * 6371392 * IFERROR(IF(AVERAGEIF('TT History'!$B:$B, D6414, 'TT History'!$E:$E) &gt; 9.8%, 1.1205, IF(AVERAGEIF('TT History'!$B:$B, D6414, 'TT History'!$E:$E) &gt;= 8.5%, 1.1055, 1.0525)), 1.0525)</f>
        <v>85.896225139025987</v>
      </c>
    </row>
    <row r="6415" spans="1:8" x14ac:dyDescent="0.25">
      <c r="A6415" t="s">
        <v>176</v>
      </c>
      <c r="B6415" t="str">
        <f>VLOOKUP(C6415, olt_db!$B$2:$E$70, 2, 0)</f>
        <v>OLT-SMGN-Mega_Land</v>
      </c>
      <c r="C6415" t="s">
        <v>2034</v>
      </c>
      <c r="D6415" s="20" t="s">
        <v>2156</v>
      </c>
      <c r="E6415" s="20" t="s">
        <v>1981</v>
      </c>
      <c r="F6415" s="127">
        <v>2.9671356193317302</v>
      </c>
      <c r="G6415" s="128">
        <v>99.0946087489924</v>
      </c>
      <c r="H6415" s="51">
        <f>ACOS(COS(RADIANS(90-F6416)) * COS(RADIANS(90-F6415)) + SIN(RADIANS(90-F6416)) * SIN(RADIANS(90-F6415)) * COS(RADIANS(G6416-G6415))) * 6371392 * IFERROR(IF(AVERAGEIF('TT History'!$B:$B, D6415, 'TT History'!$E:$E) &gt; 9.8%, 1.1205, IF(AVERAGEIF('TT History'!$B:$B, D6415, 'TT History'!$E:$E) &gt;= 8.5%, 1.1055, 1.0525)), 1.0525)</f>
        <v>59.032069983554734</v>
      </c>
    </row>
    <row r="6416" spans="1:8" x14ac:dyDescent="0.25">
      <c r="A6416" t="s">
        <v>176</v>
      </c>
      <c r="B6416" t="str">
        <f>VLOOKUP(C6416, olt_db!$B$2:$E$70, 2, 0)</f>
        <v>OLT-SMGN-Mega_Land</v>
      </c>
      <c r="C6416" t="s">
        <v>2034</v>
      </c>
      <c r="D6416" s="20" t="s">
        <v>2156</v>
      </c>
      <c r="E6416" s="20" t="s">
        <v>1980</v>
      </c>
      <c r="F6416" s="127">
        <v>2.9671034871233202</v>
      </c>
      <c r="G6416" s="128">
        <v>99.094104722311599</v>
      </c>
      <c r="H6416" s="51">
        <f>ACOS(COS(RADIANS(90-F6417)) * COS(RADIANS(90-F6416)) + SIN(RADIANS(90-F6417)) * SIN(RADIANS(90-F6416)) * COS(RADIANS(G6417-G6416))) * 6371392 * IFERROR(IF(AVERAGEIF('TT History'!$B:$B, D6416, 'TT History'!$E:$E) &gt; 9.8%, 1.1205, IF(AVERAGEIF('TT History'!$B:$B, D6416, 'TT History'!$E:$E) &gt;= 8.5%, 1.1055, 1.0525)), 1.0525)</f>
        <v>64.721678598396011</v>
      </c>
    </row>
    <row r="6417" spans="1:8" x14ac:dyDescent="0.25">
      <c r="A6417" t="s">
        <v>176</v>
      </c>
      <c r="B6417" t="str">
        <f>VLOOKUP(C6417, olt_db!$B$2:$E$70, 2, 0)</f>
        <v>OLT-SMGN-Mega_Land</v>
      </c>
      <c r="C6417" t="s">
        <v>2034</v>
      </c>
      <c r="D6417" s="20" t="s">
        <v>2156</v>
      </c>
      <c r="E6417" s="20" t="s">
        <v>1979</v>
      </c>
      <c r="F6417" s="127">
        <v>2.96706554003964</v>
      </c>
      <c r="G6417" s="128">
        <v>99.093552296860906</v>
      </c>
      <c r="H6417" s="51">
        <f>ACOS(COS(RADIANS(90-F6418)) * COS(RADIANS(90-F6417)) + SIN(RADIANS(90-F6418)) * SIN(RADIANS(90-F6417)) * COS(RADIANS(G6418-G6417))) * 6371392 * IFERROR(IF(AVERAGEIF('TT History'!$B:$B, D6417, 'TT History'!$E:$E) &gt; 9.8%, 1.1205, IF(AVERAGEIF('TT History'!$B:$B, D6417, 'TT History'!$E:$E) &gt;= 8.5%, 1.1055, 1.0525)), 1.0525)</f>
        <v>94.470292623984434</v>
      </c>
    </row>
    <row r="6418" spans="1:8" x14ac:dyDescent="0.25">
      <c r="A6418" t="s">
        <v>176</v>
      </c>
      <c r="B6418" t="str">
        <f>VLOOKUP(C6418, olt_db!$B$2:$E$70, 2, 0)</f>
        <v>OLT-SMGN-Mega_Land</v>
      </c>
      <c r="C6418" t="s">
        <v>2034</v>
      </c>
      <c r="D6418" s="20" t="s">
        <v>2156</v>
      </c>
      <c r="E6418" s="20" t="s">
        <v>1978</v>
      </c>
      <c r="F6418" s="127">
        <v>2.9670333933743098</v>
      </c>
      <c r="G6418" s="128">
        <v>99.092744691321201</v>
      </c>
      <c r="H6418" s="51">
        <f>ACOS(COS(RADIANS(90-F6419)) * COS(RADIANS(90-F6418)) + SIN(RADIANS(90-F6419)) * SIN(RADIANS(90-F6418)) * COS(RADIANS(G6419-G6418))) * 6371392 * IFERROR(IF(AVERAGEIF('TT History'!$B:$B, D6418, 'TT History'!$E:$E) &gt; 9.8%, 1.1205, IF(AVERAGEIF('TT History'!$B:$B, D6418, 'TT History'!$E:$E) &gt;= 8.5%, 1.1055, 1.0525)), 1.0525)</f>
        <v>96.032299831773031</v>
      </c>
    </row>
    <row r="6419" spans="1:8" x14ac:dyDescent="0.25">
      <c r="A6419" t="s">
        <v>176</v>
      </c>
      <c r="B6419" t="str">
        <f>VLOOKUP(C6419, olt_db!$B$2:$E$70, 2, 0)</f>
        <v>OLT-SMGN-Mega_Land</v>
      </c>
      <c r="C6419" t="s">
        <v>2034</v>
      </c>
      <c r="D6419" s="20" t="s">
        <v>2156</v>
      </c>
      <c r="E6419" s="20" t="s">
        <v>1977</v>
      </c>
      <c r="F6419" s="127">
        <v>2.9669832766581798</v>
      </c>
      <c r="G6419" s="128">
        <v>99.091924614628695</v>
      </c>
      <c r="H6419" s="51">
        <f>ACOS(COS(RADIANS(90-F6420)) * COS(RADIANS(90-F6419)) + SIN(RADIANS(90-F6420)) * SIN(RADIANS(90-F6419)) * COS(RADIANS(G6420-G6419))) * 6371392 * IFERROR(IF(AVERAGEIF('TT History'!$B:$B, D6419, 'TT History'!$E:$E) &gt; 9.8%, 1.1205, IF(AVERAGEIF('TT History'!$B:$B, D6419, 'TT History'!$E:$E) &gt;= 8.5%, 1.1055, 1.0525)), 1.0525)</f>
        <v>77.765064329966791</v>
      </c>
    </row>
    <row r="6420" spans="1:8" x14ac:dyDescent="0.25">
      <c r="A6420" t="s">
        <v>176</v>
      </c>
      <c r="B6420" t="str">
        <f>VLOOKUP(C6420, olt_db!$B$2:$E$70, 2, 0)</f>
        <v>OLT-SMGN-Mega_Land</v>
      </c>
      <c r="C6420" t="s">
        <v>2034</v>
      </c>
      <c r="D6420" s="20" t="s">
        <v>2156</v>
      </c>
      <c r="E6420" s="20" t="s">
        <v>1976</v>
      </c>
      <c r="F6420" s="127">
        <v>2.96695993039922</v>
      </c>
      <c r="G6420" s="128">
        <v>99.091259700920901</v>
      </c>
      <c r="H6420" s="51">
        <f>ACOS(COS(RADIANS(90-F6421)) * COS(RADIANS(90-F6420)) + SIN(RADIANS(90-F6421)) * SIN(RADIANS(90-F6420)) * COS(RADIANS(G6421-G6420))) * 6371392 * IFERROR(IF(AVERAGEIF('TT History'!$B:$B, D6420, 'TT History'!$E:$E) &gt; 9.8%, 1.1205, IF(AVERAGEIF('TT History'!$B:$B, D6420, 'TT History'!$E:$E) &gt;= 8.5%, 1.1055, 1.0525)), 1.0525)</f>
        <v>47.94656512034306</v>
      </c>
    </row>
    <row r="6421" spans="1:8" x14ac:dyDescent="0.25">
      <c r="A6421" t="s">
        <v>176</v>
      </c>
      <c r="B6421" t="str">
        <f>VLOOKUP(C6421, olt_db!$B$2:$E$70, 2, 0)</f>
        <v>OLT-SMGN-Mega_Land</v>
      </c>
      <c r="C6421" t="s">
        <v>2034</v>
      </c>
      <c r="D6421" s="20" t="s">
        <v>2156</v>
      </c>
      <c r="E6421" s="20" t="s">
        <v>1975</v>
      </c>
      <c r="F6421" s="127">
        <v>2.9669442555768701</v>
      </c>
      <c r="G6421" s="128">
        <v>99.090849792105004</v>
      </c>
      <c r="H6421" s="51">
        <f>ACOS(COS(RADIANS(90-F6422)) * COS(RADIANS(90-F6421)) + SIN(RADIANS(90-F6422)) * SIN(RADIANS(90-F6421)) * COS(RADIANS(G6422-G6421))) * 6371392 * IFERROR(IF(AVERAGEIF('TT History'!$B:$B, D6421, 'TT History'!$E:$E) &gt; 9.8%, 1.1205, IF(AVERAGEIF('TT History'!$B:$B, D6421, 'TT History'!$E:$E) &gt;= 8.5%, 1.1055, 1.0525)), 1.0525)</f>
        <v>80.173363588491199</v>
      </c>
    </row>
    <row r="6422" spans="1:8" x14ac:dyDescent="0.25">
      <c r="A6422" t="s">
        <v>176</v>
      </c>
      <c r="B6422" t="str">
        <f>VLOOKUP(C6422, olt_db!$B$2:$E$70, 2, 0)</f>
        <v>OLT-SMGN-Mega_Land</v>
      </c>
      <c r="C6422" t="s">
        <v>2034</v>
      </c>
      <c r="D6422" s="20" t="s">
        <v>2156</v>
      </c>
      <c r="E6422" s="20" t="s">
        <v>1974</v>
      </c>
      <c r="F6422" s="127">
        <v>2.9669076897714799</v>
      </c>
      <c r="G6422" s="128">
        <v>99.090164841418598</v>
      </c>
      <c r="H6422" s="51">
        <f>ACOS(COS(RADIANS(90-F6423)) * COS(RADIANS(90-F6422)) + SIN(RADIANS(90-F6423)) * SIN(RADIANS(90-F6422)) * COS(RADIANS(G6423-G6422))) * 6371392 * IFERROR(IF(AVERAGEIF('TT History'!$B:$B, D6422, 'TT History'!$E:$E) &gt; 9.8%, 1.1205, IF(AVERAGEIF('TT History'!$B:$B, D6422, 'TT History'!$E:$E) &gt;= 8.5%, 1.1055, 1.0525)), 1.0525)</f>
        <v>99.028134898673031</v>
      </c>
    </row>
    <row r="6423" spans="1:8" x14ac:dyDescent="0.25">
      <c r="A6423" t="s">
        <v>176</v>
      </c>
      <c r="B6423" t="str">
        <f>VLOOKUP(C6423, olt_db!$B$2:$E$70, 2, 0)</f>
        <v>OLT-SMGN-Mega_Land</v>
      </c>
      <c r="C6423" t="s">
        <v>2034</v>
      </c>
      <c r="D6423" s="20" t="s">
        <v>2156</v>
      </c>
      <c r="E6423" s="20" t="s">
        <v>1973</v>
      </c>
      <c r="F6423" s="127">
        <v>2.9668124643485498</v>
      </c>
      <c r="G6423" s="128">
        <v>99.089322982100896</v>
      </c>
      <c r="H6423" s="51">
        <f>ACOS(COS(RADIANS(90-F6424)) * COS(RADIANS(90-F6423)) + SIN(RADIANS(90-F6424)) * SIN(RADIANS(90-F6423)) * COS(RADIANS(G6424-G6423))) * 6371392 * IFERROR(IF(AVERAGEIF('TT History'!$B:$B, D6423, 'TT History'!$E:$E) &gt; 9.8%, 1.1205, IF(AVERAGEIF('TT History'!$B:$B, D6423, 'TT History'!$E:$E) &gt;= 8.5%, 1.1055, 1.0525)), 1.0525)</f>
        <v>63.926818426825115</v>
      </c>
    </row>
    <row r="6424" spans="1:8" x14ac:dyDescent="0.25">
      <c r="A6424" t="s">
        <v>176</v>
      </c>
      <c r="B6424" t="str">
        <f>VLOOKUP(C6424, olt_db!$B$2:$E$70, 2, 0)</f>
        <v>OLT-SMGN-Mega_Land</v>
      </c>
      <c r="C6424" t="s">
        <v>2034</v>
      </c>
      <c r="D6424" s="20" t="s">
        <v>2156</v>
      </c>
      <c r="E6424" s="20" t="s">
        <v>2141</v>
      </c>
      <c r="F6424" s="127">
        <v>2.96676495995204</v>
      </c>
      <c r="G6424" s="128">
        <v>99.088778124802403</v>
      </c>
      <c r="H6424" s="51">
        <f>ACOS(COS(RADIANS(90-F6425)) * COS(RADIANS(90-F6424)) + SIN(RADIANS(90-F6425)) * SIN(RADIANS(90-F6424)) * COS(RADIANS(G6425-G6424))) * 6371392 * IFERROR(IF(AVERAGEIF('TT History'!$B:$B, D6424, 'TT History'!$E:$E) &gt; 9.8%, 1.1205, IF(AVERAGEIF('TT History'!$B:$B, D6424, 'TT History'!$E:$E) &gt;= 8.5%, 1.1055, 1.0525)), 1.0525)</f>
        <v>91.011112679739469</v>
      </c>
    </row>
    <row r="6425" spans="1:8" x14ac:dyDescent="0.25">
      <c r="A6425" t="s">
        <v>176</v>
      </c>
      <c r="B6425" t="str">
        <f>VLOOKUP(C6425, olt_db!$B$2:$E$70, 2, 0)</f>
        <v>OLT-SMGN-Mega_Land</v>
      </c>
      <c r="C6425" t="s">
        <v>2034</v>
      </c>
      <c r="D6425" s="20" t="s">
        <v>2156</v>
      </c>
      <c r="E6425" s="20" t="s">
        <v>2142</v>
      </c>
      <c r="F6425" s="127">
        <v>2.9664816917437502</v>
      </c>
      <c r="G6425" s="128">
        <v>99.088052975555996</v>
      </c>
      <c r="H6425" s="51">
        <f>ACOS(COS(RADIANS(90-F6426)) * COS(RADIANS(90-F6425)) + SIN(RADIANS(90-F6426)) * SIN(RADIANS(90-F6425)) * COS(RADIANS(G6426-G6425))) * 6371392 * IFERROR(IF(AVERAGEIF('TT History'!$B:$B, D6425, 'TT History'!$E:$E) &gt; 9.8%, 1.1205, IF(AVERAGEIF('TT History'!$B:$B, D6425, 'TT History'!$E:$E) &gt;= 8.5%, 1.1055, 1.0525)), 1.0525)</f>
        <v>37.956059169467778</v>
      </c>
    </row>
    <row r="6426" spans="1:8" x14ac:dyDescent="0.25">
      <c r="A6426" t="s">
        <v>176</v>
      </c>
      <c r="B6426" t="str">
        <f>VLOOKUP(C6426, olt_db!$B$2:$E$70, 2, 0)</f>
        <v>OLT-SMGN-Mega_Land</v>
      </c>
      <c r="C6426" t="s">
        <v>2034</v>
      </c>
      <c r="D6426" s="20" t="s">
        <v>2156</v>
      </c>
      <c r="E6426" s="20" t="s">
        <v>2143</v>
      </c>
      <c r="F6426" s="127">
        <v>2.9662840622325901</v>
      </c>
      <c r="G6426" s="128">
        <v>99.087795504768593</v>
      </c>
      <c r="H6426" s="51">
        <f>ACOS(COS(RADIANS(90-F6427)) * COS(RADIANS(90-F6426)) + SIN(RADIANS(90-F6427)) * SIN(RADIANS(90-F6426)) * COS(RADIANS(G6427-G6426))) * 6371392 * IFERROR(IF(AVERAGEIF('TT History'!$B:$B, D6426, 'TT History'!$E:$E) &gt; 9.8%, 1.1205, IF(AVERAGEIF('TT History'!$B:$B, D6426, 'TT History'!$E:$E) &gt;= 8.5%, 1.1055, 1.0525)), 1.0525)</f>
        <v>45.137931184782772</v>
      </c>
    </row>
    <row r="6427" spans="1:8" x14ac:dyDescent="0.25">
      <c r="A6427" t="s">
        <v>176</v>
      </c>
      <c r="B6427" t="str">
        <f>VLOOKUP(C6427, olt_db!$B$2:$E$70, 2, 0)</f>
        <v>OLT-SMGN-Mega_Land</v>
      </c>
      <c r="C6427" t="s">
        <v>2034</v>
      </c>
      <c r="D6427" s="20" t="s">
        <v>2156</v>
      </c>
      <c r="E6427" s="20" t="s">
        <v>2144</v>
      </c>
      <c r="F6427" s="127">
        <v>2.9659875661388702</v>
      </c>
      <c r="G6427" s="128">
        <v>99.087548546080697</v>
      </c>
      <c r="H6427" s="51">
        <f>ACOS(COS(RADIANS(90-F6428)) * COS(RADIANS(90-F6427)) + SIN(RADIANS(90-F6428)) * SIN(RADIANS(90-F6427)) * COS(RADIANS(G6428-G6427))) * 6371392 * IFERROR(IF(AVERAGEIF('TT History'!$B:$B, D6427, 'TT History'!$E:$E) &gt; 9.8%, 1.1205, IF(AVERAGEIF('TT History'!$B:$B, D6427, 'TT History'!$E:$E) &gt;= 8.5%, 1.1055, 1.0525)), 1.0525)</f>
        <v>54.8710470227103</v>
      </c>
    </row>
    <row r="6428" spans="1:8" x14ac:dyDescent="0.25">
      <c r="A6428" t="s">
        <v>176</v>
      </c>
      <c r="B6428" t="str">
        <f>VLOOKUP(C6428, olt_db!$B$2:$E$70, 2, 0)</f>
        <v>OLT-SMGN-Mega_Land</v>
      </c>
      <c r="C6428" t="s">
        <v>2034</v>
      </c>
      <c r="D6428" s="20" t="s">
        <v>2156</v>
      </c>
      <c r="E6428" s="20" t="s">
        <v>2145</v>
      </c>
      <c r="F6428" s="127">
        <v>2.9656223791352199</v>
      </c>
      <c r="G6428" s="128">
        <v>99.0872541553953</v>
      </c>
      <c r="H6428" s="51">
        <f>ACOS(COS(RADIANS(90-F6429)) * COS(RADIANS(90-F6428)) + SIN(RADIANS(90-F6429)) * SIN(RADIANS(90-F6428)) * COS(RADIANS(G6429-G6428))) * 6371392 * IFERROR(IF(AVERAGEIF('TT History'!$B:$B, D6428, 'TT History'!$E:$E) &gt; 9.8%, 1.1205, IF(AVERAGEIF('TT History'!$B:$B, D6428, 'TT History'!$E:$E) &gt;= 8.5%, 1.1055, 1.0525)), 1.0525)</f>
        <v>36.580394723829748</v>
      </c>
    </row>
    <row r="6429" spans="1:8" x14ac:dyDescent="0.25">
      <c r="A6429" t="s">
        <v>176</v>
      </c>
      <c r="B6429" t="str">
        <f>VLOOKUP(C6429, olt_db!$B$2:$E$70, 2, 0)</f>
        <v>OLT-SMGN-Mega_Land</v>
      </c>
      <c r="C6429" t="s">
        <v>2034</v>
      </c>
      <c r="D6429" s="20" t="s">
        <v>2156</v>
      </c>
      <c r="E6429" s="20" t="s">
        <v>2146</v>
      </c>
      <c r="F6429" s="127">
        <v>2.9653649037721102</v>
      </c>
      <c r="G6429" s="128">
        <v>99.087076740546195</v>
      </c>
      <c r="H6429" s="51">
        <f>ACOS(COS(RADIANS(90-F6430)) * COS(RADIANS(90-F6429)) + SIN(RADIANS(90-F6430)) * SIN(RADIANS(90-F6429)) * COS(RADIANS(G6430-G6429))) * 6371392 * IFERROR(IF(AVERAGEIF('TT History'!$B:$B, D6429, 'TT History'!$E:$E) &gt; 9.8%, 1.1205, IF(AVERAGEIF('TT History'!$B:$B, D6429, 'TT History'!$E:$E) &gt;= 8.5%, 1.1055, 1.0525)), 1.0525)</f>
        <v>62.579167897385425</v>
      </c>
    </row>
    <row r="6430" spans="1:8" x14ac:dyDescent="0.25">
      <c r="A6430" t="s">
        <v>176</v>
      </c>
      <c r="B6430" t="str">
        <f>VLOOKUP(C6430, olt_db!$B$2:$E$70, 2, 0)</f>
        <v>OLT-SMGN-Mega_Land</v>
      </c>
      <c r="C6430" t="s">
        <v>2034</v>
      </c>
      <c r="D6430" s="20" t="s">
        <v>2156</v>
      </c>
      <c r="E6430" s="20" t="s">
        <v>2147</v>
      </c>
      <c r="F6430" s="127">
        <v>2.9649564056528601</v>
      </c>
      <c r="G6430" s="128">
        <v>99.086731293105899</v>
      </c>
      <c r="H6430" s="51">
        <f>ACOS(COS(RADIANS(90-F6431)) * COS(RADIANS(90-F6430)) + SIN(RADIANS(90-F6431)) * SIN(RADIANS(90-F6430)) * COS(RADIANS(G6431-G6430))) * 6371392 * IFERROR(IF(AVERAGEIF('TT History'!$B:$B, D6430, 'TT History'!$E:$E) &gt; 9.8%, 1.1205, IF(AVERAGEIF('TT History'!$B:$B, D6430, 'TT History'!$E:$E) &gt;= 8.5%, 1.1055, 1.0525)), 1.0525)</f>
        <v>41.670511509197333</v>
      </c>
    </row>
    <row r="6431" spans="1:8" x14ac:dyDescent="0.25">
      <c r="A6431" t="s">
        <v>176</v>
      </c>
      <c r="B6431" t="str">
        <f>VLOOKUP(C6431, olt_db!$B$2:$E$70, 2, 0)</f>
        <v>OLT-SMGN-Mega_Land</v>
      </c>
      <c r="C6431" t="s">
        <v>2034</v>
      </c>
      <c r="D6431" s="20" t="s">
        <v>2156</v>
      </c>
      <c r="E6431" s="20" t="s">
        <v>2148</v>
      </c>
      <c r="F6431" s="127">
        <v>2.9646144619877499</v>
      </c>
      <c r="G6431" s="128">
        <v>99.086631975837705</v>
      </c>
      <c r="H6431" s="51">
        <f>ACOS(COS(RADIANS(90-F6432)) * COS(RADIANS(90-F6431)) + SIN(RADIANS(90-F6432)) * SIN(RADIANS(90-F6431)) * COS(RADIANS(G6432-G6431))) * 6371392 * IFERROR(IF(AVERAGEIF('TT History'!$B:$B, D6431, 'TT History'!$E:$E) &gt; 9.8%, 1.1205, IF(AVERAGEIF('TT History'!$B:$B, D6431, 'TT History'!$E:$E) &gt;= 8.5%, 1.1055, 1.0525)), 1.0525)</f>
        <v>49.065784933582222</v>
      </c>
    </row>
    <row r="6432" spans="1:8" x14ac:dyDescent="0.25">
      <c r="A6432" t="s">
        <v>176</v>
      </c>
      <c r="B6432" t="str">
        <f>VLOOKUP(C6432, olt_db!$B$2:$E$70, 2, 0)</f>
        <v>OLT-SMGN-Mega_Land</v>
      </c>
      <c r="C6432" t="s">
        <v>2034</v>
      </c>
      <c r="D6432" s="20" t="s">
        <v>2156</v>
      </c>
      <c r="E6432" s="20" t="s">
        <v>2149</v>
      </c>
      <c r="F6432" s="127">
        <v>2.9642718208369399</v>
      </c>
      <c r="G6432" s="128">
        <v>99.086390105017998</v>
      </c>
      <c r="H6432" s="51">
        <f>ACOS(COS(RADIANS(90-F6433)) * COS(RADIANS(90-F6432)) + SIN(RADIANS(90-F6433)) * SIN(RADIANS(90-F6432)) * COS(RADIANS(G6433-G6432))) * 6371392 * IFERROR(IF(AVERAGEIF('TT History'!$B:$B, D6432, 'TT History'!$E:$E) &gt; 9.8%, 1.1205, IF(AVERAGEIF('TT History'!$B:$B, D6432, 'TT History'!$E:$E) &gt;= 8.5%, 1.1055, 1.0525)), 1.0525)</f>
        <v>45.797635360527863</v>
      </c>
    </row>
    <row r="6433" spans="1:8" x14ac:dyDescent="0.25">
      <c r="A6433" t="s">
        <v>176</v>
      </c>
      <c r="B6433" t="str">
        <f>VLOOKUP(C6433, olt_db!$B$2:$E$70, 2, 0)</f>
        <v>OLT-SMGN-Mega_Land</v>
      </c>
      <c r="C6433" t="s">
        <v>2034</v>
      </c>
      <c r="D6433" s="20" t="s">
        <v>2156</v>
      </c>
      <c r="E6433" s="20" t="s">
        <v>2150</v>
      </c>
      <c r="F6433" s="127">
        <v>2.9639789254848101</v>
      </c>
      <c r="G6433" s="128">
        <v>99.086130281352695</v>
      </c>
      <c r="H6433" s="51">
        <f>ACOS(COS(RADIANS(90-F6434)) * COS(RADIANS(90-F6433)) + SIN(RADIANS(90-F6434)) * SIN(RADIANS(90-F6433)) * COS(RADIANS(G6434-G6433))) * 6371392 * IFERROR(IF(AVERAGEIF('TT History'!$B:$B, D6433, 'TT History'!$E:$E) &gt; 9.8%, 1.1205, IF(AVERAGEIF('TT History'!$B:$B, D6433, 'TT History'!$E:$E) &gt;= 8.5%, 1.1055, 1.0525)), 1.0525)</f>
        <v>41.282556880679373</v>
      </c>
    </row>
    <row r="6434" spans="1:8" x14ac:dyDescent="0.25">
      <c r="A6434" t="s">
        <v>176</v>
      </c>
      <c r="B6434" t="str">
        <f>VLOOKUP(C6434, olt_db!$B$2:$E$70, 2, 0)</f>
        <v>OLT-SMGN-Mega_Land</v>
      </c>
      <c r="C6434" t="s">
        <v>2034</v>
      </c>
      <c r="D6434" s="20" t="s">
        <v>2156</v>
      </c>
      <c r="E6434" s="20" t="s">
        <v>2151</v>
      </c>
      <c r="F6434" s="127">
        <v>2.9637454634793299</v>
      </c>
      <c r="G6434" s="128">
        <v>99.085865525242696</v>
      </c>
      <c r="H6434" s="51">
        <f>ACOS(COS(RADIANS(90-F6435)) * COS(RADIANS(90-F6434)) + SIN(RADIANS(90-F6435)) * SIN(RADIANS(90-F6434)) * COS(RADIANS(G6435-G6434))) * 6371392 * IFERROR(IF(AVERAGEIF('TT History'!$B:$B, D6434, 'TT History'!$E:$E) &gt; 9.8%, 1.1205, IF(AVERAGEIF('TT History'!$B:$B, D6434, 'TT History'!$E:$E) &gt;= 8.5%, 1.1055, 1.0525)), 1.0525)</f>
        <v>49.879366986631467</v>
      </c>
    </row>
    <row r="6435" spans="1:8" x14ac:dyDescent="0.25">
      <c r="A6435" t="s">
        <v>176</v>
      </c>
      <c r="B6435" t="str">
        <f>VLOOKUP(C6435, olt_db!$B$2:$E$70, 2, 0)</f>
        <v>OLT-SMGN-Mega_Land</v>
      </c>
      <c r="C6435" t="s">
        <v>2034</v>
      </c>
      <c r="D6435" s="20" t="s">
        <v>2156</v>
      </c>
      <c r="E6435" s="20" t="s">
        <v>2152</v>
      </c>
      <c r="F6435" s="127">
        <v>2.9634809434206799</v>
      </c>
      <c r="G6435" s="128">
        <v>99.0855309314789</v>
      </c>
      <c r="H6435" s="51">
        <f>ACOS(COS(RADIANS(90-F6436)) * COS(RADIANS(90-F6435)) + SIN(RADIANS(90-F6436)) * SIN(RADIANS(90-F6435)) * COS(RADIANS(G6436-G6435))) * 6371392 * IFERROR(IF(AVERAGEIF('TT History'!$B:$B, D6435, 'TT History'!$E:$E) &gt; 9.8%, 1.1205, IF(AVERAGEIF('TT History'!$B:$B, D6435, 'TT History'!$E:$E) &gt;= 8.5%, 1.1055, 1.0525)), 1.0525)</f>
        <v>50.72311816653125</v>
      </c>
    </row>
    <row r="6436" spans="1:8" x14ac:dyDescent="0.25">
      <c r="A6436" t="s">
        <v>176</v>
      </c>
      <c r="B6436" t="str">
        <f>VLOOKUP(C6436, olt_db!$B$2:$E$70, 2, 0)</f>
        <v>OLT-SMGN-Mega_Land</v>
      </c>
      <c r="C6436" t="s">
        <v>2034</v>
      </c>
      <c r="D6436" s="20" t="s">
        <v>2156</v>
      </c>
      <c r="E6436" s="20" t="s">
        <v>2153</v>
      </c>
      <c r="F6436" s="127">
        <v>2.9632463972085001</v>
      </c>
      <c r="G6436" s="128">
        <v>99.085166014387298</v>
      </c>
      <c r="H6436" s="51">
        <f>ACOS(COS(RADIANS(90-F6437)) * COS(RADIANS(90-F6436)) + SIN(RADIANS(90-F6437)) * SIN(RADIANS(90-F6436)) * COS(RADIANS(G6437-G6436))) * 6371392 * IFERROR(IF(AVERAGEIF('TT History'!$B:$B, D6436, 'TT History'!$E:$E) &gt; 9.8%, 1.1205, IF(AVERAGEIF('TT History'!$B:$B, D6436, 'TT History'!$E:$E) &gt;= 8.5%, 1.1055, 1.0525)), 1.0525)</f>
        <v>45.816708739909004</v>
      </c>
    </row>
    <row r="6437" spans="1:8" x14ac:dyDescent="0.25">
      <c r="A6437" t="s">
        <v>176</v>
      </c>
      <c r="B6437" t="str">
        <f>VLOOKUP(C6437, olt_db!$B$2:$E$70, 2, 0)</f>
        <v>OLT-SMGN-Mega_Land</v>
      </c>
      <c r="C6437" t="s">
        <v>2034</v>
      </c>
      <c r="D6437" s="20" t="s">
        <v>2156</v>
      </c>
      <c r="E6437" s="20" t="s">
        <v>2154</v>
      </c>
      <c r="F6437" s="127">
        <v>2.9630428149571202</v>
      </c>
      <c r="G6437" s="128">
        <v>99.084831205888605</v>
      </c>
      <c r="H6437" s="51">
        <f>ACOS(COS(RADIANS(90-F6438)) * COS(RADIANS(90-F6437)) + SIN(RADIANS(90-F6438)) * SIN(RADIANS(90-F6437)) * COS(RADIANS(G6438-G6437))) * 6371392 * IFERROR(IF(AVERAGEIF('TT History'!$B:$B, D6437, 'TT History'!$E:$E) &gt; 9.8%, 1.1205, IF(AVERAGEIF('TT History'!$B:$B, D6437, 'TT History'!$E:$E) &gt;= 8.5%, 1.1055, 1.0525)), 1.0525)</f>
        <v>36.223390548655097</v>
      </c>
    </row>
    <row r="6438" spans="1:8" x14ac:dyDescent="0.25">
      <c r="A6438" t="s">
        <v>176</v>
      </c>
      <c r="B6438" t="str">
        <f>VLOOKUP(C6438, olt_db!$B$2:$E$70, 2, 0)</f>
        <v>OLT-SMGN-Mega_Land</v>
      </c>
      <c r="C6438" t="s">
        <v>2034</v>
      </c>
      <c r="D6438" s="20" t="s">
        <v>2156</v>
      </c>
      <c r="E6438" s="20" t="s">
        <v>2155</v>
      </c>
      <c r="F6438" s="127">
        <v>2.96290085412133</v>
      </c>
      <c r="G6438" s="128">
        <v>99.084555818811396</v>
      </c>
      <c r="H6438" s="51">
        <f>ACOS(COS(RADIANS(90-F6439)) * COS(RADIANS(90-F6438)) + SIN(RADIANS(90-F6439)) * SIN(RADIANS(90-F6438)) * COS(RADIANS(G6439-G6438))) * 6371392 * IFERROR(IF(AVERAGEIF('TT History'!$B:$B, D6438, 'TT History'!$E:$E) &gt; 9.8%, 1.1205, IF(AVERAGEIF('TT History'!$B:$B, D6438, 'TT History'!$E:$E) &gt;= 8.5%, 1.1055, 1.0525)), 1.0525)</f>
        <v>42.413304822135402</v>
      </c>
    </row>
    <row r="6439" spans="1:8" x14ac:dyDescent="0.25">
      <c r="A6439" t="s">
        <v>176</v>
      </c>
      <c r="B6439" t="str">
        <f>VLOOKUP(C6439, olt_db!$B$2:$E$70, 2, 0)</f>
        <v>OLT-SMGN-Mega_Land</v>
      </c>
      <c r="C6439" t="s">
        <v>2034</v>
      </c>
      <c r="D6439" s="20" t="s">
        <v>2156</v>
      </c>
      <c r="E6439" s="20" t="s">
        <v>2036</v>
      </c>
      <c r="F6439" s="127">
        <v>2.96270321485127</v>
      </c>
      <c r="G6439" s="128">
        <v>99.084251669698702</v>
      </c>
      <c r="H6439" s="51">
        <f>ACOS(COS(RADIANS(90-F6440)) * COS(RADIANS(90-F6439)) + SIN(RADIANS(90-F6440)) * SIN(RADIANS(90-F6439)) * COS(RADIANS(G6440-G6439))) * 6371392 * IFERROR(IF(AVERAGEIF('TT History'!$B:$B, D6439, 'TT History'!$E:$E) &gt; 9.8%, 1.1205, IF(AVERAGEIF('TT History'!$B:$B, D6439, 'TT History'!$E:$E) &gt;= 8.5%, 1.1055, 1.0525)), 1.0525)</f>
        <v>70.44758293563882</v>
      </c>
    </row>
    <row r="6440" spans="1:8" x14ac:dyDescent="0.25">
      <c r="A6440" t="s">
        <v>176</v>
      </c>
      <c r="B6440" t="str">
        <f>VLOOKUP(C6440, olt_db!$B$2:$E$70, 2, 0)</f>
        <v>OLT-SMGN-Mega_Land</v>
      </c>
      <c r="C6440" t="s">
        <v>2034</v>
      </c>
      <c r="D6440" s="20" t="s">
        <v>2156</v>
      </c>
      <c r="E6440" s="20" t="s">
        <v>2037</v>
      </c>
      <c r="F6440" s="127">
        <v>2.96239334636366</v>
      </c>
      <c r="G6440" s="128">
        <v>99.083734958134201</v>
      </c>
      <c r="H6440" s="51">
        <f>ACOS(COS(RADIANS(90-F6441)) * COS(RADIANS(90-F6440)) + SIN(RADIANS(90-F6441)) * SIN(RADIANS(90-F6440)) * COS(RADIANS(G6441-G6440))) * 6371392 * IFERROR(IF(AVERAGEIF('TT History'!$B:$B, D6440, 'TT History'!$E:$E) &gt; 9.8%, 1.1205, IF(AVERAGEIF('TT History'!$B:$B, D6440, 'TT History'!$E:$E) &gt;= 8.5%, 1.1055, 1.0525)), 1.0525)</f>
        <v>48.942917792058161</v>
      </c>
    </row>
    <row r="6441" spans="1:8" x14ac:dyDescent="0.25">
      <c r="A6441" t="s">
        <v>176</v>
      </c>
      <c r="B6441" t="str">
        <f>VLOOKUP(C6441, olt_db!$B$2:$E$70, 2, 0)</f>
        <v>OLT-SMGN-Mega_Land</v>
      </c>
      <c r="C6441" t="s">
        <v>2034</v>
      </c>
      <c r="D6441" s="20" t="s">
        <v>2156</v>
      </c>
      <c r="E6441" s="20" t="s">
        <v>2038</v>
      </c>
      <c r="F6441" s="127">
        <v>2.9622020796186401</v>
      </c>
      <c r="G6441" s="128">
        <v>99.083362593593293</v>
      </c>
      <c r="H6441" s="51">
        <f>ACOS(COS(RADIANS(90-F6442)) * COS(RADIANS(90-F6441)) + SIN(RADIANS(90-F6442)) * SIN(RADIANS(90-F6441)) * COS(RADIANS(G6442-G6441))) * 6371392 * IFERROR(IF(AVERAGEIF('TT History'!$B:$B, D6441, 'TT History'!$E:$E) &gt; 9.8%, 1.1205, IF(AVERAGEIF('TT History'!$B:$B, D6441, 'TT History'!$E:$E) &gt;= 8.5%, 1.1055, 1.0525)), 1.0525)</f>
        <v>22.898218098952597</v>
      </c>
    </row>
    <row r="6442" spans="1:8" x14ac:dyDescent="0.25">
      <c r="A6442" t="s">
        <v>176</v>
      </c>
      <c r="B6442" t="str">
        <f>VLOOKUP(C6442, olt_db!$B$2:$E$70, 2, 0)</f>
        <v>OLT-SMGN-Mega_Land</v>
      </c>
      <c r="C6442" t="s">
        <v>2034</v>
      </c>
      <c r="D6442" s="20" t="s">
        <v>2156</v>
      </c>
      <c r="E6442" s="20" t="s">
        <v>2039</v>
      </c>
      <c r="F6442" s="127">
        <v>2.9623673700758402</v>
      </c>
      <c r="G6442" s="128">
        <v>99.083257782883507</v>
      </c>
      <c r="H6442" s="51">
        <f>(ACOS(COS(RADIANS(90-olt_db!F43)) * COS(RADIANS(90-F6442)) + SIN(RADIANS(90-olt_db!F43)) * SIN(RADIANS(90-F6442)) * COS(RADIANS(olt_db!G43-G6442))) * 6371392)*1.105</f>
        <v>12.748178877257191</v>
      </c>
    </row>
    <row r="6443" spans="1:8" x14ac:dyDescent="0.25">
      <c r="A6443" t="s">
        <v>176</v>
      </c>
      <c r="B6443" t="str">
        <f>VLOOKUP(C6443, olt_db!$B$2:$E$70, 2, 0)</f>
        <v>OLT-SMGN-Mega_Land</v>
      </c>
      <c r="C6443" t="s">
        <v>2034</v>
      </c>
      <c r="D6443" s="23" t="s">
        <v>3007</v>
      </c>
      <c r="E6443" s="23" t="s">
        <v>2131</v>
      </c>
      <c r="F6443" s="204">
        <v>2.96761256837459</v>
      </c>
      <c r="G6443" s="205">
        <v>99.105931489625505</v>
      </c>
      <c r="H6443" s="95">
        <f>ACOS(COS(RADIANS(90-F6444)) * COS(RADIANS(90-F6443)) + SIN(RADIANS(90-F6444)) * SIN(RADIANS(90-F6443)) * COS(RADIANS(G6444-G6443))) * 6371392 * IFERROR(IF(AVERAGEIF('TT History'!$B:$B, D6443, 'TT History'!$E:$E) &gt; 9.8%, 1.1205, IF(AVERAGEIF('TT History'!$B:$B, D6443, 'TT History'!$E:$E) &gt;= 8.5%, 1.1055, 1.0525)), 1.0525)</f>
        <v>56.672588151114446</v>
      </c>
    </row>
    <row r="6444" spans="1:8" x14ac:dyDescent="0.25">
      <c r="A6444" t="s">
        <v>176</v>
      </c>
      <c r="B6444" t="str">
        <f>VLOOKUP(C6444, olt_db!$B$2:$E$70, 2, 0)</f>
        <v>OLT-SMGN-Mega_Land</v>
      </c>
      <c r="C6444" t="s">
        <v>2034</v>
      </c>
      <c r="D6444" s="23" t="s">
        <v>3007</v>
      </c>
      <c r="E6444" s="23" t="s">
        <v>2132</v>
      </c>
      <c r="F6444" s="204">
        <v>2.9676095005080998</v>
      </c>
      <c r="G6444" s="205">
        <v>99.105446634167393</v>
      </c>
      <c r="H6444" s="95">
        <f>ACOS(COS(RADIANS(90-F6445)) * COS(RADIANS(90-F6444)) + SIN(RADIANS(90-F6445)) * SIN(RADIANS(90-F6444)) * COS(RADIANS(G6445-G6444))) * 6371392 * IFERROR(IF(AVERAGEIF('TT History'!$B:$B, D6444, 'TT History'!$E:$E) &gt; 9.8%, 1.1205, IF(AVERAGEIF('TT History'!$B:$B, D6444, 'TT History'!$E:$E) &gt;= 8.5%, 1.1055, 1.0525)), 1.0525)</f>
        <v>105.42363267655065</v>
      </c>
    </row>
    <row r="6445" spans="1:8" x14ac:dyDescent="0.25">
      <c r="A6445" t="s">
        <v>176</v>
      </c>
      <c r="B6445" t="str">
        <f>VLOOKUP(C6445, olt_db!$B$2:$E$70, 2, 0)</f>
        <v>OLT-SMGN-Mega_Land</v>
      </c>
      <c r="C6445" t="s">
        <v>2034</v>
      </c>
      <c r="D6445" s="23" t="s">
        <v>3007</v>
      </c>
      <c r="E6445" s="23" t="s">
        <v>2133</v>
      </c>
      <c r="F6445" s="204">
        <v>2.9675802080449198</v>
      </c>
      <c r="G6445" s="205">
        <v>99.104545151758501</v>
      </c>
      <c r="H6445" s="95">
        <f>ACOS(COS(RADIANS(90-F6446)) * COS(RADIANS(90-F6445)) + SIN(RADIANS(90-F6446)) * SIN(RADIANS(90-F6445)) * COS(RADIANS(G6446-G6445))) * 6371392 * IFERROR(IF(AVERAGEIF('TT History'!$B:$B, D6445, 'TT History'!$E:$E) &gt; 9.8%, 1.1205, IF(AVERAGEIF('TT History'!$B:$B, D6445, 'TT History'!$E:$E) &gt;= 8.5%, 1.1055, 1.0525)), 1.0525)</f>
        <v>73.734154641208036</v>
      </c>
    </row>
    <row r="6446" spans="1:8" x14ac:dyDescent="0.25">
      <c r="A6446" t="s">
        <v>176</v>
      </c>
      <c r="B6446" t="str">
        <f>VLOOKUP(C6446, olt_db!$B$2:$E$70, 2, 0)</f>
        <v>OLT-SMGN-Mega_Land</v>
      </c>
      <c r="C6446" t="s">
        <v>2034</v>
      </c>
      <c r="D6446" s="23" t="s">
        <v>3007</v>
      </c>
      <c r="E6446" s="23" t="s">
        <v>2134</v>
      </c>
      <c r="F6446" s="204">
        <v>2.9675572534585202</v>
      </c>
      <c r="G6446" s="205">
        <v>99.103914733008494</v>
      </c>
      <c r="H6446" s="95">
        <f>ACOS(COS(RADIANS(90-F6447)) * COS(RADIANS(90-F6446)) + SIN(RADIANS(90-F6447)) * SIN(RADIANS(90-F6446)) * COS(RADIANS(G6447-G6446))) * 6371392 * IFERROR(IF(AVERAGEIF('TT History'!$B:$B, D6446, 'TT History'!$E:$E) &gt; 9.8%, 1.1205, IF(AVERAGEIF('TT History'!$B:$B, D6446, 'TT History'!$E:$E) &gt;= 8.5%, 1.1055, 1.0525)), 1.0525)</f>
        <v>98.8133333646784</v>
      </c>
    </row>
    <row r="6447" spans="1:8" x14ac:dyDescent="0.25">
      <c r="A6447" t="s">
        <v>176</v>
      </c>
      <c r="B6447" t="str">
        <f>VLOOKUP(C6447, olt_db!$B$2:$E$70, 2, 0)</f>
        <v>OLT-SMGN-Mega_Land</v>
      </c>
      <c r="C6447" t="s">
        <v>2034</v>
      </c>
      <c r="D6447" s="23" t="s">
        <v>3007</v>
      </c>
      <c r="E6447" s="23" t="s">
        <v>2135</v>
      </c>
      <c r="F6447" s="204">
        <v>2.9674955887602401</v>
      </c>
      <c r="G6447" s="205">
        <v>99.103071586852394</v>
      </c>
      <c r="H6447" s="95">
        <f>ACOS(COS(RADIANS(90-F6448)) * COS(RADIANS(90-F6447)) + SIN(RADIANS(90-F6448)) * SIN(RADIANS(90-F6447)) * COS(RADIANS(G6448-G6447))) * 6371392 * IFERROR(IF(AVERAGEIF('TT History'!$B:$B, D6447, 'TT History'!$E:$E) &gt; 9.8%, 1.1205, IF(AVERAGEIF('TT History'!$B:$B, D6447, 'TT History'!$E:$E) &gt;= 8.5%, 1.1055, 1.0525)), 1.0525)</f>
        <v>55.926179306525029</v>
      </c>
    </row>
    <row r="6448" spans="1:8" x14ac:dyDescent="0.25">
      <c r="A6448" t="s">
        <v>176</v>
      </c>
      <c r="B6448" t="str">
        <f>VLOOKUP(C6448, olt_db!$B$2:$E$70, 2, 0)</f>
        <v>OLT-SMGN-Mega_Land</v>
      </c>
      <c r="C6448" t="s">
        <v>2034</v>
      </c>
      <c r="D6448" s="23" t="s">
        <v>3007</v>
      </c>
      <c r="E6448" s="23" t="s">
        <v>2136</v>
      </c>
      <c r="F6448" s="204">
        <v>2.96746013829739</v>
      </c>
      <c r="G6448" s="205">
        <v>99.102594426035793</v>
      </c>
      <c r="H6448" s="95">
        <f>ACOS(COS(RADIANS(90-F6449)) * COS(RADIANS(90-F6448)) + SIN(RADIANS(90-F6449)) * SIN(RADIANS(90-F6448)) * COS(RADIANS(G6449-G6448))) * 6371392 * IFERROR(IF(AVERAGEIF('TT History'!$B:$B, D6448, 'TT History'!$E:$E) &gt; 9.8%, 1.1205, IF(AVERAGEIF('TT History'!$B:$B, D6448, 'TT History'!$E:$E) &gt;= 8.5%, 1.1055, 1.0525)), 1.0525)</f>
        <v>49.818673919009647</v>
      </c>
    </row>
    <row r="6449" spans="1:8" x14ac:dyDescent="0.25">
      <c r="A6449" t="s">
        <v>176</v>
      </c>
      <c r="B6449" t="str">
        <f>VLOOKUP(C6449, olt_db!$B$2:$E$70, 2, 0)</f>
        <v>OLT-SMGN-Mega_Land</v>
      </c>
      <c r="C6449" t="s">
        <v>2034</v>
      </c>
      <c r="D6449" s="23" t="s">
        <v>3007</v>
      </c>
      <c r="E6449" s="23" t="s">
        <v>2137</v>
      </c>
      <c r="F6449" s="204">
        <v>2.9674781328886199</v>
      </c>
      <c r="G6449" s="205">
        <v>99.102168579390806</v>
      </c>
      <c r="H6449" s="95">
        <f>ACOS(COS(RADIANS(90-F6450)) * COS(RADIANS(90-F6449)) + SIN(RADIANS(90-F6450)) * SIN(RADIANS(90-F6449)) * COS(RADIANS(G6450-G6449))) * 6371392 * IFERROR(IF(AVERAGEIF('TT History'!$B:$B, D6449, 'TT History'!$E:$E) &gt; 9.8%, 1.1205, IF(AVERAGEIF('TT History'!$B:$B, D6449, 'TT History'!$E:$E) &gt;= 8.5%, 1.1055, 1.0525)), 1.0525)</f>
        <v>77.211030450476343</v>
      </c>
    </row>
    <row r="6450" spans="1:8" x14ac:dyDescent="0.25">
      <c r="A6450" t="s">
        <v>176</v>
      </c>
      <c r="B6450" t="str">
        <f>VLOOKUP(C6450, olt_db!$B$2:$E$70, 2, 0)</f>
        <v>OLT-SMGN-Mega_Land</v>
      </c>
      <c r="C6450" t="s">
        <v>2034</v>
      </c>
      <c r="D6450" s="23" t="s">
        <v>3007</v>
      </c>
      <c r="E6450" s="23" t="s">
        <v>2138</v>
      </c>
      <c r="F6450" s="204">
        <v>2.9674554178322898</v>
      </c>
      <c r="G6450" s="205">
        <v>99.101508386868304</v>
      </c>
      <c r="H6450" s="95">
        <f>ACOS(COS(RADIANS(90-F6451)) * COS(RADIANS(90-F6450)) + SIN(RADIANS(90-F6451)) * SIN(RADIANS(90-F6450)) * COS(RADIANS(G6451-G6450))) * 6371392 * IFERROR(IF(AVERAGEIF('TT History'!$B:$B, D6450, 'TT History'!$E:$E) &gt; 9.8%, 1.1205, IF(AVERAGEIF('TT History'!$B:$B, D6450, 'TT History'!$E:$E) &gt;= 8.5%, 1.1055, 1.0525)), 1.0525)</f>
        <v>69.523770738537934</v>
      </c>
    </row>
    <row r="6451" spans="1:8" x14ac:dyDescent="0.25">
      <c r="A6451" t="s">
        <v>176</v>
      </c>
      <c r="B6451" t="str">
        <f>VLOOKUP(C6451, olt_db!$B$2:$E$70, 2, 0)</f>
        <v>OLT-SMGN-Mega_Land</v>
      </c>
      <c r="C6451" t="s">
        <v>2034</v>
      </c>
      <c r="D6451" s="23" t="s">
        <v>3007</v>
      </c>
      <c r="E6451" s="23" t="s">
        <v>2139</v>
      </c>
      <c r="F6451" s="204">
        <v>2.9673865710558398</v>
      </c>
      <c r="G6451" s="205">
        <v>99.100917579587403</v>
      </c>
      <c r="H6451" s="95">
        <f>ACOS(COS(RADIANS(90-F6452)) * COS(RADIANS(90-F6451)) + SIN(RADIANS(90-F6452)) * SIN(RADIANS(90-F6451)) * COS(RADIANS(G6452-G6451))) * 6371392 * IFERROR(IF(AVERAGEIF('TT History'!$B:$B, D6451, 'TT History'!$E:$E) &gt; 9.8%, 1.1205, IF(AVERAGEIF('TT History'!$B:$B, D6451, 'TT History'!$E:$E) &gt;= 8.5%, 1.1055, 1.0525)), 1.0525)</f>
        <v>53.792532032629971</v>
      </c>
    </row>
    <row r="6452" spans="1:8" x14ac:dyDescent="0.25">
      <c r="A6452" t="s">
        <v>176</v>
      </c>
      <c r="B6452" t="str">
        <f>VLOOKUP(C6452, olt_db!$B$2:$E$70, 2, 0)</f>
        <v>OLT-SMGN-Mega_Land</v>
      </c>
      <c r="C6452" t="s">
        <v>2034</v>
      </c>
      <c r="D6452" s="23" t="s">
        <v>3007</v>
      </c>
      <c r="E6452" s="23" t="s">
        <v>2140</v>
      </c>
      <c r="F6452" s="204">
        <v>2.9673578063123198</v>
      </c>
      <c r="G6452" s="205">
        <v>99.100458255463096</v>
      </c>
      <c r="H6452" s="95">
        <f>ACOS(COS(RADIANS(90-F6453)) * COS(RADIANS(90-F6452)) + SIN(RADIANS(90-F6453)) * SIN(RADIANS(90-F6452)) * COS(RADIANS(G6453-G6452))) * 6371392 * IFERROR(IF(AVERAGEIF('TT History'!$B:$B, D6452, 'TT History'!$E:$E) &gt; 9.8%, 1.1205, IF(AVERAGEIF('TT History'!$B:$B, D6452, 'TT History'!$E:$E) &gt;= 8.5%, 1.1055, 1.0525)), 1.0525)</f>
        <v>17.465259481805113</v>
      </c>
    </row>
    <row r="6453" spans="1:8" x14ac:dyDescent="0.25">
      <c r="A6453" t="s">
        <v>176</v>
      </c>
      <c r="B6453" t="str">
        <f>VLOOKUP(C6453, olt_db!$B$2:$E$70, 2, 0)</f>
        <v>OLT-SMGN-Mega_Land</v>
      </c>
      <c r="C6453" t="s">
        <v>2034</v>
      </c>
      <c r="D6453" s="23" t="s">
        <v>3007</v>
      </c>
      <c r="E6453" s="23" t="s">
        <v>1735</v>
      </c>
      <c r="F6453" s="204">
        <v>2.9674439082683599</v>
      </c>
      <c r="G6453" s="205">
        <v>99.100336209434602</v>
      </c>
      <c r="H6453" s="95">
        <f>ACOS(COS(RADIANS(90-F6454)) * COS(RADIANS(90-F6453)) + SIN(RADIANS(90-F6454)) * SIN(RADIANS(90-F6453)) * COS(RADIANS(G6454-G6453))) * 6371392 * IFERROR(IF(AVERAGEIF('TT History'!$B:$B, D6453, 'TT History'!$E:$E) &gt; 9.8%, 1.1205, IF(AVERAGEIF('TT History'!$B:$B, D6453, 'TT History'!$E:$E) &gt;= 8.5%, 1.1055, 1.0525)), 1.0525)</f>
        <v>62.692910399813222</v>
      </c>
    </row>
    <row r="6454" spans="1:8" x14ac:dyDescent="0.25">
      <c r="A6454" t="s">
        <v>176</v>
      </c>
      <c r="B6454" t="str">
        <f>VLOOKUP(C6454, olt_db!$B$2:$E$70, 2, 0)</f>
        <v>OLT-SMGN-Mega_Land</v>
      </c>
      <c r="C6454" t="s">
        <v>2034</v>
      </c>
      <c r="D6454" s="23" t="s">
        <v>3007</v>
      </c>
      <c r="E6454" s="23" t="s">
        <v>1736</v>
      </c>
      <c r="F6454" s="204">
        <v>2.96741939369387</v>
      </c>
      <c r="G6454" s="205">
        <v>99.099800397520596</v>
      </c>
      <c r="H6454" s="95">
        <f>ACOS(COS(RADIANS(90-F6455)) * COS(RADIANS(90-F6454)) + SIN(RADIANS(90-F6455)) * SIN(RADIANS(90-F6454)) * COS(RADIANS(G6455-G6454))) * 6371392 * IFERROR(IF(AVERAGEIF('TT History'!$B:$B, D6454, 'TT History'!$E:$E) &gt; 9.8%, 1.1205, IF(AVERAGEIF('TT History'!$B:$B, D6454, 'TT History'!$E:$E) &gt;= 8.5%, 1.1055, 1.0525)), 1.0525)</f>
        <v>50.673880441500131</v>
      </c>
    </row>
    <row r="6455" spans="1:8" x14ac:dyDescent="0.25">
      <c r="A6455" t="s">
        <v>176</v>
      </c>
      <c r="B6455" t="str">
        <f>VLOOKUP(C6455, olt_db!$B$2:$E$70, 2, 0)</f>
        <v>OLT-SMGN-Mega_Land</v>
      </c>
      <c r="C6455" t="s">
        <v>2034</v>
      </c>
      <c r="D6455" s="23" t="s">
        <v>3007</v>
      </c>
      <c r="E6455" s="23" t="s">
        <v>1737</v>
      </c>
      <c r="F6455" s="204">
        <v>2.9674119806261001</v>
      </c>
      <c r="G6455" s="205">
        <v>99.099366917714505</v>
      </c>
      <c r="H6455" s="95">
        <f>ACOS(COS(RADIANS(90-F6456)) * COS(RADIANS(90-F6455)) + SIN(RADIANS(90-F6456)) * SIN(RADIANS(90-F6455)) * COS(RADIANS(G6456-G6455))) * 6371392 * IFERROR(IF(AVERAGEIF('TT History'!$B:$B, D6455, 'TT History'!$E:$E) &gt; 9.8%, 1.1205, IF(AVERAGEIF('TT History'!$B:$B, D6455, 'TT History'!$E:$E) &gt;= 8.5%, 1.1055, 1.0525)), 1.0525)</f>
        <v>68.952538849374832</v>
      </c>
    </row>
    <row r="6456" spans="1:8" x14ac:dyDescent="0.25">
      <c r="A6456" t="s">
        <v>176</v>
      </c>
      <c r="B6456" t="str">
        <f>VLOOKUP(C6456, olt_db!$B$2:$E$70, 2, 0)</f>
        <v>OLT-SMGN-Mega_Land</v>
      </c>
      <c r="C6456" t="s">
        <v>2034</v>
      </c>
      <c r="D6456" s="23" t="s">
        <v>3007</v>
      </c>
      <c r="E6456" s="23" t="s">
        <v>1738</v>
      </c>
      <c r="F6456" s="204">
        <v>2.96734329726032</v>
      </c>
      <c r="G6456" s="205">
        <v>99.098781012618304</v>
      </c>
      <c r="H6456" s="95">
        <f>ACOS(COS(RADIANS(90-F6457)) * COS(RADIANS(90-F6456)) + SIN(RADIANS(90-F6457)) * SIN(RADIANS(90-F6456)) * COS(RADIANS(G6457-G6456))) * 6371392 * IFERROR(IF(AVERAGEIF('TT History'!$B:$B, D6456, 'TT History'!$E:$E) &gt; 9.8%, 1.1205, IF(AVERAGEIF('TT History'!$B:$B, D6456, 'TT History'!$E:$E) &gt;= 8.5%, 1.1055, 1.0525)), 1.0525)</f>
        <v>42.654634251073354</v>
      </c>
    </row>
    <row r="6457" spans="1:8" x14ac:dyDescent="0.25">
      <c r="A6457" t="s">
        <v>176</v>
      </c>
      <c r="B6457" t="str">
        <f>VLOOKUP(C6457, olt_db!$B$2:$E$70, 2, 0)</f>
        <v>OLT-SMGN-Mega_Land</v>
      </c>
      <c r="C6457" t="s">
        <v>2034</v>
      </c>
      <c r="D6457" s="23" t="s">
        <v>3007</v>
      </c>
      <c r="E6457" s="23" t="s">
        <v>1986</v>
      </c>
      <c r="F6457" s="204">
        <v>2.9673361141737602</v>
      </c>
      <c r="G6457" s="205">
        <v>99.098416149974696</v>
      </c>
      <c r="H6457" s="95">
        <f>ACOS(COS(RADIANS(90-F6458)) * COS(RADIANS(90-F6457)) + SIN(RADIANS(90-F6458)) * SIN(RADIANS(90-F6457)) * COS(RADIANS(G6458-G6457))) * 6371392 * IFERROR(IF(AVERAGEIF('TT History'!$B:$B, D6457, 'TT History'!$E:$E) &gt; 9.8%, 1.1205, IF(AVERAGEIF('TT History'!$B:$B, D6457, 'TT History'!$E:$E) &gt;= 8.5%, 1.1055, 1.0525)), 1.0525)</f>
        <v>89.380540965398097</v>
      </c>
    </row>
    <row r="6458" spans="1:8" x14ac:dyDescent="0.25">
      <c r="A6458" t="s">
        <v>176</v>
      </c>
      <c r="B6458" t="str">
        <f>VLOOKUP(C6458, olt_db!$B$2:$E$70, 2, 0)</f>
        <v>OLT-SMGN-Mega_Land</v>
      </c>
      <c r="C6458" t="s">
        <v>2034</v>
      </c>
      <c r="D6458" s="23" t="s">
        <v>3007</v>
      </c>
      <c r="E6458" s="23" t="s">
        <v>1985</v>
      </c>
      <c r="F6458" s="204">
        <v>2.9673195807225801</v>
      </c>
      <c r="G6458" s="205">
        <v>99.097651627604193</v>
      </c>
      <c r="H6458" s="95">
        <f>ACOS(COS(RADIANS(90-F6459)) * COS(RADIANS(90-F6458)) + SIN(RADIANS(90-F6459)) * SIN(RADIANS(90-F6458)) * COS(RADIANS(G6459-G6458))) * 6371392 * IFERROR(IF(AVERAGEIF('TT History'!$B:$B, D6458, 'TT History'!$E:$E) &gt; 9.8%, 1.1205, IF(AVERAGEIF('TT History'!$B:$B, D6458, 'TT History'!$E:$E) &gt;= 8.5%, 1.1055, 1.0525)), 1.0525)</f>
        <v>122.71186975629989</v>
      </c>
    </row>
    <row r="6459" spans="1:8" x14ac:dyDescent="0.25">
      <c r="A6459" t="s">
        <v>176</v>
      </c>
      <c r="B6459" t="str">
        <f>VLOOKUP(C6459, olt_db!$B$2:$E$70, 2, 0)</f>
        <v>OLT-SMGN-Mega_Land</v>
      </c>
      <c r="C6459" t="s">
        <v>2034</v>
      </c>
      <c r="D6459" s="23" t="s">
        <v>3007</v>
      </c>
      <c r="E6459" s="23" t="s">
        <v>1984</v>
      </c>
      <c r="F6459" s="204">
        <v>2.96724918161941</v>
      </c>
      <c r="G6459" s="205">
        <v>99.096604127155004</v>
      </c>
      <c r="H6459" s="95">
        <f>ACOS(COS(RADIANS(90-F6460)) * COS(RADIANS(90-F6459)) + SIN(RADIANS(90-F6460)) * SIN(RADIANS(90-F6459)) * COS(RADIANS(G6460-G6459))) * 6371392 * IFERROR(IF(AVERAGEIF('TT History'!$B:$B, D6459, 'TT History'!$E:$E) &gt; 9.8%, 1.1205, IF(AVERAGEIF('TT History'!$B:$B, D6459, 'TT History'!$E:$E) &gt;= 8.5%, 1.1055, 1.0525)), 1.0525)</f>
        <v>104.0512415635081</v>
      </c>
    </row>
    <row r="6460" spans="1:8" x14ac:dyDescent="0.25">
      <c r="A6460" t="s">
        <v>176</v>
      </c>
      <c r="B6460" t="str">
        <f>VLOOKUP(C6460, olt_db!$B$2:$E$70, 2, 0)</f>
        <v>OLT-SMGN-Mega_Land</v>
      </c>
      <c r="C6460" t="s">
        <v>2034</v>
      </c>
      <c r="D6460" s="23" t="s">
        <v>3007</v>
      </c>
      <c r="E6460" s="23" t="s">
        <v>1983</v>
      </c>
      <c r="F6460" s="204">
        <v>2.9671876269620499</v>
      </c>
      <c r="G6460" s="205">
        <v>99.095716046693695</v>
      </c>
      <c r="H6460" s="95">
        <f>ACOS(COS(RADIANS(90-F6461)) * COS(RADIANS(90-F6460)) + SIN(RADIANS(90-F6461)) * SIN(RADIANS(90-F6460)) * COS(RADIANS(G6461-G6460))) * 6371392 * IFERROR(IF(AVERAGEIF('TT History'!$B:$B, D6460, 'TT History'!$E:$E) &gt; 9.8%, 1.1205, IF(AVERAGEIF('TT History'!$B:$B, D6460, 'TT History'!$E:$E) &gt;= 8.5%, 1.1055, 1.0525)), 1.0525)</f>
        <v>43.671123374045671</v>
      </c>
    </row>
    <row r="6461" spans="1:8" x14ac:dyDescent="0.25">
      <c r="A6461" t="s">
        <v>176</v>
      </c>
      <c r="B6461" t="str">
        <f>VLOOKUP(C6461, olt_db!$B$2:$E$70, 2, 0)</f>
        <v>OLT-SMGN-Mega_Land</v>
      </c>
      <c r="C6461" t="s">
        <v>2034</v>
      </c>
      <c r="D6461" s="23" t="s">
        <v>3007</v>
      </c>
      <c r="E6461" s="23" t="s">
        <v>1982</v>
      </c>
      <c r="F6461" s="204">
        <v>2.9671699488354899</v>
      </c>
      <c r="G6461" s="205">
        <v>99.095342835536997</v>
      </c>
      <c r="H6461" s="95">
        <f>ACOS(COS(RADIANS(90-F6462)) * COS(RADIANS(90-F6461)) + SIN(RADIANS(90-F6462)) * SIN(RADIANS(90-F6461)) * COS(RADIANS(G6462-G6461))) * 6371392 * IFERROR(IF(AVERAGEIF('TT History'!$B:$B, D6461, 'TT History'!$E:$E) &gt; 9.8%, 1.1205, IF(AVERAGEIF('TT History'!$B:$B, D6461, 'TT History'!$E:$E) &gt;= 8.5%, 1.1055, 1.0525)), 1.0525)</f>
        <v>85.896225139025987</v>
      </c>
    </row>
    <row r="6462" spans="1:8" x14ac:dyDescent="0.25">
      <c r="A6462" t="s">
        <v>176</v>
      </c>
      <c r="B6462" t="str">
        <f>VLOOKUP(C6462, olt_db!$B$2:$E$70, 2, 0)</f>
        <v>OLT-SMGN-Mega_Land</v>
      </c>
      <c r="C6462" t="s">
        <v>2034</v>
      </c>
      <c r="D6462" s="23" t="s">
        <v>3007</v>
      </c>
      <c r="E6462" s="23" t="s">
        <v>1981</v>
      </c>
      <c r="F6462" s="204">
        <v>2.9671356193317302</v>
      </c>
      <c r="G6462" s="205">
        <v>99.0946087489924</v>
      </c>
      <c r="H6462" s="95">
        <f>ACOS(COS(RADIANS(90-F6463)) * COS(RADIANS(90-F6462)) + SIN(RADIANS(90-F6463)) * SIN(RADIANS(90-F6462)) * COS(RADIANS(G6463-G6462))) * 6371392 * IFERROR(IF(AVERAGEIF('TT History'!$B:$B, D6462, 'TT History'!$E:$E) &gt; 9.8%, 1.1205, IF(AVERAGEIF('TT History'!$B:$B, D6462, 'TT History'!$E:$E) &gt;= 8.5%, 1.1055, 1.0525)), 1.0525)</f>
        <v>59.032069983554734</v>
      </c>
    </row>
    <row r="6463" spans="1:8" x14ac:dyDescent="0.25">
      <c r="A6463" t="s">
        <v>176</v>
      </c>
      <c r="B6463" t="str">
        <f>VLOOKUP(C6463, olt_db!$B$2:$E$70, 2, 0)</f>
        <v>OLT-SMGN-Mega_Land</v>
      </c>
      <c r="C6463" t="s">
        <v>2034</v>
      </c>
      <c r="D6463" s="23" t="s">
        <v>3007</v>
      </c>
      <c r="E6463" s="23" t="s">
        <v>1980</v>
      </c>
      <c r="F6463" s="204">
        <v>2.9671034871233202</v>
      </c>
      <c r="G6463" s="205">
        <v>99.094104722311599</v>
      </c>
      <c r="H6463" s="95">
        <f>ACOS(COS(RADIANS(90-F6464)) * COS(RADIANS(90-F6463)) + SIN(RADIANS(90-F6464)) * SIN(RADIANS(90-F6463)) * COS(RADIANS(G6464-G6463))) * 6371392 * IFERROR(IF(AVERAGEIF('TT History'!$B:$B, D6463, 'TT History'!$E:$E) &gt; 9.8%, 1.1205, IF(AVERAGEIF('TT History'!$B:$B, D6463, 'TT History'!$E:$E) &gt;= 8.5%, 1.1055, 1.0525)), 1.0525)</f>
        <v>64.721678598396011</v>
      </c>
    </row>
    <row r="6464" spans="1:8" x14ac:dyDescent="0.25">
      <c r="A6464" t="s">
        <v>176</v>
      </c>
      <c r="B6464" t="str">
        <f>VLOOKUP(C6464, olt_db!$B$2:$E$70, 2, 0)</f>
        <v>OLT-SMGN-Mega_Land</v>
      </c>
      <c r="C6464" t="s">
        <v>2034</v>
      </c>
      <c r="D6464" s="23" t="s">
        <v>3007</v>
      </c>
      <c r="E6464" s="23" t="s">
        <v>1979</v>
      </c>
      <c r="F6464" s="204">
        <v>2.96706554003964</v>
      </c>
      <c r="G6464" s="205">
        <v>99.093552296860906</v>
      </c>
      <c r="H6464" s="95">
        <f>ACOS(COS(RADIANS(90-F6465)) * COS(RADIANS(90-F6464)) + SIN(RADIANS(90-F6465)) * SIN(RADIANS(90-F6464)) * COS(RADIANS(G6465-G6464))) * 6371392 * IFERROR(IF(AVERAGEIF('TT History'!$B:$B, D6464, 'TT History'!$E:$E) &gt; 9.8%, 1.1205, IF(AVERAGEIF('TT History'!$B:$B, D6464, 'TT History'!$E:$E) &gt;= 8.5%, 1.1055, 1.0525)), 1.0525)</f>
        <v>94.470292623984434</v>
      </c>
    </row>
    <row r="6465" spans="1:8" x14ac:dyDescent="0.25">
      <c r="A6465" t="s">
        <v>176</v>
      </c>
      <c r="B6465" t="str">
        <f>VLOOKUP(C6465, olt_db!$B$2:$E$70, 2, 0)</f>
        <v>OLT-SMGN-Mega_Land</v>
      </c>
      <c r="C6465" t="s">
        <v>2034</v>
      </c>
      <c r="D6465" s="23" t="s">
        <v>3007</v>
      </c>
      <c r="E6465" s="23" t="s">
        <v>1978</v>
      </c>
      <c r="F6465" s="204">
        <v>2.9670333933743098</v>
      </c>
      <c r="G6465" s="205">
        <v>99.092744691321201</v>
      </c>
      <c r="H6465" s="95">
        <f>ACOS(COS(RADIANS(90-F6466)) * COS(RADIANS(90-F6465)) + SIN(RADIANS(90-F6466)) * SIN(RADIANS(90-F6465)) * COS(RADIANS(G6466-G6465))) * 6371392 * IFERROR(IF(AVERAGEIF('TT History'!$B:$B, D6465, 'TT History'!$E:$E) &gt; 9.8%, 1.1205, IF(AVERAGEIF('TT History'!$B:$B, D6465, 'TT History'!$E:$E) &gt;= 8.5%, 1.1055, 1.0525)), 1.0525)</f>
        <v>96.032299831773031</v>
      </c>
    </row>
    <row r="6466" spans="1:8" x14ac:dyDescent="0.25">
      <c r="A6466" t="s">
        <v>176</v>
      </c>
      <c r="B6466" t="str">
        <f>VLOOKUP(C6466, olt_db!$B$2:$E$70, 2, 0)</f>
        <v>OLT-SMGN-Mega_Land</v>
      </c>
      <c r="C6466" t="s">
        <v>2034</v>
      </c>
      <c r="D6466" s="23" t="s">
        <v>3007</v>
      </c>
      <c r="E6466" s="23" t="s">
        <v>1977</v>
      </c>
      <c r="F6466" s="204">
        <v>2.9669832766581798</v>
      </c>
      <c r="G6466" s="205">
        <v>99.091924614628695</v>
      </c>
      <c r="H6466" s="95">
        <f>ACOS(COS(RADIANS(90-F6467)) * COS(RADIANS(90-F6466)) + SIN(RADIANS(90-F6467)) * SIN(RADIANS(90-F6466)) * COS(RADIANS(G6467-G6466))) * 6371392 * IFERROR(IF(AVERAGEIF('TT History'!$B:$B, D6466, 'TT History'!$E:$E) &gt; 9.8%, 1.1205, IF(AVERAGEIF('TT History'!$B:$B, D6466, 'TT History'!$E:$E) &gt;= 8.5%, 1.1055, 1.0525)), 1.0525)</f>
        <v>77.765064329966791</v>
      </c>
    </row>
    <row r="6467" spans="1:8" x14ac:dyDescent="0.25">
      <c r="A6467" t="s">
        <v>176</v>
      </c>
      <c r="B6467" t="str">
        <f>VLOOKUP(C6467, olt_db!$B$2:$E$70, 2, 0)</f>
        <v>OLT-SMGN-Mega_Land</v>
      </c>
      <c r="C6467" t="s">
        <v>2034</v>
      </c>
      <c r="D6467" s="23" t="s">
        <v>3007</v>
      </c>
      <c r="E6467" s="23" t="s">
        <v>1976</v>
      </c>
      <c r="F6467" s="204">
        <v>2.96695993039922</v>
      </c>
      <c r="G6467" s="205">
        <v>99.091259700920901</v>
      </c>
      <c r="H6467" s="95">
        <f>ACOS(COS(RADIANS(90-F6468)) * COS(RADIANS(90-F6467)) + SIN(RADIANS(90-F6468)) * SIN(RADIANS(90-F6467)) * COS(RADIANS(G6468-G6467))) * 6371392 * IFERROR(IF(AVERAGEIF('TT History'!$B:$B, D6467, 'TT History'!$E:$E) &gt; 9.8%, 1.1205, IF(AVERAGEIF('TT History'!$B:$B, D6467, 'TT History'!$E:$E) &gt;= 8.5%, 1.1055, 1.0525)), 1.0525)</f>
        <v>47.94656512034306</v>
      </c>
    </row>
    <row r="6468" spans="1:8" x14ac:dyDescent="0.25">
      <c r="A6468" t="s">
        <v>176</v>
      </c>
      <c r="B6468" t="str">
        <f>VLOOKUP(C6468, olt_db!$B$2:$E$70, 2, 0)</f>
        <v>OLT-SMGN-Mega_Land</v>
      </c>
      <c r="C6468" t="s">
        <v>2034</v>
      </c>
      <c r="D6468" s="23" t="s">
        <v>3007</v>
      </c>
      <c r="E6468" s="23" t="s">
        <v>1975</v>
      </c>
      <c r="F6468" s="204">
        <v>2.9669442555768701</v>
      </c>
      <c r="G6468" s="205">
        <v>99.090849792105004</v>
      </c>
      <c r="H6468" s="95">
        <f>ACOS(COS(RADIANS(90-F6469)) * COS(RADIANS(90-F6468)) + SIN(RADIANS(90-F6469)) * SIN(RADIANS(90-F6468)) * COS(RADIANS(G6469-G6468))) * 6371392 * IFERROR(IF(AVERAGEIF('TT History'!$B:$B, D6468, 'TT History'!$E:$E) &gt; 9.8%, 1.1205, IF(AVERAGEIF('TT History'!$B:$B, D6468, 'TT History'!$E:$E) &gt;= 8.5%, 1.1055, 1.0525)), 1.0525)</f>
        <v>80.173363588491199</v>
      </c>
    </row>
    <row r="6469" spans="1:8" x14ac:dyDescent="0.25">
      <c r="A6469" t="s">
        <v>176</v>
      </c>
      <c r="B6469" t="str">
        <f>VLOOKUP(C6469, olt_db!$B$2:$E$70, 2, 0)</f>
        <v>OLT-SMGN-Mega_Land</v>
      </c>
      <c r="C6469" t="s">
        <v>2034</v>
      </c>
      <c r="D6469" s="23" t="s">
        <v>3007</v>
      </c>
      <c r="E6469" s="23" t="s">
        <v>1974</v>
      </c>
      <c r="F6469" s="204">
        <v>2.9669076897714799</v>
      </c>
      <c r="G6469" s="205">
        <v>99.090164841418598</v>
      </c>
      <c r="H6469" s="95">
        <f>ACOS(COS(RADIANS(90-F6470)) * COS(RADIANS(90-F6469)) + SIN(RADIANS(90-F6470)) * SIN(RADIANS(90-F6469)) * COS(RADIANS(G6470-G6469))) * 6371392 * IFERROR(IF(AVERAGEIF('TT History'!$B:$B, D6469, 'TT History'!$E:$E) &gt; 9.8%, 1.1205, IF(AVERAGEIF('TT History'!$B:$B, D6469, 'TT History'!$E:$E) &gt;= 8.5%, 1.1055, 1.0525)), 1.0525)</f>
        <v>99.028134898673031</v>
      </c>
    </row>
    <row r="6470" spans="1:8" x14ac:dyDescent="0.25">
      <c r="A6470" t="s">
        <v>176</v>
      </c>
      <c r="B6470" t="str">
        <f>VLOOKUP(C6470, olt_db!$B$2:$E$70, 2, 0)</f>
        <v>OLT-SMGN-Mega_Land</v>
      </c>
      <c r="C6470" t="s">
        <v>2034</v>
      </c>
      <c r="D6470" s="23" t="s">
        <v>3007</v>
      </c>
      <c r="E6470" s="23" t="s">
        <v>1973</v>
      </c>
      <c r="F6470" s="204">
        <v>2.9668124643485498</v>
      </c>
      <c r="G6470" s="205">
        <v>99.089322982100896</v>
      </c>
      <c r="H6470" s="95">
        <f>ACOS(COS(RADIANS(90-F6471)) * COS(RADIANS(90-F6470)) + SIN(RADIANS(90-F6471)) * SIN(RADIANS(90-F6470)) * COS(RADIANS(G6471-G6470))) * 6371392 * IFERROR(IF(AVERAGEIF('TT History'!$B:$B, D6470, 'TT History'!$E:$E) &gt; 9.8%, 1.1205, IF(AVERAGEIF('TT History'!$B:$B, D6470, 'TT History'!$E:$E) &gt;= 8.5%, 1.1055, 1.0525)), 1.0525)</f>
        <v>63.926818426825115</v>
      </c>
    </row>
    <row r="6471" spans="1:8" x14ac:dyDescent="0.25">
      <c r="A6471" t="s">
        <v>176</v>
      </c>
      <c r="B6471" t="str">
        <f>VLOOKUP(C6471, olt_db!$B$2:$E$70, 2, 0)</f>
        <v>OLT-SMGN-Mega_Land</v>
      </c>
      <c r="C6471" t="s">
        <v>2034</v>
      </c>
      <c r="D6471" s="23" t="s">
        <v>3007</v>
      </c>
      <c r="E6471" s="23" t="s">
        <v>2141</v>
      </c>
      <c r="F6471" s="204">
        <v>2.96676495995204</v>
      </c>
      <c r="G6471" s="205">
        <v>99.088778124802403</v>
      </c>
      <c r="H6471" s="95">
        <f>ACOS(COS(RADIANS(90-F6472)) * COS(RADIANS(90-F6471)) + SIN(RADIANS(90-F6472)) * SIN(RADIANS(90-F6471)) * COS(RADIANS(G6472-G6471))) * 6371392 * IFERROR(IF(AVERAGEIF('TT History'!$B:$B, D6471, 'TT History'!$E:$E) &gt; 9.8%, 1.1205, IF(AVERAGEIF('TT History'!$B:$B, D6471, 'TT History'!$E:$E) &gt;= 8.5%, 1.1055, 1.0525)), 1.0525)</f>
        <v>91.011112679739469</v>
      </c>
    </row>
    <row r="6472" spans="1:8" x14ac:dyDescent="0.25">
      <c r="A6472" t="s">
        <v>176</v>
      </c>
      <c r="B6472" t="str">
        <f>VLOOKUP(C6472, olt_db!$B$2:$E$70, 2, 0)</f>
        <v>OLT-SMGN-Mega_Land</v>
      </c>
      <c r="C6472" t="s">
        <v>2034</v>
      </c>
      <c r="D6472" s="23" t="s">
        <v>3007</v>
      </c>
      <c r="E6472" s="23" t="s">
        <v>2142</v>
      </c>
      <c r="F6472" s="204">
        <v>2.9664816917437502</v>
      </c>
      <c r="G6472" s="205">
        <v>99.088052975555996</v>
      </c>
      <c r="H6472" s="95">
        <f>ACOS(COS(RADIANS(90-F6473)) * COS(RADIANS(90-F6472)) + SIN(RADIANS(90-F6473)) * SIN(RADIANS(90-F6472)) * COS(RADIANS(G6473-G6472))) * 6371392 * IFERROR(IF(AVERAGEIF('TT History'!$B:$B, D6472, 'TT History'!$E:$E) &gt; 9.8%, 1.1205, IF(AVERAGEIF('TT History'!$B:$B, D6472, 'TT History'!$E:$E) &gt;= 8.5%, 1.1055, 1.0525)), 1.0525)</f>
        <v>37.956059169467778</v>
      </c>
    </row>
    <row r="6473" spans="1:8" x14ac:dyDescent="0.25">
      <c r="A6473" t="s">
        <v>176</v>
      </c>
      <c r="B6473" t="str">
        <f>VLOOKUP(C6473, olt_db!$B$2:$E$70, 2, 0)</f>
        <v>OLT-SMGN-Mega_Land</v>
      </c>
      <c r="C6473" t="s">
        <v>2034</v>
      </c>
      <c r="D6473" s="23" t="s">
        <v>3007</v>
      </c>
      <c r="E6473" s="23" t="s">
        <v>2143</v>
      </c>
      <c r="F6473" s="204">
        <v>2.9662840622325901</v>
      </c>
      <c r="G6473" s="205">
        <v>99.087795504768593</v>
      </c>
      <c r="H6473" s="95">
        <f>ACOS(COS(RADIANS(90-F6474)) * COS(RADIANS(90-F6473)) + SIN(RADIANS(90-F6474)) * SIN(RADIANS(90-F6473)) * COS(RADIANS(G6474-G6473))) * 6371392 * IFERROR(IF(AVERAGEIF('TT History'!$B:$B, D6473, 'TT History'!$E:$E) &gt; 9.8%, 1.1205, IF(AVERAGEIF('TT History'!$B:$B, D6473, 'TT History'!$E:$E) &gt;= 8.5%, 1.1055, 1.0525)), 1.0525)</f>
        <v>45.137931184782772</v>
      </c>
    </row>
    <row r="6474" spans="1:8" x14ac:dyDescent="0.25">
      <c r="A6474" t="s">
        <v>176</v>
      </c>
      <c r="B6474" t="str">
        <f>VLOOKUP(C6474, olt_db!$B$2:$E$70, 2, 0)</f>
        <v>OLT-SMGN-Mega_Land</v>
      </c>
      <c r="C6474" t="s">
        <v>2034</v>
      </c>
      <c r="D6474" s="23" t="s">
        <v>3007</v>
      </c>
      <c r="E6474" s="23" t="s">
        <v>2144</v>
      </c>
      <c r="F6474" s="204">
        <v>2.9659875661388702</v>
      </c>
      <c r="G6474" s="205">
        <v>99.087548546080697</v>
      </c>
      <c r="H6474" s="95">
        <f>ACOS(COS(RADIANS(90-F6475)) * COS(RADIANS(90-F6474)) + SIN(RADIANS(90-F6475)) * SIN(RADIANS(90-F6474)) * COS(RADIANS(G6475-G6474))) * 6371392 * IFERROR(IF(AVERAGEIF('TT History'!$B:$B, D6474, 'TT History'!$E:$E) &gt; 9.8%, 1.1205, IF(AVERAGEIF('TT History'!$B:$B, D6474, 'TT History'!$E:$E) &gt;= 8.5%, 1.1055, 1.0525)), 1.0525)</f>
        <v>54.8710470227103</v>
      </c>
    </row>
    <row r="6475" spans="1:8" x14ac:dyDescent="0.25">
      <c r="A6475" t="s">
        <v>176</v>
      </c>
      <c r="B6475" t="str">
        <f>VLOOKUP(C6475, olt_db!$B$2:$E$70, 2, 0)</f>
        <v>OLT-SMGN-Mega_Land</v>
      </c>
      <c r="C6475" t="s">
        <v>2034</v>
      </c>
      <c r="D6475" s="23" t="s">
        <v>3007</v>
      </c>
      <c r="E6475" s="23" t="s">
        <v>2145</v>
      </c>
      <c r="F6475" s="204">
        <v>2.9656223791352199</v>
      </c>
      <c r="G6475" s="205">
        <v>99.0872541553953</v>
      </c>
      <c r="H6475" s="95">
        <f>ACOS(COS(RADIANS(90-F6476)) * COS(RADIANS(90-F6475)) + SIN(RADIANS(90-F6476)) * SIN(RADIANS(90-F6475)) * COS(RADIANS(G6476-G6475))) * 6371392 * IFERROR(IF(AVERAGEIF('TT History'!$B:$B, D6475, 'TT History'!$E:$E) &gt; 9.8%, 1.1205, IF(AVERAGEIF('TT History'!$B:$B, D6475, 'TT History'!$E:$E) &gt;= 8.5%, 1.1055, 1.0525)), 1.0525)</f>
        <v>36.580394723829748</v>
      </c>
    </row>
    <row r="6476" spans="1:8" x14ac:dyDescent="0.25">
      <c r="A6476" t="s">
        <v>176</v>
      </c>
      <c r="B6476" t="str">
        <f>VLOOKUP(C6476, olt_db!$B$2:$E$70, 2, 0)</f>
        <v>OLT-SMGN-Mega_Land</v>
      </c>
      <c r="C6476" t="s">
        <v>2034</v>
      </c>
      <c r="D6476" s="23" t="s">
        <v>3007</v>
      </c>
      <c r="E6476" s="23" t="s">
        <v>2146</v>
      </c>
      <c r="F6476" s="204">
        <v>2.9653649037721102</v>
      </c>
      <c r="G6476" s="205">
        <v>99.087076740546195</v>
      </c>
      <c r="H6476" s="95">
        <f>ACOS(COS(RADIANS(90-F6477)) * COS(RADIANS(90-F6476)) + SIN(RADIANS(90-F6477)) * SIN(RADIANS(90-F6476)) * COS(RADIANS(G6477-G6476))) * 6371392 * IFERROR(IF(AVERAGEIF('TT History'!$B:$B, D6476, 'TT History'!$E:$E) &gt; 9.8%, 1.1205, IF(AVERAGEIF('TT History'!$B:$B, D6476, 'TT History'!$E:$E) &gt;= 8.5%, 1.1055, 1.0525)), 1.0525)</f>
        <v>62.579167897385425</v>
      </c>
    </row>
    <row r="6477" spans="1:8" x14ac:dyDescent="0.25">
      <c r="A6477" t="s">
        <v>176</v>
      </c>
      <c r="B6477" t="str">
        <f>VLOOKUP(C6477, olt_db!$B$2:$E$70, 2, 0)</f>
        <v>OLT-SMGN-Mega_Land</v>
      </c>
      <c r="C6477" t="s">
        <v>2034</v>
      </c>
      <c r="D6477" s="23" t="s">
        <v>3007</v>
      </c>
      <c r="E6477" s="23" t="s">
        <v>2147</v>
      </c>
      <c r="F6477" s="204">
        <v>2.9649564056528601</v>
      </c>
      <c r="G6477" s="205">
        <v>99.086731293105899</v>
      </c>
      <c r="H6477" s="95">
        <f>ACOS(COS(RADIANS(90-F6478)) * COS(RADIANS(90-F6477)) + SIN(RADIANS(90-F6478)) * SIN(RADIANS(90-F6477)) * COS(RADIANS(G6478-G6477))) * 6371392 * IFERROR(IF(AVERAGEIF('TT History'!$B:$B, D6477, 'TT History'!$E:$E) &gt; 9.8%, 1.1205, IF(AVERAGEIF('TT History'!$B:$B, D6477, 'TT History'!$E:$E) &gt;= 8.5%, 1.1055, 1.0525)), 1.0525)</f>
        <v>41.670511509197333</v>
      </c>
    </row>
    <row r="6478" spans="1:8" x14ac:dyDescent="0.25">
      <c r="A6478" t="s">
        <v>176</v>
      </c>
      <c r="B6478" t="str">
        <f>VLOOKUP(C6478, olt_db!$B$2:$E$70, 2, 0)</f>
        <v>OLT-SMGN-Mega_Land</v>
      </c>
      <c r="C6478" t="s">
        <v>2034</v>
      </c>
      <c r="D6478" s="23" t="s">
        <v>3007</v>
      </c>
      <c r="E6478" s="23" t="s">
        <v>2148</v>
      </c>
      <c r="F6478" s="204">
        <v>2.9646144619877499</v>
      </c>
      <c r="G6478" s="205">
        <v>99.086631975837705</v>
      </c>
      <c r="H6478" s="95">
        <f>ACOS(COS(RADIANS(90-F6479)) * COS(RADIANS(90-F6478)) + SIN(RADIANS(90-F6479)) * SIN(RADIANS(90-F6478)) * COS(RADIANS(G6479-G6478))) * 6371392 * IFERROR(IF(AVERAGEIF('TT History'!$B:$B, D6478, 'TT History'!$E:$E) &gt; 9.8%, 1.1205, IF(AVERAGEIF('TT History'!$B:$B, D6478, 'TT History'!$E:$E) &gt;= 8.5%, 1.1055, 1.0525)), 1.0525)</f>
        <v>49.065784933582222</v>
      </c>
    </row>
    <row r="6479" spans="1:8" x14ac:dyDescent="0.25">
      <c r="A6479" t="s">
        <v>176</v>
      </c>
      <c r="B6479" t="str">
        <f>VLOOKUP(C6479, olt_db!$B$2:$E$70, 2, 0)</f>
        <v>OLT-SMGN-Mega_Land</v>
      </c>
      <c r="C6479" t="s">
        <v>2034</v>
      </c>
      <c r="D6479" s="23" t="s">
        <v>3007</v>
      </c>
      <c r="E6479" s="23" t="s">
        <v>2149</v>
      </c>
      <c r="F6479" s="204">
        <v>2.9642718208369399</v>
      </c>
      <c r="G6479" s="205">
        <v>99.086390105017998</v>
      </c>
      <c r="H6479" s="95">
        <f>ACOS(COS(RADIANS(90-F6480)) * COS(RADIANS(90-F6479)) + SIN(RADIANS(90-F6480)) * SIN(RADIANS(90-F6479)) * COS(RADIANS(G6480-G6479))) * 6371392 * IFERROR(IF(AVERAGEIF('TT History'!$B:$B, D6479, 'TT History'!$E:$E) &gt; 9.8%, 1.1205, IF(AVERAGEIF('TT History'!$B:$B, D6479, 'TT History'!$E:$E) &gt;= 8.5%, 1.1055, 1.0525)), 1.0525)</f>
        <v>45.797635360527863</v>
      </c>
    </row>
    <row r="6480" spans="1:8" x14ac:dyDescent="0.25">
      <c r="A6480" t="s">
        <v>176</v>
      </c>
      <c r="B6480" t="str">
        <f>VLOOKUP(C6480, olt_db!$B$2:$E$70, 2, 0)</f>
        <v>OLT-SMGN-Mega_Land</v>
      </c>
      <c r="C6480" t="s">
        <v>2034</v>
      </c>
      <c r="D6480" s="23" t="s">
        <v>3007</v>
      </c>
      <c r="E6480" s="23" t="s">
        <v>2150</v>
      </c>
      <c r="F6480" s="204">
        <v>2.9639789254848101</v>
      </c>
      <c r="G6480" s="205">
        <v>99.086130281352695</v>
      </c>
      <c r="H6480" s="95">
        <f>ACOS(COS(RADIANS(90-F6481)) * COS(RADIANS(90-F6480)) + SIN(RADIANS(90-F6481)) * SIN(RADIANS(90-F6480)) * COS(RADIANS(G6481-G6480))) * 6371392 * IFERROR(IF(AVERAGEIF('TT History'!$B:$B, D6480, 'TT History'!$E:$E) &gt; 9.8%, 1.1205, IF(AVERAGEIF('TT History'!$B:$B, D6480, 'TT History'!$E:$E) &gt;= 8.5%, 1.1055, 1.0525)), 1.0525)</f>
        <v>41.282556880679373</v>
      </c>
    </row>
    <row r="6481" spans="1:8" x14ac:dyDescent="0.25">
      <c r="A6481" t="s">
        <v>176</v>
      </c>
      <c r="B6481" t="str">
        <f>VLOOKUP(C6481, olt_db!$B$2:$E$70, 2, 0)</f>
        <v>OLT-SMGN-Mega_Land</v>
      </c>
      <c r="C6481" t="s">
        <v>2034</v>
      </c>
      <c r="D6481" s="23" t="s">
        <v>3007</v>
      </c>
      <c r="E6481" s="23" t="s">
        <v>2151</v>
      </c>
      <c r="F6481" s="204">
        <v>2.9637454634793299</v>
      </c>
      <c r="G6481" s="205">
        <v>99.085865525242696</v>
      </c>
      <c r="H6481" s="95">
        <f>ACOS(COS(RADIANS(90-F6482)) * COS(RADIANS(90-F6481)) + SIN(RADIANS(90-F6482)) * SIN(RADIANS(90-F6481)) * COS(RADIANS(G6482-G6481))) * 6371392 * IFERROR(IF(AVERAGEIF('TT History'!$B:$B, D6481, 'TT History'!$E:$E) &gt; 9.8%, 1.1205, IF(AVERAGEIF('TT History'!$B:$B, D6481, 'TT History'!$E:$E) &gt;= 8.5%, 1.1055, 1.0525)), 1.0525)</f>
        <v>49.879366986631467</v>
      </c>
    </row>
    <row r="6482" spans="1:8" x14ac:dyDescent="0.25">
      <c r="A6482" t="s">
        <v>176</v>
      </c>
      <c r="B6482" t="str">
        <f>VLOOKUP(C6482, olt_db!$B$2:$E$70, 2, 0)</f>
        <v>OLT-SMGN-Mega_Land</v>
      </c>
      <c r="C6482" t="s">
        <v>2034</v>
      </c>
      <c r="D6482" s="23" t="s">
        <v>3007</v>
      </c>
      <c r="E6482" s="23" t="s">
        <v>2152</v>
      </c>
      <c r="F6482" s="204">
        <v>2.9634809434206799</v>
      </c>
      <c r="G6482" s="205">
        <v>99.0855309314789</v>
      </c>
      <c r="H6482" s="95">
        <f>ACOS(COS(RADIANS(90-F6483)) * COS(RADIANS(90-F6482)) + SIN(RADIANS(90-F6483)) * SIN(RADIANS(90-F6482)) * COS(RADIANS(G6483-G6482))) * 6371392 * IFERROR(IF(AVERAGEIF('TT History'!$B:$B, D6482, 'TT History'!$E:$E) &gt; 9.8%, 1.1205, IF(AVERAGEIF('TT History'!$B:$B, D6482, 'TT History'!$E:$E) &gt;= 8.5%, 1.1055, 1.0525)), 1.0525)</f>
        <v>50.72311816653125</v>
      </c>
    </row>
    <row r="6483" spans="1:8" x14ac:dyDescent="0.25">
      <c r="A6483" t="s">
        <v>176</v>
      </c>
      <c r="B6483" t="str">
        <f>VLOOKUP(C6483, olt_db!$B$2:$E$70, 2, 0)</f>
        <v>OLT-SMGN-Mega_Land</v>
      </c>
      <c r="C6483" t="s">
        <v>2034</v>
      </c>
      <c r="D6483" s="23" t="s">
        <v>3007</v>
      </c>
      <c r="E6483" s="23" t="s">
        <v>2153</v>
      </c>
      <c r="F6483" s="204">
        <v>2.9632463972085001</v>
      </c>
      <c r="G6483" s="205">
        <v>99.085166014387298</v>
      </c>
      <c r="H6483" s="95">
        <f>ACOS(COS(RADIANS(90-F6484)) * COS(RADIANS(90-F6483)) + SIN(RADIANS(90-F6484)) * SIN(RADIANS(90-F6483)) * COS(RADIANS(G6484-G6483))) * 6371392 * IFERROR(IF(AVERAGEIF('TT History'!$B:$B, D6483, 'TT History'!$E:$E) &gt; 9.8%, 1.1205, IF(AVERAGEIF('TT History'!$B:$B, D6483, 'TT History'!$E:$E) &gt;= 8.5%, 1.1055, 1.0525)), 1.0525)</f>
        <v>45.816708739909004</v>
      </c>
    </row>
    <row r="6484" spans="1:8" x14ac:dyDescent="0.25">
      <c r="A6484" t="s">
        <v>176</v>
      </c>
      <c r="B6484" t="str">
        <f>VLOOKUP(C6484, olt_db!$B$2:$E$70, 2, 0)</f>
        <v>OLT-SMGN-Mega_Land</v>
      </c>
      <c r="C6484" t="s">
        <v>2034</v>
      </c>
      <c r="D6484" s="23" t="s">
        <v>3007</v>
      </c>
      <c r="E6484" s="23" t="s">
        <v>2154</v>
      </c>
      <c r="F6484" s="204">
        <v>2.9630428149571202</v>
      </c>
      <c r="G6484" s="205">
        <v>99.084831205888605</v>
      </c>
      <c r="H6484" s="95">
        <f>ACOS(COS(RADIANS(90-F6485)) * COS(RADIANS(90-F6484)) + SIN(RADIANS(90-F6485)) * SIN(RADIANS(90-F6484)) * COS(RADIANS(G6485-G6484))) * 6371392 * IFERROR(IF(AVERAGEIF('TT History'!$B:$B, D6484, 'TT History'!$E:$E) &gt; 9.8%, 1.1205, IF(AVERAGEIF('TT History'!$B:$B, D6484, 'TT History'!$E:$E) &gt;= 8.5%, 1.1055, 1.0525)), 1.0525)</f>
        <v>36.223390548655097</v>
      </c>
    </row>
    <row r="6485" spans="1:8" x14ac:dyDescent="0.25">
      <c r="A6485" t="s">
        <v>176</v>
      </c>
      <c r="B6485" t="str">
        <f>VLOOKUP(C6485, olt_db!$B$2:$E$70, 2, 0)</f>
        <v>OLT-SMGN-Mega_Land</v>
      </c>
      <c r="C6485" t="s">
        <v>2034</v>
      </c>
      <c r="D6485" s="23" t="s">
        <v>3007</v>
      </c>
      <c r="E6485" s="23" t="s">
        <v>2155</v>
      </c>
      <c r="F6485" s="204">
        <v>2.96290085412133</v>
      </c>
      <c r="G6485" s="205">
        <v>99.084555818811396</v>
      </c>
      <c r="H6485" s="95">
        <f>ACOS(COS(RADIANS(90-F6486)) * COS(RADIANS(90-F6485)) + SIN(RADIANS(90-F6486)) * SIN(RADIANS(90-F6485)) * COS(RADIANS(G6486-G6485))) * 6371392 * IFERROR(IF(AVERAGEIF('TT History'!$B:$B, D6485, 'TT History'!$E:$E) &gt; 9.8%, 1.1205, IF(AVERAGEIF('TT History'!$B:$B, D6485, 'TT History'!$E:$E) &gt;= 8.5%, 1.1055, 1.0525)), 1.0525)</f>
        <v>42.413304822135402</v>
      </c>
    </row>
    <row r="6486" spans="1:8" x14ac:dyDescent="0.25">
      <c r="A6486" t="s">
        <v>176</v>
      </c>
      <c r="B6486" t="str">
        <f>VLOOKUP(C6486, olt_db!$B$2:$E$70, 2, 0)</f>
        <v>OLT-SMGN-Mega_Land</v>
      </c>
      <c r="C6486" t="s">
        <v>2034</v>
      </c>
      <c r="D6486" s="23" t="s">
        <v>3007</v>
      </c>
      <c r="E6486" s="23" t="s">
        <v>2036</v>
      </c>
      <c r="F6486" s="204">
        <v>2.96270321485127</v>
      </c>
      <c r="G6486" s="205">
        <v>99.084251669698702</v>
      </c>
      <c r="H6486" s="95">
        <f>ACOS(COS(RADIANS(90-F6487)) * COS(RADIANS(90-F6486)) + SIN(RADIANS(90-F6487)) * SIN(RADIANS(90-F6486)) * COS(RADIANS(G6487-G6486))) * 6371392 * IFERROR(IF(AVERAGEIF('TT History'!$B:$B, D6486, 'TT History'!$E:$E) &gt; 9.8%, 1.1205, IF(AVERAGEIF('TT History'!$B:$B, D6486, 'TT History'!$E:$E) &gt;= 8.5%, 1.1055, 1.0525)), 1.0525)</f>
        <v>70.44758293563882</v>
      </c>
    </row>
    <row r="6487" spans="1:8" x14ac:dyDescent="0.25">
      <c r="A6487" t="s">
        <v>176</v>
      </c>
      <c r="B6487" t="str">
        <f>VLOOKUP(C6487, olt_db!$B$2:$E$70, 2, 0)</f>
        <v>OLT-SMGN-Mega_Land</v>
      </c>
      <c r="C6487" t="s">
        <v>2034</v>
      </c>
      <c r="D6487" s="23" t="s">
        <v>3007</v>
      </c>
      <c r="E6487" s="23" t="s">
        <v>2037</v>
      </c>
      <c r="F6487" s="204">
        <v>2.96239334636366</v>
      </c>
      <c r="G6487" s="205">
        <v>99.083734958134201</v>
      </c>
      <c r="H6487" s="95">
        <f>ACOS(COS(RADIANS(90-F6488)) * COS(RADIANS(90-F6487)) + SIN(RADIANS(90-F6488)) * SIN(RADIANS(90-F6487)) * COS(RADIANS(G6488-G6487))) * 6371392 * IFERROR(IF(AVERAGEIF('TT History'!$B:$B, D6487, 'TT History'!$E:$E) &gt; 9.8%, 1.1205, IF(AVERAGEIF('TT History'!$B:$B, D6487, 'TT History'!$E:$E) &gt;= 8.5%, 1.1055, 1.0525)), 1.0525)</f>
        <v>48.942917792058161</v>
      </c>
    </row>
    <row r="6488" spans="1:8" x14ac:dyDescent="0.25">
      <c r="A6488" t="s">
        <v>176</v>
      </c>
      <c r="B6488" t="str">
        <f>VLOOKUP(C6488, olt_db!$B$2:$E$70, 2, 0)</f>
        <v>OLT-SMGN-Mega_Land</v>
      </c>
      <c r="C6488" t="s">
        <v>2034</v>
      </c>
      <c r="D6488" s="23" t="s">
        <v>3007</v>
      </c>
      <c r="E6488" s="23" t="s">
        <v>2038</v>
      </c>
      <c r="F6488" s="204">
        <v>2.9622020796186401</v>
      </c>
      <c r="G6488" s="205">
        <v>99.083362593593293</v>
      </c>
      <c r="H6488" s="95">
        <f>ACOS(COS(RADIANS(90-F6489)) * COS(RADIANS(90-F6488)) + SIN(RADIANS(90-F6489)) * SIN(RADIANS(90-F6488)) * COS(RADIANS(G6489-G6488))) * 6371392 * IFERROR(IF(AVERAGEIF('TT History'!$B:$B, D6488, 'TT History'!$E:$E) &gt; 9.8%, 1.1205, IF(AVERAGEIF('TT History'!$B:$B, D6488, 'TT History'!$E:$E) &gt;= 8.5%, 1.1055, 1.0525)), 1.0525)</f>
        <v>22.898218098952597</v>
      </c>
    </row>
    <row r="6489" spans="1:8" x14ac:dyDescent="0.25">
      <c r="A6489" t="s">
        <v>176</v>
      </c>
      <c r="B6489" t="str">
        <f>VLOOKUP(C6489, olt_db!$B$2:$E$70, 2, 0)</f>
        <v>OLT-SMGN-Mega_Land</v>
      </c>
      <c r="C6489" t="s">
        <v>2034</v>
      </c>
      <c r="D6489" s="23" t="s">
        <v>3007</v>
      </c>
      <c r="E6489" s="23" t="s">
        <v>2039</v>
      </c>
      <c r="F6489" s="204">
        <v>2.9623673700758402</v>
      </c>
      <c r="G6489" s="205">
        <v>99.083257782883507</v>
      </c>
      <c r="H6489" s="95">
        <f>(ACOS(COS(RADIANS(90-olt_db!F43)) * COS(RADIANS(90-F6489)) + SIN(RADIANS(90-olt_db!F43)) * SIN(RADIANS(90-F6489)) * COS(RADIANS(olt_db!G43-G6489))) * 6371392)*1.105</f>
        <v>12.748178877257191</v>
      </c>
    </row>
    <row r="6490" spans="1:8" x14ac:dyDescent="0.25">
      <c r="A6490" t="s">
        <v>176</v>
      </c>
      <c r="B6490" t="str">
        <f>VLOOKUP(C6490, olt_db!$B$2:$E$70, 2, 0)</f>
        <v>OLT-SMGN-Mega_Land</v>
      </c>
      <c r="C6490" t="s">
        <v>2034</v>
      </c>
      <c r="D6490" s="35" t="s">
        <v>3008</v>
      </c>
      <c r="E6490" s="35" t="s">
        <v>3009</v>
      </c>
      <c r="F6490" s="125">
        <v>2.9029645128569399</v>
      </c>
      <c r="G6490" s="126">
        <v>99.101269983448503</v>
      </c>
      <c r="H6490" s="37">
        <f>ACOS(COS(RADIANS(90-F6491)) * COS(RADIANS(90-F6490)) + SIN(RADIANS(90-F6491)) * SIN(RADIANS(90-F6490)) * COS(RADIANS(G6491-G6490))) * 6371392 * IFERROR(IF(AVERAGEIF('TT History'!$B:$B, D6490, 'TT History'!$E:$E) &gt; 9.8%, 1.1205, IF(AVERAGEIF('TT History'!$B:$B, D6490, 'TT History'!$E:$E) &gt;= 8.5%, 1.1055, 1.0525)), 1.0525)</f>
        <v>9.8069684937519863</v>
      </c>
    </row>
    <row r="6491" spans="1:8" x14ac:dyDescent="0.25">
      <c r="A6491" t="s">
        <v>176</v>
      </c>
      <c r="B6491" t="str">
        <f>VLOOKUP(C6491, olt_db!$B$2:$E$70, 2, 0)</f>
        <v>OLT-SMGN-Mega_Land</v>
      </c>
      <c r="C6491" t="s">
        <v>2034</v>
      </c>
      <c r="D6491" s="35" t="s">
        <v>3008</v>
      </c>
      <c r="E6491" s="35" t="s">
        <v>3010</v>
      </c>
      <c r="F6491" s="125">
        <v>2.90295518732038</v>
      </c>
      <c r="G6491" s="126">
        <v>99.101353356969796</v>
      </c>
      <c r="H6491" s="37">
        <f>ACOS(COS(RADIANS(90-F6492)) * COS(RADIANS(90-F6491)) + SIN(RADIANS(90-F6492)) * SIN(RADIANS(90-F6491)) * COS(RADIANS(G6492-G6491))) * 6371392 * IFERROR(IF(AVERAGEIF('TT History'!$B:$B, D6491, 'TT History'!$E:$E) &gt; 9.8%, 1.1205, IF(AVERAGEIF('TT History'!$B:$B, D6491, 'TT History'!$E:$E) &gt;= 8.5%, 1.1055, 1.0525)), 1.0525)</f>
        <v>9.3924700751440451</v>
      </c>
    </row>
    <row r="6492" spans="1:8" x14ac:dyDescent="0.25">
      <c r="A6492" t="s">
        <v>176</v>
      </c>
      <c r="B6492" t="str">
        <f>VLOOKUP(C6492, olt_db!$B$2:$E$70, 2, 0)</f>
        <v>OLT-SMGN-Mega_Land</v>
      </c>
      <c r="C6492" t="s">
        <v>2034</v>
      </c>
      <c r="D6492" s="35" t="s">
        <v>3008</v>
      </c>
      <c r="E6492" s="35" t="s">
        <v>3011</v>
      </c>
      <c r="F6492" s="125">
        <v>2.9029508715485699</v>
      </c>
      <c r="G6492" s="126">
        <v>99.101433598090793</v>
      </c>
      <c r="H6492" s="37">
        <f>ACOS(COS(RADIANS(90-F6493)) * COS(RADIANS(90-F6492)) + SIN(RADIANS(90-F6493)) * SIN(RADIANS(90-F6492)) * COS(RADIANS(G6493-G6492))) * 6371392 * IFERROR(IF(AVERAGEIF('TT History'!$B:$B, D6492, 'TT History'!$E:$E) &gt; 9.8%, 1.1205, IF(AVERAGEIF('TT History'!$B:$B, D6492, 'TT History'!$E:$E) &gt;= 8.5%, 1.1055, 1.0525)), 1.0525)</f>
        <v>11.167546314434949</v>
      </c>
    </row>
    <row r="6493" spans="1:8" x14ac:dyDescent="0.25">
      <c r="A6493" t="s">
        <v>176</v>
      </c>
      <c r="B6493" t="str">
        <f>VLOOKUP(C6493, olt_db!$B$2:$E$70, 2, 0)</f>
        <v>OLT-SMGN-Mega_Land</v>
      </c>
      <c r="C6493" t="s">
        <v>2034</v>
      </c>
      <c r="D6493" s="35" t="s">
        <v>3008</v>
      </c>
      <c r="E6493" s="35" t="s">
        <v>3012</v>
      </c>
      <c r="F6493" s="125">
        <v>2.9029511005634001</v>
      </c>
      <c r="G6493" s="126">
        <v>99.101529139178993</v>
      </c>
      <c r="H6493" s="37">
        <f>ACOS(COS(RADIANS(90-F6494)) * COS(RADIANS(90-F6493)) + SIN(RADIANS(90-F6494)) * SIN(RADIANS(90-F6493)) * COS(RADIANS(G6494-G6493))) * 6371392 * IFERROR(IF(AVERAGEIF('TT History'!$B:$B, D6493, 'TT History'!$E:$E) &gt; 9.8%, 1.1205, IF(AVERAGEIF('TT History'!$B:$B, D6493, 'TT History'!$E:$E) &gt;= 8.5%, 1.1055, 1.0525)), 1.0525)</f>
        <v>10.471224935271879</v>
      </c>
    </row>
    <row r="6494" spans="1:8" x14ac:dyDescent="0.25">
      <c r="A6494" t="s">
        <v>176</v>
      </c>
      <c r="B6494" t="str">
        <f>VLOOKUP(C6494, olt_db!$B$2:$E$70, 2, 0)</f>
        <v>OLT-SMGN-Mega_Land</v>
      </c>
      <c r="C6494" t="s">
        <v>2034</v>
      </c>
      <c r="D6494" s="35" t="s">
        <v>3008</v>
      </c>
      <c r="E6494" s="35" t="s">
        <v>3013</v>
      </c>
      <c r="F6494" s="125">
        <v>2.9029404748354501</v>
      </c>
      <c r="G6494" s="126">
        <v>99.101618086069607</v>
      </c>
      <c r="H6494" s="37">
        <f>ACOS(COS(RADIANS(90-F6495)) * COS(RADIANS(90-F6494)) + SIN(RADIANS(90-F6495)) * SIN(RADIANS(90-F6494)) * COS(RADIANS(G6495-G6494))) * 6371392 * IFERROR(IF(AVERAGEIF('TT History'!$B:$B, D6494, 'TT History'!$E:$E) &gt; 9.8%, 1.1205, IF(AVERAGEIF('TT History'!$B:$B, D6494, 'TT History'!$E:$E) &gt;= 8.5%, 1.1055, 1.0525)), 1.0525)</f>
        <v>10.856532668230782</v>
      </c>
    </row>
    <row r="6495" spans="1:8" x14ac:dyDescent="0.25">
      <c r="A6495" t="s">
        <v>176</v>
      </c>
      <c r="B6495" t="str">
        <f>VLOOKUP(C6495, olt_db!$B$2:$E$70, 2, 0)</f>
        <v>OLT-SMGN-Mega_Land</v>
      </c>
      <c r="C6495" t="s">
        <v>2034</v>
      </c>
      <c r="D6495" s="35" t="s">
        <v>3008</v>
      </c>
      <c r="E6495" s="35" t="s">
        <v>3014</v>
      </c>
      <c r="F6495" s="125">
        <v>2.9029403002727601</v>
      </c>
      <c r="G6495" s="126">
        <v>99.101710965586605</v>
      </c>
      <c r="H6495" s="37">
        <f>ACOS(COS(RADIANS(90-F6496)) * COS(RADIANS(90-F6495)) + SIN(RADIANS(90-F6496)) * SIN(RADIANS(90-F6495)) * COS(RADIANS(G6496-G6495))) * 6371392 * IFERROR(IF(AVERAGEIF('TT History'!$B:$B, D6495, 'TT History'!$E:$E) &gt; 9.8%, 1.1205, IF(AVERAGEIF('TT History'!$B:$B, D6495, 'TT History'!$E:$E) &gt;= 8.5%, 1.1055, 1.0525)), 1.0525)</f>
        <v>11.907922701455824</v>
      </c>
    </row>
    <row r="6496" spans="1:8" x14ac:dyDescent="0.25">
      <c r="A6496" t="s">
        <v>176</v>
      </c>
      <c r="B6496" t="str">
        <f>VLOOKUP(C6496, olt_db!$B$2:$E$70, 2, 0)</f>
        <v>OLT-SMGN-Mega_Land</v>
      </c>
      <c r="C6496" t="s">
        <v>2034</v>
      </c>
      <c r="D6496" s="35" t="s">
        <v>3008</v>
      </c>
      <c r="E6496" s="35" t="s">
        <v>3015</v>
      </c>
      <c r="F6496" s="125">
        <v>2.90293425521376</v>
      </c>
      <c r="G6496" s="126">
        <v>99.101812661484701</v>
      </c>
      <c r="H6496" s="37">
        <f>ACOS(COS(RADIANS(90-F6497)) * COS(RADIANS(90-F6496)) + SIN(RADIANS(90-F6497)) * SIN(RADIANS(90-F6496)) * COS(RADIANS(G6497-G6496))) * 6371392 * IFERROR(IF(AVERAGEIF('TT History'!$B:$B, D6496, 'TT History'!$E:$E) &gt; 9.8%, 1.1205, IF(AVERAGEIF('TT History'!$B:$B, D6496, 'TT History'!$E:$E) &gt;= 8.5%, 1.1055, 1.0525)), 1.0525)</f>
        <v>14.34549501896967</v>
      </c>
    </row>
    <row r="6497" spans="1:8" x14ac:dyDescent="0.25">
      <c r="A6497" t="s">
        <v>176</v>
      </c>
      <c r="B6497" t="str">
        <f>VLOOKUP(C6497, olt_db!$B$2:$E$70, 2, 0)</f>
        <v>OLT-SMGN-Mega_Land</v>
      </c>
      <c r="C6497" t="s">
        <v>2034</v>
      </c>
      <c r="D6497" s="35" t="s">
        <v>3008</v>
      </c>
      <c r="E6497" s="35" t="s">
        <v>3016</v>
      </c>
      <c r="F6497" s="125">
        <v>2.9029461252195099</v>
      </c>
      <c r="G6497" s="126">
        <v>99.101934808890405</v>
      </c>
      <c r="H6497" s="37">
        <f>ACOS(COS(RADIANS(90-F6498)) * COS(RADIANS(90-F6497)) + SIN(RADIANS(90-F6498)) * SIN(RADIANS(90-F6497)) * COS(RADIANS(G6498-G6497))) * 6371392 * IFERROR(IF(AVERAGEIF('TT History'!$B:$B, D6497, 'TT History'!$E:$E) &gt; 9.8%, 1.1205, IF(AVERAGEIF('TT History'!$B:$B, D6497, 'TT History'!$E:$E) &gt;= 8.5%, 1.1055, 1.0525)), 1.0525)</f>
        <v>12.168371932537223</v>
      </c>
    </row>
    <row r="6498" spans="1:8" x14ac:dyDescent="0.25">
      <c r="A6498" t="s">
        <v>176</v>
      </c>
      <c r="B6498" t="str">
        <f>VLOOKUP(C6498, olt_db!$B$2:$E$70, 2, 0)</f>
        <v>OLT-SMGN-Mega_Land</v>
      </c>
      <c r="C6498" t="s">
        <v>2034</v>
      </c>
      <c r="D6498" s="35" t="s">
        <v>3008</v>
      </c>
      <c r="E6498" s="35" t="s">
        <v>3017</v>
      </c>
      <c r="F6498" s="125">
        <v>2.90295404708794</v>
      </c>
      <c r="G6498" s="126">
        <v>99.102038604174297</v>
      </c>
      <c r="H6498" s="37">
        <f>ACOS(COS(RADIANS(90-F6499)) * COS(RADIANS(90-F6498)) + SIN(RADIANS(90-F6499)) * SIN(RADIANS(90-F6498)) * COS(RADIANS(G6499-G6498))) * 6371392 * IFERROR(IF(AVERAGEIF('TT History'!$B:$B, D6498, 'TT History'!$E:$E) &gt; 9.8%, 1.1205, IF(AVERAGEIF('TT History'!$B:$B, D6498, 'TT History'!$E:$E) &gt;= 8.5%, 1.1055, 1.0525)), 1.0525)</f>
        <v>12.356067889098947</v>
      </c>
    </row>
    <row r="6499" spans="1:8" x14ac:dyDescent="0.25">
      <c r="A6499" t="s">
        <v>176</v>
      </c>
      <c r="B6499" t="str">
        <f>VLOOKUP(C6499, olt_db!$B$2:$E$70, 2, 0)</f>
        <v>OLT-SMGN-Mega_Land</v>
      </c>
      <c r="C6499" t="s">
        <v>2034</v>
      </c>
      <c r="D6499" s="35" t="s">
        <v>3008</v>
      </c>
      <c r="E6499" s="35" t="s">
        <v>3018</v>
      </c>
      <c r="F6499" s="125">
        <v>2.9029857421318899</v>
      </c>
      <c r="G6499" s="126">
        <v>99.102139437932195</v>
      </c>
      <c r="H6499" s="37">
        <f>ACOS(COS(RADIANS(90-F6500)) * COS(RADIANS(90-F6499)) + SIN(RADIANS(90-F6500)) * SIN(RADIANS(90-F6499)) * COS(RADIANS(G6500-G6499))) * 6371392 * IFERROR(IF(AVERAGEIF('TT History'!$B:$B, D6499, 'TT History'!$E:$E) &gt; 9.8%, 1.1205, IF(AVERAGEIF('TT History'!$B:$B, D6499, 'TT History'!$E:$E) &gt;= 8.5%, 1.1055, 1.0525)), 1.0525)</f>
        <v>13.113491394319162</v>
      </c>
    </row>
    <row r="6500" spans="1:8" x14ac:dyDescent="0.25">
      <c r="A6500" t="s">
        <v>176</v>
      </c>
      <c r="B6500" t="str">
        <f>VLOOKUP(C6500, olt_db!$B$2:$E$70, 2, 0)</f>
        <v>OLT-SMGN-Mega_Land</v>
      </c>
      <c r="C6500" t="s">
        <v>2034</v>
      </c>
      <c r="D6500" s="35" t="s">
        <v>3008</v>
      </c>
      <c r="E6500" s="35" t="s">
        <v>3019</v>
      </c>
      <c r="F6500" s="125">
        <v>2.9030404360408801</v>
      </c>
      <c r="G6500" s="126">
        <v>99.102237348929194</v>
      </c>
      <c r="H6500" s="37">
        <f>ACOS(COS(RADIANS(90-F6501)) * COS(RADIANS(90-F6500)) + SIN(RADIANS(90-F6501)) * SIN(RADIANS(90-F6500)) * COS(RADIANS(G6501-G6500))) * 6371392 * IFERROR(IF(AVERAGEIF('TT History'!$B:$B, D6500, 'TT History'!$E:$E) &gt; 9.8%, 1.1205, IF(AVERAGEIF('TT History'!$B:$B, D6500, 'TT History'!$E:$E) &gt;= 8.5%, 1.1055, 1.0525)), 1.0525)</f>
        <v>12.542547281016546</v>
      </c>
    </row>
    <row r="6501" spans="1:8" x14ac:dyDescent="0.25">
      <c r="A6501" t="s">
        <v>176</v>
      </c>
      <c r="B6501" t="str">
        <f>VLOOKUP(C6501, olt_db!$B$2:$E$70, 2, 0)</f>
        <v>OLT-SMGN-Mega_Land</v>
      </c>
      <c r="C6501" t="s">
        <v>2034</v>
      </c>
      <c r="D6501" s="35" t="s">
        <v>3008</v>
      </c>
      <c r="E6501" s="35" t="s">
        <v>3020</v>
      </c>
      <c r="F6501" s="125">
        <v>2.90308768167584</v>
      </c>
      <c r="G6501" s="126">
        <v>99.102333663566299</v>
      </c>
      <c r="H6501" s="37">
        <f>ACOS(COS(RADIANS(90-F6502)) * COS(RADIANS(90-F6501)) + SIN(RADIANS(90-F6502)) * SIN(RADIANS(90-F6501)) * COS(RADIANS(G6502-G6501))) * 6371392 * IFERROR(IF(AVERAGEIF('TT History'!$B:$B, D6501, 'TT History'!$E:$E) &gt; 9.8%, 1.1205, IF(AVERAGEIF('TT History'!$B:$B, D6501, 'TT History'!$E:$E) &gt;= 8.5%, 1.1055, 1.0525)), 1.0525)</f>
        <v>10.332997551897101</v>
      </c>
    </row>
    <row r="6502" spans="1:8" x14ac:dyDescent="0.25">
      <c r="A6502" t="s">
        <v>176</v>
      </c>
      <c r="B6502" t="str">
        <f>VLOOKUP(C6502, olt_db!$B$2:$E$70, 2, 0)</f>
        <v>OLT-SMGN-Mega_Land</v>
      </c>
      <c r="C6502" t="s">
        <v>2034</v>
      </c>
      <c r="D6502" s="35" t="s">
        <v>3008</v>
      </c>
      <c r="E6502" s="35" t="s">
        <v>3021</v>
      </c>
      <c r="F6502" s="125">
        <v>2.90313361318261</v>
      </c>
      <c r="G6502" s="126">
        <v>99.102409162220596</v>
      </c>
      <c r="H6502" s="37">
        <f>ACOS(COS(RADIANS(90-F6503)) * COS(RADIANS(90-F6502)) + SIN(RADIANS(90-F6503)) * SIN(RADIANS(90-F6502)) * COS(RADIANS(G6503-G6502))) * 6371392 * IFERROR(IF(AVERAGEIF('TT History'!$B:$B, D6502, 'TT History'!$E:$E) &gt; 9.8%, 1.1205, IF(AVERAGEIF('TT History'!$B:$B, D6502, 'TT History'!$E:$E) &gt;= 8.5%, 1.1055, 1.0525)), 1.0525)</f>
        <v>11.366942975091636</v>
      </c>
    </row>
    <row r="6503" spans="1:8" x14ac:dyDescent="0.25">
      <c r="A6503" t="s">
        <v>176</v>
      </c>
      <c r="B6503" t="str">
        <f>VLOOKUP(C6503, olt_db!$B$2:$E$70, 2, 0)</f>
        <v>OLT-SMGN-Mega_Land</v>
      </c>
      <c r="C6503" t="s">
        <v>2034</v>
      </c>
      <c r="D6503" s="35" t="s">
        <v>3008</v>
      </c>
      <c r="E6503" s="35" t="s">
        <v>3022</v>
      </c>
      <c r="F6503" s="125">
        <v>2.9031829676654302</v>
      </c>
      <c r="G6503" s="126">
        <v>99.102492920916205</v>
      </c>
      <c r="H6503" s="37">
        <f>ACOS(COS(RADIANS(90-F6504)) * COS(RADIANS(90-F6503)) + SIN(RADIANS(90-F6504)) * SIN(RADIANS(90-F6503)) * COS(RADIANS(G6504-G6503))) * 6371392 * IFERROR(IF(AVERAGEIF('TT History'!$B:$B, D6503, 'TT History'!$E:$E) &gt; 9.8%, 1.1205, IF(AVERAGEIF('TT History'!$B:$B, D6503, 'TT History'!$E:$E) &gt;= 8.5%, 1.1055, 1.0525)), 1.0525)</f>
        <v>15.746123306899166</v>
      </c>
    </row>
    <row r="6504" spans="1:8" x14ac:dyDescent="0.25">
      <c r="A6504" t="s">
        <v>176</v>
      </c>
      <c r="B6504" t="str">
        <f>VLOOKUP(C6504, olt_db!$B$2:$E$70, 2, 0)</f>
        <v>OLT-SMGN-Mega_Land</v>
      </c>
      <c r="C6504" t="s">
        <v>2034</v>
      </c>
      <c r="D6504" s="35" t="s">
        <v>3008</v>
      </c>
      <c r="E6504" s="35" t="s">
        <v>3023</v>
      </c>
      <c r="F6504" s="125">
        <v>2.9032483986656601</v>
      </c>
      <c r="G6504" s="126">
        <v>99.102610630829204</v>
      </c>
      <c r="H6504" s="37">
        <f>ACOS(COS(RADIANS(90-F6505)) * COS(RADIANS(90-F6504)) + SIN(RADIANS(90-F6505)) * SIN(RADIANS(90-F6504)) * COS(RADIANS(G6505-G6504))) * 6371392 * IFERROR(IF(AVERAGEIF('TT History'!$B:$B, D6504, 'TT History'!$E:$E) &gt; 9.8%, 1.1205, IF(AVERAGEIF('TT History'!$B:$B, D6504, 'TT History'!$E:$E) &gt;= 8.5%, 1.1055, 1.0525)), 1.0525)</f>
        <v>12.939876323550925</v>
      </c>
    </row>
    <row r="6505" spans="1:8" x14ac:dyDescent="0.25">
      <c r="A6505" t="s">
        <v>176</v>
      </c>
      <c r="B6505" t="str">
        <f>VLOOKUP(C6505, olt_db!$B$2:$E$70, 2, 0)</f>
        <v>OLT-SMGN-Mega_Land</v>
      </c>
      <c r="C6505" t="s">
        <v>2034</v>
      </c>
      <c r="D6505" s="35" t="s">
        <v>3008</v>
      </c>
      <c r="E6505" s="35" t="s">
        <v>3024</v>
      </c>
      <c r="F6505" s="125">
        <v>2.9032861416985498</v>
      </c>
      <c r="G6505" s="126">
        <v>99.102714682485399</v>
      </c>
      <c r="H6505" s="37">
        <f>ACOS(COS(RADIANS(90-F6506)) * COS(RADIANS(90-F6505)) + SIN(RADIANS(90-F6506)) * SIN(RADIANS(90-F6505)) * COS(RADIANS(G6506-G6505))) * 6371392 * IFERROR(IF(AVERAGEIF('TT History'!$B:$B, D6505, 'TT History'!$E:$E) &gt; 9.8%, 1.1205, IF(AVERAGEIF('TT History'!$B:$B, D6505, 'TT History'!$E:$E) &gt;= 8.5%, 1.1055, 1.0525)), 1.0525)</f>
        <v>10.08208679954784</v>
      </c>
    </row>
    <row r="6506" spans="1:8" x14ac:dyDescent="0.25">
      <c r="A6506" t="s">
        <v>176</v>
      </c>
      <c r="B6506" t="str">
        <f>VLOOKUP(C6506, olt_db!$B$2:$E$70, 2, 0)</f>
        <v>OLT-SMGN-Mega_Land</v>
      </c>
      <c r="C6506" t="s">
        <v>2034</v>
      </c>
      <c r="D6506" s="35" t="s">
        <v>3008</v>
      </c>
      <c r="E6506" s="35" t="s">
        <v>3025</v>
      </c>
      <c r="F6506" s="125">
        <v>2.90332463816085</v>
      </c>
      <c r="G6506" s="126">
        <v>99.102791845806294</v>
      </c>
      <c r="H6506" s="37">
        <f>ACOS(COS(RADIANS(90-F6507)) * COS(RADIANS(90-F6506)) + SIN(RADIANS(90-F6507)) * SIN(RADIANS(90-F6506)) * COS(RADIANS(G6507-G6506))) * 6371392 * IFERROR(IF(AVERAGEIF('TT History'!$B:$B, D6506, 'TT History'!$E:$E) &gt; 9.8%, 1.1205, IF(AVERAGEIF('TT History'!$B:$B, D6506, 'TT History'!$E:$E) &gt;= 8.5%, 1.1055, 1.0525)), 1.0525)</f>
        <v>11.516175669624056</v>
      </c>
    </row>
    <row r="6507" spans="1:8" x14ac:dyDescent="0.25">
      <c r="A6507" t="s">
        <v>176</v>
      </c>
      <c r="B6507" t="str">
        <f>VLOOKUP(C6507, olt_db!$B$2:$E$70, 2, 0)</f>
        <v>OLT-SMGN-Mega_Land</v>
      </c>
      <c r="C6507" t="s">
        <v>2034</v>
      </c>
      <c r="D6507" s="35" t="s">
        <v>3008</v>
      </c>
      <c r="E6507" s="35" t="s">
        <v>3026</v>
      </c>
      <c r="F6507" s="125">
        <v>2.9033753314196402</v>
      </c>
      <c r="G6507" s="126">
        <v>99.102876285507307</v>
      </c>
      <c r="H6507" s="37">
        <f>ACOS(COS(RADIANS(90-F6508)) * COS(RADIANS(90-F6507)) + SIN(RADIANS(90-F6508)) * SIN(RADIANS(90-F6507)) * COS(RADIANS(G6508-G6507))) * 6371392 * IFERROR(IF(AVERAGEIF('TT History'!$B:$B, D6507, 'TT History'!$E:$E) &gt; 9.8%, 1.1205, IF(AVERAGEIF('TT History'!$B:$B, D6507, 'TT History'!$E:$E) &gt;= 8.5%, 1.1055, 1.0525)), 1.0525)</f>
        <v>12.707842875200761</v>
      </c>
    </row>
    <row r="6508" spans="1:8" x14ac:dyDescent="0.25">
      <c r="A6508" t="s">
        <v>176</v>
      </c>
      <c r="B6508" t="str">
        <f>VLOOKUP(C6508, olt_db!$B$2:$E$70, 2, 0)</f>
        <v>OLT-SMGN-Mega_Land</v>
      </c>
      <c r="C6508" t="s">
        <v>2034</v>
      </c>
      <c r="D6508" s="35" t="s">
        <v>3008</v>
      </c>
      <c r="E6508" s="35" t="s">
        <v>3027</v>
      </c>
      <c r="F6508" s="125">
        <v>2.9034439366410498</v>
      </c>
      <c r="G6508" s="126">
        <v>99.102960548469397</v>
      </c>
      <c r="H6508" s="37">
        <f>ACOS(COS(RADIANS(90-F6509)) * COS(RADIANS(90-F6508)) + SIN(RADIANS(90-F6509)) * SIN(RADIANS(90-F6508)) * COS(RADIANS(G6509-G6508))) * 6371392 * IFERROR(IF(AVERAGEIF('TT History'!$B:$B, D6508, 'TT History'!$E:$E) &gt; 9.8%, 1.1205, IF(AVERAGEIF('TT History'!$B:$B, D6508, 'TT History'!$E:$E) &gt;= 8.5%, 1.1055, 1.0525)), 1.0525)</f>
        <v>7.7498689554976892</v>
      </c>
    </row>
    <row r="6509" spans="1:8" x14ac:dyDescent="0.25">
      <c r="A6509" t="s">
        <v>176</v>
      </c>
      <c r="B6509" t="str">
        <f>VLOOKUP(C6509, olt_db!$B$2:$E$70, 2, 0)</f>
        <v>OLT-SMGN-Mega_Land</v>
      </c>
      <c r="C6509" t="s">
        <v>2034</v>
      </c>
      <c r="D6509" s="35" t="s">
        <v>3008</v>
      </c>
      <c r="E6509" s="35" t="s">
        <v>3028</v>
      </c>
      <c r="F6509" s="125">
        <v>2.9035099829403901</v>
      </c>
      <c r="G6509" s="126">
        <v>99.102965290400107</v>
      </c>
      <c r="H6509" s="37">
        <f>ACOS(COS(RADIANS(90-F6510)) * COS(RADIANS(90-F6509)) + SIN(RADIANS(90-F6510)) * SIN(RADIANS(90-F6509)) * COS(RADIANS(G6510-G6509))) * 6371392 * IFERROR(IF(AVERAGEIF('TT History'!$B:$B, D6509, 'TT History'!$E:$E) &gt; 9.8%, 1.1205, IF(AVERAGEIF('TT History'!$B:$B, D6509, 'TT History'!$E:$E) &gt;= 8.5%, 1.1055, 1.0525)), 1.0525)</f>
        <v>18.919207961054344</v>
      </c>
    </row>
    <row r="6510" spans="1:8" x14ac:dyDescent="0.25">
      <c r="A6510" t="s">
        <v>176</v>
      </c>
      <c r="B6510" t="str">
        <f>VLOOKUP(C6510, olt_db!$B$2:$E$70, 2, 0)</f>
        <v>OLT-SMGN-Mega_Land</v>
      </c>
      <c r="C6510" t="s">
        <v>2034</v>
      </c>
      <c r="D6510" s="35" t="s">
        <v>3008</v>
      </c>
      <c r="E6510" s="35" t="s">
        <v>2398</v>
      </c>
      <c r="F6510" s="125">
        <v>2.9036626697526402</v>
      </c>
      <c r="G6510" s="126">
        <v>99.102912145852599</v>
      </c>
      <c r="H6510" s="37">
        <f>ACOS(COS(RADIANS(90-F6511)) * COS(RADIANS(90-F6510)) + SIN(RADIANS(90-F6511)) * SIN(RADIANS(90-F6510)) * COS(RADIANS(G6511-G6510))) * 6371392 * IFERROR(IF(AVERAGEIF('TT History'!$B:$B, D6510, 'TT History'!$E:$E) &gt; 9.8%, 1.1205, IF(AVERAGEIF('TT History'!$B:$B, D6510, 'TT History'!$E:$E) &gt;= 8.5%, 1.1055, 1.0525)), 1.0525)</f>
        <v>11.981069161599256</v>
      </c>
    </row>
    <row r="6511" spans="1:8" x14ac:dyDescent="0.25">
      <c r="A6511" t="s">
        <v>176</v>
      </c>
      <c r="B6511" t="str">
        <f>VLOOKUP(C6511, olt_db!$B$2:$E$70, 2, 0)</f>
        <v>OLT-SMGN-Mega_Land</v>
      </c>
      <c r="C6511" t="s">
        <v>2034</v>
      </c>
      <c r="D6511" s="35" t="s">
        <v>3008</v>
      </c>
      <c r="E6511" s="35" t="s">
        <v>2399</v>
      </c>
      <c r="F6511" s="125">
        <v>2.90372961139244</v>
      </c>
      <c r="G6511" s="126">
        <v>99.102834597307606</v>
      </c>
      <c r="H6511" s="37">
        <f>ACOS(COS(RADIANS(90-F6512)) * COS(RADIANS(90-F6511)) + SIN(RADIANS(90-F6512)) * SIN(RADIANS(90-F6511)) * COS(RADIANS(G6512-G6511))) * 6371392 * IFERROR(IF(AVERAGEIF('TT History'!$B:$B, D6511, 'TT History'!$E:$E) &gt; 9.8%, 1.1205, IF(AVERAGEIF('TT History'!$B:$B, D6511, 'TT History'!$E:$E) &gt;= 8.5%, 1.1055, 1.0525)), 1.0525)</f>
        <v>13.326487218806395</v>
      </c>
    </row>
    <row r="6512" spans="1:8" x14ac:dyDescent="0.25">
      <c r="A6512" t="s">
        <v>176</v>
      </c>
      <c r="B6512" t="str">
        <f>VLOOKUP(C6512, olt_db!$B$2:$E$70, 2, 0)</f>
        <v>OLT-SMGN-Mega_Land</v>
      </c>
      <c r="C6512" t="s">
        <v>2034</v>
      </c>
      <c r="D6512" s="35" t="s">
        <v>3008</v>
      </c>
      <c r="E6512" s="35" t="s">
        <v>2400</v>
      </c>
      <c r="F6512" s="125">
        <v>2.9038099833995501</v>
      </c>
      <c r="G6512" s="126">
        <v>99.102753841992495</v>
      </c>
      <c r="H6512" s="37">
        <f>ACOS(COS(RADIANS(90-F6513)) * COS(RADIANS(90-F6512)) + SIN(RADIANS(90-F6513)) * SIN(RADIANS(90-F6512)) * COS(RADIANS(G6513-G6512))) * 6371392 * IFERROR(IF(AVERAGEIF('TT History'!$B:$B, D6512, 'TT History'!$E:$E) &gt; 9.8%, 1.1205, IF(AVERAGEIF('TT History'!$B:$B, D6512, 'TT History'!$E:$E) &gt;= 8.5%, 1.1055, 1.0525)), 1.0525)</f>
        <v>14.359756859282028</v>
      </c>
    </row>
    <row r="6513" spans="1:8" x14ac:dyDescent="0.25">
      <c r="A6513" t="s">
        <v>176</v>
      </c>
      <c r="B6513" t="str">
        <f>VLOOKUP(C6513, olt_db!$B$2:$E$70, 2, 0)</f>
        <v>OLT-SMGN-Mega_Land</v>
      </c>
      <c r="C6513" t="s">
        <v>2034</v>
      </c>
      <c r="D6513" s="35" t="s">
        <v>3008</v>
      </c>
      <c r="E6513" s="35" t="s">
        <v>2401</v>
      </c>
      <c r="F6513" s="125">
        <v>2.9039020989501299</v>
      </c>
      <c r="G6513" s="126">
        <v>99.102672695091897</v>
      </c>
      <c r="H6513" s="37">
        <f>ACOS(COS(RADIANS(90-F6514)) * COS(RADIANS(90-F6513)) + SIN(RADIANS(90-F6514)) * SIN(RADIANS(90-F6513)) * COS(RADIANS(G6514-G6513))) * 6371392 * IFERROR(IF(AVERAGEIF('TT History'!$B:$B, D6513, 'TT History'!$E:$E) &gt; 9.8%, 1.1205, IF(AVERAGEIF('TT History'!$B:$B, D6513, 'TT History'!$E:$E) &gt;= 8.5%, 1.1055, 1.0525)), 1.0525)</f>
        <v>11.846973509789215</v>
      </c>
    </row>
    <row r="6514" spans="1:8" x14ac:dyDescent="0.25">
      <c r="A6514" t="s">
        <v>176</v>
      </c>
      <c r="B6514" t="str">
        <f>VLOOKUP(C6514, olt_db!$B$2:$E$70, 2, 0)</f>
        <v>OLT-SMGN-Mega_Land</v>
      </c>
      <c r="C6514" t="s">
        <v>2034</v>
      </c>
      <c r="D6514" s="35" t="s">
        <v>3008</v>
      </c>
      <c r="E6514" s="35" t="s">
        <v>2402</v>
      </c>
      <c r="F6514" s="125">
        <v>2.9039795332194598</v>
      </c>
      <c r="G6514" s="126">
        <v>99.102607422383997</v>
      </c>
      <c r="H6514" s="37">
        <f>ACOS(COS(RADIANS(90-F6515)) * COS(RADIANS(90-F6514)) + SIN(RADIANS(90-F6515)) * SIN(RADIANS(90-F6514)) * COS(RADIANS(G6515-G6514))) * 6371392 * IFERROR(IF(AVERAGEIF('TT History'!$B:$B, D6514, 'TT History'!$E:$E) &gt; 9.8%, 1.1205, IF(AVERAGEIF('TT History'!$B:$B, D6514, 'TT History'!$E:$E) &gt;= 8.5%, 1.1055, 1.0525)), 1.0525)</f>
        <v>14.432930277892005</v>
      </c>
    </row>
    <row r="6515" spans="1:8" x14ac:dyDescent="0.25">
      <c r="A6515" t="s">
        <v>176</v>
      </c>
      <c r="B6515" t="str">
        <f>VLOOKUP(C6515, olt_db!$B$2:$E$70, 2, 0)</f>
        <v>OLT-SMGN-Mega_Land</v>
      </c>
      <c r="C6515" t="s">
        <v>2034</v>
      </c>
      <c r="D6515" s="35" t="s">
        <v>3008</v>
      </c>
      <c r="E6515" s="35" t="s">
        <v>2403</v>
      </c>
      <c r="F6515" s="125">
        <v>2.9040903889218002</v>
      </c>
      <c r="G6515" s="126">
        <v>99.102553334560895</v>
      </c>
      <c r="H6515" s="37">
        <f>ACOS(COS(RADIANS(90-F6516)) * COS(RADIANS(90-F6515)) + SIN(RADIANS(90-F6516)) * SIN(RADIANS(90-F6515)) * COS(RADIANS(G6516-G6515))) * 6371392 * IFERROR(IF(AVERAGEIF('TT History'!$B:$B, D6515, 'TT History'!$E:$E) &gt; 9.8%, 1.1205, IF(AVERAGEIF('TT History'!$B:$B, D6515, 'TT History'!$E:$E) &gt;= 8.5%, 1.1055, 1.0525)), 1.0525)</f>
        <v>14.602470279756981</v>
      </c>
    </row>
    <row r="6516" spans="1:8" x14ac:dyDescent="0.25">
      <c r="A6516" t="s">
        <v>176</v>
      </c>
      <c r="B6516" t="str">
        <f>VLOOKUP(C6516, olt_db!$B$2:$E$70, 2, 0)</f>
        <v>OLT-SMGN-Mega_Land</v>
      </c>
      <c r="C6516" t="s">
        <v>2034</v>
      </c>
      <c r="D6516" s="35" t="s">
        <v>3008</v>
      </c>
      <c r="E6516" s="35" t="s">
        <v>2404</v>
      </c>
      <c r="F6516" s="125">
        <v>2.9042051199071901</v>
      </c>
      <c r="G6516" s="126">
        <v>99.102504251746694</v>
      </c>
      <c r="H6516" s="37">
        <f>ACOS(COS(RADIANS(90-F6517)) * COS(RADIANS(90-F6516)) + SIN(RADIANS(90-F6517)) * SIN(RADIANS(90-F6516)) * COS(RADIANS(G6517-G6516))) * 6371392 * IFERROR(IF(AVERAGEIF('TT History'!$B:$B, D6516, 'TT History'!$E:$E) &gt; 9.8%, 1.1205, IF(AVERAGEIF('TT History'!$B:$B, D6516, 'TT History'!$E:$E) &gt;= 8.5%, 1.1055, 1.0525)), 1.0525)</f>
        <v>15.181121412891233</v>
      </c>
    </row>
    <row r="6517" spans="1:8" x14ac:dyDescent="0.25">
      <c r="A6517" t="s">
        <v>176</v>
      </c>
      <c r="B6517" t="str">
        <f>VLOOKUP(C6517, olt_db!$B$2:$E$70, 2, 0)</f>
        <v>OLT-SMGN-Mega_Land</v>
      </c>
      <c r="C6517" t="s">
        <v>2034</v>
      </c>
      <c r="D6517" s="35" t="s">
        <v>3008</v>
      </c>
      <c r="E6517" s="35" t="s">
        <v>2405</v>
      </c>
      <c r="F6517" s="125">
        <v>2.9043303841528001</v>
      </c>
      <c r="G6517" s="126">
        <v>99.102470544582303</v>
      </c>
      <c r="H6517" s="37">
        <f>ACOS(COS(RADIANS(90-F6518)) * COS(RADIANS(90-F6517)) + SIN(RADIANS(90-F6518)) * SIN(RADIANS(90-F6517)) * COS(RADIANS(G6518-G6517))) * 6371392 * IFERROR(IF(AVERAGEIF('TT History'!$B:$B, D6517, 'TT History'!$E:$E) &gt; 9.8%, 1.1205, IF(AVERAGEIF('TT History'!$B:$B, D6517, 'TT History'!$E:$E) &gt;= 8.5%, 1.1055, 1.0525)), 1.0525)</f>
        <v>13.245319047685477</v>
      </c>
    </row>
    <row r="6518" spans="1:8" x14ac:dyDescent="0.25">
      <c r="A6518" t="s">
        <v>176</v>
      </c>
      <c r="B6518" t="str">
        <f>VLOOKUP(C6518, olt_db!$B$2:$E$70, 2, 0)</f>
        <v>OLT-SMGN-Mega_Land</v>
      </c>
      <c r="C6518" t="s">
        <v>2034</v>
      </c>
      <c r="D6518" s="35" t="s">
        <v>3008</v>
      </c>
      <c r="E6518" s="35" t="s">
        <v>2406</v>
      </c>
      <c r="F6518" s="125">
        <v>2.9044435309438899</v>
      </c>
      <c r="G6518" s="126">
        <v>99.102468220961498</v>
      </c>
      <c r="H6518" s="37">
        <f>ACOS(COS(RADIANS(90-F6519)) * COS(RADIANS(90-F6518)) + SIN(RADIANS(90-F6519)) * SIN(RADIANS(90-F6518)) * COS(RADIANS(G6519-G6518))) * 6371392 * IFERROR(IF(AVERAGEIF('TT History'!$B:$B, D6518, 'TT History'!$E:$E) &gt; 9.8%, 1.1205, IF(AVERAGEIF('TT History'!$B:$B, D6518, 'TT History'!$E:$E) &gt;= 8.5%, 1.1055, 1.0525)), 1.0525)</f>
        <v>18.434029551940544</v>
      </c>
    </row>
    <row r="6519" spans="1:8" x14ac:dyDescent="0.25">
      <c r="A6519" t="s">
        <v>176</v>
      </c>
      <c r="B6519" t="str">
        <f>VLOOKUP(C6519, olt_db!$B$2:$E$70, 2, 0)</f>
        <v>OLT-SMGN-Mega_Land</v>
      </c>
      <c r="C6519" t="s">
        <v>2034</v>
      </c>
      <c r="D6519" s="35" t="s">
        <v>3008</v>
      </c>
      <c r="E6519" s="35" t="s">
        <v>2407</v>
      </c>
      <c r="F6519" s="125">
        <v>2.9045991922284</v>
      </c>
      <c r="G6519" s="126">
        <v>99.102492261851495</v>
      </c>
      <c r="H6519" s="37">
        <f>ACOS(COS(RADIANS(90-F6520)) * COS(RADIANS(90-F6519)) + SIN(RADIANS(90-F6520)) * SIN(RADIANS(90-F6519)) * COS(RADIANS(G6520-G6519))) * 6371392 * IFERROR(IF(AVERAGEIF('TT History'!$B:$B, D6519, 'TT History'!$E:$E) &gt; 9.8%, 1.1205, IF(AVERAGEIF('TT History'!$B:$B, D6519, 'TT History'!$E:$E) &gt;= 8.5%, 1.1055, 1.0525)), 1.0525)</f>
        <v>18.544469733790169</v>
      </c>
    </row>
    <row r="6520" spans="1:8" x14ac:dyDescent="0.25">
      <c r="A6520" t="s">
        <v>176</v>
      </c>
      <c r="B6520" t="str">
        <f>VLOOKUP(C6520, olt_db!$B$2:$E$70, 2, 0)</f>
        <v>OLT-SMGN-Mega_Land</v>
      </c>
      <c r="C6520" t="s">
        <v>2034</v>
      </c>
      <c r="D6520" s="35" t="s">
        <v>3008</v>
      </c>
      <c r="E6520" s="35" t="s">
        <v>2408</v>
      </c>
      <c r="F6520" s="125">
        <v>2.90475761209035</v>
      </c>
      <c r="G6520" s="126">
        <v>99.1024951466337</v>
      </c>
      <c r="H6520" s="37">
        <f>ACOS(COS(RADIANS(90-F6521)) * COS(RADIANS(90-F6520)) + SIN(RADIANS(90-F6521)) * SIN(RADIANS(90-F6520)) * COS(RADIANS(G6521-G6520))) * 6371392 * IFERROR(IF(AVERAGEIF('TT History'!$B:$B, D6520, 'TT History'!$E:$E) &gt; 9.8%, 1.1205, IF(AVERAGEIF('TT History'!$B:$B, D6520, 'TT History'!$E:$E) &gt;= 8.5%, 1.1055, 1.0525)), 1.0525)</f>
        <v>13.380325788456343</v>
      </c>
    </row>
    <row r="6521" spans="1:8" x14ac:dyDescent="0.25">
      <c r="A6521" t="s">
        <v>176</v>
      </c>
      <c r="B6521" t="str">
        <f>VLOOKUP(C6521, olt_db!$B$2:$E$70, 2, 0)</f>
        <v>OLT-SMGN-Mega_Land</v>
      </c>
      <c r="C6521" t="s">
        <v>2034</v>
      </c>
      <c r="D6521" s="35" t="s">
        <v>3008</v>
      </c>
      <c r="E6521" s="35" t="s">
        <v>2409</v>
      </c>
      <c r="F6521" s="125">
        <v>2.9048719204562401</v>
      </c>
      <c r="G6521" s="126">
        <v>99.102493363350902</v>
      </c>
      <c r="H6521" s="37">
        <f>ACOS(COS(RADIANS(90-F6522)) * COS(RADIANS(90-F6521)) + SIN(RADIANS(90-F6522)) * SIN(RADIANS(90-F6521)) * COS(RADIANS(G6522-G6521))) * 6371392 * IFERROR(IF(AVERAGEIF('TT History'!$B:$B, D6521, 'TT History'!$E:$E) &gt; 9.8%, 1.1205, IF(AVERAGEIF('TT History'!$B:$B, D6521, 'TT History'!$E:$E) &gt;= 8.5%, 1.1055, 1.0525)), 1.0525)</f>
        <v>13.038656906824922</v>
      </c>
    </row>
    <row r="6522" spans="1:8" x14ac:dyDescent="0.25">
      <c r="A6522" t="s">
        <v>176</v>
      </c>
      <c r="B6522" t="str">
        <f>VLOOKUP(C6522, olt_db!$B$2:$E$70, 2, 0)</f>
        <v>OLT-SMGN-Mega_Land</v>
      </c>
      <c r="C6522" t="s">
        <v>2034</v>
      </c>
      <c r="D6522" s="35" t="s">
        <v>3008</v>
      </c>
      <c r="E6522" s="35" t="s">
        <v>2410</v>
      </c>
      <c r="F6522" s="125">
        <v>2.9049820398456898</v>
      </c>
      <c r="G6522" s="126">
        <v>99.102476480347093</v>
      </c>
      <c r="H6522" s="37">
        <f>ACOS(COS(RADIANS(90-F6523)) * COS(RADIANS(90-F6522)) + SIN(RADIANS(90-F6523)) * SIN(RADIANS(90-F6522)) * COS(RADIANS(G6523-G6522))) * 6371392 * IFERROR(IF(AVERAGEIF('TT History'!$B:$B, D6522, 'TT History'!$E:$E) &gt; 9.8%, 1.1205, IF(AVERAGEIF('TT History'!$B:$B, D6522, 'TT History'!$E:$E) &gt;= 8.5%, 1.1055, 1.0525)), 1.0525)</f>
        <v>14.709434539224716</v>
      </c>
    </row>
    <row r="6523" spans="1:8" x14ac:dyDescent="0.25">
      <c r="A6523" t="s">
        <v>176</v>
      </c>
      <c r="B6523" t="str">
        <f>VLOOKUP(C6523, olt_db!$B$2:$E$70, 2, 0)</f>
        <v>OLT-SMGN-Mega_Land</v>
      </c>
      <c r="C6523" t="s">
        <v>2034</v>
      </c>
      <c r="D6523" s="35" t="s">
        <v>3008</v>
      </c>
      <c r="E6523" s="35" t="s">
        <v>2411</v>
      </c>
      <c r="F6523" s="125">
        <v>2.90510658810161</v>
      </c>
      <c r="G6523" s="126">
        <v>99.1024596113716</v>
      </c>
      <c r="H6523" s="37">
        <f>ACOS(COS(RADIANS(90-F6524)) * COS(RADIANS(90-F6523)) + SIN(RADIANS(90-F6524)) * SIN(RADIANS(90-F6523)) * COS(RADIANS(G6524-G6523))) * 6371392 * IFERROR(IF(AVERAGEIF('TT History'!$B:$B, D6523, 'TT History'!$E:$E) &gt; 9.8%, 1.1205, IF(AVERAGEIF('TT History'!$B:$B, D6523, 'TT History'!$E:$E) &gt;= 8.5%, 1.1055, 1.0525)), 1.0525)</f>
        <v>13.115394851161277</v>
      </c>
    </row>
    <row r="6524" spans="1:8" x14ac:dyDescent="0.25">
      <c r="A6524" t="s">
        <v>176</v>
      </c>
      <c r="B6524" t="str">
        <f>VLOOKUP(C6524, olt_db!$B$2:$E$70, 2, 0)</f>
        <v>OLT-SMGN-Mega_Land</v>
      </c>
      <c r="C6524" t="s">
        <v>2034</v>
      </c>
      <c r="D6524" s="35" t="s">
        <v>3008</v>
      </c>
      <c r="E6524" s="35" t="s">
        <v>2412</v>
      </c>
      <c r="F6524" s="125">
        <v>2.9052178907071302</v>
      </c>
      <c r="G6524" s="126">
        <v>99.102446571860398</v>
      </c>
      <c r="H6524" s="37">
        <f>ACOS(COS(RADIANS(90-F6525)) * COS(RADIANS(90-F6524)) + SIN(RADIANS(90-F6525)) * SIN(RADIANS(90-F6524)) * COS(RADIANS(G6525-G6524))) * 6371392 * IFERROR(IF(AVERAGEIF('TT History'!$B:$B, D6524, 'TT History'!$E:$E) &gt; 9.8%, 1.1205, IF(AVERAGEIF('TT History'!$B:$B, D6524, 'TT History'!$E:$E) &gt;= 8.5%, 1.1055, 1.0525)), 1.0525)</f>
        <v>14.755860709867383</v>
      </c>
    </row>
    <row r="6525" spans="1:8" x14ac:dyDescent="0.25">
      <c r="A6525" t="s">
        <v>176</v>
      </c>
      <c r="B6525" t="str">
        <f>VLOOKUP(C6525, olt_db!$B$2:$E$70, 2, 0)</f>
        <v>OLT-SMGN-Mega_Land</v>
      </c>
      <c r="C6525" t="s">
        <v>2034</v>
      </c>
      <c r="D6525" s="35" t="s">
        <v>3008</v>
      </c>
      <c r="E6525" s="35" t="s">
        <v>2413</v>
      </c>
      <c r="F6525" s="125">
        <v>2.9053413153512602</v>
      </c>
      <c r="G6525" s="126">
        <v>99.102420827949302</v>
      </c>
      <c r="H6525" s="37">
        <f>ACOS(COS(RADIANS(90-F6526)) * COS(RADIANS(90-F6525)) + SIN(RADIANS(90-F6526)) * SIN(RADIANS(90-F6525)) * COS(RADIANS(G6526-G6525))) * 6371392 * IFERROR(IF(AVERAGEIF('TT History'!$B:$B, D6525, 'TT History'!$E:$E) &gt; 9.8%, 1.1205, IF(AVERAGEIF('TT History'!$B:$B, D6525, 'TT History'!$E:$E) &gt;= 8.5%, 1.1055, 1.0525)), 1.0525)</f>
        <v>14.404883965374601</v>
      </c>
    </row>
    <row r="6526" spans="1:8" x14ac:dyDescent="0.25">
      <c r="A6526" t="s">
        <v>176</v>
      </c>
      <c r="B6526" t="str">
        <f>VLOOKUP(C6526, olt_db!$B$2:$E$70, 2, 0)</f>
        <v>OLT-SMGN-Mega_Land</v>
      </c>
      <c r="C6526" t="s">
        <v>2034</v>
      </c>
      <c r="D6526" s="35" t="s">
        <v>3008</v>
      </c>
      <c r="E6526" s="35" t="s">
        <v>2414</v>
      </c>
      <c r="F6526" s="125">
        <v>2.90545619408379</v>
      </c>
      <c r="G6526" s="126">
        <v>99.102376597369698</v>
      </c>
      <c r="H6526" s="37">
        <f>ACOS(COS(RADIANS(90-F6527)) * COS(RADIANS(90-F6526)) + SIN(RADIANS(90-F6527)) * SIN(RADIANS(90-F6526)) * COS(RADIANS(G6527-G6526))) * 6371392 * IFERROR(IF(AVERAGEIF('TT History'!$B:$B, D6526, 'TT History'!$E:$E) &gt; 9.8%, 1.1205, IF(AVERAGEIF('TT History'!$B:$B, D6526, 'TT History'!$E:$E) &gt;= 8.5%, 1.1055, 1.0525)), 1.0525)</f>
        <v>10.207579470873624</v>
      </c>
    </row>
    <row r="6527" spans="1:8" x14ac:dyDescent="0.25">
      <c r="A6527" t="s">
        <v>176</v>
      </c>
      <c r="B6527" t="str">
        <f>VLOOKUP(C6527, olt_db!$B$2:$E$70, 2, 0)</f>
        <v>OLT-SMGN-Mega_Land</v>
      </c>
      <c r="C6527" t="s">
        <v>2034</v>
      </c>
      <c r="D6527" s="35" t="s">
        <v>3008</v>
      </c>
      <c r="E6527" s="35" t="s">
        <v>2415</v>
      </c>
      <c r="F6527" s="125">
        <v>2.9055365229169001</v>
      </c>
      <c r="G6527" s="126">
        <v>99.102342589607801</v>
      </c>
      <c r="H6527" s="37">
        <f>ACOS(COS(RADIANS(90-F6528)) * COS(RADIANS(90-F6527)) + SIN(RADIANS(90-F6528)) * SIN(RADIANS(90-F6527)) * COS(RADIANS(G6528-G6527))) * 6371392 * IFERROR(IF(AVERAGEIF('TT History'!$B:$B, D6527, 'TT History'!$E:$E) &gt; 9.8%, 1.1205, IF(AVERAGEIF('TT History'!$B:$B, D6527, 'TT History'!$E:$E) &gt;= 8.5%, 1.1055, 1.0525)), 1.0525)</f>
        <v>11.116464706231312</v>
      </c>
    </row>
    <row r="6528" spans="1:8" x14ac:dyDescent="0.25">
      <c r="A6528" t="s">
        <v>176</v>
      </c>
      <c r="B6528" t="str">
        <f>VLOOKUP(C6528, olt_db!$B$2:$E$70, 2, 0)</f>
        <v>OLT-SMGN-Mega_Land</v>
      </c>
      <c r="C6528" t="s">
        <v>2034</v>
      </c>
      <c r="D6528" s="35" t="s">
        <v>3008</v>
      </c>
      <c r="E6528" s="35" t="s">
        <v>2416</v>
      </c>
      <c r="F6528" s="125">
        <v>2.90562541945555</v>
      </c>
      <c r="G6528" s="126">
        <v>99.102309095421404</v>
      </c>
      <c r="H6528" s="37">
        <f>ACOS(COS(RADIANS(90-F6529)) * COS(RADIANS(90-F6528)) + SIN(RADIANS(90-F6529)) * SIN(RADIANS(90-F6528)) * COS(RADIANS(G6529-G6528))) * 6371392 * IFERROR(IF(AVERAGEIF('TT History'!$B:$B, D6528, 'TT History'!$E:$E) &gt; 9.8%, 1.1205, IF(AVERAGEIF('TT History'!$B:$B, D6528, 'TT History'!$E:$E) &gt;= 8.5%, 1.1055, 1.0525)), 1.0525)</f>
        <v>13.581422452544835</v>
      </c>
    </row>
    <row r="6529" spans="1:8" x14ac:dyDescent="0.25">
      <c r="A6529" t="s">
        <v>176</v>
      </c>
      <c r="B6529" t="str">
        <f>VLOOKUP(C6529, olt_db!$B$2:$E$70, 2, 0)</f>
        <v>OLT-SMGN-Mega_Land</v>
      </c>
      <c r="C6529" t="s">
        <v>2034</v>
      </c>
      <c r="D6529" s="35" t="s">
        <v>3008</v>
      </c>
      <c r="E6529" s="35" t="s">
        <v>2417</v>
      </c>
      <c r="F6529" s="125">
        <v>2.9057372889995001</v>
      </c>
      <c r="G6529" s="126">
        <v>99.102278215261407</v>
      </c>
      <c r="H6529" s="37">
        <f>ACOS(COS(RADIANS(90-F6530)) * COS(RADIANS(90-F6529)) + SIN(RADIANS(90-F6530)) * SIN(RADIANS(90-F6529)) * COS(RADIANS(G6530-G6529))) * 6371392 * IFERROR(IF(AVERAGEIF('TT History'!$B:$B, D6529, 'TT History'!$E:$E) &gt; 9.8%, 1.1205, IF(AVERAGEIF('TT History'!$B:$B, D6529, 'TT History'!$E:$E) &gt;= 8.5%, 1.1055, 1.0525)), 1.0525)</f>
        <v>13.62656248023767</v>
      </c>
    </row>
    <row r="6530" spans="1:8" x14ac:dyDescent="0.25">
      <c r="A6530" t="s">
        <v>176</v>
      </c>
      <c r="B6530" t="str">
        <f>VLOOKUP(C6530, olt_db!$B$2:$E$70, 2, 0)</f>
        <v>OLT-SMGN-Mega_Land</v>
      </c>
      <c r="C6530" t="s">
        <v>2034</v>
      </c>
      <c r="D6530" s="35" t="s">
        <v>3008</v>
      </c>
      <c r="E6530" s="35" t="s">
        <v>2418</v>
      </c>
      <c r="F6530" s="125">
        <v>2.9058459539085102</v>
      </c>
      <c r="G6530" s="126">
        <v>99.102236365998706</v>
      </c>
      <c r="H6530" s="37">
        <f>ACOS(COS(RADIANS(90-F6531)) * COS(RADIANS(90-F6530)) + SIN(RADIANS(90-F6531)) * SIN(RADIANS(90-F6530)) * COS(RADIANS(G6531-G6530))) * 6371392 * IFERROR(IF(AVERAGEIF('TT History'!$B:$B, D6530, 'TT History'!$E:$E) &gt; 9.8%, 1.1205, IF(AVERAGEIF('TT History'!$B:$B, D6530, 'TT History'!$E:$E) &gt;= 8.5%, 1.1055, 1.0525)), 1.0525)</f>
        <v>12.348388415891508</v>
      </c>
    </row>
    <row r="6531" spans="1:8" x14ac:dyDescent="0.25">
      <c r="A6531" t="s">
        <v>176</v>
      </c>
      <c r="B6531" t="str">
        <f>VLOOKUP(C6531, olt_db!$B$2:$E$70, 2, 0)</f>
        <v>OLT-SMGN-Mega_Land</v>
      </c>
      <c r="C6531" t="s">
        <v>2034</v>
      </c>
      <c r="D6531" s="35" t="s">
        <v>3008</v>
      </c>
      <c r="E6531" s="35" t="s">
        <v>2419</v>
      </c>
      <c r="F6531" s="125">
        <v>2.9059434089706802</v>
      </c>
      <c r="G6531" s="126">
        <v>99.102195889947197</v>
      </c>
      <c r="H6531" s="37">
        <f>ACOS(COS(RADIANS(90-F6532)) * COS(RADIANS(90-F6531)) + SIN(RADIANS(90-F6532)) * SIN(RADIANS(90-F6531)) * COS(RADIANS(G6532-G6531))) * 6371392 * IFERROR(IF(AVERAGEIF('TT History'!$B:$B, D6531, 'TT History'!$E:$E) &gt; 9.8%, 1.1205, IF(AVERAGEIF('TT History'!$B:$B, D6531, 'TT History'!$E:$E) &gt;= 8.5%, 1.1055, 1.0525)), 1.0525)</f>
        <v>22.027861457282775</v>
      </c>
    </row>
    <row r="6532" spans="1:8" x14ac:dyDescent="0.25">
      <c r="A6532" t="s">
        <v>176</v>
      </c>
      <c r="B6532" t="str">
        <f>VLOOKUP(C6532, olt_db!$B$2:$E$70, 2, 0)</f>
        <v>OLT-SMGN-Mega_Land</v>
      </c>
      <c r="C6532" t="s">
        <v>2034</v>
      </c>
      <c r="D6532" s="35" t="s">
        <v>3008</v>
      </c>
      <c r="E6532" s="35" t="s">
        <v>2420</v>
      </c>
      <c r="F6532" s="125">
        <v>2.90611920813831</v>
      </c>
      <c r="G6532" s="126">
        <v>99.102128594880199</v>
      </c>
      <c r="H6532" s="37">
        <f>ACOS(COS(RADIANS(90-F6533)) * COS(RADIANS(90-F6532)) + SIN(RADIANS(90-F6533)) * SIN(RADIANS(90-F6532)) * COS(RADIANS(G6533-G6532))) * 6371392 * IFERROR(IF(AVERAGEIF('TT History'!$B:$B, D6532, 'TT History'!$E:$E) &gt; 9.8%, 1.1205, IF(AVERAGEIF('TT History'!$B:$B, D6532, 'TT History'!$E:$E) &gt;= 8.5%, 1.1055, 1.0525)), 1.0525)</f>
        <v>15.655817655488093</v>
      </c>
    </row>
    <row r="6533" spans="1:8" x14ac:dyDescent="0.25">
      <c r="A6533" t="s">
        <v>176</v>
      </c>
      <c r="B6533" t="str">
        <f>VLOOKUP(C6533, olt_db!$B$2:$E$70, 2, 0)</f>
        <v>OLT-SMGN-Mega_Land</v>
      </c>
      <c r="C6533" t="s">
        <v>2034</v>
      </c>
      <c r="D6533" s="35" t="s">
        <v>3008</v>
      </c>
      <c r="E6533" s="35" t="s">
        <v>2421</v>
      </c>
      <c r="F6533" s="125">
        <v>2.90624066291603</v>
      </c>
      <c r="G6533" s="126">
        <v>99.102072463747902</v>
      </c>
      <c r="H6533" s="37">
        <f>ACOS(COS(RADIANS(90-F6534)) * COS(RADIANS(90-F6533)) + SIN(RADIANS(90-F6534)) * SIN(RADIANS(90-F6533)) * COS(RADIANS(G6534-G6533))) * 6371392 * IFERROR(IF(AVERAGEIF('TT History'!$B:$B, D6533, 'TT History'!$E:$E) &gt; 9.8%, 1.1205, IF(AVERAGEIF('TT History'!$B:$B, D6533, 'TT History'!$E:$E) &gt;= 8.5%, 1.1055, 1.0525)), 1.0525)</f>
        <v>14.190835294020397</v>
      </c>
    </row>
    <row r="6534" spans="1:8" x14ac:dyDescent="0.25">
      <c r="A6534" t="s">
        <v>176</v>
      </c>
      <c r="B6534" t="str">
        <f>VLOOKUP(C6534, olt_db!$B$2:$E$70, 2, 0)</f>
        <v>OLT-SMGN-Mega_Land</v>
      </c>
      <c r="C6534" t="s">
        <v>2034</v>
      </c>
      <c r="D6534" s="35" t="s">
        <v>3008</v>
      </c>
      <c r="E6534" s="35" t="s">
        <v>2422</v>
      </c>
      <c r="F6534" s="125">
        <v>2.9063559895586399</v>
      </c>
      <c r="G6534" s="126">
        <v>99.102034990653095</v>
      </c>
      <c r="H6534" s="37">
        <f>ACOS(COS(RADIANS(90-F6535)) * COS(RADIANS(90-F6534)) + SIN(RADIANS(90-F6535)) * SIN(RADIANS(90-F6534)) * COS(RADIANS(G6535-G6534))) * 6371392 * IFERROR(IF(AVERAGEIF('TT History'!$B:$B, D6534, 'TT History'!$E:$E) &gt; 9.8%, 1.1205, IF(AVERAGEIF('TT History'!$B:$B, D6534, 'TT History'!$E:$E) &gt;= 8.5%, 1.1055, 1.0525)), 1.0525)</f>
        <v>14.914369401028489</v>
      </c>
    </row>
    <row r="6535" spans="1:8" x14ac:dyDescent="0.25">
      <c r="A6535" t="s">
        <v>176</v>
      </c>
      <c r="B6535" t="str">
        <f>VLOOKUP(C6535, olt_db!$B$2:$E$70, 2, 0)</f>
        <v>OLT-SMGN-Mega_Land</v>
      </c>
      <c r="C6535" t="s">
        <v>2034</v>
      </c>
      <c r="D6535" s="35" t="s">
        <v>3008</v>
      </c>
      <c r="E6535" s="35" t="s">
        <v>2423</v>
      </c>
      <c r="F6535" s="125">
        <v>2.9064774716154398</v>
      </c>
      <c r="G6535" s="126">
        <v>99.101996474044697</v>
      </c>
      <c r="H6535" s="37">
        <f>ACOS(COS(RADIANS(90-F6536)) * COS(RADIANS(90-F6535)) + SIN(RADIANS(90-F6536)) * SIN(RADIANS(90-F6535)) * COS(RADIANS(G6536-G6535))) * 6371392 * IFERROR(IF(AVERAGEIF('TT History'!$B:$B, D6535, 'TT History'!$E:$E) &gt; 9.8%, 1.1205, IF(AVERAGEIF('TT History'!$B:$B, D6535, 'TT History'!$E:$E) &gt;= 8.5%, 1.1055, 1.0525)), 1.0525)</f>
        <v>13.011825999015413</v>
      </c>
    </row>
    <row r="6536" spans="1:8" x14ac:dyDescent="0.25">
      <c r="A6536" t="s">
        <v>176</v>
      </c>
      <c r="B6536" t="str">
        <f>VLOOKUP(C6536, olt_db!$B$2:$E$70, 2, 0)</f>
        <v>OLT-SMGN-Mega_Land</v>
      </c>
      <c r="C6536" t="s">
        <v>2034</v>
      </c>
      <c r="D6536" s="35" t="s">
        <v>3008</v>
      </c>
      <c r="E6536" s="35" t="s">
        <v>2424</v>
      </c>
      <c r="F6536" s="125">
        <v>2.90658469902439</v>
      </c>
      <c r="G6536" s="126">
        <v>99.101967075833201</v>
      </c>
      <c r="H6536" s="37">
        <f>ACOS(COS(RADIANS(90-F6537)) * COS(RADIANS(90-F6536)) + SIN(RADIANS(90-F6537)) * SIN(RADIANS(90-F6536)) * COS(RADIANS(G6537-G6536))) * 6371392 * IFERROR(IF(AVERAGEIF('TT History'!$B:$B, D6536, 'TT History'!$E:$E) &gt; 9.8%, 1.1205, IF(AVERAGEIF('TT History'!$B:$B, D6536, 'TT History'!$E:$E) &gt;= 8.5%, 1.1055, 1.0525)), 1.0525)</f>
        <v>16.001509706693778</v>
      </c>
    </row>
    <row r="6537" spans="1:8" x14ac:dyDescent="0.25">
      <c r="A6537" t="s">
        <v>176</v>
      </c>
      <c r="B6537" t="str">
        <f>VLOOKUP(C6537, olt_db!$B$2:$E$70, 2, 0)</f>
        <v>OLT-SMGN-Mega_Land</v>
      </c>
      <c r="C6537" t="s">
        <v>2034</v>
      </c>
      <c r="D6537" s="35" t="s">
        <v>3008</v>
      </c>
      <c r="E6537" s="35" t="s">
        <v>2425</v>
      </c>
      <c r="F6537" s="125">
        <v>2.9067162035238998</v>
      </c>
      <c r="G6537" s="126">
        <v>99.101929613127297</v>
      </c>
      <c r="H6537" s="37">
        <f>ACOS(COS(RADIANS(90-F6538)) * COS(RADIANS(90-F6537)) + SIN(RADIANS(90-F6538)) * SIN(RADIANS(90-F6537)) * COS(RADIANS(G6538-G6537))) * 6371392 * IFERROR(IF(AVERAGEIF('TT History'!$B:$B, D6537, 'TT History'!$E:$E) &gt; 9.8%, 1.1205, IF(AVERAGEIF('TT History'!$B:$B, D6537, 'TT History'!$E:$E) &gt;= 8.5%, 1.1055, 1.0525)), 1.0525)</f>
        <v>12.822048361931017</v>
      </c>
    </row>
    <row r="6538" spans="1:8" x14ac:dyDescent="0.25">
      <c r="A6538" t="s">
        <v>176</v>
      </c>
      <c r="B6538" t="str">
        <f>VLOOKUP(C6538, olt_db!$B$2:$E$70, 2, 0)</f>
        <v>OLT-SMGN-Mega_Land</v>
      </c>
      <c r="C6538" t="s">
        <v>2034</v>
      </c>
      <c r="D6538" s="35" t="s">
        <v>3008</v>
      </c>
      <c r="E6538" s="35" t="s">
        <v>2426</v>
      </c>
      <c r="F6538" s="125">
        <v>2.9068196441713599</v>
      </c>
      <c r="G6538" s="126">
        <v>99.101893470245898</v>
      </c>
      <c r="H6538" s="37">
        <f>ACOS(COS(RADIANS(90-F6539)) * COS(RADIANS(90-F6538)) + SIN(RADIANS(90-F6539)) * SIN(RADIANS(90-F6538)) * COS(RADIANS(G6539-G6538))) * 6371392 * IFERROR(IF(AVERAGEIF('TT History'!$B:$B, D6538, 'TT History'!$E:$E) &gt; 9.8%, 1.1205, IF(AVERAGEIF('TT History'!$B:$B, D6538, 'TT History'!$E:$E) &gt;= 8.5%, 1.1055, 1.0525)), 1.0525)</f>
        <v>13.601992585941392</v>
      </c>
    </row>
    <row r="6539" spans="1:8" x14ac:dyDescent="0.25">
      <c r="A6539" t="s">
        <v>176</v>
      </c>
      <c r="B6539" t="str">
        <f>VLOOKUP(C6539, olt_db!$B$2:$E$70, 2, 0)</f>
        <v>OLT-SMGN-Mega_Land</v>
      </c>
      <c r="C6539" t="s">
        <v>2034</v>
      </c>
      <c r="D6539" s="35" t="s">
        <v>3008</v>
      </c>
      <c r="E6539" s="35" t="s">
        <v>2427</v>
      </c>
      <c r="F6539" s="125">
        <v>2.9069284749625899</v>
      </c>
      <c r="G6539" s="126">
        <v>99.101852643276104</v>
      </c>
      <c r="H6539" s="37">
        <f>ACOS(COS(RADIANS(90-F6540)) * COS(RADIANS(90-F6539)) + SIN(RADIANS(90-F6540)) * SIN(RADIANS(90-F6539)) * COS(RADIANS(G6540-G6539))) * 6371392 * IFERROR(IF(AVERAGEIF('TT History'!$B:$B, D6539, 'TT History'!$E:$E) &gt; 9.8%, 1.1205, IF(AVERAGEIF('TT History'!$B:$B, D6539, 'TT History'!$E:$E) &gt;= 8.5%, 1.1055, 1.0525)), 1.0525)</f>
        <v>12.530201664289866</v>
      </c>
    </row>
    <row r="6540" spans="1:8" x14ac:dyDescent="0.25">
      <c r="A6540" t="s">
        <v>176</v>
      </c>
      <c r="B6540" t="str">
        <f>VLOOKUP(C6540, olt_db!$B$2:$E$70, 2, 0)</f>
        <v>OLT-SMGN-Mega_Land</v>
      </c>
      <c r="C6540" t="s">
        <v>2034</v>
      </c>
      <c r="D6540" s="35" t="s">
        <v>3008</v>
      </c>
      <c r="E6540" s="35" t="s">
        <v>2428</v>
      </c>
      <c r="F6540" s="125">
        <v>2.9070290076568601</v>
      </c>
      <c r="G6540" s="126">
        <v>99.101815786572601</v>
      </c>
      <c r="H6540" s="37">
        <f>ACOS(COS(RADIANS(90-F6541)) * COS(RADIANS(90-F6540)) + SIN(RADIANS(90-F6541)) * SIN(RADIANS(90-F6540)) * COS(RADIANS(G6541-G6540))) * 6371392 * IFERROR(IF(AVERAGEIF('TT History'!$B:$B, D6540, 'TT History'!$E:$E) &gt; 9.8%, 1.1205, IF(AVERAGEIF('TT History'!$B:$B, D6540, 'TT History'!$E:$E) &gt;= 8.5%, 1.1055, 1.0525)), 1.0525)</f>
        <v>14.007765764701846</v>
      </c>
    </row>
    <row r="6541" spans="1:8" x14ac:dyDescent="0.25">
      <c r="A6541" t="s">
        <v>176</v>
      </c>
      <c r="B6541" t="str">
        <f>VLOOKUP(C6541, olt_db!$B$2:$E$70, 2, 0)</f>
        <v>OLT-SMGN-Mega_Land</v>
      </c>
      <c r="C6541" t="s">
        <v>2034</v>
      </c>
      <c r="D6541" s="35" t="s">
        <v>3008</v>
      </c>
      <c r="E6541" s="35" t="s">
        <v>2429</v>
      </c>
      <c r="F6541" s="125">
        <v>2.9071419187492098</v>
      </c>
      <c r="G6541" s="126">
        <v>99.101776038793702</v>
      </c>
      <c r="H6541" s="37">
        <f>ACOS(COS(RADIANS(90-F6542)) * COS(RADIANS(90-F6541)) + SIN(RADIANS(90-F6542)) * SIN(RADIANS(90-F6541)) * COS(RADIANS(G6542-G6541))) * 6371392 * IFERROR(IF(AVERAGEIF('TT History'!$B:$B, D6541, 'TT History'!$E:$E) &gt; 9.8%, 1.1205, IF(AVERAGEIF('TT History'!$B:$B, D6541, 'TT History'!$E:$E) &gt;= 8.5%, 1.1055, 1.0525)), 1.0525)</f>
        <v>13.852218654289619</v>
      </c>
    </row>
    <row r="6542" spans="1:8" x14ac:dyDescent="0.25">
      <c r="A6542" t="s">
        <v>176</v>
      </c>
      <c r="B6542" t="str">
        <f>VLOOKUP(C6542, olt_db!$B$2:$E$70, 2, 0)</f>
        <v>OLT-SMGN-Mega_Land</v>
      </c>
      <c r="C6542" t="s">
        <v>2034</v>
      </c>
      <c r="D6542" s="35" t="s">
        <v>3008</v>
      </c>
      <c r="E6542" s="35" t="s">
        <v>2430</v>
      </c>
      <c r="F6542" s="125">
        <v>2.9072527447841399</v>
      </c>
      <c r="G6542" s="126">
        <v>99.101734451597295</v>
      </c>
      <c r="H6542" s="37">
        <f>ACOS(COS(RADIANS(90-F6543)) * COS(RADIANS(90-F6542)) + SIN(RADIANS(90-F6543)) * SIN(RADIANS(90-F6542)) * COS(RADIANS(G6543-G6542))) * 6371392 * IFERROR(IF(AVERAGEIF('TT History'!$B:$B, D6542, 'TT History'!$E:$E) &gt; 9.8%, 1.1205, IF(AVERAGEIF('TT History'!$B:$B, D6542, 'TT History'!$E:$E) &gt;= 8.5%, 1.1055, 1.0525)), 1.0525)</f>
        <v>10.673807480648764</v>
      </c>
    </row>
    <row r="6543" spans="1:8" x14ac:dyDescent="0.25">
      <c r="A6543" t="s">
        <v>176</v>
      </c>
      <c r="B6543" t="str">
        <f>VLOOKUP(C6543, olt_db!$B$2:$E$70, 2, 0)</f>
        <v>OLT-SMGN-Mega_Land</v>
      </c>
      <c r="C6543" t="s">
        <v>2034</v>
      </c>
      <c r="D6543" s="35" t="s">
        <v>3008</v>
      </c>
      <c r="E6543" s="35" t="s">
        <v>2431</v>
      </c>
      <c r="F6543" s="125">
        <v>2.9073391275720302</v>
      </c>
      <c r="G6543" s="126">
        <v>99.101705164464605</v>
      </c>
      <c r="H6543" s="37">
        <f>ACOS(COS(RADIANS(90-F6544)) * COS(RADIANS(90-F6543)) + SIN(RADIANS(90-F6544)) * SIN(RADIANS(90-F6543)) * COS(RADIANS(G6544-G6543))) * 6371392 * IFERROR(IF(AVERAGEIF('TT History'!$B:$B, D6543, 'TT History'!$E:$E) &gt; 9.8%, 1.1205, IF(AVERAGEIF('TT History'!$B:$B, D6543, 'TT History'!$E:$E) &gt;= 8.5%, 1.1055, 1.0525)), 1.0525)</f>
        <v>11.682745469391282</v>
      </c>
    </row>
    <row r="6544" spans="1:8" x14ac:dyDescent="0.25">
      <c r="A6544" t="s">
        <v>176</v>
      </c>
      <c r="B6544" t="str">
        <f>VLOOKUP(C6544, olt_db!$B$2:$E$70, 2, 0)</f>
        <v>OLT-SMGN-Mega_Land</v>
      </c>
      <c r="C6544" t="s">
        <v>2034</v>
      </c>
      <c r="D6544" s="35" t="s">
        <v>3008</v>
      </c>
      <c r="E6544" s="35" t="s">
        <v>2432</v>
      </c>
      <c r="F6544" s="125">
        <v>2.90743250116883</v>
      </c>
      <c r="G6544" s="126">
        <v>99.101669838125503</v>
      </c>
      <c r="H6544" s="37">
        <f>ACOS(COS(RADIANS(90-F6545)) * COS(RADIANS(90-F6544)) + SIN(RADIANS(90-F6545)) * SIN(RADIANS(90-F6544)) * COS(RADIANS(G6545-G6544))) * 6371392 * IFERROR(IF(AVERAGEIF('TT History'!$B:$B, D6544, 'TT History'!$E:$E) &gt; 9.8%, 1.1205, IF(AVERAGEIF('TT History'!$B:$B, D6544, 'TT History'!$E:$E) &gt;= 8.5%, 1.1055, 1.0525)), 1.0525)</f>
        <v>11.839807192965445</v>
      </c>
    </row>
    <row r="6545" spans="1:8" x14ac:dyDescent="0.25">
      <c r="A6545" t="s">
        <v>176</v>
      </c>
      <c r="B6545" t="str">
        <f>VLOOKUP(C6545, olt_db!$B$2:$E$70, 2, 0)</f>
        <v>OLT-SMGN-Mega_Land</v>
      </c>
      <c r="C6545" t="s">
        <v>2034</v>
      </c>
      <c r="D6545" s="35" t="s">
        <v>3008</v>
      </c>
      <c r="E6545" s="35" t="s">
        <v>2433</v>
      </c>
      <c r="F6545" s="125">
        <v>2.9075274066127399</v>
      </c>
      <c r="G6545" s="126">
        <v>99.101634772236395</v>
      </c>
      <c r="H6545" s="37">
        <f>ACOS(COS(RADIANS(90-F6546)) * COS(RADIANS(90-F6545)) + SIN(RADIANS(90-F6546)) * SIN(RADIANS(90-F6545)) * COS(RADIANS(G6546-G6545))) * 6371392 * IFERROR(IF(AVERAGEIF('TT History'!$B:$B, D6545, 'TT History'!$E:$E) &gt; 9.8%, 1.1205, IF(AVERAGEIF('TT History'!$B:$B, D6545, 'TT History'!$E:$E) &gt;= 8.5%, 1.1055, 1.0525)), 1.0525)</f>
        <v>10.849632475620885</v>
      </c>
    </row>
    <row r="6546" spans="1:8" x14ac:dyDescent="0.25">
      <c r="A6546" t="s">
        <v>176</v>
      </c>
      <c r="B6546" t="str">
        <f>VLOOKUP(C6546, olt_db!$B$2:$E$70, 2, 0)</f>
        <v>OLT-SMGN-Mega_Land</v>
      </c>
      <c r="C6546" t="s">
        <v>2034</v>
      </c>
      <c r="D6546" s="35" t="s">
        <v>3008</v>
      </c>
      <c r="E6546" s="35" t="s">
        <v>2434</v>
      </c>
      <c r="F6546" s="125">
        <v>2.90761474924465</v>
      </c>
      <c r="G6546" s="126">
        <v>99.101603680168196</v>
      </c>
      <c r="H6546" s="37">
        <f>ACOS(COS(RADIANS(90-F6547)) * COS(RADIANS(90-F6546)) + SIN(RADIANS(90-F6547)) * SIN(RADIANS(90-F6546)) * COS(RADIANS(G6547-G6546))) * 6371392 * IFERROR(IF(AVERAGEIF('TT History'!$B:$B, D6546, 'TT History'!$E:$E) &gt; 9.8%, 1.1205, IF(AVERAGEIF('TT History'!$B:$B, D6546, 'TT History'!$E:$E) &gt;= 8.5%, 1.1055, 1.0525)), 1.0525)</f>
        <v>9.0926759039331237</v>
      </c>
    </row>
    <row r="6547" spans="1:8" x14ac:dyDescent="0.25">
      <c r="A6547" t="s">
        <v>176</v>
      </c>
      <c r="B6547" t="str">
        <f>VLOOKUP(C6547, olt_db!$B$2:$E$70, 2, 0)</f>
        <v>OLT-SMGN-Mega_Land</v>
      </c>
      <c r="C6547" t="s">
        <v>2034</v>
      </c>
      <c r="D6547" s="35" t="s">
        <v>3008</v>
      </c>
      <c r="E6547" s="35" t="s">
        <v>2435</v>
      </c>
      <c r="F6547" s="125">
        <v>2.90768716903156</v>
      </c>
      <c r="G6547" s="126">
        <v>99.101575518183196</v>
      </c>
      <c r="H6547" s="37">
        <f>ACOS(COS(RADIANS(90-F6548)) * COS(RADIANS(90-F6547)) + SIN(RADIANS(90-F6548)) * SIN(RADIANS(90-F6547)) * COS(RADIANS(G6548-G6547))) * 6371392 * IFERROR(IF(AVERAGEIF('TT History'!$B:$B, D6547, 'TT History'!$E:$E) &gt; 9.8%, 1.1205, IF(AVERAGEIF('TT History'!$B:$B, D6547, 'TT History'!$E:$E) &gt;= 8.5%, 1.1055, 1.0525)), 1.0525)</f>
        <v>11.619326341679471</v>
      </c>
    </row>
    <row r="6548" spans="1:8" x14ac:dyDescent="0.25">
      <c r="A6548" t="s">
        <v>176</v>
      </c>
      <c r="B6548" t="str">
        <f>VLOOKUP(C6548, olt_db!$B$2:$E$70, 2, 0)</f>
        <v>OLT-SMGN-Mega_Land</v>
      </c>
      <c r="C6548" t="s">
        <v>2034</v>
      </c>
      <c r="D6548" s="35" t="s">
        <v>3008</v>
      </c>
      <c r="E6548" s="35" t="s">
        <v>2436</v>
      </c>
      <c r="F6548" s="125">
        <v>2.9077813332378399</v>
      </c>
      <c r="G6548" s="126">
        <v>99.101544024197395</v>
      </c>
      <c r="H6548" s="37">
        <f>ACOS(COS(RADIANS(90-F6549)) * COS(RADIANS(90-F6548)) + SIN(RADIANS(90-F6549)) * SIN(RADIANS(90-F6548)) * COS(RADIANS(G6549-G6548))) * 6371392 * IFERROR(IF(AVERAGEIF('TT History'!$B:$B, D6548, 'TT History'!$E:$E) &gt; 9.8%, 1.1205, IF(AVERAGEIF('TT History'!$B:$B, D6548, 'TT History'!$E:$E) &gt;= 8.5%, 1.1055, 1.0525)), 1.0525)</f>
        <v>15.962461384146614</v>
      </c>
    </row>
    <row r="6549" spans="1:8" x14ac:dyDescent="0.25">
      <c r="A6549" t="s">
        <v>176</v>
      </c>
      <c r="B6549" t="str">
        <f>VLOOKUP(C6549, olt_db!$B$2:$E$70, 2, 0)</f>
        <v>OLT-SMGN-Mega_Land</v>
      </c>
      <c r="C6549" t="s">
        <v>2034</v>
      </c>
      <c r="D6549" s="35" t="s">
        <v>3008</v>
      </c>
      <c r="E6549" s="35" t="s">
        <v>2437</v>
      </c>
      <c r="F6549" s="125">
        <v>2.9079103222601601</v>
      </c>
      <c r="G6549" s="126">
        <v>99.101499666353305</v>
      </c>
      <c r="H6549" s="37">
        <f>ACOS(COS(RADIANS(90-F6550)) * COS(RADIANS(90-F6549)) + SIN(RADIANS(90-F6550)) * SIN(RADIANS(90-F6549)) * COS(RADIANS(G6550-G6549))) * 6371392 * IFERROR(IF(AVERAGEIF('TT History'!$B:$B, D6549, 'TT History'!$E:$E) &gt; 9.8%, 1.1205, IF(AVERAGEIF('TT History'!$B:$B, D6549, 'TT History'!$E:$E) &gt;= 8.5%, 1.1055, 1.0525)), 1.0525)</f>
        <v>9.5432823020421047</v>
      </c>
    </row>
    <row r="6550" spans="1:8" x14ac:dyDescent="0.25">
      <c r="A6550" t="s">
        <v>176</v>
      </c>
      <c r="B6550" t="str">
        <f>VLOOKUP(C6550, olt_db!$B$2:$E$70, 2, 0)</f>
        <v>OLT-SMGN-Mega_Land</v>
      </c>
      <c r="C6550" t="s">
        <v>2034</v>
      </c>
      <c r="D6550" s="35" t="s">
        <v>3008</v>
      </c>
      <c r="E6550" s="35" t="s">
        <v>2438</v>
      </c>
      <c r="F6550" s="125">
        <v>2.9079864994586799</v>
      </c>
      <c r="G6550" s="126">
        <v>99.101470549780402</v>
      </c>
      <c r="H6550" s="37">
        <f>ACOS(COS(RADIANS(90-F6551)) * COS(RADIANS(90-F6550)) + SIN(RADIANS(90-F6551)) * SIN(RADIANS(90-F6550)) * COS(RADIANS(G6551-G6550))) * 6371392 * IFERROR(IF(AVERAGEIF('TT History'!$B:$B, D6550, 'TT History'!$E:$E) &gt; 9.8%, 1.1205, IF(AVERAGEIF('TT History'!$B:$B, D6550, 'TT History'!$E:$E) &gt;= 8.5%, 1.1055, 1.0525)), 1.0525)</f>
        <v>9.3562549273628157</v>
      </c>
    </row>
    <row r="6551" spans="1:8" x14ac:dyDescent="0.25">
      <c r="A6551" t="s">
        <v>176</v>
      </c>
      <c r="B6551" t="str">
        <f>VLOOKUP(C6551, olt_db!$B$2:$E$70, 2, 0)</f>
        <v>OLT-SMGN-Mega_Land</v>
      </c>
      <c r="C6551" t="s">
        <v>2034</v>
      </c>
      <c r="D6551" s="35" t="s">
        <v>3008</v>
      </c>
      <c r="E6551" s="35" t="s">
        <v>2439</v>
      </c>
      <c r="F6551" s="125">
        <v>2.9080611927733302</v>
      </c>
      <c r="G6551" s="126">
        <v>99.101442009941906</v>
      </c>
      <c r="H6551" s="37">
        <f>ACOS(COS(RADIANS(90-F6552)) * COS(RADIANS(90-F6551)) + SIN(RADIANS(90-F6552)) * SIN(RADIANS(90-F6551)) * COS(RADIANS(G6552-G6551))) * 6371392 * IFERROR(IF(AVERAGEIF('TT History'!$B:$B, D6551, 'TT History'!$E:$E) &gt; 9.8%, 1.1205, IF(AVERAGEIF('TT History'!$B:$B, D6551, 'TT History'!$E:$E) &gt;= 8.5%, 1.1055, 1.0525)), 1.0525)</f>
        <v>12.764682223701319</v>
      </c>
    </row>
    <row r="6552" spans="1:8" x14ac:dyDescent="0.25">
      <c r="A6552" t="s">
        <v>176</v>
      </c>
      <c r="B6552" t="str">
        <f>VLOOKUP(C6552, olt_db!$B$2:$E$70, 2, 0)</f>
        <v>OLT-SMGN-Mega_Land</v>
      </c>
      <c r="C6552" t="s">
        <v>2034</v>
      </c>
      <c r="D6552" s="35" t="s">
        <v>3008</v>
      </c>
      <c r="E6552" s="35" t="s">
        <v>2440</v>
      </c>
      <c r="F6552" s="125">
        <v>2.9081655491642202</v>
      </c>
      <c r="G6552" s="126">
        <v>99.101410269460501</v>
      </c>
      <c r="H6552" s="37">
        <f>ACOS(COS(RADIANS(90-F6553)) * COS(RADIANS(90-F6552)) + SIN(RADIANS(90-F6553)) * SIN(RADIANS(90-F6552)) * COS(RADIANS(G6553-G6552))) * 6371392 * IFERROR(IF(AVERAGEIF('TT History'!$B:$B, D6552, 'TT History'!$E:$E) &gt; 9.8%, 1.1205, IF(AVERAGEIF('TT History'!$B:$B, D6552, 'TT History'!$E:$E) &gt;= 8.5%, 1.1055, 1.0525)), 1.0525)</f>
        <v>10.55244077694273</v>
      </c>
    </row>
    <row r="6553" spans="1:8" x14ac:dyDescent="0.25">
      <c r="A6553" t="s">
        <v>176</v>
      </c>
      <c r="B6553" t="str">
        <f>VLOOKUP(C6553, olt_db!$B$2:$E$70, 2, 0)</f>
        <v>OLT-SMGN-Mega_Land</v>
      </c>
      <c r="C6553" t="s">
        <v>2034</v>
      </c>
      <c r="D6553" s="35" t="s">
        <v>3008</v>
      </c>
      <c r="E6553" s="35" t="s">
        <v>2441</v>
      </c>
      <c r="F6553" s="125">
        <v>2.9082515386958598</v>
      </c>
      <c r="G6553" s="126">
        <v>99.101383114499797</v>
      </c>
      <c r="H6553" s="37">
        <f>ACOS(COS(RADIANS(90-F6554)) * COS(RADIANS(90-F6553)) + SIN(RADIANS(90-F6554)) * SIN(RADIANS(90-F6553)) * COS(RADIANS(G6554-G6553))) * 6371392 * IFERROR(IF(AVERAGEIF('TT History'!$B:$B, D6553, 'TT History'!$E:$E) &gt; 9.8%, 1.1205, IF(AVERAGEIF('TT History'!$B:$B, D6553, 'TT History'!$E:$E) &gt;= 8.5%, 1.1055, 1.0525)), 1.0525)</f>
        <v>11.38230519881029</v>
      </c>
    </row>
    <row r="6554" spans="1:8" x14ac:dyDescent="0.25">
      <c r="A6554" t="s">
        <v>176</v>
      </c>
      <c r="B6554" t="str">
        <f>VLOOKUP(C6554, olt_db!$B$2:$E$70, 2, 0)</f>
        <v>OLT-SMGN-Mega_Land</v>
      </c>
      <c r="C6554" t="s">
        <v>2034</v>
      </c>
      <c r="D6554" s="35" t="s">
        <v>3008</v>
      </c>
      <c r="E6554" s="35" t="s">
        <v>2442</v>
      </c>
      <c r="F6554" s="125">
        <v>2.9083440886326501</v>
      </c>
      <c r="G6554" s="126">
        <v>99.101353199298202</v>
      </c>
      <c r="H6554" s="37">
        <f>ACOS(COS(RADIANS(90-F6555)) * COS(RADIANS(90-F6554)) + SIN(RADIANS(90-F6555)) * SIN(RADIANS(90-F6554)) * COS(RADIANS(G6555-G6554))) * 6371392 * IFERROR(IF(AVERAGEIF('TT History'!$B:$B, D6554, 'TT History'!$E:$E) &gt; 9.8%, 1.1205, IF(AVERAGEIF('TT History'!$B:$B, D6554, 'TT History'!$E:$E) &gt;= 8.5%, 1.1055, 1.0525)), 1.0525)</f>
        <v>8.9275523361835241</v>
      </c>
    </row>
    <row r="6555" spans="1:8" x14ac:dyDescent="0.25">
      <c r="A6555" t="s">
        <v>176</v>
      </c>
      <c r="B6555" t="str">
        <f>VLOOKUP(C6555, olt_db!$B$2:$E$70, 2, 0)</f>
        <v>OLT-SMGN-Mega_Land</v>
      </c>
      <c r="C6555" t="s">
        <v>2034</v>
      </c>
      <c r="D6555" s="35" t="s">
        <v>3008</v>
      </c>
      <c r="E6555" s="35" t="s">
        <v>2443</v>
      </c>
      <c r="F6555" s="125">
        <v>2.9084163162004901</v>
      </c>
      <c r="G6555" s="126">
        <v>99.101328646881697</v>
      </c>
      <c r="H6555" s="37">
        <f>ACOS(COS(RADIANS(90-F6556)) * COS(RADIANS(90-F6555)) + SIN(RADIANS(90-F6556)) * SIN(RADIANS(90-F6555)) * COS(RADIANS(G6556-G6555))) * 6371392 * IFERROR(IF(AVERAGEIF('TT History'!$B:$B, D6555, 'TT History'!$E:$E) &gt; 9.8%, 1.1205, IF(AVERAGEIF('TT History'!$B:$B, D6555, 'TT History'!$E:$E) &gt;= 8.5%, 1.1055, 1.0525)), 1.0525)</f>
        <v>10.0756472624339</v>
      </c>
    </row>
    <row r="6556" spans="1:8" x14ac:dyDescent="0.25">
      <c r="A6556" t="s">
        <v>176</v>
      </c>
      <c r="B6556" t="str">
        <f>VLOOKUP(C6556, olt_db!$B$2:$E$70, 2, 0)</f>
        <v>OLT-SMGN-Mega_Land</v>
      </c>
      <c r="C6556" t="s">
        <v>2034</v>
      </c>
      <c r="D6556" s="35" t="s">
        <v>3008</v>
      </c>
      <c r="E6556" s="35" t="s">
        <v>2444</v>
      </c>
      <c r="F6556" s="125">
        <v>2.9084999722804699</v>
      </c>
      <c r="G6556" s="126">
        <v>99.101308293072805</v>
      </c>
      <c r="H6556" s="37">
        <f>ACOS(COS(RADIANS(90-F6557)) * COS(RADIANS(90-F6556)) + SIN(RADIANS(90-F6557)) * SIN(RADIANS(90-F6556)) * COS(RADIANS(G6557-G6556))) * 6371392 * IFERROR(IF(AVERAGEIF('TT History'!$B:$B, D6556, 'TT History'!$E:$E) &gt; 9.8%, 1.1205, IF(AVERAGEIF('TT History'!$B:$B, D6556, 'TT History'!$E:$E) &gt;= 8.5%, 1.1055, 1.0525)), 1.0525)</f>
        <v>8.2133695457197131</v>
      </c>
    </row>
    <row r="6557" spans="1:8" x14ac:dyDescent="0.25">
      <c r="A6557" t="s">
        <v>176</v>
      </c>
      <c r="B6557" t="str">
        <f>VLOOKUP(C6557, olt_db!$B$2:$E$70, 2, 0)</f>
        <v>OLT-SMGN-Mega_Land</v>
      </c>
      <c r="C6557" t="s">
        <v>2034</v>
      </c>
      <c r="D6557" s="35" t="s">
        <v>3008</v>
      </c>
      <c r="E6557" s="35" t="s">
        <v>2445</v>
      </c>
      <c r="F6557" s="125">
        <v>2.9085681851856799</v>
      </c>
      <c r="G6557" s="126">
        <v>99.101291775883695</v>
      </c>
      <c r="H6557" s="37">
        <f>ACOS(COS(RADIANS(90-F6558)) * COS(RADIANS(90-F6557)) + SIN(RADIANS(90-F6558)) * SIN(RADIANS(90-F6557)) * COS(RADIANS(G6558-G6557))) * 6371392 * IFERROR(IF(AVERAGEIF('TT History'!$B:$B, D6557, 'TT History'!$E:$E) &gt; 9.8%, 1.1205, IF(AVERAGEIF('TT History'!$B:$B, D6557, 'TT History'!$E:$E) &gt;= 8.5%, 1.1055, 1.0525)), 1.0525)</f>
        <v>7.475072273662942</v>
      </c>
    </row>
    <row r="6558" spans="1:8" x14ac:dyDescent="0.25">
      <c r="A6558" t="s">
        <v>176</v>
      </c>
      <c r="B6558" t="str">
        <f>VLOOKUP(C6558, olt_db!$B$2:$E$70, 2, 0)</f>
        <v>OLT-SMGN-Mega_Land</v>
      </c>
      <c r="C6558" t="s">
        <v>2034</v>
      </c>
      <c r="D6558" s="35" t="s">
        <v>3008</v>
      </c>
      <c r="E6558" s="35" t="s">
        <v>2446</v>
      </c>
      <c r="F6558" s="125">
        <v>2.9086293427400198</v>
      </c>
      <c r="G6558" s="126">
        <v>99.101273368951794</v>
      </c>
      <c r="H6558" s="37">
        <f>ACOS(COS(RADIANS(90-F6559)) * COS(RADIANS(90-F6558)) + SIN(RADIANS(90-F6559)) * SIN(RADIANS(90-F6558)) * COS(RADIANS(G6559-G6558))) * 6371392 * IFERROR(IF(AVERAGEIF('TT History'!$B:$B, D6558, 'TT History'!$E:$E) &gt; 9.8%, 1.1205, IF(AVERAGEIF('TT History'!$B:$B, D6558, 'TT History'!$E:$E) &gt;= 8.5%, 1.1055, 1.0525)), 1.0525)</f>
        <v>11.402464073019603</v>
      </c>
    </row>
    <row r="6559" spans="1:8" x14ac:dyDescent="0.25">
      <c r="A6559" t="s">
        <v>176</v>
      </c>
      <c r="B6559" t="str">
        <f>VLOOKUP(C6559, olt_db!$B$2:$E$70, 2, 0)</f>
        <v>OLT-SMGN-Mega_Land</v>
      </c>
      <c r="C6559" t="s">
        <v>2034</v>
      </c>
      <c r="D6559" s="35" t="s">
        <v>3008</v>
      </c>
      <c r="E6559" s="35" t="s">
        <v>2447</v>
      </c>
      <c r="F6559" s="125">
        <v>2.9087240962036001</v>
      </c>
      <c r="G6559" s="126">
        <v>99.101250699273507</v>
      </c>
      <c r="H6559" s="37">
        <f>ACOS(COS(RADIANS(90-F6560)) * COS(RADIANS(90-F6559)) + SIN(RADIANS(90-F6560)) * SIN(RADIANS(90-F6559)) * COS(RADIANS(G6560-G6559))) * 6371392 * IFERROR(IF(AVERAGEIF('TT History'!$B:$B, D6559, 'TT History'!$E:$E) &gt; 9.8%, 1.1205, IF(AVERAGEIF('TT History'!$B:$B, D6559, 'TT History'!$E:$E) &gt;= 8.5%, 1.1055, 1.0525)), 1.0525)</f>
        <v>8.7661535306397607</v>
      </c>
    </row>
    <row r="6560" spans="1:8" x14ac:dyDescent="0.25">
      <c r="A6560" t="s">
        <v>176</v>
      </c>
      <c r="B6560" t="str">
        <f>VLOOKUP(C6560, olt_db!$B$2:$E$70, 2, 0)</f>
        <v>OLT-SMGN-Mega_Land</v>
      </c>
      <c r="C6560" t="s">
        <v>2034</v>
      </c>
      <c r="D6560" s="35" t="s">
        <v>3008</v>
      </c>
      <c r="E6560" s="35" t="s">
        <v>2448</v>
      </c>
      <c r="F6560" s="125">
        <v>2.9087958125646902</v>
      </c>
      <c r="G6560" s="126">
        <v>99.101229072413105</v>
      </c>
      <c r="H6560" s="37">
        <f>ACOS(COS(RADIANS(90-F6561)) * COS(RADIANS(90-F6560)) + SIN(RADIANS(90-F6561)) * SIN(RADIANS(90-F6560)) * COS(RADIANS(G6561-G6560))) * 6371392 * IFERROR(IF(AVERAGEIF('TT History'!$B:$B, D6560, 'TT History'!$E:$E) &gt; 9.8%, 1.1205, IF(AVERAGEIF('TT History'!$B:$B, D6560, 'TT History'!$E:$E) &gt;= 8.5%, 1.1055, 1.0525)), 1.0525)</f>
        <v>11.290702708914161</v>
      </c>
    </row>
    <row r="6561" spans="1:8" x14ac:dyDescent="0.25">
      <c r="A6561" t="s">
        <v>176</v>
      </c>
      <c r="B6561" t="str">
        <f>VLOOKUP(C6561, olt_db!$B$2:$E$70, 2, 0)</f>
        <v>OLT-SMGN-Mega_Land</v>
      </c>
      <c r="C6561" t="s">
        <v>2034</v>
      </c>
      <c r="D6561" s="35" t="s">
        <v>3008</v>
      </c>
      <c r="E6561" s="35" t="s">
        <v>2449</v>
      </c>
      <c r="F6561" s="125">
        <v>2.9088828072045301</v>
      </c>
      <c r="G6561" s="126">
        <v>99.101187326492393</v>
      </c>
      <c r="H6561" s="37">
        <f>ACOS(COS(RADIANS(90-F6562)) * COS(RADIANS(90-F6561)) + SIN(RADIANS(90-F6562)) * SIN(RADIANS(90-F6561)) * COS(RADIANS(G6562-G6561))) * 6371392 * IFERROR(IF(AVERAGEIF('TT History'!$B:$B, D6561, 'TT History'!$E:$E) &gt; 9.8%, 1.1205, IF(AVERAGEIF('TT History'!$B:$B, D6561, 'TT History'!$E:$E) &gt;= 8.5%, 1.1055, 1.0525)), 1.0525)</f>
        <v>11.140242307500378</v>
      </c>
    </row>
    <row r="6562" spans="1:8" x14ac:dyDescent="0.25">
      <c r="A6562" t="s">
        <v>176</v>
      </c>
      <c r="B6562" t="str">
        <f>VLOOKUP(C6562, olt_db!$B$2:$E$70, 2, 0)</f>
        <v>OLT-SMGN-Mega_Land</v>
      </c>
      <c r="C6562" t="s">
        <v>2034</v>
      </c>
      <c r="D6562" s="35" t="s">
        <v>3008</v>
      </c>
      <c r="E6562" s="35" t="s">
        <v>2450</v>
      </c>
      <c r="F6562" s="125">
        <v>2.90896828025351</v>
      </c>
      <c r="G6562" s="126">
        <v>99.101145376722002</v>
      </c>
      <c r="H6562" s="37">
        <f>ACOS(COS(RADIANS(90-F6563)) * COS(RADIANS(90-F6562)) + SIN(RADIANS(90-F6563)) * SIN(RADIANS(90-F6562)) * COS(RADIANS(G6563-G6562))) * 6371392 * IFERROR(IF(AVERAGEIF('TT History'!$B:$B, D6562, 'TT History'!$E:$E) &gt; 9.8%, 1.1205, IF(AVERAGEIF('TT History'!$B:$B, D6562, 'TT History'!$E:$E) &gt;= 8.5%, 1.1055, 1.0525)), 1.0525)</f>
        <v>15.966526859379622</v>
      </c>
    </row>
    <row r="6563" spans="1:8" x14ac:dyDescent="0.25">
      <c r="A6563" t="s">
        <v>176</v>
      </c>
      <c r="B6563" t="str">
        <f>VLOOKUP(C6563, olt_db!$B$2:$E$70, 2, 0)</f>
        <v>OLT-SMGN-Mega_Land</v>
      </c>
      <c r="C6563" t="s">
        <v>2034</v>
      </c>
      <c r="D6563" s="35" t="s">
        <v>3008</v>
      </c>
      <c r="E6563" s="35" t="s">
        <v>2451</v>
      </c>
      <c r="F6563" s="125">
        <v>2.9090879426987799</v>
      </c>
      <c r="G6563" s="126">
        <v>99.101079778135102</v>
      </c>
      <c r="H6563" s="37">
        <f>ACOS(COS(RADIANS(90-F6564)) * COS(RADIANS(90-F6563)) + SIN(RADIANS(90-F6564)) * SIN(RADIANS(90-F6563)) * COS(RADIANS(G6564-G6563))) * 6371392 * IFERROR(IF(AVERAGEIF('TT History'!$B:$B, D6563, 'TT History'!$E:$E) &gt; 9.8%, 1.1205, IF(AVERAGEIF('TT History'!$B:$B, D6563, 'TT History'!$E:$E) &gt;= 8.5%, 1.1055, 1.0525)), 1.0525)</f>
        <v>18.267254031005784</v>
      </c>
    </row>
    <row r="6564" spans="1:8" x14ac:dyDescent="0.25">
      <c r="A6564" t="s">
        <v>176</v>
      </c>
      <c r="B6564" t="str">
        <f>VLOOKUP(C6564, olt_db!$B$2:$E$70, 2, 0)</f>
        <v>OLT-SMGN-Mega_Land</v>
      </c>
      <c r="C6564" t="s">
        <v>2034</v>
      </c>
      <c r="D6564" s="35" t="s">
        <v>3008</v>
      </c>
      <c r="E6564" s="35" t="s">
        <v>2452</v>
      </c>
      <c r="F6564" s="125">
        <v>2.9092281562994402</v>
      </c>
      <c r="G6564" s="126">
        <v>99.101011123308197</v>
      </c>
      <c r="H6564" s="37">
        <f>ACOS(COS(RADIANS(90-F6565)) * COS(RADIANS(90-F6564)) + SIN(RADIANS(90-F6565)) * SIN(RADIANS(90-F6564)) * COS(RADIANS(G6565-G6564))) * 6371392 * IFERROR(IF(AVERAGEIF('TT History'!$B:$B, D6564, 'TT History'!$E:$E) &gt; 9.8%, 1.1205, IF(AVERAGEIF('TT History'!$B:$B, D6564, 'TT History'!$E:$E) &gt;= 8.5%, 1.1055, 1.0525)), 1.0525)</f>
        <v>15.592228465341524</v>
      </c>
    </row>
    <row r="6565" spans="1:8" x14ac:dyDescent="0.25">
      <c r="A6565" t="s">
        <v>176</v>
      </c>
      <c r="B6565" t="str">
        <f>VLOOKUP(C6565, olt_db!$B$2:$E$70, 2, 0)</f>
        <v>OLT-SMGN-Mega_Land</v>
      </c>
      <c r="C6565" t="s">
        <v>2034</v>
      </c>
      <c r="D6565" s="35" t="s">
        <v>3008</v>
      </c>
      <c r="E6565" s="35" t="s">
        <v>2453</v>
      </c>
      <c r="F6565" s="125">
        <v>2.90934851586431</v>
      </c>
      <c r="G6565" s="126">
        <v>99.100953932163307</v>
      </c>
      <c r="H6565" s="37">
        <f>ACOS(COS(RADIANS(90-F6566)) * COS(RADIANS(90-F6565)) + SIN(RADIANS(90-F6566)) * SIN(RADIANS(90-F6565)) * COS(RADIANS(G6566-G6565))) * 6371392 * IFERROR(IF(AVERAGEIF('TT History'!$B:$B, D6565, 'TT History'!$E:$E) &gt; 9.8%, 1.1205, IF(AVERAGEIF('TT History'!$B:$B, D6565, 'TT History'!$E:$E) &gt;= 8.5%, 1.1055, 1.0525)), 1.0525)</f>
        <v>15.377824514007468</v>
      </c>
    </row>
    <row r="6566" spans="1:8" x14ac:dyDescent="0.25">
      <c r="A6566" t="s">
        <v>176</v>
      </c>
      <c r="B6566" t="str">
        <f>VLOOKUP(C6566, olt_db!$B$2:$E$70, 2, 0)</f>
        <v>OLT-SMGN-Mega_Land</v>
      </c>
      <c r="C6566" t="s">
        <v>2034</v>
      </c>
      <c r="D6566" s="35" t="s">
        <v>3008</v>
      </c>
      <c r="E6566" s="35" t="s">
        <v>2454</v>
      </c>
      <c r="F6566" s="125">
        <v>2.9094641863402999</v>
      </c>
      <c r="G6566" s="126">
        <v>99.100891530959501</v>
      </c>
      <c r="H6566" s="37">
        <f>ACOS(COS(RADIANS(90-F6567)) * COS(RADIANS(90-F6566)) + SIN(RADIANS(90-F6567)) * SIN(RADIANS(90-F6566)) * COS(RADIANS(G6567-G6566))) * 6371392 * IFERROR(IF(AVERAGEIF('TT History'!$B:$B, D6566, 'TT History'!$E:$E) &gt; 9.8%, 1.1205, IF(AVERAGEIF('TT History'!$B:$B, D6566, 'TT History'!$E:$E) &gt;= 8.5%, 1.1055, 1.0525)), 1.0525)</f>
        <v>12.761944069898806</v>
      </c>
    </row>
    <row r="6567" spans="1:8" x14ac:dyDescent="0.25">
      <c r="A6567" t="s">
        <v>176</v>
      </c>
      <c r="B6567" t="str">
        <f>VLOOKUP(C6567, olt_db!$B$2:$E$70, 2, 0)</f>
        <v>OLT-SMGN-Mega_Land</v>
      </c>
      <c r="C6567" t="s">
        <v>2034</v>
      </c>
      <c r="D6567" s="35" t="s">
        <v>3008</v>
      </c>
      <c r="E6567" s="35" t="s">
        <v>2455</v>
      </c>
      <c r="F6567" s="125">
        <v>2.9095616699642699</v>
      </c>
      <c r="G6567" s="126">
        <v>99.100842625483097</v>
      </c>
      <c r="H6567" s="37">
        <f>ACOS(COS(RADIANS(90-F6568)) * COS(RADIANS(90-F6567)) + SIN(RADIANS(90-F6568)) * SIN(RADIANS(90-F6567)) * COS(RADIANS(G6568-G6567))) * 6371392 * IFERROR(IF(AVERAGEIF('TT History'!$B:$B, D6567, 'TT History'!$E:$E) &gt; 9.8%, 1.1205, IF(AVERAGEIF('TT History'!$B:$B, D6567, 'TT History'!$E:$E) &gt;= 8.5%, 1.1055, 1.0525)), 1.0525)</f>
        <v>13.036359278636606</v>
      </c>
    </row>
    <row r="6568" spans="1:8" x14ac:dyDescent="0.25">
      <c r="A6568" t="s">
        <v>176</v>
      </c>
      <c r="B6568" t="str">
        <f>VLOOKUP(C6568, olt_db!$B$2:$E$70, 2, 0)</f>
        <v>OLT-SMGN-Mega_Land</v>
      </c>
      <c r="C6568" t="s">
        <v>2034</v>
      </c>
      <c r="D6568" s="35" t="s">
        <v>3008</v>
      </c>
      <c r="E6568" s="35" t="s">
        <v>2456</v>
      </c>
      <c r="F6568" s="125">
        <v>2.9096610974210999</v>
      </c>
      <c r="G6568" s="126">
        <v>99.100792353761705</v>
      </c>
      <c r="H6568" s="37">
        <f>ACOS(COS(RADIANS(90-F6569)) * COS(RADIANS(90-F6568)) + SIN(RADIANS(90-F6569)) * SIN(RADIANS(90-F6568)) * COS(RADIANS(G6569-G6568))) * 6371392 * IFERROR(IF(AVERAGEIF('TT History'!$B:$B, D6568, 'TT History'!$E:$E) &gt; 9.8%, 1.1205, IF(AVERAGEIF('TT History'!$B:$B, D6568, 'TT History'!$E:$E) &gt;= 8.5%, 1.1055, 1.0525)), 1.0525)</f>
        <v>12.022252063121597</v>
      </c>
    </row>
    <row r="6569" spans="1:8" x14ac:dyDescent="0.25">
      <c r="A6569" t="s">
        <v>176</v>
      </c>
      <c r="B6569" t="str">
        <f>VLOOKUP(C6569, olt_db!$B$2:$E$70, 2, 0)</f>
        <v>OLT-SMGN-Mega_Land</v>
      </c>
      <c r="C6569" t="s">
        <v>2034</v>
      </c>
      <c r="D6569" s="35" t="s">
        <v>3008</v>
      </c>
      <c r="E6569" s="35" t="s">
        <v>2457</v>
      </c>
      <c r="F6569" s="125">
        <v>2.9097538576525701</v>
      </c>
      <c r="G6569" s="126">
        <v>99.100748175316795</v>
      </c>
      <c r="H6569" s="37">
        <f>ACOS(COS(RADIANS(90-F6570)) * COS(RADIANS(90-F6569)) + SIN(RADIANS(90-F6570)) * SIN(RADIANS(90-F6569)) * COS(RADIANS(G6570-G6569))) * 6371392 * IFERROR(IF(AVERAGEIF('TT History'!$B:$B, D6569, 'TT History'!$E:$E) &gt; 9.8%, 1.1205, IF(AVERAGEIF('TT History'!$B:$B, D6569, 'TT History'!$E:$E) &gt;= 8.5%, 1.1055, 1.0525)), 1.0525)</f>
        <v>15.030078165112572</v>
      </c>
    </row>
    <row r="6570" spans="1:8" x14ac:dyDescent="0.25">
      <c r="A6570" t="s">
        <v>176</v>
      </c>
      <c r="B6570" t="str">
        <f>VLOOKUP(C6570, olt_db!$B$2:$E$70, 2, 0)</f>
        <v>OLT-SMGN-Mega_Land</v>
      </c>
      <c r="C6570" t="s">
        <v>2034</v>
      </c>
      <c r="D6570" s="35" t="s">
        <v>3008</v>
      </c>
      <c r="E6570" s="35" t="s">
        <v>2458</v>
      </c>
      <c r="F6570" s="125">
        <v>2.9098699546003499</v>
      </c>
      <c r="G6570" s="126">
        <v>99.100693208471796</v>
      </c>
      <c r="H6570" s="37">
        <f>ACOS(COS(RADIANS(90-F6571)) * COS(RADIANS(90-F6570)) + SIN(RADIANS(90-F6571)) * SIN(RADIANS(90-F6570)) * COS(RADIANS(G6571-G6570))) * 6371392 * IFERROR(IF(AVERAGEIF('TT History'!$B:$B, D6570, 'TT History'!$E:$E) &gt; 9.8%, 1.1205, IF(AVERAGEIF('TT History'!$B:$B, D6570, 'TT History'!$E:$E) &gt;= 8.5%, 1.1055, 1.0525)), 1.0525)</f>
        <v>16.763385733596078</v>
      </c>
    </row>
    <row r="6571" spans="1:8" x14ac:dyDescent="0.25">
      <c r="A6571" t="s">
        <v>176</v>
      </c>
      <c r="B6571" t="str">
        <f>VLOOKUP(C6571, olt_db!$B$2:$E$70, 2, 0)</f>
        <v>OLT-SMGN-Mega_Land</v>
      </c>
      <c r="C6571" t="s">
        <v>2034</v>
      </c>
      <c r="D6571" s="35" t="s">
        <v>3008</v>
      </c>
      <c r="E6571" s="35" t="s">
        <v>2459</v>
      </c>
      <c r="F6571" s="125">
        <v>2.9099965892136899</v>
      </c>
      <c r="G6571" s="126">
        <v>99.100626205192398</v>
      </c>
      <c r="H6571" s="37">
        <f>ACOS(COS(RADIANS(90-F6572)) * COS(RADIANS(90-F6571)) + SIN(RADIANS(90-F6572)) * SIN(RADIANS(90-F6571)) * COS(RADIANS(G6572-G6571))) * 6371392 * IFERROR(IF(AVERAGEIF('TT History'!$B:$B, D6571, 'TT History'!$E:$E) &gt; 9.8%, 1.1205, IF(AVERAGEIF('TT History'!$B:$B, D6571, 'TT History'!$E:$E) &gt;= 8.5%, 1.1055, 1.0525)), 1.0525)</f>
        <v>17.824600563676178</v>
      </c>
    </row>
    <row r="6572" spans="1:8" x14ac:dyDescent="0.25">
      <c r="A6572" t="s">
        <v>176</v>
      </c>
      <c r="B6572" t="str">
        <f>VLOOKUP(C6572, olt_db!$B$2:$E$70, 2, 0)</f>
        <v>OLT-SMGN-Mega_Land</v>
      </c>
      <c r="C6572" t="s">
        <v>2034</v>
      </c>
      <c r="D6572" s="35" t="s">
        <v>3008</v>
      </c>
      <c r="E6572" s="35" t="s">
        <v>2460</v>
      </c>
      <c r="F6572" s="125">
        <v>2.91012749986752</v>
      </c>
      <c r="G6572" s="126">
        <v>99.100548291344197</v>
      </c>
      <c r="H6572" s="37">
        <f>ACOS(COS(RADIANS(90-F6573)) * COS(RADIANS(90-F6572)) + SIN(RADIANS(90-F6573)) * SIN(RADIANS(90-F6572)) * COS(RADIANS(G6573-G6572))) * 6371392 * IFERROR(IF(AVERAGEIF('TT History'!$B:$B, D6572, 'TT History'!$E:$E) &gt; 9.8%, 1.1205, IF(AVERAGEIF('TT History'!$B:$B, D6572, 'TT History'!$E:$E) &gt;= 8.5%, 1.1055, 1.0525)), 1.0525)</f>
        <v>15.081807836686131</v>
      </c>
    </row>
    <row r="6573" spans="1:8" x14ac:dyDescent="0.25">
      <c r="A6573" t="s">
        <v>176</v>
      </c>
      <c r="B6573" t="str">
        <f>VLOOKUP(C6573, olt_db!$B$2:$E$70, 2, 0)</f>
        <v>OLT-SMGN-Mega_Land</v>
      </c>
      <c r="C6573" t="s">
        <v>2034</v>
      </c>
      <c r="D6573" s="35" t="s">
        <v>3008</v>
      </c>
      <c r="E6573" s="35" t="s">
        <v>2461</v>
      </c>
      <c r="F6573" s="125">
        <v>2.91023758549894</v>
      </c>
      <c r="G6573" s="126">
        <v>99.100481235766594</v>
      </c>
      <c r="H6573" s="37">
        <f>ACOS(COS(RADIANS(90-F6574)) * COS(RADIANS(90-F6573)) + SIN(RADIANS(90-F6574)) * SIN(RADIANS(90-F6573)) * COS(RADIANS(G6574-G6573))) * 6371392 * IFERROR(IF(AVERAGEIF('TT History'!$B:$B, D6573, 'TT History'!$E:$E) &gt; 9.8%, 1.1205, IF(AVERAGEIF('TT History'!$B:$B, D6573, 'TT History'!$E:$E) &gt;= 8.5%, 1.1055, 1.0525)), 1.0525)</f>
        <v>15.811303962311175</v>
      </c>
    </row>
    <row r="6574" spans="1:8" x14ac:dyDescent="0.25">
      <c r="A6574" t="s">
        <v>176</v>
      </c>
      <c r="B6574" t="str">
        <f>VLOOKUP(C6574, olt_db!$B$2:$E$70, 2, 0)</f>
        <v>OLT-SMGN-Mega_Land</v>
      </c>
      <c r="C6574" t="s">
        <v>2034</v>
      </c>
      <c r="D6574" s="35" t="s">
        <v>3008</v>
      </c>
      <c r="E6574" s="35" t="s">
        <v>2462</v>
      </c>
      <c r="F6574" s="125">
        <v>2.9103569247571199</v>
      </c>
      <c r="G6574" s="126">
        <v>99.100417848781007</v>
      </c>
      <c r="H6574" s="37">
        <f>ACOS(COS(RADIANS(90-F6575)) * COS(RADIANS(90-F6574)) + SIN(RADIANS(90-F6575)) * SIN(RADIANS(90-F6574)) * COS(RADIANS(G6575-G6574))) * 6371392 * IFERROR(IF(AVERAGEIF('TT History'!$B:$B, D6574, 'TT History'!$E:$E) &gt; 9.8%, 1.1205, IF(AVERAGEIF('TT History'!$B:$B, D6574, 'TT History'!$E:$E) &gt;= 8.5%, 1.1055, 1.0525)), 1.0525)</f>
        <v>21.059887310372922</v>
      </c>
    </row>
    <row r="6575" spans="1:8" x14ac:dyDescent="0.25">
      <c r="A6575" t="s">
        <v>176</v>
      </c>
      <c r="B6575" t="str">
        <f>VLOOKUP(C6575, olt_db!$B$2:$E$70, 2, 0)</f>
        <v>OLT-SMGN-Mega_Land</v>
      </c>
      <c r="C6575" t="s">
        <v>2034</v>
      </c>
      <c r="D6575" s="35" t="s">
        <v>3008</v>
      </c>
      <c r="E6575" s="35" t="s">
        <v>2463</v>
      </c>
      <c r="F6575" s="125">
        <v>2.91051625390664</v>
      </c>
      <c r="G6575" s="126">
        <v>99.100334123868905</v>
      </c>
      <c r="H6575" s="37">
        <f>ACOS(COS(RADIANS(90-F6576)) * COS(RADIANS(90-F6575)) + SIN(RADIANS(90-F6576)) * SIN(RADIANS(90-F6575)) * COS(RADIANS(G6576-G6575))) * 6371392 * IFERROR(IF(AVERAGEIF('TT History'!$B:$B, D6575, 'TT History'!$E:$E) &gt; 9.8%, 1.1205, IF(AVERAGEIF('TT History'!$B:$B, D6575, 'TT History'!$E:$E) &gt;= 8.5%, 1.1055, 1.0525)), 1.0525)</f>
        <v>22.26008421347947</v>
      </c>
    </row>
    <row r="6576" spans="1:8" x14ac:dyDescent="0.25">
      <c r="A6576" t="s">
        <v>176</v>
      </c>
      <c r="B6576" t="str">
        <f>VLOOKUP(C6576, olt_db!$B$2:$E$70, 2, 0)</f>
        <v>OLT-SMGN-Mega_Land</v>
      </c>
      <c r="C6576" t="s">
        <v>2034</v>
      </c>
      <c r="D6576" s="35" t="s">
        <v>3008</v>
      </c>
      <c r="E6576" s="35" t="s">
        <v>2464</v>
      </c>
      <c r="F6576" s="125">
        <v>2.9106816443477102</v>
      </c>
      <c r="G6576" s="126">
        <v>99.100240093533401</v>
      </c>
      <c r="H6576" s="37">
        <f>ACOS(COS(RADIANS(90-F6577)) * COS(RADIANS(90-F6576)) + SIN(RADIANS(90-F6577)) * SIN(RADIANS(90-F6576)) * COS(RADIANS(G6577-G6576))) * 6371392 * IFERROR(IF(AVERAGEIF('TT History'!$B:$B, D6576, 'TT History'!$E:$E) &gt; 9.8%, 1.1205, IF(AVERAGEIF('TT History'!$B:$B, D6576, 'TT History'!$E:$E) &gt;= 8.5%, 1.1055, 1.0525)), 1.0525)</f>
        <v>22.121268793062409</v>
      </c>
    </row>
    <row r="6577" spans="1:8" x14ac:dyDescent="0.25">
      <c r="A6577" t="s">
        <v>176</v>
      </c>
      <c r="B6577" t="str">
        <f>VLOOKUP(C6577, olt_db!$B$2:$E$70, 2, 0)</f>
        <v>OLT-SMGN-Mega_Land</v>
      </c>
      <c r="C6577" t="s">
        <v>2034</v>
      </c>
      <c r="D6577" s="35" t="s">
        <v>3008</v>
      </c>
      <c r="E6577" s="35" t="s">
        <v>2465</v>
      </c>
      <c r="F6577" s="125">
        <v>2.9108485427827602</v>
      </c>
      <c r="G6577" s="126">
        <v>99.100151270569498</v>
      </c>
      <c r="H6577" s="37">
        <f>ACOS(COS(RADIANS(90-F6578)) * COS(RADIANS(90-F6577)) + SIN(RADIANS(90-F6578)) * SIN(RADIANS(90-F6577)) * COS(RADIANS(G6578-G6577))) * 6371392 * IFERROR(IF(AVERAGEIF('TT History'!$B:$B, D6577, 'TT History'!$E:$E) &gt; 9.8%, 1.1205, IF(AVERAGEIF('TT History'!$B:$B, D6577, 'TT History'!$E:$E) &gt;= 8.5%, 1.1055, 1.0525)), 1.0525)</f>
        <v>21.201413576209369</v>
      </c>
    </row>
    <row r="6578" spans="1:8" x14ac:dyDescent="0.25">
      <c r="A6578" t="s">
        <v>176</v>
      </c>
      <c r="B6578" t="str">
        <f>VLOOKUP(C6578, olt_db!$B$2:$E$70, 2, 0)</f>
        <v>OLT-SMGN-Mega_Land</v>
      </c>
      <c r="C6578" t="s">
        <v>2034</v>
      </c>
      <c r="D6578" s="35" t="s">
        <v>3008</v>
      </c>
      <c r="E6578" s="35" t="s">
        <v>2466</v>
      </c>
      <c r="F6578" s="125">
        <v>2.9110097735360001</v>
      </c>
      <c r="G6578" s="126">
        <v>99.100068591011905</v>
      </c>
      <c r="H6578" s="37">
        <f>ACOS(COS(RADIANS(90-F6579)) * COS(RADIANS(90-F6578)) + SIN(RADIANS(90-F6579)) * SIN(RADIANS(90-F6578)) * COS(RADIANS(G6579-G6578))) * 6371392 * IFERROR(IF(AVERAGEIF('TT History'!$B:$B, D6578, 'TT History'!$E:$E) &gt; 9.8%, 1.1205, IF(AVERAGEIF('TT History'!$B:$B, D6578, 'TT History'!$E:$E) &gt;= 8.5%, 1.1055, 1.0525)), 1.0525)</f>
        <v>21.388036128677435</v>
      </c>
    </row>
    <row r="6579" spans="1:8" x14ac:dyDescent="0.25">
      <c r="A6579" t="s">
        <v>176</v>
      </c>
      <c r="B6579" t="str">
        <f>VLOOKUP(C6579, olt_db!$B$2:$E$70, 2, 0)</f>
        <v>OLT-SMGN-Mega_Land</v>
      </c>
      <c r="C6579" t="s">
        <v>2034</v>
      </c>
      <c r="D6579" s="35" t="s">
        <v>3008</v>
      </c>
      <c r="E6579" s="35" t="s">
        <v>2467</v>
      </c>
      <c r="F6579" s="125">
        <v>2.9111621343335701</v>
      </c>
      <c r="G6579" s="126">
        <v>99.099967560702098</v>
      </c>
      <c r="H6579" s="37">
        <f>ACOS(COS(RADIANS(90-F6580)) * COS(RADIANS(90-F6579)) + SIN(RADIANS(90-F6580)) * SIN(RADIANS(90-F6579)) * COS(RADIANS(G6580-G6579))) * 6371392 * IFERROR(IF(AVERAGEIF('TT History'!$B:$B, D6579, 'TT History'!$E:$E) &gt; 9.8%, 1.1205, IF(AVERAGEIF('TT History'!$B:$B, D6579, 'TT History'!$E:$E) &gt;= 8.5%, 1.1055, 1.0525)), 1.0525)</f>
        <v>28.446506516063533</v>
      </c>
    </row>
    <row r="6580" spans="1:8" x14ac:dyDescent="0.25">
      <c r="A6580" t="s">
        <v>176</v>
      </c>
      <c r="B6580" t="str">
        <f>VLOOKUP(C6580, olt_db!$B$2:$E$70, 2, 0)</f>
        <v>OLT-SMGN-Mega_Land</v>
      </c>
      <c r="C6580" t="s">
        <v>2034</v>
      </c>
      <c r="D6580" s="35" t="s">
        <v>3008</v>
      </c>
      <c r="E6580" s="35" t="s">
        <v>2468</v>
      </c>
      <c r="F6580" s="125">
        <v>2.9113741484084401</v>
      </c>
      <c r="G6580" s="126">
        <v>99.099848563100394</v>
      </c>
      <c r="H6580" s="37">
        <f>ACOS(COS(RADIANS(90-F6581)) * COS(RADIANS(90-F6580)) + SIN(RADIANS(90-F6581)) * SIN(RADIANS(90-F6580)) * COS(RADIANS(G6581-G6580))) * 6371392 * IFERROR(IF(AVERAGEIF('TT History'!$B:$B, D6580, 'TT History'!$E:$E) &gt; 9.8%, 1.1205, IF(AVERAGEIF('TT History'!$B:$B, D6580, 'TT History'!$E:$E) &gt;= 8.5%, 1.1055, 1.0525)), 1.0525)</f>
        <v>33.893326268415713</v>
      </c>
    </row>
    <row r="6581" spans="1:8" x14ac:dyDescent="0.25">
      <c r="A6581" t="s">
        <v>176</v>
      </c>
      <c r="B6581" t="str">
        <f>VLOOKUP(C6581, olt_db!$B$2:$E$70, 2, 0)</f>
        <v>OLT-SMGN-Mega_Land</v>
      </c>
      <c r="C6581" t="s">
        <v>2034</v>
      </c>
      <c r="D6581" s="35" t="s">
        <v>3008</v>
      </c>
      <c r="E6581" s="35" t="s">
        <v>2469</v>
      </c>
      <c r="F6581" s="125">
        <v>2.9116178149462901</v>
      </c>
      <c r="G6581" s="126">
        <v>99.099691875093498</v>
      </c>
      <c r="H6581" s="37">
        <f>ACOS(COS(RADIANS(90-F6582)) * COS(RADIANS(90-F6581)) + SIN(RADIANS(90-F6582)) * SIN(RADIANS(90-F6581)) * COS(RADIANS(G6582-G6581))) * 6371392 * IFERROR(IF(AVERAGEIF('TT History'!$B:$B, D6581, 'TT History'!$E:$E) &gt; 9.8%, 1.1205, IF(AVERAGEIF('TT History'!$B:$B, D6581, 'TT History'!$E:$E) &gt;= 8.5%, 1.1055, 1.0525)), 1.0525)</f>
        <v>34.48778001091619</v>
      </c>
    </row>
    <row r="6582" spans="1:8" x14ac:dyDescent="0.25">
      <c r="A6582" t="s">
        <v>176</v>
      </c>
      <c r="B6582" t="str">
        <f>VLOOKUP(C6582, olt_db!$B$2:$E$70, 2, 0)</f>
        <v>OLT-SMGN-Mega_Land</v>
      </c>
      <c r="C6582" t="s">
        <v>2034</v>
      </c>
      <c r="D6582" s="35" t="s">
        <v>3008</v>
      </c>
      <c r="E6582" s="35" t="s">
        <v>2470</v>
      </c>
      <c r="F6582" s="125">
        <v>2.9118794975698701</v>
      </c>
      <c r="G6582" s="126">
        <v>99.099556234727203</v>
      </c>
      <c r="H6582" s="37">
        <f>ACOS(COS(RADIANS(90-F6583)) * COS(RADIANS(90-F6582)) + SIN(RADIANS(90-F6583)) * SIN(RADIANS(90-F6582)) * COS(RADIANS(G6583-G6582))) * 6371392 * IFERROR(IF(AVERAGEIF('TT History'!$B:$B, D6582, 'TT History'!$E:$E) &gt; 9.8%, 1.1205, IF(AVERAGEIF('TT History'!$B:$B, D6582, 'TT History'!$E:$E) &gt;= 8.5%, 1.1055, 1.0525)), 1.0525)</f>
        <v>24.628151205971669</v>
      </c>
    </row>
    <row r="6583" spans="1:8" x14ac:dyDescent="0.25">
      <c r="A6583" t="s">
        <v>176</v>
      </c>
      <c r="B6583" t="str">
        <f>VLOOKUP(C6583, olt_db!$B$2:$E$70, 2, 0)</f>
        <v>OLT-SMGN-Mega_Land</v>
      </c>
      <c r="C6583" t="s">
        <v>2034</v>
      </c>
      <c r="D6583" s="35" t="s">
        <v>3008</v>
      </c>
      <c r="E6583" s="35" t="s">
        <v>2471</v>
      </c>
      <c r="F6583" s="125">
        <v>2.9120647177696699</v>
      </c>
      <c r="G6583" s="126">
        <v>99.0994562450052</v>
      </c>
      <c r="H6583" s="37">
        <f>ACOS(COS(RADIANS(90-F6584)) * COS(RADIANS(90-F6583)) + SIN(RADIANS(90-F6584)) * SIN(RADIANS(90-F6583)) * COS(RADIANS(G6584-G6583))) * 6371392 * IFERROR(IF(AVERAGEIF('TT History'!$B:$B, D6583, 'TT History'!$E:$E) &gt; 9.8%, 1.1205, IF(AVERAGEIF('TT History'!$B:$B, D6583, 'TT History'!$E:$E) &gt;= 8.5%, 1.1055, 1.0525)), 1.0525)</f>
        <v>25.644291411489821</v>
      </c>
    </row>
    <row r="6584" spans="1:8" x14ac:dyDescent="0.25">
      <c r="A6584" t="s">
        <v>176</v>
      </c>
      <c r="B6584" t="str">
        <f>VLOOKUP(C6584, olt_db!$B$2:$E$70, 2, 0)</f>
        <v>OLT-SMGN-Mega_Land</v>
      </c>
      <c r="C6584" t="s">
        <v>2034</v>
      </c>
      <c r="D6584" s="35" t="s">
        <v>3008</v>
      </c>
      <c r="E6584" s="35" t="s">
        <v>2472</v>
      </c>
      <c r="F6584" s="125">
        <v>2.9122576203384698</v>
      </c>
      <c r="G6584" s="126">
        <v>99.099352204062697</v>
      </c>
      <c r="H6584" s="37">
        <f>ACOS(COS(RADIANS(90-F6585)) * COS(RADIANS(90-F6584)) + SIN(RADIANS(90-F6585)) * SIN(RADIANS(90-F6584)) * COS(RADIANS(G6585-G6584))) * 6371392 * IFERROR(IF(AVERAGEIF('TT History'!$B:$B, D6584, 'TT History'!$E:$E) &gt; 9.8%, 1.1205, IF(AVERAGEIF('TT History'!$B:$B, D6584, 'TT History'!$E:$E) &gt;= 8.5%, 1.1055, 1.0525)), 1.0525)</f>
        <v>32.79370181032813</v>
      </c>
    </row>
    <row r="6585" spans="1:8" x14ac:dyDescent="0.25">
      <c r="A6585" t="s">
        <v>176</v>
      </c>
      <c r="B6585" t="str">
        <f>VLOOKUP(C6585, olt_db!$B$2:$E$70, 2, 0)</f>
        <v>OLT-SMGN-Mega_Land</v>
      </c>
      <c r="C6585" t="s">
        <v>2034</v>
      </c>
      <c r="D6585" s="35" t="s">
        <v>3008</v>
      </c>
      <c r="E6585" s="35" t="s">
        <v>2473</v>
      </c>
      <c r="F6585" s="125">
        <v>2.9125053304198998</v>
      </c>
      <c r="G6585" s="126">
        <v>99.099221085620499</v>
      </c>
      <c r="H6585" s="37">
        <f>ACOS(COS(RADIANS(90-F6586)) * COS(RADIANS(90-F6585)) + SIN(RADIANS(90-F6586)) * SIN(RADIANS(90-F6585)) * COS(RADIANS(G6586-G6585))) * 6371392 * IFERROR(IF(AVERAGEIF('TT History'!$B:$B, D6585, 'TT History'!$E:$E) &gt; 9.8%, 1.1205, IF(AVERAGEIF('TT History'!$B:$B, D6585, 'TT History'!$E:$E) &gt;= 8.5%, 1.1055, 1.0525)), 1.0525)</f>
        <v>34.559652377152119</v>
      </c>
    </row>
    <row r="6586" spans="1:8" x14ac:dyDescent="0.25">
      <c r="A6586" t="s">
        <v>176</v>
      </c>
      <c r="B6586" t="str">
        <f>VLOOKUP(C6586, olt_db!$B$2:$E$70, 2, 0)</f>
        <v>OLT-SMGN-Mega_Land</v>
      </c>
      <c r="C6586" t="s">
        <v>2034</v>
      </c>
      <c r="D6586" s="35" t="s">
        <v>3008</v>
      </c>
      <c r="E6586" s="35" t="s">
        <v>2474</v>
      </c>
      <c r="F6586" s="125">
        <v>2.91277002722732</v>
      </c>
      <c r="G6586" s="126">
        <v>99.099090049317098</v>
      </c>
      <c r="H6586" s="37">
        <f>ACOS(COS(RADIANS(90-F6587)) * COS(RADIANS(90-F6586)) + SIN(RADIANS(90-F6587)) * SIN(RADIANS(90-F6586)) * COS(RADIANS(G6587-G6586))) * 6371392 * IFERROR(IF(AVERAGEIF('TT History'!$B:$B, D6586, 'TT History'!$E:$E) &gt; 9.8%, 1.1205, IF(AVERAGEIF('TT History'!$B:$B, D6586, 'TT History'!$E:$E) &gt;= 8.5%, 1.1055, 1.0525)), 1.0525)</f>
        <v>34.526988522294602</v>
      </c>
    </row>
    <row r="6587" spans="1:8" x14ac:dyDescent="0.25">
      <c r="A6587" t="s">
        <v>176</v>
      </c>
      <c r="B6587" t="str">
        <f>VLOOKUP(C6587, olt_db!$B$2:$E$70, 2, 0)</f>
        <v>OLT-SMGN-Mega_Land</v>
      </c>
      <c r="C6587" t="s">
        <v>2034</v>
      </c>
      <c r="D6587" s="35" t="s">
        <v>3008</v>
      </c>
      <c r="E6587" s="35" t="s">
        <v>2475</v>
      </c>
      <c r="F6587" s="125">
        <v>2.9130301808086401</v>
      </c>
      <c r="G6587" s="126">
        <v>99.098950776951497</v>
      </c>
      <c r="H6587" s="37">
        <f>ACOS(COS(RADIANS(90-F6588)) * COS(RADIANS(90-F6587)) + SIN(RADIANS(90-F6588)) * SIN(RADIANS(90-F6587)) * COS(RADIANS(G6588-G6587))) * 6371392 * IFERROR(IF(AVERAGEIF('TT History'!$B:$B, D6587, 'TT History'!$E:$E) &gt; 9.8%, 1.1205, IF(AVERAGEIF('TT History'!$B:$B, D6587, 'TT History'!$E:$E) &gt;= 8.5%, 1.1055, 1.0525)), 1.0525)</f>
        <v>35.020162872146699</v>
      </c>
    </row>
    <row r="6588" spans="1:8" x14ac:dyDescent="0.25">
      <c r="A6588" t="s">
        <v>176</v>
      </c>
      <c r="B6588" t="str">
        <f>VLOOKUP(C6588, olt_db!$B$2:$E$70, 2, 0)</f>
        <v>OLT-SMGN-Mega_Land</v>
      </c>
      <c r="C6588" t="s">
        <v>2034</v>
      </c>
      <c r="D6588" s="35" t="s">
        <v>3008</v>
      </c>
      <c r="E6588" s="35" t="s">
        <v>2476</v>
      </c>
      <c r="F6588" s="125">
        <v>2.9132831300373101</v>
      </c>
      <c r="G6588" s="126">
        <v>99.0987907349339</v>
      </c>
      <c r="H6588" s="37">
        <f>ACOS(COS(RADIANS(90-F6589)) * COS(RADIANS(90-F6588)) + SIN(RADIANS(90-F6589)) * SIN(RADIANS(90-F6588)) * COS(RADIANS(G6589-G6588))) * 6371392 * IFERROR(IF(AVERAGEIF('TT History'!$B:$B, D6588, 'TT History'!$E:$E) &gt; 9.8%, 1.1205, IF(AVERAGEIF('TT History'!$B:$B, D6588, 'TT History'!$E:$E) &gt;= 8.5%, 1.1055, 1.0525)), 1.0525)</f>
        <v>38.861275982166646</v>
      </c>
    </row>
    <row r="6589" spans="1:8" x14ac:dyDescent="0.25">
      <c r="A6589" t="s">
        <v>176</v>
      </c>
      <c r="B6589" t="str">
        <f>VLOOKUP(C6589, olt_db!$B$2:$E$70, 2, 0)</f>
        <v>OLT-SMGN-Mega_Land</v>
      </c>
      <c r="C6589" t="s">
        <v>2034</v>
      </c>
      <c r="D6589" s="35" t="s">
        <v>3008</v>
      </c>
      <c r="E6589" s="35" t="s">
        <v>2477</v>
      </c>
      <c r="F6589" s="125">
        <v>2.91356015117608</v>
      </c>
      <c r="G6589" s="126">
        <v>99.098607449222797</v>
      </c>
      <c r="H6589" s="37">
        <f>ACOS(COS(RADIANS(90-F6590)) * COS(RADIANS(90-F6589)) + SIN(RADIANS(90-F6590)) * SIN(RADIANS(90-F6589)) * COS(RADIANS(G6590-G6589))) * 6371392 * IFERROR(IF(AVERAGEIF('TT History'!$B:$B, D6589, 'TT History'!$E:$E) &gt; 9.8%, 1.1205, IF(AVERAGEIF('TT History'!$B:$B, D6589, 'TT History'!$E:$E) &gt;= 8.5%, 1.1055, 1.0525)), 1.0525)</f>
        <v>34.287424967467445</v>
      </c>
    </row>
    <row r="6590" spans="1:8" x14ac:dyDescent="0.25">
      <c r="A6590" t="s">
        <v>176</v>
      </c>
      <c r="B6590" t="str">
        <f>VLOOKUP(C6590, olt_db!$B$2:$E$70, 2, 0)</f>
        <v>OLT-SMGN-Mega_Land</v>
      </c>
      <c r="C6590" t="s">
        <v>2034</v>
      </c>
      <c r="D6590" s="35" t="s">
        <v>3008</v>
      </c>
      <c r="E6590" s="35" t="s">
        <v>2478</v>
      </c>
      <c r="F6590" s="125">
        <v>2.9138089706239301</v>
      </c>
      <c r="G6590" s="126">
        <v>99.098452615201893</v>
      </c>
      <c r="H6590" s="37">
        <f>ACOS(COS(RADIANS(90-F6591)) * COS(RADIANS(90-F6590)) + SIN(RADIANS(90-F6591)) * SIN(RADIANS(90-F6590)) * COS(RADIANS(G6591-G6590))) * 6371392 * IFERROR(IF(AVERAGEIF('TT History'!$B:$B, D6590, 'TT History'!$E:$E) &gt; 9.8%, 1.1205, IF(AVERAGEIF('TT History'!$B:$B, D6590, 'TT History'!$E:$E) &gt;= 8.5%, 1.1055, 1.0525)), 1.0525)</f>
        <v>30.513473512704238</v>
      </c>
    </row>
    <row r="6591" spans="1:8" x14ac:dyDescent="0.25">
      <c r="A6591" t="s">
        <v>176</v>
      </c>
      <c r="B6591" t="str">
        <f>VLOOKUP(C6591, olt_db!$B$2:$E$70, 2, 0)</f>
        <v>OLT-SMGN-Mega_Land</v>
      </c>
      <c r="C6591" t="s">
        <v>2034</v>
      </c>
      <c r="D6591" s="35" t="s">
        <v>3008</v>
      </c>
      <c r="E6591" s="35" t="s">
        <v>2479</v>
      </c>
      <c r="F6591" s="125">
        <v>2.9140215894851398</v>
      </c>
      <c r="G6591" s="126">
        <v>99.0983015454472</v>
      </c>
      <c r="H6591" s="37">
        <f>ACOS(COS(RADIANS(90-F6592)) * COS(RADIANS(90-F6591)) + SIN(RADIANS(90-F6592)) * SIN(RADIANS(90-F6591)) * COS(RADIANS(G6592-G6591))) * 6371392 * IFERROR(IF(AVERAGEIF('TT History'!$B:$B, D6591, 'TT History'!$E:$E) &gt; 9.8%, 1.1205, IF(AVERAGEIF('TT History'!$B:$B, D6591, 'TT History'!$E:$E) &gt;= 8.5%, 1.1055, 1.0525)), 1.0525)</f>
        <v>32.396072585529318</v>
      </c>
    </row>
    <row r="6592" spans="1:8" x14ac:dyDescent="0.25">
      <c r="A6592" t="s">
        <v>176</v>
      </c>
      <c r="B6592" t="str">
        <f>VLOOKUP(C6592, olt_db!$B$2:$E$70, 2, 0)</f>
        <v>OLT-SMGN-Mega_Land</v>
      </c>
      <c r="C6592" t="s">
        <v>2034</v>
      </c>
      <c r="D6592" s="35" t="s">
        <v>3008</v>
      </c>
      <c r="E6592" s="35" t="s">
        <v>2480</v>
      </c>
      <c r="F6592" s="125">
        <v>2.9142446402995801</v>
      </c>
      <c r="G6592" s="126">
        <v>99.098137430057093</v>
      </c>
      <c r="H6592" s="37">
        <f>ACOS(COS(RADIANS(90-F6593)) * COS(RADIANS(90-F6592)) + SIN(RADIANS(90-F6593)) * SIN(RADIANS(90-F6592)) * COS(RADIANS(G6593-G6592))) * 6371392 * IFERROR(IF(AVERAGEIF('TT History'!$B:$B, D6592, 'TT History'!$E:$E) &gt; 9.8%, 1.1205, IF(AVERAGEIF('TT History'!$B:$B, D6592, 'TT History'!$E:$E) &gt;= 8.5%, 1.1055, 1.0525)), 1.0525)</f>
        <v>32.713830071193435</v>
      </c>
    </row>
    <row r="6593" spans="1:8" x14ac:dyDescent="0.25">
      <c r="A6593" t="s">
        <v>176</v>
      </c>
      <c r="B6593" t="str">
        <f>VLOOKUP(C6593, olt_db!$B$2:$E$70, 2, 0)</f>
        <v>OLT-SMGN-Mega_Land</v>
      </c>
      <c r="C6593" t="s">
        <v>2034</v>
      </c>
      <c r="D6593" s="35" t="s">
        <v>3008</v>
      </c>
      <c r="E6593" s="35" t="s">
        <v>2481</v>
      </c>
      <c r="F6593" s="125">
        <v>2.9144708079678798</v>
      </c>
      <c r="G6593" s="126">
        <v>99.097972978070402</v>
      </c>
      <c r="H6593" s="37">
        <f>ACOS(COS(RADIANS(90-F6594)) * COS(RADIANS(90-F6593)) + SIN(RADIANS(90-F6594)) * SIN(RADIANS(90-F6593)) * COS(RADIANS(G6594-G6593))) * 6371392 * IFERROR(IF(AVERAGEIF('TT History'!$B:$B, D6593, 'TT History'!$E:$E) &gt; 9.8%, 1.1205, IF(AVERAGEIF('TT History'!$B:$B, D6593, 'TT History'!$E:$E) &gt;= 8.5%, 1.1055, 1.0525)), 1.0525)</f>
        <v>19.622335053862333</v>
      </c>
    </row>
    <row r="6594" spans="1:8" x14ac:dyDescent="0.25">
      <c r="A6594" t="s">
        <v>176</v>
      </c>
      <c r="B6594" t="str">
        <f>VLOOKUP(C6594, olt_db!$B$2:$E$70, 2, 0)</f>
        <v>OLT-SMGN-Mega_Land</v>
      </c>
      <c r="C6594" t="s">
        <v>2034</v>
      </c>
      <c r="D6594" s="35" t="s">
        <v>3008</v>
      </c>
      <c r="E6594" s="35" t="s">
        <v>2482</v>
      </c>
      <c r="F6594" s="125">
        <v>2.9146035788292202</v>
      </c>
      <c r="G6594" s="126">
        <v>99.097870476305303</v>
      </c>
      <c r="H6594" s="37">
        <f>ACOS(COS(RADIANS(90-F6595)) * COS(RADIANS(90-F6594)) + SIN(RADIANS(90-F6595)) * SIN(RADIANS(90-F6594)) * COS(RADIANS(G6595-G6594))) * 6371392 * IFERROR(IF(AVERAGEIF('TT History'!$B:$B, D6594, 'TT History'!$E:$E) &gt; 9.8%, 1.1205, IF(AVERAGEIF('TT History'!$B:$B, D6594, 'TT History'!$E:$E) &gt;= 8.5%, 1.1055, 1.0525)), 1.0525)</f>
        <v>20.779709529511415</v>
      </c>
    </row>
    <row r="6595" spans="1:8" x14ac:dyDescent="0.25">
      <c r="A6595" t="s">
        <v>176</v>
      </c>
      <c r="B6595" t="str">
        <f>VLOOKUP(C6595, olt_db!$B$2:$E$70, 2, 0)</f>
        <v>OLT-SMGN-Mega_Land</v>
      </c>
      <c r="C6595" t="s">
        <v>2034</v>
      </c>
      <c r="D6595" s="35" t="s">
        <v>3008</v>
      </c>
      <c r="E6595" s="35" t="s">
        <v>2483</v>
      </c>
      <c r="F6595" s="125">
        <v>2.9147405418436398</v>
      </c>
      <c r="G6595" s="126">
        <v>99.097757357874002</v>
      </c>
      <c r="H6595" s="37">
        <f>ACOS(COS(RADIANS(90-F6596)) * COS(RADIANS(90-F6595)) + SIN(RADIANS(90-F6596)) * SIN(RADIANS(90-F6595)) * COS(RADIANS(G6596-G6595))) * 6371392 * IFERROR(IF(AVERAGEIF('TT History'!$B:$B, D6595, 'TT History'!$E:$E) &gt; 9.8%, 1.1205, IF(AVERAGEIF('TT History'!$B:$B, D6595, 'TT History'!$E:$E) &gt;= 8.5%, 1.1055, 1.0525)), 1.0525)</f>
        <v>15.187368585227858</v>
      </c>
    </row>
    <row r="6596" spans="1:8" x14ac:dyDescent="0.25">
      <c r="A6596" t="s">
        <v>176</v>
      </c>
      <c r="B6596" t="str">
        <f>VLOOKUP(C6596, olt_db!$B$2:$E$70, 2, 0)</f>
        <v>OLT-SMGN-Mega_Land</v>
      </c>
      <c r="C6596" t="s">
        <v>2034</v>
      </c>
      <c r="D6596" s="35" t="s">
        <v>3008</v>
      </c>
      <c r="E6596" s="35" t="s">
        <v>2484</v>
      </c>
      <c r="F6596" s="125">
        <v>2.9148426607681102</v>
      </c>
      <c r="G6596" s="126">
        <v>99.097677195390204</v>
      </c>
      <c r="H6596" s="37">
        <f>ACOS(COS(RADIANS(90-F6597)) * COS(RADIANS(90-F6596)) + SIN(RADIANS(90-F6597)) * SIN(RADIANS(90-F6596)) * COS(RADIANS(G6597-G6596))) * 6371392 * IFERROR(IF(AVERAGEIF('TT History'!$B:$B, D6596, 'TT History'!$E:$E) &gt; 9.8%, 1.1205, IF(AVERAGEIF('TT History'!$B:$B, D6596, 'TT History'!$E:$E) &gt;= 8.5%, 1.1055, 1.0525)), 1.0525)</f>
        <v>16.722832463029555</v>
      </c>
    </row>
    <row r="6597" spans="1:8" x14ac:dyDescent="0.25">
      <c r="A6597" t="s">
        <v>176</v>
      </c>
      <c r="B6597" t="str">
        <f>VLOOKUP(C6597, olt_db!$B$2:$E$70, 2, 0)</f>
        <v>OLT-SMGN-Mega_Land</v>
      </c>
      <c r="C6597" t="s">
        <v>2034</v>
      </c>
      <c r="D6597" s="35" t="s">
        <v>3008</v>
      </c>
      <c r="E6597" s="35" t="s">
        <v>2485</v>
      </c>
      <c r="F6597" s="125">
        <v>2.9149541136697499</v>
      </c>
      <c r="G6597" s="126">
        <v>99.097587678054893</v>
      </c>
      <c r="H6597" s="37">
        <f>ACOS(COS(RADIANS(90-F6598)) * COS(RADIANS(90-F6597)) + SIN(RADIANS(90-F6598)) * SIN(RADIANS(90-F6597)) * COS(RADIANS(G6598-G6597))) * 6371392 * IFERROR(IF(AVERAGEIF('TT History'!$B:$B, D6597, 'TT History'!$E:$E) &gt; 9.8%, 1.1205, IF(AVERAGEIF('TT History'!$B:$B, D6597, 'TT History'!$E:$E) &gt;= 8.5%, 1.1055, 1.0525)), 1.0525)</f>
        <v>15.749927638645756</v>
      </c>
    </row>
    <row r="6598" spans="1:8" x14ac:dyDescent="0.25">
      <c r="A6598" t="s">
        <v>176</v>
      </c>
      <c r="B6598" t="str">
        <f>VLOOKUP(C6598, olt_db!$B$2:$E$70, 2, 0)</f>
        <v>OLT-SMGN-Mega_Land</v>
      </c>
      <c r="C6598" t="s">
        <v>2034</v>
      </c>
      <c r="D6598" s="35" t="s">
        <v>3008</v>
      </c>
      <c r="E6598" s="35" t="s">
        <v>2486</v>
      </c>
      <c r="F6598" s="125">
        <v>2.9150572493160798</v>
      </c>
      <c r="G6598" s="126">
        <v>99.097501125285902</v>
      </c>
      <c r="H6598" s="37">
        <f>ACOS(COS(RADIANS(90-F6599)) * COS(RADIANS(90-F6598)) + SIN(RADIANS(90-F6599)) * SIN(RADIANS(90-F6598)) * COS(RADIANS(G6599-G6598))) * 6371392 * IFERROR(IF(AVERAGEIF('TT History'!$B:$B, D6598, 'TT History'!$E:$E) &gt; 9.8%, 1.1205, IF(AVERAGEIF('TT History'!$B:$B, D6598, 'TT History'!$E:$E) &gt;= 8.5%, 1.1055, 1.0525)), 1.0525)</f>
        <v>15.536414594275534</v>
      </c>
    </row>
    <row r="6599" spans="1:8" x14ac:dyDescent="0.25">
      <c r="A6599" t="s">
        <v>176</v>
      </c>
      <c r="B6599" t="str">
        <f>VLOOKUP(C6599, olt_db!$B$2:$E$70, 2, 0)</f>
        <v>OLT-SMGN-Mega_Land</v>
      </c>
      <c r="C6599" t="s">
        <v>2034</v>
      </c>
      <c r="D6599" s="35" t="s">
        <v>3008</v>
      </c>
      <c r="E6599" s="35" t="s">
        <v>2487</v>
      </c>
      <c r="F6599" s="125">
        <v>2.9151663803175198</v>
      </c>
      <c r="G6599" s="126">
        <v>99.097425451194198</v>
      </c>
      <c r="H6599" s="37">
        <f>ACOS(COS(RADIANS(90-F6600)) * COS(RADIANS(90-F6599)) + SIN(RADIANS(90-F6600)) * SIN(RADIANS(90-F6599)) * COS(RADIANS(G6600-G6599))) * 6371392 * IFERROR(IF(AVERAGEIF('TT History'!$B:$B, D6599, 'TT History'!$E:$E) &gt; 9.8%, 1.1205, IF(AVERAGEIF('TT History'!$B:$B, D6599, 'TT History'!$E:$E) &gt;= 8.5%, 1.1055, 1.0525)), 1.0525)</f>
        <v>15.103970681646746</v>
      </c>
    </row>
    <row r="6600" spans="1:8" x14ac:dyDescent="0.25">
      <c r="A6600" t="s">
        <v>176</v>
      </c>
      <c r="B6600" t="str">
        <f>VLOOKUP(C6600, olt_db!$B$2:$E$70, 2, 0)</f>
        <v>OLT-SMGN-Mega_Land</v>
      </c>
      <c r="C6600" t="s">
        <v>2034</v>
      </c>
      <c r="D6600" s="35" t="s">
        <v>3008</v>
      </c>
      <c r="E6600" s="35" t="s">
        <v>2488</v>
      </c>
      <c r="F6600" s="125">
        <v>2.9152649641994999</v>
      </c>
      <c r="G6600" s="126">
        <v>99.097342063275406</v>
      </c>
      <c r="H6600" s="37">
        <f>ACOS(COS(RADIANS(90-F6601)) * COS(RADIANS(90-F6600)) + SIN(RADIANS(90-F6601)) * SIN(RADIANS(90-F6600)) * COS(RADIANS(G6601-G6600))) * 6371392 * IFERROR(IF(AVERAGEIF('TT History'!$B:$B, D6600, 'TT History'!$E:$E) &gt; 9.8%, 1.1205, IF(AVERAGEIF('TT History'!$B:$B, D6600, 'TT History'!$E:$E) &gt;= 8.5%, 1.1055, 1.0525)), 1.0525)</f>
        <v>17.564455838934709</v>
      </c>
    </row>
    <row r="6601" spans="1:8" x14ac:dyDescent="0.25">
      <c r="A6601" t="s">
        <v>176</v>
      </c>
      <c r="B6601" t="str">
        <f>VLOOKUP(C6601, olt_db!$B$2:$E$70, 2, 0)</f>
        <v>OLT-SMGN-Mega_Land</v>
      </c>
      <c r="C6601" t="s">
        <v>2034</v>
      </c>
      <c r="D6601" s="35" t="s">
        <v>3008</v>
      </c>
      <c r="E6601" s="35" t="s">
        <v>2489</v>
      </c>
      <c r="F6601" s="125">
        <v>2.91539073396204</v>
      </c>
      <c r="G6601" s="126">
        <v>99.097260077939595</v>
      </c>
      <c r="H6601" s="37">
        <f>ACOS(COS(RADIANS(90-F6602)) * COS(RADIANS(90-F6601)) + SIN(RADIANS(90-F6602)) * SIN(RADIANS(90-F6601)) * COS(RADIANS(G6602-G6601))) * 6371392 * IFERROR(IF(AVERAGEIF('TT History'!$B:$B, D6601, 'TT History'!$E:$E) &gt; 9.8%, 1.1205, IF(AVERAGEIF('TT History'!$B:$B, D6601, 'TT History'!$E:$E) &gt;= 8.5%, 1.1055, 1.0525)), 1.0525)</f>
        <v>14.068225592823062</v>
      </c>
    </row>
    <row r="6602" spans="1:8" x14ac:dyDescent="0.25">
      <c r="A6602" t="s">
        <v>176</v>
      </c>
      <c r="B6602" t="str">
        <f>VLOOKUP(C6602, olt_db!$B$2:$E$70, 2, 0)</f>
        <v>OLT-SMGN-Mega_Land</v>
      </c>
      <c r="C6602" t="s">
        <v>2034</v>
      </c>
      <c r="D6602" s="35" t="s">
        <v>3008</v>
      </c>
      <c r="E6602" s="35" t="s">
        <v>2490</v>
      </c>
      <c r="F6602" s="125">
        <v>2.9154882355187399</v>
      </c>
      <c r="G6602" s="126">
        <v>99.097189682247503</v>
      </c>
      <c r="H6602" s="37">
        <f>ACOS(COS(RADIANS(90-F6603)) * COS(RADIANS(90-F6602)) + SIN(RADIANS(90-F6603)) * SIN(RADIANS(90-F6602)) * COS(RADIANS(G6603-G6602))) * 6371392 * IFERROR(IF(AVERAGEIF('TT History'!$B:$B, D6602, 'TT History'!$E:$E) &gt; 9.8%, 1.1205, IF(AVERAGEIF('TT History'!$B:$B, D6602, 'TT History'!$E:$E) &gt;= 8.5%, 1.1055, 1.0525)), 1.0525)</f>
        <v>14.411467629404367</v>
      </c>
    </row>
    <row r="6603" spans="1:8" x14ac:dyDescent="0.25">
      <c r="A6603" t="s">
        <v>176</v>
      </c>
      <c r="B6603" t="str">
        <f>VLOOKUP(C6603, olt_db!$B$2:$E$70, 2, 0)</f>
        <v>OLT-SMGN-Mega_Land</v>
      </c>
      <c r="C6603" t="s">
        <v>2034</v>
      </c>
      <c r="D6603" s="35" t="s">
        <v>3008</v>
      </c>
      <c r="E6603" s="35" t="s">
        <v>2491</v>
      </c>
      <c r="F6603" s="125">
        <v>2.91559091743822</v>
      </c>
      <c r="G6603" s="126">
        <v>99.0971216394626</v>
      </c>
      <c r="H6603" s="37">
        <f>ACOS(COS(RADIANS(90-F6604)) * COS(RADIANS(90-F6603)) + SIN(RADIANS(90-F6604)) * SIN(RADIANS(90-F6603)) * COS(RADIANS(G6604-G6603))) * 6371392 * IFERROR(IF(AVERAGEIF('TT History'!$B:$B, D6603, 'TT History'!$E:$E) &gt; 9.8%, 1.1205, IF(AVERAGEIF('TT History'!$B:$B, D6603, 'TT History'!$E:$E) &gt;= 8.5%, 1.1055, 1.0525)), 1.0525)</f>
        <v>17.938514775380163</v>
      </c>
    </row>
    <row r="6604" spans="1:8" x14ac:dyDescent="0.25">
      <c r="A6604" t="s">
        <v>176</v>
      </c>
      <c r="B6604" t="str">
        <f>VLOOKUP(C6604, olt_db!$B$2:$E$70, 2, 0)</f>
        <v>OLT-SMGN-Mega_Land</v>
      </c>
      <c r="C6604" t="s">
        <v>2034</v>
      </c>
      <c r="D6604" s="35" t="s">
        <v>3008</v>
      </c>
      <c r="E6604" s="35" t="s">
        <v>2492</v>
      </c>
      <c r="F6604" s="125">
        <v>2.9157157855615301</v>
      </c>
      <c r="G6604" s="126">
        <v>99.0970326447042</v>
      </c>
      <c r="H6604" s="37">
        <f>ACOS(COS(RADIANS(90-F6605)) * COS(RADIANS(90-F6604)) + SIN(RADIANS(90-F6605)) * SIN(RADIANS(90-F6604)) * COS(RADIANS(G6605-G6604))) * 6371392 * IFERROR(IF(AVERAGEIF('TT History'!$B:$B, D6604, 'TT History'!$E:$E) &gt; 9.8%, 1.1205, IF(AVERAGEIF('TT History'!$B:$B, D6604, 'TT History'!$E:$E) &gt;= 8.5%, 1.1055, 1.0525)), 1.0525)</f>
        <v>18.274085413637437</v>
      </c>
    </row>
    <row r="6605" spans="1:8" x14ac:dyDescent="0.25">
      <c r="A6605" t="s">
        <v>176</v>
      </c>
      <c r="B6605" t="str">
        <f>VLOOKUP(C6605, olt_db!$B$2:$E$70, 2, 0)</f>
        <v>OLT-SMGN-Mega_Land</v>
      </c>
      <c r="C6605" t="s">
        <v>2034</v>
      </c>
      <c r="D6605" s="35" t="s">
        <v>3008</v>
      </c>
      <c r="E6605" s="35" t="s">
        <v>2493</v>
      </c>
      <c r="F6605" s="125">
        <v>2.9158432583831901</v>
      </c>
      <c r="G6605" s="126">
        <v>99.096942368474402</v>
      </c>
      <c r="H6605" s="37">
        <f>ACOS(COS(RADIANS(90-F6606)) * COS(RADIANS(90-F6605)) + SIN(RADIANS(90-F6606)) * SIN(RADIANS(90-F6605)) * COS(RADIANS(G6606-G6605))) * 6371392 * IFERROR(IF(AVERAGEIF('TT History'!$B:$B, D6605, 'TT History'!$E:$E) &gt; 9.8%, 1.1205, IF(AVERAGEIF('TT History'!$B:$B, D6605, 'TT History'!$E:$E) &gt;= 8.5%, 1.1055, 1.0525)), 1.0525)</f>
        <v>16.426131222316727</v>
      </c>
    </row>
    <row r="6606" spans="1:8" x14ac:dyDescent="0.25">
      <c r="A6606" t="s">
        <v>176</v>
      </c>
      <c r="B6606" t="str">
        <f>VLOOKUP(C6606, olt_db!$B$2:$E$70, 2, 0)</f>
        <v>OLT-SMGN-Mega_Land</v>
      </c>
      <c r="C6606" t="s">
        <v>2034</v>
      </c>
      <c r="D6606" s="35" t="s">
        <v>3008</v>
      </c>
      <c r="E6606" s="35" t="s">
        <v>2494</v>
      </c>
      <c r="F6606" s="125">
        <v>2.91595440461629</v>
      </c>
      <c r="G6606" s="126">
        <v>99.096856564850199</v>
      </c>
      <c r="H6606" s="37">
        <f>ACOS(COS(RADIANS(90-F6607)) * COS(RADIANS(90-F6606)) + SIN(RADIANS(90-F6607)) * SIN(RADIANS(90-F6606)) * COS(RADIANS(G6607-G6606))) * 6371392 * IFERROR(IF(AVERAGEIF('TT History'!$B:$B, D6606, 'TT History'!$E:$E) &gt; 9.8%, 1.1205, IF(AVERAGEIF('TT History'!$B:$B, D6606, 'TT History'!$E:$E) &gt;= 8.5%, 1.1055, 1.0525)), 1.0525)</f>
        <v>22.612778622512685</v>
      </c>
    </row>
    <row r="6607" spans="1:8" x14ac:dyDescent="0.25">
      <c r="A6607" t="s">
        <v>176</v>
      </c>
      <c r="B6607" t="str">
        <f>VLOOKUP(C6607, olt_db!$B$2:$E$70, 2, 0)</f>
        <v>OLT-SMGN-Mega_Land</v>
      </c>
      <c r="C6607" t="s">
        <v>2034</v>
      </c>
      <c r="D6607" s="35" t="s">
        <v>3008</v>
      </c>
      <c r="E6607" s="35" t="s">
        <v>2495</v>
      </c>
      <c r="F6607" s="125">
        <v>2.91610455112325</v>
      </c>
      <c r="G6607" s="126">
        <v>99.096734812382294</v>
      </c>
      <c r="H6607" s="37">
        <f>ACOS(COS(RADIANS(90-F6608)) * COS(RADIANS(90-F6607)) + SIN(RADIANS(90-F6608)) * SIN(RADIANS(90-F6607)) * COS(RADIANS(G6608-G6607))) * 6371392 * IFERROR(IF(AVERAGEIF('TT History'!$B:$B, D6607, 'TT History'!$E:$E) &gt; 9.8%, 1.1205, IF(AVERAGEIF('TT History'!$B:$B, D6607, 'TT History'!$E:$E) &gt;= 8.5%, 1.1055, 1.0525)), 1.0525)</f>
        <v>23.141341931369976</v>
      </c>
    </row>
    <row r="6608" spans="1:8" x14ac:dyDescent="0.25">
      <c r="A6608" t="s">
        <v>176</v>
      </c>
      <c r="B6608" t="str">
        <f>VLOOKUP(C6608, olt_db!$B$2:$E$70, 2, 0)</f>
        <v>OLT-SMGN-Mega_Land</v>
      </c>
      <c r="C6608" t="s">
        <v>2034</v>
      </c>
      <c r="D6608" s="35" t="s">
        <v>3008</v>
      </c>
      <c r="E6608" s="35" t="s">
        <v>2496</v>
      </c>
      <c r="F6608" s="125">
        <v>2.9162531792330402</v>
      </c>
      <c r="G6608" s="126">
        <v>99.096604246768294</v>
      </c>
      <c r="H6608" s="37">
        <f>ACOS(COS(RADIANS(90-F6609)) * COS(RADIANS(90-F6608)) + SIN(RADIANS(90-F6609)) * SIN(RADIANS(90-F6608)) * COS(RADIANS(G6609-G6608))) * 6371392 * IFERROR(IF(AVERAGEIF('TT History'!$B:$B, D6608, 'TT History'!$E:$E) &gt; 9.8%, 1.1205, IF(AVERAGEIF('TT History'!$B:$B, D6608, 'TT History'!$E:$E) &gt;= 8.5%, 1.1055, 1.0525)), 1.0525)</f>
        <v>20.761682120764238</v>
      </c>
    </row>
    <row r="6609" spans="1:8" x14ac:dyDescent="0.25">
      <c r="A6609" t="s">
        <v>176</v>
      </c>
      <c r="B6609" t="str">
        <f>VLOOKUP(C6609, olt_db!$B$2:$E$70, 2, 0)</f>
        <v>OLT-SMGN-Mega_Land</v>
      </c>
      <c r="C6609" t="s">
        <v>2034</v>
      </c>
      <c r="D6609" s="35" t="s">
        <v>3008</v>
      </c>
      <c r="E6609" s="35" t="s">
        <v>2497</v>
      </c>
      <c r="F6609" s="125">
        <v>2.9163875600387299</v>
      </c>
      <c r="G6609" s="126">
        <v>99.096488300368307</v>
      </c>
      <c r="H6609" s="37">
        <f>ACOS(COS(RADIANS(90-F6610)) * COS(RADIANS(90-F6609)) + SIN(RADIANS(90-F6610)) * SIN(RADIANS(90-F6609)) * COS(RADIANS(G6610-G6609))) * 6371392 * IFERROR(IF(AVERAGEIF('TT History'!$B:$B, D6609, 'TT History'!$E:$E) &gt; 9.8%, 1.1205, IF(AVERAGEIF('TT History'!$B:$B, D6609, 'TT History'!$E:$E) &gt;= 8.5%, 1.1055, 1.0525)), 1.0525)</f>
        <v>20.855254481668926</v>
      </c>
    </row>
    <row r="6610" spans="1:8" x14ac:dyDescent="0.25">
      <c r="A6610" t="s">
        <v>176</v>
      </c>
      <c r="B6610" t="str">
        <f>VLOOKUP(C6610, olt_db!$B$2:$E$70, 2, 0)</f>
        <v>OLT-SMGN-Mega_Land</v>
      </c>
      <c r="C6610" t="s">
        <v>2034</v>
      </c>
      <c r="D6610" s="35" t="s">
        <v>3008</v>
      </c>
      <c r="E6610" s="35" t="s">
        <v>2498</v>
      </c>
      <c r="F6610" s="125">
        <v>2.9165225887513602</v>
      </c>
      <c r="G6610" s="126">
        <v>99.096371880976605</v>
      </c>
      <c r="H6610" s="37">
        <f>ACOS(COS(RADIANS(90-F6611)) * COS(RADIANS(90-F6610)) + SIN(RADIANS(90-F6611)) * SIN(RADIANS(90-F6610)) * COS(RADIANS(G6611-G6610))) * 6371392 * IFERROR(IF(AVERAGEIF('TT History'!$B:$B, D6610, 'TT History'!$E:$E) &gt; 9.8%, 1.1205, IF(AVERAGEIF('TT History'!$B:$B, D6610, 'TT History'!$E:$E) &gt;= 8.5%, 1.1055, 1.0525)), 1.0525)</f>
        <v>22.972446895740962</v>
      </c>
    </row>
    <row r="6611" spans="1:8" x14ac:dyDescent="0.25">
      <c r="A6611" t="s">
        <v>176</v>
      </c>
      <c r="B6611" t="str">
        <f>VLOOKUP(C6611, olt_db!$B$2:$E$70, 2, 0)</f>
        <v>OLT-SMGN-Mega_Land</v>
      </c>
      <c r="C6611" t="s">
        <v>2034</v>
      </c>
      <c r="D6611" s="35" t="s">
        <v>3008</v>
      </c>
      <c r="E6611" s="35" t="s">
        <v>2499</v>
      </c>
      <c r="F6611" s="125">
        <v>2.9166733078540599</v>
      </c>
      <c r="G6611" s="126">
        <v>99.096245982869803</v>
      </c>
      <c r="H6611" s="37">
        <f>ACOS(COS(RADIANS(90-F6612)) * COS(RADIANS(90-F6611)) + SIN(RADIANS(90-F6612)) * SIN(RADIANS(90-F6611)) * COS(RADIANS(G6612-G6611))) * 6371392 * IFERROR(IF(AVERAGEIF('TT History'!$B:$B, D6611, 'TT History'!$E:$E) &gt; 9.8%, 1.1205, IF(AVERAGEIF('TT History'!$B:$B, D6611, 'TT History'!$E:$E) &gt;= 8.5%, 1.1055, 1.0525)), 1.0525)</f>
        <v>20.01780867193316</v>
      </c>
    </row>
    <row r="6612" spans="1:8" x14ac:dyDescent="0.25">
      <c r="A6612" t="s">
        <v>176</v>
      </c>
      <c r="B6612" t="str">
        <f>VLOOKUP(C6612, olt_db!$B$2:$E$70, 2, 0)</f>
        <v>OLT-SMGN-Mega_Land</v>
      </c>
      <c r="C6612" t="s">
        <v>2034</v>
      </c>
      <c r="D6612" s="35" t="s">
        <v>3008</v>
      </c>
      <c r="E6612" s="35" t="s">
        <v>2500</v>
      </c>
      <c r="F6612" s="125">
        <v>2.9168031882951002</v>
      </c>
      <c r="G6612" s="126">
        <v>99.0961345558826</v>
      </c>
      <c r="H6612" s="37">
        <f>ACOS(COS(RADIANS(90-F6613)) * COS(RADIANS(90-F6612)) + SIN(RADIANS(90-F6613)) * SIN(RADIANS(90-F6612)) * COS(RADIANS(G6613-G6612))) * 6371392 * IFERROR(IF(AVERAGEIF('TT History'!$B:$B, D6612, 'TT History'!$E:$E) &gt; 9.8%, 1.1205, IF(AVERAGEIF('TT History'!$B:$B, D6612, 'TT History'!$E:$E) &gt;= 8.5%, 1.1055, 1.0525)), 1.0525)</f>
        <v>21.655966792095366</v>
      </c>
    </row>
    <row r="6613" spans="1:8" x14ac:dyDescent="0.25">
      <c r="A6613" t="s">
        <v>176</v>
      </c>
      <c r="B6613" t="str">
        <f>VLOOKUP(C6613, olt_db!$B$2:$E$70, 2, 0)</f>
        <v>OLT-SMGN-Mega_Land</v>
      </c>
      <c r="C6613" t="s">
        <v>2034</v>
      </c>
      <c r="D6613" s="35" t="s">
        <v>3008</v>
      </c>
      <c r="E6613" s="35" t="s">
        <v>2501</v>
      </c>
      <c r="F6613" s="125">
        <v>2.9169402571893999</v>
      </c>
      <c r="G6613" s="126">
        <v>99.096010103172304</v>
      </c>
      <c r="H6613" s="37">
        <f>ACOS(COS(RADIANS(90-F6614)) * COS(RADIANS(90-F6613)) + SIN(RADIANS(90-F6614)) * SIN(RADIANS(90-F6613)) * COS(RADIANS(G6614-G6613))) * 6371392 * IFERROR(IF(AVERAGEIF('TT History'!$B:$B, D6613, 'TT History'!$E:$E) &gt; 9.8%, 1.1205, IF(AVERAGEIF('TT History'!$B:$B, D6613, 'TT History'!$E:$E) &gt;= 8.5%, 1.1055, 1.0525)), 1.0525)</f>
        <v>23.815635770123478</v>
      </c>
    </row>
    <row r="6614" spans="1:8" x14ac:dyDescent="0.25">
      <c r="A6614" t="s">
        <v>176</v>
      </c>
      <c r="B6614" t="str">
        <f>VLOOKUP(C6614, olt_db!$B$2:$E$70, 2, 0)</f>
        <v>OLT-SMGN-Mega_Land</v>
      </c>
      <c r="C6614" t="s">
        <v>2034</v>
      </c>
      <c r="D6614" s="35" t="s">
        <v>3008</v>
      </c>
      <c r="E6614" s="35" t="s">
        <v>2502</v>
      </c>
      <c r="F6614" s="125">
        <v>2.9170933042245699</v>
      </c>
      <c r="G6614" s="126">
        <v>99.095875831418894</v>
      </c>
      <c r="H6614" s="37">
        <f>ACOS(COS(RADIANS(90-F6615)) * COS(RADIANS(90-F6614)) + SIN(RADIANS(90-F6615)) * SIN(RADIANS(90-F6614)) * COS(RADIANS(G6615-G6614))) * 6371392 * IFERROR(IF(AVERAGEIF('TT History'!$B:$B, D6614, 'TT History'!$E:$E) &gt; 9.8%, 1.1205, IF(AVERAGEIF('TT History'!$B:$B, D6614, 'TT History'!$E:$E) &gt;= 8.5%, 1.1055, 1.0525)), 1.0525)</f>
        <v>24.060071952008844</v>
      </c>
    </row>
    <row r="6615" spans="1:8" x14ac:dyDescent="0.25">
      <c r="A6615" t="s">
        <v>176</v>
      </c>
      <c r="B6615" t="str">
        <f>VLOOKUP(C6615, olt_db!$B$2:$E$70, 2, 0)</f>
        <v>OLT-SMGN-Mega_Land</v>
      </c>
      <c r="C6615" t="s">
        <v>2034</v>
      </c>
      <c r="D6615" s="35" t="s">
        <v>3008</v>
      </c>
      <c r="E6615" s="35" t="s">
        <v>2503</v>
      </c>
      <c r="F6615" s="125">
        <v>2.9172541042043099</v>
      </c>
      <c r="G6615" s="126">
        <v>99.095747592357995</v>
      </c>
      <c r="H6615" s="37">
        <f>ACOS(COS(RADIANS(90-F6616)) * COS(RADIANS(90-F6615)) + SIN(RADIANS(90-F6616)) * SIN(RADIANS(90-F6615)) * COS(RADIANS(G6616-G6615))) * 6371392 * IFERROR(IF(AVERAGEIF('TT History'!$B:$B, D6615, 'TT History'!$E:$E) &gt; 9.8%, 1.1205, IF(AVERAGEIF('TT History'!$B:$B, D6615, 'TT History'!$E:$E) &gt;= 8.5%, 1.1055, 1.0525)), 1.0525)</f>
        <v>25.686697669015906</v>
      </c>
    </row>
    <row r="6616" spans="1:8" x14ac:dyDescent="0.25">
      <c r="A6616" t="s">
        <v>176</v>
      </c>
      <c r="B6616" t="str">
        <f>VLOOKUP(C6616, olt_db!$B$2:$E$70, 2, 0)</f>
        <v>OLT-SMGN-Mega_Land</v>
      </c>
      <c r="C6616" t="s">
        <v>2034</v>
      </c>
      <c r="D6616" s="35" t="s">
        <v>3008</v>
      </c>
      <c r="E6616" s="35" t="s">
        <v>2504</v>
      </c>
      <c r="F6616" s="125">
        <v>2.9174176835476202</v>
      </c>
      <c r="G6616" s="126">
        <v>99.095601082631404</v>
      </c>
      <c r="H6616" s="37">
        <f>ACOS(COS(RADIANS(90-F6617)) * COS(RADIANS(90-F6616)) + SIN(RADIANS(90-F6617)) * SIN(RADIANS(90-F6616)) * COS(RADIANS(G6617-G6616))) * 6371392 * IFERROR(IF(AVERAGEIF('TT History'!$B:$B, D6616, 'TT History'!$E:$E) &gt; 9.8%, 1.1205, IF(AVERAGEIF('TT History'!$B:$B, D6616, 'TT History'!$E:$E) &gt;= 8.5%, 1.1055, 1.0525)), 1.0525)</f>
        <v>26.15340076574007</v>
      </c>
    </row>
    <row r="6617" spans="1:8" x14ac:dyDescent="0.25">
      <c r="A6617" t="s">
        <v>176</v>
      </c>
      <c r="B6617" t="str">
        <f>VLOOKUP(C6617, olt_db!$B$2:$E$70, 2, 0)</f>
        <v>OLT-SMGN-Mega_Land</v>
      </c>
      <c r="C6617" t="s">
        <v>2034</v>
      </c>
      <c r="D6617" s="35" t="s">
        <v>3008</v>
      </c>
      <c r="E6617" s="35" t="s">
        <v>2505</v>
      </c>
      <c r="F6617" s="125">
        <v>2.9175872019894502</v>
      </c>
      <c r="G6617" s="126">
        <v>99.095455305604801</v>
      </c>
      <c r="H6617" s="37">
        <f>ACOS(COS(RADIANS(90-F6618)) * COS(RADIANS(90-F6617)) + SIN(RADIANS(90-F6618)) * SIN(RADIANS(90-F6617)) * COS(RADIANS(G6618-G6617))) * 6371392 * IFERROR(IF(AVERAGEIF('TT History'!$B:$B, D6617, 'TT History'!$E:$E) &gt; 9.8%, 1.1205, IF(AVERAGEIF('TT History'!$B:$B, D6617, 'TT History'!$E:$E) &gt;= 8.5%, 1.1055, 1.0525)), 1.0525)</f>
        <v>27.295043717203431</v>
      </c>
    </row>
    <row r="6618" spans="1:8" x14ac:dyDescent="0.25">
      <c r="A6618" t="s">
        <v>176</v>
      </c>
      <c r="B6618" t="str">
        <f>VLOOKUP(C6618, olt_db!$B$2:$E$70, 2, 0)</f>
        <v>OLT-SMGN-Mega_Land</v>
      </c>
      <c r="C6618" t="s">
        <v>2034</v>
      </c>
      <c r="D6618" s="35" t="s">
        <v>3008</v>
      </c>
      <c r="E6618" s="35" t="s">
        <v>2506</v>
      </c>
      <c r="F6618" s="125">
        <v>2.9177607181677598</v>
      </c>
      <c r="G6618" s="126">
        <v>99.095299283938601</v>
      </c>
      <c r="H6618" s="37">
        <f>ACOS(COS(RADIANS(90-F6619)) * COS(RADIANS(90-F6618)) + SIN(RADIANS(90-F6619)) * SIN(RADIANS(90-F6618)) * COS(RADIANS(G6619-G6618))) * 6371392 * IFERROR(IF(AVERAGEIF('TT History'!$B:$B, D6618, 'TT History'!$E:$E) &gt; 9.8%, 1.1205, IF(AVERAGEIF('TT History'!$B:$B, D6618, 'TT History'!$E:$E) &gt;= 8.5%, 1.1055, 1.0525)), 1.0525)</f>
        <v>23.282867355917631</v>
      </c>
    </row>
    <row r="6619" spans="1:8" x14ac:dyDescent="0.25">
      <c r="A6619" t="s">
        <v>176</v>
      </c>
      <c r="B6619" t="str">
        <f>VLOOKUP(C6619, olt_db!$B$2:$E$70, 2, 0)</f>
        <v>OLT-SMGN-Mega_Land</v>
      </c>
      <c r="C6619" t="s">
        <v>2034</v>
      </c>
      <c r="D6619" s="35" t="s">
        <v>3008</v>
      </c>
      <c r="E6619" s="35" t="s">
        <v>2507</v>
      </c>
      <c r="F6619" s="125">
        <v>2.91791406445101</v>
      </c>
      <c r="G6619" s="126">
        <v>99.095172399988598</v>
      </c>
      <c r="H6619" s="37">
        <f>ACOS(COS(RADIANS(90-F6620)) * COS(RADIANS(90-F6619)) + SIN(RADIANS(90-F6620)) * SIN(RADIANS(90-F6619)) * COS(RADIANS(G6620-G6619))) * 6371392 * IFERROR(IF(AVERAGEIF('TT History'!$B:$B, D6619, 'TT History'!$E:$E) &gt; 9.8%, 1.1205, IF(AVERAGEIF('TT History'!$B:$B, D6619, 'TT History'!$E:$E) &gt;= 8.5%, 1.1055, 1.0525)), 1.0525)</f>
        <v>24.86881731070989</v>
      </c>
    </row>
    <row r="6620" spans="1:8" x14ac:dyDescent="0.25">
      <c r="A6620" t="s">
        <v>176</v>
      </c>
      <c r="B6620" t="str">
        <f>VLOOKUP(C6620, olt_db!$B$2:$E$70, 2, 0)</f>
        <v>OLT-SMGN-Mega_Land</v>
      </c>
      <c r="C6620" t="s">
        <v>2034</v>
      </c>
      <c r="D6620" s="35" t="s">
        <v>3008</v>
      </c>
      <c r="E6620" s="35" t="s">
        <v>2508</v>
      </c>
      <c r="F6620" s="125">
        <v>2.9180758222934999</v>
      </c>
      <c r="G6620" s="126">
        <v>99.0950344419022</v>
      </c>
      <c r="H6620" s="37">
        <f>ACOS(COS(RADIANS(90-F6621)) * COS(RADIANS(90-F6620)) + SIN(RADIANS(90-F6621)) * SIN(RADIANS(90-F6620)) * COS(RADIANS(G6621-G6620))) * 6371392 * IFERROR(IF(AVERAGEIF('TT History'!$B:$B, D6620, 'TT History'!$E:$E) &gt; 9.8%, 1.1205, IF(AVERAGEIF('TT History'!$B:$B, D6620, 'TT History'!$E:$E) &gt;= 8.5%, 1.1055, 1.0525)), 1.0525)</f>
        <v>27.471530775186594</v>
      </c>
    </row>
    <row r="6621" spans="1:8" x14ac:dyDescent="0.25">
      <c r="A6621" t="s">
        <v>176</v>
      </c>
      <c r="B6621" t="str">
        <f>VLOOKUP(C6621, olt_db!$B$2:$E$70, 2, 0)</f>
        <v>OLT-SMGN-Mega_Land</v>
      </c>
      <c r="C6621" t="s">
        <v>2034</v>
      </c>
      <c r="D6621" s="35" t="s">
        <v>3008</v>
      </c>
      <c r="E6621" s="35" t="s">
        <v>2509</v>
      </c>
      <c r="F6621" s="125">
        <v>2.9182388965497901</v>
      </c>
      <c r="G6621" s="126">
        <v>99.095203479473298</v>
      </c>
      <c r="H6621" s="37">
        <f>ACOS(COS(RADIANS(90-F6622)) * COS(RADIANS(90-F6621)) + SIN(RADIANS(90-F6622)) * SIN(RADIANS(90-F6621)) * COS(RADIANS(G6622-G6621))) * 6371392 * IFERROR(IF(AVERAGEIF('TT History'!$B:$B, D6621, 'TT History'!$E:$E) &gt; 9.8%, 1.1205, IF(AVERAGEIF('TT History'!$B:$B, D6621, 'TT History'!$E:$E) &gt;= 8.5%, 1.1055, 1.0525)), 1.0525)</f>
        <v>23.859199716968238</v>
      </c>
    </row>
    <row r="6622" spans="1:8" x14ac:dyDescent="0.25">
      <c r="A6622" t="s">
        <v>176</v>
      </c>
      <c r="B6622" t="str">
        <f>VLOOKUP(C6622, olt_db!$B$2:$E$70, 2, 0)</f>
        <v>OLT-SMGN-Mega_Land</v>
      </c>
      <c r="C6622" t="s">
        <v>2034</v>
      </c>
      <c r="D6622" s="35" t="s">
        <v>3008</v>
      </c>
      <c r="E6622" s="35" t="s">
        <v>2510</v>
      </c>
      <c r="F6622" s="125">
        <v>2.9183749330406501</v>
      </c>
      <c r="G6622" s="126">
        <v>99.095355501972193</v>
      </c>
      <c r="H6622" s="37">
        <f>ACOS(COS(RADIANS(90-F6623)) * COS(RADIANS(90-F6622)) + SIN(RADIANS(90-F6623)) * SIN(RADIANS(90-F6622)) * COS(RADIANS(G6623-G6622))) * 6371392 * IFERROR(IF(AVERAGEIF('TT History'!$B:$B, D6622, 'TT History'!$E:$E) &gt; 9.8%, 1.1205, IF(AVERAGEIF('TT History'!$B:$B, D6622, 'TT History'!$E:$E) &gt;= 8.5%, 1.1055, 1.0525)), 1.0525)</f>
        <v>11.568944901657684</v>
      </c>
    </row>
    <row r="6623" spans="1:8" x14ac:dyDescent="0.25">
      <c r="A6623" t="s">
        <v>176</v>
      </c>
      <c r="B6623" t="str">
        <f>VLOOKUP(C6623, olt_db!$B$2:$E$70, 2, 0)</f>
        <v>OLT-SMGN-Mega_Land</v>
      </c>
      <c r="C6623" t="s">
        <v>2034</v>
      </c>
      <c r="D6623" s="35" t="s">
        <v>3008</v>
      </c>
      <c r="E6623" s="35" t="s">
        <v>2511</v>
      </c>
      <c r="F6623" s="125">
        <v>2.91843775614793</v>
      </c>
      <c r="G6623" s="126">
        <v>99.095431911866399</v>
      </c>
      <c r="H6623" s="37">
        <f>ACOS(COS(RADIANS(90-F6624)) * COS(RADIANS(90-F6623)) + SIN(RADIANS(90-F6624)) * SIN(RADIANS(90-F6623)) * COS(RADIANS(G6624-G6623))) * 6371392 * IFERROR(IF(AVERAGEIF('TT History'!$B:$B, D6623, 'TT History'!$E:$E) &gt; 9.8%, 1.1205, IF(AVERAGEIF('TT History'!$B:$B, D6623, 'TT History'!$E:$E) &gt;= 8.5%, 1.1055, 1.0525)), 1.0525)</f>
        <v>22.858938542596871</v>
      </c>
    </row>
    <row r="6624" spans="1:8" x14ac:dyDescent="0.25">
      <c r="A6624" t="s">
        <v>176</v>
      </c>
      <c r="B6624" t="str">
        <f>VLOOKUP(C6624, olt_db!$B$2:$E$70, 2, 0)</f>
        <v>OLT-SMGN-Mega_Land</v>
      </c>
      <c r="C6624" t="s">
        <v>2034</v>
      </c>
      <c r="D6624" s="35" t="s">
        <v>3008</v>
      </c>
      <c r="E6624" s="35" t="s">
        <v>2512</v>
      </c>
      <c r="F6624" s="125">
        <v>2.9185739566444102</v>
      </c>
      <c r="G6624" s="126">
        <v>99.095572077024002</v>
      </c>
      <c r="H6624" s="37">
        <f>ACOS(COS(RADIANS(90-F6625)) * COS(RADIANS(90-F6624)) + SIN(RADIANS(90-F6625)) * SIN(RADIANS(90-F6624)) * COS(RADIANS(G6625-G6624))) * 6371392 * IFERROR(IF(AVERAGEIF('TT History'!$B:$B, D6624, 'TT History'!$E:$E) &gt; 9.8%, 1.1205, IF(AVERAGEIF('TT History'!$B:$B, D6624, 'TT History'!$E:$E) &gt;= 8.5%, 1.1055, 1.0525)), 1.0525)</f>
        <v>16.170967375421537</v>
      </c>
    </row>
    <row r="6625" spans="1:8" x14ac:dyDescent="0.25">
      <c r="A6625" t="s">
        <v>176</v>
      </c>
      <c r="B6625" t="str">
        <f>VLOOKUP(C6625, olt_db!$B$2:$E$70, 2, 0)</f>
        <v>OLT-SMGN-Mega_Land</v>
      </c>
      <c r="C6625" t="s">
        <v>2034</v>
      </c>
      <c r="D6625" s="35" t="s">
        <v>3008</v>
      </c>
      <c r="E6625" s="35" t="s">
        <v>2513</v>
      </c>
      <c r="F6625" s="125">
        <v>2.9186730093109499</v>
      </c>
      <c r="G6625" s="126">
        <v>99.095668528821193</v>
      </c>
      <c r="H6625" s="37">
        <f>ACOS(COS(RADIANS(90-F6626)) * COS(RADIANS(90-F6625)) + SIN(RADIANS(90-F6626)) * SIN(RADIANS(90-F6625)) * COS(RADIANS(G6626-G6625))) * 6371392 * IFERROR(IF(AVERAGEIF('TT History'!$B:$B, D6625, 'TT History'!$E:$E) &gt; 9.8%, 1.1205, IF(AVERAGEIF('TT History'!$B:$B, D6625, 'TT History'!$E:$E) &gt;= 8.5%, 1.1055, 1.0525)), 1.0525)</f>
        <v>17.917907629743731</v>
      </c>
    </row>
    <row r="6626" spans="1:8" x14ac:dyDescent="0.25">
      <c r="A6626" t="s">
        <v>176</v>
      </c>
      <c r="B6626" t="str">
        <f>VLOOKUP(C6626, olt_db!$B$2:$E$70, 2, 0)</f>
        <v>OLT-SMGN-Mega_Land</v>
      </c>
      <c r="C6626" t="s">
        <v>2034</v>
      </c>
      <c r="D6626" s="35" t="s">
        <v>3008</v>
      </c>
      <c r="E6626" s="35" t="s">
        <v>2514</v>
      </c>
      <c r="F6626" s="125">
        <v>2.9187801588018298</v>
      </c>
      <c r="G6626" s="126">
        <v>99.095778015071701</v>
      </c>
      <c r="H6626" s="37">
        <f>ACOS(COS(RADIANS(90-F6627)) * COS(RADIANS(90-F6626)) + SIN(RADIANS(90-F6627)) * SIN(RADIANS(90-F6626)) * COS(RADIANS(G6627-G6626))) * 6371392 * IFERROR(IF(AVERAGEIF('TT History'!$B:$B, D6626, 'TT History'!$E:$E) &gt; 9.8%, 1.1205, IF(AVERAGEIF('TT History'!$B:$B, D6626, 'TT History'!$E:$E) &gt;= 8.5%, 1.1055, 1.0525)), 1.0525)</f>
        <v>15.110249751485188</v>
      </c>
    </row>
    <row r="6627" spans="1:8" x14ac:dyDescent="0.25">
      <c r="A6627" t="s">
        <v>176</v>
      </c>
      <c r="B6627" t="str">
        <f>VLOOKUP(C6627, olt_db!$B$2:$E$70, 2, 0)</f>
        <v>OLT-SMGN-Mega_Land</v>
      </c>
      <c r="C6627" t="s">
        <v>2034</v>
      </c>
      <c r="D6627" s="35" t="s">
        <v>3008</v>
      </c>
      <c r="E6627" s="35" t="s">
        <v>2515</v>
      </c>
      <c r="F6627" s="125">
        <v>2.91889637072445</v>
      </c>
      <c r="G6627" s="126">
        <v>99.095834325203001</v>
      </c>
      <c r="H6627" s="37">
        <f>ACOS(COS(RADIANS(90-F6628)) * COS(RADIANS(90-F6627)) + SIN(RADIANS(90-F6628)) * SIN(RADIANS(90-F6627)) * COS(RADIANS(G6628-G6627))) * 6371392 * IFERROR(IF(AVERAGEIF('TT History'!$B:$B, D6627, 'TT History'!$E:$E) &gt; 9.8%, 1.1205, IF(AVERAGEIF('TT History'!$B:$B, D6627, 'TT History'!$E:$E) &gt;= 8.5%, 1.1055, 1.0525)), 1.0525)</f>
        <v>13.451775360170014</v>
      </c>
    </row>
    <row r="6628" spans="1:8" x14ac:dyDescent="0.25">
      <c r="A6628" t="s">
        <v>176</v>
      </c>
      <c r="B6628" t="str">
        <f>VLOOKUP(C6628, olt_db!$B$2:$E$70, 2, 0)</f>
        <v>OLT-SMGN-Mega_Land</v>
      </c>
      <c r="C6628" t="s">
        <v>2034</v>
      </c>
      <c r="D6628" s="35" t="s">
        <v>3008</v>
      </c>
      <c r="E6628" s="35" t="s">
        <v>2516</v>
      </c>
      <c r="F6628" s="125">
        <v>2.91901082629508</v>
      </c>
      <c r="G6628" s="126">
        <v>99.095823840597802</v>
      </c>
      <c r="H6628" s="37">
        <f>ACOS(COS(RADIANS(90-F6629)) * COS(RADIANS(90-F6628)) + SIN(RADIANS(90-F6629)) * SIN(RADIANS(90-F6628)) * COS(RADIANS(G6629-G6628))) * 6371392 * IFERROR(IF(AVERAGEIF('TT History'!$B:$B, D6628, 'TT History'!$E:$E) &gt; 9.8%, 1.1205, IF(AVERAGEIF('TT History'!$B:$B, D6628, 'TT History'!$E:$E) &gt;= 8.5%, 1.1055, 1.0525)), 1.0525)</f>
        <v>15.105292807932818</v>
      </c>
    </row>
    <row r="6629" spans="1:8" x14ac:dyDescent="0.25">
      <c r="A6629" t="s">
        <v>176</v>
      </c>
      <c r="B6629" t="str">
        <f>VLOOKUP(C6629, olt_db!$B$2:$E$70, 2, 0)</f>
        <v>OLT-SMGN-Mega_Land</v>
      </c>
      <c r="C6629" t="s">
        <v>2034</v>
      </c>
      <c r="D6629" s="35" t="s">
        <v>3008</v>
      </c>
      <c r="E6629" s="35" t="s">
        <v>2517</v>
      </c>
      <c r="F6629" s="125">
        <v>2.9191299224374401</v>
      </c>
      <c r="G6629" s="126">
        <v>99.095774045568106</v>
      </c>
      <c r="H6629" s="37">
        <f>ACOS(COS(RADIANS(90-F6630)) * COS(RADIANS(90-F6629)) + SIN(RADIANS(90-F6630)) * SIN(RADIANS(90-F6629)) * COS(RADIANS(G6630-G6629))) * 6371392 * IFERROR(IF(AVERAGEIF('TT History'!$B:$B, D6629, 'TT History'!$E:$E) &gt; 9.8%, 1.1205, IF(AVERAGEIF('TT History'!$B:$B, D6629, 'TT History'!$E:$E) &gt;= 8.5%, 1.1055, 1.0525)), 1.0525)</f>
        <v>13.403439682850955</v>
      </c>
    </row>
    <row r="6630" spans="1:8" x14ac:dyDescent="0.25">
      <c r="A6630" t="s">
        <v>176</v>
      </c>
      <c r="B6630" t="str">
        <f>VLOOKUP(C6630, olt_db!$B$2:$E$70, 2, 0)</f>
        <v>OLT-SMGN-Mega_Land</v>
      </c>
      <c r="C6630" t="s">
        <v>2034</v>
      </c>
      <c r="D6630" s="35" t="s">
        <v>3008</v>
      </c>
      <c r="E6630" s="35" t="s">
        <v>2518</v>
      </c>
      <c r="F6630" s="125">
        <v>2.91923849101993</v>
      </c>
      <c r="G6630" s="126">
        <v>99.095737558415493</v>
      </c>
      <c r="H6630" s="37">
        <f>ACOS(COS(RADIANS(90-F6631)) * COS(RADIANS(90-F6630)) + SIN(RADIANS(90-F6631)) * SIN(RADIANS(90-F6630)) * COS(RADIANS(G6631-G6630))) * 6371392 * IFERROR(IF(AVERAGEIF('TT History'!$B:$B, D6630, 'TT History'!$E:$E) &gt; 9.8%, 1.1205, IF(AVERAGEIF('TT History'!$B:$B, D6630, 'TT History'!$E:$E) &gt;= 8.5%, 1.1055, 1.0525)), 1.0525)</f>
        <v>17.297802362091229</v>
      </c>
    </row>
    <row r="6631" spans="1:8" x14ac:dyDescent="0.25">
      <c r="A6631" t="s">
        <v>176</v>
      </c>
      <c r="B6631" t="str">
        <f>VLOOKUP(C6631, olt_db!$B$2:$E$70, 2, 0)</f>
        <v>OLT-SMGN-Mega_Land</v>
      </c>
      <c r="C6631" t="s">
        <v>2034</v>
      </c>
      <c r="D6631" s="35" t="s">
        <v>3008</v>
      </c>
      <c r="E6631" s="35" t="s">
        <v>2519</v>
      </c>
      <c r="F6631" s="125">
        <v>2.9193776912434499</v>
      </c>
      <c r="G6631" s="126">
        <v>99.095687824335599</v>
      </c>
      <c r="H6631" s="37">
        <f>ACOS(COS(RADIANS(90-F6632)) * COS(RADIANS(90-F6631)) + SIN(RADIANS(90-F6632)) * SIN(RADIANS(90-F6631)) * COS(RADIANS(G6632-G6631))) * 6371392 * IFERROR(IF(AVERAGEIF('TT History'!$B:$B, D6631, 'TT History'!$E:$E) &gt; 9.8%, 1.1205, IF(AVERAGEIF('TT History'!$B:$B, D6631, 'TT History'!$E:$E) &gt;= 8.5%, 1.1055, 1.0525)), 1.0525)</f>
        <v>16.941433102357216</v>
      </c>
    </row>
    <row r="6632" spans="1:8" x14ac:dyDescent="0.25">
      <c r="A6632" t="s">
        <v>176</v>
      </c>
      <c r="B6632" t="str">
        <f>VLOOKUP(C6632, olt_db!$B$2:$E$70, 2, 0)</f>
        <v>OLT-SMGN-Mega_Land</v>
      </c>
      <c r="C6632" t="s">
        <v>2034</v>
      </c>
      <c r="D6632" s="35" t="s">
        <v>3008</v>
      </c>
      <c r="E6632" s="35" t="s">
        <v>2520</v>
      </c>
      <c r="F6632" s="125">
        <v>2.91951436515909</v>
      </c>
      <c r="G6632" s="126">
        <v>99.095640088780002</v>
      </c>
      <c r="H6632" s="37">
        <f>ACOS(COS(RADIANS(90-F6633)) * COS(RADIANS(90-F6632)) + SIN(RADIANS(90-F6633)) * SIN(RADIANS(90-F6632)) * COS(RADIANS(G6633-G6632))) * 6371392 * IFERROR(IF(AVERAGEIF('TT History'!$B:$B, D6632, 'TT History'!$E:$E) &gt; 9.8%, 1.1205, IF(AVERAGEIF('TT History'!$B:$B, D6632, 'TT History'!$E:$E) &gt;= 8.5%, 1.1055, 1.0525)), 1.0525)</f>
        <v>17.599950237483295</v>
      </c>
    </row>
    <row r="6633" spans="1:8" x14ac:dyDescent="0.25">
      <c r="A6633" t="s">
        <v>176</v>
      </c>
      <c r="B6633" t="str">
        <f>VLOOKUP(C6633, olt_db!$B$2:$E$70, 2, 0)</f>
        <v>OLT-SMGN-Mega_Land</v>
      </c>
      <c r="C6633" t="s">
        <v>2034</v>
      </c>
      <c r="D6633" s="35" t="s">
        <v>3008</v>
      </c>
      <c r="E6633" s="35" t="s">
        <v>2521</v>
      </c>
      <c r="F6633" s="125">
        <v>2.91965559415029</v>
      </c>
      <c r="G6633" s="126">
        <v>99.095588366506703</v>
      </c>
      <c r="H6633" s="37">
        <f>ACOS(COS(RADIANS(90-F6634)) * COS(RADIANS(90-F6633)) + SIN(RADIANS(90-F6634)) * SIN(RADIANS(90-F6633)) * COS(RADIANS(G6634-G6633))) * 6371392 * IFERROR(IF(AVERAGEIF('TT History'!$B:$B, D6633, 'TT History'!$E:$E) &gt; 9.8%, 1.1205, IF(AVERAGEIF('TT History'!$B:$B, D6633, 'TT History'!$E:$E) &gt;= 8.5%, 1.1055, 1.0525)), 1.0525)</f>
        <v>19.943096915817282</v>
      </c>
    </row>
    <row r="6634" spans="1:8" x14ac:dyDescent="0.25">
      <c r="A6634" t="s">
        <v>176</v>
      </c>
      <c r="B6634" t="str">
        <f>VLOOKUP(C6634, olt_db!$B$2:$E$70, 2, 0)</f>
        <v>OLT-SMGN-Mega_Land</v>
      </c>
      <c r="C6634" t="s">
        <v>2034</v>
      </c>
      <c r="D6634" s="35" t="s">
        <v>3008</v>
      </c>
      <c r="E6634" s="35" t="s">
        <v>2522</v>
      </c>
      <c r="F6634" s="125">
        <v>2.9198143270947199</v>
      </c>
      <c r="G6634" s="126">
        <v>99.095526327520801</v>
      </c>
      <c r="H6634" s="37">
        <f>ACOS(COS(RADIANS(90-F6635)) * COS(RADIANS(90-F6634)) + SIN(RADIANS(90-F6635)) * SIN(RADIANS(90-F6634)) * COS(RADIANS(G6635-G6634))) * 6371392 * IFERROR(IF(AVERAGEIF('TT History'!$B:$B, D6634, 'TT History'!$E:$E) &gt; 9.8%, 1.1205, IF(AVERAGEIF('TT History'!$B:$B, D6634, 'TT History'!$E:$E) &gt;= 8.5%, 1.1055, 1.0525)), 1.0525)</f>
        <v>15.561138529294334</v>
      </c>
    </row>
    <row r="6635" spans="1:8" x14ac:dyDescent="0.25">
      <c r="A6635" t="s">
        <v>176</v>
      </c>
      <c r="B6635" t="str">
        <f>VLOOKUP(C6635, olt_db!$B$2:$E$70, 2, 0)</f>
        <v>OLT-SMGN-Mega_Land</v>
      </c>
      <c r="C6635" t="s">
        <v>2034</v>
      </c>
      <c r="D6635" s="35" t="s">
        <v>3008</v>
      </c>
      <c r="E6635" s="35" t="s">
        <v>2523</v>
      </c>
      <c r="F6635" s="125">
        <v>2.9199360274242898</v>
      </c>
      <c r="G6635" s="126">
        <v>99.095472720634405</v>
      </c>
      <c r="H6635" s="37">
        <f>ACOS(COS(RADIANS(90-F6636)) * COS(RADIANS(90-F6635)) + SIN(RADIANS(90-F6636)) * SIN(RADIANS(90-F6635)) * COS(RADIANS(G6636-G6635))) * 6371392 * IFERROR(IF(AVERAGEIF('TT History'!$B:$B, D6635, 'TT History'!$E:$E) &gt; 9.8%, 1.1205, IF(AVERAGEIF('TT History'!$B:$B, D6635, 'TT History'!$E:$E) &gt;= 8.5%, 1.1055, 1.0525)), 1.0525)</f>
        <v>15.0768415421716</v>
      </c>
    </row>
    <row r="6636" spans="1:8" x14ac:dyDescent="0.25">
      <c r="A6636" t="s">
        <v>176</v>
      </c>
      <c r="B6636" t="str">
        <f>VLOOKUP(C6636, olt_db!$B$2:$E$70, 2, 0)</f>
        <v>OLT-SMGN-Mega_Land</v>
      </c>
      <c r="C6636" t="s">
        <v>2034</v>
      </c>
      <c r="D6636" s="35" t="s">
        <v>3008</v>
      </c>
      <c r="E6636" s="35" t="s">
        <v>2524</v>
      </c>
      <c r="F6636" s="125">
        <v>2.9200553423323101</v>
      </c>
      <c r="G6636" s="126">
        <v>99.095424098210898</v>
      </c>
      <c r="H6636" s="37">
        <f>ACOS(COS(RADIANS(90-F6637)) * COS(RADIANS(90-F6636)) + SIN(RADIANS(90-F6637)) * SIN(RADIANS(90-F6636)) * COS(RADIANS(G6637-G6636))) * 6371392 * IFERROR(IF(AVERAGEIF('TT History'!$B:$B, D6636, 'TT History'!$E:$E) &gt; 9.8%, 1.1205, IF(AVERAGEIF('TT History'!$B:$B, D6636, 'TT History'!$E:$E) &gt;= 8.5%, 1.1055, 1.0525)), 1.0525)</f>
        <v>19.497520651896664</v>
      </c>
    </row>
    <row r="6637" spans="1:8" x14ac:dyDescent="0.25">
      <c r="A6637" t="s">
        <v>176</v>
      </c>
      <c r="B6637" t="str">
        <f>VLOOKUP(C6637, olt_db!$B$2:$E$70, 2, 0)</f>
        <v>OLT-SMGN-Mega_Land</v>
      </c>
      <c r="C6637" t="s">
        <v>2034</v>
      </c>
      <c r="D6637" s="35" t="s">
        <v>3008</v>
      </c>
      <c r="E6637" s="35" t="s">
        <v>2525</v>
      </c>
      <c r="F6637" s="125">
        <v>2.9202119282602101</v>
      </c>
      <c r="G6637" s="126">
        <v>99.095367172718895</v>
      </c>
      <c r="H6637" s="37">
        <f>ACOS(COS(RADIANS(90-F6638)) * COS(RADIANS(90-F6637)) + SIN(RADIANS(90-F6638)) * SIN(RADIANS(90-F6637)) * COS(RADIANS(G6638-G6637))) * 6371392 * IFERROR(IF(AVERAGEIF('TT History'!$B:$B, D6637, 'TT History'!$E:$E) &gt; 9.8%, 1.1205, IF(AVERAGEIF('TT History'!$B:$B, D6637, 'TT History'!$E:$E) &gt;= 8.5%, 1.1055, 1.0525)), 1.0525)</f>
        <v>19.279416974515655</v>
      </c>
    </row>
    <row r="6638" spans="1:8" x14ac:dyDescent="0.25">
      <c r="A6638" t="s">
        <v>176</v>
      </c>
      <c r="B6638" t="str">
        <f>VLOOKUP(C6638, olt_db!$B$2:$E$70, 2, 0)</f>
        <v>OLT-SMGN-Mega_Land</v>
      </c>
      <c r="C6638" t="s">
        <v>2034</v>
      </c>
      <c r="D6638" s="35" t="s">
        <v>3008</v>
      </c>
      <c r="E6638" s="35" t="s">
        <v>2526</v>
      </c>
      <c r="F6638" s="125">
        <v>2.9203722868627202</v>
      </c>
      <c r="G6638" s="126">
        <v>99.095404889123202</v>
      </c>
      <c r="H6638" s="37">
        <f>ACOS(COS(RADIANS(90-F6639)) * COS(RADIANS(90-F6638)) + SIN(RADIANS(90-F6639)) * SIN(RADIANS(90-F6638)) * COS(RADIANS(G6639-G6638))) * 6371392 * IFERROR(IF(AVERAGEIF('TT History'!$B:$B, D6638, 'TT History'!$E:$E) &gt; 9.8%, 1.1205, IF(AVERAGEIF('TT History'!$B:$B, D6638, 'TT History'!$E:$E) &gt;= 8.5%, 1.1055, 1.0525)), 1.0525)</f>
        <v>18.187822475013743</v>
      </c>
    </row>
    <row r="6639" spans="1:8" x14ac:dyDescent="0.25">
      <c r="A6639" t="s">
        <v>176</v>
      </c>
      <c r="B6639" t="str">
        <f>VLOOKUP(C6639, olt_db!$B$2:$E$70, 2, 0)</f>
        <v>OLT-SMGN-Mega_Land</v>
      </c>
      <c r="C6639" t="s">
        <v>2034</v>
      </c>
      <c r="D6639" s="35" t="s">
        <v>3008</v>
      </c>
      <c r="E6639" s="35" t="s">
        <v>2527</v>
      </c>
      <c r="F6639" s="125">
        <v>2.9205085130980799</v>
      </c>
      <c r="G6639" s="126">
        <v>99.095479758060904</v>
      </c>
      <c r="H6639" s="37">
        <f>ACOS(COS(RADIANS(90-F6640)) * COS(RADIANS(90-F6639)) + SIN(RADIANS(90-F6640)) * SIN(RADIANS(90-F6639)) * COS(RADIANS(G6640-G6639))) * 6371392 * IFERROR(IF(AVERAGEIF('TT History'!$B:$B, D6639, 'TT History'!$E:$E) &gt; 9.8%, 1.1205, IF(AVERAGEIF('TT History'!$B:$B, D6639, 'TT History'!$E:$E) &gt;= 8.5%, 1.1055, 1.0525)), 1.0525)</f>
        <v>19.042307210433908</v>
      </c>
    </row>
    <row r="6640" spans="1:8" x14ac:dyDescent="0.25">
      <c r="A6640" t="s">
        <v>176</v>
      </c>
      <c r="B6640" t="str">
        <f>VLOOKUP(C6640, olt_db!$B$2:$E$70, 2, 0)</f>
        <v>OLT-SMGN-Mega_Land</v>
      </c>
      <c r="C6640" t="s">
        <v>2034</v>
      </c>
      <c r="D6640" s="35" t="s">
        <v>3008</v>
      </c>
      <c r="E6640" s="35" t="s">
        <v>2528</v>
      </c>
      <c r="F6640" s="125">
        <v>2.9206507533671702</v>
      </c>
      <c r="G6640" s="126">
        <v>99.095558843548105</v>
      </c>
      <c r="H6640" s="37">
        <f>ACOS(COS(RADIANS(90-F6641)) * COS(RADIANS(90-F6640)) + SIN(RADIANS(90-F6641)) * SIN(RADIANS(90-F6640)) * COS(RADIANS(G6641-G6640))) * 6371392 * IFERROR(IF(AVERAGEIF('TT History'!$B:$B, D6640, 'TT History'!$E:$E) &gt; 9.8%, 1.1205, IF(AVERAGEIF('TT History'!$B:$B, D6640, 'TT History'!$E:$E) &gt;= 8.5%, 1.1055, 1.0525)), 1.0525)</f>
        <v>20.97960639666038</v>
      </c>
    </row>
    <row r="6641" spans="1:8" x14ac:dyDescent="0.25">
      <c r="A6641" t="s">
        <v>176</v>
      </c>
      <c r="B6641" t="str">
        <f>VLOOKUP(C6641, olt_db!$B$2:$E$70, 2, 0)</f>
        <v>OLT-SMGN-Mega_Land</v>
      </c>
      <c r="C6641" t="s">
        <v>2034</v>
      </c>
      <c r="D6641" s="35" t="s">
        <v>3008</v>
      </c>
      <c r="E6641" s="35" t="s">
        <v>2529</v>
      </c>
      <c r="F6641" s="125">
        <v>2.9207964316027399</v>
      </c>
      <c r="G6641" s="126">
        <v>99.095663426168002</v>
      </c>
      <c r="H6641" s="37">
        <f>ACOS(COS(RADIANS(90-F6642)) * COS(RADIANS(90-F6641)) + SIN(RADIANS(90-F6642)) * SIN(RADIANS(90-F6641)) * COS(RADIANS(G6642-G6641))) * 6371392 * IFERROR(IF(AVERAGEIF('TT History'!$B:$B, D6641, 'TT History'!$E:$E) &gt; 9.8%, 1.1205, IF(AVERAGEIF('TT History'!$B:$B, D6641, 'TT History'!$E:$E) &gt;= 8.5%, 1.1055, 1.0525)), 1.0525)</f>
        <v>18.802738607873994</v>
      </c>
    </row>
    <row r="6642" spans="1:8" x14ac:dyDescent="0.25">
      <c r="A6642" t="s">
        <v>176</v>
      </c>
      <c r="B6642" t="str">
        <f>VLOOKUP(C6642, olt_db!$B$2:$E$70, 2, 0)</f>
        <v>OLT-SMGN-Mega_Land</v>
      </c>
      <c r="C6642" t="s">
        <v>2034</v>
      </c>
      <c r="D6642" s="35" t="s">
        <v>3008</v>
      </c>
      <c r="E6642" s="35" t="s">
        <v>2530</v>
      </c>
      <c r="F6642" s="125">
        <v>2.9209169411978402</v>
      </c>
      <c r="G6642" s="126">
        <v>99.095769800724398</v>
      </c>
      <c r="H6642" s="37">
        <f>ACOS(COS(RADIANS(90-F6643)) * COS(RADIANS(90-F6642)) + SIN(RADIANS(90-F6643)) * SIN(RADIANS(90-F6642)) * COS(RADIANS(G6643-G6642))) * 6371392 * IFERROR(IF(AVERAGEIF('TT History'!$B:$B, D6642, 'TT History'!$E:$E) &gt; 9.8%, 1.1205, IF(AVERAGEIF('TT History'!$B:$B, D6642, 'TT History'!$E:$E) &gt;= 8.5%, 1.1055, 1.0525)), 1.0525)</f>
        <v>17.071483874875106</v>
      </c>
    </row>
    <row r="6643" spans="1:8" x14ac:dyDescent="0.25">
      <c r="A6643" t="s">
        <v>176</v>
      </c>
      <c r="B6643" t="str">
        <f>VLOOKUP(C6643, olt_db!$B$2:$E$70, 2, 0)</f>
        <v>OLT-SMGN-Mega_Land</v>
      </c>
      <c r="C6643" t="s">
        <v>2034</v>
      </c>
      <c r="D6643" s="35" t="s">
        <v>3008</v>
      </c>
      <c r="E6643" s="35" t="s">
        <v>2531</v>
      </c>
      <c r="F6643" s="125">
        <v>2.92103052365978</v>
      </c>
      <c r="G6643" s="126">
        <v>99.095861429657901</v>
      </c>
      <c r="H6643" s="37">
        <f>ACOS(COS(RADIANS(90-F6644)) * COS(RADIANS(90-F6643)) + SIN(RADIANS(90-F6644)) * SIN(RADIANS(90-F6643)) * COS(RADIANS(G6644-G6643))) * 6371392 * IFERROR(IF(AVERAGEIF('TT History'!$B:$B, D6643, 'TT History'!$E:$E) &gt; 9.8%, 1.1205, IF(AVERAGEIF('TT History'!$B:$B, D6643, 'TT History'!$E:$E) &gt;= 8.5%, 1.1055, 1.0525)), 1.0525)</f>
        <v>16.202119691915982</v>
      </c>
    </row>
    <row r="6644" spans="1:8" x14ac:dyDescent="0.25">
      <c r="A6644" t="s">
        <v>176</v>
      </c>
      <c r="B6644" t="str">
        <f>VLOOKUP(C6644, olt_db!$B$2:$E$70, 2, 0)</f>
        <v>OLT-SMGN-Mega_Land</v>
      </c>
      <c r="C6644" t="s">
        <v>2034</v>
      </c>
      <c r="D6644" s="35" t="s">
        <v>3008</v>
      </c>
      <c r="E6644" s="35" t="s">
        <v>2532</v>
      </c>
      <c r="F6644" s="125">
        <v>2.9211400883528702</v>
      </c>
      <c r="G6644" s="126">
        <v>99.095946149891105</v>
      </c>
      <c r="H6644" s="37">
        <f>ACOS(COS(RADIANS(90-F6645)) * COS(RADIANS(90-F6644)) + SIN(RADIANS(90-F6645)) * SIN(RADIANS(90-F6644)) * COS(RADIANS(G6645-G6644))) * 6371392 * IFERROR(IF(AVERAGEIF('TT History'!$B:$B, D6644, 'TT History'!$E:$E) &gt; 9.8%, 1.1205, IF(AVERAGEIF('TT History'!$B:$B, D6644, 'TT History'!$E:$E) &gt;= 8.5%, 1.1055, 1.0525)), 1.0525)</f>
        <v>16.346304987227196</v>
      </c>
    </row>
    <row r="6645" spans="1:8" x14ac:dyDescent="0.25">
      <c r="A6645" t="s">
        <v>176</v>
      </c>
      <c r="B6645" t="str">
        <f>VLOOKUP(C6645, olt_db!$B$2:$E$70, 2, 0)</f>
        <v>OLT-SMGN-Mega_Land</v>
      </c>
      <c r="C6645" t="s">
        <v>2034</v>
      </c>
      <c r="D6645" s="35" t="s">
        <v>3008</v>
      </c>
      <c r="E6645" s="35" t="s">
        <v>2533</v>
      </c>
      <c r="F6645" s="125">
        <v>2.9212519121937599</v>
      </c>
      <c r="G6645" s="126">
        <v>99.096029932702194</v>
      </c>
      <c r="H6645" s="37">
        <f>ACOS(COS(RADIANS(90-F6646)) * COS(RADIANS(90-F6645)) + SIN(RADIANS(90-F6646)) * SIN(RADIANS(90-F6645)) * COS(RADIANS(G6646-G6645))) * 6371392 * IFERROR(IF(AVERAGEIF('TT History'!$B:$B, D6645, 'TT History'!$E:$E) &gt; 9.8%, 1.1205, IF(AVERAGEIF('TT History'!$B:$B, D6645, 'TT History'!$E:$E) &gt;= 8.5%, 1.1055, 1.0525)), 1.0525)</f>
        <v>13.324239223678859</v>
      </c>
    </row>
    <row r="6646" spans="1:8" x14ac:dyDescent="0.25">
      <c r="A6646" t="s">
        <v>176</v>
      </c>
      <c r="B6646" t="str">
        <f>VLOOKUP(C6646, olt_db!$B$2:$E$70, 2, 0)</f>
        <v>OLT-SMGN-Mega_Land</v>
      </c>
      <c r="C6646" t="s">
        <v>2034</v>
      </c>
      <c r="D6646" s="35" t="s">
        <v>3008</v>
      </c>
      <c r="E6646" s="35" t="s">
        <v>2534</v>
      </c>
      <c r="F6646" s="125">
        <v>2.9213488443898101</v>
      </c>
      <c r="G6646" s="126">
        <v>99.096089710636306</v>
      </c>
      <c r="H6646" s="37">
        <f>ACOS(COS(RADIANS(90-F6647)) * COS(RADIANS(90-F6646)) + SIN(RADIANS(90-F6647)) * SIN(RADIANS(90-F6646)) * COS(RADIANS(G6647-G6646))) * 6371392 * IFERROR(IF(AVERAGEIF('TT History'!$B:$B, D6646, 'TT History'!$E:$E) &gt; 9.8%, 1.1205, IF(AVERAGEIF('TT History'!$B:$B, D6646, 'TT History'!$E:$E) &gt;= 8.5%, 1.1055, 1.0525)), 1.0525)</f>
        <v>12.910133438273183</v>
      </c>
    </row>
    <row r="6647" spans="1:8" x14ac:dyDescent="0.25">
      <c r="A6647" t="s">
        <v>176</v>
      </c>
      <c r="B6647" t="str">
        <f>VLOOKUP(C6647, olt_db!$B$2:$E$70, 2, 0)</f>
        <v>OLT-SMGN-Mega_Land</v>
      </c>
      <c r="C6647" t="s">
        <v>2034</v>
      </c>
      <c r="D6647" s="35" t="s">
        <v>3008</v>
      </c>
      <c r="E6647" s="35" t="s">
        <v>2535</v>
      </c>
      <c r="F6647" s="125">
        <v>2.92143690235826</v>
      </c>
      <c r="G6647" s="126">
        <v>99.096156230015197</v>
      </c>
      <c r="H6647" s="37">
        <f>ACOS(COS(RADIANS(90-F6648)) * COS(RADIANS(90-F6647)) + SIN(RADIANS(90-F6648)) * SIN(RADIANS(90-F6647)) * COS(RADIANS(G6648-G6647))) * 6371392 * IFERROR(IF(AVERAGEIF('TT History'!$B:$B, D6647, 'TT History'!$E:$E) &gt; 9.8%, 1.1205, IF(AVERAGEIF('TT History'!$B:$B, D6647, 'TT History'!$E:$E) &gt;= 8.5%, 1.1055, 1.0525)), 1.0525)</f>
        <v>12.560446748350872</v>
      </c>
    </row>
    <row r="6648" spans="1:8" x14ac:dyDescent="0.25">
      <c r="A6648" t="s">
        <v>176</v>
      </c>
      <c r="B6648" t="str">
        <f>VLOOKUP(C6648, olt_db!$B$2:$E$70, 2, 0)</f>
        <v>OLT-SMGN-Mega_Land</v>
      </c>
      <c r="C6648" t="s">
        <v>2034</v>
      </c>
      <c r="D6648" s="35" t="s">
        <v>3008</v>
      </c>
      <c r="E6648" s="35" t="s">
        <v>2536</v>
      </c>
      <c r="F6648" s="125">
        <v>2.9215277929163999</v>
      </c>
      <c r="G6648" s="126">
        <v>99.096213371143705</v>
      </c>
      <c r="H6648" s="37">
        <f>ACOS(COS(RADIANS(90-F6649)) * COS(RADIANS(90-F6648)) + SIN(RADIANS(90-F6649)) * SIN(RADIANS(90-F6648)) * COS(RADIANS(G6649-G6648))) * 6371392 * IFERROR(IF(AVERAGEIF('TT History'!$B:$B, D6648, 'TT History'!$E:$E) &gt; 9.8%, 1.1205, IF(AVERAGEIF('TT History'!$B:$B, D6648, 'TT History'!$E:$E) &gt;= 8.5%, 1.1055, 1.0525)), 1.0525)</f>
        <v>13.628760608530371</v>
      </c>
    </row>
    <row r="6649" spans="1:8" x14ac:dyDescent="0.25">
      <c r="A6649" t="s">
        <v>176</v>
      </c>
      <c r="B6649" t="str">
        <f>VLOOKUP(C6649, olt_db!$B$2:$E$70, 2, 0)</f>
        <v>OLT-SMGN-Mega_Land</v>
      </c>
      <c r="C6649" t="s">
        <v>2034</v>
      </c>
      <c r="D6649" s="35" t="s">
        <v>3008</v>
      </c>
      <c r="E6649" s="35" t="s">
        <v>2537</v>
      </c>
      <c r="F6649" s="125">
        <v>2.9216243237319102</v>
      </c>
      <c r="G6649" s="126">
        <v>99.096278581294797</v>
      </c>
      <c r="H6649" s="37">
        <f>ACOS(COS(RADIANS(90-F6650)) * COS(RADIANS(90-F6649)) + SIN(RADIANS(90-F6650)) * SIN(RADIANS(90-F6649)) * COS(RADIANS(G6650-G6649))) * 6371392 * IFERROR(IF(AVERAGEIF('TT History'!$B:$B, D6649, 'TT History'!$E:$E) &gt; 9.8%, 1.1205, IF(AVERAGEIF('TT History'!$B:$B, D6649, 'TT History'!$E:$E) &gt;= 8.5%, 1.1055, 1.0525)), 1.0525)</f>
        <v>11.687872478356425</v>
      </c>
    </row>
    <row r="6650" spans="1:8" x14ac:dyDescent="0.25">
      <c r="A6650" t="s">
        <v>176</v>
      </c>
      <c r="B6650" t="str">
        <f>VLOOKUP(C6650, olt_db!$B$2:$E$70, 2, 0)</f>
        <v>OLT-SMGN-Mega_Land</v>
      </c>
      <c r="C6650" t="s">
        <v>2034</v>
      </c>
      <c r="D6650" s="35" t="s">
        <v>3008</v>
      </c>
      <c r="E6650" s="35" t="s">
        <v>2538</v>
      </c>
      <c r="F6650" s="125">
        <v>2.9217082610055498</v>
      </c>
      <c r="G6650" s="126">
        <v>99.096332747975197</v>
      </c>
      <c r="H6650" s="37">
        <f>ACOS(COS(RADIANS(90-F6651)) * COS(RADIANS(90-F6650)) + SIN(RADIANS(90-F6651)) * SIN(RADIANS(90-F6650)) * COS(RADIANS(G6651-G6650))) * 6371392 * IFERROR(IF(AVERAGEIF('TT History'!$B:$B, D6650, 'TT History'!$E:$E) &gt; 9.8%, 1.1205, IF(AVERAGEIF('TT History'!$B:$B, D6650, 'TT History'!$E:$E) &gt;= 8.5%, 1.1055, 1.0525)), 1.0525)</f>
        <v>12.879158985119673</v>
      </c>
    </row>
    <row r="6651" spans="1:8" x14ac:dyDescent="0.25">
      <c r="A6651" t="s">
        <v>176</v>
      </c>
      <c r="B6651" t="str">
        <f>VLOOKUP(C6651, olt_db!$B$2:$E$70, 2, 0)</f>
        <v>OLT-SMGN-Mega_Land</v>
      </c>
      <c r="C6651" t="s">
        <v>2034</v>
      </c>
      <c r="D6651" s="35" t="s">
        <v>3008</v>
      </c>
      <c r="E6651" s="35" t="s">
        <v>2539</v>
      </c>
      <c r="F6651" s="125">
        <v>2.9218005732878098</v>
      </c>
      <c r="G6651" s="126">
        <v>99.096392721079397</v>
      </c>
      <c r="H6651" s="37">
        <f>ACOS(COS(RADIANS(90-F6652)) * COS(RADIANS(90-F6651)) + SIN(RADIANS(90-F6652)) * SIN(RADIANS(90-F6651)) * COS(RADIANS(G6652-G6651))) * 6371392 * IFERROR(IF(AVERAGEIF('TT History'!$B:$B, D6651, 'TT History'!$E:$E) &gt; 9.8%, 1.1205, IF(AVERAGEIF('TT History'!$B:$B, D6651, 'TT History'!$E:$E) &gt;= 8.5%, 1.1055, 1.0525)), 1.0525)</f>
        <v>13.516939026015422</v>
      </c>
    </row>
    <row r="6652" spans="1:8" x14ac:dyDescent="0.25">
      <c r="A6652" t="s">
        <v>176</v>
      </c>
      <c r="B6652" t="str">
        <f>VLOOKUP(C6652, olt_db!$B$2:$E$70, 2, 0)</f>
        <v>OLT-SMGN-Mega_Land</v>
      </c>
      <c r="C6652" t="s">
        <v>2034</v>
      </c>
      <c r="D6652" s="35" t="s">
        <v>3008</v>
      </c>
      <c r="E6652" s="35" t="s">
        <v>2540</v>
      </c>
      <c r="F6652" s="125">
        <v>2.9218993576923702</v>
      </c>
      <c r="G6652" s="126">
        <v>99.096452628193504</v>
      </c>
      <c r="H6652" s="37">
        <f>ACOS(COS(RADIANS(90-F6653)) * COS(RADIANS(90-F6652)) + SIN(RADIANS(90-F6653)) * SIN(RADIANS(90-F6652)) * COS(RADIANS(G6653-G6652))) * 6371392 * IFERROR(IF(AVERAGEIF('TT History'!$B:$B, D6652, 'TT History'!$E:$E) &gt; 9.8%, 1.1205, IF(AVERAGEIF('TT History'!$B:$B, D6652, 'TT History'!$E:$E) &gt;= 8.5%, 1.1055, 1.0525)), 1.0525)</f>
        <v>11.817014773631268</v>
      </c>
    </row>
    <row r="6653" spans="1:8" x14ac:dyDescent="0.25">
      <c r="A6653" t="s">
        <v>176</v>
      </c>
      <c r="B6653" t="str">
        <f>VLOOKUP(C6653, olt_db!$B$2:$E$70, 2, 0)</f>
        <v>OLT-SMGN-Mega_Land</v>
      </c>
      <c r="C6653" t="s">
        <v>2034</v>
      </c>
      <c r="D6653" s="35" t="s">
        <v>3008</v>
      </c>
      <c r="E6653" s="35" t="s">
        <v>2541</v>
      </c>
      <c r="F6653" s="125">
        <v>2.9219926223537902</v>
      </c>
      <c r="G6653" s="126">
        <v>99.096491349680704</v>
      </c>
      <c r="H6653" s="37">
        <f>ACOS(COS(RADIANS(90-F6654)) * COS(RADIANS(90-F6653)) + SIN(RADIANS(90-F6654)) * SIN(RADIANS(90-F6653)) * COS(RADIANS(G6654-G6653))) * 6371392 * IFERROR(IF(AVERAGEIF('TT History'!$B:$B, D6653, 'TT History'!$E:$E) &gt; 9.8%, 1.1205, IF(AVERAGEIF('TT History'!$B:$B, D6653, 'TT History'!$E:$E) &gt;= 8.5%, 1.1055, 1.0525)), 1.0525)</f>
        <v>12.109970648752366</v>
      </c>
    </row>
    <row r="6654" spans="1:8" x14ac:dyDescent="0.25">
      <c r="A6654" t="s">
        <v>176</v>
      </c>
      <c r="B6654" t="str">
        <f>VLOOKUP(C6654, olt_db!$B$2:$E$70, 2, 0)</f>
        <v>OLT-SMGN-Mega_Land</v>
      </c>
      <c r="C6654" t="s">
        <v>2034</v>
      </c>
      <c r="D6654" s="35" t="s">
        <v>3008</v>
      </c>
      <c r="E6654" s="35" t="s">
        <v>2542</v>
      </c>
      <c r="F6654" s="125">
        <v>2.9220855833820498</v>
      </c>
      <c r="G6654" s="126">
        <v>99.096536840895098</v>
      </c>
      <c r="H6654" s="37">
        <f>ACOS(COS(RADIANS(90-F6655)) * COS(RADIANS(90-F6654)) + SIN(RADIANS(90-F6655)) * SIN(RADIANS(90-F6654)) * COS(RADIANS(G6655-G6654))) * 6371392 * IFERROR(IF(AVERAGEIF('TT History'!$B:$B, D6654, 'TT History'!$E:$E) &gt; 9.8%, 1.1205, IF(AVERAGEIF('TT History'!$B:$B, D6654, 'TT History'!$E:$E) &gt;= 8.5%, 1.1055, 1.0525)), 1.0525)</f>
        <v>15.281096411834493</v>
      </c>
    </row>
    <row r="6655" spans="1:8" x14ac:dyDescent="0.25">
      <c r="A6655" t="s">
        <v>176</v>
      </c>
      <c r="B6655" t="str">
        <f>VLOOKUP(C6655, olt_db!$B$2:$E$70, 2, 0)</f>
        <v>OLT-SMGN-Mega_Land</v>
      </c>
      <c r="C6655" t="s">
        <v>2034</v>
      </c>
      <c r="D6655" s="35" t="s">
        <v>3008</v>
      </c>
      <c r="E6655" s="35" t="s">
        <v>2543</v>
      </c>
      <c r="F6655" s="125">
        <v>2.9221949668698799</v>
      </c>
      <c r="G6655" s="126">
        <v>99.096608221471101</v>
      </c>
      <c r="H6655" s="37">
        <f>ACOS(COS(RADIANS(90-F6656)) * COS(RADIANS(90-F6655)) + SIN(RADIANS(90-F6656)) * SIN(RADIANS(90-F6655)) * COS(RADIANS(G6656-G6655))) * 6371392 * IFERROR(IF(AVERAGEIF('TT History'!$B:$B, D6655, 'TT History'!$E:$E) &gt; 9.8%, 1.1205, IF(AVERAGEIF('TT History'!$B:$B, D6655, 'TT History'!$E:$E) &gt;= 8.5%, 1.1055, 1.0525)), 1.0525)</f>
        <v>15.027088327483291</v>
      </c>
    </row>
    <row r="6656" spans="1:8" x14ac:dyDescent="0.25">
      <c r="A6656" t="s">
        <v>176</v>
      </c>
      <c r="B6656" t="str">
        <f>VLOOKUP(C6656, olt_db!$B$2:$E$70, 2, 0)</f>
        <v>OLT-SMGN-Mega_Land</v>
      </c>
      <c r="C6656" t="s">
        <v>2034</v>
      </c>
      <c r="D6656" s="35" t="s">
        <v>3008</v>
      </c>
      <c r="E6656" s="35" t="s">
        <v>2544</v>
      </c>
      <c r="F6656" s="125">
        <v>2.9222799110272701</v>
      </c>
      <c r="G6656" s="126">
        <v>99.096704626394299</v>
      </c>
      <c r="H6656" s="37">
        <f>ACOS(COS(RADIANS(90-F6657)) * COS(RADIANS(90-F6656)) + SIN(RADIANS(90-F6657)) * SIN(RADIANS(90-F6656)) * COS(RADIANS(G6657-G6656))) * 6371392 * IFERROR(IF(AVERAGEIF('TT History'!$B:$B, D6656, 'TT History'!$E:$E) &gt; 9.8%, 1.1205, IF(AVERAGEIF('TT History'!$B:$B, D6656, 'TT History'!$E:$E) &gt;= 8.5%, 1.1055, 1.0525)), 1.0525)</f>
        <v>19.980362778207866</v>
      </c>
    </row>
    <row r="6657" spans="1:8" x14ac:dyDescent="0.25">
      <c r="A6657" t="s">
        <v>176</v>
      </c>
      <c r="B6657" t="str">
        <f>VLOOKUP(C6657, olt_db!$B$2:$E$70, 2, 0)</f>
        <v>OLT-SMGN-Mega_Land</v>
      </c>
      <c r="C6657" t="s">
        <v>2034</v>
      </c>
      <c r="D6657" s="35" t="s">
        <v>3008</v>
      </c>
      <c r="E6657" s="35" t="s">
        <v>2545</v>
      </c>
      <c r="F6657" s="125">
        <v>2.9223306331769701</v>
      </c>
      <c r="G6657" s="126">
        <v>99.096867843631003</v>
      </c>
      <c r="H6657" s="37">
        <f>ACOS(COS(RADIANS(90-F6658)) * COS(RADIANS(90-F6657)) + SIN(RADIANS(90-F6658)) * SIN(RADIANS(90-F6657)) * COS(RADIANS(G6658-G6657))) * 6371392 * IFERROR(IF(AVERAGEIF('TT History'!$B:$B, D6657, 'TT History'!$E:$E) &gt; 9.8%, 1.1205, IF(AVERAGEIF('TT History'!$B:$B, D6657, 'TT History'!$E:$E) &gt;= 8.5%, 1.1055, 1.0525)), 1.0525)</f>
        <v>18.623184382186892</v>
      </c>
    </row>
    <row r="6658" spans="1:8" x14ac:dyDescent="0.25">
      <c r="A6658" t="s">
        <v>176</v>
      </c>
      <c r="B6658" t="str">
        <f>VLOOKUP(C6658, olt_db!$B$2:$E$70, 2, 0)</f>
        <v>OLT-SMGN-Mega_Land</v>
      </c>
      <c r="C6658" t="s">
        <v>2034</v>
      </c>
      <c r="D6658" s="35" t="s">
        <v>3008</v>
      </c>
      <c r="E6658" s="35" t="s">
        <v>2546</v>
      </c>
      <c r="F6658" s="125">
        <v>2.9223805803943499</v>
      </c>
      <c r="G6658" s="126">
        <v>99.097019119133705</v>
      </c>
      <c r="H6658" s="37">
        <f>ACOS(COS(RADIANS(90-F6659)) * COS(RADIANS(90-F6658)) + SIN(RADIANS(90-F6659)) * SIN(RADIANS(90-F6658)) * COS(RADIANS(G6659-G6658))) * 6371392 * IFERROR(IF(AVERAGEIF('TT History'!$B:$B, D6658, 'TT History'!$E:$E) &gt; 9.8%, 1.1205, IF(AVERAGEIF('TT History'!$B:$B, D6658, 'TT History'!$E:$E) &gt;= 8.5%, 1.1055, 1.0525)), 1.0525)</f>
        <v>16.954983659052608</v>
      </c>
    </row>
    <row r="6659" spans="1:8" x14ac:dyDescent="0.25">
      <c r="A6659" t="s">
        <v>176</v>
      </c>
      <c r="B6659" t="str">
        <f>VLOOKUP(C6659, olt_db!$B$2:$E$70, 2, 0)</f>
        <v>OLT-SMGN-Mega_Land</v>
      </c>
      <c r="C6659" t="s">
        <v>2034</v>
      </c>
      <c r="D6659" s="35" t="s">
        <v>3008</v>
      </c>
      <c r="E6659" s="35" t="s">
        <v>2547</v>
      </c>
      <c r="F6659" s="125">
        <v>2.9224200576733499</v>
      </c>
      <c r="G6659" s="126">
        <v>99.097158682572299</v>
      </c>
      <c r="H6659" s="37">
        <f>ACOS(COS(RADIANS(90-F6660)) * COS(RADIANS(90-F6659)) + SIN(RADIANS(90-F6660)) * SIN(RADIANS(90-F6659)) * COS(RADIANS(G6660-G6659))) * 6371392 * IFERROR(IF(AVERAGEIF('TT History'!$B:$B, D6659, 'TT History'!$E:$E) &gt; 9.8%, 1.1205, IF(AVERAGEIF('TT History'!$B:$B, D6659, 'TT History'!$E:$E) &gt;= 8.5%, 1.1055, 1.0525)), 1.0525)</f>
        <v>14.672732261408163</v>
      </c>
    </row>
    <row r="6660" spans="1:8" x14ac:dyDescent="0.25">
      <c r="A6660" t="s">
        <v>176</v>
      </c>
      <c r="B6660" t="str">
        <f>VLOOKUP(C6660, olt_db!$B$2:$E$70, 2, 0)</f>
        <v>OLT-SMGN-Mega_Land</v>
      </c>
      <c r="C6660" t="s">
        <v>2034</v>
      </c>
      <c r="D6660" s="35" t="s">
        <v>3008</v>
      </c>
      <c r="E6660" s="35" t="s">
        <v>2548</v>
      </c>
      <c r="F6660" s="125">
        <v>2.9224468608876601</v>
      </c>
      <c r="G6660" s="126">
        <v>99.097281306952496</v>
      </c>
      <c r="H6660" s="37">
        <f>ACOS(COS(RADIANS(90-F6661)) * COS(RADIANS(90-F6660)) + SIN(RADIANS(90-F6661)) * SIN(RADIANS(90-F6660)) * COS(RADIANS(G6661-G6660))) * 6371392 * IFERROR(IF(AVERAGEIF('TT History'!$B:$B, D6660, 'TT History'!$E:$E) &gt; 9.8%, 1.1205, IF(AVERAGEIF('TT History'!$B:$B, D6660, 'TT History'!$E:$E) &gt;= 8.5%, 1.1055, 1.0525)), 1.0525)</f>
        <v>15.876531481231478</v>
      </c>
    </row>
    <row r="6661" spans="1:8" x14ac:dyDescent="0.25">
      <c r="A6661" t="s">
        <v>176</v>
      </c>
      <c r="B6661" t="str">
        <f>VLOOKUP(C6661, olt_db!$B$2:$E$70, 2, 0)</f>
        <v>OLT-SMGN-Mega_Land</v>
      </c>
      <c r="C6661" t="s">
        <v>2034</v>
      </c>
      <c r="D6661" s="35" t="s">
        <v>3008</v>
      </c>
      <c r="E6661" s="35" t="s">
        <v>2549</v>
      </c>
      <c r="F6661" s="125">
        <v>2.9224895091526801</v>
      </c>
      <c r="G6661" s="126">
        <v>99.097410246091897</v>
      </c>
      <c r="H6661" s="37">
        <f>ACOS(COS(RADIANS(90-F6662)) * COS(RADIANS(90-F6661)) + SIN(RADIANS(90-F6662)) * SIN(RADIANS(90-F6661)) * COS(RADIANS(G6662-G6661))) * 6371392 * IFERROR(IF(AVERAGEIF('TT History'!$B:$B, D6661, 'TT History'!$E:$E) &gt; 9.8%, 1.1205, IF(AVERAGEIF('TT History'!$B:$B, D6661, 'TT History'!$E:$E) &gt;= 8.5%, 1.1055, 1.0525)), 1.0525)</f>
        <v>15.413171782313691</v>
      </c>
    </row>
    <row r="6662" spans="1:8" x14ac:dyDescent="0.25">
      <c r="A6662" t="s">
        <v>176</v>
      </c>
      <c r="B6662" t="str">
        <f>VLOOKUP(C6662, olt_db!$B$2:$E$70, 2, 0)</f>
        <v>OLT-SMGN-Mega_Land</v>
      </c>
      <c r="C6662" t="s">
        <v>2034</v>
      </c>
      <c r="D6662" s="35" t="s">
        <v>3008</v>
      </c>
      <c r="E6662" s="35" t="s">
        <v>2550</v>
      </c>
      <c r="F6662" s="125">
        <v>2.9225298772541399</v>
      </c>
      <c r="G6662" s="126">
        <v>99.097535761179898</v>
      </c>
      <c r="H6662" s="37">
        <f>ACOS(COS(RADIANS(90-F6663)) * COS(RADIANS(90-F6662)) + SIN(RADIANS(90-F6663)) * SIN(RADIANS(90-F6662)) * COS(RADIANS(G6663-G6662))) * 6371392 * IFERROR(IF(AVERAGEIF('TT History'!$B:$B, D6662, 'TT History'!$E:$E) &gt; 9.8%, 1.1205, IF(AVERAGEIF('TT History'!$B:$B, D6662, 'TT History'!$E:$E) &gt;= 8.5%, 1.1055, 1.0525)), 1.0525)</f>
        <v>14.35906148867981</v>
      </c>
    </row>
    <row r="6663" spans="1:8" x14ac:dyDescent="0.25">
      <c r="A6663" t="s">
        <v>176</v>
      </c>
      <c r="B6663" t="str">
        <f>VLOOKUP(C6663, olt_db!$B$2:$E$70, 2, 0)</f>
        <v>OLT-SMGN-Mega_Land</v>
      </c>
      <c r="C6663" t="s">
        <v>2034</v>
      </c>
      <c r="D6663" s="35" t="s">
        <v>3008</v>
      </c>
      <c r="E6663" s="35" t="s">
        <v>2551</v>
      </c>
      <c r="F6663" s="125">
        <v>2.9225684824216498</v>
      </c>
      <c r="G6663" s="126">
        <v>99.097652367175201</v>
      </c>
      <c r="H6663" s="37">
        <f>ACOS(COS(RADIANS(90-F6664)) * COS(RADIANS(90-F6663)) + SIN(RADIANS(90-F6664)) * SIN(RADIANS(90-F6663)) * COS(RADIANS(G6664-G6663))) * 6371392 * IFERROR(IF(AVERAGEIF('TT History'!$B:$B, D6663, 'TT History'!$E:$E) &gt; 9.8%, 1.1205, IF(AVERAGEIF('TT History'!$B:$B, D6663, 'TT History'!$E:$E) &gt;= 8.5%, 1.1055, 1.0525)), 1.0525)</f>
        <v>12.990321373939514</v>
      </c>
    </row>
    <row r="6664" spans="1:8" x14ac:dyDescent="0.25">
      <c r="A6664" t="s">
        <v>176</v>
      </c>
      <c r="B6664" t="str">
        <f>VLOOKUP(C6664, olt_db!$B$2:$E$70, 2, 0)</f>
        <v>OLT-SMGN-Mega_Land</v>
      </c>
      <c r="C6664" t="s">
        <v>2034</v>
      </c>
      <c r="D6664" s="35" t="s">
        <v>3008</v>
      </c>
      <c r="E6664" s="35" t="s">
        <v>2552</v>
      </c>
      <c r="F6664" s="125">
        <v>2.9225975730132498</v>
      </c>
      <c r="G6664" s="126">
        <v>99.097759620681003</v>
      </c>
      <c r="H6664" s="37">
        <f>ACOS(COS(RADIANS(90-F6665)) * COS(RADIANS(90-F6664)) + SIN(RADIANS(90-F6665)) * SIN(RADIANS(90-F6664)) * COS(RADIANS(G6665-G6664))) * 6371392 * IFERROR(IF(AVERAGEIF('TT History'!$B:$B, D6664, 'TT History'!$E:$E) &gt; 9.8%, 1.1205, IF(AVERAGEIF('TT History'!$B:$B, D6664, 'TT History'!$E:$E) &gt;= 8.5%, 1.1055, 1.0525)), 1.0525)</f>
        <v>16.355465148067609</v>
      </c>
    </row>
    <row r="6665" spans="1:8" x14ac:dyDescent="0.25">
      <c r="A6665" t="s">
        <v>176</v>
      </c>
      <c r="B6665" t="str">
        <f>VLOOKUP(C6665, olt_db!$B$2:$E$70, 2, 0)</f>
        <v>OLT-SMGN-Mega_Land</v>
      </c>
      <c r="C6665" t="s">
        <v>2034</v>
      </c>
      <c r="D6665" s="35" t="s">
        <v>3008</v>
      </c>
      <c r="E6665" s="35" t="s">
        <v>2553</v>
      </c>
      <c r="F6665" s="125">
        <v>2.9226422794477802</v>
      </c>
      <c r="G6665" s="126">
        <v>99.097892190880501</v>
      </c>
      <c r="H6665" s="37">
        <f>ACOS(COS(RADIANS(90-F6666)) * COS(RADIANS(90-F6665)) + SIN(RADIANS(90-F6666)) * SIN(RADIANS(90-F6665)) * COS(RADIANS(G6666-G6665))) * 6371392 * IFERROR(IF(AVERAGEIF('TT History'!$B:$B, D6665, 'TT History'!$E:$E) &gt; 9.8%, 1.1205, IF(AVERAGEIF('TT History'!$B:$B, D6665, 'TT History'!$E:$E) &gt;= 8.5%, 1.1055, 1.0525)), 1.0525)</f>
        <v>19.106695221413119</v>
      </c>
    </row>
    <row r="6666" spans="1:8" x14ac:dyDescent="0.25">
      <c r="A6666" t="s">
        <v>176</v>
      </c>
      <c r="B6666" t="str">
        <f>VLOOKUP(C6666, olt_db!$B$2:$E$70, 2, 0)</f>
        <v>OLT-SMGN-Mega_Land</v>
      </c>
      <c r="C6666" t="s">
        <v>2034</v>
      </c>
      <c r="D6666" s="35" t="s">
        <v>3008</v>
      </c>
      <c r="E6666" s="35" t="s">
        <v>2554</v>
      </c>
      <c r="F6666" s="125">
        <v>2.9226863562213699</v>
      </c>
      <c r="G6666" s="126">
        <v>99.098049581063506</v>
      </c>
      <c r="H6666" s="37">
        <f>ACOS(COS(RADIANS(90-F6667)) * COS(RADIANS(90-F6666)) + SIN(RADIANS(90-F6667)) * SIN(RADIANS(90-F6666)) * COS(RADIANS(G6667-G6666))) * 6371392 * IFERROR(IF(AVERAGEIF('TT History'!$B:$B, D6666, 'TT History'!$E:$E) &gt; 9.8%, 1.1205, IF(AVERAGEIF('TT History'!$B:$B, D6666, 'TT History'!$E:$E) &gt;= 8.5%, 1.1055, 1.0525)), 1.0525)</f>
        <v>22.834026543052143</v>
      </c>
    </row>
    <row r="6667" spans="1:8" x14ac:dyDescent="0.25">
      <c r="A6667" t="s">
        <v>176</v>
      </c>
      <c r="B6667" t="str">
        <f>VLOOKUP(C6667, olt_db!$B$2:$E$70, 2, 0)</f>
        <v>OLT-SMGN-Mega_Land</v>
      </c>
      <c r="C6667" t="s">
        <v>2034</v>
      </c>
      <c r="D6667" s="35" t="s">
        <v>3008</v>
      </c>
      <c r="E6667" s="35" t="s">
        <v>2555</v>
      </c>
      <c r="F6667" s="125">
        <v>2.9227570841191701</v>
      </c>
      <c r="G6667" s="126">
        <v>99.098231641698803</v>
      </c>
      <c r="H6667" s="37">
        <f>ACOS(COS(RADIANS(90-F6668)) * COS(RADIANS(90-F6667)) + SIN(RADIANS(90-F6668)) * SIN(RADIANS(90-F6667)) * COS(RADIANS(G6668-G6667))) * 6371392 * IFERROR(IF(AVERAGEIF('TT History'!$B:$B, D6667, 'TT History'!$E:$E) &gt; 9.8%, 1.1205, IF(AVERAGEIF('TT History'!$B:$B, D6667, 'TT History'!$E:$E) &gt;= 8.5%, 1.1055, 1.0525)), 1.0525)</f>
        <v>19.46317821147991</v>
      </c>
    </row>
    <row r="6668" spans="1:8" x14ac:dyDescent="0.25">
      <c r="A6668" t="s">
        <v>176</v>
      </c>
      <c r="B6668" t="str">
        <f>VLOOKUP(C6668, olt_db!$B$2:$E$70, 2, 0)</f>
        <v>OLT-SMGN-Mega_Land</v>
      </c>
      <c r="C6668" t="s">
        <v>2034</v>
      </c>
      <c r="D6668" s="35" t="s">
        <v>3008</v>
      </c>
      <c r="E6668" s="35" t="s">
        <v>2556</v>
      </c>
      <c r="F6668" s="125">
        <v>2.9228210767033902</v>
      </c>
      <c r="G6668" s="126">
        <v>99.098385330413294</v>
      </c>
      <c r="H6668" s="37">
        <f>ACOS(COS(RADIANS(90-F6669)) * COS(RADIANS(90-F6668)) + SIN(RADIANS(90-F6669)) * SIN(RADIANS(90-F6668)) * COS(RADIANS(G6669-G6668))) * 6371392 * IFERROR(IF(AVERAGEIF('TT History'!$B:$B, D6668, 'TT History'!$E:$E) &gt; 9.8%, 1.1205, IF(AVERAGEIF('TT History'!$B:$B, D6668, 'TT History'!$E:$E) &gt;= 8.5%, 1.1055, 1.0525)), 1.0525)</f>
        <v>20.249906963547684</v>
      </c>
    </row>
    <row r="6669" spans="1:8" x14ac:dyDescent="0.25">
      <c r="A6669" t="s">
        <v>176</v>
      </c>
      <c r="B6669" t="str">
        <f>VLOOKUP(C6669, olt_db!$B$2:$E$70, 2, 0)</f>
        <v>OLT-SMGN-Mega_Land</v>
      </c>
      <c r="C6669" t="s">
        <v>2034</v>
      </c>
      <c r="D6669" s="35" t="s">
        <v>3008</v>
      </c>
      <c r="E6669" s="35" t="s">
        <v>2557</v>
      </c>
      <c r="F6669" s="125">
        <v>2.9229025594418898</v>
      </c>
      <c r="G6669" s="126">
        <v>99.098538158523994</v>
      </c>
      <c r="H6669" s="37">
        <f>ACOS(COS(RADIANS(90-F6670)) * COS(RADIANS(90-F6669)) + SIN(RADIANS(90-F6670)) * SIN(RADIANS(90-F6669)) * COS(RADIANS(G6670-G6669))) * 6371392 * IFERROR(IF(AVERAGEIF('TT History'!$B:$B, D6669, 'TT History'!$E:$E) &gt; 9.8%, 1.1205, IF(AVERAGEIF('TT History'!$B:$B, D6669, 'TT History'!$E:$E) &gt;= 8.5%, 1.1055, 1.0525)), 1.0525)</f>
        <v>17.290007761862714</v>
      </c>
    </row>
    <row r="6670" spans="1:8" x14ac:dyDescent="0.25">
      <c r="A6670" t="s">
        <v>176</v>
      </c>
      <c r="B6670" t="str">
        <f>VLOOKUP(C6670, olt_db!$B$2:$E$70, 2, 0)</f>
        <v>OLT-SMGN-Mega_Land</v>
      </c>
      <c r="C6670" t="s">
        <v>2034</v>
      </c>
      <c r="D6670" s="35" t="s">
        <v>3008</v>
      </c>
      <c r="E6670" s="35" t="s">
        <v>2558</v>
      </c>
      <c r="F6670" s="125">
        <v>2.9229809952655899</v>
      </c>
      <c r="G6670" s="126">
        <v>99.098663507397404</v>
      </c>
      <c r="H6670" s="37">
        <f>ACOS(COS(RADIANS(90-F6671)) * COS(RADIANS(90-F6670)) + SIN(RADIANS(90-F6671)) * SIN(RADIANS(90-F6670)) * COS(RADIANS(G6671-G6670))) * 6371392 * IFERROR(IF(AVERAGEIF('TT History'!$B:$B, D6670, 'TT History'!$E:$E) &gt; 9.8%, 1.1205, IF(AVERAGEIF('TT History'!$B:$B, D6670, 'TT History'!$E:$E) &gt;= 8.5%, 1.1055, 1.0525)), 1.0525)</f>
        <v>21.377062217693364</v>
      </c>
    </row>
    <row r="6671" spans="1:8" x14ac:dyDescent="0.25">
      <c r="A6671" t="s">
        <v>176</v>
      </c>
      <c r="B6671" t="str">
        <f>VLOOKUP(C6671, olt_db!$B$2:$E$70, 2, 0)</f>
        <v>OLT-SMGN-Mega_Land</v>
      </c>
      <c r="C6671" t="s">
        <v>2034</v>
      </c>
      <c r="D6671" s="35" t="s">
        <v>3008</v>
      </c>
      <c r="E6671" s="35" t="s">
        <v>2559</v>
      </c>
      <c r="F6671" s="125">
        <v>2.9230711647385101</v>
      </c>
      <c r="G6671" s="126">
        <v>99.098822553100305</v>
      </c>
      <c r="H6671" s="37">
        <f>ACOS(COS(RADIANS(90-F6672)) * COS(RADIANS(90-F6671)) + SIN(RADIANS(90-F6672)) * SIN(RADIANS(90-F6671)) * COS(RADIANS(G6672-G6671))) * 6371392 * IFERROR(IF(AVERAGEIF('TT History'!$B:$B, D6671, 'TT History'!$E:$E) &gt; 9.8%, 1.1205, IF(AVERAGEIF('TT History'!$B:$B, D6671, 'TT History'!$E:$E) &gt;= 8.5%, 1.1055, 1.0525)), 1.0525)</f>
        <v>16.997332951648854</v>
      </c>
    </row>
    <row r="6672" spans="1:8" x14ac:dyDescent="0.25">
      <c r="A6672" t="s">
        <v>176</v>
      </c>
      <c r="B6672" t="str">
        <f>VLOOKUP(C6672, olt_db!$B$2:$E$70, 2, 0)</f>
        <v>OLT-SMGN-Mega_Land</v>
      </c>
      <c r="C6672" t="s">
        <v>2034</v>
      </c>
      <c r="D6672" s="35" t="s">
        <v>3008</v>
      </c>
      <c r="E6672" s="35" t="s">
        <v>2560</v>
      </c>
      <c r="F6672" s="125">
        <v>2.9231444857745599</v>
      </c>
      <c r="G6672" s="126">
        <v>99.098948077241701</v>
      </c>
      <c r="H6672" s="37">
        <f>ACOS(COS(RADIANS(90-F6673)) * COS(RADIANS(90-F6672)) + SIN(RADIANS(90-F6673)) * SIN(RADIANS(90-F6672)) * COS(RADIANS(G6673-G6672))) * 6371392 * IFERROR(IF(AVERAGEIF('TT History'!$B:$B, D6672, 'TT History'!$E:$E) &gt; 9.8%, 1.1205, IF(AVERAGEIF('TT History'!$B:$B, D6672, 'TT History'!$E:$E) &gt;= 8.5%, 1.1055, 1.0525)), 1.0525)</f>
        <v>20.411001143630983</v>
      </c>
    </row>
    <row r="6673" spans="1:8" x14ac:dyDescent="0.25">
      <c r="A6673" t="s">
        <v>176</v>
      </c>
      <c r="B6673" t="str">
        <f>VLOOKUP(C6673, olt_db!$B$2:$E$70, 2, 0)</f>
        <v>OLT-SMGN-Mega_Land</v>
      </c>
      <c r="C6673" t="s">
        <v>2034</v>
      </c>
      <c r="D6673" s="35" t="s">
        <v>3008</v>
      </c>
      <c r="E6673" s="35" t="s">
        <v>2561</v>
      </c>
      <c r="F6673" s="125">
        <v>2.9232477383790099</v>
      </c>
      <c r="G6673" s="126">
        <v>99.099088804685607</v>
      </c>
      <c r="H6673" s="37">
        <f>ACOS(COS(RADIANS(90-F6674)) * COS(RADIANS(90-F6673)) + SIN(RADIANS(90-F6674)) * SIN(RADIANS(90-F6673)) * COS(RADIANS(G6674-G6673))) * 6371392 * IFERROR(IF(AVERAGEIF('TT History'!$B:$B, D6673, 'TT History'!$E:$E) &gt; 9.8%, 1.1205, IF(AVERAGEIF('TT History'!$B:$B, D6673, 'TT History'!$E:$E) &gt;= 8.5%, 1.1055, 1.0525)), 1.0525)</f>
        <v>12.614388537435206</v>
      </c>
    </row>
    <row r="6674" spans="1:8" x14ac:dyDescent="0.25">
      <c r="A6674" t="s">
        <v>176</v>
      </c>
      <c r="B6674" t="str">
        <f>VLOOKUP(C6674, olt_db!$B$2:$E$70, 2, 0)</f>
        <v>OLT-SMGN-Mega_Land</v>
      </c>
      <c r="C6674" t="s">
        <v>2034</v>
      </c>
      <c r="D6674" s="35" t="s">
        <v>3008</v>
      </c>
      <c r="E6674" s="35" t="s">
        <v>2562</v>
      </c>
      <c r="F6674" s="125">
        <v>2.9233063377750299</v>
      </c>
      <c r="G6674" s="126">
        <v>99.099179380820203</v>
      </c>
      <c r="H6674" s="37">
        <f>ACOS(COS(RADIANS(90-F6675)) * COS(RADIANS(90-F6674)) + SIN(RADIANS(90-F6675)) * SIN(RADIANS(90-F6674)) * COS(RADIANS(G6675-G6674))) * 6371392 * IFERROR(IF(AVERAGEIF('TT History'!$B:$B, D6674, 'TT History'!$E:$E) &gt; 9.8%, 1.1205, IF(AVERAGEIF('TT History'!$B:$B, D6674, 'TT History'!$E:$E) &gt;= 8.5%, 1.1055, 1.0525)), 1.0525)</f>
        <v>16.339278718929862</v>
      </c>
    </row>
    <row r="6675" spans="1:8" x14ac:dyDescent="0.25">
      <c r="A6675" t="s">
        <v>176</v>
      </c>
      <c r="B6675" t="str">
        <f>VLOOKUP(C6675, olt_db!$B$2:$E$70, 2, 0)</f>
        <v>OLT-SMGN-Mega_Land</v>
      </c>
      <c r="C6675" t="s">
        <v>2034</v>
      </c>
      <c r="D6675" s="35" t="s">
        <v>3008</v>
      </c>
      <c r="E6675" s="35" t="s">
        <v>2563</v>
      </c>
      <c r="F6675" s="125">
        <v>2.9233824925849099</v>
      </c>
      <c r="G6675" s="126">
        <v>99.099296538714995</v>
      </c>
      <c r="H6675" s="37">
        <f>ACOS(COS(RADIANS(90-F6676)) * COS(RADIANS(90-F6675)) + SIN(RADIANS(90-F6676)) * SIN(RADIANS(90-F6675)) * COS(RADIANS(G6676-G6675))) * 6371392 * IFERROR(IF(AVERAGEIF('TT History'!$B:$B, D6675, 'TT History'!$E:$E) &gt; 9.8%, 1.1205, IF(AVERAGEIF('TT History'!$B:$B, D6675, 'TT History'!$E:$E) &gt;= 8.5%, 1.1055, 1.0525)), 1.0525)</f>
        <v>17.61015935441614</v>
      </c>
    </row>
    <row r="6676" spans="1:8" x14ac:dyDescent="0.25">
      <c r="A6676" t="s">
        <v>176</v>
      </c>
      <c r="B6676" t="str">
        <f>VLOOKUP(C6676, olt_db!$B$2:$E$70, 2, 0)</f>
        <v>OLT-SMGN-Mega_Land</v>
      </c>
      <c r="C6676" t="s">
        <v>2034</v>
      </c>
      <c r="D6676" s="35" t="s">
        <v>3008</v>
      </c>
      <c r="E6676" s="35" t="s">
        <v>2564</v>
      </c>
      <c r="F6676" s="125">
        <v>2.9234675023353498</v>
      </c>
      <c r="G6676" s="126">
        <v>99.099420846029005</v>
      </c>
      <c r="H6676" s="37">
        <f>ACOS(COS(RADIANS(90-F6677)) * COS(RADIANS(90-F6676)) + SIN(RADIANS(90-F6677)) * SIN(RADIANS(90-F6676)) * COS(RADIANS(G6677-G6676))) * 6371392 * IFERROR(IF(AVERAGEIF('TT History'!$B:$B, D6676, 'TT History'!$E:$E) &gt; 9.8%, 1.1205, IF(AVERAGEIF('TT History'!$B:$B, D6676, 'TT History'!$E:$E) &gt;= 8.5%, 1.1055, 1.0525)), 1.0525)</f>
        <v>20.141877683094087</v>
      </c>
    </row>
    <row r="6677" spans="1:8" x14ac:dyDescent="0.25">
      <c r="A6677" t="s">
        <v>176</v>
      </c>
      <c r="B6677" t="str">
        <f>VLOOKUP(C6677, olt_db!$B$2:$E$70, 2, 0)</f>
        <v>OLT-SMGN-Mega_Land</v>
      </c>
      <c r="C6677" t="s">
        <v>2034</v>
      </c>
      <c r="D6677" s="35" t="s">
        <v>3008</v>
      </c>
      <c r="E6677" s="35" t="s">
        <v>2565</v>
      </c>
      <c r="F6677" s="125">
        <v>2.9235553521611699</v>
      </c>
      <c r="G6677" s="126">
        <v>99.099569019274</v>
      </c>
      <c r="H6677" s="37">
        <f>ACOS(COS(RADIANS(90-F6678)) * COS(RADIANS(90-F6677)) + SIN(RADIANS(90-F6678)) * SIN(RADIANS(90-F6677)) * COS(RADIANS(G6678-G6677))) * 6371392 * IFERROR(IF(AVERAGEIF('TT History'!$B:$B, D6677, 'TT History'!$E:$E) &gt; 9.8%, 1.1205, IF(AVERAGEIF('TT History'!$B:$B, D6677, 'TT History'!$E:$E) &gt;= 8.5%, 1.1055, 1.0525)), 1.0525)</f>
        <v>19.622589484906488</v>
      </c>
    </row>
    <row r="6678" spans="1:8" x14ac:dyDescent="0.25">
      <c r="A6678" t="s">
        <v>176</v>
      </c>
      <c r="B6678" t="str">
        <f>VLOOKUP(C6678, olt_db!$B$2:$E$70, 2, 0)</f>
        <v>OLT-SMGN-Mega_Land</v>
      </c>
      <c r="C6678" t="s">
        <v>2034</v>
      </c>
      <c r="D6678" s="35" t="s">
        <v>3008</v>
      </c>
      <c r="E6678" s="35" t="s">
        <v>2566</v>
      </c>
      <c r="F6678" s="125">
        <v>2.9236530751486201</v>
      </c>
      <c r="G6678" s="126">
        <v>99.099705427816502</v>
      </c>
      <c r="H6678" s="37">
        <f>ACOS(COS(RADIANS(90-F6679)) * COS(RADIANS(90-F6678)) + SIN(RADIANS(90-F6679)) * SIN(RADIANS(90-F6678)) * COS(RADIANS(G6679-G6678))) * 6371392 * IFERROR(IF(AVERAGEIF('TT History'!$B:$B, D6678, 'TT History'!$E:$E) &gt; 9.8%, 1.1205, IF(AVERAGEIF('TT History'!$B:$B, D6678, 'TT History'!$E:$E) &gt;= 8.5%, 1.1055, 1.0525)), 1.0525)</f>
        <v>18.387930170623271</v>
      </c>
    </row>
    <row r="6679" spans="1:8" x14ac:dyDescent="0.25">
      <c r="A6679" t="s">
        <v>176</v>
      </c>
      <c r="B6679" t="str">
        <f>VLOOKUP(C6679, olt_db!$B$2:$E$70, 2, 0)</f>
        <v>OLT-SMGN-Mega_Land</v>
      </c>
      <c r="C6679" t="s">
        <v>2034</v>
      </c>
      <c r="D6679" s="35" t="s">
        <v>3008</v>
      </c>
      <c r="E6679" s="35" t="s">
        <v>2567</v>
      </c>
      <c r="F6679" s="125">
        <v>2.9237385533852902</v>
      </c>
      <c r="G6679" s="126">
        <v>99.099837419017007</v>
      </c>
      <c r="H6679" s="37">
        <f>ACOS(COS(RADIANS(90-F6680)) * COS(RADIANS(90-F6679)) + SIN(RADIANS(90-F6680)) * SIN(RADIANS(90-F6679)) * COS(RADIANS(G6680-G6679))) * 6371392 * IFERROR(IF(AVERAGEIF('TT History'!$B:$B, D6679, 'TT History'!$E:$E) &gt; 9.8%, 1.1205, IF(AVERAGEIF('TT History'!$B:$B, D6679, 'TT History'!$E:$E) &gt;= 8.5%, 1.1055, 1.0525)), 1.0525)</f>
        <v>18.127331878057799</v>
      </c>
    </row>
    <row r="6680" spans="1:8" x14ac:dyDescent="0.25">
      <c r="A6680" t="s">
        <v>176</v>
      </c>
      <c r="B6680" t="str">
        <f>VLOOKUP(C6680, olt_db!$B$2:$E$70, 2, 0)</f>
        <v>OLT-SMGN-Mega_Land</v>
      </c>
      <c r="C6680" t="s">
        <v>2034</v>
      </c>
      <c r="D6680" s="35" t="s">
        <v>3008</v>
      </c>
      <c r="E6680" s="35" t="s">
        <v>2568</v>
      </c>
      <c r="F6680" s="125">
        <v>2.92382830986248</v>
      </c>
      <c r="G6680" s="126">
        <v>99.099963804786995</v>
      </c>
      <c r="H6680" s="37">
        <f>ACOS(COS(RADIANS(90-F6681)) * COS(RADIANS(90-F6680)) + SIN(RADIANS(90-F6681)) * SIN(RADIANS(90-F6680)) * COS(RADIANS(G6681-G6680))) * 6371392 * IFERROR(IF(AVERAGEIF('TT History'!$B:$B, D6680, 'TT History'!$E:$E) &gt; 9.8%, 1.1205, IF(AVERAGEIF('TT History'!$B:$B, D6680, 'TT History'!$E:$E) &gt;= 8.5%, 1.1055, 1.0525)), 1.0525)</f>
        <v>25.374007127275121</v>
      </c>
    </row>
    <row r="6681" spans="1:8" x14ac:dyDescent="0.25">
      <c r="A6681" t="s">
        <v>176</v>
      </c>
      <c r="B6681" t="str">
        <f>VLOOKUP(C6681, olt_db!$B$2:$E$70, 2, 0)</f>
        <v>OLT-SMGN-Mega_Land</v>
      </c>
      <c r="C6681" t="s">
        <v>2034</v>
      </c>
      <c r="D6681" s="35" t="s">
        <v>3008</v>
      </c>
      <c r="E6681" s="35" t="s">
        <v>2569</v>
      </c>
      <c r="F6681" s="125">
        <v>2.92394745055427</v>
      </c>
      <c r="G6681" s="126">
        <v>99.100145165139296</v>
      </c>
      <c r="H6681" s="37">
        <f>ACOS(COS(RADIANS(90-F6682)) * COS(RADIANS(90-F6681)) + SIN(RADIANS(90-F6682)) * SIN(RADIANS(90-F6681)) * COS(RADIANS(G6682-G6681))) * 6371392 * IFERROR(IF(AVERAGEIF('TT History'!$B:$B, D6681, 'TT History'!$E:$E) &gt; 9.8%, 1.1205, IF(AVERAGEIF('TT History'!$B:$B, D6681, 'TT History'!$E:$E) &gt;= 8.5%, 1.1055, 1.0525)), 1.0525)</f>
        <v>16.343861411067842</v>
      </c>
    </row>
    <row r="6682" spans="1:8" x14ac:dyDescent="0.25">
      <c r="A6682" t="s">
        <v>176</v>
      </c>
      <c r="B6682" t="str">
        <f>VLOOKUP(C6682, olt_db!$B$2:$E$70, 2, 0)</f>
        <v>OLT-SMGN-Mega_Land</v>
      </c>
      <c r="C6682" t="s">
        <v>2034</v>
      </c>
      <c r="D6682" s="35" t="s">
        <v>3008</v>
      </c>
      <c r="E6682" s="35" t="s">
        <v>2570</v>
      </c>
      <c r="F6682" s="125">
        <v>2.9240361281363398</v>
      </c>
      <c r="G6682" s="126">
        <v>99.100253180284298</v>
      </c>
      <c r="H6682" s="37">
        <f>ACOS(COS(RADIANS(90-F6683)) * COS(RADIANS(90-F6682)) + SIN(RADIANS(90-F6683)) * SIN(RADIANS(90-F6682)) * COS(RADIANS(G6683-G6682))) * 6371392 * IFERROR(IF(AVERAGEIF('TT History'!$B:$B, D6682, 'TT History'!$E:$E) &gt; 9.8%, 1.1205, IF(AVERAGEIF('TT History'!$B:$B, D6682, 'TT History'!$E:$E) &gt;= 8.5%, 1.1055, 1.0525)), 1.0525)</f>
        <v>15.366132325541901</v>
      </c>
    </row>
    <row r="6683" spans="1:8" x14ac:dyDescent="0.25">
      <c r="A6683" t="s">
        <v>176</v>
      </c>
      <c r="B6683" t="str">
        <f>VLOOKUP(C6683, olt_db!$B$2:$E$70, 2, 0)</f>
        <v>OLT-SMGN-Mega_Land</v>
      </c>
      <c r="C6683" t="s">
        <v>2034</v>
      </c>
      <c r="D6683" s="35" t="s">
        <v>3008</v>
      </c>
      <c r="E6683" s="35" t="s">
        <v>2571</v>
      </c>
      <c r="F6683" s="125">
        <v>2.9241108220187999</v>
      </c>
      <c r="G6683" s="126">
        <v>99.100361294341198</v>
      </c>
      <c r="H6683" s="37">
        <f>ACOS(COS(RADIANS(90-F6684)) * COS(RADIANS(90-F6683)) + SIN(RADIANS(90-F6684)) * SIN(RADIANS(90-F6683)) * COS(RADIANS(G6684-G6683))) * 6371392 * IFERROR(IF(AVERAGEIF('TT History'!$B:$B, D6683, 'TT History'!$E:$E) &gt; 9.8%, 1.1205, IF(AVERAGEIF('TT History'!$B:$B, D6683, 'TT History'!$E:$E) &gt;= 8.5%, 1.1055, 1.0525)), 1.0525)</f>
        <v>24.974791300306798</v>
      </c>
    </row>
    <row r="6684" spans="1:8" x14ac:dyDescent="0.25">
      <c r="A6684" t="s">
        <v>176</v>
      </c>
      <c r="B6684" t="str">
        <f>VLOOKUP(C6684, olt_db!$B$2:$E$70, 2, 0)</f>
        <v>OLT-SMGN-Mega_Land</v>
      </c>
      <c r="C6684" t="s">
        <v>2034</v>
      </c>
      <c r="D6684" s="35" t="s">
        <v>3008</v>
      </c>
      <c r="E6684" s="35" t="s">
        <v>2572</v>
      </c>
      <c r="F6684" s="125">
        <v>2.9242484601479699</v>
      </c>
      <c r="G6684" s="126">
        <v>99.100524573129803</v>
      </c>
      <c r="H6684" s="37">
        <f>ACOS(COS(RADIANS(90-F6685)) * COS(RADIANS(90-F6684)) + SIN(RADIANS(90-F6685)) * SIN(RADIANS(90-F6684)) * COS(RADIANS(G6685-G6684))) * 6371392 * IFERROR(IF(AVERAGEIF('TT History'!$B:$B, D6684, 'TT History'!$E:$E) &gt; 9.8%, 1.1205, IF(AVERAGEIF('TT History'!$B:$B, D6684, 'TT History'!$E:$E) &gt;= 8.5%, 1.1055, 1.0525)), 1.0525)</f>
        <v>22.104561394722765</v>
      </c>
    </row>
    <row r="6685" spans="1:8" x14ac:dyDescent="0.25">
      <c r="A6685" t="s">
        <v>176</v>
      </c>
      <c r="B6685" t="str">
        <f>VLOOKUP(C6685, olt_db!$B$2:$E$70, 2, 0)</f>
        <v>OLT-SMGN-Mega_Land</v>
      </c>
      <c r="C6685" t="s">
        <v>2034</v>
      </c>
      <c r="D6685" s="35" t="s">
        <v>3008</v>
      </c>
      <c r="E6685" s="35" t="s">
        <v>2573</v>
      </c>
      <c r="F6685" s="125">
        <v>2.9243590189798301</v>
      </c>
      <c r="G6685" s="126">
        <v>99.100677894685106</v>
      </c>
      <c r="H6685" s="37">
        <f>ACOS(COS(RADIANS(90-F6686)) * COS(RADIANS(90-F6685)) + SIN(RADIANS(90-F6686)) * SIN(RADIANS(90-F6685)) * COS(RADIANS(G6686-G6685))) * 6371392 * IFERROR(IF(AVERAGEIF('TT History'!$B:$B, D6685, 'TT History'!$E:$E) &gt; 9.8%, 1.1205, IF(AVERAGEIF('TT History'!$B:$B, D6685, 'TT History'!$E:$E) &gt;= 8.5%, 1.1055, 1.0525)), 1.0525)</f>
        <v>21.97589791040274</v>
      </c>
    </row>
    <row r="6686" spans="1:8" x14ac:dyDescent="0.25">
      <c r="A6686" t="s">
        <v>176</v>
      </c>
      <c r="B6686" t="str">
        <f>VLOOKUP(C6686, olt_db!$B$2:$E$70, 2, 0)</f>
        <v>OLT-SMGN-Mega_Land</v>
      </c>
      <c r="C6686" t="s">
        <v>2034</v>
      </c>
      <c r="D6686" s="35" t="s">
        <v>3008</v>
      </c>
      <c r="E6686" s="35" t="s">
        <v>2574</v>
      </c>
      <c r="F6686" s="125">
        <v>2.92446739983993</v>
      </c>
      <c r="G6686" s="126">
        <v>99.100831420687399</v>
      </c>
      <c r="H6686" s="37">
        <f>ACOS(COS(RADIANS(90-F6687)) * COS(RADIANS(90-F6686)) + SIN(RADIANS(90-F6687)) * SIN(RADIANS(90-F6686)) * COS(RADIANS(G6687-G6686))) * 6371392 * IFERROR(IF(AVERAGEIF('TT History'!$B:$B, D6686, 'TT History'!$E:$E) &gt; 9.8%, 1.1205, IF(AVERAGEIF('TT History'!$B:$B, D6686, 'TT History'!$E:$E) &gt;= 8.5%, 1.1055, 1.0525)), 1.0525)</f>
        <v>20.364473864965451</v>
      </c>
    </row>
    <row r="6687" spans="1:8" x14ac:dyDescent="0.25">
      <c r="A6687" t="s">
        <v>176</v>
      </c>
      <c r="B6687" t="str">
        <f>VLOOKUP(C6687, olt_db!$B$2:$E$70, 2, 0)</f>
        <v>OLT-SMGN-Mega_Land</v>
      </c>
      <c r="C6687" t="s">
        <v>2034</v>
      </c>
      <c r="D6687" s="35" t="s">
        <v>3008</v>
      </c>
      <c r="E6687" s="35" t="s">
        <v>2575</v>
      </c>
      <c r="F6687" s="125">
        <v>2.9245692447357099</v>
      </c>
      <c r="G6687" s="126">
        <v>99.100972681140107</v>
      </c>
      <c r="H6687" s="37">
        <f>ACOS(COS(RADIANS(90-F6688)) * COS(RADIANS(90-F6687)) + SIN(RADIANS(90-F6688)) * SIN(RADIANS(90-F6687)) * COS(RADIANS(G6688-G6687))) * 6371392 * IFERROR(IF(AVERAGEIF('TT History'!$B:$B, D6687, 'TT History'!$E:$E) &gt; 9.8%, 1.1205, IF(AVERAGEIF('TT History'!$B:$B, D6687, 'TT History'!$E:$E) &gt;= 8.5%, 1.1055, 1.0525)), 1.0525)</f>
        <v>20.07285167975656</v>
      </c>
    </row>
    <row r="6688" spans="1:8" x14ac:dyDescent="0.25">
      <c r="A6688" t="s">
        <v>176</v>
      </c>
      <c r="B6688" t="str">
        <f>VLOOKUP(C6688, olt_db!$B$2:$E$70, 2, 0)</f>
        <v>OLT-SMGN-Mega_Land</v>
      </c>
      <c r="C6688" t="s">
        <v>2034</v>
      </c>
      <c r="D6688" s="35" t="s">
        <v>3008</v>
      </c>
      <c r="E6688" s="35" t="s">
        <v>2576</v>
      </c>
      <c r="F6688" s="125">
        <v>2.9246708876618799</v>
      </c>
      <c r="G6688" s="126">
        <v>99.101111000174598</v>
      </c>
      <c r="H6688" s="37">
        <f>ACOS(COS(RADIANS(90-F6689)) * COS(RADIANS(90-F6688)) + SIN(RADIANS(90-F6689)) * SIN(RADIANS(90-F6688)) * COS(RADIANS(G6689-G6688))) * 6371392 * IFERROR(IF(AVERAGEIF('TT History'!$B:$B, D6688, 'TT History'!$E:$E) &gt; 9.8%, 1.1205, IF(AVERAGEIF('TT History'!$B:$B, D6688, 'TT History'!$E:$E) &gt;= 8.5%, 1.1055, 1.0525)), 1.0525)</f>
        <v>26.317627670025882</v>
      </c>
    </row>
    <row r="6689" spans="1:8" x14ac:dyDescent="0.25">
      <c r="A6689" t="s">
        <v>176</v>
      </c>
      <c r="B6689" t="str">
        <f>VLOOKUP(C6689, olt_db!$B$2:$E$70, 2, 0)</f>
        <v>OLT-SMGN-Mega_Land</v>
      </c>
      <c r="C6689" t="s">
        <v>2034</v>
      </c>
      <c r="D6689" s="35" t="s">
        <v>3008</v>
      </c>
      <c r="E6689" s="35" t="s">
        <v>2577</v>
      </c>
      <c r="F6689" s="125">
        <v>2.9248090722295301</v>
      </c>
      <c r="G6689" s="126">
        <v>99.1012886211535</v>
      </c>
      <c r="H6689" s="37">
        <f>ACOS(COS(RADIANS(90-F6690)) * COS(RADIANS(90-F6689)) + SIN(RADIANS(90-F6690)) * SIN(RADIANS(90-F6689)) * COS(RADIANS(G6690-G6689))) * 6371392 * IFERROR(IF(AVERAGEIF('TT History'!$B:$B, D6689, 'TT History'!$E:$E) &gt; 9.8%, 1.1205, IF(AVERAGEIF('TT History'!$B:$B, D6689, 'TT History'!$E:$E) &gt;= 8.5%, 1.1055, 1.0525)), 1.0525)</f>
        <v>16.44162485385586</v>
      </c>
    </row>
    <row r="6690" spans="1:8" x14ac:dyDescent="0.25">
      <c r="A6690" t="s">
        <v>176</v>
      </c>
      <c r="B6690" t="str">
        <f>VLOOKUP(C6690, olt_db!$B$2:$E$70, 2, 0)</f>
        <v>OLT-SMGN-Mega_Land</v>
      </c>
      <c r="C6690" t="s">
        <v>2034</v>
      </c>
      <c r="D6690" s="35" t="s">
        <v>3008</v>
      </c>
      <c r="E6690" s="35" t="s">
        <v>2578</v>
      </c>
      <c r="F6690" s="125">
        <v>2.9248994958260401</v>
      </c>
      <c r="G6690" s="126">
        <v>99.1013962687976</v>
      </c>
      <c r="H6690" s="37">
        <f>ACOS(COS(RADIANS(90-F6691)) * COS(RADIANS(90-F6690)) + SIN(RADIANS(90-F6691)) * SIN(RADIANS(90-F6690)) * COS(RADIANS(G6691-G6690))) * 6371392 * IFERROR(IF(AVERAGEIF('TT History'!$B:$B, D6690, 'TT History'!$E:$E) &gt; 9.8%, 1.1205, IF(AVERAGEIF('TT History'!$B:$B, D6690, 'TT History'!$E:$E) &gt;= 8.5%, 1.1055, 1.0525)), 1.0525)</f>
        <v>27.332149383317738</v>
      </c>
    </row>
    <row r="6691" spans="1:8" x14ac:dyDescent="0.25">
      <c r="A6691" t="s">
        <v>176</v>
      </c>
      <c r="B6691" t="str">
        <f>VLOOKUP(C6691, olt_db!$B$2:$E$70, 2, 0)</f>
        <v>OLT-SMGN-Mega_Land</v>
      </c>
      <c r="C6691" t="s">
        <v>2034</v>
      </c>
      <c r="D6691" s="35" t="s">
        <v>3008</v>
      </c>
      <c r="E6691" s="35" t="s">
        <v>2579</v>
      </c>
      <c r="F6691" s="125">
        <v>2.9250352834836701</v>
      </c>
      <c r="G6691" s="126">
        <v>99.101586509609902</v>
      </c>
      <c r="H6691" s="37">
        <f>ACOS(COS(RADIANS(90-F6692)) * COS(RADIANS(90-F6691)) + SIN(RADIANS(90-F6692)) * SIN(RADIANS(90-F6691)) * COS(RADIANS(G6692-G6691))) * 6371392 * IFERROR(IF(AVERAGEIF('TT History'!$B:$B, D6691, 'TT History'!$E:$E) &gt; 9.8%, 1.1205, IF(AVERAGEIF('TT History'!$B:$B, D6691, 'TT History'!$E:$E) &gt;= 8.5%, 1.1055, 1.0525)), 1.0525)</f>
        <v>26.346446888703088</v>
      </c>
    </row>
    <row r="6692" spans="1:8" x14ac:dyDescent="0.25">
      <c r="A6692" t="s">
        <v>176</v>
      </c>
      <c r="B6692" t="str">
        <f>VLOOKUP(C6692, olt_db!$B$2:$E$70, 2, 0)</f>
        <v>OLT-SMGN-Mega_Land</v>
      </c>
      <c r="C6692" t="s">
        <v>2034</v>
      </c>
      <c r="D6692" s="35" t="s">
        <v>3008</v>
      </c>
      <c r="E6692" s="35" t="s">
        <v>2580</v>
      </c>
      <c r="F6692" s="125">
        <v>2.9251208351564402</v>
      </c>
      <c r="G6692" s="126">
        <v>99.101794994989802</v>
      </c>
      <c r="H6692" s="37">
        <f>ACOS(COS(RADIANS(90-F6693)) * COS(RADIANS(90-F6692)) + SIN(RADIANS(90-F6693)) * SIN(RADIANS(90-F6692)) * COS(RADIANS(G6693-G6692))) * 6371392 * IFERROR(IF(AVERAGEIF('TT History'!$B:$B, D6692, 'TT History'!$E:$E) &gt; 9.8%, 1.1205, IF(AVERAGEIF('TT History'!$B:$B, D6692, 'TT History'!$E:$E) &gt;= 8.5%, 1.1055, 1.0525)), 1.0525)</f>
        <v>25.884575039540568</v>
      </c>
    </row>
    <row r="6693" spans="1:8" x14ac:dyDescent="0.25">
      <c r="A6693" t="s">
        <v>176</v>
      </c>
      <c r="B6693" t="str">
        <f>VLOOKUP(C6693, olt_db!$B$2:$E$70, 2, 0)</f>
        <v>OLT-SMGN-Mega_Land</v>
      </c>
      <c r="C6693" t="s">
        <v>2034</v>
      </c>
      <c r="D6693" s="35" t="s">
        <v>3008</v>
      </c>
      <c r="E6693" s="35" t="s">
        <v>2581</v>
      </c>
      <c r="F6693" s="125">
        <v>2.92515550166154</v>
      </c>
      <c r="G6693" s="126">
        <v>99.102013705256297</v>
      </c>
      <c r="H6693" s="37">
        <f>ACOS(COS(RADIANS(90-F6694)) * COS(RADIANS(90-F6693)) + SIN(RADIANS(90-F6694)) * SIN(RADIANS(90-F6693)) * COS(RADIANS(G6694-G6693))) * 6371392 * IFERROR(IF(AVERAGEIF('TT History'!$B:$B, D6693, 'TT History'!$E:$E) &gt; 9.8%, 1.1205, IF(AVERAGEIF('TT History'!$B:$B, D6693, 'TT History'!$E:$E) &gt;= 8.5%, 1.1055, 1.0525)), 1.0525)</f>
        <v>19.910024593660108</v>
      </c>
    </row>
    <row r="6694" spans="1:8" x14ac:dyDescent="0.25">
      <c r="A6694" t="s">
        <v>176</v>
      </c>
      <c r="B6694" t="str">
        <f>VLOOKUP(C6694, olt_db!$B$2:$E$70, 2, 0)</f>
        <v>OLT-SMGN-Mega_Land</v>
      </c>
      <c r="C6694" t="s">
        <v>2034</v>
      </c>
      <c r="D6694" s="35" t="s">
        <v>3008</v>
      </c>
      <c r="E6694" s="35" t="s">
        <v>2582</v>
      </c>
      <c r="F6694" s="125">
        <v>2.9251334017804198</v>
      </c>
      <c r="G6694" s="126">
        <v>99.102182596179802</v>
      </c>
      <c r="H6694" s="37">
        <f>ACOS(COS(RADIANS(90-F6695)) * COS(RADIANS(90-F6694)) + SIN(RADIANS(90-F6695)) * SIN(RADIANS(90-F6694)) * COS(RADIANS(G6695-G6694))) * 6371392 * IFERROR(IF(AVERAGEIF('TT History'!$B:$B, D6694, 'TT History'!$E:$E) &gt; 9.8%, 1.1205, IF(AVERAGEIF('TT History'!$B:$B, D6694, 'TT History'!$E:$E) &gt;= 8.5%, 1.1055, 1.0525)), 1.0525)</f>
        <v>34.944523125354785</v>
      </c>
    </row>
    <row r="6695" spans="1:8" x14ac:dyDescent="0.25">
      <c r="A6695" t="s">
        <v>176</v>
      </c>
      <c r="B6695" t="str">
        <f>VLOOKUP(C6695, olt_db!$B$2:$E$70, 2, 0)</f>
        <v>OLT-SMGN-Mega_Land</v>
      </c>
      <c r="C6695" t="s">
        <v>2034</v>
      </c>
      <c r="D6695" s="35" t="s">
        <v>3008</v>
      </c>
      <c r="E6695" s="35" t="s">
        <v>2583</v>
      </c>
      <c r="F6695" s="125">
        <v>2.9251215188614701</v>
      </c>
      <c r="G6695" s="126">
        <v>99.102481318041896</v>
      </c>
      <c r="H6695" s="37">
        <f>ACOS(COS(RADIANS(90-F6696)) * COS(RADIANS(90-F6695)) + SIN(RADIANS(90-F6696)) * SIN(RADIANS(90-F6695)) * COS(RADIANS(G6696-G6695))) * 6371392 * IFERROR(IF(AVERAGEIF('TT History'!$B:$B, D6695, 'TT History'!$E:$E) &gt; 9.8%, 1.1205, IF(AVERAGEIF('TT History'!$B:$B, D6695, 'TT History'!$E:$E) &gt;= 8.5%, 1.1055, 1.0525)), 1.0525)</f>
        <v>34.749100695088714</v>
      </c>
    </row>
    <row r="6696" spans="1:8" x14ac:dyDescent="0.25">
      <c r="A6696" t="s">
        <v>176</v>
      </c>
      <c r="B6696" t="str">
        <f>VLOOKUP(C6696, olt_db!$B$2:$E$70, 2, 0)</f>
        <v>OLT-SMGN-Mega_Land</v>
      </c>
      <c r="C6696" t="s">
        <v>2034</v>
      </c>
      <c r="D6696" s="35" t="s">
        <v>3008</v>
      </c>
      <c r="E6696" s="35" t="s">
        <v>2584</v>
      </c>
      <c r="F6696" s="125">
        <v>2.9251345960087902</v>
      </c>
      <c r="G6696" s="126">
        <v>99.102778315771801</v>
      </c>
      <c r="H6696" s="37">
        <f>ACOS(COS(RADIANS(90-F6697)) * COS(RADIANS(90-F6696)) + SIN(RADIANS(90-F6697)) * SIN(RADIANS(90-F6696)) * COS(RADIANS(G6697-G6696))) * 6371392 * IFERROR(IF(AVERAGEIF('TT History'!$B:$B, D6696, 'TT History'!$E:$E) &gt; 9.8%, 1.1205, IF(AVERAGEIF('TT History'!$B:$B, D6696, 'TT History'!$E:$E) &gt;= 8.5%, 1.1055, 1.0525)), 1.0525)</f>
        <v>34.217607172897971</v>
      </c>
    </row>
    <row r="6697" spans="1:8" x14ac:dyDescent="0.25">
      <c r="A6697" t="s">
        <v>176</v>
      </c>
      <c r="B6697" t="str">
        <f>VLOOKUP(C6697, olt_db!$B$2:$E$70, 2, 0)</f>
        <v>OLT-SMGN-Mega_Land</v>
      </c>
      <c r="C6697" t="s">
        <v>2034</v>
      </c>
      <c r="D6697" s="35" t="s">
        <v>3008</v>
      </c>
      <c r="E6697" s="35" t="s">
        <v>2585</v>
      </c>
      <c r="F6697" s="125">
        <v>2.9251620909054399</v>
      </c>
      <c r="G6697" s="126">
        <v>99.103069758306304</v>
      </c>
      <c r="H6697" s="37">
        <f>ACOS(COS(RADIANS(90-F6698)) * COS(RADIANS(90-F6697)) + SIN(RADIANS(90-F6698)) * SIN(RADIANS(90-F6697)) * COS(RADIANS(G6698-G6697))) * 6371392 * IFERROR(IF(AVERAGEIF('TT History'!$B:$B, D6697, 'TT History'!$E:$E) &gt; 9.8%, 1.1205, IF(AVERAGEIF('TT History'!$B:$B, D6697, 'TT History'!$E:$E) &gt;= 8.5%, 1.1055, 1.0525)), 1.0525)</f>
        <v>34.137264495186955</v>
      </c>
    </row>
    <row r="6698" spans="1:8" x14ac:dyDescent="0.25">
      <c r="A6698" t="s">
        <v>176</v>
      </c>
      <c r="B6698" t="str">
        <f>VLOOKUP(C6698, olt_db!$B$2:$E$70, 2, 0)</f>
        <v>OLT-SMGN-Mega_Land</v>
      </c>
      <c r="C6698" t="s">
        <v>2034</v>
      </c>
      <c r="D6698" s="35" t="s">
        <v>3008</v>
      </c>
      <c r="E6698" s="35" t="s">
        <v>2586</v>
      </c>
      <c r="F6698" s="125">
        <v>2.92519943185899</v>
      </c>
      <c r="G6698" s="126">
        <v>99.103359409246096</v>
      </c>
      <c r="H6698" s="37">
        <f>ACOS(COS(RADIANS(90-F6699)) * COS(RADIANS(90-F6698)) + SIN(RADIANS(90-F6699)) * SIN(RADIANS(90-F6698)) * COS(RADIANS(G6699-G6698))) * 6371392 * IFERROR(IF(AVERAGEIF('TT History'!$B:$B, D6698, 'TT History'!$E:$E) &gt; 9.8%, 1.1205, IF(AVERAGEIF('TT History'!$B:$B, D6698, 'TT History'!$E:$E) &gt;= 8.5%, 1.1055, 1.0525)), 1.0525)</f>
        <v>26.19174258884884</v>
      </c>
    </row>
    <row r="6699" spans="1:8" x14ac:dyDescent="0.25">
      <c r="A6699" t="s">
        <v>176</v>
      </c>
      <c r="B6699" t="str">
        <f>VLOOKUP(C6699, olt_db!$B$2:$E$70, 2, 0)</f>
        <v>OLT-SMGN-Mega_Land</v>
      </c>
      <c r="C6699" t="s">
        <v>2034</v>
      </c>
      <c r="D6699" s="35" t="s">
        <v>3008</v>
      </c>
      <c r="E6699" s="35" t="s">
        <v>2587</v>
      </c>
      <c r="F6699" s="125">
        <v>2.92525816586507</v>
      </c>
      <c r="G6699" s="126">
        <v>99.103575632060895</v>
      </c>
      <c r="H6699" s="37">
        <f>ACOS(COS(RADIANS(90-F6700)) * COS(RADIANS(90-F6699)) + SIN(RADIANS(90-F6700)) * SIN(RADIANS(90-F6699)) * COS(RADIANS(G6700-G6699))) * 6371392 * IFERROR(IF(AVERAGEIF('TT History'!$B:$B, D6699, 'TT History'!$E:$E) &gt; 9.8%, 1.1205, IF(AVERAGEIF('TT History'!$B:$B, D6699, 'TT History'!$E:$E) &gt;= 8.5%, 1.1055, 1.0525)), 1.0525)</f>
        <v>31.405886297113589</v>
      </c>
    </row>
    <row r="6700" spans="1:8" x14ac:dyDescent="0.25">
      <c r="A6700" t="s">
        <v>176</v>
      </c>
      <c r="B6700" t="str">
        <f>VLOOKUP(C6700, olt_db!$B$2:$E$70, 2, 0)</f>
        <v>OLT-SMGN-Mega_Land</v>
      </c>
      <c r="C6700" t="s">
        <v>2034</v>
      </c>
      <c r="D6700" s="35" t="s">
        <v>3008</v>
      </c>
      <c r="E6700" s="35" t="s">
        <v>2588</v>
      </c>
      <c r="F6700" s="125">
        <v>2.9253512916648599</v>
      </c>
      <c r="G6700" s="126">
        <v>99.103827616244999</v>
      </c>
      <c r="H6700" s="37">
        <f>ACOS(COS(RADIANS(90-F6701)) * COS(RADIANS(90-F6700)) + SIN(RADIANS(90-F6701)) * SIN(RADIANS(90-F6700)) * COS(RADIANS(G6701-G6700))) * 6371392 * IFERROR(IF(AVERAGEIF('TT History'!$B:$B, D6700, 'TT History'!$E:$E) &gt; 9.8%, 1.1205, IF(AVERAGEIF('TT History'!$B:$B, D6700, 'TT History'!$E:$E) &gt;= 8.5%, 1.1055, 1.0525)), 1.0525)</f>
        <v>21.357668984780098</v>
      </c>
    </row>
    <row r="6701" spans="1:8" x14ac:dyDescent="0.25">
      <c r="A6701" t="s">
        <v>176</v>
      </c>
      <c r="B6701" t="str">
        <f>VLOOKUP(C6701, olt_db!$B$2:$E$70, 2, 0)</f>
        <v>OLT-SMGN-Mega_Land</v>
      </c>
      <c r="C6701" t="s">
        <v>2034</v>
      </c>
      <c r="D6701" s="35" t="s">
        <v>3008</v>
      </c>
      <c r="E6701" s="35" t="s">
        <v>2589</v>
      </c>
      <c r="F6701" s="125">
        <v>2.92545791880845</v>
      </c>
      <c r="G6701" s="126">
        <v>99.103975898536703</v>
      </c>
      <c r="H6701" s="37">
        <f>ACOS(COS(RADIANS(90-F6702)) * COS(RADIANS(90-F6701)) + SIN(RADIANS(90-F6702)) * SIN(RADIANS(90-F6701)) * COS(RADIANS(G6702-G6701))) * 6371392 * IFERROR(IF(AVERAGEIF('TT History'!$B:$B, D6701, 'TT History'!$E:$E) &gt; 9.8%, 1.1205, IF(AVERAGEIF('TT History'!$B:$B, D6701, 'TT History'!$E:$E) &gt;= 8.5%, 1.1055, 1.0525)), 1.0525)</f>
        <v>25.014939709947924</v>
      </c>
    </row>
    <row r="6702" spans="1:8" x14ac:dyDescent="0.25">
      <c r="A6702" t="s">
        <v>176</v>
      </c>
      <c r="B6702" t="str">
        <f>VLOOKUP(C6702, olt_db!$B$2:$E$70, 2, 0)</f>
        <v>OLT-SMGN-Mega_Land</v>
      </c>
      <c r="C6702" t="s">
        <v>2034</v>
      </c>
      <c r="D6702" s="35" t="s">
        <v>3008</v>
      </c>
      <c r="E6702" s="35" t="s">
        <v>2590</v>
      </c>
      <c r="F6702" s="125">
        <v>2.9255882244817202</v>
      </c>
      <c r="G6702" s="126">
        <v>99.104145533071403</v>
      </c>
      <c r="H6702" s="37">
        <f>ACOS(COS(RADIANS(90-F6703)) * COS(RADIANS(90-F6702)) + SIN(RADIANS(90-F6703)) * SIN(RADIANS(90-F6702)) * COS(RADIANS(G6703-G6702))) * 6371392 * IFERROR(IF(AVERAGEIF('TT History'!$B:$B, D6702, 'TT History'!$E:$E) &gt; 9.8%, 1.1205, IF(AVERAGEIF('TT History'!$B:$B, D6702, 'TT History'!$E:$E) &gt;= 8.5%, 1.1055, 1.0525)), 1.0525)</f>
        <v>11.249948312254821</v>
      </c>
    </row>
    <row r="6703" spans="1:8" x14ac:dyDescent="0.25">
      <c r="A6703" t="s">
        <v>176</v>
      </c>
      <c r="B6703" t="str">
        <f>VLOOKUP(C6703, olt_db!$B$2:$E$70, 2, 0)</f>
        <v>OLT-SMGN-Mega_Land</v>
      </c>
      <c r="C6703" t="s">
        <v>2034</v>
      </c>
      <c r="D6703" s="35" t="s">
        <v>3008</v>
      </c>
      <c r="E6703" s="35" t="s">
        <v>2591</v>
      </c>
      <c r="F6703" s="125">
        <v>2.9256459710759102</v>
      </c>
      <c r="G6703" s="126">
        <v>99.104222473555495</v>
      </c>
      <c r="H6703" s="37">
        <f>ACOS(COS(RADIANS(90-F6704)) * COS(RADIANS(90-F6703)) + SIN(RADIANS(90-F6704)) * SIN(RADIANS(90-F6703)) * COS(RADIANS(G6704-G6703))) * 6371392 * IFERROR(IF(AVERAGEIF('TT History'!$B:$B, D6703, 'TT History'!$E:$E) &gt; 9.8%, 1.1205, IF(AVERAGEIF('TT History'!$B:$B, D6703, 'TT History'!$E:$E) &gt;= 8.5%, 1.1055, 1.0525)), 1.0525)</f>
        <v>15.625493287775623</v>
      </c>
    </row>
    <row r="6704" spans="1:8" x14ac:dyDescent="0.25">
      <c r="A6704" t="s">
        <v>176</v>
      </c>
      <c r="B6704" t="str">
        <f>VLOOKUP(C6704, olt_db!$B$2:$E$70, 2, 0)</f>
        <v>OLT-SMGN-Mega_Land</v>
      </c>
      <c r="C6704" t="s">
        <v>2034</v>
      </c>
      <c r="D6704" s="35" t="s">
        <v>3008</v>
      </c>
      <c r="E6704" s="35" t="s">
        <v>2592</v>
      </c>
      <c r="F6704" s="125">
        <v>2.9257212079992998</v>
      </c>
      <c r="G6704" s="126">
        <v>99.104332902879307</v>
      </c>
      <c r="H6704" s="37">
        <f>ACOS(COS(RADIANS(90-F6705)) * COS(RADIANS(90-F6704)) + SIN(RADIANS(90-F6705)) * SIN(RADIANS(90-F6704)) * COS(RADIANS(G6705-G6704))) * 6371392 * IFERROR(IF(AVERAGEIF('TT History'!$B:$B, D6704, 'TT History'!$E:$E) &gt; 9.8%, 1.1205, IF(AVERAGEIF('TT History'!$B:$B, D6704, 'TT History'!$E:$E) &gt;= 8.5%, 1.1055, 1.0525)), 1.0525)</f>
        <v>12.52422360907061</v>
      </c>
    </row>
    <row r="6705" spans="1:8" x14ac:dyDescent="0.25">
      <c r="A6705" t="s">
        <v>176</v>
      </c>
      <c r="B6705" t="str">
        <f>VLOOKUP(C6705, olt_db!$B$2:$E$70, 2, 0)</f>
        <v>OLT-SMGN-Mega_Land</v>
      </c>
      <c r="C6705" t="s">
        <v>2034</v>
      </c>
      <c r="D6705" s="35" t="s">
        <v>3008</v>
      </c>
      <c r="E6705" s="35" t="s">
        <v>2593</v>
      </c>
      <c r="F6705" s="125">
        <v>2.9257782707778501</v>
      </c>
      <c r="G6705" s="126">
        <v>99.1044235454074</v>
      </c>
      <c r="H6705" s="37">
        <f>ACOS(COS(RADIANS(90-F6706)) * COS(RADIANS(90-F6705)) + SIN(RADIANS(90-F6706)) * SIN(RADIANS(90-F6705)) * COS(RADIANS(G6706-G6705))) * 6371392 * IFERROR(IF(AVERAGEIF('TT History'!$B:$B, D6705, 'TT History'!$E:$E) &gt; 9.8%, 1.1205, IF(AVERAGEIF('TT History'!$B:$B, D6705, 'TT History'!$E:$E) &gt;= 8.5%, 1.1055, 1.0525)), 1.0525)</f>
        <v>12.15318173227517</v>
      </c>
    </row>
    <row r="6706" spans="1:8" x14ac:dyDescent="0.25">
      <c r="A6706" t="s">
        <v>176</v>
      </c>
      <c r="B6706" t="str">
        <f>VLOOKUP(C6706, olt_db!$B$2:$E$70, 2, 0)</f>
        <v>OLT-SMGN-Mega_Land</v>
      </c>
      <c r="C6706" t="s">
        <v>2034</v>
      </c>
      <c r="D6706" s="35" t="s">
        <v>3008</v>
      </c>
      <c r="E6706" s="35" t="s">
        <v>2594</v>
      </c>
      <c r="F6706" s="125">
        <v>2.92582604930455</v>
      </c>
      <c r="G6706" s="126">
        <v>99.104515857646604</v>
      </c>
      <c r="H6706" s="37">
        <f>ACOS(COS(RADIANS(90-F6707)) * COS(RADIANS(90-F6706)) + SIN(RADIANS(90-F6707)) * SIN(RADIANS(90-F6706)) * COS(RADIANS(G6707-G6706))) * 6371392 * IFERROR(IF(AVERAGEIF('TT History'!$B:$B, D6706, 'TT History'!$E:$E) &gt; 9.8%, 1.1205, IF(AVERAGEIF('TT History'!$B:$B, D6706, 'TT History'!$E:$E) &gt;= 8.5%, 1.1055, 1.0525)), 1.0525)</f>
        <v>13.703651496620903</v>
      </c>
    </row>
    <row r="6707" spans="1:8" x14ac:dyDescent="0.25">
      <c r="A6707" t="s">
        <v>176</v>
      </c>
      <c r="B6707" t="str">
        <f>VLOOKUP(C6707, olt_db!$B$2:$E$70, 2, 0)</f>
        <v>OLT-SMGN-Mega_Land</v>
      </c>
      <c r="C6707" t="s">
        <v>2034</v>
      </c>
      <c r="D6707" s="35" t="s">
        <v>3008</v>
      </c>
      <c r="E6707" s="35" t="s">
        <v>2595</v>
      </c>
      <c r="F6707" s="125">
        <v>2.9258873305351298</v>
      </c>
      <c r="G6707" s="126">
        <v>99.104615756125796</v>
      </c>
      <c r="H6707" s="37">
        <f>ACOS(COS(RADIANS(90-F6708)) * COS(RADIANS(90-F6707)) + SIN(RADIANS(90-F6708)) * SIN(RADIANS(90-F6707)) * COS(RADIANS(G6708-G6707))) * 6371392 * IFERROR(IF(AVERAGEIF('TT History'!$B:$B, D6707, 'TT History'!$E:$E) &gt; 9.8%, 1.1205, IF(AVERAGEIF('TT History'!$B:$B, D6707, 'TT History'!$E:$E) &gt;= 8.5%, 1.1055, 1.0525)), 1.0525)</f>
        <v>15.937106987306249</v>
      </c>
    </row>
    <row r="6708" spans="1:8" x14ac:dyDescent="0.25">
      <c r="A6708" t="s">
        <v>176</v>
      </c>
      <c r="B6708" t="str">
        <f>VLOOKUP(C6708, olt_db!$B$2:$E$70, 2, 0)</f>
        <v>OLT-SMGN-Mega_Land</v>
      </c>
      <c r="C6708" t="s">
        <v>2034</v>
      </c>
      <c r="D6708" s="35" t="s">
        <v>3008</v>
      </c>
      <c r="E6708" s="35" t="s">
        <v>2596</v>
      </c>
      <c r="F6708" s="125">
        <v>2.92596411725322</v>
      </c>
      <c r="G6708" s="126">
        <v>99.104728354956805</v>
      </c>
      <c r="H6708" s="37">
        <f>ACOS(COS(RADIANS(90-F6709)) * COS(RADIANS(90-F6708)) + SIN(RADIANS(90-F6709)) * SIN(RADIANS(90-F6708)) * COS(RADIANS(G6709-G6708))) * 6371392 * IFERROR(IF(AVERAGEIF('TT History'!$B:$B, D6708, 'TT History'!$E:$E) &gt; 9.8%, 1.1205, IF(AVERAGEIF('TT History'!$B:$B, D6708, 'TT History'!$E:$E) &gt;= 8.5%, 1.1055, 1.0525)), 1.0525)</f>
        <v>14.178164274233573</v>
      </c>
    </row>
    <row r="6709" spans="1:8" x14ac:dyDescent="0.25">
      <c r="A6709" t="s">
        <v>176</v>
      </c>
      <c r="B6709" t="str">
        <f>VLOOKUP(C6709, olt_db!$B$2:$E$70, 2, 0)</f>
        <v>OLT-SMGN-Mega_Land</v>
      </c>
      <c r="C6709" t="s">
        <v>2034</v>
      </c>
      <c r="D6709" s="35" t="s">
        <v>3008</v>
      </c>
      <c r="E6709" s="35" t="s">
        <v>2597</v>
      </c>
      <c r="F6709" s="125">
        <v>2.9260260784797598</v>
      </c>
      <c r="G6709" s="126">
        <v>99.104832585966705</v>
      </c>
      <c r="H6709" s="37">
        <f>ACOS(COS(RADIANS(90-F6710)) * COS(RADIANS(90-F6709)) + SIN(RADIANS(90-F6710)) * SIN(RADIANS(90-F6709)) * COS(RADIANS(G6710-G6709))) * 6371392 * IFERROR(IF(AVERAGEIF('TT History'!$B:$B, D6709, 'TT History'!$E:$E) &gt; 9.8%, 1.1205, IF(AVERAGEIF('TT History'!$B:$B, D6709, 'TT History'!$E:$E) &gt;= 8.5%, 1.1055, 1.0525)), 1.0525)</f>
        <v>14.002775086213374</v>
      </c>
    </row>
    <row r="6710" spans="1:8" x14ac:dyDescent="0.25">
      <c r="A6710" t="s">
        <v>176</v>
      </c>
      <c r="B6710" t="str">
        <f>VLOOKUP(C6710, olt_db!$B$2:$E$70, 2, 0)</f>
        <v>OLT-SMGN-Mega_Land</v>
      </c>
      <c r="C6710" t="s">
        <v>2034</v>
      </c>
      <c r="D6710" s="35" t="s">
        <v>3008</v>
      </c>
      <c r="E6710" s="35" t="s">
        <v>2598</v>
      </c>
      <c r="F6710" s="125">
        <v>2.9260901141517799</v>
      </c>
      <c r="G6710" s="126">
        <v>99.104933779591803</v>
      </c>
      <c r="H6710" s="37">
        <f>ACOS(COS(RADIANS(90-F6711)) * COS(RADIANS(90-F6710)) + SIN(RADIANS(90-F6711)) * SIN(RADIANS(90-F6710)) * COS(RADIANS(G6711-G6710))) * 6371392 * IFERROR(IF(AVERAGEIF('TT History'!$B:$B, D6710, 'TT History'!$E:$E) &gt; 9.8%, 1.1205, IF(AVERAGEIF('TT History'!$B:$B, D6710, 'TT History'!$E:$E) &gt;= 8.5%, 1.1055, 1.0525)), 1.0525)</f>
        <v>12.924820299172831</v>
      </c>
    </row>
    <row r="6711" spans="1:8" x14ac:dyDescent="0.25">
      <c r="A6711" t="s">
        <v>176</v>
      </c>
      <c r="B6711" t="str">
        <f>VLOOKUP(C6711, olt_db!$B$2:$E$70, 2, 0)</f>
        <v>OLT-SMGN-Mega_Land</v>
      </c>
      <c r="C6711" t="s">
        <v>2034</v>
      </c>
      <c r="D6711" s="35" t="s">
        <v>3008</v>
      </c>
      <c r="E6711" s="35" t="s">
        <v>2599</v>
      </c>
      <c r="F6711" s="125">
        <v>2.9261471962112902</v>
      </c>
      <c r="G6711" s="126">
        <v>99.105028438600698</v>
      </c>
      <c r="H6711" s="37">
        <f>ACOS(COS(RADIANS(90-F6712)) * COS(RADIANS(90-F6711)) + SIN(RADIANS(90-F6712)) * SIN(RADIANS(90-F6711)) * COS(RADIANS(G6712-G6711))) * 6371392 * IFERROR(IF(AVERAGEIF('TT History'!$B:$B, D6711, 'TT History'!$E:$E) &gt; 9.8%, 1.1205, IF(AVERAGEIF('TT History'!$B:$B, D6711, 'TT History'!$E:$E) &gt;= 8.5%, 1.1055, 1.0525)), 1.0525)</f>
        <v>13.46105078502012</v>
      </c>
    </row>
    <row r="6712" spans="1:8" x14ac:dyDescent="0.25">
      <c r="A6712" t="s">
        <v>176</v>
      </c>
      <c r="B6712" t="str">
        <f>VLOOKUP(C6712, olt_db!$B$2:$E$70, 2, 0)</f>
        <v>OLT-SMGN-Mega_Land</v>
      </c>
      <c r="C6712" t="s">
        <v>2034</v>
      </c>
      <c r="D6712" s="35" t="s">
        <v>3008</v>
      </c>
      <c r="E6712" s="35" t="s">
        <v>2600</v>
      </c>
      <c r="F6712" s="125">
        <v>2.9262105814097601</v>
      </c>
      <c r="G6712" s="126">
        <v>99.105124531784796</v>
      </c>
      <c r="H6712" s="37">
        <f>ACOS(COS(RADIANS(90-F6713)) * COS(RADIANS(90-F6712)) + SIN(RADIANS(90-F6713)) * SIN(RADIANS(90-F6712)) * COS(RADIANS(G6713-G6712))) * 6371392 * IFERROR(IF(AVERAGEIF('TT History'!$B:$B, D6712, 'TT History'!$E:$E) &gt; 9.8%, 1.1205, IF(AVERAGEIF('TT History'!$B:$B, D6712, 'TT History'!$E:$E) &gt;= 8.5%, 1.1055, 1.0525)), 1.0525)</f>
        <v>13.426885625742674</v>
      </c>
    </row>
    <row r="6713" spans="1:8" x14ac:dyDescent="0.25">
      <c r="A6713" t="s">
        <v>176</v>
      </c>
      <c r="B6713" t="str">
        <f>VLOOKUP(C6713, olt_db!$B$2:$E$70, 2, 0)</f>
        <v>OLT-SMGN-Mega_Land</v>
      </c>
      <c r="C6713" t="s">
        <v>2034</v>
      </c>
      <c r="D6713" s="35" t="s">
        <v>3008</v>
      </c>
      <c r="E6713" s="35" t="s">
        <v>2601</v>
      </c>
      <c r="F6713" s="125">
        <v>2.9262703091335198</v>
      </c>
      <c r="G6713" s="126">
        <v>99.105222606446702</v>
      </c>
      <c r="H6713" s="37">
        <f>ACOS(COS(RADIANS(90-F6714)) * COS(RADIANS(90-F6713)) + SIN(RADIANS(90-F6714)) * SIN(RADIANS(90-F6713)) * COS(RADIANS(G6714-G6713))) * 6371392 * IFERROR(IF(AVERAGEIF('TT History'!$B:$B, D6713, 'TT History'!$E:$E) &gt; 9.8%, 1.1205, IF(AVERAGEIF('TT History'!$B:$B, D6713, 'TT History'!$E:$E) &gt;= 8.5%, 1.1055, 1.0525)), 1.0525)</f>
        <v>11.95144656721787</v>
      </c>
    </row>
    <row r="6714" spans="1:8" x14ac:dyDescent="0.25">
      <c r="A6714" t="s">
        <v>176</v>
      </c>
      <c r="B6714" t="str">
        <f>VLOOKUP(C6714, olt_db!$B$2:$E$70, 2, 0)</f>
        <v>OLT-SMGN-Mega_Land</v>
      </c>
      <c r="C6714" t="s">
        <v>2034</v>
      </c>
      <c r="D6714" s="35" t="s">
        <v>3008</v>
      </c>
      <c r="E6714" s="35" t="s">
        <v>2602</v>
      </c>
      <c r="F6714" s="125">
        <v>2.9263267685474701</v>
      </c>
      <c r="G6714" s="126">
        <v>99.105307803871597</v>
      </c>
      <c r="H6714" s="37">
        <f>ACOS(COS(RADIANS(90-F6715)) * COS(RADIANS(90-F6714)) + SIN(RADIANS(90-F6715)) * SIN(RADIANS(90-F6714)) * COS(RADIANS(G6715-G6714))) * 6371392 * IFERROR(IF(AVERAGEIF('TT History'!$B:$B, D6714, 'TT History'!$E:$E) &gt; 9.8%, 1.1205, IF(AVERAGEIF('TT History'!$B:$B, D6714, 'TT History'!$E:$E) &gt;= 8.5%, 1.1055, 1.0525)), 1.0525)</f>
        <v>17.075577685905873</v>
      </c>
    </row>
    <row r="6715" spans="1:8" x14ac:dyDescent="0.25">
      <c r="A6715" t="s">
        <v>176</v>
      </c>
      <c r="B6715" t="str">
        <f>VLOOKUP(C6715, olt_db!$B$2:$E$70, 2, 0)</f>
        <v>OLT-SMGN-Mega_Land</v>
      </c>
      <c r="C6715" t="s">
        <v>2034</v>
      </c>
      <c r="D6715" s="35" t="s">
        <v>3008</v>
      </c>
      <c r="E6715" s="35" t="s">
        <v>2603</v>
      </c>
      <c r="F6715" s="125">
        <v>2.9264130072572399</v>
      </c>
      <c r="G6715" s="126">
        <v>99.105425636833303</v>
      </c>
      <c r="H6715" s="37">
        <f>ACOS(COS(RADIANS(90-F6716)) * COS(RADIANS(90-F6715)) + SIN(RADIANS(90-F6716)) * SIN(RADIANS(90-F6715)) * COS(RADIANS(G6716-G6715))) * 6371392 * IFERROR(IF(AVERAGEIF('TT History'!$B:$B, D6715, 'TT History'!$E:$E) &gt; 9.8%, 1.1205, IF(AVERAGEIF('TT History'!$B:$B, D6715, 'TT History'!$E:$E) &gt;= 8.5%, 1.1055, 1.0525)), 1.0525)</f>
        <v>15.341094119277145</v>
      </c>
    </row>
    <row r="6716" spans="1:8" x14ac:dyDescent="0.25">
      <c r="A6716" t="s">
        <v>176</v>
      </c>
      <c r="B6716" t="str">
        <f>VLOOKUP(C6716, olt_db!$B$2:$E$70, 2, 0)</f>
        <v>OLT-SMGN-Mega_Land</v>
      </c>
      <c r="C6716" t="s">
        <v>2034</v>
      </c>
      <c r="D6716" s="35" t="s">
        <v>3008</v>
      </c>
      <c r="E6716" s="35" t="s">
        <v>2604</v>
      </c>
      <c r="F6716" s="125">
        <v>2.9264859581281302</v>
      </c>
      <c r="G6716" s="126">
        <v>99.105534681463396</v>
      </c>
      <c r="H6716" s="37">
        <f>ACOS(COS(RADIANS(90-F6717)) * COS(RADIANS(90-F6716)) + SIN(RADIANS(90-F6717)) * SIN(RADIANS(90-F6716)) * COS(RADIANS(G6717-G6716))) * 6371392 * IFERROR(IF(AVERAGEIF('TT History'!$B:$B, D6716, 'TT History'!$E:$E) &gt; 9.8%, 1.1205, IF(AVERAGEIF('TT History'!$B:$B, D6716, 'TT History'!$E:$E) &gt;= 8.5%, 1.1055, 1.0525)), 1.0525)</f>
        <v>12.915932878203117</v>
      </c>
    </row>
    <row r="6717" spans="1:8" x14ac:dyDescent="0.25">
      <c r="A6717" t="s">
        <v>176</v>
      </c>
      <c r="B6717" t="str">
        <f>VLOOKUP(C6717, olt_db!$B$2:$E$70, 2, 0)</f>
        <v>OLT-SMGN-Mega_Land</v>
      </c>
      <c r="C6717" t="s">
        <v>2034</v>
      </c>
      <c r="D6717" s="35" t="s">
        <v>3008</v>
      </c>
      <c r="E6717" s="35" t="s">
        <v>2605</v>
      </c>
      <c r="F6717" s="125">
        <v>2.9265497418662099</v>
      </c>
      <c r="G6717" s="126">
        <v>99.105624854732</v>
      </c>
      <c r="H6717" s="37">
        <f>ACOS(COS(RADIANS(90-F6718)) * COS(RADIANS(90-F6717)) + SIN(RADIANS(90-F6718)) * SIN(RADIANS(90-F6717)) * COS(RADIANS(G6718-G6717))) * 6371392 * IFERROR(IF(AVERAGEIF('TT History'!$B:$B, D6717, 'TT History'!$E:$E) &gt; 9.8%, 1.1205, IF(AVERAGEIF('TT History'!$B:$B, D6717, 'TT History'!$E:$E) &gt;= 8.5%, 1.1055, 1.0525)), 1.0525)</f>
        <v>12.838391607299805</v>
      </c>
    </row>
    <row r="6718" spans="1:8" x14ac:dyDescent="0.25">
      <c r="A6718" t="s">
        <v>176</v>
      </c>
      <c r="B6718" t="str">
        <f>VLOOKUP(C6718, olt_db!$B$2:$E$70, 2, 0)</f>
        <v>OLT-SMGN-Mega_Land</v>
      </c>
      <c r="C6718" t="s">
        <v>2034</v>
      </c>
      <c r="D6718" s="35" t="s">
        <v>3008</v>
      </c>
      <c r="E6718" s="35" t="s">
        <v>2606</v>
      </c>
      <c r="F6718" s="125">
        <v>2.9266212701485301</v>
      </c>
      <c r="G6718" s="126">
        <v>99.105708126615198</v>
      </c>
      <c r="H6718" s="37">
        <f>ACOS(COS(RADIANS(90-F6719)) * COS(RADIANS(90-F6718)) + SIN(RADIANS(90-F6719)) * SIN(RADIANS(90-F6718)) * COS(RADIANS(G6719-G6718))) * 6371392 * IFERROR(IF(AVERAGEIF('TT History'!$B:$B, D6718, 'TT History'!$E:$E) &gt; 9.8%, 1.1205, IF(AVERAGEIF('TT History'!$B:$B, D6718, 'TT History'!$E:$E) &gt;= 8.5%, 1.1055, 1.0525)), 1.0525)</f>
        <v>10.259780016996215</v>
      </c>
    </row>
    <row r="6719" spans="1:8" x14ac:dyDescent="0.25">
      <c r="A6719" t="s">
        <v>176</v>
      </c>
      <c r="B6719" t="str">
        <f>VLOOKUP(C6719, olt_db!$B$2:$E$70, 2, 0)</f>
        <v>OLT-SMGN-Mega_Land</v>
      </c>
      <c r="C6719" t="s">
        <v>2034</v>
      </c>
      <c r="D6719" s="35" t="s">
        <v>3008</v>
      </c>
      <c r="E6719" s="35" t="s">
        <v>2607</v>
      </c>
      <c r="F6719" s="125">
        <v>2.9266741992715501</v>
      </c>
      <c r="G6719" s="126">
        <v>99.105778092807498</v>
      </c>
      <c r="H6719" s="37">
        <f>ACOS(COS(RADIANS(90-F6720)) * COS(RADIANS(90-F6719)) + SIN(RADIANS(90-F6720)) * SIN(RADIANS(90-F6719)) * COS(RADIANS(G6720-G6719))) * 6371392 * IFERROR(IF(AVERAGEIF('TT History'!$B:$B, D6719, 'TT History'!$E:$E) &gt; 9.8%, 1.1205, IF(AVERAGEIF('TT History'!$B:$B, D6719, 'TT History'!$E:$E) &gt;= 8.5%, 1.1055, 1.0525)), 1.0525)</f>
        <v>12.307891166224566</v>
      </c>
    </row>
    <row r="6720" spans="1:8" x14ac:dyDescent="0.25">
      <c r="A6720" t="s">
        <v>176</v>
      </c>
      <c r="B6720" t="str">
        <f>VLOOKUP(C6720, olt_db!$B$2:$E$70, 2, 0)</f>
        <v>OLT-SMGN-Mega_Land</v>
      </c>
      <c r="C6720" t="s">
        <v>2034</v>
      </c>
      <c r="D6720" s="35" t="s">
        <v>3008</v>
      </c>
      <c r="E6720" s="35" t="s">
        <v>2608</v>
      </c>
      <c r="F6720" s="125">
        <v>2.9267367610280099</v>
      </c>
      <c r="G6720" s="126">
        <v>99.105862730200101</v>
      </c>
      <c r="H6720" s="37">
        <f>ACOS(COS(RADIANS(90-F6721)) * COS(RADIANS(90-F6720)) + SIN(RADIANS(90-F6721)) * SIN(RADIANS(90-F6720)) * COS(RADIANS(G6721-G6720))) * 6371392 * IFERROR(IF(AVERAGEIF('TT History'!$B:$B, D6720, 'TT History'!$E:$E) &gt; 9.8%, 1.1205, IF(AVERAGEIF('TT History'!$B:$B, D6720, 'TT History'!$E:$E) &gt;= 8.5%, 1.1055, 1.0525)), 1.0525)</f>
        <v>12.300181615081515</v>
      </c>
    </row>
    <row r="6721" spans="1:8" x14ac:dyDescent="0.25">
      <c r="A6721" t="s">
        <v>176</v>
      </c>
      <c r="B6721" t="str">
        <f>VLOOKUP(C6721, olt_db!$B$2:$E$70, 2, 0)</f>
        <v>OLT-SMGN-Mega_Land</v>
      </c>
      <c r="C6721" t="s">
        <v>2034</v>
      </c>
      <c r="D6721" s="35" t="s">
        <v>3008</v>
      </c>
      <c r="E6721" s="35" t="s">
        <v>2609</v>
      </c>
      <c r="F6721" s="125">
        <v>2.9268097201657102</v>
      </c>
      <c r="G6721" s="126">
        <v>99.105938476630598</v>
      </c>
      <c r="H6721" s="37">
        <f>ACOS(COS(RADIANS(90-F6722)) * COS(RADIANS(90-F6721)) + SIN(RADIANS(90-F6722)) * SIN(RADIANS(90-F6721)) * COS(RADIANS(G6722-G6721))) * 6371392 * IFERROR(IF(AVERAGEIF('TT History'!$B:$B, D6721, 'TT History'!$E:$E) &gt; 9.8%, 1.1205, IF(AVERAGEIF('TT History'!$B:$B, D6721, 'TT History'!$E:$E) &gt;= 8.5%, 1.1055, 1.0525)), 1.0525)</f>
        <v>16.278359594775818</v>
      </c>
    </row>
    <row r="6722" spans="1:8" x14ac:dyDescent="0.25">
      <c r="A6722" t="s">
        <v>176</v>
      </c>
      <c r="B6722" t="str">
        <f>VLOOKUP(C6722, olt_db!$B$2:$E$70, 2, 0)</f>
        <v>OLT-SMGN-Mega_Land</v>
      </c>
      <c r="C6722" t="s">
        <v>2034</v>
      </c>
      <c r="D6722" s="35" t="s">
        <v>3008</v>
      </c>
      <c r="E6722" s="35" t="s">
        <v>2610</v>
      </c>
      <c r="F6722" s="125">
        <v>2.9269043936788601</v>
      </c>
      <c r="G6722" s="126">
        <v>99.1060404994778</v>
      </c>
      <c r="H6722" s="37">
        <f>ACOS(COS(RADIANS(90-F6723)) * COS(RADIANS(90-F6722)) + SIN(RADIANS(90-F6723)) * SIN(RADIANS(90-F6722)) * COS(RADIANS(G6723-G6722))) * 6371392 * IFERROR(IF(AVERAGEIF('TT History'!$B:$B, D6722, 'TT History'!$E:$E) &gt; 9.8%, 1.1205, IF(AVERAGEIF('TT History'!$B:$B, D6722, 'TT History'!$E:$E) &gt;= 8.5%, 1.1055, 1.0525)), 1.0525)</f>
        <v>18.31093084158141</v>
      </c>
    </row>
    <row r="6723" spans="1:8" x14ac:dyDescent="0.25">
      <c r="A6723" t="s">
        <v>176</v>
      </c>
      <c r="B6723" t="str">
        <f>VLOOKUP(C6723, olt_db!$B$2:$E$70, 2, 0)</f>
        <v>OLT-SMGN-Mega_Land</v>
      </c>
      <c r="C6723" t="s">
        <v>2034</v>
      </c>
      <c r="D6723" s="35" t="s">
        <v>3008</v>
      </c>
      <c r="E6723" s="35" t="s">
        <v>2611</v>
      </c>
      <c r="F6723" s="125">
        <v>2.9270122659884001</v>
      </c>
      <c r="G6723" s="126">
        <v>99.106153960268301</v>
      </c>
      <c r="H6723" s="37">
        <f>ACOS(COS(RADIANS(90-F6724)) * COS(RADIANS(90-F6723)) + SIN(RADIANS(90-F6724)) * SIN(RADIANS(90-F6723)) * COS(RADIANS(G6724-G6723))) * 6371392 * IFERROR(IF(AVERAGEIF('TT History'!$B:$B, D6723, 'TT History'!$E:$E) &gt; 9.8%, 1.1205, IF(AVERAGEIF('TT History'!$B:$B, D6723, 'TT History'!$E:$E) &gt;= 8.5%, 1.1055, 1.0525)), 1.0525)</f>
        <v>15.090081362522977</v>
      </c>
    </row>
    <row r="6724" spans="1:8" x14ac:dyDescent="0.25">
      <c r="A6724" t="s">
        <v>176</v>
      </c>
      <c r="B6724" t="str">
        <f>VLOOKUP(C6724, olt_db!$B$2:$E$70, 2, 0)</f>
        <v>OLT-SMGN-Mega_Land</v>
      </c>
      <c r="C6724" t="s">
        <v>2034</v>
      </c>
      <c r="D6724" s="35" t="s">
        <v>3008</v>
      </c>
      <c r="E6724" s="35" t="s">
        <v>2612</v>
      </c>
      <c r="F6724" s="125">
        <v>2.9270888078750801</v>
      </c>
      <c r="G6724" s="126">
        <v>99.106257849273504</v>
      </c>
      <c r="H6724" s="37">
        <f>ACOS(COS(RADIANS(90-F6725)) * COS(RADIANS(90-F6724)) + SIN(RADIANS(90-F6725)) * SIN(RADIANS(90-F6724)) * COS(RADIANS(G6725-G6724))) * 6371392 * IFERROR(IF(AVERAGEIF('TT History'!$B:$B, D6724, 'TT History'!$E:$E) &gt; 9.8%, 1.1205, IF(AVERAGEIF('TT History'!$B:$B, D6724, 'TT History'!$E:$E) &gt;= 8.5%, 1.1055, 1.0525)), 1.0525)</f>
        <v>13.558980189518408</v>
      </c>
    </row>
    <row r="6725" spans="1:8" x14ac:dyDescent="0.25">
      <c r="A6725" t="s">
        <v>176</v>
      </c>
      <c r="B6725" t="str">
        <f>VLOOKUP(C6725, olt_db!$B$2:$E$70, 2, 0)</f>
        <v>OLT-SMGN-Mega_Land</v>
      </c>
      <c r="C6725" t="s">
        <v>2034</v>
      </c>
      <c r="D6725" s="35" t="s">
        <v>3008</v>
      </c>
      <c r="E6725" s="35" t="s">
        <v>2613</v>
      </c>
      <c r="F6725" s="125">
        <v>2.9271576076803401</v>
      </c>
      <c r="G6725" s="126">
        <v>99.106351182238498</v>
      </c>
      <c r="H6725" s="37">
        <f>ACOS(COS(RADIANS(90-F6726)) * COS(RADIANS(90-F6725)) + SIN(RADIANS(90-F6726)) * SIN(RADIANS(90-F6725)) * COS(RADIANS(G6726-G6725))) * 6371392 * IFERROR(IF(AVERAGEIF('TT History'!$B:$B, D6725, 'TT History'!$E:$E) &gt; 9.8%, 1.1205, IF(AVERAGEIF('TT History'!$B:$B, D6725, 'TT History'!$E:$E) &gt;= 8.5%, 1.1055, 1.0525)), 1.0525)</f>
        <v>19.053315688708832</v>
      </c>
    </row>
    <row r="6726" spans="1:8" x14ac:dyDescent="0.25">
      <c r="A6726" t="s">
        <v>176</v>
      </c>
      <c r="B6726" t="str">
        <f>VLOOKUP(C6726, olt_db!$B$2:$E$70, 2, 0)</f>
        <v>OLT-SMGN-Mega_Land</v>
      </c>
      <c r="C6726" t="s">
        <v>2034</v>
      </c>
      <c r="D6726" s="35" t="s">
        <v>3008</v>
      </c>
      <c r="E6726" s="35" t="s">
        <v>2614</v>
      </c>
      <c r="F6726" s="125">
        <v>2.9272465116689999</v>
      </c>
      <c r="G6726" s="126">
        <v>99.106487733792505</v>
      </c>
      <c r="H6726" s="37">
        <f>ACOS(COS(RADIANS(90-F6727)) * COS(RADIANS(90-F6726)) + SIN(RADIANS(90-F6727)) * SIN(RADIANS(90-F6726)) * COS(RADIANS(G6727-G6726))) * 6371392 * IFERROR(IF(AVERAGEIF('TT History'!$B:$B, D6726, 'TT History'!$E:$E) &gt; 9.8%, 1.1205, IF(AVERAGEIF('TT History'!$B:$B, D6726, 'TT History'!$E:$E) &gt;= 8.5%, 1.1055, 1.0525)), 1.0525)</f>
        <v>15.688629428272527</v>
      </c>
    </row>
    <row r="6727" spans="1:8" x14ac:dyDescent="0.25">
      <c r="A6727" t="s">
        <v>176</v>
      </c>
      <c r="B6727" t="str">
        <f>VLOOKUP(C6727, olt_db!$B$2:$E$70, 2, 0)</f>
        <v>OLT-SMGN-Mega_Land</v>
      </c>
      <c r="C6727" t="s">
        <v>2034</v>
      </c>
      <c r="D6727" s="35" t="s">
        <v>3008</v>
      </c>
      <c r="E6727" s="35" t="s">
        <v>2615</v>
      </c>
      <c r="F6727" s="125">
        <v>2.9273250294726298</v>
      </c>
      <c r="G6727" s="126">
        <v>99.106596518737405</v>
      </c>
      <c r="H6727" s="37">
        <f>ACOS(COS(RADIANS(90-F6728)) * COS(RADIANS(90-F6727)) + SIN(RADIANS(90-F6728)) * SIN(RADIANS(90-F6727)) * COS(RADIANS(G6728-G6727))) * 6371392 * IFERROR(IF(AVERAGEIF('TT History'!$B:$B, D6727, 'TT History'!$E:$E) &gt; 9.8%, 1.1205, IF(AVERAGEIF('TT History'!$B:$B, D6727, 'TT History'!$E:$E) &gt;= 8.5%, 1.1055, 1.0525)), 1.0525)</f>
        <v>15.287302728804914</v>
      </c>
    </row>
    <row r="6728" spans="1:8" x14ac:dyDescent="0.25">
      <c r="A6728" t="s">
        <v>176</v>
      </c>
      <c r="B6728" t="str">
        <f>VLOOKUP(C6728, olt_db!$B$2:$E$70, 2, 0)</f>
        <v>OLT-SMGN-Mega_Land</v>
      </c>
      <c r="C6728" t="s">
        <v>2034</v>
      </c>
      <c r="D6728" s="35" t="s">
        <v>3008</v>
      </c>
      <c r="E6728" s="35" t="s">
        <v>2616</v>
      </c>
      <c r="F6728" s="125">
        <v>2.9274051990708001</v>
      </c>
      <c r="G6728" s="126">
        <v>99.1066997709205</v>
      </c>
      <c r="H6728" s="37">
        <f>ACOS(COS(RADIANS(90-F6729)) * COS(RADIANS(90-F6728)) + SIN(RADIANS(90-F6729)) * SIN(RADIANS(90-F6728)) * COS(RADIANS(G6729-G6728))) * 6371392 * IFERROR(IF(AVERAGEIF('TT History'!$B:$B, D6728, 'TT History'!$E:$E) &gt; 9.8%, 1.1205, IF(AVERAGEIF('TT History'!$B:$B, D6728, 'TT History'!$E:$E) &gt;= 8.5%, 1.1055, 1.0525)), 1.0525)</f>
        <v>18.484876175527706</v>
      </c>
    </row>
    <row r="6729" spans="1:8" x14ac:dyDescent="0.25">
      <c r="A6729" t="s">
        <v>176</v>
      </c>
      <c r="B6729" t="str">
        <f>VLOOKUP(C6729, olt_db!$B$2:$E$70, 2, 0)</f>
        <v>OLT-SMGN-Mega_Land</v>
      </c>
      <c r="C6729" t="s">
        <v>2034</v>
      </c>
      <c r="D6729" s="35" t="s">
        <v>3008</v>
      </c>
      <c r="E6729" s="35" t="s">
        <v>2617</v>
      </c>
      <c r="F6729" s="125">
        <v>2.9275002099636298</v>
      </c>
      <c r="G6729" s="126">
        <v>99.106826097881395</v>
      </c>
      <c r="H6729" s="37">
        <f>ACOS(COS(RADIANS(90-F6730)) * COS(RADIANS(90-F6729)) + SIN(RADIANS(90-F6730)) * SIN(RADIANS(90-F6729)) * COS(RADIANS(G6730-G6729))) * 6371392 * IFERROR(IF(AVERAGEIF('TT History'!$B:$B, D6729, 'TT History'!$E:$E) &gt; 9.8%, 1.1205, IF(AVERAGEIF('TT History'!$B:$B, D6729, 'TT History'!$E:$E) &gt;= 8.5%, 1.1055, 1.0525)), 1.0525)</f>
        <v>11.910438016469625</v>
      </c>
    </row>
    <row r="6730" spans="1:8" x14ac:dyDescent="0.25">
      <c r="A6730" t="s">
        <v>176</v>
      </c>
      <c r="B6730" t="str">
        <f>VLOOKUP(C6730, olt_db!$B$2:$E$70, 2, 0)</f>
        <v>OLT-SMGN-Mega_Land</v>
      </c>
      <c r="C6730" t="s">
        <v>2034</v>
      </c>
      <c r="D6730" s="35" t="s">
        <v>3008</v>
      </c>
      <c r="E6730" s="35" t="s">
        <v>2618</v>
      </c>
      <c r="F6730" s="125">
        <v>2.9275534143964599</v>
      </c>
      <c r="G6730" s="126">
        <v>99.106912955826402</v>
      </c>
      <c r="H6730" s="37">
        <f>ACOS(COS(RADIANS(90-F6731)) * COS(RADIANS(90-F6730)) + SIN(RADIANS(90-F6731)) * SIN(RADIANS(90-F6730)) * COS(RADIANS(G6731-G6730))) * 6371392 * IFERROR(IF(AVERAGEIF('TT History'!$B:$B, D6730, 'TT History'!$E:$E) &gt; 9.8%, 1.1205, IF(AVERAGEIF('TT History'!$B:$B, D6730, 'TT History'!$E:$E) &gt;= 8.5%, 1.1055, 1.0525)), 1.0525)</f>
        <v>18.435925291260862</v>
      </c>
    </row>
    <row r="6731" spans="1:8" x14ac:dyDescent="0.25">
      <c r="A6731" t="s">
        <v>176</v>
      </c>
      <c r="B6731" t="str">
        <f>VLOOKUP(C6731, olt_db!$B$2:$E$70, 2, 0)</f>
        <v>OLT-SMGN-Mega_Land</v>
      </c>
      <c r="C6731" t="s">
        <v>2034</v>
      </c>
      <c r="D6731" s="35" t="s">
        <v>3008</v>
      </c>
      <c r="E6731" s="35" t="s">
        <v>2619</v>
      </c>
      <c r="F6731" s="125">
        <v>2.9276365611074402</v>
      </c>
      <c r="G6731" s="126">
        <v>99.107046914249295</v>
      </c>
      <c r="H6731" s="37">
        <f>ACOS(COS(RADIANS(90-F6732)) * COS(RADIANS(90-F6731)) + SIN(RADIANS(90-F6732)) * SIN(RADIANS(90-F6731)) * COS(RADIANS(G6732-G6731))) * 6371392 * IFERROR(IF(AVERAGEIF('TT History'!$B:$B, D6731, 'TT History'!$E:$E) &gt; 9.8%, 1.1205, IF(AVERAGEIF('TT History'!$B:$B, D6731, 'TT History'!$E:$E) &gt;= 8.5%, 1.1055, 1.0525)), 1.0525)</f>
        <v>10.179662424985045</v>
      </c>
    </row>
    <row r="6732" spans="1:8" x14ac:dyDescent="0.25">
      <c r="A6732" t="s">
        <v>176</v>
      </c>
      <c r="B6732" t="str">
        <f>VLOOKUP(C6732, olt_db!$B$2:$E$70, 2, 0)</f>
        <v>OLT-SMGN-Mega_Land</v>
      </c>
      <c r="C6732" t="s">
        <v>2034</v>
      </c>
      <c r="D6732" s="35" t="s">
        <v>3008</v>
      </c>
      <c r="E6732" s="35" t="s">
        <v>2620</v>
      </c>
      <c r="F6732" s="125">
        <v>2.9276648355315098</v>
      </c>
      <c r="G6732" s="126">
        <v>99.107129269896305</v>
      </c>
      <c r="H6732" s="37">
        <f>ACOS(COS(RADIANS(90-F6733)) * COS(RADIANS(90-F6732)) + SIN(RADIANS(90-F6733)) * SIN(RADIANS(90-F6732)) * COS(RADIANS(G6733-G6732))) * 6371392 * IFERROR(IF(AVERAGEIF('TT History'!$B:$B, D6732, 'TT History'!$E:$E) &gt; 9.8%, 1.1205, IF(AVERAGEIF('TT History'!$B:$B, D6732, 'TT History'!$E:$E) &gt;= 8.5%, 1.1055, 1.0525)), 1.0525)</f>
        <v>16.742524993737263</v>
      </c>
    </row>
    <row r="6733" spans="1:8" x14ac:dyDescent="0.25">
      <c r="A6733" t="s">
        <v>176</v>
      </c>
      <c r="B6733" t="str">
        <f>VLOOKUP(C6733, olt_db!$B$2:$E$70, 2, 0)</f>
        <v>OLT-SMGN-Mega_Land</v>
      </c>
      <c r="C6733" t="s">
        <v>2034</v>
      </c>
      <c r="D6733" s="35" t="s">
        <v>3008</v>
      </c>
      <c r="E6733" s="35" t="s">
        <v>2621</v>
      </c>
      <c r="F6733" s="125">
        <v>2.9276689876811899</v>
      </c>
      <c r="G6733" s="126">
        <v>99.107272446387697</v>
      </c>
      <c r="H6733" s="37">
        <f>ACOS(COS(RADIANS(90-F6734)) * COS(RADIANS(90-F6733)) + SIN(RADIANS(90-F6734)) * SIN(RADIANS(90-F6733)) * COS(RADIANS(G6734-G6733))) * 6371392 * IFERROR(IF(AVERAGEIF('TT History'!$B:$B, D6733, 'TT History'!$E:$E) &gt; 9.8%, 1.1205, IF(AVERAGEIF('TT History'!$B:$B, D6733, 'TT History'!$E:$E) &gt;= 8.5%, 1.1055, 1.0525)), 1.0525)</f>
        <v>22.855443760455948</v>
      </c>
    </row>
    <row r="6734" spans="1:8" x14ac:dyDescent="0.25">
      <c r="A6734" t="s">
        <v>176</v>
      </c>
      <c r="B6734" t="str">
        <f>VLOOKUP(C6734, olt_db!$B$2:$E$70, 2, 0)</f>
        <v>OLT-SMGN-Mega_Land</v>
      </c>
      <c r="C6734" t="s">
        <v>2034</v>
      </c>
      <c r="D6734" s="35" t="s">
        <v>3008</v>
      </c>
      <c r="E6734" s="35" t="s">
        <v>2622</v>
      </c>
      <c r="F6734" s="125">
        <v>2.92767660921744</v>
      </c>
      <c r="G6734" s="126">
        <v>99.107467834997394</v>
      </c>
      <c r="H6734" s="37">
        <f>ACOS(COS(RADIANS(90-F6735)) * COS(RADIANS(90-F6734)) + SIN(RADIANS(90-F6735)) * SIN(RADIANS(90-F6734)) * COS(RADIANS(G6735-G6734))) * 6371392 * IFERROR(IF(AVERAGEIF('TT History'!$B:$B, D6734, 'TT History'!$E:$E) &gt; 9.8%, 1.1205, IF(AVERAGEIF('TT History'!$B:$B, D6734, 'TT History'!$E:$E) &gt;= 8.5%, 1.1055, 1.0525)), 1.0525)</f>
        <v>20.678312179240198</v>
      </c>
    </row>
    <row r="6735" spans="1:8" x14ac:dyDescent="0.25">
      <c r="A6735" t="s">
        <v>176</v>
      </c>
      <c r="B6735" t="str">
        <f>VLOOKUP(C6735, olt_db!$B$2:$E$70, 2, 0)</f>
        <v>OLT-SMGN-Mega_Land</v>
      </c>
      <c r="C6735" t="s">
        <v>2034</v>
      </c>
      <c r="D6735" s="35" t="s">
        <v>3008</v>
      </c>
      <c r="E6735" s="35" t="s">
        <v>2623</v>
      </c>
      <c r="F6735" s="125">
        <v>2.92767063994064</v>
      </c>
      <c r="G6735" s="126">
        <v>99.107644642328395</v>
      </c>
      <c r="H6735" s="37">
        <f>ACOS(COS(RADIANS(90-F6736)) * COS(RADIANS(90-F6735)) + SIN(RADIANS(90-F6736)) * SIN(RADIANS(90-F6735)) * COS(RADIANS(G6736-G6735))) * 6371392 * IFERROR(IF(AVERAGEIF('TT History'!$B:$B, D6735, 'TT History'!$E:$E) &gt; 9.8%, 1.1205, IF(AVERAGEIF('TT History'!$B:$B, D6735, 'TT History'!$E:$E) &gt;= 8.5%, 1.1055, 1.0525)), 1.0525)</f>
        <v>26.781911357169655</v>
      </c>
    </row>
    <row r="6736" spans="1:8" x14ac:dyDescent="0.25">
      <c r="A6736" t="s">
        <v>176</v>
      </c>
      <c r="B6736" t="str">
        <f>VLOOKUP(C6736, olt_db!$B$2:$E$70, 2, 0)</f>
        <v>OLT-SMGN-Mega_Land</v>
      </c>
      <c r="C6736" t="s">
        <v>2034</v>
      </c>
      <c r="D6736" s="35" t="s">
        <v>3008</v>
      </c>
      <c r="E6736" s="35" t="s">
        <v>2624</v>
      </c>
      <c r="F6736" s="125">
        <v>2.9276801482411301</v>
      </c>
      <c r="G6736" s="126">
        <v>99.107873569744498</v>
      </c>
      <c r="H6736" s="37">
        <f>ACOS(COS(RADIANS(90-F6737)) * COS(RADIANS(90-F6736)) + SIN(RADIANS(90-F6737)) * SIN(RADIANS(90-F6736)) * COS(RADIANS(G6737-G6736))) * 6371392 * IFERROR(IF(AVERAGEIF('TT History'!$B:$B, D6736, 'TT History'!$E:$E) &gt; 9.8%, 1.1205, IF(AVERAGEIF('TT History'!$B:$B, D6736, 'TT History'!$E:$E) &gt;= 8.5%, 1.1055, 1.0525)), 1.0525)</f>
        <v>13.747300760572331</v>
      </c>
    </row>
    <row r="6737" spans="1:8" x14ac:dyDescent="0.25">
      <c r="A6737" t="s">
        <v>176</v>
      </c>
      <c r="B6737" t="str">
        <f>VLOOKUP(C6737, olt_db!$B$2:$E$70, 2, 0)</f>
        <v>OLT-SMGN-Mega_Land</v>
      </c>
      <c r="C6737" t="s">
        <v>2034</v>
      </c>
      <c r="D6737" s="35" t="s">
        <v>3008</v>
      </c>
      <c r="E6737" s="35" t="s">
        <v>2625</v>
      </c>
      <c r="F6737" s="125">
        <v>2.9277416029503698</v>
      </c>
      <c r="G6737" s="126">
        <v>99.107973797837104</v>
      </c>
      <c r="H6737" s="37">
        <f>ACOS(COS(RADIANS(90-F6738)) * COS(RADIANS(90-F6737)) + SIN(RADIANS(90-F6738)) * SIN(RADIANS(90-F6737)) * COS(RADIANS(G6738-G6737))) * 6371392 * IFERROR(IF(AVERAGEIF('TT History'!$B:$B, D6737, 'TT History'!$E:$E) &gt; 9.8%, 1.1205, IF(AVERAGEIF('TT History'!$B:$B, D6737, 'TT History'!$E:$E) &gt;= 8.5%, 1.1055, 1.0525)), 1.0525)</f>
        <v>12.172884282509054</v>
      </c>
    </row>
    <row r="6738" spans="1:8" x14ac:dyDescent="0.25">
      <c r="A6738" t="s">
        <v>176</v>
      </c>
      <c r="B6738" t="str">
        <f>VLOOKUP(C6738, olt_db!$B$2:$E$70, 2, 0)</f>
        <v>OLT-SMGN-Mega_Land</v>
      </c>
      <c r="C6738" t="s">
        <v>2034</v>
      </c>
      <c r="D6738" s="35" t="s">
        <v>3008</v>
      </c>
      <c r="E6738" s="35" t="s">
        <v>2626</v>
      </c>
      <c r="F6738" s="125">
        <v>2.9278445532967101</v>
      </c>
      <c r="G6738" s="126">
        <v>99.107988604230997</v>
      </c>
      <c r="H6738" s="37">
        <f>ACOS(COS(RADIANS(90-F6739)) * COS(RADIANS(90-F6738)) + SIN(RADIANS(90-F6739)) * SIN(RADIANS(90-F6738)) * COS(RADIANS(G6739-G6738))) * 6371392 * IFERROR(IF(AVERAGEIF('TT History'!$B:$B, D6738, 'TT History'!$E:$E) &gt; 9.8%, 1.1205, IF(AVERAGEIF('TT History'!$B:$B, D6738, 'TT History'!$E:$E) &gt;= 8.5%, 1.1055, 1.0525)), 1.0525)</f>
        <v>21.524621998293121</v>
      </c>
    </row>
    <row r="6739" spans="1:8" x14ac:dyDescent="0.25">
      <c r="A6739" t="s">
        <v>176</v>
      </c>
      <c r="B6739" t="str">
        <f>VLOOKUP(C6739, olt_db!$B$2:$E$70, 2, 0)</f>
        <v>OLT-SMGN-Mega_Land</v>
      </c>
      <c r="C6739" t="s">
        <v>2034</v>
      </c>
      <c r="D6739" s="35" t="s">
        <v>3008</v>
      </c>
      <c r="E6739" s="35" t="s">
        <v>2627</v>
      </c>
      <c r="F6739" s="125">
        <v>2.92802514339111</v>
      </c>
      <c r="G6739" s="126">
        <v>99.108023432556806</v>
      </c>
      <c r="H6739" s="37">
        <f>ACOS(COS(RADIANS(90-F6740)) * COS(RADIANS(90-F6739)) + SIN(RADIANS(90-F6740)) * SIN(RADIANS(90-F6739)) * COS(RADIANS(G6740-G6739))) * 6371392 * IFERROR(IF(AVERAGEIF('TT History'!$B:$B, D6739, 'TT History'!$E:$E) &gt; 9.8%, 1.1205, IF(AVERAGEIF('TT History'!$B:$B, D6739, 'TT History'!$E:$E) &gt;= 8.5%, 1.1055, 1.0525)), 1.0525)</f>
        <v>17.869079959293423</v>
      </c>
    </row>
    <row r="6740" spans="1:8" x14ac:dyDescent="0.25">
      <c r="A6740" t="s">
        <v>176</v>
      </c>
      <c r="B6740" t="str">
        <f>VLOOKUP(C6740, olt_db!$B$2:$E$70, 2, 0)</f>
        <v>OLT-SMGN-Mega_Land</v>
      </c>
      <c r="C6740" t="s">
        <v>2034</v>
      </c>
      <c r="D6740" s="35" t="s">
        <v>3008</v>
      </c>
      <c r="E6740" s="35" t="s">
        <v>2628</v>
      </c>
      <c r="F6740" s="125">
        <v>2.9281763788167701</v>
      </c>
      <c r="G6740" s="126">
        <v>99.108044390314802</v>
      </c>
      <c r="H6740" s="37">
        <f>ACOS(COS(RADIANS(90-F6741)) * COS(RADIANS(90-F6740)) + SIN(RADIANS(90-F6741)) * SIN(RADIANS(90-F6740)) * COS(RADIANS(G6741-G6740))) * 6371392 * IFERROR(IF(AVERAGEIF('TT History'!$B:$B, D6740, 'TT History'!$E:$E) &gt; 9.8%, 1.1205, IF(AVERAGEIF('TT History'!$B:$B, D6740, 'TT History'!$E:$E) &gt;= 8.5%, 1.1055, 1.0525)), 1.0525)</f>
        <v>18.356135688714495</v>
      </c>
    </row>
    <row r="6741" spans="1:8" x14ac:dyDescent="0.25">
      <c r="A6741" t="s">
        <v>176</v>
      </c>
      <c r="B6741" t="str">
        <f>VLOOKUP(C6741, olt_db!$B$2:$E$70, 2, 0)</f>
        <v>OLT-SMGN-Mega_Land</v>
      </c>
      <c r="C6741" t="s">
        <v>2034</v>
      </c>
      <c r="D6741" s="35" t="s">
        <v>3008</v>
      </c>
      <c r="E6741" s="35" t="s">
        <v>2629</v>
      </c>
      <c r="F6741" s="125">
        <v>2.92833112133399</v>
      </c>
      <c r="G6741" s="126">
        <v>99.108069966040802</v>
      </c>
      <c r="H6741" s="37">
        <f>ACOS(COS(RADIANS(90-F6742)) * COS(RADIANS(90-F6741)) + SIN(RADIANS(90-F6742)) * SIN(RADIANS(90-F6741)) * COS(RADIANS(G6742-G6741))) * 6371392 * IFERROR(IF(AVERAGEIF('TT History'!$B:$B, D6741, 'TT History'!$E:$E) &gt; 9.8%, 1.1205, IF(AVERAGEIF('TT History'!$B:$B, D6741, 'TT History'!$E:$E) &gt;= 8.5%, 1.1055, 1.0525)), 1.0525)</f>
        <v>15.794875971614296</v>
      </c>
    </row>
    <row r="6742" spans="1:8" x14ac:dyDescent="0.25">
      <c r="A6742" t="s">
        <v>176</v>
      </c>
      <c r="B6742" t="str">
        <f>VLOOKUP(C6742, olt_db!$B$2:$E$70, 2, 0)</f>
        <v>OLT-SMGN-Mega_Land</v>
      </c>
      <c r="C6742" t="s">
        <v>2034</v>
      </c>
      <c r="D6742" s="35" t="s">
        <v>3008</v>
      </c>
      <c r="E6742" s="35" t="s">
        <v>2630</v>
      </c>
      <c r="F6742" s="125">
        <v>2.9284642420073901</v>
      </c>
      <c r="G6742" s="126">
        <v>99.108092144610296</v>
      </c>
      <c r="H6742" s="37">
        <f>ACOS(COS(RADIANS(90-F6743)) * COS(RADIANS(90-F6742)) + SIN(RADIANS(90-F6743)) * SIN(RADIANS(90-F6742)) * COS(RADIANS(G6743-G6742))) * 6371392 * IFERROR(IF(AVERAGEIF('TT History'!$B:$B, D6742, 'TT History'!$E:$E) &gt; 9.8%, 1.1205, IF(AVERAGEIF('TT History'!$B:$B, D6742, 'TT History'!$E:$E) &gt;= 8.5%, 1.1055, 1.0525)), 1.0525)</f>
        <v>13.709115254877348</v>
      </c>
    </row>
    <row r="6743" spans="1:8" x14ac:dyDescent="0.25">
      <c r="A6743" t="s">
        <v>176</v>
      </c>
      <c r="B6743" t="str">
        <f>VLOOKUP(C6743, olt_db!$B$2:$E$70, 2, 0)</f>
        <v>OLT-SMGN-Mega_Land</v>
      </c>
      <c r="C6743" t="s">
        <v>2034</v>
      </c>
      <c r="D6743" s="35" t="s">
        <v>3008</v>
      </c>
      <c r="E6743" s="35" t="s">
        <v>2631</v>
      </c>
      <c r="F6743" s="125">
        <v>2.92858032631149</v>
      </c>
      <c r="G6743" s="126">
        <v>99.108107804193693</v>
      </c>
      <c r="H6743" s="37">
        <f>ACOS(COS(RADIANS(90-F6744)) * COS(RADIANS(90-F6743)) + SIN(RADIANS(90-F6744)) * SIN(RADIANS(90-F6743)) * COS(RADIANS(G6744-G6743))) * 6371392 * IFERROR(IF(AVERAGEIF('TT History'!$B:$B, D6743, 'TT History'!$E:$E) &gt; 9.8%, 1.1205, IF(AVERAGEIF('TT History'!$B:$B, D6743, 'TT History'!$E:$E) &gt;= 8.5%, 1.1055, 1.0525)), 1.0525)</f>
        <v>14.99083073258768</v>
      </c>
    </row>
    <row r="6744" spans="1:8" x14ac:dyDescent="0.25">
      <c r="A6744" t="s">
        <v>176</v>
      </c>
      <c r="B6744" t="str">
        <f>VLOOKUP(C6744, olt_db!$B$2:$E$70, 2, 0)</f>
        <v>OLT-SMGN-Mega_Land</v>
      </c>
      <c r="C6744" t="s">
        <v>2034</v>
      </c>
      <c r="D6744" s="35" t="s">
        <v>3008</v>
      </c>
      <c r="E6744" s="35" t="s">
        <v>2632</v>
      </c>
      <c r="F6744" s="125">
        <v>2.9287072516191301</v>
      </c>
      <c r="G6744" s="126">
        <v>99.108125019884994</v>
      </c>
      <c r="H6744" s="37">
        <f>ACOS(COS(RADIANS(90-F6745)) * COS(RADIANS(90-F6744)) + SIN(RADIANS(90-F6745)) * SIN(RADIANS(90-F6744)) * COS(RADIANS(G6745-G6744))) * 6371392 * IFERROR(IF(AVERAGEIF('TT History'!$B:$B, D6744, 'TT History'!$E:$E) &gt; 9.8%, 1.1205, IF(AVERAGEIF('TT History'!$B:$B, D6744, 'TT History'!$E:$E) &gt;= 8.5%, 1.1055, 1.0525)), 1.0525)</f>
        <v>13.656207356115516</v>
      </c>
    </row>
    <row r="6745" spans="1:8" x14ac:dyDescent="0.25">
      <c r="A6745" t="s">
        <v>176</v>
      </c>
      <c r="B6745" t="str">
        <f>VLOOKUP(C6745, olt_db!$B$2:$E$70, 2, 0)</f>
        <v>OLT-SMGN-Mega_Land</v>
      </c>
      <c r="C6745" t="s">
        <v>2034</v>
      </c>
      <c r="D6745" s="35" t="s">
        <v>3008</v>
      </c>
      <c r="E6745" s="35" t="s">
        <v>2633</v>
      </c>
      <c r="F6745" s="125">
        <v>2.9288230453647799</v>
      </c>
      <c r="G6745" s="126">
        <v>99.108139411549999</v>
      </c>
      <c r="H6745" s="37">
        <f>ACOS(COS(RADIANS(90-F6746)) * COS(RADIANS(90-F6745)) + SIN(RADIANS(90-F6746)) * SIN(RADIANS(90-F6745)) * COS(RADIANS(G6746-G6745))) * 6371392 * IFERROR(IF(AVERAGEIF('TT History'!$B:$B, D6745, 'TT History'!$E:$E) &gt; 9.8%, 1.1205, IF(AVERAGEIF('TT History'!$B:$B, D6745, 'TT History'!$E:$E) &gt;= 8.5%, 1.1055, 1.0525)), 1.0525)</f>
        <v>14.437426463206956</v>
      </c>
    </row>
    <row r="6746" spans="1:8" x14ac:dyDescent="0.25">
      <c r="A6746" t="s">
        <v>176</v>
      </c>
      <c r="B6746" t="str">
        <f>VLOOKUP(C6746, olt_db!$B$2:$E$70, 2, 0)</f>
        <v>OLT-SMGN-Mega_Land</v>
      </c>
      <c r="C6746" t="s">
        <v>2034</v>
      </c>
      <c r="D6746" s="35" t="s">
        <v>3008</v>
      </c>
      <c r="E6746" s="35" t="s">
        <v>2634</v>
      </c>
      <c r="F6746" s="125">
        <v>2.9289455666522</v>
      </c>
      <c r="G6746" s="126">
        <v>99.108153784356105</v>
      </c>
      <c r="H6746" s="37">
        <f>ACOS(COS(RADIANS(90-F6747)) * COS(RADIANS(90-F6746)) + SIN(RADIANS(90-F6747)) * SIN(RADIANS(90-F6746)) * COS(RADIANS(G6747-G6746))) * 6371392 * IFERROR(IF(AVERAGEIF('TT History'!$B:$B, D6746, 'TT History'!$E:$E) &gt; 9.8%, 1.1205, IF(AVERAGEIF('TT History'!$B:$B, D6746, 'TT History'!$E:$E) &gt;= 8.5%, 1.1055, 1.0525)), 1.0525)</f>
        <v>14.806862520712238</v>
      </c>
    </row>
    <row r="6747" spans="1:8" x14ac:dyDescent="0.25">
      <c r="A6747" t="s">
        <v>176</v>
      </c>
      <c r="B6747" t="str">
        <f>VLOOKUP(C6747, olt_db!$B$2:$E$70, 2, 0)</f>
        <v>OLT-SMGN-Mega_Land</v>
      </c>
      <c r="C6747" t="s">
        <v>2034</v>
      </c>
      <c r="D6747" s="35" t="s">
        <v>3008</v>
      </c>
      <c r="E6747" s="35" t="s">
        <v>2635</v>
      </c>
      <c r="F6747" s="125">
        <v>2.9290711489516199</v>
      </c>
      <c r="G6747" s="126">
        <v>99.108169093014197</v>
      </c>
      <c r="H6747" s="37">
        <f>ACOS(COS(RADIANS(90-F6748)) * COS(RADIANS(90-F6747)) + SIN(RADIANS(90-F6748)) * SIN(RADIANS(90-F6747)) * COS(RADIANS(G6748-G6747))) * 6371392 * IFERROR(IF(AVERAGEIF('TT History'!$B:$B, D6747, 'TT History'!$E:$E) &gt; 9.8%, 1.1205, IF(AVERAGEIF('TT History'!$B:$B, D6747, 'TT History'!$E:$E) &gt;= 8.5%, 1.1055, 1.0525)), 1.0525)</f>
        <v>16.487412782616886</v>
      </c>
    </row>
    <row r="6748" spans="1:8" x14ac:dyDescent="0.25">
      <c r="A6748" t="s">
        <v>176</v>
      </c>
      <c r="B6748" t="str">
        <f>VLOOKUP(C6748, olt_db!$B$2:$E$70, 2, 0)</f>
        <v>OLT-SMGN-Mega_Land</v>
      </c>
      <c r="C6748" t="s">
        <v>2034</v>
      </c>
      <c r="D6748" s="35" t="s">
        <v>3008</v>
      </c>
      <c r="E6748" s="35" t="s">
        <v>2636</v>
      </c>
      <c r="F6748" s="125">
        <v>2.92921095006957</v>
      </c>
      <c r="G6748" s="126">
        <v>99.108186439808605</v>
      </c>
      <c r="H6748" s="37">
        <f>ACOS(COS(RADIANS(90-F6749)) * COS(RADIANS(90-F6748)) + SIN(RADIANS(90-F6749)) * SIN(RADIANS(90-F6748)) * COS(RADIANS(G6749-G6748))) * 6371392 * IFERROR(IF(AVERAGEIF('TT History'!$B:$B, D6748, 'TT History'!$E:$E) &gt; 9.8%, 1.1205, IF(AVERAGEIF('TT History'!$B:$B, D6748, 'TT History'!$E:$E) &gt;= 8.5%, 1.1055, 1.0525)), 1.0525)</f>
        <v>11.342320139161659</v>
      </c>
    </row>
    <row r="6749" spans="1:8" x14ac:dyDescent="0.25">
      <c r="A6749" t="s">
        <v>176</v>
      </c>
      <c r="B6749" t="str">
        <f>VLOOKUP(C6749, olt_db!$B$2:$E$70, 2, 0)</f>
        <v>OLT-SMGN-Mega_Land</v>
      </c>
      <c r="C6749" t="s">
        <v>2034</v>
      </c>
      <c r="D6749" s="35" t="s">
        <v>3008</v>
      </c>
      <c r="E6749" s="35" t="s">
        <v>2637</v>
      </c>
      <c r="F6749" s="125">
        <v>2.9293076372367799</v>
      </c>
      <c r="G6749" s="126">
        <v>99.108192993057202</v>
      </c>
      <c r="H6749" s="37">
        <f>ACOS(COS(RADIANS(90-F6750)) * COS(RADIANS(90-F6749)) + SIN(RADIANS(90-F6750)) * SIN(RADIANS(90-F6749)) * COS(RADIANS(G6750-G6749))) * 6371392 * IFERROR(IF(AVERAGEIF('TT History'!$B:$B, D6749, 'TT History'!$E:$E) &gt; 9.8%, 1.1205, IF(AVERAGEIF('TT History'!$B:$B, D6749, 'TT History'!$E:$E) &gt;= 8.5%, 1.1055, 1.0525)), 1.0525)</f>
        <v>15.321555464012214</v>
      </c>
    </row>
    <row r="6750" spans="1:8" x14ac:dyDescent="0.25">
      <c r="A6750" t="s">
        <v>176</v>
      </c>
      <c r="B6750" t="str">
        <f>VLOOKUP(C6750, olt_db!$B$2:$E$70, 2, 0)</f>
        <v>OLT-SMGN-Mega_Land</v>
      </c>
      <c r="C6750" t="s">
        <v>2034</v>
      </c>
      <c r="D6750" s="35" t="s">
        <v>3008</v>
      </c>
      <c r="E6750" s="35" t="s">
        <v>2638</v>
      </c>
      <c r="F6750" s="125">
        <v>2.9294385475321998</v>
      </c>
      <c r="G6750" s="126">
        <v>99.108192153416795</v>
      </c>
      <c r="H6750" s="37">
        <f>ACOS(COS(RADIANS(90-F6751)) * COS(RADIANS(90-F6750)) + SIN(RADIANS(90-F6751)) * SIN(RADIANS(90-F6750)) * COS(RADIANS(G6751-G6750))) * 6371392 * IFERROR(IF(AVERAGEIF('TT History'!$B:$B, D6750, 'TT History'!$E:$E) &gt; 9.8%, 1.1205, IF(AVERAGEIF('TT History'!$B:$B, D6750, 'TT History'!$E:$E) &gt;= 8.5%, 1.1055, 1.0525)), 1.0525)</f>
        <v>16.661218197580325</v>
      </c>
    </row>
    <row r="6751" spans="1:8" x14ac:dyDescent="0.25">
      <c r="A6751" t="s">
        <v>176</v>
      </c>
      <c r="B6751" t="str">
        <f>VLOOKUP(C6751, olt_db!$B$2:$E$70, 2, 0)</f>
        <v>OLT-SMGN-Mega_Land</v>
      </c>
      <c r="C6751" t="s">
        <v>2034</v>
      </c>
      <c r="D6751" s="35" t="s">
        <v>3008</v>
      </c>
      <c r="E6751" s="35" t="s">
        <v>2639</v>
      </c>
      <c r="F6751" s="125">
        <v>2.9295806328545302</v>
      </c>
      <c r="G6751" s="126">
        <v>99.108200925677494</v>
      </c>
      <c r="H6751" s="37">
        <f>ACOS(COS(RADIANS(90-F6752)) * COS(RADIANS(90-F6751)) + SIN(RADIANS(90-F6752)) * SIN(RADIANS(90-F6751)) * COS(RADIANS(G6752-G6751))) * 6371392 * IFERROR(IF(AVERAGEIF('TT History'!$B:$B, D6751, 'TT History'!$E:$E) &gt; 9.8%, 1.1205, IF(AVERAGEIF('TT History'!$B:$B, D6751, 'TT History'!$E:$E) &gt;= 8.5%, 1.1055, 1.0525)), 1.0525)</f>
        <v>14.90499350545039</v>
      </c>
    </row>
    <row r="6752" spans="1:8" x14ac:dyDescent="0.25">
      <c r="A6752" t="s">
        <v>176</v>
      </c>
      <c r="B6752" t="str">
        <f>VLOOKUP(C6752, olt_db!$B$2:$E$70, 2, 0)</f>
        <v>OLT-SMGN-Mega_Land</v>
      </c>
      <c r="C6752" t="s">
        <v>2034</v>
      </c>
      <c r="D6752" s="35" t="s">
        <v>3008</v>
      </c>
      <c r="E6752" s="35" t="s">
        <v>2640</v>
      </c>
      <c r="F6752" s="125">
        <v>2.92970766615848</v>
      </c>
      <c r="G6752" s="126">
        <v>99.108209908699607</v>
      </c>
      <c r="H6752" s="37">
        <f>ACOS(COS(RADIANS(90-F6753)) * COS(RADIANS(90-F6752)) + SIN(RADIANS(90-F6753)) * SIN(RADIANS(90-F6752)) * COS(RADIANS(G6753-G6752))) * 6371392 * IFERROR(IF(AVERAGEIF('TT History'!$B:$B, D6752, 'TT History'!$E:$E) &gt; 9.8%, 1.1205, IF(AVERAGEIF('TT History'!$B:$B, D6752, 'TT History'!$E:$E) &gt;= 8.5%, 1.1055, 1.0525)), 1.0525)</f>
        <v>13.805646735202815</v>
      </c>
    </row>
    <row r="6753" spans="1:8" x14ac:dyDescent="0.25">
      <c r="A6753" t="s">
        <v>176</v>
      </c>
      <c r="B6753" t="str">
        <f>VLOOKUP(C6753, olt_db!$B$2:$E$70, 2, 0)</f>
        <v>OLT-SMGN-Mega_Land</v>
      </c>
      <c r="C6753" t="s">
        <v>2034</v>
      </c>
      <c r="D6753" s="35" t="s">
        <v>3008</v>
      </c>
      <c r="E6753" s="35" t="s">
        <v>2641</v>
      </c>
      <c r="F6753" s="125">
        <v>2.92982543863948</v>
      </c>
      <c r="G6753" s="126">
        <v>99.108216532910006</v>
      </c>
      <c r="H6753" s="37">
        <f>ACOS(COS(RADIANS(90-F6754)) * COS(RADIANS(90-F6753)) + SIN(RADIANS(90-F6754)) * SIN(RADIANS(90-F6753)) * COS(RADIANS(G6754-G6753))) * 6371392 * IFERROR(IF(AVERAGEIF('TT History'!$B:$B, D6753, 'TT History'!$E:$E) &gt; 9.8%, 1.1205, IF(AVERAGEIF('TT History'!$B:$B, D6753, 'TT History'!$E:$E) &gt;= 8.5%, 1.1055, 1.0525)), 1.0525)</f>
        <v>14.904658542967145</v>
      </c>
    </row>
    <row r="6754" spans="1:8" x14ac:dyDescent="0.25">
      <c r="A6754" t="s">
        <v>176</v>
      </c>
      <c r="B6754" t="str">
        <f>VLOOKUP(C6754, olt_db!$B$2:$E$70, 2, 0)</f>
        <v>OLT-SMGN-Mega_Land</v>
      </c>
      <c r="C6754" t="s">
        <v>2034</v>
      </c>
      <c r="D6754" s="35" t="s">
        <v>3008</v>
      </c>
      <c r="E6754" s="35" t="s">
        <v>2642</v>
      </c>
      <c r="F6754" s="125">
        <v>2.9299524599595799</v>
      </c>
      <c r="G6754" s="126">
        <v>99.1082256067928</v>
      </c>
      <c r="H6754" s="37">
        <f>ACOS(COS(RADIANS(90-F6755)) * COS(RADIANS(90-F6754)) + SIN(RADIANS(90-F6755)) * SIN(RADIANS(90-F6754)) * COS(RADIANS(G6755-G6754))) * 6371392 * IFERROR(IF(AVERAGEIF('TT History'!$B:$B, D6754, 'TT History'!$E:$E) &gt; 9.8%, 1.1205, IF(AVERAGEIF('TT History'!$B:$B, D6754, 'TT History'!$E:$E) &gt;= 8.5%, 1.1055, 1.0525)), 1.0525)</f>
        <v>16.406363230237783</v>
      </c>
    </row>
    <row r="6755" spans="1:8" x14ac:dyDescent="0.25">
      <c r="A6755" t="s">
        <v>176</v>
      </c>
      <c r="B6755" t="str">
        <f>VLOOKUP(C6755, olt_db!$B$2:$E$70, 2, 0)</f>
        <v>OLT-SMGN-Mega_Land</v>
      </c>
      <c r="C6755" t="s">
        <v>2034</v>
      </c>
      <c r="D6755" s="35" t="s">
        <v>3008</v>
      </c>
      <c r="E6755" s="35" t="s">
        <v>2643</v>
      </c>
      <c r="F6755" s="125">
        <v>2.9300921429140101</v>
      </c>
      <c r="G6755" s="126">
        <v>99.108237442600299</v>
      </c>
      <c r="H6755" s="37">
        <f>ACOS(COS(RADIANS(90-F6756)) * COS(RADIANS(90-F6755)) + SIN(RADIANS(90-F6756)) * SIN(RADIANS(90-F6755)) * COS(RADIANS(G6756-G6755))) * 6371392 * IFERROR(IF(AVERAGEIF('TT History'!$B:$B, D6755, 'TT History'!$E:$E) &gt; 9.8%, 1.1205, IF(AVERAGEIF('TT History'!$B:$B, D6755, 'TT History'!$E:$E) &gt;= 8.5%, 1.1055, 1.0525)), 1.0525)</f>
        <v>16.947620569991649</v>
      </c>
    </row>
    <row r="6756" spans="1:8" x14ac:dyDescent="0.25">
      <c r="A6756" t="s">
        <v>176</v>
      </c>
      <c r="B6756" t="str">
        <f>VLOOKUP(C6756, olt_db!$B$2:$E$70, 2, 0)</f>
        <v>OLT-SMGN-Mega_Land</v>
      </c>
      <c r="C6756" t="s">
        <v>2034</v>
      </c>
      <c r="D6756" s="35" t="s">
        <v>3008</v>
      </c>
      <c r="E6756" s="35" t="s">
        <v>2644</v>
      </c>
      <c r="F6756" s="125">
        <v>2.9302365389088498</v>
      </c>
      <c r="G6756" s="126">
        <v>99.108248267918597</v>
      </c>
      <c r="H6756" s="37">
        <f>ACOS(COS(RADIANS(90-F6757)) * COS(RADIANS(90-F6756)) + SIN(RADIANS(90-F6757)) * SIN(RADIANS(90-F6756)) * COS(RADIANS(G6757-G6756))) * 6371392 * IFERROR(IF(AVERAGEIF('TT History'!$B:$B, D6756, 'TT History'!$E:$E) &gt; 9.8%, 1.1205, IF(AVERAGEIF('TT History'!$B:$B, D6756, 'TT History'!$E:$E) &gt;= 8.5%, 1.1055, 1.0525)), 1.0525)</f>
        <v>16.064721948834801</v>
      </c>
    </row>
    <row r="6757" spans="1:8" x14ac:dyDescent="0.25">
      <c r="A6757" t="s">
        <v>176</v>
      </c>
      <c r="B6757" t="str">
        <f>VLOOKUP(C6757, olt_db!$B$2:$E$70, 2, 0)</f>
        <v>OLT-SMGN-Mega_Land</v>
      </c>
      <c r="C6757" t="s">
        <v>2034</v>
      </c>
      <c r="D6757" s="35" t="s">
        <v>3008</v>
      </c>
      <c r="E6757" s="35" t="s">
        <v>2645</v>
      </c>
      <c r="F6757" s="125">
        <v>2.9303736409131398</v>
      </c>
      <c r="G6757" s="126">
        <v>99.108254826614896</v>
      </c>
      <c r="H6757" s="37">
        <f>ACOS(COS(RADIANS(90-F6758)) * COS(RADIANS(90-F6757)) + SIN(RADIANS(90-F6758)) * SIN(RADIANS(90-F6757)) * COS(RADIANS(G6758-G6757))) * 6371392 * IFERROR(IF(AVERAGEIF('TT History'!$B:$B, D6757, 'TT History'!$E:$E) &gt; 9.8%, 1.1205, IF(AVERAGEIF('TT History'!$B:$B, D6757, 'TT History'!$E:$E) &gt;= 8.5%, 1.1055, 1.0525)), 1.0525)</f>
        <v>17.951590813927098</v>
      </c>
    </row>
    <row r="6758" spans="1:8" x14ac:dyDescent="0.25">
      <c r="A6758" t="s">
        <v>176</v>
      </c>
      <c r="B6758" t="str">
        <f>VLOOKUP(C6758, olt_db!$B$2:$E$70, 2, 0)</f>
        <v>OLT-SMGN-Mega_Land</v>
      </c>
      <c r="C6758" t="s">
        <v>2034</v>
      </c>
      <c r="D6758" s="35" t="s">
        <v>3008</v>
      </c>
      <c r="E6758" s="35" t="s">
        <v>2646</v>
      </c>
      <c r="F6758" s="125">
        <v>2.93052680420268</v>
      </c>
      <c r="G6758" s="126">
        <v>99.108262952901896</v>
      </c>
      <c r="H6758" s="37">
        <f>ACOS(COS(RADIANS(90-F6759)) * COS(RADIANS(90-F6758)) + SIN(RADIANS(90-F6759)) * SIN(RADIANS(90-F6758)) * COS(RADIANS(G6759-G6758))) * 6371392 * IFERROR(IF(AVERAGEIF('TT History'!$B:$B, D6758, 'TT History'!$E:$E) &gt; 9.8%, 1.1205, IF(AVERAGEIF('TT History'!$B:$B, D6758, 'TT History'!$E:$E) &gt;= 8.5%, 1.1055, 1.0525)), 1.0525)</f>
        <v>18.46514916835855</v>
      </c>
    </row>
    <row r="6759" spans="1:8" x14ac:dyDescent="0.25">
      <c r="A6759" t="s">
        <v>176</v>
      </c>
      <c r="B6759" t="str">
        <f>VLOOKUP(C6759, olt_db!$B$2:$E$70, 2, 0)</f>
        <v>OLT-SMGN-Mega_Land</v>
      </c>
      <c r="C6759" t="s">
        <v>2034</v>
      </c>
      <c r="D6759" s="35" t="s">
        <v>3008</v>
      </c>
      <c r="E6759" s="35" t="s">
        <v>2647</v>
      </c>
      <c r="F6759" s="125">
        <v>2.93068384820775</v>
      </c>
      <c r="G6759" s="126">
        <v>99.108278080098898</v>
      </c>
      <c r="H6759" s="37">
        <f>ACOS(COS(RADIANS(90-F6760)) * COS(RADIANS(90-F6759)) + SIN(RADIANS(90-F6760)) * SIN(RADIANS(90-F6759)) * COS(RADIANS(G6760-G6759))) * 6371392 * IFERROR(IF(AVERAGEIF('TT History'!$B:$B, D6759, 'TT History'!$E:$E) &gt; 9.8%, 1.1205, IF(AVERAGEIF('TT History'!$B:$B, D6759, 'TT History'!$E:$E) &gt;= 8.5%, 1.1055, 1.0525)), 1.0525)</f>
        <v>15.272599469474331</v>
      </c>
    </row>
    <row r="6760" spans="1:8" x14ac:dyDescent="0.25">
      <c r="A6760" t="s">
        <v>176</v>
      </c>
      <c r="B6760" t="str">
        <f>VLOOKUP(C6760, olt_db!$B$2:$E$70, 2, 0)</f>
        <v>OLT-SMGN-Mega_Land</v>
      </c>
      <c r="C6760" t="s">
        <v>2034</v>
      </c>
      <c r="D6760" s="35" t="s">
        <v>3008</v>
      </c>
      <c r="E6760" s="35" t="s">
        <v>2648</v>
      </c>
      <c r="F6760" s="125">
        <v>2.9308137118110902</v>
      </c>
      <c r="G6760" s="126">
        <v>99.108290898955701</v>
      </c>
      <c r="H6760" s="37">
        <f>ACOS(COS(RADIANS(90-F6761)) * COS(RADIANS(90-F6760)) + SIN(RADIANS(90-F6761)) * SIN(RADIANS(90-F6760)) * COS(RADIANS(G6761-G6760))) * 6371392 * IFERROR(IF(AVERAGEIF('TT History'!$B:$B, D6760, 'TT History'!$E:$E) &gt; 9.8%, 1.1205, IF(AVERAGEIF('TT History'!$B:$B, D6760, 'TT History'!$E:$E) &gt;= 8.5%, 1.1055, 1.0525)), 1.0525)</f>
        <v>15.128741322339129</v>
      </c>
    </row>
    <row r="6761" spans="1:8" x14ac:dyDescent="0.25">
      <c r="A6761" t="s">
        <v>176</v>
      </c>
      <c r="B6761" t="str">
        <f>VLOOKUP(C6761, olt_db!$B$2:$E$70, 2, 0)</f>
        <v>OLT-SMGN-Mega_Land</v>
      </c>
      <c r="C6761" t="s">
        <v>2034</v>
      </c>
      <c r="D6761" s="35" t="s">
        <v>3008</v>
      </c>
      <c r="E6761" s="35" t="s">
        <v>2649</v>
      </c>
      <c r="F6761" s="125">
        <v>2.9309426059272701</v>
      </c>
      <c r="G6761" s="126">
        <v>99.108300664152694</v>
      </c>
      <c r="H6761" s="37">
        <f>ACOS(COS(RADIANS(90-F6762)) * COS(RADIANS(90-F6761)) + SIN(RADIANS(90-F6762)) * SIN(RADIANS(90-F6761)) * COS(RADIANS(G6762-G6761))) * 6371392 * IFERROR(IF(AVERAGEIF('TT History'!$B:$B, D6761, 'TT History'!$E:$E) &gt; 9.8%, 1.1205, IF(AVERAGEIF('TT History'!$B:$B, D6761, 'TT History'!$E:$E) &gt;= 8.5%, 1.1055, 1.0525)), 1.0525)</f>
        <v>15.185396071232386</v>
      </c>
    </row>
    <row r="6762" spans="1:8" x14ac:dyDescent="0.25">
      <c r="A6762" t="s">
        <v>176</v>
      </c>
      <c r="B6762" t="str">
        <f>VLOOKUP(C6762, olt_db!$B$2:$E$70, 2, 0)</f>
        <v>OLT-SMGN-Mega_Land</v>
      </c>
      <c r="C6762" t="s">
        <v>2034</v>
      </c>
      <c r="D6762" s="35" t="s">
        <v>3008</v>
      </c>
      <c r="E6762" s="35" t="s">
        <v>2650</v>
      </c>
      <c r="F6762" s="125">
        <v>2.93107181022406</v>
      </c>
      <c r="G6762" s="126">
        <v>99.108312556032899</v>
      </c>
      <c r="H6762" s="37">
        <f>ACOS(COS(RADIANS(90-F6763)) * COS(RADIANS(90-F6762)) + SIN(RADIANS(90-F6763)) * SIN(RADIANS(90-F6762)) * COS(RADIANS(G6763-G6762))) * 6371392 * IFERROR(IF(AVERAGEIF('TT History'!$B:$B, D6762, 'TT History'!$E:$E) &gt; 9.8%, 1.1205, IF(AVERAGEIF('TT History'!$B:$B, D6762, 'TT History'!$E:$E) &gt;= 8.5%, 1.1055, 1.0525)), 1.0525)</f>
        <v>10.366282428273617</v>
      </c>
    </row>
    <row r="6763" spans="1:8" x14ac:dyDescent="0.25">
      <c r="A6763" t="s">
        <v>176</v>
      </c>
      <c r="B6763" t="str">
        <f>VLOOKUP(C6763, olt_db!$B$2:$E$70, 2, 0)</f>
        <v>OLT-SMGN-Mega_Land</v>
      </c>
      <c r="C6763" t="s">
        <v>2034</v>
      </c>
      <c r="D6763" s="35" t="s">
        <v>3008</v>
      </c>
      <c r="E6763" s="35" t="s">
        <v>2651</v>
      </c>
      <c r="F6763" s="125">
        <v>2.9311601230911402</v>
      </c>
      <c r="G6763" s="126">
        <v>99.108319338755607</v>
      </c>
      <c r="H6763" s="37">
        <f>ACOS(COS(RADIANS(90-F6764)) * COS(RADIANS(90-F6763)) + SIN(RADIANS(90-F6764)) * SIN(RADIANS(90-F6763)) * COS(RADIANS(G6764-G6763))) * 6371392 * IFERROR(IF(AVERAGEIF('TT History'!$B:$B, D6763, 'TT History'!$E:$E) &gt; 9.8%, 1.1205, IF(AVERAGEIF('TT History'!$B:$B, D6763, 'TT History'!$E:$E) &gt;= 8.5%, 1.1055, 1.0525)), 1.0525)</f>
        <v>14.261374917352384</v>
      </c>
    </row>
    <row r="6764" spans="1:8" x14ac:dyDescent="0.25">
      <c r="A6764" t="s">
        <v>176</v>
      </c>
      <c r="B6764" t="str">
        <f>VLOOKUP(C6764, olt_db!$B$2:$E$70, 2, 0)</f>
        <v>OLT-SMGN-Mega_Land</v>
      </c>
      <c r="C6764" t="s">
        <v>2034</v>
      </c>
      <c r="D6764" s="35" t="s">
        <v>3008</v>
      </c>
      <c r="E6764" s="35" t="s">
        <v>2652</v>
      </c>
      <c r="F6764" s="125">
        <v>2.9312811143184998</v>
      </c>
      <c r="G6764" s="126">
        <v>99.108333827683097</v>
      </c>
      <c r="H6764" s="37">
        <f>ACOS(COS(RADIANS(90-F6765)) * COS(RADIANS(90-F6764)) + SIN(RADIANS(90-F6765)) * SIN(RADIANS(90-F6764)) * COS(RADIANS(G6765-G6764))) * 6371392 * IFERROR(IF(AVERAGEIF('TT History'!$B:$B, D6764, 'TT History'!$E:$E) &gt; 9.8%, 1.1205, IF(AVERAGEIF('TT History'!$B:$B, D6764, 'TT History'!$E:$E) &gt;= 8.5%, 1.1055, 1.0525)), 1.0525)</f>
        <v>15.150835513667205</v>
      </c>
    </row>
    <row r="6765" spans="1:8" x14ac:dyDescent="0.25">
      <c r="A6765" t="s">
        <v>176</v>
      </c>
      <c r="B6765" t="str">
        <f>VLOOKUP(C6765, olt_db!$B$2:$E$70, 2, 0)</f>
        <v>OLT-SMGN-Mega_Land</v>
      </c>
      <c r="C6765" t="s">
        <v>2034</v>
      </c>
      <c r="D6765" s="35" t="s">
        <v>3008</v>
      </c>
      <c r="E6765" s="35" t="s">
        <v>2653</v>
      </c>
      <c r="F6765" s="125">
        <v>2.9314102478867601</v>
      </c>
      <c r="G6765" s="126">
        <v>99.108342881888206</v>
      </c>
      <c r="H6765" s="37">
        <f>ACOS(COS(RADIANS(90-F6766)) * COS(RADIANS(90-F6765)) + SIN(RADIANS(90-F6766)) * SIN(RADIANS(90-F6765)) * COS(RADIANS(G6766-G6765))) * 6371392 * IFERROR(IF(AVERAGEIF('TT History'!$B:$B, D6765, 'TT History'!$E:$E) &gt; 9.8%, 1.1205, IF(AVERAGEIF('TT History'!$B:$B, D6765, 'TT History'!$E:$E) &gt;= 8.5%, 1.1055, 1.0525)), 1.0525)</f>
        <v>12.709807083516786</v>
      </c>
    </row>
    <row r="6766" spans="1:8" x14ac:dyDescent="0.25">
      <c r="A6766" t="s">
        <v>176</v>
      </c>
      <c r="B6766" t="str">
        <f>VLOOKUP(C6766, olt_db!$B$2:$E$70, 2, 0)</f>
        <v>OLT-SMGN-Mega_Land</v>
      </c>
      <c r="C6766" t="s">
        <v>2034</v>
      </c>
      <c r="D6766" s="35" t="s">
        <v>3008</v>
      </c>
      <c r="E6766" s="35" t="s">
        <v>2654</v>
      </c>
      <c r="F6766" s="125">
        <v>2.9315187912464</v>
      </c>
      <c r="G6766" s="126">
        <v>99.108346244597897</v>
      </c>
      <c r="H6766" s="37">
        <f>ACOS(COS(RADIANS(90-F6767)) * COS(RADIANS(90-F6766)) + SIN(RADIANS(90-F6767)) * SIN(RADIANS(90-F6766)) * COS(RADIANS(G6767-G6766))) * 6371392 * IFERROR(IF(AVERAGEIF('TT History'!$B:$B, D6766, 'TT History'!$E:$E) &gt; 9.8%, 1.1205, IF(AVERAGEIF('TT History'!$B:$B, D6766, 'TT History'!$E:$E) &gt;= 8.5%, 1.1055, 1.0525)), 1.0525)</f>
        <v>11.007696160746592</v>
      </c>
    </row>
    <row r="6767" spans="1:8" x14ac:dyDescent="0.25">
      <c r="A6767" t="s">
        <v>176</v>
      </c>
      <c r="B6767" t="str">
        <f>VLOOKUP(C6767, olt_db!$B$2:$E$70, 2, 0)</f>
        <v>OLT-SMGN-Mega_Land</v>
      </c>
      <c r="C6767" t="s">
        <v>2034</v>
      </c>
      <c r="D6767" s="35" t="s">
        <v>3008</v>
      </c>
      <c r="E6767" s="35" t="s">
        <v>2655</v>
      </c>
      <c r="F6767" s="125">
        <v>2.9316127459719201</v>
      </c>
      <c r="G6767" s="126">
        <v>99.108350482675704</v>
      </c>
      <c r="H6767" s="37">
        <f>ACOS(COS(RADIANS(90-F6768)) * COS(RADIANS(90-F6767)) + SIN(RADIANS(90-F6768)) * SIN(RADIANS(90-F6767)) * COS(RADIANS(G6768-G6767))) * 6371392 * IFERROR(IF(AVERAGEIF('TT History'!$B:$B, D6767, 'TT History'!$E:$E) &gt; 9.8%, 1.1205, IF(AVERAGEIF('TT History'!$B:$B, D6767, 'TT History'!$E:$E) &gt;= 8.5%, 1.1055, 1.0525)), 1.0525)</f>
        <v>20.848071517750096</v>
      </c>
    </row>
    <row r="6768" spans="1:8" x14ac:dyDescent="0.25">
      <c r="A6768" t="s">
        <v>176</v>
      </c>
      <c r="B6768" t="str">
        <f>VLOOKUP(C6768, olt_db!$B$2:$E$70, 2, 0)</f>
        <v>OLT-SMGN-Mega_Land</v>
      </c>
      <c r="C6768" t="s">
        <v>2034</v>
      </c>
      <c r="D6768" s="35" t="s">
        <v>3008</v>
      </c>
      <c r="E6768" s="35" t="s">
        <v>2656</v>
      </c>
      <c r="F6768" s="125">
        <v>2.9317905681708298</v>
      </c>
      <c r="G6768" s="126">
        <v>99.108360902128993</v>
      </c>
      <c r="H6768" s="37">
        <f>ACOS(COS(RADIANS(90-F6769)) * COS(RADIANS(90-F6768)) + SIN(RADIANS(90-F6769)) * SIN(RADIANS(90-F6768)) * COS(RADIANS(G6769-G6768))) * 6371392 * IFERROR(IF(AVERAGEIF('TT History'!$B:$B, D6768, 'TT History'!$E:$E) &gt; 9.8%, 1.1205, IF(AVERAGEIF('TT History'!$B:$B, D6768, 'TT History'!$E:$E) &gt;= 8.5%, 1.1055, 1.0525)), 1.0525)</f>
        <v>12.815816882236145</v>
      </c>
    </row>
    <row r="6769" spans="1:8" x14ac:dyDescent="0.25">
      <c r="A6769" t="s">
        <v>176</v>
      </c>
      <c r="B6769" t="str">
        <f>VLOOKUP(C6769, olt_db!$B$2:$E$70, 2, 0)</f>
        <v>OLT-SMGN-Mega_Land</v>
      </c>
      <c r="C6769" t="s">
        <v>2034</v>
      </c>
      <c r="D6769" s="35" t="s">
        <v>3008</v>
      </c>
      <c r="E6769" s="35" t="s">
        <v>2657</v>
      </c>
      <c r="F6769" s="125">
        <v>2.9318999886923698</v>
      </c>
      <c r="G6769" s="126">
        <v>99.108365057112806</v>
      </c>
      <c r="H6769" s="37">
        <f>ACOS(COS(RADIANS(90-F6770)) * COS(RADIANS(90-F6769)) + SIN(RADIANS(90-F6770)) * SIN(RADIANS(90-F6769)) * COS(RADIANS(G6770-G6769))) * 6371392 * IFERROR(IF(AVERAGEIF('TT History'!$B:$B, D6769, 'TT History'!$E:$E) &gt; 9.8%, 1.1205, IF(AVERAGEIF('TT History'!$B:$B, D6769, 'TT History'!$E:$E) &gt;= 8.5%, 1.1055, 1.0525)), 1.0525)</f>
        <v>15.550868419668493</v>
      </c>
    </row>
    <row r="6770" spans="1:8" x14ac:dyDescent="0.25">
      <c r="A6770" t="s">
        <v>176</v>
      </c>
      <c r="B6770" t="str">
        <f>VLOOKUP(C6770, olt_db!$B$2:$E$70, 2, 0)</f>
        <v>OLT-SMGN-Mega_Land</v>
      </c>
      <c r="C6770" t="s">
        <v>2034</v>
      </c>
      <c r="D6770" s="35" t="s">
        <v>3008</v>
      </c>
      <c r="E6770" s="35" t="s">
        <v>2658</v>
      </c>
      <c r="F6770" s="125">
        <v>2.9320311920465301</v>
      </c>
      <c r="G6770" s="126">
        <v>99.108386078273796</v>
      </c>
      <c r="H6770" s="37">
        <f>ACOS(COS(RADIANS(90-F6771)) * COS(RADIANS(90-F6770)) + SIN(RADIANS(90-F6771)) * SIN(RADIANS(90-F6770)) * COS(RADIANS(G6771-G6770))) * 6371392 * IFERROR(IF(AVERAGEIF('TT History'!$B:$B, D6770, 'TT History'!$E:$E) &gt; 9.8%, 1.1205, IF(AVERAGEIF('TT History'!$B:$B, D6770, 'TT History'!$E:$E) &gt;= 8.5%, 1.1055, 1.0525)), 1.0525)</f>
        <v>15.997453122319857</v>
      </c>
    </row>
    <row r="6771" spans="1:8" x14ac:dyDescent="0.25">
      <c r="A6771" t="s">
        <v>176</v>
      </c>
      <c r="B6771" t="str">
        <f>VLOOKUP(C6771, olt_db!$B$2:$E$70, 2, 0)</f>
        <v>OLT-SMGN-Mega_Land</v>
      </c>
      <c r="C6771" t="s">
        <v>2034</v>
      </c>
      <c r="D6771" s="35" t="s">
        <v>3008</v>
      </c>
      <c r="E6771" s="35" t="s">
        <v>2659</v>
      </c>
      <c r="F6771" s="125">
        <v>2.9321675589907499</v>
      </c>
      <c r="G6771" s="126">
        <v>99.1083953931563</v>
      </c>
      <c r="H6771" s="37">
        <f>ACOS(COS(RADIANS(90-F6772)) * COS(RADIANS(90-F6771)) + SIN(RADIANS(90-F6772)) * SIN(RADIANS(90-F6771)) * COS(RADIANS(G6772-G6771))) * 6371392 * IFERROR(IF(AVERAGEIF('TT History'!$B:$B, D6771, 'TT History'!$E:$E) &gt; 9.8%, 1.1205, IF(AVERAGEIF('TT History'!$B:$B, D6771, 'TT History'!$E:$E) &gt;= 8.5%, 1.1055, 1.0525)), 1.0525)</f>
        <v>14.443303980692917</v>
      </c>
    </row>
    <row r="6772" spans="1:8" x14ac:dyDescent="0.25">
      <c r="A6772" t="s">
        <v>176</v>
      </c>
      <c r="B6772" t="str">
        <f>VLOOKUP(C6772, olt_db!$B$2:$E$70, 2, 0)</f>
        <v>OLT-SMGN-Mega_Land</v>
      </c>
      <c r="C6772" t="s">
        <v>2034</v>
      </c>
      <c r="D6772" s="35" t="s">
        <v>3008</v>
      </c>
      <c r="E6772" s="35" t="s">
        <v>2660</v>
      </c>
      <c r="F6772" s="125">
        <v>2.9322908489108102</v>
      </c>
      <c r="G6772" s="126">
        <v>99.108390031804305</v>
      </c>
      <c r="H6772" s="37">
        <f>ACOS(COS(RADIANS(90-F6773)) * COS(RADIANS(90-F6772)) + SIN(RADIANS(90-F6773)) * SIN(RADIANS(90-F6772)) * COS(RADIANS(G6773-G6772))) * 6371392 * IFERROR(IF(AVERAGEIF('TT History'!$B:$B, D6772, 'TT History'!$E:$E) &gt; 9.8%, 1.1205, IF(AVERAGEIF('TT History'!$B:$B, D6772, 'TT History'!$E:$E) &gt;= 8.5%, 1.1055, 1.0525)), 1.0525)</f>
        <v>21.015271871657301</v>
      </c>
    </row>
    <row r="6773" spans="1:8" x14ac:dyDescent="0.25">
      <c r="A6773" t="s">
        <v>176</v>
      </c>
      <c r="B6773" t="str">
        <f>VLOOKUP(C6773, olt_db!$B$2:$E$70, 2, 0)</f>
        <v>OLT-SMGN-Mega_Land</v>
      </c>
      <c r="C6773" t="s">
        <v>2034</v>
      </c>
      <c r="D6773" s="35" t="s">
        <v>3008</v>
      </c>
      <c r="E6773" s="35" t="s">
        <v>2661</v>
      </c>
      <c r="F6773" s="125">
        <v>2.9324698836554099</v>
      </c>
      <c r="G6773" s="126">
        <v>99.108403732353693</v>
      </c>
      <c r="H6773" s="37">
        <f>ACOS(COS(RADIANS(90-F6774)) * COS(RADIANS(90-F6773)) + SIN(RADIANS(90-F6774)) * SIN(RADIANS(90-F6773)) * COS(RADIANS(G6774-G6773))) * 6371392 * IFERROR(IF(AVERAGEIF('TT History'!$B:$B, D6773, 'TT History'!$E:$E) &gt; 9.8%, 1.1205, IF(AVERAGEIF('TT History'!$B:$B, D6773, 'TT History'!$E:$E) &gt;= 8.5%, 1.1055, 1.0525)), 1.0525)</f>
        <v>14.076740179912779</v>
      </c>
    </row>
    <row r="6774" spans="1:8" x14ac:dyDescent="0.25">
      <c r="A6774" t="s">
        <v>176</v>
      </c>
      <c r="B6774" t="str">
        <f>VLOOKUP(C6774, olt_db!$B$2:$E$70, 2, 0)</f>
        <v>OLT-SMGN-Mega_Land</v>
      </c>
      <c r="C6774" t="s">
        <v>2034</v>
      </c>
      <c r="D6774" s="35" t="s">
        <v>3008</v>
      </c>
      <c r="E6774" s="35" t="s">
        <v>2662</v>
      </c>
      <c r="F6774" s="125">
        <v>2.9325508090175401</v>
      </c>
      <c r="G6774" s="126">
        <v>99.108314644578101</v>
      </c>
      <c r="H6774" s="37">
        <f>ACOS(COS(RADIANS(90-F6775)) * COS(RADIANS(90-F6774)) + SIN(RADIANS(90-F6775)) * SIN(RADIANS(90-F6774)) * COS(RADIANS(G6775-G6774))) * 6371392 * IFERROR(IF(AVERAGEIF('TT History'!$B:$B, D6774, 'TT History'!$E:$E) &gt; 9.8%, 1.1205, IF(AVERAGEIF('TT History'!$B:$B, D6774, 'TT History'!$E:$E) &gt;= 8.5%, 1.1055, 1.0525)), 1.0525)</f>
        <v>27.099912064635383</v>
      </c>
    </row>
    <row r="6775" spans="1:8" x14ac:dyDescent="0.25">
      <c r="A6775" t="s">
        <v>176</v>
      </c>
      <c r="B6775" t="str">
        <f>VLOOKUP(C6775, olt_db!$B$2:$E$70, 2, 0)</f>
        <v>OLT-SMGN-Mega_Land</v>
      </c>
      <c r="C6775" t="s">
        <v>2034</v>
      </c>
      <c r="D6775" s="35" t="s">
        <v>3008</v>
      </c>
      <c r="E6775" s="35" t="s">
        <v>2663</v>
      </c>
      <c r="F6775" s="125">
        <v>2.9327814967939898</v>
      </c>
      <c r="G6775" s="126">
        <v>99.108294740042695</v>
      </c>
      <c r="H6775" s="37">
        <f>ACOS(COS(RADIANS(90-F6776)) * COS(RADIANS(90-F6775)) + SIN(RADIANS(90-F6776)) * SIN(RADIANS(90-F6775)) * COS(RADIANS(G6776-G6775))) * 6371392 * IFERROR(IF(AVERAGEIF('TT History'!$B:$B, D6775, 'TT History'!$E:$E) &gt; 9.8%, 1.1205, IF(AVERAGEIF('TT History'!$B:$B, D6775, 'TT History'!$E:$E) &gt;= 8.5%, 1.1055, 1.0525)), 1.0525)</f>
        <v>26.617360395885768</v>
      </c>
    </row>
    <row r="6776" spans="1:8" x14ac:dyDescent="0.25">
      <c r="A6776" t="s">
        <v>176</v>
      </c>
      <c r="B6776" t="str">
        <f>VLOOKUP(C6776, olt_db!$B$2:$E$70, 2, 0)</f>
        <v>OLT-SMGN-Mega_Land</v>
      </c>
      <c r="C6776" t="s">
        <v>2034</v>
      </c>
      <c r="D6776" s="35" t="s">
        <v>3008</v>
      </c>
      <c r="E6776" s="35" t="s">
        <v>2664</v>
      </c>
      <c r="F6776" s="125">
        <v>2.93300878648818</v>
      </c>
      <c r="G6776" s="126">
        <v>99.108287000188795</v>
      </c>
      <c r="H6776" s="37">
        <f>ACOS(COS(RADIANS(90-F6777)) * COS(RADIANS(90-F6776)) + SIN(RADIANS(90-F6777)) * SIN(RADIANS(90-F6776)) * COS(RADIANS(G6777-G6776))) * 6371392 * IFERROR(IF(AVERAGEIF('TT History'!$B:$B, D6776, 'TT History'!$E:$E) &gt; 9.8%, 1.1205, IF(AVERAGEIF('TT History'!$B:$B, D6776, 'TT History'!$E:$E) &gt;= 8.5%, 1.1055, 1.0525)), 1.0525)</f>
        <v>25.200660832641717</v>
      </c>
    </row>
    <row r="6777" spans="1:8" x14ac:dyDescent="0.25">
      <c r="A6777" t="s">
        <v>176</v>
      </c>
      <c r="B6777" t="str">
        <f>VLOOKUP(C6777, olt_db!$B$2:$E$70, 2, 0)</f>
        <v>OLT-SMGN-Mega_Land</v>
      </c>
      <c r="C6777" t="s">
        <v>2034</v>
      </c>
      <c r="D6777" s="35" t="s">
        <v>3008</v>
      </c>
      <c r="E6777" s="35" t="s">
        <v>2665</v>
      </c>
      <c r="F6777" s="125">
        <v>2.9332240576282098</v>
      </c>
      <c r="G6777" s="126">
        <v>99.108282579223399</v>
      </c>
      <c r="H6777" s="37">
        <f>ACOS(COS(RADIANS(90-F6778)) * COS(RADIANS(90-F6777)) + SIN(RADIANS(90-F6778)) * SIN(RADIANS(90-F6777)) * COS(RADIANS(G6778-G6777))) * 6371392 * IFERROR(IF(AVERAGEIF('TT History'!$B:$B, D6777, 'TT History'!$E:$E) &gt; 9.8%, 1.1205, IF(AVERAGEIF('TT History'!$B:$B, D6777, 'TT History'!$E:$E) &gt;= 8.5%, 1.1055, 1.0525)), 1.0525)</f>
        <v>16.686669128214934</v>
      </c>
    </row>
    <row r="6778" spans="1:8" x14ac:dyDescent="0.25">
      <c r="A6778" t="s">
        <v>176</v>
      </c>
      <c r="B6778" t="str">
        <f>VLOOKUP(C6778, olt_db!$B$2:$E$70, 2, 0)</f>
        <v>OLT-SMGN-Mega_Land</v>
      </c>
      <c r="C6778" t="s">
        <v>2034</v>
      </c>
      <c r="D6778" s="35" t="s">
        <v>3008</v>
      </c>
      <c r="E6778" s="35" t="s">
        <v>2666</v>
      </c>
      <c r="F6778" s="125">
        <v>2.9333665393356401</v>
      </c>
      <c r="G6778" s="126">
        <v>99.108287688512902</v>
      </c>
      <c r="H6778" s="37">
        <f>ACOS(COS(RADIANS(90-F6779)) * COS(RADIANS(90-F6778)) + SIN(RADIANS(90-F6779)) * SIN(RADIANS(90-F6778)) * COS(RADIANS(G6779-G6778))) * 6371392 * IFERROR(IF(AVERAGEIF('TT History'!$B:$B, D6778, 'TT History'!$E:$E) &gt; 9.8%, 1.1205, IF(AVERAGEIF('TT History'!$B:$B, D6778, 'TT History'!$E:$E) &gt;= 8.5%, 1.1055, 1.0525)), 1.0525)</f>
        <v>20.57326066801647</v>
      </c>
    </row>
    <row r="6779" spans="1:8" x14ac:dyDescent="0.25">
      <c r="A6779" t="s">
        <v>176</v>
      </c>
      <c r="B6779" t="str">
        <f>VLOOKUP(C6779, olt_db!$B$2:$E$70, 2, 0)</f>
        <v>OLT-SMGN-Mega_Land</v>
      </c>
      <c r="C6779" t="s">
        <v>2034</v>
      </c>
      <c r="D6779" s="35" t="s">
        <v>3008</v>
      </c>
      <c r="E6779" s="35" t="s">
        <v>2667</v>
      </c>
      <c r="F6779" s="125">
        <v>2.9335423134272798</v>
      </c>
      <c r="G6779" s="126">
        <v>99.1082891755199</v>
      </c>
      <c r="H6779" s="37">
        <f>ACOS(COS(RADIANS(90-F6780)) * COS(RADIANS(90-F6779)) + SIN(RADIANS(90-F6780)) * SIN(RADIANS(90-F6779)) * COS(RADIANS(G6780-G6779))) * 6371392 * IFERROR(IF(AVERAGEIF('TT History'!$B:$B, D6779, 'TT History'!$E:$E) &gt; 9.8%, 1.1205, IF(AVERAGEIF('TT History'!$B:$B, D6779, 'TT History'!$E:$E) &gt;= 8.5%, 1.1055, 1.0525)), 1.0525)</f>
        <v>18.712243048546682</v>
      </c>
    </row>
    <row r="6780" spans="1:8" x14ac:dyDescent="0.25">
      <c r="A6780" t="s">
        <v>176</v>
      </c>
      <c r="B6780" t="str">
        <f>VLOOKUP(C6780, olt_db!$B$2:$E$70, 2, 0)</f>
        <v>OLT-SMGN-Mega_Land</v>
      </c>
      <c r="C6780" t="s">
        <v>2034</v>
      </c>
      <c r="D6780" s="35" t="s">
        <v>3008</v>
      </c>
      <c r="E6780" s="35" t="s">
        <v>2668</v>
      </c>
      <c r="F6780" s="125">
        <v>2.93368241313908</v>
      </c>
      <c r="G6780" s="126">
        <v>99.108366307820106</v>
      </c>
      <c r="H6780" s="37">
        <f>ACOS(COS(RADIANS(90-F6781)) * COS(RADIANS(90-F6780)) + SIN(RADIANS(90-F6781)) * SIN(RADIANS(90-F6780)) * COS(RADIANS(G6781-G6780))) * 6371392 * IFERROR(IF(AVERAGEIF('TT History'!$B:$B, D6780, 'TT History'!$E:$E) &gt; 9.8%, 1.1205, IF(AVERAGEIF('TT History'!$B:$B, D6780, 'TT History'!$E:$E) &gt;= 8.5%, 1.1055, 1.0525)), 1.0525)</f>
        <v>17.471832944649883</v>
      </c>
    </row>
    <row r="6781" spans="1:8" x14ac:dyDescent="0.25">
      <c r="A6781" t="s">
        <v>176</v>
      </c>
      <c r="B6781" t="str">
        <f>VLOOKUP(C6781, olt_db!$B$2:$E$70, 2, 0)</f>
        <v>OLT-SMGN-Mega_Land</v>
      </c>
      <c r="C6781" t="s">
        <v>2034</v>
      </c>
      <c r="D6781" s="35" t="s">
        <v>3008</v>
      </c>
      <c r="E6781" s="35" t="s">
        <v>2669</v>
      </c>
      <c r="F6781" s="125">
        <v>2.9338316124438801</v>
      </c>
      <c r="G6781" s="126">
        <v>99.108371233129603</v>
      </c>
      <c r="H6781" s="37">
        <f>ACOS(COS(RADIANS(90-F6782)) * COS(RADIANS(90-F6781)) + SIN(RADIANS(90-F6782)) * SIN(RADIANS(90-F6781)) * COS(RADIANS(G6782-G6781))) * 6371392 * IFERROR(IF(AVERAGEIF('TT History'!$B:$B, D6781, 'TT History'!$E:$E) &gt; 9.8%, 1.1205, IF(AVERAGEIF('TT History'!$B:$B, D6781, 'TT History'!$E:$E) &gt;= 8.5%, 1.1055, 1.0525)), 1.0525)</f>
        <v>21.22259640162137</v>
      </c>
    </row>
    <row r="6782" spans="1:8" x14ac:dyDescent="0.25">
      <c r="A6782" t="s">
        <v>176</v>
      </c>
      <c r="B6782" t="str">
        <f>VLOOKUP(C6782, olt_db!$B$2:$E$70, 2, 0)</f>
        <v>OLT-SMGN-Mega_Land</v>
      </c>
      <c r="C6782" t="s">
        <v>2034</v>
      </c>
      <c r="D6782" s="35" t="s">
        <v>3008</v>
      </c>
      <c r="E6782" s="35" t="s">
        <v>2670</v>
      </c>
      <c r="F6782" s="125">
        <v>2.9340128718591401</v>
      </c>
      <c r="G6782" s="126">
        <v>99.108376197760194</v>
      </c>
      <c r="H6782" s="37">
        <f>ACOS(COS(RADIANS(90-F6783)) * COS(RADIANS(90-F6782)) + SIN(RADIANS(90-F6783)) * SIN(RADIANS(90-F6782)) * COS(RADIANS(G6783-G6782))) * 6371392 * IFERROR(IF(AVERAGEIF('TT History'!$B:$B, D6782, 'TT History'!$E:$E) &gt; 9.8%, 1.1205, IF(AVERAGEIF('TT History'!$B:$B, D6782, 'TT History'!$E:$E) &gt;= 8.5%, 1.1055, 1.0525)), 1.0525)</f>
        <v>19.016333438915968</v>
      </c>
    </row>
    <row r="6783" spans="1:8" x14ac:dyDescent="0.25">
      <c r="A6783" t="s">
        <v>176</v>
      </c>
      <c r="B6783" t="str">
        <f>VLOOKUP(C6783, olt_db!$B$2:$E$70, 2, 0)</f>
        <v>OLT-SMGN-Mega_Land</v>
      </c>
      <c r="C6783" t="s">
        <v>2034</v>
      </c>
      <c r="D6783" s="35" t="s">
        <v>3008</v>
      </c>
      <c r="E6783" s="35" t="s">
        <v>2671</v>
      </c>
      <c r="F6783" s="125">
        <v>2.93417518695883</v>
      </c>
      <c r="G6783" s="126">
        <v>99.108383506985206</v>
      </c>
      <c r="H6783" s="37">
        <f>ACOS(COS(RADIANS(90-F6784)) * COS(RADIANS(90-F6783)) + SIN(RADIANS(90-F6784)) * SIN(RADIANS(90-F6783)) * COS(RADIANS(G6784-G6783))) * 6371392 * IFERROR(IF(AVERAGEIF('TT History'!$B:$B, D6783, 'TT History'!$E:$E) &gt; 9.8%, 1.1205, IF(AVERAGEIF('TT History'!$B:$B, D6783, 'TT History'!$E:$E) &gt;= 8.5%, 1.1055, 1.0525)), 1.0525)</f>
        <v>20.489855049891577</v>
      </c>
    </row>
    <row r="6784" spans="1:8" x14ac:dyDescent="0.25">
      <c r="A6784" t="s">
        <v>176</v>
      </c>
      <c r="B6784" t="str">
        <f>VLOOKUP(C6784, olt_db!$B$2:$E$70, 2, 0)</f>
        <v>OLT-SMGN-Mega_Land</v>
      </c>
      <c r="C6784" t="s">
        <v>2034</v>
      </c>
      <c r="D6784" s="35" t="s">
        <v>3008</v>
      </c>
      <c r="E6784" s="35" t="s">
        <v>2672</v>
      </c>
      <c r="F6784" s="125">
        <v>2.9343501736716302</v>
      </c>
      <c r="G6784" s="126">
        <v>99.1083888813057</v>
      </c>
      <c r="H6784" s="37">
        <f>ACOS(COS(RADIANS(90-F6785)) * COS(RADIANS(90-F6784)) + SIN(RADIANS(90-F6785)) * SIN(RADIANS(90-F6784)) * COS(RADIANS(G6785-G6784))) * 6371392 * IFERROR(IF(AVERAGEIF('TT History'!$B:$B, D6784, 'TT History'!$E:$E) &gt; 9.8%, 1.1205, IF(AVERAGEIF('TT History'!$B:$B, D6784, 'TT History'!$E:$E) &gt;= 8.5%, 1.1055, 1.0525)), 1.0525)</f>
        <v>27.787388952381299</v>
      </c>
    </row>
    <row r="6785" spans="1:8" x14ac:dyDescent="0.25">
      <c r="A6785" t="s">
        <v>176</v>
      </c>
      <c r="B6785" t="str">
        <f>VLOOKUP(C6785, olt_db!$B$2:$E$70, 2, 0)</f>
        <v>OLT-SMGN-Mega_Land</v>
      </c>
      <c r="C6785" t="s">
        <v>2034</v>
      </c>
      <c r="D6785" s="35" t="s">
        <v>3008</v>
      </c>
      <c r="E6785" s="35" t="s">
        <v>2673</v>
      </c>
      <c r="F6785" s="125">
        <v>2.9345874704750301</v>
      </c>
      <c r="G6785" s="126">
        <v>99.1083964645686</v>
      </c>
      <c r="H6785" s="37">
        <f>ACOS(COS(RADIANS(90-F6786)) * COS(RADIANS(90-F6785)) + SIN(RADIANS(90-F6786)) * SIN(RADIANS(90-F6785)) * COS(RADIANS(G6786-G6785))) * 6371392 * IFERROR(IF(AVERAGEIF('TT History'!$B:$B, D6785, 'TT History'!$E:$E) &gt; 9.8%, 1.1205, IF(AVERAGEIF('TT History'!$B:$B, D6785, 'TT History'!$E:$E) &gt;= 8.5%, 1.1055, 1.0525)), 1.0525)</f>
        <v>23.949008553844322</v>
      </c>
    </row>
    <row r="6786" spans="1:8" x14ac:dyDescent="0.25">
      <c r="A6786" t="s">
        <v>176</v>
      </c>
      <c r="B6786" t="str">
        <f>VLOOKUP(C6786, olt_db!$B$2:$E$70, 2, 0)</f>
        <v>OLT-SMGN-Mega_Land</v>
      </c>
      <c r="C6786" t="s">
        <v>2034</v>
      </c>
      <c r="D6786" s="35" t="s">
        <v>3008</v>
      </c>
      <c r="E6786" s="35" t="s">
        <v>2674</v>
      </c>
      <c r="F6786" s="125">
        <v>2.9347920883095302</v>
      </c>
      <c r="G6786" s="126">
        <v>99.108397978593501</v>
      </c>
      <c r="H6786" s="37">
        <f>ACOS(COS(RADIANS(90-F6787)) * COS(RADIANS(90-F6786)) + SIN(RADIANS(90-F6787)) * SIN(RADIANS(90-F6786)) * COS(RADIANS(G6787-G6786))) * 6371392 * IFERROR(IF(AVERAGEIF('TT History'!$B:$B, D6786, 'TT History'!$E:$E) &gt; 9.8%, 1.1205, IF(AVERAGEIF('TT History'!$B:$B, D6786, 'TT History'!$E:$E) &gt;= 8.5%, 1.1055, 1.0525)), 1.0525)</f>
        <v>24.560553504032924</v>
      </c>
    </row>
    <row r="6787" spans="1:8" x14ac:dyDescent="0.25">
      <c r="A6787" t="s">
        <v>176</v>
      </c>
      <c r="B6787" t="str">
        <f>VLOOKUP(C6787, olt_db!$B$2:$E$70, 2, 0)</f>
        <v>OLT-SMGN-Mega_Land</v>
      </c>
      <c r="C6787" t="s">
        <v>2034</v>
      </c>
      <c r="D6787" s="35" t="s">
        <v>3008</v>
      </c>
      <c r="E6787" s="35" t="s">
        <v>2675</v>
      </c>
      <c r="F6787" s="125">
        <v>2.9350017623157898</v>
      </c>
      <c r="G6787" s="126">
        <v>99.108406455826596</v>
      </c>
      <c r="H6787" s="37">
        <f>ACOS(COS(RADIANS(90-F6788)) * COS(RADIANS(90-F6787)) + SIN(RADIANS(90-F6788)) * SIN(RADIANS(90-F6787)) * COS(RADIANS(G6788-G6787))) * 6371392 * IFERROR(IF(AVERAGEIF('TT History'!$B:$B, D6787, 'TT History'!$E:$E) &gt; 9.8%, 1.1205, IF(AVERAGEIF('TT History'!$B:$B, D6787, 'TT History'!$E:$E) &gt;= 8.5%, 1.1055, 1.0525)), 1.0525)</f>
        <v>16.784517998296113</v>
      </c>
    </row>
    <row r="6788" spans="1:8" x14ac:dyDescent="0.25">
      <c r="A6788" t="s">
        <v>176</v>
      </c>
      <c r="B6788" t="str">
        <f>VLOOKUP(C6788, olt_db!$B$2:$E$70, 2, 0)</f>
        <v>OLT-SMGN-Mega_Land</v>
      </c>
      <c r="C6788" t="s">
        <v>2034</v>
      </c>
      <c r="D6788" s="35" t="s">
        <v>3008</v>
      </c>
      <c r="E6788" s="35" t="s">
        <v>2676</v>
      </c>
      <c r="F6788" s="125">
        <v>2.9351451621663198</v>
      </c>
      <c r="G6788" s="126">
        <v>99.108407805283804</v>
      </c>
      <c r="H6788" s="37">
        <f>ACOS(COS(RADIANS(90-F6789)) * COS(RADIANS(90-F6788)) + SIN(RADIANS(90-F6789)) * SIN(RADIANS(90-F6788)) * COS(RADIANS(G6789-G6788))) * 6371392 * IFERROR(IF(AVERAGEIF('TT History'!$B:$B, D6788, 'TT History'!$E:$E) &gt; 9.8%, 1.1205, IF(AVERAGEIF('TT History'!$B:$B, D6788, 'TT History'!$E:$E) &gt;= 8.5%, 1.1055, 1.0525)), 1.0525)</f>
        <v>15.449407667491419</v>
      </c>
    </row>
    <row r="6789" spans="1:8" x14ac:dyDescent="0.25">
      <c r="A6789" t="s">
        <v>176</v>
      </c>
      <c r="B6789" t="str">
        <f>VLOOKUP(C6789, olt_db!$B$2:$E$70, 2, 0)</f>
        <v>OLT-SMGN-Mega_Land</v>
      </c>
      <c r="C6789" t="s">
        <v>2034</v>
      </c>
      <c r="D6789" s="35" t="s">
        <v>3008</v>
      </c>
      <c r="E6789" s="35" t="s">
        <v>2677</v>
      </c>
      <c r="F6789" s="125">
        <v>2.9352771545507301</v>
      </c>
      <c r="G6789" s="126">
        <v>99.108406430141002</v>
      </c>
      <c r="H6789" s="37">
        <f>ACOS(COS(RADIANS(90-F6790)) * COS(RADIANS(90-F6789)) + SIN(RADIANS(90-F6790)) * SIN(RADIANS(90-F6789)) * COS(RADIANS(G6790-G6789))) * 6371392 * IFERROR(IF(AVERAGEIF('TT History'!$B:$B, D6789, 'TT History'!$E:$E) &gt; 9.8%, 1.1205, IF(AVERAGEIF('TT History'!$B:$B, D6789, 'TT History'!$E:$E) &gt;= 8.5%, 1.1055, 1.0525)), 1.0525)</f>
        <v>16.701323219054828</v>
      </c>
    </row>
    <row r="6790" spans="1:8" x14ac:dyDescent="0.25">
      <c r="A6790" t="s">
        <v>176</v>
      </c>
      <c r="B6790" t="str">
        <f>VLOOKUP(C6790, olt_db!$B$2:$E$70, 2, 0)</f>
        <v>OLT-SMGN-Mega_Land</v>
      </c>
      <c r="C6790" t="s">
        <v>2034</v>
      </c>
      <c r="D6790" s="35" t="s">
        <v>3008</v>
      </c>
      <c r="E6790" s="35" t="s">
        <v>2678</v>
      </c>
      <c r="F6790" s="125">
        <v>2.93541959188176</v>
      </c>
      <c r="G6790" s="126">
        <v>99.108397793222295</v>
      </c>
      <c r="H6790" s="37">
        <f>ACOS(COS(RADIANS(90-F6791)) * COS(RADIANS(90-F6790)) + SIN(RADIANS(90-F6791)) * SIN(RADIANS(90-F6790)) * COS(RADIANS(G6791-G6790))) * 6371392 * IFERROR(IF(AVERAGEIF('TT History'!$B:$B, D6790, 'TT History'!$E:$E) &gt; 9.8%, 1.1205, IF(AVERAGEIF('TT History'!$B:$B, D6790, 'TT History'!$E:$E) &gt;= 8.5%, 1.1055, 1.0525)), 1.0525)</f>
        <v>22.682659424401244</v>
      </c>
    </row>
    <row r="6791" spans="1:8" x14ac:dyDescent="0.25">
      <c r="A6791" t="s">
        <v>176</v>
      </c>
      <c r="B6791" t="str">
        <f>VLOOKUP(C6791, olt_db!$B$2:$E$70, 2, 0)</f>
        <v>OLT-SMGN-Mega_Land</v>
      </c>
      <c r="C6791" t="s">
        <v>2034</v>
      </c>
      <c r="D6791" s="35" t="s">
        <v>3008</v>
      </c>
      <c r="E6791" s="35" t="s">
        <v>2679</v>
      </c>
      <c r="F6791" s="125">
        <v>2.9356128928368501</v>
      </c>
      <c r="G6791" s="126">
        <v>99.108411755461802</v>
      </c>
      <c r="H6791" s="37">
        <f>ACOS(COS(RADIANS(90-F6792)) * COS(RADIANS(90-F6791)) + SIN(RADIANS(90-F6792)) * SIN(RADIANS(90-F6791)) * COS(RADIANS(G6792-G6791))) * 6371392 * IFERROR(IF(AVERAGEIF('TT History'!$B:$B, D6791, 'TT History'!$E:$E) &gt; 9.8%, 1.1205, IF(AVERAGEIF('TT History'!$B:$B, D6791, 'TT History'!$E:$E) &gt;= 8.5%, 1.1055, 1.0525)), 1.0525)</f>
        <v>9.7502965706552978</v>
      </c>
    </row>
    <row r="6792" spans="1:8" x14ac:dyDescent="0.25">
      <c r="A6792" t="s">
        <v>176</v>
      </c>
      <c r="B6792" t="str">
        <f>VLOOKUP(C6792, olt_db!$B$2:$E$70, 2, 0)</f>
        <v>OLT-SMGN-Mega_Land</v>
      </c>
      <c r="C6792" t="s">
        <v>2034</v>
      </c>
      <c r="D6792" s="35" t="s">
        <v>3008</v>
      </c>
      <c r="E6792" s="35" t="s">
        <v>2680</v>
      </c>
      <c r="F6792" s="125">
        <v>2.9356924737072401</v>
      </c>
      <c r="G6792" s="126">
        <v>99.108387078509494</v>
      </c>
      <c r="H6792" s="37">
        <f>ACOS(COS(RADIANS(90-F6793)) * COS(RADIANS(90-F6792)) + SIN(RADIANS(90-F6793)) * SIN(RADIANS(90-F6792)) * COS(RADIANS(G6793-G6792))) * 6371392 * IFERROR(IF(AVERAGEIF('TT History'!$B:$B, D6792, 'TT History'!$E:$E) &gt; 9.8%, 1.1205, IF(AVERAGEIF('TT History'!$B:$B, D6792, 'TT History'!$E:$E) &gt;= 8.5%, 1.1055, 1.0525)), 1.0525)</f>
        <v>20.148073468320025</v>
      </c>
    </row>
    <row r="6793" spans="1:8" x14ac:dyDescent="0.25">
      <c r="A6793" t="s">
        <v>176</v>
      </c>
      <c r="B6793" t="str">
        <f>VLOOKUP(C6793, olt_db!$B$2:$E$70, 2, 0)</f>
        <v>OLT-SMGN-Mega_Land</v>
      </c>
      <c r="C6793" t="s">
        <v>2034</v>
      </c>
      <c r="D6793" s="35" t="s">
        <v>3008</v>
      </c>
      <c r="E6793" s="35" t="s">
        <v>2681</v>
      </c>
      <c r="F6793" s="125">
        <v>2.9358644420623699</v>
      </c>
      <c r="G6793" s="126">
        <v>99.108379193458603</v>
      </c>
      <c r="H6793" s="37">
        <f>ACOS(COS(RADIANS(90-F6794)) * COS(RADIANS(90-F6793)) + SIN(RADIANS(90-F6794)) * SIN(RADIANS(90-F6793)) * COS(RADIANS(G6794-G6793))) * 6371392 * IFERROR(IF(AVERAGEIF('TT History'!$B:$B, D6793, 'TT History'!$E:$E) &gt; 9.8%, 1.1205, IF(AVERAGEIF('TT History'!$B:$B, D6793, 'TT History'!$E:$E) &gt;= 8.5%, 1.1055, 1.0525)), 1.0525)</f>
        <v>15.246425328278985</v>
      </c>
    </row>
    <row r="6794" spans="1:8" x14ac:dyDescent="0.25">
      <c r="A6794" t="s">
        <v>176</v>
      </c>
      <c r="B6794" t="str">
        <f>VLOOKUP(C6794, olt_db!$B$2:$E$70, 2, 0)</f>
        <v>OLT-SMGN-Mega_Land</v>
      </c>
      <c r="C6794" t="s">
        <v>2034</v>
      </c>
      <c r="D6794" s="35" t="s">
        <v>3008</v>
      </c>
      <c r="E6794" s="35" t="s">
        <v>2682</v>
      </c>
      <c r="F6794" s="125">
        <v>2.93599467798879</v>
      </c>
      <c r="G6794" s="126">
        <v>99.108382088107504</v>
      </c>
      <c r="H6794" s="37">
        <f>ACOS(COS(RADIANS(90-F6795)) * COS(RADIANS(90-F6794)) + SIN(RADIANS(90-F6795)) * SIN(RADIANS(90-F6794)) * COS(RADIANS(G6795-G6794))) * 6371392 * IFERROR(IF(AVERAGEIF('TT History'!$B:$B, D6794, 'TT History'!$E:$E) &gt; 9.8%, 1.1205, IF(AVERAGEIF('TT History'!$B:$B, D6794, 'TT History'!$E:$E) &gt;= 8.5%, 1.1055, 1.0525)), 1.0525)</f>
        <v>16.3768189293184</v>
      </c>
    </row>
    <row r="6795" spans="1:8" x14ac:dyDescent="0.25">
      <c r="A6795" t="s">
        <v>176</v>
      </c>
      <c r="B6795" t="str">
        <f>VLOOKUP(C6795, olt_db!$B$2:$E$70, 2, 0)</f>
        <v>OLT-SMGN-Mega_Land</v>
      </c>
      <c r="C6795" t="s">
        <v>2034</v>
      </c>
      <c r="D6795" s="35" t="s">
        <v>3008</v>
      </c>
      <c r="E6795" s="35" t="s">
        <v>2683</v>
      </c>
      <c r="F6795" s="125">
        <v>2.93613438422698</v>
      </c>
      <c r="G6795" s="126">
        <v>99.108374281542595</v>
      </c>
      <c r="H6795" s="37">
        <f>ACOS(COS(RADIANS(90-F6796)) * COS(RADIANS(90-F6795)) + SIN(RADIANS(90-F6796)) * SIN(RADIANS(90-F6795)) * COS(RADIANS(G6796-G6795))) * 6371392 * IFERROR(IF(AVERAGEIF('TT History'!$B:$B, D6795, 'TT History'!$E:$E) &gt; 9.8%, 1.1205, IF(AVERAGEIF('TT History'!$B:$B, D6795, 'TT History'!$E:$E) &gt;= 8.5%, 1.1055, 1.0525)), 1.0525)</f>
        <v>16.423091541676719</v>
      </c>
    </row>
    <row r="6796" spans="1:8" x14ac:dyDescent="0.25">
      <c r="A6796" t="s">
        <v>176</v>
      </c>
      <c r="B6796" t="str">
        <f>VLOOKUP(C6796, olt_db!$B$2:$E$70, 2, 0)</f>
        <v>OLT-SMGN-Mega_Land</v>
      </c>
      <c r="C6796" t="s">
        <v>2034</v>
      </c>
      <c r="D6796" s="35" t="s">
        <v>3008</v>
      </c>
      <c r="E6796" s="35" t="s">
        <v>2684</v>
      </c>
      <c r="F6796" s="125">
        <v>2.9362745581838801</v>
      </c>
      <c r="G6796" s="126">
        <v>99.108367835189</v>
      </c>
      <c r="H6796" s="37">
        <f>ACOS(COS(RADIANS(90-F6797)) * COS(RADIANS(90-F6796)) + SIN(RADIANS(90-F6797)) * SIN(RADIANS(90-F6796)) * COS(RADIANS(G6797-G6796))) * 6371392 * IFERROR(IF(AVERAGEIF('TT History'!$B:$B, D6796, 'TT History'!$E:$E) &gt; 9.8%, 1.1205, IF(AVERAGEIF('TT History'!$B:$B, D6796, 'TT History'!$E:$E) &gt;= 8.5%, 1.1055, 1.0525)), 1.0525)</f>
        <v>17.138032791957198</v>
      </c>
    </row>
    <row r="6797" spans="1:8" x14ac:dyDescent="0.25">
      <c r="A6797" t="s">
        <v>176</v>
      </c>
      <c r="B6797" t="str">
        <f>VLOOKUP(C6797, olt_db!$B$2:$E$70, 2, 0)</f>
        <v>OLT-SMGN-Mega_Land</v>
      </c>
      <c r="C6797" t="s">
        <v>2034</v>
      </c>
      <c r="D6797" s="35" t="s">
        <v>3008</v>
      </c>
      <c r="E6797" s="35" t="s">
        <v>2685</v>
      </c>
      <c r="F6797" s="125">
        <v>2.9364209621808</v>
      </c>
      <c r="G6797" s="126">
        <v>99.1083651198214</v>
      </c>
      <c r="H6797" s="37">
        <f>ACOS(COS(RADIANS(90-F6798)) * COS(RADIANS(90-F6797)) + SIN(RADIANS(90-F6798)) * SIN(RADIANS(90-F6797)) * COS(RADIANS(G6798-G6797))) * 6371392 * IFERROR(IF(AVERAGEIF('TT History'!$B:$B, D6797, 'TT History'!$E:$E) &gt; 9.8%, 1.1205, IF(AVERAGEIF('TT History'!$B:$B, D6797, 'TT History'!$E:$E) &gt;= 8.5%, 1.1055, 1.0525)), 1.0525)</f>
        <v>22.899308235014693</v>
      </c>
    </row>
    <row r="6798" spans="1:8" x14ac:dyDescent="0.25">
      <c r="A6798" t="s">
        <v>176</v>
      </c>
      <c r="B6798" t="str">
        <f>VLOOKUP(C6798, olt_db!$B$2:$E$70, 2, 0)</f>
        <v>OLT-SMGN-Mega_Land</v>
      </c>
      <c r="C6798" t="s">
        <v>2034</v>
      </c>
      <c r="D6798" s="35" t="s">
        <v>3008</v>
      </c>
      <c r="E6798" s="35" t="s">
        <v>2686</v>
      </c>
      <c r="F6798" s="125">
        <v>2.9366161797110499</v>
      </c>
      <c r="G6798" s="126">
        <v>99.108352023356701</v>
      </c>
      <c r="H6798" s="37">
        <f>ACOS(COS(RADIANS(90-F6799)) * COS(RADIANS(90-F6798)) + SIN(RADIANS(90-F6799)) * SIN(RADIANS(90-F6798)) * COS(RADIANS(G6799-G6798))) * 6371392 * IFERROR(IF(AVERAGEIF('TT History'!$B:$B, D6798, 'TT History'!$E:$E) &gt; 9.8%, 1.1205, IF(AVERAGEIF('TT History'!$B:$B, D6798, 'TT History'!$E:$E) &gt;= 8.5%, 1.1055, 1.0525)), 1.0525)</f>
        <v>22.18414704653058</v>
      </c>
    </row>
    <row r="6799" spans="1:8" x14ac:dyDescent="0.25">
      <c r="A6799" t="s">
        <v>176</v>
      </c>
      <c r="B6799" t="str">
        <f>VLOOKUP(C6799, olt_db!$B$2:$E$70, 2, 0)</f>
        <v>OLT-SMGN-Mega_Land</v>
      </c>
      <c r="C6799" t="s">
        <v>2034</v>
      </c>
      <c r="D6799" s="35" t="s">
        <v>3008</v>
      </c>
      <c r="E6799" s="35" t="s">
        <v>2687</v>
      </c>
      <c r="F6799" s="125">
        <v>2.9368055428972002</v>
      </c>
      <c r="G6799" s="126">
        <v>99.108343734742405</v>
      </c>
      <c r="H6799" s="37">
        <f>ACOS(COS(RADIANS(90-F6800)) * COS(RADIANS(90-F6799)) + SIN(RADIANS(90-F6800)) * SIN(RADIANS(90-F6799)) * COS(RADIANS(G6800-G6799))) * 6371392 * IFERROR(IF(AVERAGEIF('TT History'!$B:$B, D6799, 'TT History'!$E:$E) &gt; 9.8%, 1.1205, IF(AVERAGEIF('TT History'!$B:$B, D6799, 'TT History'!$E:$E) &gt;= 8.5%, 1.1055, 1.0525)), 1.0525)</f>
        <v>21.01954766313256</v>
      </c>
    </row>
    <row r="6800" spans="1:8" x14ac:dyDescent="0.25">
      <c r="A6800" t="s">
        <v>176</v>
      </c>
      <c r="B6800" t="str">
        <f>VLOOKUP(C6800, olt_db!$B$2:$E$70, 2, 0)</f>
        <v>OLT-SMGN-Mega_Land</v>
      </c>
      <c r="C6800" t="s">
        <v>2034</v>
      </c>
      <c r="D6800" s="35" t="s">
        <v>3008</v>
      </c>
      <c r="E6800" s="35" t="s">
        <v>2688</v>
      </c>
      <c r="F6800" s="125">
        <v>2.9369850872288299</v>
      </c>
      <c r="G6800" s="126">
        <v>99.108339562658202</v>
      </c>
      <c r="H6800" s="37">
        <f>ACOS(COS(RADIANS(90-F6801)) * COS(RADIANS(90-F6800)) + SIN(RADIANS(90-F6801)) * SIN(RADIANS(90-F6800)) * COS(RADIANS(G6801-G6800))) * 6371392 * IFERROR(IF(AVERAGEIF('TT History'!$B:$B, D6800, 'TT History'!$E:$E) &gt; 9.8%, 1.1205, IF(AVERAGEIF('TT History'!$B:$B, D6800, 'TT History'!$E:$E) &gt;= 8.5%, 1.1055, 1.0525)), 1.0525)</f>
        <v>18.366468137095406</v>
      </c>
    </row>
    <row r="6801" spans="1:8" x14ac:dyDescent="0.25">
      <c r="A6801" t="s">
        <v>176</v>
      </c>
      <c r="B6801" t="str">
        <f>VLOOKUP(C6801, olt_db!$B$2:$E$70, 2, 0)</f>
        <v>OLT-SMGN-Mega_Land</v>
      </c>
      <c r="C6801" t="s">
        <v>2034</v>
      </c>
      <c r="D6801" s="35" t="s">
        <v>3008</v>
      </c>
      <c r="E6801" s="35" t="s">
        <v>2689</v>
      </c>
      <c r="F6801" s="125">
        <v>2.93714192798239</v>
      </c>
      <c r="G6801" s="126">
        <v>99.108344699308404</v>
      </c>
      <c r="H6801" s="37">
        <f>ACOS(COS(RADIANS(90-F6802)) * COS(RADIANS(90-F6801)) + SIN(RADIANS(90-F6802)) * SIN(RADIANS(90-F6801)) * COS(RADIANS(G6802-G6801))) * 6371392 * IFERROR(IF(AVERAGEIF('TT History'!$B:$B, D6801, 'TT History'!$E:$E) &gt; 9.8%, 1.1205, IF(AVERAGEIF('TT History'!$B:$B, D6801, 'TT History'!$E:$E) &gt;= 8.5%, 1.1055, 1.0525)), 1.0525)</f>
        <v>10.677081152737768</v>
      </c>
    </row>
    <row r="6802" spans="1:8" x14ac:dyDescent="0.25">
      <c r="A6802" t="s">
        <v>176</v>
      </c>
      <c r="B6802" t="str">
        <f>VLOOKUP(C6802, olt_db!$B$2:$E$70, 2, 0)</f>
        <v>OLT-SMGN-Mega_Land</v>
      </c>
      <c r="C6802" t="s">
        <v>2034</v>
      </c>
      <c r="D6802" s="35" t="s">
        <v>3008</v>
      </c>
      <c r="E6802" s="35" t="s">
        <v>2690</v>
      </c>
      <c r="F6802" s="125">
        <v>2.9372283342019099</v>
      </c>
      <c r="G6802" s="126">
        <v>99.108373991252506</v>
      </c>
      <c r="H6802" s="37">
        <f>ACOS(COS(RADIANS(90-F6803)) * COS(RADIANS(90-F6802)) + SIN(RADIANS(90-F6803)) * SIN(RADIANS(90-F6802)) * COS(RADIANS(G6803-G6802))) * 6371392 * IFERROR(IF(AVERAGEIF('TT History'!$B:$B, D6802, 'TT History'!$E:$E) &gt; 9.8%, 1.1205, IF(AVERAGEIF('TT History'!$B:$B, D6802, 'TT History'!$E:$E) &gt;= 8.5%, 1.1055, 1.0525)), 1.0525)</f>
        <v>11.594378290304197</v>
      </c>
    </row>
    <row r="6803" spans="1:8" x14ac:dyDescent="0.25">
      <c r="A6803" t="s">
        <v>176</v>
      </c>
      <c r="B6803" t="str">
        <f>VLOOKUP(C6803, olt_db!$B$2:$E$70, 2, 0)</f>
        <v>OLT-SMGN-Mega_Land</v>
      </c>
      <c r="C6803" t="s">
        <v>2034</v>
      </c>
      <c r="D6803" s="35" t="s">
        <v>3008</v>
      </c>
      <c r="E6803" s="35" t="s">
        <v>2691</v>
      </c>
      <c r="F6803" s="125">
        <v>2.9373086346427302</v>
      </c>
      <c r="G6803" s="126">
        <v>99.108432077260005</v>
      </c>
      <c r="H6803" s="37">
        <f>ACOS(COS(RADIANS(90-F6804)) * COS(RADIANS(90-F6803)) + SIN(RADIANS(90-F6804)) * SIN(RADIANS(90-F6803)) * COS(RADIANS(G6804-G6803))) * 6371392 * IFERROR(IF(AVERAGEIF('TT History'!$B:$B, D6803, 'TT History'!$E:$E) &gt; 9.8%, 1.1205, IF(AVERAGEIF('TT History'!$B:$B, D6803, 'TT History'!$E:$E) &gt;= 8.5%, 1.1055, 1.0525)), 1.0525)</f>
        <v>15.672391408030167</v>
      </c>
    </row>
    <row r="6804" spans="1:8" x14ac:dyDescent="0.25">
      <c r="A6804" t="s">
        <v>176</v>
      </c>
      <c r="B6804" t="str">
        <f>VLOOKUP(C6804, olt_db!$B$2:$E$70, 2, 0)</f>
        <v>OLT-SMGN-Mega_Land</v>
      </c>
      <c r="C6804" t="s">
        <v>2034</v>
      </c>
      <c r="D6804" s="35" t="s">
        <v>3008</v>
      </c>
      <c r="E6804" s="35" t="s">
        <v>2692</v>
      </c>
      <c r="F6804" s="125">
        <v>2.93741490235867</v>
      </c>
      <c r="G6804" s="126">
        <v>99.108513661327706</v>
      </c>
      <c r="H6804" s="37">
        <f>ACOS(COS(RADIANS(90-F6805)) * COS(RADIANS(90-F6804)) + SIN(RADIANS(90-F6805)) * SIN(RADIANS(90-F6804)) * COS(RADIANS(G6805-G6804))) * 6371392 * IFERROR(IF(AVERAGEIF('TT History'!$B:$B, D6804, 'TT History'!$E:$E) &gt; 9.8%, 1.1205, IF(AVERAGEIF('TT History'!$B:$B, D6804, 'TT History'!$E:$E) &gt;= 8.5%, 1.1055, 1.0525)), 1.0525)</f>
        <v>18.769518899365302</v>
      </c>
    </row>
    <row r="6805" spans="1:8" x14ac:dyDescent="0.25">
      <c r="A6805" t="s">
        <v>176</v>
      </c>
      <c r="B6805" t="str">
        <f>VLOOKUP(C6805, olt_db!$B$2:$E$70, 2, 0)</f>
        <v>OLT-SMGN-Mega_Land</v>
      </c>
      <c r="C6805" t="s">
        <v>2034</v>
      </c>
      <c r="D6805" s="35" t="s">
        <v>3008</v>
      </c>
      <c r="E6805" s="35" t="s">
        <v>2693</v>
      </c>
      <c r="F6805" s="125">
        <v>2.9375418899321901</v>
      </c>
      <c r="G6805" s="126">
        <v>99.108611731266606</v>
      </c>
      <c r="H6805" s="37">
        <f>ACOS(COS(RADIANS(90-F6806)) * COS(RADIANS(90-F6805)) + SIN(RADIANS(90-F6806)) * SIN(RADIANS(90-F6805)) * COS(RADIANS(G6806-G6805))) * 6371392 * IFERROR(IF(AVERAGEIF('TT History'!$B:$B, D6805, 'TT History'!$E:$E) &gt; 9.8%, 1.1205, IF(AVERAGEIF('TT History'!$B:$B, D6805, 'TT History'!$E:$E) &gt;= 8.5%, 1.1055, 1.0525)), 1.0525)</f>
        <v>21.030233335175048</v>
      </c>
    </row>
    <row r="6806" spans="1:8" x14ac:dyDescent="0.25">
      <c r="A6806" t="s">
        <v>176</v>
      </c>
      <c r="B6806" t="str">
        <f>VLOOKUP(C6806, olt_db!$B$2:$E$70, 2, 0)</f>
        <v>OLT-SMGN-Mega_Land</v>
      </c>
      <c r="C6806" t="s">
        <v>2034</v>
      </c>
      <c r="D6806" s="35" t="s">
        <v>3008</v>
      </c>
      <c r="E6806" s="35" t="s">
        <v>2694</v>
      </c>
      <c r="F6806" s="125">
        <v>2.9376939818210799</v>
      </c>
      <c r="G6806" s="126">
        <v>99.108707531288204</v>
      </c>
      <c r="H6806" s="37">
        <f>ACOS(COS(RADIANS(90-F6807)) * COS(RADIANS(90-F6806)) + SIN(RADIANS(90-F6807)) * SIN(RADIANS(90-F6806)) * COS(RADIANS(G6807-G6806))) * 6371392 * IFERROR(IF(AVERAGEIF('TT History'!$B:$B, D6806, 'TT History'!$E:$E) &gt; 9.8%, 1.1205, IF(AVERAGEIF('TT History'!$B:$B, D6806, 'TT History'!$E:$E) &gt;= 8.5%, 1.1055, 1.0525)), 1.0525)</f>
        <v>17.147934625552594</v>
      </c>
    </row>
    <row r="6807" spans="1:8" x14ac:dyDescent="0.25">
      <c r="A6807" t="s">
        <v>176</v>
      </c>
      <c r="B6807" t="str">
        <f>VLOOKUP(C6807, olt_db!$B$2:$E$70, 2, 0)</f>
        <v>OLT-SMGN-Mega_Land</v>
      </c>
      <c r="C6807" t="s">
        <v>2034</v>
      </c>
      <c r="D6807" s="35" t="s">
        <v>3008</v>
      </c>
      <c r="E6807" s="35" t="s">
        <v>2695</v>
      </c>
      <c r="F6807" s="125">
        <v>2.93781988650748</v>
      </c>
      <c r="G6807" s="126">
        <v>99.108782557401696</v>
      </c>
      <c r="H6807" s="37">
        <f>ACOS(COS(RADIANS(90-F6808)) * COS(RADIANS(90-F6807)) + SIN(RADIANS(90-F6808)) * SIN(RADIANS(90-F6807)) * COS(RADIANS(G6808-G6807))) * 6371392 * IFERROR(IF(AVERAGEIF('TT History'!$B:$B, D6807, 'TT History'!$E:$E) &gt; 9.8%, 1.1205, IF(AVERAGEIF('TT History'!$B:$B, D6807, 'TT History'!$E:$E) &gt;= 8.5%, 1.1055, 1.0525)), 1.0525)</f>
        <v>18.83086300092544</v>
      </c>
    </row>
    <row r="6808" spans="1:8" x14ac:dyDescent="0.25">
      <c r="A6808" t="s">
        <v>176</v>
      </c>
      <c r="B6808" t="str">
        <f>VLOOKUP(C6808, olt_db!$B$2:$E$70, 2, 0)</f>
        <v>OLT-SMGN-Mega_Land</v>
      </c>
      <c r="C6808" t="s">
        <v>2034</v>
      </c>
      <c r="D6808" s="35" t="s">
        <v>3008</v>
      </c>
      <c r="E6808" s="35" t="s">
        <v>2696</v>
      </c>
      <c r="F6808" s="125">
        <v>2.9379655862605398</v>
      </c>
      <c r="G6808" s="126">
        <v>99.108850894706407</v>
      </c>
      <c r="H6808" s="37">
        <f>ACOS(COS(RADIANS(90-F6809)) * COS(RADIANS(90-F6808)) + SIN(RADIANS(90-F6809)) * SIN(RADIANS(90-F6808)) * COS(RADIANS(G6809-G6808))) * 6371392 * IFERROR(IF(AVERAGEIF('TT History'!$B:$B, D6808, 'TT History'!$E:$E) &gt; 9.8%, 1.1205, IF(AVERAGEIF('TT History'!$B:$B, D6808, 'TT History'!$E:$E) &gt;= 8.5%, 1.1055, 1.0525)), 1.0525)</f>
        <v>21.167476964572373</v>
      </c>
    </row>
    <row r="6809" spans="1:8" x14ac:dyDescent="0.25">
      <c r="A6809" t="s">
        <v>176</v>
      </c>
      <c r="B6809" t="str">
        <f>VLOOKUP(C6809, olt_db!$B$2:$E$70, 2, 0)</f>
        <v>OLT-SMGN-Mega_Land</v>
      </c>
      <c r="C6809" t="s">
        <v>2034</v>
      </c>
      <c r="D6809" s="35" t="s">
        <v>3008</v>
      </c>
      <c r="E6809" s="35" t="s">
        <v>2697</v>
      </c>
      <c r="F6809" s="125">
        <v>2.9381148396039798</v>
      </c>
      <c r="G6809" s="126">
        <v>99.108953171804103</v>
      </c>
      <c r="H6809" s="37">
        <f>ACOS(COS(RADIANS(90-F6810)) * COS(RADIANS(90-F6809)) + SIN(RADIANS(90-F6810)) * SIN(RADIANS(90-F6809)) * COS(RADIANS(G6810-G6809))) * 6371392 * IFERROR(IF(AVERAGEIF('TT History'!$B:$B, D6809, 'TT History'!$E:$E) &gt; 9.8%, 1.1205, IF(AVERAGEIF('TT History'!$B:$B, D6809, 'TT History'!$E:$E) &gt;= 8.5%, 1.1055, 1.0525)), 1.0525)</f>
        <v>19.496496380557531</v>
      </c>
    </row>
    <row r="6810" spans="1:8" x14ac:dyDescent="0.25">
      <c r="A6810" t="s">
        <v>176</v>
      </c>
      <c r="B6810" t="str">
        <f>VLOOKUP(C6810, olt_db!$B$2:$E$70, 2, 0)</f>
        <v>OLT-SMGN-Mega_Land</v>
      </c>
      <c r="C6810" t="s">
        <v>2034</v>
      </c>
      <c r="D6810" s="35" t="s">
        <v>3008</v>
      </c>
      <c r="E6810" s="35" t="s">
        <v>2698</v>
      </c>
      <c r="F6810" s="125">
        <v>2.9382519497909798</v>
      </c>
      <c r="G6810" s="126">
        <v>99.109047901084907</v>
      </c>
      <c r="H6810" s="37">
        <f>ACOS(COS(RADIANS(90-F6811)) * COS(RADIANS(90-F6810)) + SIN(RADIANS(90-F6811)) * SIN(RADIANS(90-F6810)) * COS(RADIANS(G6811-G6810))) * 6371392 * IFERROR(IF(AVERAGEIF('TT History'!$B:$B, D6810, 'TT History'!$E:$E) &gt; 9.8%, 1.1205, IF(AVERAGEIF('TT History'!$B:$B, D6810, 'TT History'!$E:$E) &gt;= 8.5%, 1.1055, 1.0525)), 1.0525)</f>
        <v>19.440078336083506</v>
      </c>
    </row>
    <row r="6811" spans="1:8" x14ac:dyDescent="0.25">
      <c r="A6811" t="s">
        <v>176</v>
      </c>
      <c r="B6811" t="str">
        <f>VLOOKUP(C6811, olt_db!$B$2:$E$70, 2, 0)</f>
        <v>OLT-SMGN-Mega_Land</v>
      </c>
      <c r="C6811" t="s">
        <v>2034</v>
      </c>
      <c r="D6811" s="35" t="s">
        <v>3008</v>
      </c>
      <c r="E6811" s="35" t="s">
        <v>2699</v>
      </c>
      <c r="F6811" s="125">
        <v>2.9383877447388702</v>
      </c>
      <c r="G6811" s="126">
        <v>99.109143675466399</v>
      </c>
      <c r="H6811" s="37">
        <f>ACOS(COS(RADIANS(90-F6812)) * COS(RADIANS(90-F6811)) + SIN(RADIANS(90-F6812)) * SIN(RADIANS(90-F6811)) * COS(RADIANS(G6812-G6811))) * 6371392 * IFERROR(IF(AVERAGEIF('TT History'!$B:$B, D6811, 'TT History'!$E:$E) &gt; 9.8%, 1.1205, IF(AVERAGEIF('TT History'!$B:$B, D6811, 'TT History'!$E:$E) &gt;= 8.5%, 1.1055, 1.0525)), 1.0525)</f>
        <v>15.933347348096165</v>
      </c>
    </row>
    <row r="6812" spans="1:8" x14ac:dyDescent="0.25">
      <c r="A6812" t="s">
        <v>176</v>
      </c>
      <c r="B6812" t="str">
        <f>VLOOKUP(C6812, olt_db!$B$2:$E$70, 2, 0)</f>
        <v>OLT-SMGN-Mega_Land</v>
      </c>
      <c r="C6812" t="s">
        <v>2034</v>
      </c>
      <c r="D6812" s="35" t="s">
        <v>3008</v>
      </c>
      <c r="E6812" s="35" t="s">
        <v>2700</v>
      </c>
      <c r="F6812" s="125">
        <v>2.9384969646564998</v>
      </c>
      <c r="G6812" s="126">
        <v>99.109225053315896</v>
      </c>
      <c r="H6812" s="37">
        <f>ACOS(COS(RADIANS(90-F6813)) * COS(RADIANS(90-F6812)) + SIN(RADIANS(90-F6813)) * SIN(RADIANS(90-F6812)) * COS(RADIANS(G6813-G6812))) * 6371392 * IFERROR(IF(AVERAGEIF('TT History'!$B:$B, D6812, 'TT History'!$E:$E) &gt; 9.8%, 1.1205, IF(AVERAGEIF('TT History'!$B:$B, D6812, 'TT History'!$E:$E) &gt;= 8.5%, 1.1055, 1.0525)), 1.0525)</f>
        <v>16.174054439233181</v>
      </c>
    </row>
    <row r="6813" spans="1:8" x14ac:dyDescent="0.25">
      <c r="A6813" t="s">
        <v>176</v>
      </c>
      <c r="B6813" t="str">
        <f>VLOOKUP(C6813, olt_db!$B$2:$E$70, 2, 0)</f>
        <v>OLT-SMGN-Mega_Land</v>
      </c>
      <c r="C6813" t="s">
        <v>2034</v>
      </c>
      <c r="D6813" s="35" t="s">
        <v>3008</v>
      </c>
      <c r="E6813" s="35" t="s">
        <v>2701</v>
      </c>
      <c r="F6813" s="125">
        <v>2.9386098249673198</v>
      </c>
      <c r="G6813" s="126">
        <v>99.109304905276204</v>
      </c>
      <c r="H6813" s="37">
        <f>ACOS(COS(RADIANS(90-F6814)) * COS(RADIANS(90-F6813)) + SIN(RADIANS(90-F6814)) * SIN(RADIANS(90-F6813)) * COS(RADIANS(G6814-G6813))) * 6371392 * IFERROR(IF(AVERAGEIF('TT History'!$B:$B, D6813, 'TT History'!$E:$E) &gt; 9.8%, 1.1205, IF(AVERAGEIF('TT History'!$B:$B, D6813, 'TT History'!$E:$E) &gt;= 8.5%, 1.1055, 1.0525)), 1.0525)</f>
        <v>20.291776699196753</v>
      </c>
    </row>
    <row r="6814" spans="1:8" x14ac:dyDescent="0.25">
      <c r="A6814" t="s">
        <v>176</v>
      </c>
      <c r="B6814" t="str">
        <f>VLOOKUP(C6814, olt_db!$B$2:$E$70, 2, 0)</f>
        <v>OLT-SMGN-Mega_Land</v>
      </c>
      <c r="C6814" t="s">
        <v>2034</v>
      </c>
      <c r="D6814" s="35" t="s">
        <v>3008</v>
      </c>
      <c r="E6814" s="35" t="s">
        <v>2702</v>
      </c>
      <c r="F6814" s="125">
        <v>2.9387487900506502</v>
      </c>
      <c r="G6814" s="126">
        <v>99.109408710656993</v>
      </c>
      <c r="H6814" s="37">
        <f>ACOS(COS(RADIANS(90-F6815)) * COS(RADIANS(90-F6814)) + SIN(RADIANS(90-F6815)) * SIN(RADIANS(90-F6814)) * COS(RADIANS(G6815-G6814))) * 6371392 * IFERROR(IF(AVERAGEIF('TT History'!$B:$B, D6814, 'TT History'!$E:$E) &gt; 9.8%, 1.1205, IF(AVERAGEIF('TT History'!$B:$B, D6814, 'TT History'!$E:$E) &gt;= 8.5%, 1.1055, 1.0525)), 1.0525)</f>
        <v>26.830893784554714</v>
      </c>
    </row>
    <row r="6815" spans="1:8" x14ac:dyDescent="0.25">
      <c r="A6815" t="s">
        <v>176</v>
      </c>
      <c r="B6815" t="str">
        <f>VLOOKUP(C6815, olt_db!$B$2:$E$70, 2, 0)</f>
        <v>OLT-SMGN-Mega_Land</v>
      </c>
      <c r="C6815" t="s">
        <v>2034</v>
      </c>
      <c r="D6815" s="35" t="s">
        <v>3008</v>
      </c>
      <c r="E6815" s="35" t="s">
        <v>2703</v>
      </c>
      <c r="F6815" s="125">
        <v>2.93892261449749</v>
      </c>
      <c r="G6815" s="126">
        <v>99.109558371115398</v>
      </c>
      <c r="H6815" s="37">
        <f>ACOS(COS(RADIANS(90-F6816)) * COS(RADIANS(90-F6815)) + SIN(RADIANS(90-F6816)) * SIN(RADIANS(90-F6815)) * COS(RADIANS(G6816-G6815))) * 6371392 * IFERROR(IF(AVERAGEIF('TT History'!$B:$B, D6815, 'TT History'!$E:$E) &gt; 9.8%, 1.1205, IF(AVERAGEIF('TT History'!$B:$B, D6815, 'TT History'!$E:$E) &gt;= 8.5%, 1.1055, 1.0525)), 1.0525)</f>
        <v>24.44257365032718</v>
      </c>
    </row>
    <row r="6816" spans="1:8" x14ac:dyDescent="0.25">
      <c r="A6816" t="s">
        <v>176</v>
      </c>
      <c r="B6816" t="str">
        <f>VLOOKUP(C6816, olt_db!$B$2:$E$70, 2, 0)</f>
        <v>OLT-SMGN-Mega_Land</v>
      </c>
      <c r="C6816" t="s">
        <v>2034</v>
      </c>
      <c r="D6816" s="35" t="s">
        <v>3008</v>
      </c>
      <c r="E6816" s="35" t="s">
        <v>2704</v>
      </c>
      <c r="F6816" s="125">
        <v>2.93908084274356</v>
      </c>
      <c r="G6816" s="126">
        <v>99.109694849710706</v>
      </c>
      <c r="H6816" s="37">
        <f>ACOS(COS(RADIANS(90-F6817)) * COS(RADIANS(90-F6816)) + SIN(RADIANS(90-F6817)) * SIN(RADIANS(90-F6816)) * COS(RADIANS(G6817-G6816))) * 6371392 * IFERROR(IF(AVERAGEIF('TT History'!$B:$B, D6816, 'TT History'!$E:$E) &gt; 9.8%, 1.1205, IF(AVERAGEIF('TT History'!$B:$B, D6816, 'TT History'!$E:$E) &gt;= 8.5%, 1.1055, 1.0525)), 1.0525)</f>
        <v>22.91739693425621</v>
      </c>
    </row>
    <row r="6817" spans="1:8" x14ac:dyDescent="0.25">
      <c r="A6817" t="s">
        <v>176</v>
      </c>
      <c r="B6817" t="str">
        <f>VLOOKUP(C6817, olt_db!$B$2:$E$70, 2, 0)</f>
        <v>OLT-SMGN-Mega_Land</v>
      </c>
      <c r="C6817" t="s">
        <v>2034</v>
      </c>
      <c r="D6817" s="35" t="s">
        <v>3008</v>
      </c>
      <c r="E6817" s="35" t="s">
        <v>2705</v>
      </c>
      <c r="F6817" s="125">
        <v>2.9392430381171799</v>
      </c>
      <c r="G6817" s="126">
        <v>99.109804690792402</v>
      </c>
      <c r="H6817" s="37">
        <f>ACOS(COS(RADIANS(90-F6818)) * COS(RADIANS(90-F6817)) + SIN(RADIANS(90-F6818)) * SIN(RADIANS(90-F6817)) * COS(RADIANS(G6818-G6817))) * 6371392 * IFERROR(IF(AVERAGEIF('TT History'!$B:$B, D6817, 'TT History'!$E:$E) &gt; 9.8%, 1.1205, IF(AVERAGEIF('TT History'!$B:$B, D6817, 'TT History'!$E:$E) &gt;= 8.5%, 1.1055, 1.0525)), 1.0525)</f>
        <v>32.228739333305917</v>
      </c>
    </row>
    <row r="6818" spans="1:8" x14ac:dyDescent="0.25">
      <c r="A6818" t="s">
        <v>176</v>
      </c>
      <c r="B6818" t="str">
        <f>VLOOKUP(C6818, olt_db!$B$2:$E$70, 2, 0)</f>
        <v>OLT-SMGN-Mega_Land</v>
      </c>
      <c r="C6818" t="s">
        <v>2034</v>
      </c>
      <c r="D6818" s="35" t="s">
        <v>3008</v>
      </c>
      <c r="E6818" s="35" t="s">
        <v>2706</v>
      </c>
      <c r="F6818" s="125">
        <v>2.9394973096902799</v>
      </c>
      <c r="G6818" s="126">
        <v>99.109910525333802</v>
      </c>
      <c r="H6818" s="37">
        <f>ACOS(COS(RADIANS(90-F6819)) * COS(RADIANS(90-F6818)) + SIN(RADIANS(90-F6819)) * SIN(RADIANS(90-F6818)) * COS(RADIANS(G6819-G6818))) * 6371392 * IFERROR(IF(AVERAGEIF('TT History'!$B:$B, D6818, 'TT History'!$E:$E) &gt; 9.8%, 1.1205, IF(AVERAGEIF('TT History'!$B:$B, D6818, 'TT History'!$E:$E) &gt;= 8.5%, 1.1055, 1.0525)), 1.0525)</f>
        <v>22.388898490998379</v>
      </c>
    </row>
    <row r="6819" spans="1:8" x14ac:dyDescent="0.25">
      <c r="A6819" t="s">
        <v>176</v>
      </c>
      <c r="B6819" t="str">
        <f>VLOOKUP(C6819, olt_db!$B$2:$E$70, 2, 0)</f>
        <v>OLT-SMGN-Mega_Land</v>
      </c>
      <c r="C6819" t="s">
        <v>2034</v>
      </c>
      <c r="D6819" s="35" t="s">
        <v>3008</v>
      </c>
      <c r="E6819" s="35" t="s">
        <v>2707</v>
      </c>
      <c r="F6819" s="125">
        <v>2.9396717978511702</v>
      </c>
      <c r="G6819" s="126">
        <v>99.109989024614705</v>
      </c>
      <c r="H6819" s="37">
        <f>ACOS(COS(RADIANS(90-F6820)) * COS(RADIANS(90-F6819)) + SIN(RADIANS(90-F6820)) * SIN(RADIANS(90-F6819)) * COS(RADIANS(G6820-G6819))) * 6371392 * IFERROR(IF(AVERAGEIF('TT History'!$B:$B, D6819, 'TT History'!$E:$E) &gt; 9.8%, 1.1205, IF(AVERAGEIF('TT History'!$B:$B, D6819, 'TT History'!$E:$E) &gt;= 8.5%, 1.1055, 1.0525)), 1.0525)</f>
        <v>20.819794485131446</v>
      </c>
    </row>
    <row r="6820" spans="1:8" x14ac:dyDescent="0.25">
      <c r="A6820" t="s">
        <v>176</v>
      </c>
      <c r="B6820" t="str">
        <f>VLOOKUP(C6820, olt_db!$B$2:$E$70, 2, 0)</f>
        <v>OLT-SMGN-Mega_Land</v>
      </c>
      <c r="C6820" t="s">
        <v>2034</v>
      </c>
      <c r="D6820" s="35" t="s">
        <v>3008</v>
      </c>
      <c r="E6820" s="35" t="s">
        <v>2708</v>
      </c>
      <c r="F6820" s="125">
        <v>2.9398396304300101</v>
      </c>
      <c r="G6820" s="126">
        <v>99.110048062595197</v>
      </c>
      <c r="H6820" s="37">
        <f>ACOS(COS(RADIANS(90-F6821)) * COS(RADIANS(90-F6820)) + SIN(RADIANS(90-F6821)) * SIN(RADIANS(90-F6820)) * COS(RADIANS(G6821-G6820))) * 6371392 * IFERROR(IF(AVERAGEIF('TT History'!$B:$B, D6820, 'TT History'!$E:$E) &gt; 9.8%, 1.1205, IF(AVERAGEIF('TT History'!$B:$B, D6820, 'TT History'!$E:$E) &gt;= 8.5%, 1.1055, 1.0525)), 1.0525)</f>
        <v>16.310225109749858</v>
      </c>
    </row>
    <row r="6821" spans="1:8" x14ac:dyDescent="0.25">
      <c r="A6821" t="s">
        <v>176</v>
      </c>
      <c r="B6821" t="str">
        <f>VLOOKUP(C6821, olt_db!$B$2:$E$70, 2, 0)</f>
        <v>OLT-SMGN-Mega_Land</v>
      </c>
      <c r="C6821" t="s">
        <v>2034</v>
      </c>
      <c r="D6821" s="35" t="s">
        <v>3008</v>
      </c>
      <c r="E6821" s="35" t="s">
        <v>2709</v>
      </c>
      <c r="F6821" s="125">
        <v>2.9399655266117599</v>
      </c>
      <c r="G6821" s="126">
        <v>99.110107889399004</v>
      </c>
      <c r="H6821" s="37">
        <f>ACOS(COS(RADIANS(90-F6822)) * COS(RADIANS(90-F6821)) + SIN(RADIANS(90-F6822)) * SIN(RADIANS(90-F6821)) * COS(RADIANS(G6822-G6821))) * 6371392 * IFERROR(IF(AVERAGEIF('TT History'!$B:$B, D6821, 'TT History'!$E:$E) &gt; 9.8%, 1.1205, IF(AVERAGEIF('TT History'!$B:$B, D6821, 'TT History'!$E:$E) &gt;= 8.5%, 1.1055, 1.0525)), 1.0525)</f>
        <v>12.172063979776556</v>
      </c>
    </row>
    <row r="6822" spans="1:8" x14ac:dyDescent="0.25">
      <c r="A6822" t="s">
        <v>176</v>
      </c>
      <c r="B6822" t="str">
        <f>VLOOKUP(C6822, olt_db!$B$2:$E$70, 2, 0)</f>
        <v>OLT-SMGN-Mega_Land</v>
      </c>
      <c r="C6822" t="s">
        <v>2034</v>
      </c>
      <c r="D6822" s="35" t="s">
        <v>3008</v>
      </c>
      <c r="E6822" s="35" t="s">
        <v>2710</v>
      </c>
      <c r="F6822" s="125">
        <v>2.9400590699438198</v>
      </c>
      <c r="G6822" s="126">
        <v>99.1101533847105</v>
      </c>
      <c r="H6822" s="37">
        <f>ACOS(COS(RADIANS(90-F6823)) * COS(RADIANS(90-F6822)) + SIN(RADIANS(90-F6823)) * SIN(RADIANS(90-F6822)) * COS(RADIANS(G6823-G6822))) * 6371392 * IFERROR(IF(AVERAGEIF('TT History'!$B:$B, D6822, 'TT History'!$E:$E) &gt; 9.8%, 1.1205, IF(AVERAGEIF('TT History'!$B:$B, D6822, 'TT History'!$E:$E) &gt;= 8.5%, 1.1055, 1.0525)), 1.0525)</f>
        <v>12.984939652507947</v>
      </c>
    </row>
    <row r="6823" spans="1:8" x14ac:dyDescent="0.25">
      <c r="A6823" t="s">
        <v>176</v>
      </c>
      <c r="B6823" t="str">
        <f>VLOOKUP(C6823, olt_db!$B$2:$E$70, 2, 0)</f>
        <v>OLT-SMGN-Mega_Land</v>
      </c>
      <c r="C6823" t="s">
        <v>2034</v>
      </c>
      <c r="D6823" s="35" t="s">
        <v>3008</v>
      </c>
      <c r="E6823" s="35" t="s">
        <v>2711</v>
      </c>
      <c r="F6823" s="125">
        <v>2.9401353074730299</v>
      </c>
      <c r="G6823" s="126">
        <v>99.110234096359903</v>
      </c>
      <c r="H6823" s="37">
        <f>ACOS(COS(RADIANS(90-F6824)) * COS(RADIANS(90-F6823)) + SIN(RADIANS(90-F6824)) * SIN(RADIANS(90-F6823)) * COS(RADIANS(G6824-G6823))) * 6371392 * IFERROR(IF(AVERAGEIF('TT History'!$B:$B, D6823, 'TT History'!$E:$E) &gt; 9.8%, 1.1205, IF(AVERAGEIF('TT History'!$B:$B, D6823, 'TT History'!$E:$E) &gt;= 8.5%, 1.1055, 1.0525)), 1.0525)</f>
        <v>16.645629029881448</v>
      </c>
    </row>
    <row r="6824" spans="1:8" x14ac:dyDescent="0.25">
      <c r="A6824" t="s">
        <v>176</v>
      </c>
      <c r="B6824" t="str">
        <f>VLOOKUP(C6824, olt_db!$B$2:$E$70, 2, 0)</f>
        <v>OLT-SMGN-Mega_Land</v>
      </c>
      <c r="C6824" t="s">
        <v>2034</v>
      </c>
      <c r="D6824" s="35" t="s">
        <v>3008</v>
      </c>
      <c r="E6824" s="35" t="s">
        <v>2712</v>
      </c>
      <c r="F6824" s="125">
        <v>2.9401972743124398</v>
      </c>
      <c r="G6824" s="126">
        <v>99.110362275214598</v>
      </c>
      <c r="H6824" s="37">
        <f>ACOS(COS(RADIANS(90-F6825)) * COS(RADIANS(90-F6824)) + SIN(RADIANS(90-F6825)) * SIN(RADIANS(90-F6824)) * COS(RADIANS(G6825-G6824))) * 6371392 * IFERROR(IF(AVERAGEIF('TT History'!$B:$B, D6824, 'TT History'!$E:$E) &gt; 9.8%, 1.1205, IF(AVERAGEIF('TT History'!$B:$B, D6824, 'TT History'!$E:$E) &gt;= 8.5%, 1.1055, 1.0525)), 1.0525)</f>
        <v>21.31039725487306</v>
      </c>
    </row>
    <row r="6825" spans="1:8" x14ac:dyDescent="0.25">
      <c r="A6825" t="s">
        <v>176</v>
      </c>
      <c r="B6825" t="str">
        <f>VLOOKUP(C6825, olt_db!$B$2:$E$70, 2, 0)</f>
        <v>OLT-SMGN-Mega_Land</v>
      </c>
      <c r="C6825" t="s">
        <v>2034</v>
      </c>
      <c r="D6825" s="35" t="s">
        <v>3008</v>
      </c>
      <c r="E6825" s="35" t="s">
        <v>2713</v>
      </c>
      <c r="F6825" s="125">
        <v>2.94026987398016</v>
      </c>
      <c r="G6825" s="126">
        <v>99.110529474066993</v>
      </c>
      <c r="H6825" s="37">
        <f>ACOS(COS(RADIANS(90-F6826)) * COS(RADIANS(90-F6825)) + SIN(RADIANS(90-F6826)) * SIN(RADIANS(90-F6825)) * COS(RADIANS(G6826-G6825))) * 6371392 * IFERROR(IF(AVERAGEIF('TT History'!$B:$B, D6825, 'TT History'!$E:$E) &gt; 9.8%, 1.1205, IF(AVERAGEIF('TT History'!$B:$B, D6825, 'TT History'!$E:$E) &gt;= 8.5%, 1.1055, 1.0525)), 1.0525)</f>
        <v>17.430063672283772</v>
      </c>
    </row>
    <row r="6826" spans="1:8" x14ac:dyDescent="0.25">
      <c r="A6826" t="s">
        <v>176</v>
      </c>
      <c r="B6826" t="str">
        <f>VLOOKUP(C6826, olt_db!$B$2:$E$70, 2, 0)</f>
        <v>OLT-SMGN-Mega_Land</v>
      </c>
      <c r="C6826" t="s">
        <v>2034</v>
      </c>
      <c r="D6826" s="35" t="s">
        <v>3008</v>
      </c>
      <c r="E6826" s="35" t="s">
        <v>2714</v>
      </c>
      <c r="F6826" s="125">
        <v>2.9403364659612699</v>
      </c>
      <c r="G6826" s="126">
        <v>99.110662857028899</v>
      </c>
      <c r="H6826" s="37">
        <f>ACOS(COS(RADIANS(90-F6827)) * COS(RADIANS(90-F6826)) + SIN(RADIANS(90-F6827)) * SIN(RADIANS(90-F6826)) * COS(RADIANS(G6827-G6826))) * 6371392 * IFERROR(IF(AVERAGEIF('TT History'!$B:$B, D6826, 'TT History'!$E:$E) &gt; 9.8%, 1.1205, IF(AVERAGEIF('TT History'!$B:$B, D6826, 'TT History'!$E:$E) &gt;= 8.5%, 1.1055, 1.0525)), 1.0525)</f>
        <v>21.297273645539644</v>
      </c>
    </row>
    <row r="6827" spans="1:8" x14ac:dyDescent="0.25">
      <c r="A6827" t="s">
        <v>176</v>
      </c>
      <c r="B6827" t="str">
        <f>VLOOKUP(C6827, olt_db!$B$2:$E$70, 2, 0)</f>
        <v>OLT-SMGN-Mega_Land</v>
      </c>
      <c r="C6827" t="s">
        <v>2034</v>
      </c>
      <c r="D6827" s="35" t="s">
        <v>3008</v>
      </c>
      <c r="E6827" s="35" t="s">
        <v>2715</v>
      </c>
      <c r="F6827" s="125">
        <v>2.9404145989271502</v>
      </c>
      <c r="G6827" s="126">
        <v>99.110827414246401</v>
      </c>
      <c r="H6827" s="37">
        <f>ACOS(COS(RADIANS(90-F6828)) * COS(RADIANS(90-F6827)) + SIN(RADIANS(90-F6828)) * SIN(RADIANS(90-F6827)) * COS(RADIANS(G6828-G6827))) * 6371392 * IFERROR(IF(AVERAGEIF('TT History'!$B:$B, D6827, 'TT History'!$E:$E) &gt; 9.8%, 1.1205, IF(AVERAGEIF('TT History'!$B:$B, D6827, 'TT History'!$E:$E) &gt;= 8.5%, 1.1055, 1.0525)), 1.0525)</f>
        <v>32.997074611771041</v>
      </c>
    </row>
    <row r="6828" spans="1:8" x14ac:dyDescent="0.25">
      <c r="A6828" t="s">
        <v>176</v>
      </c>
      <c r="B6828" t="str">
        <f>VLOOKUP(C6828, olt_db!$B$2:$E$70, 2, 0)</f>
        <v>OLT-SMGN-Mega_Land</v>
      </c>
      <c r="C6828" t="s">
        <v>2034</v>
      </c>
      <c r="D6828" s="35" t="s">
        <v>3008</v>
      </c>
      <c r="E6828" s="35" t="s">
        <v>2716</v>
      </c>
      <c r="F6828" s="125">
        <v>2.94055862891874</v>
      </c>
      <c r="G6828" s="126">
        <v>99.1110700976174</v>
      </c>
      <c r="H6828" s="37">
        <f>ACOS(COS(RADIANS(90-F6829)) * COS(RADIANS(90-F6828)) + SIN(RADIANS(90-F6829)) * SIN(RADIANS(90-F6828)) * COS(RADIANS(G6829-G6828))) * 6371392 * IFERROR(IF(AVERAGEIF('TT History'!$B:$B, D6828, 'TT History'!$E:$E) &gt; 9.8%, 1.1205, IF(AVERAGEIF('TT History'!$B:$B, D6828, 'TT History'!$E:$E) &gt;= 8.5%, 1.1055, 1.0525)), 1.0525)</f>
        <v>22.860248948911099</v>
      </c>
    </row>
    <row r="6829" spans="1:8" x14ac:dyDescent="0.25">
      <c r="A6829" t="s">
        <v>176</v>
      </c>
      <c r="B6829" t="str">
        <f>VLOOKUP(C6829, olt_db!$B$2:$E$70, 2, 0)</f>
        <v>OLT-SMGN-Mega_Land</v>
      </c>
      <c r="C6829" t="s">
        <v>2034</v>
      </c>
      <c r="D6829" s="35" t="s">
        <v>3008</v>
      </c>
      <c r="E6829" s="35" t="s">
        <v>2717</v>
      </c>
      <c r="F6829" s="125">
        <v>2.94065937218949</v>
      </c>
      <c r="G6829" s="126">
        <v>99.111237652301497</v>
      </c>
      <c r="H6829" s="37">
        <f>ACOS(COS(RADIANS(90-F6830)) * COS(RADIANS(90-F6829)) + SIN(RADIANS(90-F6830)) * SIN(RADIANS(90-F6829)) * COS(RADIANS(G6830-G6829))) * 6371392 * IFERROR(IF(AVERAGEIF('TT History'!$B:$B, D6829, 'TT History'!$E:$E) &gt; 9.8%, 1.1205, IF(AVERAGEIF('TT History'!$B:$B, D6829, 'TT History'!$E:$E) &gt;= 8.5%, 1.1055, 1.0525)), 1.0525)</f>
        <v>27.722992506179054</v>
      </c>
    </row>
    <row r="6830" spans="1:8" x14ac:dyDescent="0.25">
      <c r="A6830" t="s">
        <v>176</v>
      </c>
      <c r="B6830" t="str">
        <f>VLOOKUP(C6830, olt_db!$B$2:$E$70, 2, 0)</f>
        <v>OLT-SMGN-Mega_Land</v>
      </c>
      <c r="C6830" t="s">
        <v>2034</v>
      </c>
      <c r="D6830" s="35" t="s">
        <v>3008</v>
      </c>
      <c r="E6830" s="35" t="s">
        <v>2718</v>
      </c>
      <c r="F6830" s="125">
        <v>2.9407818827376202</v>
      </c>
      <c r="G6830" s="126">
        <v>99.111440645386907</v>
      </c>
      <c r="H6830" s="37">
        <f>ACOS(COS(RADIANS(90-F6831)) * COS(RADIANS(90-F6830)) + SIN(RADIANS(90-F6831)) * SIN(RADIANS(90-F6830)) * COS(RADIANS(G6831-G6830))) * 6371392 * IFERROR(IF(AVERAGEIF('TT History'!$B:$B, D6830, 'TT History'!$E:$E) &gt; 9.8%, 1.1205, IF(AVERAGEIF('TT History'!$B:$B, D6830, 'TT History'!$E:$E) &gt;= 8.5%, 1.1055, 1.0525)), 1.0525)</f>
        <v>22.787407456699675</v>
      </c>
    </row>
    <row r="6831" spans="1:8" x14ac:dyDescent="0.25">
      <c r="A6831" t="s">
        <v>176</v>
      </c>
      <c r="B6831" t="str">
        <f>VLOOKUP(C6831, olt_db!$B$2:$E$70, 2, 0)</f>
        <v>OLT-SMGN-Mega_Land</v>
      </c>
      <c r="C6831" t="s">
        <v>2034</v>
      </c>
      <c r="D6831" s="35" t="s">
        <v>3008</v>
      </c>
      <c r="E6831" s="35" t="s">
        <v>2719</v>
      </c>
      <c r="F6831" s="125">
        <v>2.9408732285266801</v>
      </c>
      <c r="G6831" s="126">
        <v>99.111612811730794</v>
      </c>
      <c r="H6831" s="37">
        <f>ACOS(COS(RADIANS(90-F6832)) * COS(RADIANS(90-F6831)) + SIN(RADIANS(90-F6832)) * SIN(RADIANS(90-F6831)) * COS(RADIANS(G6832-G6831))) * 6371392 * IFERROR(IF(AVERAGEIF('TT History'!$B:$B, D6831, 'TT History'!$E:$E) &gt; 9.8%, 1.1205, IF(AVERAGEIF('TT History'!$B:$B, D6831, 'TT History'!$E:$E) &gt;= 8.5%, 1.1055, 1.0525)), 1.0525)</f>
        <v>23.714587635107772</v>
      </c>
    </row>
    <row r="6832" spans="1:8" x14ac:dyDescent="0.25">
      <c r="A6832" t="s">
        <v>176</v>
      </c>
      <c r="B6832" t="str">
        <f>VLOOKUP(C6832, olt_db!$B$2:$E$70, 2, 0)</f>
        <v>OLT-SMGN-Mega_Land</v>
      </c>
      <c r="C6832" t="s">
        <v>2034</v>
      </c>
      <c r="D6832" s="35" t="s">
        <v>3008</v>
      </c>
      <c r="E6832" s="35" t="s">
        <v>2720</v>
      </c>
      <c r="F6832" s="125">
        <v>2.94097483529954</v>
      </c>
      <c r="G6832" s="126">
        <v>99.111788343519606</v>
      </c>
      <c r="H6832" s="37">
        <f>ACOS(COS(RADIANS(90-F6833)) * COS(RADIANS(90-F6832)) + SIN(RADIANS(90-F6833)) * SIN(RADIANS(90-F6832)) * COS(RADIANS(G6833-G6832))) * 6371392 * IFERROR(IF(AVERAGEIF('TT History'!$B:$B, D6832, 'TT History'!$E:$E) &gt; 9.8%, 1.1205, IF(AVERAGEIF('TT History'!$B:$B, D6832, 'TT History'!$E:$E) &gt;= 8.5%, 1.1055, 1.0525)), 1.0525)</f>
        <v>30.825047877144517</v>
      </c>
    </row>
    <row r="6833" spans="1:8" x14ac:dyDescent="0.25">
      <c r="A6833" t="s">
        <v>176</v>
      </c>
      <c r="B6833" t="str">
        <f>VLOOKUP(C6833, olt_db!$B$2:$E$70, 2, 0)</f>
        <v>OLT-SMGN-Mega_Land</v>
      </c>
      <c r="C6833" t="s">
        <v>2034</v>
      </c>
      <c r="D6833" s="35" t="s">
        <v>3008</v>
      </c>
      <c r="E6833" s="35" t="s">
        <v>2721</v>
      </c>
      <c r="F6833" s="125">
        <v>2.9411126613269398</v>
      </c>
      <c r="G6833" s="126">
        <v>99.112013068973496</v>
      </c>
      <c r="H6833" s="37">
        <f>ACOS(COS(RADIANS(90-F6834)) * COS(RADIANS(90-F6833)) + SIN(RADIANS(90-F6834)) * SIN(RADIANS(90-F6833)) * COS(RADIANS(G6834-G6833))) * 6371392 * IFERROR(IF(AVERAGEIF('TT History'!$B:$B, D6833, 'TT History'!$E:$E) &gt; 9.8%, 1.1205, IF(AVERAGEIF('TT History'!$B:$B, D6833, 'TT History'!$E:$E) &gt;= 8.5%, 1.1055, 1.0525)), 1.0525)</f>
        <v>22.186397438958924</v>
      </c>
    </row>
    <row r="6834" spans="1:8" x14ac:dyDescent="0.25">
      <c r="A6834" t="s">
        <v>176</v>
      </c>
      <c r="B6834" t="str">
        <f>VLOOKUP(C6834, olt_db!$B$2:$E$70, 2, 0)</f>
        <v>OLT-SMGN-Mega_Land</v>
      </c>
      <c r="C6834" t="s">
        <v>2034</v>
      </c>
      <c r="D6834" s="35" t="s">
        <v>3008</v>
      </c>
      <c r="E6834" s="35" t="s">
        <v>2722</v>
      </c>
      <c r="F6834" s="125">
        <v>2.9412082955794001</v>
      </c>
      <c r="G6834" s="126">
        <v>99.112176958941703</v>
      </c>
      <c r="H6834" s="37">
        <f>ACOS(COS(RADIANS(90-F6835)) * COS(RADIANS(90-F6834)) + SIN(RADIANS(90-F6835)) * SIN(RADIANS(90-F6834)) * COS(RADIANS(G6835-G6834))) * 6371392 * IFERROR(IF(AVERAGEIF('TT History'!$B:$B, D6834, 'TT History'!$E:$E) &gt; 9.8%, 1.1205, IF(AVERAGEIF('TT History'!$B:$B, D6834, 'TT History'!$E:$E) &gt;= 8.5%, 1.1055, 1.0525)), 1.0525)</f>
        <v>30.613933295008238</v>
      </c>
    </row>
    <row r="6835" spans="1:8" x14ac:dyDescent="0.25">
      <c r="A6835" t="s">
        <v>176</v>
      </c>
      <c r="B6835" t="str">
        <f>VLOOKUP(C6835, olt_db!$B$2:$E$70, 2, 0)</f>
        <v>OLT-SMGN-Mega_Land</v>
      </c>
      <c r="C6835" t="s">
        <v>2034</v>
      </c>
      <c r="D6835" s="35" t="s">
        <v>3008</v>
      </c>
      <c r="E6835" s="35" t="s">
        <v>2723</v>
      </c>
      <c r="F6835" s="125">
        <v>2.94131885974492</v>
      </c>
      <c r="G6835" s="126">
        <v>99.112414324974495</v>
      </c>
      <c r="H6835" s="37">
        <f>ACOS(COS(RADIANS(90-F6836)) * COS(RADIANS(90-F6835)) + SIN(RADIANS(90-F6836)) * SIN(RADIANS(90-F6835)) * COS(RADIANS(G6836-G6835))) * 6371392 * IFERROR(IF(AVERAGEIF('TT History'!$B:$B, D6835, 'TT History'!$E:$E) &gt; 9.8%, 1.1205, IF(AVERAGEIF('TT History'!$B:$B, D6835, 'TT History'!$E:$E) &gt;= 8.5%, 1.1055, 1.0525)), 1.0525)</f>
        <v>35.055642931560634</v>
      </c>
    </row>
    <row r="6836" spans="1:8" x14ac:dyDescent="0.25">
      <c r="A6836" t="s">
        <v>176</v>
      </c>
      <c r="B6836" t="str">
        <f>VLOOKUP(C6836, olt_db!$B$2:$E$70, 2, 0)</f>
        <v>OLT-SMGN-Mega_Land</v>
      </c>
      <c r="C6836" t="s">
        <v>2034</v>
      </c>
      <c r="D6836" s="35" t="s">
        <v>3008</v>
      </c>
      <c r="E6836" s="35" t="s">
        <v>2724</v>
      </c>
      <c r="F6836" s="125">
        <v>2.9414409192984099</v>
      </c>
      <c r="G6836" s="126">
        <v>99.112688205631898</v>
      </c>
      <c r="H6836" s="37">
        <f>ACOS(COS(RADIANS(90-F6837)) * COS(RADIANS(90-F6836)) + SIN(RADIANS(90-F6837)) * SIN(RADIANS(90-F6836)) * COS(RADIANS(G6837-G6836))) * 6371392 * IFERROR(IF(AVERAGEIF('TT History'!$B:$B, D6836, 'TT History'!$E:$E) &gt; 9.8%, 1.1205, IF(AVERAGEIF('TT History'!$B:$B, D6836, 'TT History'!$E:$E) &gt;= 8.5%, 1.1055, 1.0525)), 1.0525)</f>
        <v>24.626123948644373</v>
      </c>
    </row>
    <row r="6837" spans="1:8" x14ac:dyDescent="0.25">
      <c r="A6837" t="s">
        <v>176</v>
      </c>
      <c r="B6837" t="str">
        <f>VLOOKUP(C6837, olt_db!$B$2:$E$70, 2, 0)</f>
        <v>OLT-SMGN-Mega_Land</v>
      </c>
      <c r="C6837" t="s">
        <v>2034</v>
      </c>
      <c r="D6837" s="35" t="s">
        <v>3008</v>
      </c>
      <c r="E6837" s="35" t="s">
        <v>2725</v>
      </c>
      <c r="F6837" s="125">
        <v>2.9415293285343602</v>
      </c>
      <c r="G6837" s="126">
        <v>99.112879390019401</v>
      </c>
      <c r="H6837" s="37">
        <f>ACOS(COS(RADIANS(90-F6838)) * COS(RADIANS(90-F6837)) + SIN(RADIANS(90-F6838)) * SIN(RADIANS(90-F6837)) * COS(RADIANS(G6838-G6837))) * 6371392 * IFERROR(IF(AVERAGEIF('TT History'!$B:$B, D6837, 'TT History'!$E:$E) &gt; 9.8%, 1.1205, IF(AVERAGEIF('TT History'!$B:$B, D6837, 'TT History'!$E:$E) &gt;= 8.5%, 1.1055, 1.0525)), 1.0525)</f>
        <v>24.659957318511882</v>
      </c>
    </row>
    <row r="6838" spans="1:8" x14ac:dyDescent="0.25">
      <c r="A6838" t="s">
        <v>176</v>
      </c>
      <c r="B6838" t="str">
        <f>VLOOKUP(C6838, olt_db!$B$2:$E$70, 2, 0)</f>
        <v>OLT-SMGN-Mega_Land</v>
      </c>
      <c r="C6838" t="s">
        <v>2034</v>
      </c>
      <c r="D6838" s="35" t="s">
        <v>3008</v>
      </c>
      <c r="E6838" s="35" t="s">
        <v>2726</v>
      </c>
      <c r="F6838" s="125">
        <v>2.9415828517905598</v>
      </c>
      <c r="G6838" s="126">
        <v>99.113083442353698</v>
      </c>
      <c r="H6838" s="37">
        <f>ACOS(COS(RADIANS(90-F6839)) * COS(RADIANS(90-F6838)) + SIN(RADIANS(90-F6839)) * SIN(RADIANS(90-F6838)) * COS(RADIANS(G6839-G6838))) * 6371392 * IFERROR(IF(AVERAGEIF('TT History'!$B:$B, D6838, 'TT History'!$E:$E) &gt; 9.8%, 1.1205, IF(AVERAGEIF('TT History'!$B:$B, D6838, 'TT History'!$E:$E) &gt;= 8.5%, 1.1055, 1.0525)), 1.0525)</f>
        <v>25.658110319953131</v>
      </c>
    </row>
    <row r="6839" spans="1:8" x14ac:dyDescent="0.25">
      <c r="A6839" t="s">
        <v>176</v>
      </c>
      <c r="B6839" t="str">
        <f>VLOOKUP(C6839, olt_db!$B$2:$E$70, 2, 0)</f>
        <v>OLT-SMGN-Mega_Land</v>
      </c>
      <c r="C6839" t="s">
        <v>2034</v>
      </c>
      <c r="D6839" s="35" t="s">
        <v>3008</v>
      </c>
      <c r="E6839" s="35" t="s">
        <v>2727</v>
      </c>
      <c r="F6839" s="125">
        <v>2.9416248554998901</v>
      </c>
      <c r="G6839" s="126">
        <v>99.113298891348094</v>
      </c>
      <c r="H6839" s="37">
        <f>ACOS(COS(RADIANS(90-F6840)) * COS(RADIANS(90-F6839)) + SIN(RADIANS(90-F6840)) * SIN(RADIANS(90-F6839)) * COS(RADIANS(G6840-G6839))) * 6371392 * IFERROR(IF(AVERAGEIF('TT History'!$B:$B, D6839, 'TT History'!$E:$E) &gt; 9.8%, 1.1205, IF(AVERAGEIF('TT History'!$B:$B, D6839, 'TT History'!$E:$E) &gt;= 8.5%, 1.1055, 1.0525)), 1.0525)</f>
        <v>8.0797700547707123</v>
      </c>
    </row>
    <row r="6840" spans="1:8" x14ac:dyDescent="0.25">
      <c r="A6840" t="s">
        <v>176</v>
      </c>
      <c r="B6840" t="str">
        <f>VLOOKUP(C6840, olt_db!$B$2:$E$70, 2, 0)</f>
        <v>OLT-SMGN-Mega_Land</v>
      </c>
      <c r="C6840" t="s">
        <v>2034</v>
      </c>
      <c r="D6840" s="35" t="s">
        <v>3008</v>
      </c>
      <c r="E6840" s="35" t="s">
        <v>2728</v>
      </c>
      <c r="F6840" s="125">
        <v>2.9416929590093699</v>
      </c>
      <c r="G6840" s="126">
        <v>99.113310205970905</v>
      </c>
      <c r="H6840" s="37">
        <f>ACOS(COS(RADIANS(90-F6841)) * COS(RADIANS(90-F6840)) + SIN(RADIANS(90-F6841)) * SIN(RADIANS(90-F6840)) * COS(RADIANS(G6841-G6840))) * 6371392 * IFERROR(IF(AVERAGEIF('TT History'!$B:$B, D6840, 'TT History'!$E:$E) &gt; 9.8%, 1.1205, IF(AVERAGEIF('TT History'!$B:$B, D6840, 'TT History'!$E:$E) &gt;= 8.5%, 1.1055, 1.0525)), 1.0525)</f>
        <v>29.019040094895569</v>
      </c>
    </row>
    <row r="6841" spans="1:8" x14ac:dyDescent="0.25">
      <c r="A6841" t="s">
        <v>176</v>
      </c>
      <c r="B6841" t="str">
        <f>VLOOKUP(C6841, olt_db!$B$2:$E$70, 2, 0)</f>
        <v>OLT-SMGN-Mega_Land</v>
      </c>
      <c r="C6841" t="s">
        <v>2034</v>
      </c>
      <c r="D6841" s="35" t="s">
        <v>3008</v>
      </c>
      <c r="E6841" s="35" t="s">
        <v>2729</v>
      </c>
      <c r="F6841" s="125">
        <v>2.9417447603478002</v>
      </c>
      <c r="G6841" s="126">
        <v>99.113552994498505</v>
      </c>
      <c r="H6841" s="37">
        <f>ACOS(COS(RADIANS(90-F6842)) * COS(RADIANS(90-F6841)) + SIN(RADIANS(90-F6842)) * SIN(RADIANS(90-F6841)) * COS(RADIANS(G6842-G6841))) * 6371392 * IFERROR(IF(AVERAGEIF('TT History'!$B:$B, D6841, 'TT History'!$E:$E) &gt; 9.8%, 1.1205, IF(AVERAGEIF('TT History'!$B:$B, D6841, 'TT History'!$E:$E) &gt;= 8.5%, 1.1055, 1.0525)), 1.0525)</f>
        <v>25.157435307242796</v>
      </c>
    </row>
    <row r="6842" spans="1:8" x14ac:dyDescent="0.25">
      <c r="A6842" t="s">
        <v>176</v>
      </c>
      <c r="B6842" t="str">
        <f>VLOOKUP(C6842, olt_db!$B$2:$E$70, 2, 0)</f>
        <v>OLT-SMGN-Mega_Land</v>
      </c>
      <c r="C6842" t="s">
        <v>2034</v>
      </c>
      <c r="D6842" s="35" t="s">
        <v>3008</v>
      </c>
      <c r="E6842" s="35" t="s">
        <v>2730</v>
      </c>
      <c r="F6842" s="125">
        <v>2.9418164667990299</v>
      </c>
      <c r="G6842" s="126">
        <v>99.113755895848001</v>
      </c>
      <c r="H6842" s="37">
        <f>ACOS(COS(RADIANS(90-F6843)) * COS(RADIANS(90-F6842)) + SIN(RADIANS(90-F6843)) * SIN(RADIANS(90-F6842)) * COS(RADIANS(G6843-G6842))) * 6371392 * IFERROR(IF(AVERAGEIF('TT History'!$B:$B, D6842, 'TT History'!$E:$E) &gt; 9.8%, 1.1205, IF(AVERAGEIF('TT History'!$B:$B, D6842, 'TT History'!$E:$E) &gt;= 8.5%, 1.1055, 1.0525)), 1.0525)</f>
        <v>27.699931745500006</v>
      </c>
    </row>
    <row r="6843" spans="1:8" x14ac:dyDescent="0.25">
      <c r="A6843" t="s">
        <v>176</v>
      </c>
      <c r="B6843" t="str">
        <f>VLOOKUP(C6843, olt_db!$B$2:$E$70, 2, 0)</f>
        <v>OLT-SMGN-Mega_Land</v>
      </c>
      <c r="C6843" t="s">
        <v>2034</v>
      </c>
      <c r="D6843" s="35" t="s">
        <v>3008</v>
      </c>
      <c r="E6843" s="35" t="s">
        <v>2731</v>
      </c>
      <c r="F6843" s="125">
        <v>2.9419430312529098</v>
      </c>
      <c r="G6843" s="126">
        <v>99.113956147213997</v>
      </c>
      <c r="H6843" s="37">
        <f>ACOS(COS(RADIANS(90-F6844)) * COS(RADIANS(90-F6843)) + SIN(RADIANS(90-F6844)) * SIN(RADIANS(90-F6843)) * COS(RADIANS(G6844-G6843))) * 6371392 * IFERROR(IF(AVERAGEIF('TT History'!$B:$B, D6843, 'TT History'!$E:$E) &gt; 9.8%, 1.1205, IF(AVERAGEIF('TT History'!$B:$B, D6843, 'TT History'!$E:$E) &gt;= 8.5%, 1.1055, 1.0525)), 1.0525)</f>
        <v>24.561976391403295</v>
      </c>
    </row>
    <row r="6844" spans="1:8" x14ac:dyDescent="0.25">
      <c r="A6844" t="s">
        <v>176</v>
      </c>
      <c r="B6844" t="str">
        <f>VLOOKUP(C6844, olt_db!$B$2:$E$70, 2, 0)</f>
        <v>OLT-SMGN-Mega_Land</v>
      </c>
      <c r="C6844" t="s">
        <v>2034</v>
      </c>
      <c r="D6844" s="35" t="s">
        <v>3008</v>
      </c>
      <c r="E6844" s="35" t="s">
        <v>2732</v>
      </c>
      <c r="F6844" s="125">
        <v>2.9420588001156802</v>
      </c>
      <c r="G6844" s="126">
        <v>99.114131416153796</v>
      </c>
      <c r="H6844" s="37">
        <f>ACOS(COS(RADIANS(90-F6845)) * COS(RADIANS(90-F6844)) + SIN(RADIANS(90-F6845)) * SIN(RADIANS(90-F6844)) * COS(RADIANS(G6845-G6844))) * 6371392 * IFERROR(IF(AVERAGEIF('TT History'!$B:$B, D6844, 'TT History'!$E:$E) &gt; 9.8%, 1.1205, IF(AVERAGEIF('TT History'!$B:$B, D6844, 'TT History'!$E:$E) &gt;= 8.5%, 1.1055, 1.0525)), 1.0525)</f>
        <v>18.000472023102795</v>
      </c>
    </row>
    <row r="6845" spans="1:8" x14ac:dyDescent="0.25">
      <c r="A6845" t="s">
        <v>176</v>
      </c>
      <c r="B6845" t="str">
        <f>VLOOKUP(C6845, olt_db!$B$2:$E$70, 2, 0)</f>
        <v>OLT-SMGN-Mega_Land</v>
      </c>
      <c r="C6845" t="s">
        <v>2034</v>
      </c>
      <c r="D6845" s="35" t="s">
        <v>3008</v>
      </c>
      <c r="E6845" s="35" t="s">
        <v>2733</v>
      </c>
      <c r="F6845" s="125">
        <v>2.9421763162918499</v>
      </c>
      <c r="G6845" s="126">
        <v>99.114230759470999</v>
      </c>
      <c r="H6845" s="37">
        <f>ACOS(COS(RADIANS(90-F6846)) * COS(RADIANS(90-F6845)) + SIN(RADIANS(90-F6846)) * SIN(RADIANS(90-F6845)) * COS(RADIANS(G6846-G6845))) * 6371392 * IFERROR(IF(AVERAGEIF('TT History'!$B:$B, D6845, 'TT History'!$E:$E) &gt; 9.8%, 1.1205, IF(AVERAGEIF('TT History'!$B:$B, D6845, 'TT History'!$E:$E) &gt;= 8.5%, 1.1055, 1.0525)), 1.0525)</f>
        <v>13.83093777927454</v>
      </c>
    </row>
    <row r="6846" spans="1:8" x14ac:dyDescent="0.25">
      <c r="A6846" t="s">
        <v>176</v>
      </c>
      <c r="B6846" t="str">
        <f>VLOOKUP(C6846, olt_db!$B$2:$E$70, 2, 0)</f>
        <v>OLT-SMGN-Mega_Land</v>
      </c>
      <c r="C6846" t="s">
        <v>2034</v>
      </c>
      <c r="D6846" s="35" t="s">
        <v>3008</v>
      </c>
      <c r="E6846" s="35" t="s">
        <v>2734</v>
      </c>
      <c r="F6846" s="125">
        <v>2.9422846455772298</v>
      </c>
      <c r="G6846" s="126">
        <v>99.114278045429302</v>
      </c>
      <c r="H6846" s="37">
        <f>ACOS(COS(RADIANS(90-F6847)) * COS(RADIANS(90-F6846)) + SIN(RADIANS(90-F6847)) * SIN(RADIANS(90-F6846)) * COS(RADIANS(G6847-G6846))) * 6371392 * IFERROR(IF(AVERAGEIF('TT History'!$B:$B, D6846, 'TT History'!$E:$E) &gt; 9.8%, 1.1205, IF(AVERAGEIF('TT History'!$B:$B, D6846, 'TT History'!$E:$E) &gt;= 8.5%, 1.1055, 1.0525)), 1.0525)</f>
        <v>11.10163405790937</v>
      </c>
    </row>
    <row r="6847" spans="1:8" x14ac:dyDescent="0.25">
      <c r="A6847" t="s">
        <v>176</v>
      </c>
      <c r="B6847" t="str">
        <f>VLOOKUP(C6847, olt_db!$B$2:$E$70, 2, 0)</f>
        <v>OLT-SMGN-Mega_Land</v>
      </c>
      <c r="C6847" t="s">
        <v>2034</v>
      </c>
      <c r="D6847" s="35" t="s">
        <v>3008</v>
      </c>
      <c r="E6847" s="35" t="s">
        <v>2735</v>
      </c>
      <c r="F6847" s="125">
        <v>2.9423107452041002</v>
      </c>
      <c r="G6847" s="126">
        <v>99.114369356096702</v>
      </c>
      <c r="H6847" s="37">
        <f>ACOS(COS(RADIANS(90-F6848)) * COS(RADIANS(90-F6847)) + SIN(RADIANS(90-F6848)) * SIN(RADIANS(90-F6847)) * COS(RADIANS(G6848-G6847))) * 6371392 * IFERROR(IF(AVERAGEIF('TT History'!$B:$B, D6847, 'TT History'!$E:$E) &gt; 9.8%, 1.1205, IF(AVERAGEIF('TT History'!$B:$B, D6847, 'TT History'!$E:$E) &gt;= 8.5%, 1.1055, 1.0525)), 1.0525)</f>
        <v>15.785390508966193</v>
      </c>
    </row>
    <row r="6848" spans="1:8" x14ac:dyDescent="0.25">
      <c r="A6848" t="s">
        <v>176</v>
      </c>
      <c r="B6848" t="str">
        <f>VLOOKUP(C6848, olt_db!$B$2:$E$70, 2, 0)</f>
        <v>OLT-SMGN-Mega_Land</v>
      </c>
      <c r="C6848" t="s">
        <v>2034</v>
      </c>
      <c r="D6848" s="35" t="s">
        <v>3008</v>
      </c>
      <c r="E6848" s="35" t="s">
        <v>2736</v>
      </c>
      <c r="F6848" s="125">
        <v>2.9424260376400202</v>
      </c>
      <c r="G6848" s="126">
        <v>99.114439440196804</v>
      </c>
      <c r="H6848" s="37">
        <f>ACOS(COS(RADIANS(90-F6849)) * COS(RADIANS(90-F6848)) + SIN(RADIANS(90-F6849)) * SIN(RADIANS(90-F6848)) * COS(RADIANS(G6849-G6848))) * 6371392 * IFERROR(IF(AVERAGEIF('TT History'!$B:$B, D6848, 'TT History'!$E:$E) &gt; 9.8%, 1.1205, IF(AVERAGEIF('TT History'!$B:$B, D6848, 'TT History'!$E:$E) &gt;= 8.5%, 1.1055, 1.0525)), 1.0525)</f>
        <v>16.684275402511343</v>
      </c>
    </row>
    <row r="6849" spans="1:8" x14ac:dyDescent="0.25">
      <c r="A6849" t="s">
        <v>176</v>
      </c>
      <c r="B6849" t="str">
        <f>VLOOKUP(C6849, olt_db!$B$2:$E$70, 2, 0)</f>
        <v>OLT-SMGN-Mega_Land</v>
      </c>
      <c r="C6849" t="s">
        <v>2034</v>
      </c>
      <c r="D6849" s="35" t="s">
        <v>3008</v>
      </c>
      <c r="E6849" s="35" t="s">
        <v>2737</v>
      </c>
      <c r="F6849" s="125">
        <v>2.9425309171578302</v>
      </c>
      <c r="G6849" s="126">
        <v>99.114536117608793</v>
      </c>
      <c r="H6849" s="37">
        <f>ACOS(COS(RADIANS(90-F6850)) * COS(RADIANS(90-F6849)) + SIN(RADIANS(90-F6850)) * SIN(RADIANS(90-F6849)) * COS(RADIANS(G6850-G6849))) * 6371392 * IFERROR(IF(AVERAGEIF('TT History'!$B:$B, D6849, 'TT History'!$E:$E) &gt; 9.8%, 1.1205, IF(AVERAGEIF('TT History'!$B:$B, D6849, 'TT History'!$E:$E) &gt;= 8.5%, 1.1055, 1.0525)), 1.0525)</f>
        <v>15.777798032464995</v>
      </c>
    </row>
    <row r="6850" spans="1:8" x14ac:dyDescent="0.25">
      <c r="A6850" t="s">
        <v>176</v>
      </c>
      <c r="B6850" t="str">
        <f>VLOOKUP(C6850, olt_db!$B$2:$E$70, 2, 0)</f>
        <v>OLT-SMGN-Mega_Land</v>
      </c>
      <c r="C6850" t="s">
        <v>2034</v>
      </c>
      <c r="D6850" s="35" t="s">
        <v>3008</v>
      </c>
      <c r="E6850" s="35" t="s">
        <v>2738</v>
      </c>
      <c r="F6850" s="125">
        <v>2.9425845124304302</v>
      </c>
      <c r="G6850" s="126">
        <v>99.114659972958705</v>
      </c>
      <c r="H6850" s="37">
        <f>ACOS(COS(RADIANS(90-F6851)) * COS(RADIANS(90-F6850)) + SIN(RADIANS(90-F6851)) * SIN(RADIANS(90-F6850)) * COS(RADIANS(G6851-G6850))) * 6371392 * IFERROR(IF(AVERAGEIF('TT History'!$B:$B, D6850, 'TT History'!$E:$E) &gt; 9.8%, 1.1205, IF(AVERAGEIF('TT History'!$B:$B, D6850, 'TT History'!$E:$E) &gt;= 8.5%, 1.1055, 1.0525)), 1.0525)</f>
        <v>31.491453941074408</v>
      </c>
    </row>
    <row r="6851" spans="1:8" x14ac:dyDescent="0.25">
      <c r="A6851" t="s">
        <v>176</v>
      </c>
      <c r="B6851" t="str">
        <f>VLOOKUP(C6851, olt_db!$B$2:$E$70, 2, 0)</f>
        <v>OLT-SMGN-Mega_Land</v>
      </c>
      <c r="C6851" t="s">
        <v>2034</v>
      </c>
      <c r="D6851" s="35" t="s">
        <v>3008</v>
      </c>
      <c r="E6851" s="35" t="s">
        <v>2739</v>
      </c>
      <c r="F6851" s="125">
        <v>2.9426031877965699</v>
      </c>
      <c r="G6851" s="126">
        <v>99.114928744032198</v>
      </c>
      <c r="H6851" s="37">
        <f>ACOS(COS(RADIANS(90-F6852)) * COS(RADIANS(90-F6851)) + SIN(RADIANS(90-F6852)) * SIN(RADIANS(90-F6851)) * COS(RADIANS(G6852-G6851))) * 6371392 * IFERROR(IF(AVERAGEIF('TT History'!$B:$B, D6851, 'TT History'!$E:$E) &gt; 9.8%, 1.1205, IF(AVERAGEIF('TT History'!$B:$B, D6851, 'TT History'!$E:$E) &gt;= 8.5%, 1.1055, 1.0525)), 1.0525)</f>
        <v>25.105983478365946</v>
      </c>
    </row>
    <row r="6852" spans="1:8" x14ac:dyDescent="0.25">
      <c r="A6852" t="s">
        <v>176</v>
      </c>
      <c r="B6852" t="str">
        <f>VLOOKUP(C6852, olt_db!$B$2:$E$70, 2, 0)</f>
        <v>OLT-SMGN-Mega_Land</v>
      </c>
      <c r="C6852" t="s">
        <v>2034</v>
      </c>
      <c r="D6852" s="35" t="s">
        <v>3008</v>
      </c>
      <c r="E6852" s="35" t="s">
        <v>2740</v>
      </c>
      <c r="F6852" s="125">
        <v>2.9426252585439898</v>
      </c>
      <c r="G6852" s="126">
        <v>99.115142394385003</v>
      </c>
      <c r="H6852" s="37">
        <f>ACOS(COS(RADIANS(90-F6853)) * COS(RADIANS(90-F6852)) + SIN(RADIANS(90-F6853)) * SIN(RADIANS(90-F6852)) * COS(RADIANS(G6853-G6852))) * 6371392 * IFERROR(IF(AVERAGEIF('TT History'!$B:$B, D6852, 'TT History'!$E:$E) &gt; 9.8%, 1.1205, IF(AVERAGEIF('TT History'!$B:$B, D6852, 'TT History'!$E:$E) &gt;= 8.5%, 1.1055, 1.0525)), 1.0525)</f>
        <v>24.053846030776036</v>
      </c>
    </row>
    <row r="6853" spans="1:8" x14ac:dyDescent="0.25">
      <c r="A6853" t="s">
        <v>176</v>
      </c>
      <c r="B6853" t="str">
        <f>VLOOKUP(C6853, olt_db!$B$2:$E$70, 2, 0)</f>
        <v>OLT-SMGN-Mega_Land</v>
      </c>
      <c r="C6853" t="s">
        <v>2034</v>
      </c>
      <c r="D6853" s="35" t="s">
        <v>3008</v>
      </c>
      <c r="E6853" s="35" t="s">
        <v>2741</v>
      </c>
      <c r="F6853" s="125">
        <v>2.94263488656195</v>
      </c>
      <c r="G6853" s="126">
        <v>99.115347957762907</v>
      </c>
      <c r="H6853" s="37">
        <f>ACOS(COS(RADIANS(90-F6854)) * COS(RADIANS(90-F6853)) + SIN(RADIANS(90-F6854)) * SIN(RADIANS(90-F6853)) * COS(RADIANS(G6854-G6853))) * 6371392 * IFERROR(IF(AVERAGEIF('TT History'!$B:$B, D6853, 'TT History'!$E:$E) &gt; 9.8%, 1.1205, IF(AVERAGEIF('TT History'!$B:$B, D6853, 'TT History'!$E:$E) &gt;= 8.5%, 1.1055, 1.0525)), 1.0525)</f>
        <v>23.419487633500449</v>
      </c>
    </row>
    <row r="6854" spans="1:8" x14ac:dyDescent="0.25">
      <c r="A6854" t="s">
        <v>176</v>
      </c>
      <c r="B6854" t="str">
        <f>VLOOKUP(C6854, olt_db!$B$2:$E$70, 2, 0)</f>
        <v>OLT-SMGN-Mega_Land</v>
      </c>
      <c r="C6854" t="s">
        <v>2034</v>
      </c>
      <c r="D6854" s="35" t="s">
        <v>3008</v>
      </c>
      <c r="E6854" s="35" t="s">
        <v>2742</v>
      </c>
      <c r="F6854" s="125">
        <v>2.9426861914109499</v>
      </c>
      <c r="G6854" s="126">
        <v>99.115541621731296</v>
      </c>
      <c r="H6854" s="37">
        <f>ACOS(COS(RADIANS(90-F6855)) * COS(RADIANS(90-F6854)) + SIN(RADIANS(90-F6855)) * SIN(RADIANS(90-F6854)) * COS(RADIANS(G6855-G6854))) * 6371392 * IFERROR(IF(AVERAGEIF('TT History'!$B:$B, D6854, 'TT History'!$E:$E) &gt; 9.8%, 1.1205, IF(AVERAGEIF('TT History'!$B:$B, D6854, 'TT History'!$E:$E) &gt;= 8.5%, 1.1055, 1.0525)), 1.0525)</f>
        <v>20.698341941677384</v>
      </c>
    </row>
    <row r="6855" spans="1:8" x14ac:dyDescent="0.25">
      <c r="A6855" t="s">
        <v>176</v>
      </c>
      <c r="B6855" t="str">
        <f>VLOOKUP(C6855, olt_db!$B$2:$E$70, 2, 0)</f>
        <v>OLT-SMGN-Mega_Land</v>
      </c>
      <c r="C6855" t="s">
        <v>2034</v>
      </c>
      <c r="D6855" s="35" t="s">
        <v>3008</v>
      </c>
      <c r="E6855" s="35" t="s">
        <v>2743</v>
      </c>
      <c r="F6855" s="125">
        <v>2.94271596499292</v>
      </c>
      <c r="G6855" s="126">
        <v>99.115716178698307</v>
      </c>
      <c r="H6855" s="37">
        <f>ACOS(COS(RADIANS(90-F6856)) * COS(RADIANS(90-F6855)) + SIN(RADIANS(90-F6856)) * SIN(RADIANS(90-F6855)) * COS(RADIANS(G6856-G6855))) * 6371392 * IFERROR(IF(AVERAGEIF('TT History'!$B:$B, D6855, 'TT History'!$E:$E) &gt; 9.8%, 1.1205, IF(AVERAGEIF('TT History'!$B:$B, D6855, 'TT History'!$E:$E) &gt;= 8.5%, 1.1055, 1.0525)), 1.0525)</f>
        <v>20.027034561996931</v>
      </c>
    </row>
    <row r="6856" spans="1:8" x14ac:dyDescent="0.25">
      <c r="A6856" t="s">
        <v>176</v>
      </c>
      <c r="B6856" t="str">
        <f>VLOOKUP(C6856, olt_db!$B$2:$E$70, 2, 0)</f>
        <v>OLT-SMGN-Mega_Land</v>
      </c>
      <c r="C6856" t="s">
        <v>2034</v>
      </c>
      <c r="D6856" s="35" t="s">
        <v>3008</v>
      </c>
      <c r="E6856" s="35" t="s">
        <v>2744</v>
      </c>
      <c r="F6856" s="125">
        <v>2.9427523061959202</v>
      </c>
      <c r="G6856" s="126">
        <v>99.115883610034004</v>
      </c>
      <c r="H6856" s="37">
        <f>ACOS(COS(RADIANS(90-F6857)) * COS(RADIANS(90-F6856)) + SIN(RADIANS(90-F6857)) * SIN(RADIANS(90-F6856)) * COS(RADIANS(G6857-G6856))) * 6371392 * IFERROR(IF(AVERAGEIF('TT History'!$B:$B, D6856, 'TT History'!$E:$E) &gt; 9.8%, 1.1205, IF(AVERAGEIF('TT History'!$B:$B, D6856, 'TT History'!$E:$E) &gt;= 8.5%, 1.1055, 1.0525)), 1.0525)</f>
        <v>10.285052843070803</v>
      </c>
    </row>
    <row r="6857" spans="1:8" x14ac:dyDescent="0.25">
      <c r="A6857" t="s">
        <v>176</v>
      </c>
      <c r="B6857" t="str">
        <f>VLOOKUP(C6857, olt_db!$B$2:$E$70, 2, 0)</f>
        <v>OLT-SMGN-Mega_Land</v>
      </c>
      <c r="C6857" t="s">
        <v>2034</v>
      </c>
      <c r="D6857" s="35" t="s">
        <v>3008</v>
      </c>
      <c r="E6857" s="35" t="s">
        <v>2745</v>
      </c>
      <c r="F6857" s="125">
        <v>2.9428176902943401</v>
      </c>
      <c r="G6857" s="126">
        <v>99.115942394853803</v>
      </c>
      <c r="H6857" s="37">
        <f>ACOS(COS(RADIANS(90-F6858)) * COS(RADIANS(90-F6857)) + SIN(RADIANS(90-F6858)) * SIN(RADIANS(90-F6857)) * COS(RADIANS(G6858-G6857))) * 6371392 * IFERROR(IF(AVERAGEIF('TT History'!$B:$B, D6857, 'TT History'!$E:$E) &gt; 9.8%, 1.1205, IF(AVERAGEIF('TT History'!$B:$B, D6857, 'TT History'!$E:$E) &gt;= 8.5%, 1.1055, 1.0525)), 1.0525)</f>
        <v>16.797303485474039</v>
      </c>
    </row>
    <row r="6858" spans="1:8" x14ac:dyDescent="0.25">
      <c r="A6858" t="s">
        <v>176</v>
      </c>
      <c r="B6858" t="str">
        <f>VLOOKUP(C6858, olt_db!$B$2:$E$70, 2, 0)</f>
        <v>OLT-SMGN-Mega_Land</v>
      </c>
      <c r="C6858" t="s">
        <v>2034</v>
      </c>
      <c r="D6858" s="35" t="s">
        <v>3008</v>
      </c>
      <c r="E6858" s="35" t="s">
        <v>2746</v>
      </c>
      <c r="F6858" s="125">
        <v>2.9428570930988802</v>
      </c>
      <c r="G6858" s="126">
        <v>99.116080583396993</v>
      </c>
      <c r="H6858" s="37">
        <f>ACOS(COS(RADIANS(90-F6859)) * COS(RADIANS(90-F6858)) + SIN(RADIANS(90-F6859)) * SIN(RADIANS(90-F6858)) * COS(RADIANS(G6859-G6858))) * 6371392 * IFERROR(IF(AVERAGEIF('TT History'!$B:$B, D6858, 'TT History'!$E:$E) &gt; 9.8%, 1.1205, IF(AVERAGEIF('TT History'!$B:$B, D6858, 'TT History'!$E:$E) &gt;= 8.5%, 1.1055, 1.0525)), 1.0525)</f>
        <v>15.392751609761262</v>
      </c>
    </row>
    <row r="6859" spans="1:8" x14ac:dyDescent="0.25">
      <c r="A6859" t="s">
        <v>176</v>
      </c>
      <c r="B6859" t="str">
        <f>VLOOKUP(C6859, olt_db!$B$2:$E$70, 2, 0)</f>
        <v>OLT-SMGN-Mega_Land</v>
      </c>
      <c r="C6859" t="s">
        <v>2034</v>
      </c>
      <c r="D6859" s="35" t="s">
        <v>3008</v>
      </c>
      <c r="E6859" s="35" t="s">
        <v>2747</v>
      </c>
      <c r="F6859" s="125">
        <v>2.9428936598282198</v>
      </c>
      <c r="G6859" s="126">
        <v>99.116207083250799</v>
      </c>
      <c r="H6859" s="37">
        <f>ACOS(COS(RADIANS(90-F6860)) * COS(RADIANS(90-F6859)) + SIN(RADIANS(90-F6860)) * SIN(RADIANS(90-F6859)) * COS(RADIANS(G6860-G6859))) * 6371392 * IFERROR(IF(AVERAGEIF('TT History'!$B:$B, D6859, 'TT History'!$E:$E) &gt; 9.8%, 1.1205, IF(AVERAGEIF('TT History'!$B:$B, D6859, 'TT History'!$E:$E) &gt;= 8.5%, 1.1055, 1.0525)), 1.0525)</f>
        <v>16.64472920972343</v>
      </c>
    </row>
    <row r="6860" spans="1:8" x14ac:dyDescent="0.25">
      <c r="A6860" t="s">
        <v>176</v>
      </c>
      <c r="B6860" t="str">
        <f>VLOOKUP(C6860, olt_db!$B$2:$E$70, 2, 0)</f>
        <v>OLT-SMGN-Mega_Land</v>
      </c>
      <c r="C6860" t="s">
        <v>2034</v>
      </c>
      <c r="D6860" s="35" t="s">
        <v>3008</v>
      </c>
      <c r="E6860" s="35" t="s">
        <v>2748</v>
      </c>
      <c r="F6860" s="125">
        <v>2.9429264625015299</v>
      </c>
      <c r="G6860" s="126">
        <v>99.116345645610295</v>
      </c>
      <c r="H6860" s="37">
        <f>ACOS(COS(RADIANS(90-F6861)) * COS(RADIANS(90-F6860)) + SIN(RADIANS(90-F6861)) * SIN(RADIANS(90-F6860)) * COS(RADIANS(G6861-G6860))) * 6371392 * IFERROR(IF(AVERAGEIF('TT History'!$B:$B, D6860, 'TT History'!$E:$E) &gt; 9.8%, 1.1205, IF(AVERAGEIF('TT History'!$B:$B, D6860, 'TT History'!$E:$E) &gt;= 8.5%, 1.1055, 1.0525)), 1.0525)</f>
        <v>16.250733237244862</v>
      </c>
    </row>
    <row r="6861" spans="1:8" x14ac:dyDescent="0.25">
      <c r="A6861" t="s">
        <v>176</v>
      </c>
      <c r="B6861" t="str">
        <f>VLOOKUP(C6861, olt_db!$B$2:$E$70, 2, 0)</f>
        <v>OLT-SMGN-Mega_Land</v>
      </c>
      <c r="C6861" t="s">
        <v>2034</v>
      </c>
      <c r="D6861" s="35" t="s">
        <v>3008</v>
      </c>
      <c r="E6861" s="35" t="s">
        <v>2749</v>
      </c>
      <c r="F6861" s="125">
        <v>2.9429713298457898</v>
      </c>
      <c r="G6861" s="126">
        <v>99.116477218721599</v>
      </c>
      <c r="H6861" s="37">
        <f>ACOS(COS(RADIANS(90-F6862)) * COS(RADIANS(90-F6861)) + SIN(RADIANS(90-F6862)) * SIN(RADIANS(90-F6861)) * COS(RADIANS(G6862-G6861))) * 6371392 * IFERROR(IF(AVERAGEIF('TT History'!$B:$B, D6861, 'TT History'!$E:$E) &gt; 9.8%, 1.1205, IF(AVERAGEIF('TT History'!$B:$B, D6861, 'TT History'!$E:$E) &gt;= 8.5%, 1.1055, 1.0525)), 1.0525)</f>
        <v>14.296339603251656</v>
      </c>
    </row>
    <row r="6862" spans="1:8" x14ac:dyDescent="0.25">
      <c r="A6862" t="s">
        <v>176</v>
      </c>
      <c r="B6862" t="str">
        <f>VLOOKUP(C6862, olt_db!$B$2:$E$70, 2, 0)</f>
        <v>OLT-SMGN-Mega_Land</v>
      </c>
      <c r="C6862" t="s">
        <v>2034</v>
      </c>
      <c r="D6862" s="35" t="s">
        <v>3008</v>
      </c>
      <c r="E6862" s="35" t="s">
        <v>2750</v>
      </c>
      <c r="F6862" s="125">
        <v>2.94300472861174</v>
      </c>
      <c r="G6862" s="126">
        <v>99.116594866184201</v>
      </c>
      <c r="H6862" s="37">
        <f>ACOS(COS(RADIANS(90-F6863)) * COS(RADIANS(90-F6862)) + SIN(RADIANS(90-F6863)) * SIN(RADIANS(90-F6862)) * COS(RADIANS(G6863-G6862))) * 6371392 * IFERROR(IF(AVERAGEIF('TT History'!$B:$B, D6862, 'TT History'!$E:$E) &gt; 9.8%, 1.1205, IF(AVERAGEIF('TT History'!$B:$B, D6862, 'TT History'!$E:$E) &gt;= 8.5%, 1.1055, 1.0525)), 1.0525)</f>
        <v>16.478325970247177</v>
      </c>
    </row>
    <row r="6863" spans="1:8" x14ac:dyDescent="0.25">
      <c r="A6863" t="s">
        <v>176</v>
      </c>
      <c r="B6863" t="str">
        <f>VLOOKUP(C6863, olt_db!$B$2:$E$70, 2, 0)</f>
        <v>OLT-SMGN-Mega_Land</v>
      </c>
      <c r="C6863" t="s">
        <v>2034</v>
      </c>
      <c r="D6863" s="35" t="s">
        <v>3008</v>
      </c>
      <c r="E6863" s="35" t="s">
        <v>2751</v>
      </c>
      <c r="F6863" s="125">
        <v>2.9430478415204502</v>
      </c>
      <c r="G6863" s="126">
        <v>99.116729071213499</v>
      </c>
      <c r="H6863" s="37">
        <f>ACOS(COS(RADIANS(90-F6864)) * COS(RADIANS(90-F6863)) + SIN(RADIANS(90-F6864)) * SIN(RADIANS(90-F6863)) * COS(RADIANS(G6864-G6863))) * 6371392 * IFERROR(IF(AVERAGEIF('TT History'!$B:$B, D6863, 'TT History'!$E:$E) &gt; 9.8%, 1.1205, IF(AVERAGEIF('TT History'!$B:$B, D6863, 'TT History'!$E:$E) &gt;= 8.5%, 1.1055, 1.0525)), 1.0525)</f>
        <v>15.361582960352179</v>
      </c>
    </row>
    <row r="6864" spans="1:8" x14ac:dyDescent="0.25">
      <c r="A6864" t="s">
        <v>176</v>
      </c>
      <c r="B6864" t="str">
        <f>VLOOKUP(C6864, olt_db!$B$2:$E$70, 2, 0)</f>
        <v>OLT-SMGN-Mega_Land</v>
      </c>
      <c r="C6864" t="s">
        <v>2034</v>
      </c>
      <c r="D6864" s="35" t="s">
        <v>3008</v>
      </c>
      <c r="E6864" s="35" t="s">
        <v>2752</v>
      </c>
      <c r="F6864" s="125">
        <v>2.9430852223476802</v>
      </c>
      <c r="G6864" s="126">
        <v>99.116855055271401</v>
      </c>
      <c r="H6864" s="37">
        <f>ACOS(COS(RADIANS(90-F6865)) * COS(RADIANS(90-F6864)) + SIN(RADIANS(90-F6865)) * SIN(RADIANS(90-F6864)) * COS(RADIANS(G6865-G6864))) * 6371392 * IFERROR(IF(AVERAGEIF('TT History'!$B:$B, D6864, 'TT History'!$E:$E) &gt; 9.8%, 1.1205, IF(AVERAGEIF('TT History'!$B:$B, D6864, 'TT History'!$E:$E) &gt;= 8.5%, 1.1055, 1.0525)), 1.0525)</f>
        <v>19.391736488320625</v>
      </c>
    </row>
    <row r="6865" spans="1:8" x14ac:dyDescent="0.25">
      <c r="A6865" t="s">
        <v>176</v>
      </c>
      <c r="B6865" t="str">
        <f>VLOOKUP(C6865, olt_db!$B$2:$E$70, 2, 0)</f>
        <v>OLT-SMGN-Mega_Land</v>
      </c>
      <c r="C6865" t="s">
        <v>2034</v>
      </c>
      <c r="D6865" s="35" t="s">
        <v>3008</v>
      </c>
      <c r="E6865" s="35" t="s">
        <v>2753</v>
      </c>
      <c r="F6865" s="125">
        <v>2.9431334235564099</v>
      </c>
      <c r="G6865" s="126">
        <v>99.117013782648598</v>
      </c>
      <c r="H6865" s="37">
        <f>ACOS(COS(RADIANS(90-F6866)) * COS(RADIANS(90-F6865)) + SIN(RADIANS(90-F6866)) * SIN(RADIANS(90-F6865)) * COS(RADIANS(G6866-G6865))) * 6371392 * IFERROR(IF(AVERAGEIF('TT History'!$B:$B, D6865, 'TT History'!$E:$E) &gt; 9.8%, 1.1205, IF(AVERAGEIF('TT History'!$B:$B, D6865, 'TT History'!$E:$E) &gt;= 8.5%, 1.1055, 1.0525)), 1.0525)</f>
        <v>17.948253156241599</v>
      </c>
    </row>
    <row r="6866" spans="1:8" x14ac:dyDescent="0.25">
      <c r="A6866" t="s">
        <v>176</v>
      </c>
      <c r="B6866" t="str">
        <f>VLOOKUP(C6866, olt_db!$B$2:$E$70, 2, 0)</f>
        <v>OLT-SMGN-Mega_Land</v>
      </c>
      <c r="C6866" t="s">
        <v>2034</v>
      </c>
      <c r="D6866" s="35" t="s">
        <v>3008</v>
      </c>
      <c r="E6866" s="35" t="s">
        <v>2754</v>
      </c>
      <c r="F6866" s="125">
        <v>2.9431898603206701</v>
      </c>
      <c r="G6866" s="126">
        <v>99.117156563214195</v>
      </c>
      <c r="H6866" s="37">
        <f>ACOS(COS(RADIANS(90-F6867)) * COS(RADIANS(90-F6866)) + SIN(RADIANS(90-F6867)) * SIN(RADIANS(90-F6866)) * COS(RADIANS(G6867-G6866))) * 6371392 * IFERROR(IF(AVERAGEIF('TT History'!$B:$B, D6866, 'TT History'!$E:$E) &gt; 9.8%, 1.1205, IF(AVERAGEIF('TT History'!$B:$B, D6866, 'TT History'!$E:$E) &gt;= 8.5%, 1.1055, 1.0525)), 1.0525)</f>
        <v>17.618945798395579</v>
      </c>
    </row>
    <row r="6867" spans="1:8" x14ac:dyDescent="0.25">
      <c r="A6867" t="s">
        <v>176</v>
      </c>
      <c r="B6867" t="str">
        <f>VLOOKUP(C6867, olt_db!$B$2:$E$70, 2, 0)</f>
        <v>OLT-SMGN-Mega_Land</v>
      </c>
      <c r="C6867" t="s">
        <v>2034</v>
      </c>
      <c r="D6867" s="35" t="s">
        <v>3008</v>
      </c>
      <c r="E6867" s="35" t="s">
        <v>2755</v>
      </c>
      <c r="F6867" s="125">
        <v>2.9432800800322401</v>
      </c>
      <c r="G6867" s="126">
        <v>99.117277234043499</v>
      </c>
      <c r="H6867" s="37">
        <f>ACOS(COS(RADIANS(90-F6868)) * COS(RADIANS(90-F6867)) + SIN(RADIANS(90-F6868)) * SIN(RADIANS(90-F6867)) * COS(RADIANS(G6868-G6867))) * 6371392 * IFERROR(IF(AVERAGEIF('TT History'!$B:$B, D6867, 'TT History'!$E:$E) &gt; 9.8%, 1.1205, IF(AVERAGEIF('TT History'!$B:$B, D6867, 'TT History'!$E:$E) &gt;= 8.5%, 1.1055, 1.0525)), 1.0525)</f>
        <v>18.656129440429268</v>
      </c>
    </row>
    <row r="6868" spans="1:8" x14ac:dyDescent="0.25">
      <c r="A6868" t="s">
        <v>176</v>
      </c>
      <c r="B6868" t="str">
        <f>VLOOKUP(C6868, olt_db!$B$2:$E$70, 2, 0)</f>
        <v>OLT-SMGN-Mega_Land</v>
      </c>
      <c r="C6868" t="s">
        <v>2034</v>
      </c>
      <c r="D6868" s="35" t="s">
        <v>3008</v>
      </c>
      <c r="E6868" s="35" t="s">
        <v>2756</v>
      </c>
      <c r="F6868" s="125">
        <v>2.94337995895786</v>
      </c>
      <c r="G6868" s="126">
        <v>99.117401620879804</v>
      </c>
      <c r="H6868" s="37">
        <f>ACOS(COS(RADIANS(90-F6869)) * COS(RADIANS(90-F6868)) + SIN(RADIANS(90-F6869)) * SIN(RADIANS(90-F6868)) * COS(RADIANS(G6869-G6868))) * 6371392 * IFERROR(IF(AVERAGEIF('TT History'!$B:$B, D6868, 'TT History'!$E:$E) &gt; 9.8%, 1.1205, IF(AVERAGEIF('TT History'!$B:$B, D6868, 'TT History'!$E:$E) &gt;= 8.5%, 1.1055, 1.0525)), 1.0525)</f>
        <v>15.55825074669619</v>
      </c>
    </row>
    <row r="6869" spans="1:8" x14ac:dyDescent="0.25">
      <c r="A6869" t="s">
        <v>176</v>
      </c>
      <c r="B6869" t="str">
        <f>VLOOKUP(C6869, olt_db!$B$2:$E$70, 2, 0)</f>
        <v>OLT-SMGN-Mega_Land</v>
      </c>
      <c r="C6869" t="s">
        <v>2034</v>
      </c>
      <c r="D6869" s="35" t="s">
        <v>3008</v>
      </c>
      <c r="E6869" s="35" t="s">
        <v>2757</v>
      </c>
      <c r="F6869" s="125">
        <v>2.94346517723389</v>
      </c>
      <c r="G6869" s="126">
        <v>99.117503776560994</v>
      </c>
      <c r="H6869" s="37">
        <f>ACOS(COS(RADIANS(90-F6870)) * COS(RADIANS(90-F6869)) + SIN(RADIANS(90-F6870)) * SIN(RADIANS(90-F6869)) * COS(RADIANS(G6870-G6869))) * 6371392 * IFERROR(IF(AVERAGEIF('TT History'!$B:$B, D6869, 'TT History'!$E:$E) &gt; 9.8%, 1.1205, IF(AVERAGEIF('TT History'!$B:$B, D6869, 'TT History'!$E:$E) &gt;= 8.5%, 1.1055, 1.0525)), 1.0525)</f>
        <v>12.262782602732594</v>
      </c>
    </row>
    <row r="6870" spans="1:8" x14ac:dyDescent="0.25">
      <c r="A6870" t="s">
        <v>176</v>
      </c>
      <c r="B6870" t="str">
        <f>VLOOKUP(C6870, olt_db!$B$2:$E$70, 2, 0)</f>
        <v>OLT-SMGN-Mega_Land</v>
      </c>
      <c r="C6870" t="s">
        <v>2034</v>
      </c>
      <c r="D6870" s="35" t="s">
        <v>3008</v>
      </c>
      <c r="E6870" s="35" t="s">
        <v>2758</v>
      </c>
      <c r="F6870" s="125">
        <v>2.9435277904125599</v>
      </c>
      <c r="G6870" s="126">
        <v>99.117587892703895</v>
      </c>
      <c r="H6870" s="37">
        <f>ACOS(COS(RADIANS(90-F6871)) * COS(RADIANS(90-F6870)) + SIN(RADIANS(90-F6871)) * SIN(RADIANS(90-F6870)) * COS(RADIANS(G6871-G6870))) * 6371392 * IFERROR(IF(AVERAGEIF('TT History'!$B:$B, D6870, 'TT History'!$E:$E) &gt; 9.8%, 1.1205, IF(AVERAGEIF('TT History'!$B:$B, D6870, 'TT History'!$E:$E) &gt;= 8.5%, 1.1055, 1.0525)), 1.0525)</f>
        <v>12.109970648752366</v>
      </c>
    </row>
    <row r="6871" spans="1:8" x14ac:dyDescent="0.25">
      <c r="A6871" t="s">
        <v>176</v>
      </c>
      <c r="B6871" t="str">
        <f>VLOOKUP(C6871, olt_db!$B$2:$E$70, 2, 0)</f>
        <v>OLT-SMGN-Mega_Land</v>
      </c>
      <c r="C6871" t="s">
        <v>2034</v>
      </c>
      <c r="D6871" s="35" t="s">
        <v>3008</v>
      </c>
      <c r="E6871" s="35" t="s">
        <v>2759</v>
      </c>
      <c r="F6871" s="125">
        <v>2.9435839727941602</v>
      </c>
      <c r="G6871" s="126">
        <v>99.117674888106905</v>
      </c>
      <c r="H6871" s="37">
        <f>ACOS(COS(RADIANS(90-F6872)) * COS(RADIANS(90-F6871)) + SIN(RADIANS(90-F6872)) * SIN(RADIANS(90-F6871)) * COS(RADIANS(G6872-G6871))) * 6371392 * IFERROR(IF(AVERAGEIF('TT History'!$B:$B, D6871, 'TT History'!$E:$E) &gt; 9.8%, 1.1205, IF(AVERAGEIF('TT History'!$B:$B, D6871, 'TT History'!$E:$E) &gt;= 8.5%, 1.1055, 1.0525)), 1.0525)</f>
        <v>12.990705696995311</v>
      </c>
    </row>
    <row r="6872" spans="1:8" x14ac:dyDescent="0.25">
      <c r="A6872" t="s">
        <v>176</v>
      </c>
      <c r="B6872" t="str">
        <f>VLOOKUP(C6872, olt_db!$B$2:$E$70, 2, 0)</f>
        <v>OLT-SMGN-Mega_Land</v>
      </c>
      <c r="C6872" t="s">
        <v>2034</v>
      </c>
      <c r="D6872" s="35" t="s">
        <v>3008</v>
      </c>
      <c r="E6872" s="35" t="s">
        <v>2760</v>
      </c>
      <c r="F6872" s="125">
        <v>2.9436287133710399</v>
      </c>
      <c r="G6872" s="126">
        <v>99.117776598852501</v>
      </c>
      <c r="H6872" s="37">
        <f>ACOS(COS(RADIANS(90-F6873)) * COS(RADIANS(90-F6872)) + SIN(RADIANS(90-F6873)) * SIN(RADIANS(90-F6872)) * COS(RADIANS(G6873-G6872))) * 6371392 * IFERROR(IF(AVERAGEIF('TT History'!$B:$B, D6872, 'TT History'!$E:$E) &gt; 9.8%, 1.1205, IF(AVERAGEIF('TT History'!$B:$B, D6872, 'TT History'!$E:$E) &gt;= 8.5%, 1.1055, 1.0525)), 1.0525)</f>
        <v>14.580572378227915</v>
      </c>
    </row>
    <row r="6873" spans="1:8" x14ac:dyDescent="0.25">
      <c r="A6873" t="s">
        <v>176</v>
      </c>
      <c r="B6873" t="str">
        <f>VLOOKUP(C6873, olt_db!$B$2:$E$70, 2, 0)</f>
        <v>OLT-SMGN-Mega_Land</v>
      </c>
      <c r="C6873" t="s">
        <v>2034</v>
      </c>
      <c r="D6873" s="35" t="s">
        <v>3008</v>
      </c>
      <c r="E6873" s="35" t="s">
        <v>2761</v>
      </c>
      <c r="F6873" s="125">
        <v>2.9436727435962</v>
      </c>
      <c r="G6873" s="126">
        <v>99.117893291652294</v>
      </c>
      <c r="H6873" s="37">
        <f>ACOS(COS(RADIANS(90-F6874)) * COS(RADIANS(90-F6873)) + SIN(RADIANS(90-F6874)) * SIN(RADIANS(90-F6873)) * COS(RADIANS(G6874-G6873))) * 6371392 * IFERROR(IF(AVERAGEIF('TT History'!$B:$B, D6873, 'TT History'!$E:$E) &gt; 9.8%, 1.1205, IF(AVERAGEIF('TT History'!$B:$B, D6873, 'TT History'!$E:$E) &gt;= 8.5%, 1.1055, 1.0525)), 1.0525)</f>
        <v>11.716457050421681</v>
      </c>
    </row>
    <row r="6874" spans="1:8" x14ac:dyDescent="0.25">
      <c r="A6874" t="s">
        <v>176</v>
      </c>
      <c r="B6874" t="str">
        <f>VLOOKUP(C6874, olt_db!$B$2:$E$70, 2, 0)</f>
        <v>OLT-SMGN-Mega_Land</v>
      </c>
      <c r="C6874" t="s">
        <v>2034</v>
      </c>
      <c r="D6874" s="35" t="s">
        <v>3008</v>
      </c>
      <c r="E6874" s="35" t="s">
        <v>2762</v>
      </c>
      <c r="F6874" s="125">
        <v>2.94375180363045</v>
      </c>
      <c r="G6874" s="126">
        <v>99.117954781076605</v>
      </c>
      <c r="H6874" s="37">
        <f>ACOS(COS(RADIANS(90-F6875)) * COS(RADIANS(90-F6874)) + SIN(RADIANS(90-F6875)) * SIN(RADIANS(90-F6874)) * COS(RADIANS(G6875-G6874))) * 6371392 * IFERROR(IF(AVERAGEIF('TT History'!$B:$B, D6874, 'TT History'!$E:$E) &gt; 9.8%, 1.1205, IF(AVERAGEIF('TT History'!$B:$B, D6874, 'TT History'!$E:$E) &gt;= 8.5%, 1.1055, 1.0525)), 1.0525)</f>
        <v>11.933051997706277</v>
      </c>
    </row>
    <row r="6875" spans="1:8" x14ac:dyDescent="0.25">
      <c r="A6875" t="s">
        <v>176</v>
      </c>
      <c r="B6875" t="str">
        <f>VLOOKUP(C6875, olt_db!$B$2:$E$70, 2, 0)</f>
        <v>OLT-SMGN-Mega_Land</v>
      </c>
      <c r="C6875" t="s">
        <v>2034</v>
      </c>
      <c r="D6875" s="35" t="s">
        <v>3008</v>
      </c>
      <c r="E6875" s="35" t="s">
        <v>2763</v>
      </c>
      <c r="F6875" s="125">
        <v>2.94380602403989</v>
      </c>
      <c r="G6875" s="126">
        <v>99.118041240022507</v>
      </c>
      <c r="H6875" s="37">
        <f>ACOS(COS(RADIANS(90-F6876)) * COS(RADIANS(90-F6875)) + SIN(RADIANS(90-F6876)) * SIN(RADIANS(90-F6875)) * COS(RADIANS(G6876-G6875))) * 6371392 * IFERROR(IF(AVERAGEIF('TT History'!$B:$B, D6875, 'TT History'!$E:$E) &gt; 9.8%, 1.1205, IF(AVERAGEIF('TT History'!$B:$B, D6875, 'TT History'!$E:$E) &gt;= 8.5%, 1.1055, 1.0525)), 1.0525)</f>
        <v>12.62348825949312</v>
      </c>
    </row>
    <row r="6876" spans="1:8" x14ac:dyDescent="0.25">
      <c r="A6876" t="s">
        <v>176</v>
      </c>
      <c r="B6876" t="str">
        <f>VLOOKUP(C6876, olt_db!$B$2:$E$70, 2, 0)</f>
        <v>OLT-SMGN-Mega_Land</v>
      </c>
      <c r="C6876" t="s">
        <v>2034</v>
      </c>
      <c r="D6876" s="35" t="s">
        <v>3008</v>
      </c>
      <c r="E6876" s="35" t="s">
        <v>2764</v>
      </c>
      <c r="F6876" s="125">
        <v>2.9438619073646901</v>
      </c>
      <c r="G6876" s="126">
        <v>99.118133614771693</v>
      </c>
      <c r="H6876" s="37">
        <f>ACOS(COS(RADIANS(90-F6877)) * COS(RADIANS(90-F6876)) + SIN(RADIANS(90-F6877)) * SIN(RADIANS(90-F6876)) * COS(RADIANS(G6877-G6876))) * 6371392 * IFERROR(IF(AVERAGEIF('TT History'!$B:$B, D6876, 'TT History'!$E:$E) &gt; 9.8%, 1.1205, IF(AVERAGEIF('TT History'!$B:$B, D6876, 'TT History'!$E:$E) &gt;= 8.5%, 1.1055, 1.0525)), 1.0525)</f>
        <v>16.246738879950506</v>
      </c>
    </row>
    <row r="6877" spans="1:8" x14ac:dyDescent="0.25">
      <c r="A6877" t="s">
        <v>176</v>
      </c>
      <c r="B6877" t="str">
        <f>VLOOKUP(C6877, olt_db!$B$2:$E$70, 2, 0)</f>
        <v>OLT-SMGN-Mega_Land</v>
      </c>
      <c r="C6877" t="s">
        <v>2034</v>
      </c>
      <c r="D6877" s="35" t="s">
        <v>3008</v>
      </c>
      <c r="E6877" s="35" t="s">
        <v>2765</v>
      </c>
      <c r="F6877" s="125">
        <v>2.94394378480701</v>
      </c>
      <c r="G6877" s="126">
        <v>99.118245863942903</v>
      </c>
      <c r="H6877" s="37">
        <f>ACOS(COS(RADIANS(90-F6878)) * COS(RADIANS(90-F6877)) + SIN(RADIANS(90-F6878)) * SIN(RADIANS(90-F6877)) * COS(RADIANS(G6878-G6877))) * 6371392 * IFERROR(IF(AVERAGEIF('TT History'!$B:$B, D6877, 'TT History'!$E:$E) &gt; 9.8%, 1.1205, IF(AVERAGEIF('TT History'!$B:$B, D6877, 'TT History'!$E:$E) &gt;= 8.5%, 1.1055, 1.0525)), 1.0525)</f>
        <v>23.439091953961444</v>
      </c>
    </row>
    <row r="6878" spans="1:8" x14ac:dyDescent="0.25">
      <c r="A6878" t="s">
        <v>176</v>
      </c>
      <c r="B6878" t="str">
        <f>VLOOKUP(C6878, olt_db!$B$2:$E$70, 2, 0)</f>
        <v>OLT-SMGN-Mega_Land</v>
      </c>
      <c r="C6878" t="s">
        <v>2034</v>
      </c>
      <c r="D6878" s="35" t="s">
        <v>3008</v>
      </c>
      <c r="E6878" s="35" t="s">
        <v>2766</v>
      </c>
      <c r="F6878" s="125">
        <v>2.9440580997752002</v>
      </c>
      <c r="G6878" s="126">
        <v>99.118410516262401</v>
      </c>
      <c r="H6878" s="37">
        <f>ACOS(COS(RADIANS(90-F6879)) * COS(RADIANS(90-F6878)) + SIN(RADIANS(90-F6879)) * SIN(RADIANS(90-F6878)) * COS(RADIANS(G6879-G6878))) * 6371392 * IFERROR(IF(AVERAGEIF('TT History'!$B:$B, D6878, 'TT History'!$E:$E) &gt; 9.8%, 1.1205, IF(AVERAGEIF('TT History'!$B:$B, D6878, 'TT History'!$E:$E) &gt;= 8.5%, 1.1055, 1.0525)), 1.0525)</f>
        <v>26.194982855072229</v>
      </c>
    </row>
    <row r="6879" spans="1:8" x14ac:dyDescent="0.25">
      <c r="A6879" t="s">
        <v>176</v>
      </c>
      <c r="B6879" t="str">
        <f>VLOOKUP(C6879, olt_db!$B$2:$E$70, 2, 0)</f>
        <v>OLT-SMGN-Mega_Land</v>
      </c>
      <c r="C6879" t="s">
        <v>2034</v>
      </c>
      <c r="D6879" s="35" t="s">
        <v>3008</v>
      </c>
      <c r="E6879" s="35" t="s">
        <v>2767</v>
      </c>
      <c r="F6879" s="125">
        <v>2.94419583424536</v>
      </c>
      <c r="G6879" s="126">
        <v>99.118587162436199</v>
      </c>
      <c r="H6879" s="37">
        <f>ACOS(COS(RADIANS(90-F6880)) * COS(RADIANS(90-F6879)) + SIN(RADIANS(90-F6880)) * SIN(RADIANS(90-F6879)) * COS(RADIANS(G6880-G6879))) * 6371392 * IFERROR(IF(AVERAGEIF('TT History'!$B:$B, D6879, 'TT History'!$E:$E) &gt; 9.8%, 1.1205, IF(AVERAGEIF('TT History'!$B:$B, D6879, 'TT History'!$E:$E) &gt;= 8.5%, 1.1055, 1.0525)), 1.0525)</f>
        <v>21.721111511819352</v>
      </c>
    </row>
    <row r="6880" spans="1:8" x14ac:dyDescent="0.25">
      <c r="A6880" t="s">
        <v>176</v>
      </c>
      <c r="B6880" t="str">
        <f>VLOOKUP(C6880, olt_db!$B$2:$E$70, 2, 0)</f>
        <v>OLT-SMGN-Mega_Land</v>
      </c>
      <c r="C6880" t="s">
        <v>2034</v>
      </c>
      <c r="D6880" s="35" t="s">
        <v>3008</v>
      </c>
      <c r="E6880" s="35" t="s">
        <v>2768</v>
      </c>
      <c r="F6880" s="125">
        <v>2.9442907384532799</v>
      </c>
      <c r="G6880" s="126">
        <v>99.118746856698905</v>
      </c>
      <c r="H6880" s="37">
        <f>ACOS(COS(RADIANS(90-F6881)) * COS(RADIANS(90-F6880)) + SIN(RADIANS(90-F6881)) * SIN(RADIANS(90-F6880)) * COS(RADIANS(G6881-G6880))) * 6371392 * IFERROR(IF(AVERAGEIF('TT History'!$B:$B, D6880, 'TT History'!$E:$E) &gt; 9.8%, 1.1205, IF(AVERAGEIF('TT History'!$B:$B, D6880, 'TT History'!$E:$E) &gt;= 8.5%, 1.1055, 1.0525)), 1.0525)</f>
        <v>30.624042660403333</v>
      </c>
    </row>
    <row r="6881" spans="1:8" x14ac:dyDescent="0.25">
      <c r="A6881" t="s">
        <v>176</v>
      </c>
      <c r="B6881" t="str">
        <f>VLOOKUP(C6881, olt_db!$B$2:$E$70, 2, 0)</f>
        <v>OLT-SMGN-Mega_Land</v>
      </c>
      <c r="C6881" t="s">
        <v>2034</v>
      </c>
      <c r="D6881" s="35" t="s">
        <v>3008</v>
      </c>
      <c r="E6881" s="35" t="s">
        <v>2769</v>
      </c>
      <c r="F6881" s="125">
        <v>2.94443915517583</v>
      </c>
      <c r="G6881" s="126">
        <v>99.118962630982594</v>
      </c>
      <c r="H6881" s="37">
        <f>ACOS(COS(RADIANS(90-F6882)) * COS(RADIANS(90-F6881)) + SIN(RADIANS(90-F6882)) * SIN(RADIANS(90-F6881)) * COS(RADIANS(G6882-G6881))) * 6371392 * IFERROR(IF(AVERAGEIF('TT History'!$B:$B, D6881, 'TT History'!$E:$E) &gt; 9.8%, 1.1205, IF(AVERAGEIF('TT History'!$B:$B, D6881, 'TT History'!$E:$E) &gt;= 8.5%, 1.1055, 1.0525)), 1.0525)</f>
        <v>23.618180897808735</v>
      </c>
    </row>
    <row r="6882" spans="1:8" x14ac:dyDescent="0.25">
      <c r="A6882" t="s">
        <v>176</v>
      </c>
      <c r="B6882" t="str">
        <f>VLOOKUP(C6882, olt_db!$B$2:$E$70, 2, 0)</f>
        <v>OLT-SMGN-Mega_Land</v>
      </c>
      <c r="C6882" t="s">
        <v>2034</v>
      </c>
      <c r="D6882" s="35" t="s">
        <v>3008</v>
      </c>
      <c r="E6882" s="35" t="s">
        <v>2770</v>
      </c>
      <c r="F6882" s="125">
        <v>2.9444937692601401</v>
      </c>
      <c r="G6882" s="126">
        <v>99.119157152707302</v>
      </c>
      <c r="H6882" s="37">
        <f>ACOS(COS(RADIANS(90-F6883)) * COS(RADIANS(90-F6882)) + SIN(RADIANS(90-F6883)) * SIN(RADIANS(90-F6882)) * COS(RADIANS(G6883-G6882))) * 6371392 * IFERROR(IF(AVERAGEIF('TT History'!$B:$B, D6882, 'TT History'!$E:$E) &gt; 9.8%, 1.1205, IF(AVERAGEIF('TT History'!$B:$B, D6882, 'TT History'!$E:$E) &gt;= 8.5%, 1.1055, 1.0525)), 1.0525)</f>
        <v>19.864083246581366</v>
      </c>
    </row>
    <row r="6883" spans="1:8" x14ac:dyDescent="0.25">
      <c r="A6883" t="s">
        <v>176</v>
      </c>
      <c r="B6883" t="str">
        <f>VLOOKUP(C6883, olt_db!$B$2:$E$70, 2, 0)</f>
        <v>OLT-SMGN-Mega_Land</v>
      </c>
      <c r="C6883" t="s">
        <v>2034</v>
      </c>
      <c r="D6883" s="35" t="s">
        <v>3008</v>
      </c>
      <c r="E6883" s="35" t="s">
        <v>2771</v>
      </c>
      <c r="F6883" s="125">
        <v>2.9445157119715599</v>
      </c>
      <c r="G6883" s="126">
        <v>99.119325670164997</v>
      </c>
      <c r="H6883" s="37">
        <f>ACOS(COS(RADIANS(90-F6884)) * COS(RADIANS(90-F6883)) + SIN(RADIANS(90-F6884)) * SIN(RADIANS(90-F6883)) * COS(RADIANS(G6884-G6883))) * 6371392 * IFERROR(IF(AVERAGEIF('TT History'!$B:$B, D6883, 'TT History'!$E:$E) &gt; 9.8%, 1.1205, IF(AVERAGEIF('TT History'!$B:$B, D6883, 'TT History'!$E:$E) &gt;= 8.5%, 1.1055, 1.0525)), 1.0525)</f>
        <v>15.813198401728634</v>
      </c>
    </row>
    <row r="6884" spans="1:8" x14ac:dyDescent="0.25">
      <c r="A6884" t="s">
        <v>176</v>
      </c>
      <c r="B6884" t="str">
        <f>VLOOKUP(C6884, olt_db!$B$2:$E$70, 2, 0)</f>
        <v>OLT-SMGN-Mega_Land</v>
      </c>
      <c r="C6884" t="s">
        <v>2034</v>
      </c>
      <c r="D6884" s="35" t="s">
        <v>3008</v>
      </c>
      <c r="E6884" s="35" t="s">
        <v>2772</v>
      </c>
      <c r="F6884" s="125">
        <v>2.9445415953868199</v>
      </c>
      <c r="G6884" s="126">
        <v>99.119458453571497</v>
      </c>
      <c r="H6884" s="37">
        <f>ACOS(COS(RADIANS(90-F6885)) * COS(RADIANS(90-F6884)) + SIN(RADIANS(90-F6885)) * SIN(RADIANS(90-F6884)) * COS(RADIANS(G6885-G6884))) * 6371392 * IFERROR(IF(AVERAGEIF('TT History'!$B:$B, D6884, 'TT History'!$E:$E) &gt; 9.8%, 1.1205, IF(AVERAGEIF('TT History'!$B:$B, D6884, 'TT History'!$E:$E) &gt;= 8.5%, 1.1055, 1.0525)), 1.0525)</f>
        <v>21.058464874171584</v>
      </c>
    </row>
    <row r="6885" spans="1:8" x14ac:dyDescent="0.25">
      <c r="A6885" t="s">
        <v>176</v>
      </c>
      <c r="B6885" t="str">
        <f>VLOOKUP(C6885, olt_db!$B$2:$E$70, 2, 0)</f>
        <v>OLT-SMGN-Mega_Land</v>
      </c>
      <c r="C6885" t="s">
        <v>2034</v>
      </c>
      <c r="D6885" s="35" t="s">
        <v>3008</v>
      </c>
      <c r="E6885" s="35" t="s">
        <v>2773</v>
      </c>
      <c r="F6885" s="125">
        <v>2.9445926152975601</v>
      </c>
      <c r="G6885" s="126">
        <v>99.119631222120702</v>
      </c>
      <c r="H6885" s="37">
        <f>ACOS(COS(RADIANS(90-F6886)) * COS(RADIANS(90-F6885)) + SIN(RADIANS(90-F6886)) * SIN(RADIANS(90-F6885)) * COS(RADIANS(G6886-G6885))) * 6371392 * IFERROR(IF(AVERAGEIF('TT History'!$B:$B, D6885, 'TT History'!$E:$E) &gt; 9.8%, 1.1205, IF(AVERAGEIF('TT History'!$B:$B, D6885, 'TT History'!$E:$E) &gt;= 8.5%, 1.1055, 1.0525)), 1.0525)</f>
        <v>17.246929762781949</v>
      </c>
    </row>
    <row r="6886" spans="1:8" x14ac:dyDescent="0.25">
      <c r="A6886" t="s">
        <v>176</v>
      </c>
      <c r="B6886" t="str">
        <f>VLOOKUP(C6886, olt_db!$B$2:$E$70, 2, 0)</f>
        <v>OLT-SMGN-Mega_Land</v>
      </c>
      <c r="C6886" t="s">
        <v>2034</v>
      </c>
      <c r="D6886" s="35" t="s">
        <v>3008</v>
      </c>
      <c r="E6886" s="35" t="s">
        <v>2774</v>
      </c>
      <c r="F6886" s="125">
        <v>2.9445981696507801</v>
      </c>
      <c r="G6886" s="126">
        <v>99.119778672960607</v>
      </c>
      <c r="H6886" s="37">
        <f>ACOS(COS(RADIANS(90-F6887)) * COS(RADIANS(90-F6886)) + SIN(RADIANS(90-F6887)) * SIN(RADIANS(90-F6886)) * COS(RADIANS(G6887-G6886))) * 6371392 * IFERROR(IF(AVERAGEIF('TT History'!$B:$B, D6886, 'TT History'!$E:$E) &gt; 9.8%, 1.1205, IF(AVERAGEIF('TT History'!$B:$B, D6886, 'TT History'!$E:$E) &gt;= 8.5%, 1.1055, 1.0525)), 1.0525)</f>
        <v>14.996824267520729</v>
      </c>
    </row>
    <row r="6887" spans="1:8" x14ac:dyDescent="0.25">
      <c r="A6887" t="s">
        <v>176</v>
      </c>
      <c r="B6887" t="str">
        <f>VLOOKUP(C6887, olt_db!$B$2:$E$70, 2, 0)</f>
        <v>OLT-SMGN-Mega_Land</v>
      </c>
      <c r="C6887" t="s">
        <v>2034</v>
      </c>
      <c r="D6887" s="35" t="s">
        <v>3008</v>
      </c>
      <c r="E6887" s="35" t="s">
        <v>2775</v>
      </c>
      <c r="F6887" s="125">
        <v>2.9445235402866099</v>
      </c>
      <c r="G6887" s="126">
        <v>99.119882967815002</v>
      </c>
      <c r="H6887" s="37">
        <f>ACOS(COS(RADIANS(90-F6888)) * COS(RADIANS(90-F6887)) + SIN(RADIANS(90-F6888)) * SIN(RADIANS(90-F6887)) * COS(RADIANS(G6888-G6887))) * 6371392 * IFERROR(IF(AVERAGEIF('TT History'!$B:$B, D6887, 'TT History'!$E:$E) &gt; 9.8%, 1.1205, IF(AVERAGEIF('TT History'!$B:$B, D6887, 'TT History'!$E:$E) &gt;= 8.5%, 1.1055, 1.0525)), 1.0525)</f>
        <v>20.318085760779415</v>
      </c>
    </row>
    <row r="6888" spans="1:8" x14ac:dyDescent="0.25">
      <c r="A6888" t="s">
        <v>176</v>
      </c>
      <c r="B6888" t="str">
        <f>VLOOKUP(C6888, olt_db!$B$2:$E$70, 2, 0)</f>
        <v>OLT-SMGN-Mega_Land</v>
      </c>
      <c r="C6888" t="s">
        <v>2034</v>
      </c>
      <c r="D6888" s="35" t="s">
        <v>3008</v>
      </c>
      <c r="E6888" s="35" t="s">
        <v>2776</v>
      </c>
      <c r="F6888" s="125">
        <v>2.9444013492738499</v>
      </c>
      <c r="G6888" s="126">
        <v>99.120006443417395</v>
      </c>
      <c r="H6888" s="37">
        <f>ACOS(COS(RADIANS(90-F6889)) * COS(RADIANS(90-F6888)) + SIN(RADIANS(90-F6889)) * SIN(RADIANS(90-F6888)) * COS(RADIANS(G6889-G6888))) * 6371392 * IFERROR(IF(AVERAGEIF('TT History'!$B:$B, D6888, 'TT History'!$E:$E) &gt; 9.8%, 1.1205, IF(AVERAGEIF('TT History'!$B:$B, D6888, 'TT History'!$E:$E) &gt;= 8.5%, 1.1055, 1.0525)), 1.0525)</f>
        <v>15.742318057924441</v>
      </c>
    </row>
    <row r="6889" spans="1:8" x14ac:dyDescent="0.25">
      <c r="A6889" t="s">
        <v>176</v>
      </c>
      <c r="B6889" t="str">
        <f>VLOOKUP(C6889, olt_db!$B$2:$E$70, 2, 0)</f>
        <v>OLT-SMGN-Mega_Land</v>
      </c>
      <c r="C6889" t="s">
        <v>2034</v>
      </c>
      <c r="D6889" s="35" t="s">
        <v>3008</v>
      </c>
      <c r="E6889" s="35" t="s">
        <v>2777</v>
      </c>
      <c r="F6889" s="125">
        <v>2.9443914971346401</v>
      </c>
      <c r="G6889" s="126">
        <v>99.120140766425394</v>
      </c>
      <c r="H6889" s="37">
        <f>ACOS(COS(RADIANS(90-F6890)) * COS(RADIANS(90-F6889)) + SIN(RADIANS(90-F6890)) * SIN(RADIANS(90-F6889)) * COS(RADIANS(G6890-G6889))) * 6371392 * IFERROR(IF(AVERAGEIF('TT History'!$B:$B, D6889, 'TT History'!$E:$E) &gt; 9.8%, 1.1205, IF(AVERAGEIF('TT History'!$B:$B, D6889, 'TT History'!$E:$E) &gt;= 8.5%, 1.1055, 1.0525)), 1.0525)</f>
        <v>16.245202327763653</v>
      </c>
    </row>
    <row r="6890" spans="1:8" x14ac:dyDescent="0.25">
      <c r="A6890" t="s">
        <v>176</v>
      </c>
      <c r="B6890" t="str">
        <f>VLOOKUP(C6890, olt_db!$B$2:$E$70, 2, 0)</f>
        <v>OLT-SMGN-Mega_Land</v>
      </c>
      <c r="C6890" t="s">
        <v>2034</v>
      </c>
      <c r="D6890" s="35" t="s">
        <v>3008</v>
      </c>
      <c r="E6890" s="35" t="s">
        <v>2778</v>
      </c>
      <c r="F6890" s="125">
        <v>2.9443874951576201</v>
      </c>
      <c r="G6890" s="126">
        <v>99.120279696432206</v>
      </c>
      <c r="H6890" s="37">
        <f>ACOS(COS(RADIANS(90-F6891)) * COS(RADIANS(90-F6890)) + SIN(RADIANS(90-F6891)) * SIN(RADIANS(90-F6890)) * COS(RADIANS(G6891-G6890))) * 6371392 * IFERROR(IF(AVERAGEIF('TT History'!$B:$B, D6890, 'TT History'!$E:$E) &gt; 9.8%, 1.1205, IF(AVERAGEIF('TT History'!$B:$B, D6890, 'TT History'!$E:$E) &gt;= 8.5%, 1.1055, 1.0525)), 1.0525)</f>
        <v>12.55289230852617</v>
      </c>
    </row>
    <row r="6891" spans="1:8" x14ac:dyDescent="0.25">
      <c r="A6891" t="s">
        <v>176</v>
      </c>
      <c r="B6891" t="str">
        <f>VLOOKUP(C6891, olt_db!$B$2:$E$70, 2, 0)</f>
        <v>OLT-SMGN-Mega_Land</v>
      </c>
      <c r="C6891" t="s">
        <v>2034</v>
      </c>
      <c r="D6891" s="35" t="s">
        <v>3008</v>
      </c>
      <c r="E6891" s="35" t="s">
        <v>2779</v>
      </c>
      <c r="F6891" s="125">
        <v>2.9443946016562301</v>
      </c>
      <c r="G6891" s="126">
        <v>99.120386860165894</v>
      </c>
      <c r="H6891" s="37">
        <f>ACOS(COS(RADIANS(90-F6892)) * COS(RADIANS(90-F6891)) + SIN(RADIANS(90-F6892)) * SIN(RADIANS(90-F6891)) * COS(RADIANS(G6892-G6891))) * 6371392 * IFERROR(IF(AVERAGEIF('TT History'!$B:$B, D6891, 'TT History'!$E:$E) &gt; 9.8%, 1.1205, IF(AVERAGEIF('TT History'!$B:$B, D6891, 'TT History'!$E:$E) &gt;= 8.5%, 1.1055, 1.0525)), 1.0525)</f>
        <v>14.83482194968791</v>
      </c>
    </row>
    <row r="6892" spans="1:8" x14ac:dyDescent="0.25">
      <c r="A6892" t="s">
        <v>176</v>
      </c>
      <c r="B6892" t="str">
        <f>VLOOKUP(C6892, olt_db!$B$2:$E$70, 2, 0)</f>
        <v>OLT-SMGN-Mega_Land</v>
      </c>
      <c r="C6892" t="s">
        <v>2034</v>
      </c>
      <c r="D6892" s="35" t="s">
        <v>3008</v>
      </c>
      <c r="E6892" s="35" t="s">
        <v>2780</v>
      </c>
      <c r="F6892" s="125">
        <v>2.9444086322443601</v>
      </c>
      <c r="G6892" s="126">
        <v>99.120512999765594</v>
      </c>
      <c r="H6892" s="37">
        <f>ACOS(COS(RADIANS(90-F6893)) * COS(RADIANS(90-F6892)) + SIN(RADIANS(90-F6893)) * SIN(RADIANS(90-F6892)) * COS(RADIANS(G6893-G6892))) * 6371392 * IFERROR(IF(AVERAGEIF('TT History'!$B:$B, D6892, 'TT History'!$E:$E) &gt; 9.8%, 1.1205, IF(AVERAGEIF('TT History'!$B:$B, D6892, 'TT History'!$E:$E) &gt;= 8.5%, 1.1055, 1.0525)), 1.0525)</f>
        <v>10.599176043044015</v>
      </c>
    </row>
    <row r="6893" spans="1:8" x14ac:dyDescent="0.25">
      <c r="A6893" t="s">
        <v>176</v>
      </c>
      <c r="B6893" t="str">
        <f>VLOOKUP(C6893, olt_db!$B$2:$E$70, 2, 0)</f>
        <v>OLT-SMGN-Mega_Land</v>
      </c>
      <c r="C6893" t="s">
        <v>2034</v>
      </c>
      <c r="D6893" s="35" t="s">
        <v>3008</v>
      </c>
      <c r="E6893" s="35" t="s">
        <v>2781</v>
      </c>
      <c r="F6893" s="125">
        <v>2.9444142612270601</v>
      </c>
      <c r="G6893" s="126">
        <v>99.120603504647306</v>
      </c>
      <c r="H6893" s="37">
        <f>ACOS(COS(RADIANS(90-F6894)) * COS(RADIANS(90-F6893)) + SIN(RADIANS(90-F6894)) * SIN(RADIANS(90-F6893)) * COS(RADIANS(G6894-G6893))) * 6371392 * IFERROR(IF(AVERAGEIF('TT History'!$B:$B, D6893, 'TT History'!$E:$E) &gt; 9.8%, 1.1205, IF(AVERAGEIF('TT History'!$B:$B, D6893, 'TT History'!$E:$E) &gt;= 8.5%, 1.1055, 1.0525)), 1.0525)</f>
        <v>13.94453786565523</v>
      </c>
    </row>
    <row r="6894" spans="1:8" x14ac:dyDescent="0.25">
      <c r="A6894" t="s">
        <v>176</v>
      </c>
      <c r="B6894" t="str">
        <f>VLOOKUP(C6894, olt_db!$B$2:$E$70, 2, 0)</f>
        <v>OLT-SMGN-Mega_Land</v>
      </c>
      <c r="C6894" t="s">
        <v>2034</v>
      </c>
      <c r="D6894" s="35" t="s">
        <v>3008</v>
      </c>
      <c r="E6894" s="35" t="s">
        <v>2782</v>
      </c>
      <c r="F6894" s="125">
        <v>2.9444323579710399</v>
      </c>
      <c r="G6894" s="126">
        <v>99.1207214189686</v>
      </c>
      <c r="H6894" s="37">
        <f>ACOS(COS(RADIANS(90-F6895)) * COS(RADIANS(90-F6894)) + SIN(RADIANS(90-F6895)) * SIN(RADIANS(90-F6894)) * COS(RADIANS(G6895-G6894))) * 6371392 * IFERROR(IF(AVERAGEIF('TT History'!$B:$B, D6894, 'TT History'!$E:$E) &gt; 9.8%, 1.1205, IF(AVERAGEIF('TT History'!$B:$B, D6894, 'TT History'!$E:$E) &gt;= 8.5%, 1.1055, 1.0525)), 1.0525)</f>
        <v>10.408578267017857</v>
      </c>
    </row>
    <row r="6895" spans="1:8" x14ac:dyDescent="0.25">
      <c r="A6895" t="s">
        <v>176</v>
      </c>
      <c r="B6895" t="str">
        <f>VLOOKUP(C6895, olt_db!$B$2:$E$70, 2, 0)</f>
        <v>OLT-SMGN-Mega_Land</v>
      </c>
      <c r="C6895" t="s">
        <v>2034</v>
      </c>
      <c r="D6895" s="35" t="s">
        <v>3008</v>
      </c>
      <c r="E6895" s="35" t="s">
        <v>2783</v>
      </c>
      <c r="F6895" s="125">
        <v>2.9444451469802702</v>
      </c>
      <c r="G6895" s="126">
        <v>99.120809545359705</v>
      </c>
      <c r="H6895" s="37">
        <f>ACOS(COS(RADIANS(90-F6896)) * COS(RADIANS(90-F6895)) + SIN(RADIANS(90-F6896)) * SIN(RADIANS(90-F6895)) * COS(RADIANS(G6896-G6895))) * 6371392 * IFERROR(IF(AVERAGEIF('TT History'!$B:$B, D6895, 'TT History'!$E:$E) &gt; 9.8%, 1.1205, IF(AVERAGEIF('TT History'!$B:$B, D6895, 'TT History'!$E:$E) &gt;= 8.5%, 1.1055, 1.0525)), 1.0525)</f>
        <v>18.764198288258264</v>
      </c>
    </row>
    <row r="6896" spans="1:8" x14ac:dyDescent="0.25">
      <c r="A6896" t="s">
        <v>176</v>
      </c>
      <c r="B6896" t="str">
        <f>VLOOKUP(C6896, olt_db!$B$2:$E$70, 2, 0)</f>
        <v>OLT-SMGN-Mega_Land</v>
      </c>
      <c r="C6896" t="s">
        <v>2034</v>
      </c>
      <c r="D6896" s="35" t="s">
        <v>3008</v>
      </c>
      <c r="E6896" s="35" t="s">
        <v>2784</v>
      </c>
      <c r="F6896" s="125">
        <v>2.9444692560377099</v>
      </c>
      <c r="G6896" s="126">
        <v>99.120968256228394</v>
      </c>
      <c r="H6896" s="37">
        <f>ACOS(COS(RADIANS(90-F6897)) * COS(RADIANS(90-F6896)) + SIN(RADIANS(90-F6897)) * SIN(RADIANS(90-F6896)) * COS(RADIANS(G6897-G6896))) * 6371392 * IFERROR(IF(AVERAGEIF('TT History'!$B:$B, D6896, 'TT History'!$E:$E) &gt; 9.8%, 1.1205, IF(AVERAGEIF('TT History'!$B:$B, D6896, 'TT History'!$E:$E) &gt;= 8.5%, 1.1055, 1.0525)), 1.0525)</f>
        <v>13.769073502153086</v>
      </c>
    </row>
    <row r="6897" spans="1:8" x14ac:dyDescent="0.25">
      <c r="A6897" t="s">
        <v>176</v>
      </c>
      <c r="B6897" t="str">
        <f>VLOOKUP(C6897, olt_db!$B$2:$E$70, 2, 0)</f>
        <v>OLT-SMGN-Mega_Land</v>
      </c>
      <c r="C6897" t="s">
        <v>2034</v>
      </c>
      <c r="D6897" s="35" t="s">
        <v>3008</v>
      </c>
      <c r="E6897" s="35" t="s">
        <v>2785</v>
      </c>
      <c r="F6897" s="125">
        <v>2.94448513541766</v>
      </c>
      <c r="G6897" s="126">
        <v>99.121084978940402</v>
      </c>
      <c r="H6897" s="37">
        <f>ACOS(COS(RADIANS(90-F6898)) * COS(RADIANS(90-F6897)) + SIN(RADIANS(90-F6898)) * SIN(RADIANS(90-F6897)) * COS(RADIANS(G6898-G6897))) * 6371392 * IFERROR(IF(AVERAGEIF('TT History'!$B:$B, D6897, 'TT History'!$E:$E) &gt; 9.8%, 1.1205, IF(AVERAGEIF('TT History'!$B:$B, D6897, 'TT History'!$E:$E) &gt;= 8.5%, 1.1055, 1.0525)), 1.0525)</f>
        <v>17.260529732165129</v>
      </c>
    </row>
    <row r="6898" spans="1:8" x14ac:dyDescent="0.25">
      <c r="A6898" t="s">
        <v>176</v>
      </c>
      <c r="B6898" t="str">
        <f>VLOOKUP(C6898, olt_db!$B$2:$E$70, 2, 0)</f>
        <v>OLT-SMGN-Mega_Land</v>
      </c>
      <c r="C6898" t="s">
        <v>2034</v>
      </c>
      <c r="D6898" s="35" t="s">
        <v>3008</v>
      </c>
      <c r="E6898" s="35" t="s">
        <v>2786</v>
      </c>
      <c r="F6898" s="125">
        <v>2.9445304290049998</v>
      </c>
      <c r="G6898" s="126">
        <v>99.121225511908307</v>
      </c>
      <c r="H6898" s="37">
        <f>ACOS(COS(RADIANS(90-F6899)) * COS(RADIANS(90-F6898)) + SIN(RADIANS(90-F6899)) * SIN(RADIANS(90-F6898)) * COS(RADIANS(G6899-G6898))) * 6371392 * IFERROR(IF(AVERAGEIF('TT History'!$B:$B, D6898, 'TT History'!$E:$E) &gt; 9.8%, 1.1205, IF(AVERAGEIF('TT History'!$B:$B, D6898, 'TT History'!$E:$E) &gt;= 8.5%, 1.1055, 1.0525)), 1.0525)</f>
        <v>10.983177068381364</v>
      </c>
    </row>
    <row r="6899" spans="1:8" x14ac:dyDescent="0.25">
      <c r="A6899" t="s">
        <v>176</v>
      </c>
      <c r="B6899" t="str">
        <f>VLOOKUP(C6899, olt_db!$B$2:$E$70, 2, 0)</f>
        <v>OLT-SMGN-Mega_Land</v>
      </c>
      <c r="C6899" t="s">
        <v>2034</v>
      </c>
      <c r="D6899" s="35" t="s">
        <v>3008</v>
      </c>
      <c r="E6899" s="35" t="s">
        <v>2787</v>
      </c>
      <c r="F6899" s="125">
        <v>2.9445601576674401</v>
      </c>
      <c r="G6899" s="126">
        <v>99.121314635328304</v>
      </c>
      <c r="H6899" s="37">
        <f>ACOS(COS(RADIANS(90-F6900)) * COS(RADIANS(90-F6899)) + SIN(RADIANS(90-F6900)) * SIN(RADIANS(90-F6899)) * COS(RADIANS(G6900-G6899))) * 6371392 * IFERROR(IF(AVERAGEIF('TT History'!$B:$B, D6899, 'TT History'!$E:$E) &gt; 9.8%, 1.1205, IF(AVERAGEIF('TT History'!$B:$B, D6899, 'TT History'!$E:$E) &gt;= 8.5%, 1.1055, 1.0525)), 1.0525)</f>
        <v>14.913365122582499</v>
      </c>
    </row>
    <row r="6900" spans="1:8" x14ac:dyDescent="0.25">
      <c r="A6900" t="s">
        <v>176</v>
      </c>
      <c r="B6900" t="str">
        <f>VLOOKUP(C6900, olt_db!$B$2:$E$70, 2, 0)</f>
        <v>OLT-SMGN-Mega_Land</v>
      </c>
      <c r="C6900" t="s">
        <v>2034</v>
      </c>
      <c r="D6900" s="35" t="s">
        <v>3008</v>
      </c>
      <c r="E6900" s="35" t="s">
        <v>2788</v>
      </c>
      <c r="F6900" s="125">
        <v>2.9446130853027301</v>
      </c>
      <c r="G6900" s="126">
        <v>99.121430698495303</v>
      </c>
      <c r="H6900" s="37">
        <f>ACOS(COS(RADIANS(90-F6901)) * COS(RADIANS(90-F6900)) + SIN(RADIANS(90-F6901)) * SIN(RADIANS(90-F6900)) * COS(RADIANS(G6901-G6900))) * 6371392 * IFERROR(IF(AVERAGEIF('TT History'!$B:$B, D6900, 'TT History'!$E:$E) &gt; 9.8%, 1.1205, IF(AVERAGEIF('TT History'!$B:$B, D6900, 'TT History'!$E:$E) &gt;= 8.5%, 1.1055, 1.0525)), 1.0525)</f>
        <v>11.492741440748153</v>
      </c>
    </row>
    <row r="6901" spans="1:8" x14ac:dyDescent="0.25">
      <c r="A6901" t="s">
        <v>176</v>
      </c>
      <c r="B6901" t="str">
        <f>VLOOKUP(C6901, olt_db!$B$2:$E$70, 2, 0)</f>
        <v>OLT-SMGN-Mega_Land</v>
      </c>
      <c r="C6901" t="s">
        <v>2034</v>
      </c>
      <c r="D6901" s="35" t="s">
        <v>3008</v>
      </c>
      <c r="E6901" s="35" t="s">
        <v>2789</v>
      </c>
      <c r="F6901" s="125">
        <v>2.9446573597458299</v>
      </c>
      <c r="G6901" s="126">
        <v>99.121518464777594</v>
      </c>
      <c r="H6901" s="37">
        <f>ACOS(COS(RADIANS(90-F6902)) * COS(RADIANS(90-F6901)) + SIN(RADIANS(90-F6902)) * SIN(RADIANS(90-F6901)) * COS(RADIANS(G6902-G6901))) * 6371392 * IFERROR(IF(AVERAGEIF('TT History'!$B:$B, D6901, 'TT History'!$E:$E) &gt; 9.8%, 1.1205, IF(AVERAGEIF('TT History'!$B:$B, D6901, 'TT History'!$E:$E) &gt;= 8.5%, 1.1055, 1.0525)), 1.0525)</f>
        <v>10.773902075122242</v>
      </c>
    </row>
    <row r="6902" spans="1:8" x14ac:dyDescent="0.25">
      <c r="A6902" t="s">
        <v>176</v>
      </c>
      <c r="B6902" t="str">
        <f>VLOOKUP(C6902, olt_db!$B$2:$E$70, 2, 0)</f>
        <v>OLT-SMGN-Mega_Land</v>
      </c>
      <c r="C6902" t="s">
        <v>2034</v>
      </c>
      <c r="D6902" s="35" t="s">
        <v>3008</v>
      </c>
      <c r="E6902" s="35" t="s">
        <v>2790</v>
      </c>
      <c r="F6902" s="125">
        <v>2.9447051598851601</v>
      </c>
      <c r="G6902" s="126">
        <v>99.121597237878603</v>
      </c>
      <c r="H6902" s="37">
        <f>ACOS(COS(RADIANS(90-F6903)) * COS(RADIANS(90-F6902)) + SIN(RADIANS(90-F6903)) * SIN(RADIANS(90-F6902)) * COS(RADIANS(G6903-G6902))) * 6371392 * IFERROR(IF(AVERAGEIF('TT History'!$B:$B, D6902, 'TT History'!$E:$E) &gt; 9.8%, 1.1205, IF(AVERAGEIF('TT History'!$B:$B, D6902, 'TT History'!$E:$E) &gt;= 8.5%, 1.1055, 1.0525)), 1.0525)</f>
        <v>13.603093679603893</v>
      </c>
    </row>
    <row r="6903" spans="1:8" x14ac:dyDescent="0.25">
      <c r="A6903" t="s">
        <v>176</v>
      </c>
      <c r="B6903" t="str">
        <f>VLOOKUP(C6903, olt_db!$B$2:$E$70, 2, 0)</f>
        <v>OLT-SMGN-Mega_Land</v>
      </c>
      <c r="C6903" t="s">
        <v>2034</v>
      </c>
      <c r="D6903" s="35" t="s">
        <v>3008</v>
      </c>
      <c r="E6903" s="35" t="s">
        <v>2791</v>
      </c>
      <c r="F6903" s="125">
        <v>2.94472542220739</v>
      </c>
      <c r="G6903" s="126">
        <v>99.121711834321303</v>
      </c>
      <c r="H6903" s="37">
        <f>ACOS(COS(RADIANS(90-F6904)) * COS(RADIANS(90-F6903)) + SIN(RADIANS(90-F6904)) * SIN(RADIANS(90-F6903)) * COS(RADIANS(G6904-G6903))) * 6371392 * IFERROR(IF(AVERAGEIF('TT History'!$B:$B, D6903, 'TT History'!$E:$E) &gt; 9.8%, 1.1205, IF(AVERAGEIF('TT History'!$B:$B, D6903, 'TT History'!$E:$E) &gt;= 8.5%, 1.1055, 1.0525)), 1.0525)</f>
        <v>11.124994595843024</v>
      </c>
    </row>
    <row r="6904" spans="1:8" x14ac:dyDescent="0.25">
      <c r="A6904" t="s">
        <v>176</v>
      </c>
      <c r="B6904" t="str">
        <f>VLOOKUP(C6904, olt_db!$B$2:$E$70, 2, 0)</f>
        <v>OLT-SMGN-Mega_Land</v>
      </c>
      <c r="C6904" t="s">
        <v>2034</v>
      </c>
      <c r="D6904" s="35" t="s">
        <v>3008</v>
      </c>
      <c r="E6904" s="35" t="s">
        <v>2792</v>
      </c>
      <c r="F6904" s="125">
        <v>2.9446950203318401</v>
      </c>
      <c r="G6904" s="126">
        <v>99.121802013396206</v>
      </c>
      <c r="H6904" s="37">
        <f>ACOS(COS(RADIANS(90-F6905)) * COS(RADIANS(90-F6904)) + SIN(RADIANS(90-F6905)) * SIN(RADIANS(90-F6904)) * COS(RADIANS(G6905-G6904))) * 6371392 * IFERROR(IF(AVERAGEIF('TT History'!$B:$B, D6904, 'TT History'!$E:$E) &gt; 9.8%, 1.1205, IF(AVERAGEIF('TT History'!$B:$B, D6904, 'TT History'!$E:$E) &gt;= 8.5%, 1.1055, 1.0525)), 1.0525)</f>
        <v>13.51804704802616</v>
      </c>
    </row>
    <row r="6905" spans="1:8" x14ac:dyDescent="0.25">
      <c r="A6905" t="s">
        <v>176</v>
      </c>
      <c r="B6905" t="str">
        <f>VLOOKUP(C6905, olt_db!$B$2:$E$70, 2, 0)</f>
        <v>OLT-SMGN-Mega_Land</v>
      </c>
      <c r="C6905" t="s">
        <v>2034</v>
      </c>
      <c r="D6905" s="35" t="s">
        <v>3008</v>
      </c>
      <c r="E6905" s="35" t="s">
        <v>2793</v>
      </c>
      <c r="F6905" s="125">
        <v>2.9446002608594601</v>
      </c>
      <c r="G6905" s="126">
        <v>99.121868133074202</v>
      </c>
      <c r="H6905" s="37">
        <f>ACOS(COS(RADIANS(90-F6906)) * COS(RADIANS(90-F6905)) + SIN(RADIANS(90-F6906)) * SIN(RADIANS(90-F6905)) * COS(RADIANS(G6906-G6905))) * 6371392 * IFERROR(IF(AVERAGEIF('TT History'!$B:$B, D6905, 'TT History'!$E:$E) &gt; 9.8%, 1.1205, IF(AVERAGEIF('TT History'!$B:$B, D6905, 'TT History'!$E:$E) &gt;= 8.5%, 1.1055, 1.0525)), 1.0525)</f>
        <v>13.682869318245299</v>
      </c>
    </row>
    <row r="6906" spans="1:8" x14ac:dyDescent="0.25">
      <c r="A6906" t="s">
        <v>176</v>
      </c>
      <c r="B6906" t="str">
        <f>VLOOKUP(C6906, olt_db!$B$2:$E$70, 2, 0)</f>
        <v>OLT-SMGN-Mega_Land</v>
      </c>
      <c r="C6906" t="s">
        <v>2034</v>
      </c>
      <c r="D6906" s="35" t="s">
        <v>3008</v>
      </c>
      <c r="E6906" s="35" t="s">
        <v>2794</v>
      </c>
      <c r="F6906" s="125">
        <v>2.9444995355146499</v>
      </c>
      <c r="G6906" s="126">
        <v>99.121927563533703</v>
      </c>
      <c r="H6906" s="37">
        <f>ACOS(COS(RADIANS(90-F6907)) * COS(RADIANS(90-F6906)) + SIN(RADIANS(90-F6907)) * SIN(RADIANS(90-F6906)) * COS(RADIANS(G6907-G6906))) * 6371392 * IFERROR(IF(AVERAGEIF('TT History'!$B:$B, D6906, 'TT History'!$E:$E) &gt; 9.8%, 1.1205, IF(AVERAGEIF('TT History'!$B:$B, D6906, 'TT History'!$E:$E) &gt;= 8.5%, 1.1055, 1.0525)), 1.0525)</f>
        <v>15.399561342235302</v>
      </c>
    </row>
    <row r="6907" spans="1:8" x14ac:dyDescent="0.25">
      <c r="A6907" t="s">
        <v>176</v>
      </c>
      <c r="B6907" t="str">
        <f>VLOOKUP(C6907, olt_db!$B$2:$E$70, 2, 0)</f>
        <v>OLT-SMGN-Mega_Land</v>
      </c>
      <c r="C6907" t="s">
        <v>2034</v>
      </c>
      <c r="D6907" s="35" t="s">
        <v>3008</v>
      </c>
      <c r="E6907" s="35" t="s">
        <v>2795</v>
      </c>
      <c r="F6907" s="125">
        <v>2.9443873515794201</v>
      </c>
      <c r="G6907" s="126">
        <v>99.121996409336205</v>
      </c>
      <c r="H6907" s="37">
        <f>ACOS(COS(RADIANS(90-F6908)) * COS(RADIANS(90-F6907)) + SIN(RADIANS(90-F6908)) * SIN(RADIANS(90-F6907)) * COS(RADIANS(G6908-G6907))) * 6371392 * IFERROR(IF(AVERAGEIF('TT History'!$B:$B, D6907, 'TT History'!$E:$E) &gt; 9.8%, 1.1205, IF(AVERAGEIF('TT History'!$B:$B, D6907, 'TT History'!$E:$E) &gt;= 8.5%, 1.1055, 1.0525)), 1.0525)</f>
        <v>19.042569390268998</v>
      </c>
    </row>
    <row r="6908" spans="1:8" x14ac:dyDescent="0.25">
      <c r="A6908" t="s">
        <v>176</v>
      </c>
      <c r="B6908" t="str">
        <f>VLOOKUP(C6908, olt_db!$B$2:$E$70, 2, 0)</f>
        <v>OLT-SMGN-Mega_Land</v>
      </c>
      <c r="C6908" t="s">
        <v>2034</v>
      </c>
      <c r="D6908" s="35" t="s">
        <v>3008</v>
      </c>
      <c r="E6908" s="35" t="s">
        <v>2796</v>
      </c>
      <c r="F6908" s="125">
        <v>2.9442658748239099</v>
      </c>
      <c r="G6908" s="126">
        <v>99.122104791370305</v>
      </c>
      <c r="H6908" s="37">
        <f>ACOS(COS(RADIANS(90-F6909)) * COS(RADIANS(90-F6908)) + SIN(RADIANS(90-F6909)) * SIN(RADIANS(90-F6908)) * COS(RADIANS(G6909-G6908))) * 6371392 * IFERROR(IF(AVERAGEIF('TT History'!$B:$B, D6908, 'TT History'!$E:$E) &gt; 9.8%, 1.1205, IF(AVERAGEIF('TT History'!$B:$B, D6908, 'TT History'!$E:$E) &gt;= 8.5%, 1.1055, 1.0525)), 1.0525)</f>
        <v>14.457469334859248</v>
      </c>
    </row>
    <row r="6909" spans="1:8" x14ac:dyDescent="0.25">
      <c r="A6909" t="s">
        <v>176</v>
      </c>
      <c r="B6909" t="str">
        <f>VLOOKUP(C6909, olt_db!$B$2:$E$70, 2, 0)</f>
        <v>OLT-SMGN-Mega_Land</v>
      </c>
      <c r="C6909" t="s">
        <v>2034</v>
      </c>
      <c r="D6909" s="35" t="s">
        <v>3008</v>
      </c>
      <c r="E6909" s="35" t="s">
        <v>2797</v>
      </c>
      <c r="F6909" s="125">
        <v>2.9442125798921301</v>
      </c>
      <c r="G6909" s="126">
        <v>99.122216375214705</v>
      </c>
      <c r="H6909" s="37">
        <f>ACOS(COS(RADIANS(90-F6910)) * COS(RADIANS(90-F6909)) + SIN(RADIANS(90-F6910)) * SIN(RADIANS(90-F6909)) * COS(RADIANS(G6910-G6909))) * 6371392 * IFERROR(IF(AVERAGEIF('TT History'!$B:$B, D6909, 'TT History'!$E:$E) &gt; 9.8%, 1.1205, IF(AVERAGEIF('TT History'!$B:$B, D6909, 'TT History'!$E:$E) &gt;= 8.5%, 1.1055, 1.0525)), 1.0525)</f>
        <v>12.867912332775893</v>
      </c>
    </row>
    <row r="6910" spans="1:8" x14ac:dyDescent="0.25">
      <c r="A6910" t="s">
        <v>176</v>
      </c>
      <c r="B6910" t="str">
        <f>VLOOKUP(C6910, olt_db!$B$2:$E$70, 2, 0)</f>
        <v>OLT-SMGN-Mega_Land</v>
      </c>
      <c r="C6910" t="s">
        <v>2034</v>
      </c>
      <c r="D6910" s="35" t="s">
        <v>3008</v>
      </c>
      <c r="E6910" s="35" t="s">
        <v>2798</v>
      </c>
      <c r="F6910" s="125">
        <v>2.9441915135480201</v>
      </c>
      <c r="G6910" s="126">
        <v>99.122324427387497</v>
      </c>
      <c r="H6910" s="37">
        <f>ACOS(COS(RADIANS(90-F6911)) * COS(RADIANS(90-F6910)) + SIN(RADIANS(90-F6911)) * SIN(RADIANS(90-F6910)) * COS(RADIANS(G6911-G6910))) * 6371392 * IFERROR(IF(AVERAGEIF('TT History'!$B:$B, D6910, 'TT History'!$E:$E) &gt; 9.8%, 1.1205, IF(AVERAGEIF('TT History'!$B:$B, D6910, 'TT History'!$E:$E) &gt;= 8.5%, 1.1055, 1.0525)), 1.0525)</f>
        <v>16.747295454088835</v>
      </c>
    </row>
    <row r="6911" spans="1:8" x14ac:dyDescent="0.25">
      <c r="A6911" t="s">
        <v>176</v>
      </c>
      <c r="B6911" t="str">
        <f>VLOOKUP(C6911, olt_db!$B$2:$E$70, 2, 0)</f>
        <v>OLT-SMGN-Mega_Land</v>
      </c>
      <c r="C6911" t="s">
        <v>2034</v>
      </c>
      <c r="D6911" s="35" t="s">
        <v>3008</v>
      </c>
      <c r="E6911" s="35" t="s">
        <v>2799</v>
      </c>
      <c r="F6911" s="125">
        <v>2.9441717001964598</v>
      </c>
      <c r="G6911" s="126">
        <v>99.122466324935303</v>
      </c>
      <c r="H6911" s="37">
        <f>ACOS(COS(RADIANS(90-F6912)) * COS(RADIANS(90-F6911)) + SIN(RADIANS(90-F6912)) * SIN(RADIANS(90-F6911)) * COS(RADIANS(G6912-G6911))) * 6371392 * IFERROR(IF(AVERAGEIF('TT History'!$B:$B, D6911, 'TT History'!$E:$E) &gt; 9.8%, 1.1205, IF(AVERAGEIF('TT History'!$B:$B, D6911, 'TT History'!$E:$E) &gt;= 8.5%, 1.1055, 1.0525)), 1.0525)</f>
        <v>15.649438461860225</v>
      </c>
    </row>
    <row r="6912" spans="1:8" x14ac:dyDescent="0.25">
      <c r="A6912" t="s">
        <v>176</v>
      </c>
      <c r="B6912" t="str">
        <f>VLOOKUP(C6912, olt_db!$B$2:$E$70, 2, 0)</f>
        <v>OLT-SMGN-Mega_Land</v>
      </c>
      <c r="C6912" t="s">
        <v>2034</v>
      </c>
      <c r="D6912" s="35" t="s">
        <v>3008</v>
      </c>
      <c r="E6912" s="35" t="s">
        <v>2800</v>
      </c>
      <c r="F6912" s="125">
        <v>2.9441496837166201</v>
      </c>
      <c r="G6912" s="126">
        <v>99.1225983829341</v>
      </c>
      <c r="H6912" s="37">
        <f>ACOS(COS(RADIANS(90-F6913)) * COS(RADIANS(90-F6912)) + SIN(RADIANS(90-F6913)) * SIN(RADIANS(90-F6912)) * COS(RADIANS(G6913-G6912))) * 6371392 * IFERROR(IF(AVERAGEIF('TT History'!$B:$B, D6912, 'TT History'!$E:$E) &gt; 9.8%, 1.1205, IF(AVERAGEIF('TT History'!$B:$B, D6912, 'TT History'!$E:$E) &gt;= 8.5%, 1.1055, 1.0525)), 1.0525)</f>
        <v>12.341108718651538</v>
      </c>
    </row>
    <row r="6913" spans="1:8" x14ac:dyDescent="0.25">
      <c r="A6913" t="s">
        <v>176</v>
      </c>
      <c r="B6913" t="str">
        <f>VLOOKUP(C6913, olt_db!$B$2:$E$70, 2, 0)</f>
        <v>OLT-SMGN-Mega_Land</v>
      </c>
      <c r="C6913" t="s">
        <v>2034</v>
      </c>
      <c r="D6913" s="35" t="s">
        <v>3008</v>
      </c>
      <c r="E6913" s="35" t="s">
        <v>2801</v>
      </c>
      <c r="F6913" s="125">
        <v>2.94410839279637</v>
      </c>
      <c r="G6913" s="126">
        <v>99.122695532114506</v>
      </c>
      <c r="H6913" s="37">
        <f>ACOS(COS(RADIANS(90-F6914)) * COS(RADIANS(90-F6913)) + SIN(RADIANS(90-F6914)) * SIN(RADIANS(90-F6913)) * COS(RADIANS(G6914-G6913))) * 6371392 * IFERROR(IF(AVERAGEIF('TT History'!$B:$B, D6913, 'TT History'!$E:$E) &gt; 9.8%, 1.1205, IF(AVERAGEIF('TT History'!$B:$B, D6913, 'TT History'!$E:$E) &gt;= 8.5%, 1.1055, 1.0525)), 1.0525)</f>
        <v>13.881381631012726</v>
      </c>
    </row>
    <row r="6914" spans="1:8" x14ac:dyDescent="0.25">
      <c r="A6914" t="s">
        <v>176</v>
      </c>
      <c r="B6914" t="str">
        <f>VLOOKUP(C6914, olt_db!$B$2:$E$70, 2, 0)</f>
        <v>OLT-SMGN-Mega_Land</v>
      </c>
      <c r="C6914" t="s">
        <v>2034</v>
      </c>
      <c r="D6914" s="35" t="s">
        <v>3008</v>
      </c>
      <c r="E6914" s="35" t="s">
        <v>2802</v>
      </c>
      <c r="F6914" s="125">
        <v>2.9440924982839101</v>
      </c>
      <c r="G6914" s="126">
        <v>99.122813219112302</v>
      </c>
      <c r="H6914" s="37">
        <f>ACOS(COS(RADIANS(90-F6915)) * COS(RADIANS(90-F6914)) + SIN(RADIANS(90-F6915)) * SIN(RADIANS(90-F6914)) * COS(RADIANS(G6915-G6914))) * 6371392 * IFERROR(IF(AVERAGEIF('TT History'!$B:$B, D6914, 'TT History'!$E:$E) &gt; 9.8%, 1.1205, IF(AVERAGEIF('TT History'!$B:$B, D6914, 'TT History'!$E:$E) &gt;= 8.5%, 1.1055, 1.0525)), 1.0525)</f>
        <v>15.394373246769737</v>
      </c>
    </row>
    <row r="6915" spans="1:8" x14ac:dyDescent="0.25">
      <c r="A6915" t="s">
        <v>176</v>
      </c>
      <c r="B6915" t="str">
        <f>VLOOKUP(C6915, olt_db!$B$2:$E$70, 2, 0)</f>
        <v>OLT-SMGN-Mega_Land</v>
      </c>
      <c r="C6915" t="s">
        <v>2034</v>
      </c>
      <c r="D6915" s="35" t="s">
        <v>3008</v>
      </c>
      <c r="E6915" s="35" t="s">
        <v>2803</v>
      </c>
      <c r="F6915" s="125">
        <v>2.94411249371616</v>
      </c>
      <c r="G6915" s="126">
        <v>99.122943394717794</v>
      </c>
      <c r="H6915" s="37">
        <f>ACOS(COS(RADIANS(90-F6916)) * COS(RADIANS(90-F6915)) + SIN(RADIANS(90-F6916)) * SIN(RADIANS(90-F6915)) * COS(RADIANS(G6916-G6915))) * 6371392 * IFERROR(IF(AVERAGEIF('TT History'!$B:$B, D6915, 'TT History'!$E:$E) &gt; 9.8%, 1.1205, IF(AVERAGEIF('TT History'!$B:$B, D6915, 'TT History'!$E:$E) &gt;= 8.5%, 1.1055, 1.0525)), 1.0525)</f>
        <v>20.146586653424421</v>
      </c>
    </row>
    <row r="6916" spans="1:8" x14ac:dyDescent="0.25">
      <c r="A6916" t="s">
        <v>176</v>
      </c>
      <c r="B6916" t="str">
        <f>VLOOKUP(C6916, olt_db!$B$2:$E$70, 2, 0)</f>
        <v>OLT-SMGN-Mega_Land</v>
      </c>
      <c r="C6916" t="s">
        <v>2034</v>
      </c>
      <c r="D6916" s="35" t="s">
        <v>3008</v>
      </c>
      <c r="E6916" s="35" t="s">
        <v>2804</v>
      </c>
      <c r="F6916" s="125">
        <v>2.9442257022409302</v>
      </c>
      <c r="G6916" s="126">
        <v>99.123073237114198</v>
      </c>
      <c r="H6916" s="37">
        <f>ACOS(COS(RADIANS(90-F6917)) * COS(RADIANS(90-F6916)) + SIN(RADIANS(90-F6917)) * SIN(RADIANS(90-F6916)) * COS(RADIANS(G6917-G6916))) * 6371392 * IFERROR(IF(AVERAGEIF('TT History'!$B:$B, D6916, 'TT History'!$E:$E) &gt; 9.8%, 1.1205, IF(AVERAGEIF('TT History'!$B:$B, D6916, 'TT History'!$E:$E) &gt;= 8.5%, 1.1055, 1.0525)), 1.0525)</f>
        <v>15.139957329435738</v>
      </c>
    </row>
    <row r="6917" spans="1:8" x14ac:dyDescent="0.25">
      <c r="A6917" t="s">
        <v>176</v>
      </c>
      <c r="B6917" t="str">
        <f>VLOOKUP(C6917, olt_db!$B$2:$E$70, 2, 0)</f>
        <v>OLT-SMGN-Mega_Land</v>
      </c>
      <c r="C6917" t="s">
        <v>2034</v>
      </c>
      <c r="D6917" s="35" t="s">
        <v>3008</v>
      </c>
      <c r="E6917" s="35" t="s">
        <v>2805</v>
      </c>
      <c r="F6917" s="125">
        <v>2.9442980590849102</v>
      </c>
      <c r="G6917" s="126">
        <v>99.123180608023603</v>
      </c>
      <c r="H6917" s="37">
        <f>ACOS(COS(RADIANS(90-F6918)) * COS(RADIANS(90-F6917)) + SIN(RADIANS(90-F6918)) * SIN(RADIANS(90-F6917)) * COS(RADIANS(G6918-G6917))) * 6371392 * IFERROR(IF(AVERAGEIF('TT History'!$B:$B, D6917, 'TT History'!$E:$E) &gt; 9.8%, 1.1205, IF(AVERAGEIF('TT History'!$B:$B, D6917, 'TT History'!$E:$E) &gt;= 8.5%, 1.1055, 1.0525)), 1.0525)</f>
        <v>15.670798540120405</v>
      </c>
    </row>
    <row r="6918" spans="1:8" x14ac:dyDescent="0.25">
      <c r="A6918" t="s">
        <v>176</v>
      </c>
      <c r="B6918" t="str">
        <f>VLOOKUP(C6918, olt_db!$B$2:$E$70, 2, 0)</f>
        <v>OLT-SMGN-Mega_Land</v>
      </c>
      <c r="C6918" t="s">
        <v>2034</v>
      </c>
      <c r="D6918" s="35" t="s">
        <v>3008</v>
      </c>
      <c r="E6918" s="35" t="s">
        <v>2806</v>
      </c>
      <c r="F6918" s="125">
        <v>2.9443737255875901</v>
      </c>
      <c r="G6918" s="126">
        <v>99.123291212591695</v>
      </c>
      <c r="H6918" s="37">
        <f>ACOS(COS(RADIANS(90-F6919)) * COS(RADIANS(90-F6918)) + SIN(RADIANS(90-F6919)) * SIN(RADIANS(90-F6918)) * COS(RADIANS(G6919-G6918))) * 6371392 * IFERROR(IF(AVERAGEIF('TT History'!$B:$B, D6918, 'TT History'!$E:$E) &gt; 9.8%, 1.1205, IF(AVERAGEIF('TT History'!$B:$B, D6918, 'TT History'!$E:$E) &gt;= 8.5%, 1.1055, 1.0525)), 1.0525)</f>
        <v>18.052816396850865</v>
      </c>
    </row>
    <row r="6919" spans="1:8" x14ac:dyDescent="0.25">
      <c r="A6919" t="s">
        <v>176</v>
      </c>
      <c r="B6919" t="str">
        <f>VLOOKUP(C6919, olt_db!$B$2:$E$70, 2, 0)</f>
        <v>OLT-SMGN-Mega_Land</v>
      </c>
      <c r="C6919" t="s">
        <v>2034</v>
      </c>
      <c r="D6919" s="35" t="s">
        <v>3008</v>
      </c>
      <c r="E6919" s="35" t="s">
        <v>2807</v>
      </c>
      <c r="F6919" s="125">
        <v>2.9444616777923902</v>
      </c>
      <c r="G6919" s="126">
        <v>99.123418092688198</v>
      </c>
      <c r="H6919" s="37">
        <f>ACOS(COS(RADIANS(90-F6920)) * COS(RADIANS(90-F6919)) + SIN(RADIANS(90-F6920)) * SIN(RADIANS(90-F6919)) * COS(RADIANS(G6920-G6919))) * 6371392 * IFERROR(IF(AVERAGEIF('TT History'!$B:$B, D6919, 'TT History'!$E:$E) &gt; 9.8%, 1.1205, IF(AVERAGEIF('TT History'!$B:$B, D6919, 'TT History'!$E:$E) &gt;= 8.5%, 1.1055, 1.0525)), 1.0525)</f>
        <v>12.640483210342252</v>
      </c>
    </row>
    <row r="6920" spans="1:8" x14ac:dyDescent="0.25">
      <c r="A6920" t="s">
        <v>176</v>
      </c>
      <c r="B6920" t="str">
        <f>VLOOKUP(C6920, olt_db!$B$2:$E$70, 2, 0)</f>
        <v>OLT-SMGN-Mega_Land</v>
      </c>
      <c r="C6920" t="s">
        <v>2034</v>
      </c>
      <c r="D6920" s="35" t="s">
        <v>3008</v>
      </c>
      <c r="E6920" s="35" t="s">
        <v>2808</v>
      </c>
      <c r="F6920" s="125">
        <v>2.9445133349427599</v>
      </c>
      <c r="G6920" s="126">
        <v>99.123513070169693</v>
      </c>
      <c r="H6920" s="37">
        <f>ACOS(COS(RADIANS(90-F6921)) * COS(RADIANS(90-F6920)) + SIN(RADIANS(90-F6921)) * SIN(RADIANS(90-F6920)) * COS(RADIANS(G6921-G6920))) * 6371392 * IFERROR(IF(AVERAGEIF('TT History'!$B:$B, D6920, 'TT History'!$E:$E) &gt; 9.8%, 1.1205, IF(AVERAGEIF('TT History'!$B:$B, D6920, 'TT History'!$E:$E) &gt;= 8.5%, 1.1055, 1.0525)), 1.0525)</f>
        <v>19.545345433144245</v>
      </c>
    </row>
    <row r="6921" spans="1:8" x14ac:dyDescent="0.25">
      <c r="A6921" t="s">
        <v>176</v>
      </c>
      <c r="B6921" t="str">
        <f>VLOOKUP(C6921, olt_db!$B$2:$E$70, 2, 0)</f>
        <v>OLT-SMGN-Mega_Land</v>
      </c>
      <c r="C6921" t="s">
        <v>2034</v>
      </c>
      <c r="D6921" s="35" t="s">
        <v>3008</v>
      </c>
      <c r="E6921" s="35" t="s">
        <v>2809</v>
      </c>
      <c r="F6921" s="125">
        <v>2.9445859669411898</v>
      </c>
      <c r="G6921" s="126">
        <v>99.123663646737796</v>
      </c>
      <c r="H6921" s="37">
        <f>ACOS(COS(RADIANS(90-F6922)) * COS(RADIANS(90-F6921)) + SIN(RADIANS(90-F6922)) * SIN(RADIANS(90-F6921)) * COS(RADIANS(G6922-G6921))) * 6371392 * IFERROR(IF(AVERAGEIF('TT History'!$B:$B, D6921, 'TT History'!$E:$E) &gt; 9.8%, 1.1205, IF(AVERAGEIF('TT History'!$B:$B, D6921, 'TT History'!$E:$E) &gt;= 8.5%, 1.1055, 1.0525)), 1.0525)</f>
        <v>24.662993972001242</v>
      </c>
    </row>
    <row r="6922" spans="1:8" x14ac:dyDescent="0.25">
      <c r="A6922" t="s">
        <v>176</v>
      </c>
      <c r="B6922" t="str">
        <f>VLOOKUP(C6922, olt_db!$B$2:$E$70, 2, 0)</f>
        <v>OLT-SMGN-Mega_Land</v>
      </c>
      <c r="C6922" t="s">
        <v>2034</v>
      </c>
      <c r="D6922" s="35" t="s">
        <v>3008</v>
      </c>
      <c r="E6922" s="35" t="s">
        <v>2810</v>
      </c>
      <c r="F6922" s="125">
        <v>2.9446753851398602</v>
      </c>
      <c r="G6922" s="126">
        <v>99.123854708885005</v>
      </c>
      <c r="H6922" s="37">
        <f>ACOS(COS(RADIANS(90-F6923)) * COS(RADIANS(90-F6922)) + SIN(RADIANS(90-F6923)) * SIN(RADIANS(90-F6922)) * COS(RADIANS(G6923-G6922))) * 6371392 * IFERROR(IF(AVERAGEIF('TT History'!$B:$B, D6922, 'TT History'!$E:$E) &gt; 9.8%, 1.1205, IF(AVERAGEIF('TT History'!$B:$B, D6922, 'TT History'!$E:$E) &gt;= 8.5%, 1.1055, 1.0525)), 1.0525)</f>
        <v>23.7076392299495</v>
      </c>
    </row>
    <row r="6923" spans="1:8" x14ac:dyDescent="0.25">
      <c r="A6923" t="s">
        <v>176</v>
      </c>
      <c r="B6923" t="str">
        <f>VLOOKUP(C6923, olt_db!$B$2:$E$70, 2, 0)</f>
        <v>OLT-SMGN-Mega_Land</v>
      </c>
      <c r="C6923" t="s">
        <v>2034</v>
      </c>
      <c r="D6923" s="35" t="s">
        <v>3008</v>
      </c>
      <c r="E6923" s="35" t="s">
        <v>2811</v>
      </c>
      <c r="F6923" s="125">
        <v>2.9448056205397002</v>
      </c>
      <c r="G6923" s="126">
        <v>99.124010058878994</v>
      </c>
      <c r="H6923" s="37">
        <f>ACOS(COS(RADIANS(90-F6924)) * COS(RADIANS(90-F6923)) + SIN(RADIANS(90-F6924)) * SIN(RADIANS(90-F6923)) * COS(RADIANS(G6924-G6923))) * 6371392 * IFERROR(IF(AVERAGEIF('TT History'!$B:$B, D6923, 'TT History'!$E:$E) &gt; 9.8%, 1.1205, IF(AVERAGEIF('TT History'!$B:$B, D6923, 'TT History'!$E:$E) &gt;= 8.5%, 1.1055, 1.0525)), 1.0525)</f>
        <v>16.077148251857274</v>
      </c>
    </row>
    <row r="6924" spans="1:8" x14ac:dyDescent="0.25">
      <c r="A6924" t="s">
        <v>176</v>
      </c>
      <c r="B6924" t="str">
        <f>VLOOKUP(C6924, olt_db!$B$2:$E$70, 2, 0)</f>
        <v>OLT-SMGN-Mega_Land</v>
      </c>
      <c r="C6924" t="s">
        <v>2034</v>
      </c>
      <c r="D6924" s="35" t="s">
        <v>3008</v>
      </c>
      <c r="E6924" s="35" t="s">
        <v>2812</v>
      </c>
      <c r="F6924" s="125">
        <v>2.9449027567345598</v>
      </c>
      <c r="G6924" s="126">
        <v>99.124107310562295</v>
      </c>
      <c r="H6924" s="37">
        <f>ACOS(COS(RADIANS(90-F6925)) * COS(RADIANS(90-F6924)) + SIN(RADIANS(90-F6925)) * SIN(RADIANS(90-F6924)) * COS(RADIANS(G6925-G6924))) * 6371392 * IFERROR(IF(AVERAGEIF('TT History'!$B:$B, D6924, 'TT History'!$E:$E) &gt; 9.8%, 1.1205, IF(AVERAGEIF('TT History'!$B:$B, D6924, 'TT History'!$E:$E) &gt;= 8.5%, 1.1055, 1.0525)), 1.0525)</f>
        <v>10.329614833890442</v>
      </c>
    </row>
    <row r="6925" spans="1:8" x14ac:dyDescent="0.25">
      <c r="A6925" t="s">
        <v>176</v>
      </c>
      <c r="B6925" t="str">
        <f>VLOOKUP(C6925, olt_db!$B$2:$E$70, 2, 0)</f>
        <v>OLT-SMGN-Mega_Land</v>
      </c>
      <c r="C6925" t="s">
        <v>2034</v>
      </c>
      <c r="D6925" s="35" t="s">
        <v>3008</v>
      </c>
      <c r="E6925" s="35" t="s">
        <v>2813</v>
      </c>
      <c r="F6925" s="125">
        <v>2.94498932740821</v>
      </c>
      <c r="G6925" s="126">
        <v>99.124124520670904</v>
      </c>
      <c r="H6925" s="37">
        <f>ACOS(COS(RADIANS(90-F6926)) * COS(RADIANS(90-F6925)) + SIN(RADIANS(90-F6926)) * SIN(RADIANS(90-F6925)) * COS(RADIANS(G6926-G6925))) * 6371392 * IFERROR(IF(AVERAGEIF('TT History'!$B:$B, D6925, 'TT History'!$E:$E) &gt; 9.8%, 1.1205, IF(AVERAGEIF('TT History'!$B:$B, D6925, 'TT History'!$E:$E) &gt;= 8.5%, 1.1055, 1.0525)), 1.0525)</f>
        <v>13.228723732837185</v>
      </c>
    </row>
    <row r="6926" spans="1:8" x14ac:dyDescent="0.25">
      <c r="A6926" t="s">
        <v>176</v>
      </c>
      <c r="B6926" t="str">
        <f>VLOOKUP(C6926, olt_db!$B$2:$E$70, 2, 0)</f>
        <v>OLT-SMGN-Mega_Land</v>
      </c>
      <c r="C6926" t="s">
        <v>2034</v>
      </c>
      <c r="D6926" s="35" t="s">
        <v>3008</v>
      </c>
      <c r="E6926" s="35" t="s">
        <v>2814</v>
      </c>
      <c r="F6926" s="125">
        <v>2.9450975855897599</v>
      </c>
      <c r="G6926" s="126">
        <v>99.1240919909757</v>
      </c>
      <c r="H6926" s="37">
        <f>ACOS(COS(RADIANS(90-F6927)) * COS(RADIANS(90-F6926)) + SIN(RADIANS(90-F6927)) * SIN(RADIANS(90-F6926)) * COS(RADIANS(G6927-G6926))) * 6371392 * IFERROR(IF(AVERAGEIF('TT History'!$B:$B, D6926, 'TT History'!$E:$E) &gt; 9.8%, 1.1205, IF(AVERAGEIF('TT History'!$B:$B, D6926, 'TT History'!$E:$E) &gt;= 8.5%, 1.1055, 1.0525)), 1.0525)</f>
        <v>19.202612444777085</v>
      </c>
    </row>
    <row r="6927" spans="1:8" x14ac:dyDescent="0.25">
      <c r="A6927" t="s">
        <v>176</v>
      </c>
      <c r="B6927" t="str">
        <f>VLOOKUP(C6927, olt_db!$B$2:$E$70, 2, 0)</f>
        <v>OLT-SMGN-Mega_Land</v>
      </c>
      <c r="C6927" t="s">
        <v>2034</v>
      </c>
      <c r="D6927" s="35" t="s">
        <v>3008</v>
      </c>
      <c r="E6927" s="35" t="s">
        <v>2815</v>
      </c>
      <c r="F6927" s="125">
        <v>2.9452179337194799</v>
      </c>
      <c r="G6927" s="126">
        <v>99.123980332183905</v>
      </c>
      <c r="H6927" s="37">
        <f>ACOS(COS(RADIANS(90-F6928)) * COS(RADIANS(90-F6927)) + SIN(RADIANS(90-F6928)) * SIN(RADIANS(90-F6927)) * COS(RADIANS(G6928-G6927))) * 6371392 * IFERROR(IF(AVERAGEIF('TT History'!$B:$B, D6927, 'TT History'!$E:$E) &gt; 9.8%, 1.1205, IF(AVERAGEIF('TT History'!$B:$B, D6927, 'TT History'!$E:$E) &gt;= 8.5%, 1.1055, 1.0525)), 1.0525)</f>
        <v>23.153635955503038</v>
      </c>
    </row>
    <row r="6928" spans="1:8" x14ac:dyDescent="0.25">
      <c r="A6928" t="s">
        <v>176</v>
      </c>
      <c r="B6928" t="str">
        <f>VLOOKUP(C6928, olt_db!$B$2:$E$70, 2, 0)</f>
        <v>OLT-SMGN-Mega_Land</v>
      </c>
      <c r="C6928" t="s">
        <v>2034</v>
      </c>
      <c r="D6928" s="35" t="s">
        <v>3008</v>
      </c>
      <c r="E6928" s="35" t="s">
        <v>2816</v>
      </c>
      <c r="F6928" s="125">
        <v>2.9453865036821298</v>
      </c>
      <c r="G6928" s="126">
        <v>99.123876659868998</v>
      </c>
      <c r="H6928" s="37">
        <f>ACOS(COS(RADIANS(90-F6929)) * COS(RADIANS(90-F6928)) + SIN(RADIANS(90-F6929)) * SIN(RADIANS(90-F6928)) * COS(RADIANS(G6929-G6928))) * 6371392 * IFERROR(IF(AVERAGEIF('TT History'!$B:$B, D6928, 'TT History'!$E:$E) &gt; 9.8%, 1.1205, IF(AVERAGEIF('TT History'!$B:$B, D6928, 'TT History'!$E:$E) &gt;= 8.5%, 1.1055, 1.0525)), 1.0525)</f>
        <v>24.380195783521103</v>
      </c>
    </row>
    <row r="6929" spans="1:8" x14ac:dyDescent="0.25">
      <c r="A6929" t="s">
        <v>176</v>
      </c>
      <c r="B6929" t="str">
        <f>VLOOKUP(C6929, olt_db!$B$2:$E$70, 2, 0)</f>
        <v>OLT-SMGN-Mega_Land</v>
      </c>
      <c r="C6929" t="s">
        <v>2034</v>
      </c>
      <c r="D6929" s="35" t="s">
        <v>3008</v>
      </c>
      <c r="E6929" s="35" t="s">
        <v>2817</v>
      </c>
      <c r="F6929" s="125">
        <v>2.9455872070306501</v>
      </c>
      <c r="G6929" s="126">
        <v>99.123820822292899</v>
      </c>
      <c r="H6929" s="37">
        <f>ACOS(COS(RADIANS(90-F6930)) * COS(RADIANS(90-F6929)) + SIN(RADIANS(90-F6930)) * SIN(RADIANS(90-F6929)) * COS(RADIANS(G6930-G6929))) * 6371392 * IFERROR(IF(AVERAGEIF('TT History'!$B:$B, D6929, 'TT History'!$E:$E) &gt; 9.8%, 1.1205, IF(AVERAGEIF('TT History'!$B:$B, D6929, 'TT History'!$E:$E) &gt;= 8.5%, 1.1055, 1.0525)), 1.0525)</f>
        <v>17.454965615077157</v>
      </c>
    </row>
    <row r="6930" spans="1:8" x14ac:dyDescent="0.25">
      <c r="A6930" t="s">
        <v>176</v>
      </c>
      <c r="B6930" t="str">
        <f>VLOOKUP(C6930, olt_db!$B$2:$E$70, 2, 0)</f>
        <v>OLT-SMGN-Mega_Land</v>
      </c>
      <c r="C6930" t="s">
        <v>2034</v>
      </c>
      <c r="D6930" s="35" t="s">
        <v>3008</v>
      </c>
      <c r="E6930" s="35" t="s">
        <v>2818</v>
      </c>
      <c r="F6930" s="125">
        <v>2.94573514491975</v>
      </c>
      <c r="G6930" s="126">
        <v>99.123801950818702</v>
      </c>
      <c r="H6930" s="37">
        <f>ACOS(COS(RADIANS(90-F6931)) * COS(RADIANS(90-F6930)) + SIN(RADIANS(90-F6931)) * SIN(RADIANS(90-F6930)) * COS(RADIANS(G6931-G6930))) * 6371392 * IFERROR(IF(AVERAGEIF('TT History'!$B:$B, D6930, 'TT History'!$E:$E) &gt; 9.8%, 1.1205, IF(AVERAGEIF('TT History'!$B:$B, D6930, 'TT History'!$E:$E) &gt;= 8.5%, 1.1055, 1.0525)), 1.0525)</f>
        <v>13.543506524070295</v>
      </c>
    </row>
    <row r="6931" spans="1:8" x14ac:dyDescent="0.25">
      <c r="A6931" t="s">
        <v>176</v>
      </c>
      <c r="B6931" t="str">
        <f>VLOOKUP(C6931, olt_db!$B$2:$E$70, 2, 0)</f>
        <v>OLT-SMGN-Mega_Land</v>
      </c>
      <c r="C6931" t="s">
        <v>2034</v>
      </c>
      <c r="D6931" s="35" t="s">
        <v>3008</v>
      </c>
      <c r="E6931" s="35" t="s">
        <v>2819</v>
      </c>
      <c r="F6931" s="125">
        <v>2.9458407897056502</v>
      </c>
      <c r="G6931" s="126">
        <v>99.123849230676001</v>
      </c>
      <c r="H6931" s="37">
        <f>ACOS(COS(RADIANS(90-F6932)) * COS(RADIANS(90-F6931)) + SIN(RADIANS(90-F6932)) * SIN(RADIANS(90-F6931)) * COS(RADIANS(G6932-G6931))) * 6371392 * IFERROR(IF(AVERAGEIF('TT History'!$B:$B, D6931, 'TT History'!$E:$E) &gt; 9.8%, 1.1205, IF(AVERAGEIF('TT History'!$B:$B, D6931, 'TT History'!$E:$E) &gt;= 8.5%, 1.1055, 1.0525)), 1.0525)</f>
        <v>12.992627142527532</v>
      </c>
    </row>
    <row r="6932" spans="1:8" x14ac:dyDescent="0.25">
      <c r="A6932" t="s">
        <v>176</v>
      </c>
      <c r="B6932" t="str">
        <f>VLOOKUP(C6932, olt_db!$B$2:$E$70, 2, 0)</f>
        <v>OLT-SMGN-Mega_Land</v>
      </c>
      <c r="C6932" t="s">
        <v>2034</v>
      </c>
      <c r="D6932" s="35" t="s">
        <v>3008</v>
      </c>
      <c r="E6932" s="35" t="s">
        <v>2820</v>
      </c>
      <c r="F6932" s="125">
        <v>2.9459069171651802</v>
      </c>
      <c r="G6932" s="126">
        <v>99.1239385138865</v>
      </c>
      <c r="H6932" s="37">
        <f>ACOS(COS(RADIANS(90-F6933)) * COS(RADIANS(90-F6932)) + SIN(RADIANS(90-F6933)) * SIN(RADIANS(90-F6932)) * COS(RADIANS(G6933-G6932))) * 6371392 * IFERROR(IF(AVERAGEIF('TT History'!$B:$B, D6932, 'TT History'!$E:$E) &gt; 9.8%, 1.1205, IF(AVERAGEIF('TT History'!$B:$B, D6932, 'TT History'!$E:$E) &gt;= 8.5%, 1.1055, 1.0525)), 1.0525)</f>
        <v>18.136143048482722</v>
      </c>
    </row>
    <row r="6933" spans="1:8" x14ac:dyDescent="0.25">
      <c r="A6933" t="s">
        <v>176</v>
      </c>
      <c r="B6933" t="str">
        <f>VLOOKUP(C6933, olt_db!$B$2:$E$70, 2, 0)</f>
        <v>OLT-SMGN-Mega_Land</v>
      </c>
      <c r="C6933" t="s">
        <v>2034</v>
      </c>
      <c r="D6933" s="35" t="s">
        <v>3008</v>
      </c>
      <c r="E6933" s="35" t="s">
        <v>2821</v>
      </c>
      <c r="F6933" s="125">
        <v>2.9459524697258899</v>
      </c>
      <c r="G6933" s="126">
        <v>99.124086822352396</v>
      </c>
      <c r="H6933" s="37">
        <f>ACOS(COS(RADIANS(90-F6934)) * COS(RADIANS(90-F6933)) + SIN(RADIANS(90-F6934)) * SIN(RADIANS(90-F6933)) * COS(RADIANS(G6934-G6933))) * 6371392 * IFERROR(IF(AVERAGEIF('TT History'!$B:$B, D6933, 'TT History'!$E:$E) &gt; 9.8%, 1.1205, IF(AVERAGEIF('TT History'!$B:$B, D6933, 'TT History'!$E:$E) &gt;= 8.5%, 1.1055, 1.0525)), 1.0525)</f>
        <v>14.486792412562203</v>
      </c>
    </row>
    <row r="6934" spans="1:8" x14ac:dyDescent="0.25">
      <c r="A6934" t="s">
        <v>176</v>
      </c>
      <c r="B6934" t="str">
        <f>VLOOKUP(C6934, olt_db!$B$2:$E$70, 2, 0)</f>
        <v>OLT-SMGN-Mega_Land</v>
      </c>
      <c r="C6934" t="s">
        <v>2034</v>
      </c>
      <c r="D6934" s="35" t="s">
        <v>3008</v>
      </c>
      <c r="E6934" s="35" t="s">
        <v>2822</v>
      </c>
      <c r="F6934" s="125">
        <v>2.9459939790744198</v>
      </c>
      <c r="G6934" s="126">
        <v>99.124203583291802</v>
      </c>
      <c r="H6934" s="37">
        <f>ACOS(COS(RADIANS(90-F6935)) * COS(RADIANS(90-F6934)) + SIN(RADIANS(90-F6935)) * SIN(RADIANS(90-F6934)) * COS(RADIANS(G6935-G6934))) * 6371392 * IFERROR(IF(AVERAGEIF('TT History'!$B:$B, D6934, 'TT History'!$E:$E) &gt; 9.8%, 1.1205, IF(AVERAGEIF('TT History'!$B:$B, D6934, 'TT History'!$E:$E) &gt;= 8.5%, 1.1055, 1.0525)), 1.0525)</f>
        <v>13.072309057130365</v>
      </c>
    </row>
    <row r="6935" spans="1:8" x14ac:dyDescent="0.25">
      <c r="A6935" t="s">
        <v>176</v>
      </c>
      <c r="B6935" t="str">
        <f>VLOOKUP(C6935, olt_db!$B$2:$E$70, 2, 0)</f>
        <v>OLT-SMGN-Mega_Land</v>
      </c>
      <c r="C6935" t="s">
        <v>2034</v>
      </c>
      <c r="D6935" s="35" t="s">
        <v>3008</v>
      </c>
      <c r="E6935" s="35" t="s">
        <v>2823</v>
      </c>
      <c r="F6935" s="125">
        <v>2.94602726162204</v>
      </c>
      <c r="G6935" s="126">
        <v>99.124310341698504</v>
      </c>
      <c r="H6935" s="37">
        <f>ACOS(COS(RADIANS(90-F6936)) * COS(RADIANS(90-F6935)) + SIN(RADIANS(90-F6936)) * SIN(RADIANS(90-F6935)) * COS(RADIANS(G6936-G6935))) * 6371392 * IFERROR(IF(AVERAGEIF('TT History'!$B:$B, D6935, 'TT History'!$E:$E) &gt; 9.8%, 1.1205, IF(AVERAGEIF('TT History'!$B:$B, D6935, 'TT History'!$E:$E) &gt;= 8.5%, 1.1055, 1.0525)), 1.0525)</f>
        <v>13.645601159806361</v>
      </c>
    </row>
    <row r="6936" spans="1:8" x14ac:dyDescent="0.25">
      <c r="A6936" t="s">
        <v>176</v>
      </c>
      <c r="B6936" t="str">
        <f>VLOOKUP(C6936, olt_db!$B$2:$E$70, 2, 0)</f>
        <v>OLT-SMGN-Mega_Land</v>
      </c>
      <c r="C6936" t="s">
        <v>2034</v>
      </c>
      <c r="D6936" s="35" t="s">
        <v>3008</v>
      </c>
      <c r="E6936" s="35" t="s">
        <v>2824</v>
      </c>
      <c r="F6936" s="125">
        <v>2.94609629096847</v>
      </c>
      <c r="G6936" s="126">
        <v>99.124404425445505</v>
      </c>
      <c r="H6936" s="37">
        <f>ACOS(COS(RADIANS(90-F6937)) * COS(RADIANS(90-F6936)) + SIN(RADIANS(90-F6937)) * SIN(RADIANS(90-F6936)) * COS(RADIANS(G6937-G6936))) * 6371392 * IFERROR(IF(AVERAGEIF('TT History'!$B:$B, D6936, 'TT History'!$E:$E) &gt; 9.8%, 1.1205, IF(AVERAGEIF('TT History'!$B:$B, D6936, 'TT History'!$E:$E) &gt;= 8.5%, 1.1055, 1.0525)), 1.0525)</f>
        <v>18.157327407571639</v>
      </c>
    </row>
    <row r="6937" spans="1:8" x14ac:dyDescent="0.25">
      <c r="A6937" t="s">
        <v>176</v>
      </c>
      <c r="B6937" t="str">
        <f>VLOOKUP(C6937, olt_db!$B$2:$E$70, 2, 0)</f>
        <v>OLT-SMGN-Mega_Land</v>
      </c>
      <c r="C6937" t="s">
        <v>2034</v>
      </c>
      <c r="D6937" s="35" t="s">
        <v>3008</v>
      </c>
      <c r="E6937" s="35" t="s">
        <v>2825</v>
      </c>
      <c r="F6937" s="125">
        <v>2.9461989212820301</v>
      </c>
      <c r="G6937" s="126">
        <v>99.124520919053793</v>
      </c>
      <c r="H6937" s="37">
        <f>ACOS(COS(RADIANS(90-F6938)) * COS(RADIANS(90-F6937)) + SIN(RADIANS(90-F6938)) * SIN(RADIANS(90-F6937)) * COS(RADIANS(G6938-G6937))) * 6371392 * IFERROR(IF(AVERAGEIF('TT History'!$B:$B, D6937, 'TT History'!$E:$E) &gt; 9.8%, 1.1205, IF(AVERAGEIF('TT History'!$B:$B, D6937, 'TT History'!$E:$E) &gt;= 8.5%, 1.1055, 1.0525)), 1.0525)</f>
        <v>13.107398471166</v>
      </c>
    </row>
    <row r="6938" spans="1:8" x14ac:dyDescent="0.25">
      <c r="A6938" t="s">
        <v>176</v>
      </c>
      <c r="B6938" t="str">
        <f>VLOOKUP(C6938, olt_db!$B$2:$E$70, 2, 0)</f>
        <v>OLT-SMGN-Mega_Land</v>
      </c>
      <c r="C6938" t="s">
        <v>2034</v>
      </c>
      <c r="D6938" s="35" t="s">
        <v>3008</v>
      </c>
      <c r="E6938" s="35" t="s">
        <v>2826</v>
      </c>
      <c r="F6938" s="125">
        <v>2.9462716936651798</v>
      </c>
      <c r="G6938" s="126">
        <v>99.124606157816402</v>
      </c>
      <c r="H6938" s="37">
        <f>ACOS(COS(RADIANS(90-F6939)) * COS(RADIANS(90-F6938)) + SIN(RADIANS(90-F6939)) * SIN(RADIANS(90-F6938)) * COS(RADIANS(G6939-G6938))) * 6371392 * IFERROR(IF(AVERAGEIF('TT History'!$B:$B, D6938, 'TT History'!$E:$E) &gt; 9.8%, 1.1205, IF(AVERAGEIF('TT History'!$B:$B, D6938, 'TT History'!$E:$E) &gt;= 8.5%, 1.1055, 1.0525)), 1.0525)</f>
        <v>12.475895881558394</v>
      </c>
    </row>
    <row r="6939" spans="1:8" x14ac:dyDescent="0.25">
      <c r="A6939" t="s">
        <v>176</v>
      </c>
      <c r="B6939" t="str">
        <f>VLOOKUP(C6939, olt_db!$B$2:$E$70, 2, 0)</f>
        <v>OLT-SMGN-Mega_Land</v>
      </c>
      <c r="C6939" t="s">
        <v>2034</v>
      </c>
      <c r="D6939" s="35" t="s">
        <v>3008</v>
      </c>
      <c r="E6939" s="35" t="s">
        <v>2827</v>
      </c>
      <c r="F6939" s="125">
        <v>2.9463190079808599</v>
      </c>
      <c r="G6939" s="126">
        <v>99.1247018047643</v>
      </c>
      <c r="H6939" s="37">
        <f>ACOS(COS(RADIANS(90-F6940)) * COS(RADIANS(90-F6939)) + SIN(RADIANS(90-F6940)) * SIN(RADIANS(90-F6939)) * COS(RADIANS(G6940-G6939))) * 6371392 * IFERROR(IF(AVERAGEIF('TT History'!$B:$B, D6939, 'TT History'!$E:$E) &gt; 9.8%, 1.1205, IF(AVERAGEIF('TT History'!$B:$B, D6939, 'TT History'!$E:$E) &gt;= 8.5%, 1.1055, 1.0525)), 1.0525)</f>
        <v>12.27336344125742</v>
      </c>
    </row>
    <row r="6940" spans="1:8" x14ac:dyDescent="0.25">
      <c r="A6940" t="s">
        <v>176</v>
      </c>
      <c r="B6940" t="str">
        <f>VLOOKUP(C6940, olt_db!$B$2:$E$70, 2, 0)</f>
        <v>OLT-SMGN-Mega_Land</v>
      </c>
      <c r="C6940" t="s">
        <v>2034</v>
      </c>
      <c r="D6940" s="35" t="s">
        <v>3008</v>
      </c>
      <c r="E6940" s="35" t="s">
        <v>2828</v>
      </c>
      <c r="F6940" s="125">
        <v>2.94636802938872</v>
      </c>
      <c r="G6940" s="126">
        <v>99.1247946263085</v>
      </c>
      <c r="H6940" s="37">
        <f>ACOS(COS(RADIANS(90-F6941)) * COS(RADIANS(90-F6940)) + SIN(RADIANS(90-F6941)) * SIN(RADIANS(90-F6940)) * COS(RADIANS(G6941-G6940))) * 6371392 * IFERROR(IF(AVERAGEIF('TT History'!$B:$B, D6940, 'TT History'!$E:$E) &gt; 9.8%, 1.1205, IF(AVERAGEIF('TT History'!$B:$B, D6940, 'TT History'!$E:$E) &gt;= 8.5%, 1.1055, 1.0525)), 1.0525)</f>
        <v>12.901622877457619</v>
      </c>
    </row>
    <row r="6941" spans="1:8" x14ac:dyDescent="0.25">
      <c r="A6941" t="s">
        <v>176</v>
      </c>
      <c r="B6941" t="str">
        <f>VLOOKUP(C6941, olt_db!$B$2:$E$70, 2, 0)</f>
        <v>OLT-SMGN-Mega_Land</v>
      </c>
      <c r="C6941" t="s">
        <v>2034</v>
      </c>
      <c r="D6941" s="35" t="s">
        <v>3008</v>
      </c>
      <c r="E6941" s="35" t="s">
        <v>2829</v>
      </c>
      <c r="F6941" s="125">
        <v>2.9464252668927502</v>
      </c>
      <c r="G6941" s="126">
        <v>99.124888953810995</v>
      </c>
      <c r="H6941" s="37">
        <f>ACOS(COS(RADIANS(90-F6942)) * COS(RADIANS(90-F6941)) + SIN(RADIANS(90-F6942)) * SIN(RADIANS(90-F6941)) * COS(RADIANS(G6942-G6941))) * 6371392 * IFERROR(IF(AVERAGEIF('TT History'!$B:$B, D6941, 'TT History'!$E:$E) &gt; 9.8%, 1.1205, IF(AVERAGEIF('TT History'!$B:$B, D6941, 'TT History'!$E:$E) &gt;= 8.5%, 1.1055, 1.0525)), 1.0525)</f>
        <v>13.058170423189509</v>
      </c>
    </row>
    <row r="6942" spans="1:8" x14ac:dyDescent="0.25">
      <c r="A6942" t="s">
        <v>176</v>
      </c>
      <c r="B6942" t="str">
        <f>VLOOKUP(C6942, olt_db!$B$2:$E$70, 2, 0)</f>
        <v>OLT-SMGN-Mega_Land</v>
      </c>
      <c r="C6942" t="s">
        <v>2034</v>
      </c>
      <c r="D6942" s="35" t="s">
        <v>3008</v>
      </c>
      <c r="E6942" s="35" t="s">
        <v>2830</v>
      </c>
      <c r="F6942" s="125">
        <v>2.9464894892575799</v>
      </c>
      <c r="G6942" s="126">
        <v>99.124980304604307</v>
      </c>
      <c r="H6942" s="37">
        <f>ACOS(COS(RADIANS(90-F6943)) * COS(RADIANS(90-F6942)) + SIN(RADIANS(90-F6943)) * SIN(RADIANS(90-F6942)) * COS(RADIANS(G6943-G6942))) * 6371392 * IFERROR(IF(AVERAGEIF('TT History'!$B:$B, D6942, 'TT History'!$E:$E) &gt; 9.8%, 1.1205, IF(AVERAGEIF('TT History'!$B:$B, D6942, 'TT History'!$E:$E) &gt;= 8.5%, 1.1055, 1.0525)), 1.0525)</f>
        <v>10.342656367684803</v>
      </c>
    </row>
    <row r="6943" spans="1:8" x14ac:dyDescent="0.25">
      <c r="A6943" t="s">
        <v>176</v>
      </c>
      <c r="B6943" t="str">
        <f>VLOOKUP(C6943, olt_db!$B$2:$E$70, 2, 0)</f>
        <v>OLT-SMGN-Mega_Land</v>
      </c>
      <c r="C6943" t="s">
        <v>2034</v>
      </c>
      <c r="D6943" s="35" t="s">
        <v>3008</v>
      </c>
      <c r="E6943" s="35" t="s">
        <v>2831</v>
      </c>
      <c r="F6943" s="125">
        <v>2.9465470640072602</v>
      </c>
      <c r="G6943" s="126">
        <v>99.125047429800802</v>
      </c>
      <c r="H6943" s="37">
        <f>ACOS(COS(RADIANS(90-F6944)) * COS(RADIANS(90-F6943)) + SIN(RADIANS(90-F6944)) * SIN(RADIANS(90-F6943)) * COS(RADIANS(G6944-G6943))) * 6371392 * IFERROR(IF(AVERAGEIF('TT History'!$B:$B, D6943, 'TT History'!$E:$E) &gt; 9.8%, 1.1205, IF(AVERAGEIF('TT History'!$B:$B, D6943, 'TT History'!$E:$E) &gt;= 8.5%, 1.1055, 1.0525)), 1.0525)</f>
        <v>11.952282011659639</v>
      </c>
    </row>
    <row r="6944" spans="1:8" x14ac:dyDescent="0.25">
      <c r="A6944" t="s">
        <v>176</v>
      </c>
      <c r="B6944" t="str">
        <f>VLOOKUP(C6944, olt_db!$B$2:$E$70, 2, 0)</f>
        <v>OLT-SMGN-Mega_Land</v>
      </c>
      <c r="C6944" t="s">
        <v>2034</v>
      </c>
      <c r="D6944" s="35" t="s">
        <v>3008</v>
      </c>
      <c r="E6944" s="35" t="s">
        <v>2832</v>
      </c>
      <c r="F6944" s="125">
        <v>2.9466352254189898</v>
      </c>
      <c r="G6944" s="126">
        <v>99.125099043054107</v>
      </c>
      <c r="H6944" s="37">
        <f>ACOS(COS(RADIANS(90-F6945)) * COS(RADIANS(90-F6944)) + SIN(RADIANS(90-F6945)) * SIN(RADIANS(90-F6944)) * COS(RADIANS(G6945-G6944))) * 6371392 * IFERROR(IF(AVERAGEIF('TT History'!$B:$B, D6944, 'TT History'!$E:$E) &gt; 9.8%, 1.1205, IF(AVERAGEIF('TT History'!$B:$B, D6944, 'TT History'!$E:$E) &gt;= 8.5%, 1.1055, 1.0525)), 1.0525)</f>
        <v>13.04478193594084</v>
      </c>
    </row>
    <row r="6945" spans="1:8" x14ac:dyDescent="0.25">
      <c r="A6945" t="s">
        <v>176</v>
      </c>
      <c r="B6945" t="str">
        <f>VLOOKUP(C6945, olt_db!$B$2:$E$70, 2, 0)</f>
        <v>OLT-SMGN-Mega_Land</v>
      </c>
      <c r="C6945" t="s">
        <v>2034</v>
      </c>
      <c r="D6945" s="35" t="s">
        <v>3008</v>
      </c>
      <c r="E6945" s="35" t="s">
        <v>2833</v>
      </c>
      <c r="F6945" s="125">
        <v>2.9467464772856902</v>
      </c>
      <c r="G6945" s="126">
        <v>99.1251057957667</v>
      </c>
      <c r="H6945" s="37">
        <f>ACOS(COS(RADIANS(90-F6946)) * COS(RADIANS(90-F6945)) + SIN(RADIANS(90-F6946)) * SIN(RADIANS(90-F6945)) * COS(RADIANS(G6946-G6945))) * 6371392 * IFERROR(IF(AVERAGEIF('TT History'!$B:$B, D6945, 'TT History'!$E:$E) &gt; 9.8%, 1.1205, IF(AVERAGEIF('TT History'!$B:$B, D6945, 'TT History'!$E:$E) &gt;= 8.5%, 1.1055, 1.0525)), 1.0525)</f>
        <v>12.886522159054014</v>
      </c>
    </row>
    <row r="6946" spans="1:8" x14ac:dyDescent="0.25">
      <c r="A6946" t="s">
        <v>176</v>
      </c>
      <c r="B6946" t="str">
        <f>VLOOKUP(C6946, olt_db!$B$2:$E$70, 2, 0)</f>
        <v>OLT-SMGN-Mega_Land</v>
      </c>
      <c r="C6946" t="s">
        <v>2034</v>
      </c>
      <c r="D6946" s="35" t="s">
        <v>3008</v>
      </c>
      <c r="E6946" s="35" t="s">
        <v>2834</v>
      </c>
      <c r="F6946" s="125">
        <v>2.9468538808157301</v>
      </c>
      <c r="G6946" s="126">
        <v>99.125081529060395</v>
      </c>
      <c r="H6946" s="37">
        <f>ACOS(COS(RADIANS(90-F6947)) * COS(RADIANS(90-F6946)) + SIN(RADIANS(90-F6947)) * SIN(RADIANS(90-F6946)) * COS(RADIANS(G6947-G6946))) * 6371392 * IFERROR(IF(AVERAGEIF('TT History'!$B:$B, D6946, 'TT History'!$E:$E) &gt; 9.8%, 1.1205, IF(AVERAGEIF('TT History'!$B:$B, D6946, 'TT History'!$E:$E) &gt;= 8.5%, 1.1055, 1.0525)), 1.0525)</f>
        <v>16.123661594908974</v>
      </c>
    </row>
    <row r="6947" spans="1:8" x14ac:dyDescent="0.25">
      <c r="A6947" t="s">
        <v>176</v>
      </c>
      <c r="B6947" t="str">
        <f>VLOOKUP(C6947, olt_db!$B$2:$E$70, 2, 0)</f>
        <v>OLT-SMGN-Mega_Land</v>
      </c>
      <c r="C6947" t="s">
        <v>2034</v>
      </c>
      <c r="D6947" s="35" t="s">
        <v>3008</v>
      </c>
      <c r="E6947" s="35" t="s">
        <v>2835</v>
      </c>
      <c r="F6947" s="125">
        <v>2.9469832012619301</v>
      </c>
      <c r="G6947" s="126">
        <v>99.125033984858405</v>
      </c>
      <c r="H6947" s="37">
        <f>ACOS(COS(RADIANS(90-F6948)) * COS(RADIANS(90-F6947)) + SIN(RADIANS(90-F6948)) * SIN(RADIANS(90-F6947)) * COS(RADIANS(G6948-G6947))) * 6371392 * IFERROR(IF(AVERAGEIF('TT History'!$B:$B, D6947, 'TT History'!$E:$E) &gt; 9.8%, 1.1205, IF(AVERAGEIF('TT History'!$B:$B, D6947, 'TT History'!$E:$E) &gt;= 8.5%, 1.1055, 1.0525)), 1.0525)</f>
        <v>14.408695926791591</v>
      </c>
    </row>
    <row r="6948" spans="1:8" x14ac:dyDescent="0.25">
      <c r="A6948" t="s">
        <v>176</v>
      </c>
      <c r="B6948" t="str">
        <f>VLOOKUP(C6948, olt_db!$B$2:$E$70, 2, 0)</f>
        <v>OLT-SMGN-Mega_Land</v>
      </c>
      <c r="C6948" t="s">
        <v>2034</v>
      </c>
      <c r="D6948" s="35" t="s">
        <v>3008</v>
      </c>
      <c r="E6948" s="35" t="s">
        <v>2836</v>
      </c>
      <c r="F6948" s="125">
        <v>2.9471011379262801</v>
      </c>
      <c r="G6948" s="126">
        <v>99.124998616342594</v>
      </c>
      <c r="H6948" s="37">
        <f>ACOS(COS(RADIANS(90-F6949)) * COS(RADIANS(90-F6948)) + SIN(RADIANS(90-F6949)) * SIN(RADIANS(90-F6948)) * COS(RADIANS(G6949-G6948))) * 6371392 * IFERROR(IF(AVERAGEIF('TT History'!$B:$B, D6948, 'TT History'!$E:$E) &gt; 9.8%, 1.1205, IF(AVERAGEIF('TT History'!$B:$B, D6948, 'TT History'!$E:$E) &gt;= 8.5%, 1.1055, 1.0525)), 1.0525)</f>
        <v>13.127190129517647</v>
      </c>
    </row>
    <row r="6949" spans="1:8" x14ac:dyDescent="0.25">
      <c r="A6949" t="s">
        <v>176</v>
      </c>
      <c r="B6949" t="str">
        <f>VLOOKUP(C6949, olt_db!$B$2:$E$70, 2, 0)</f>
        <v>OLT-SMGN-Mega_Land</v>
      </c>
      <c r="C6949" t="s">
        <v>2034</v>
      </c>
      <c r="D6949" s="35" t="s">
        <v>3008</v>
      </c>
      <c r="E6949" s="35" t="s">
        <v>2837</v>
      </c>
      <c r="F6949" s="125">
        <v>2.9472083425844602</v>
      </c>
      <c r="G6949" s="126">
        <v>99.124965613994306</v>
      </c>
      <c r="H6949" s="37">
        <f>ACOS(COS(RADIANS(90-F6950)) * COS(RADIANS(90-F6949)) + SIN(RADIANS(90-F6950)) * SIN(RADIANS(90-F6949)) * COS(RADIANS(G6950-G6949))) * 6371392 * IFERROR(IF(AVERAGEIF('TT History'!$B:$B, D6949, 'TT History'!$E:$E) &gt; 9.8%, 1.1205, IF(AVERAGEIF('TT History'!$B:$B, D6949, 'TT History'!$E:$E) &gt;= 8.5%, 1.1055, 1.0525)), 1.0525)</f>
        <v>18.198250486356514</v>
      </c>
    </row>
    <row r="6950" spans="1:8" x14ac:dyDescent="0.25">
      <c r="A6950" t="s">
        <v>176</v>
      </c>
      <c r="B6950" t="str">
        <f>VLOOKUP(C6950, olt_db!$B$2:$E$70, 2, 0)</f>
        <v>OLT-SMGN-Mega_Land</v>
      </c>
      <c r="C6950" t="s">
        <v>2034</v>
      </c>
      <c r="D6950" s="35" t="s">
        <v>3008</v>
      </c>
      <c r="E6950" s="35" t="s">
        <v>2838</v>
      </c>
      <c r="F6950" s="125">
        <v>2.9473638136462998</v>
      </c>
      <c r="G6950" s="126">
        <v>99.124967711518906</v>
      </c>
      <c r="H6950" s="37">
        <f>ACOS(COS(RADIANS(90-F6951)) * COS(RADIANS(90-F6950)) + SIN(RADIANS(90-F6951)) * SIN(RADIANS(90-F6950)) * COS(RADIANS(G6951-G6950))) * 6371392 * IFERROR(IF(AVERAGEIF('TT History'!$B:$B, D6950, 'TT History'!$E:$E) &gt; 9.8%, 1.1205, IF(AVERAGEIF('TT History'!$B:$B, D6950, 'TT History'!$E:$E) &gt;= 8.5%, 1.1055, 1.0525)), 1.0525)</f>
        <v>14.267674883911042</v>
      </c>
    </row>
    <row r="6951" spans="1:8" x14ac:dyDescent="0.25">
      <c r="A6951" t="s">
        <v>176</v>
      </c>
      <c r="B6951" t="str">
        <f>VLOOKUP(C6951, olt_db!$B$2:$E$70, 2, 0)</f>
        <v>OLT-SMGN-Mega_Land</v>
      </c>
      <c r="C6951" t="s">
        <v>2034</v>
      </c>
      <c r="D6951" s="35" t="s">
        <v>3008</v>
      </c>
      <c r="E6951" s="35" t="s">
        <v>2839</v>
      </c>
      <c r="F6951" s="125">
        <v>2.9474857040064202</v>
      </c>
      <c r="G6951" s="126">
        <v>99.124969659775005</v>
      </c>
      <c r="H6951" s="37">
        <f>ACOS(COS(RADIANS(90-F6952)) * COS(RADIANS(90-F6951)) + SIN(RADIANS(90-F6952)) * SIN(RADIANS(90-F6951)) * COS(RADIANS(G6952-G6951))) * 6371392 * IFERROR(IF(AVERAGEIF('TT History'!$B:$B, D6951, 'TT History'!$E:$E) &gt; 9.8%, 1.1205, IF(AVERAGEIF('TT History'!$B:$B, D6951, 'TT History'!$E:$E) &gt;= 8.5%, 1.1055, 1.0525)), 1.0525)</f>
        <v>14.52980708120943</v>
      </c>
    </row>
    <row r="6952" spans="1:8" x14ac:dyDescent="0.25">
      <c r="A6952" t="s">
        <v>176</v>
      </c>
      <c r="B6952" t="str">
        <f>VLOOKUP(C6952, olt_db!$B$2:$E$70, 2, 0)</f>
        <v>OLT-SMGN-Mega_Land</v>
      </c>
      <c r="C6952" t="s">
        <v>2034</v>
      </c>
      <c r="D6952" s="35" t="s">
        <v>3008</v>
      </c>
      <c r="E6952" s="35" t="s">
        <v>2840</v>
      </c>
      <c r="F6952" s="125">
        <v>2.9476097887122998</v>
      </c>
      <c r="G6952" s="126">
        <v>99.124973492873707</v>
      </c>
      <c r="H6952" s="37">
        <f>ACOS(COS(RADIANS(90-F6953)) * COS(RADIANS(90-F6952)) + SIN(RADIANS(90-F6953)) * SIN(RADIANS(90-F6952)) * COS(RADIANS(G6953-G6952))) * 6371392 * IFERROR(IF(AVERAGEIF('TT History'!$B:$B, D6952, 'TT History'!$E:$E) &gt; 9.8%, 1.1205, IF(AVERAGEIF('TT History'!$B:$B, D6952, 'TT History'!$E:$E) &gt;= 8.5%, 1.1055, 1.0525)), 1.0525)</f>
        <v>14.680216094023518</v>
      </c>
    </row>
    <row r="6953" spans="1:8" x14ac:dyDescent="0.25">
      <c r="A6953" t="s">
        <v>176</v>
      </c>
      <c r="B6953" t="str">
        <f>VLOOKUP(C6953, olt_db!$B$2:$E$70, 2, 0)</f>
        <v>OLT-SMGN-Mega_Land</v>
      </c>
      <c r="C6953" t="s">
        <v>2034</v>
      </c>
      <c r="D6953" s="35" t="s">
        <v>3008</v>
      </c>
      <c r="E6953" s="35" t="s">
        <v>2841</v>
      </c>
      <c r="F6953" s="125">
        <v>2.94773457559831</v>
      </c>
      <c r="G6953" s="126">
        <v>99.124986183208605</v>
      </c>
      <c r="H6953" s="37">
        <f>ACOS(COS(RADIANS(90-F6954)) * COS(RADIANS(90-F6953)) + SIN(RADIANS(90-F6954)) * SIN(RADIANS(90-F6953)) * COS(RADIANS(G6954-G6953))) * 6371392 * IFERROR(IF(AVERAGEIF('TT History'!$B:$B, D6953, 'TT History'!$E:$E) &gt; 9.8%, 1.1205, IF(AVERAGEIF('TT History'!$B:$B, D6953, 'TT History'!$E:$E) &gt;= 8.5%, 1.1055, 1.0525)), 1.0525)</f>
        <v>13.616299857337584</v>
      </c>
    </row>
    <row r="6954" spans="1:8" x14ac:dyDescent="0.25">
      <c r="A6954" t="s">
        <v>176</v>
      </c>
      <c r="B6954" t="str">
        <f>VLOOKUP(C6954, olt_db!$B$2:$E$70, 2, 0)</f>
        <v>OLT-SMGN-Mega_Land</v>
      </c>
      <c r="C6954" t="s">
        <v>2034</v>
      </c>
      <c r="D6954" s="35" t="s">
        <v>3008</v>
      </c>
      <c r="E6954" s="35" t="s">
        <v>2842</v>
      </c>
      <c r="F6954" s="125">
        <v>2.9478507856199001</v>
      </c>
      <c r="G6954" s="126">
        <v>99.124991550900702</v>
      </c>
      <c r="H6954" s="37">
        <f>ACOS(COS(RADIANS(90-F6955)) * COS(RADIANS(90-F6954)) + SIN(RADIANS(90-F6955)) * SIN(RADIANS(90-F6954)) * COS(RADIANS(G6955-G6954))) * 6371392 * IFERROR(IF(AVERAGEIF('TT History'!$B:$B, D6954, 'TT History'!$E:$E) &gt; 9.8%, 1.1205, IF(AVERAGEIF('TT History'!$B:$B, D6954, 'TT History'!$E:$E) &gt;= 8.5%, 1.1055, 1.0525)), 1.0525)</f>
        <v>12.40325248382212</v>
      </c>
    </row>
    <row r="6955" spans="1:8" x14ac:dyDescent="0.25">
      <c r="A6955" t="s">
        <v>176</v>
      </c>
      <c r="B6955" t="str">
        <f>VLOOKUP(C6955, olt_db!$B$2:$E$70, 2, 0)</f>
        <v>OLT-SMGN-Mega_Land</v>
      </c>
      <c r="C6955" t="s">
        <v>2034</v>
      </c>
      <c r="D6955" s="35" t="s">
        <v>3008</v>
      </c>
      <c r="E6955" s="35" t="s">
        <v>2843</v>
      </c>
      <c r="F6955" s="125">
        <v>2.9479486263652399</v>
      </c>
      <c r="G6955" s="126">
        <v>99.125032306747897</v>
      </c>
      <c r="H6955" s="37">
        <f>ACOS(COS(RADIANS(90-F6956)) * COS(RADIANS(90-F6955)) + SIN(RADIANS(90-F6956)) * SIN(RADIANS(90-F6955)) * COS(RADIANS(G6956-G6955))) * 6371392 * IFERROR(IF(AVERAGEIF('TT History'!$B:$B, D6955, 'TT History'!$E:$E) &gt; 9.8%, 1.1205, IF(AVERAGEIF('TT History'!$B:$B, D6955, 'TT History'!$E:$E) &gt;= 8.5%, 1.1055, 1.0525)), 1.0525)</f>
        <v>12.047971689484671</v>
      </c>
    </row>
    <row r="6956" spans="1:8" x14ac:dyDescent="0.25">
      <c r="A6956" t="s">
        <v>176</v>
      </c>
      <c r="B6956" t="str">
        <f>VLOOKUP(C6956, olt_db!$B$2:$E$70, 2, 0)</f>
        <v>OLT-SMGN-Mega_Land</v>
      </c>
      <c r="C6956" t="s">
        <v>2034</v>
      </c>
      <c r="D6956" s="35" t="s">
        <v>3008</v>
      </c>
      <c r="E6956" s="35" t="s">
        <v>2844</v>
      </c>
      <c r="F6956" s="125">
        <v>2.9480270816106899</v>
      </c>
      <c r="G6956" s="126">
        <v>99.125099036896003</v>
      </c>
      <c r="H6956" s="37">
        <f>ACOS(COS(RADIANS(90-F6957)) * COS(RADIANS(90-F6956)) + SIN(RADIANS(90-F6957)) * SIN(RADIANS(90-F6956)) * COS(RADIANS(G6957-G6956))) * 6371392 * IFERROR(IF(AVERAGEIF('TT History'!$B:$B, D6956, 'TT History'!$E:$E) &gt; 9.8%, 1.1205, IF(AVERAGEIF('TT History'!$B:$B, D6956, 'TT History'!$E:$E) &gt;= 8.5%, 1.1055, 1.0525)), 1.0525)</f>
        <v>13.100921635922894</v>
      </c>
    </row>
    <row r="6957" spans="1:8" x14ac:dyDescent="0.25">
      <c r="A6957" t="s">
        <v>176</v>
      </c>
      <c r="B6957" t="str">
        <f>VLOOKUP(C6957, olt_db!$B$2:$E$70, 2, 0)</f>
        <v>OLT-SMGN-Mega_Land</v>
      </c>
      <c r="C6957" t="s">
        <v>2034</v>
      </c>
      <c r="D6957" s="35" t="s">
        <v>3008</v>
      </c>
      <c r="E6957" s="35" t="s">
        <v>2845</v>
      </c>
      <c r="F6957" s="125">
        <v>2.9480859551812402</v>
      </c>
      <c r="G6957" s="126">
        <v>99.1251943709849</v>
      </c>
      <c r="H6957" s="37">
        <f>ACOS(COS(RADIANS(90-F6958)) * COS(RADIANS(90-F6957)) + SIN(RADIANS(90-F6958)) * SIN(RADIANS(90-F6957)) * COS(RADIANS(G6958-G6957))) * 6371392 * IFERROR(IF(AVERAGEIF('TT History'!$B:$B, D6957, 'TT History'!$E:$E) &gt; 9.8%, 1.1205, IF(AVERAGEIF('TT History'!$B:$B, D6957, 'TT History'!$E:$E) &gt;= 8.5%, 1.1055, 1.0525)), 1.0525)</f>
        <v>16.183929088033008</v>
      </c>
    </row>
    <row r="6958" spans="1:8" x14ac:dyDescent="0.25">
      <c r="A6958" t="s">
        <v>176</v>
      </c>
      <c r="B6958" t="str">
        <f>VLOOKUP(C6958, olt_db!$B$2:$E$70, 2, 0)</f>
        <v>OLT-SMGN-Mega_Land</v>
      </c>
      <c r="C6958" t="s">
        <v>2034</v>
      </c>
      <c r="D6958" s="35" t="s">
        <v>3008</v>
      </c>
      <c r="E6958" s="35" t="s">
        <v>2846</v>
      </c>
      <c r="F6958" s="125">
        <v>2.94815917419329</v>
      </c>
      <c r="G6958" s="126">
        <v>99.125311829256205</v>
      </c>
      <c r="H6958" s="37">
        <f>ACOS(COS(RADIANS(90-F6959)) * COS(RADIANS(90-F6958)) + SIN(RADIANS(90-F6959)) * SIN(RADIANS(90-F6958)) * COS(RADIANS(G6959-G6958))) * 6371392 * IFERROR(IF(AVERAGEIF('TT History'!$B:$B, D6958, 'TT History'!$E:$E) &gt; 9.8%, 1.1205, IF(AVERAGEIF('TT History'!$B:$B, D6958, 'TT History'!$E:$E) &gt;= 8.5%, 1.1055, 1.0525)), 1.0525)</f>
        <v>14.84457849196423</v>
      </c>
    </row>
    <row r="6959" spans="1:8" x14ac:dyDescent="0.25">
      <c r="A6959" t="s">
        <v>176</v>
      </c>
      <c r="B6959" t="str">
        <f>VLOOKUP(C6959, olt_db!$B$2:$E$70, 2, 0)</f>
        <v>OLT-SMGN-Mega_Land</v>
      </c>
      <c r="C6959" t="s">
        <v>2034</v>
      </c>
      <c r="D6959" s="35" t="s">
        <v>3008</v>
      </c>
      <c r="E6959" s="35" t="s">
        <v>2847</v>
      </c>
      <c r="F6959" s="125">
        <v>2.9482266367299799</v>
      </c>
      <c r="G6959" s="126">
        <v>99.125419376206096</v>
      </c>
      <c r="H6959" s="37">
        <f>ACOS(COS(RADIANS(90-F6960)) * COS(RADIANS(90-F6959)) + SIN(RADIANS(90-F6960)) * SIN(RADIANS(90-F6959)) * COS(RADIANS(G6960-G6959))) * 6371392 * IFERROR(IF(AVERAGEIF('TT History'!$B:$B, D6959, 'TT History'!$E:$E) &gt; 9.8%, 1.1205, IF(AVERAGEIF('TT History'!$B:$B, D6959, 'TT History'!$E:$E) &gt;= 8.5%, 1.1055, 1.0525)), 1.0525)</f>
        <v>15.549584179669241</v>
      </c>
    </row>
    <row r="6960" spans="1:8" x14ac:dyDescent="0.25">
      <c r="A6960" t="s">
        <v>176</v>
      </c>
      <c r="B6960" t="str">
        <f>VLOOKUP(C6960, olt_db!$B$2:$E$70, 2, 0)</f>
        <v>OLT-SMGN-Mega_Land</v>
      </c>
      <c r="C6960" t="s">
        <v>2034</v>
      </c>
      <c r="D6960" s="35" t="s">
        <v>3008</v>
      </c>
      <c r="E6960" s="35" t="s">
        <v>2848</v>
      </c>
      <c r="F6960" s="125">
        <v>2.9482967145936998</v>
      </c>
      <c r="G6960" s="126">
        <v>99.125532396587701</v>
      </c>
      <c r="H6960" s="37">
        <f>ACOS(COS(RADIANS(90-F6961)) * COS(RADIANS(90-F6960)) + SIN(RADIANS(90-F6961)) * SIN(RADIANS(90-F6960)) * COS(RADIANS(G6961-G6960))) * 6371392 * IFERROR(IF(AVERAGEIF('TT History'!$B:$B, D6960, 'TT History'!$E:$E) &gt; 9.8%, 1.1205, IF(AVERAGEIF('TT History'!$B:$B, D6960, 'TT History'!$E:$E) &gt;= 8.5%, 1.1055, 1.0525)), 1.0525)</f>
        <v>13.816852765954444</v>
      </c>
    </row>
    <row r="6961" spans="1:8" x14ac:dyDescent="0.25">
      <c r="A6961" t="s">
        <v>176</v>
      </c>
      <c r="B6961" t="str">
        <f>VLOOKUP(C6961, olt_db!$B$2:$E$70, 2, 0)</f>
        <v>OLT-SMGN-Mega_Land</v>
      </c>
      <c r="C6961" t="s">
        <v>2034</v>
      </c>
      <c r="D6961" s="35" t="s">
        <v>3008</v>
      </c>
      <c r="E6961" s="35" t="s">
        <v>2849</v>
      </c>
      <c r="F6961" s="125">
        <v>2.9483614752906302</v>
      </c>
      <c r="G6961" s="126">
        <v>99.125631228005304</v>
      </c>
      <c r="H6961" s="37">
        <f>ACOS(COS(RADIANS(90-F6962)) * COS(RADIANS(90-F6961)) + SIN(RADIANS(90-F6962)) * SIN(RADIANS(90-F6961)) * COS(RADIANS(G6962-G6961))) * 6371392 * IFERROR(IF(AVERAGEIF('TT History'!$B:$B, D6961, 'TT History'!$E:$E) &gt; 9.8%, 1.1205, IF(AVERAGEIF('TT History'!$B:$B, D6961, 'TT History'!$E:$E) &gt;= 8.5%, 1.1055, 1.0525)), 1.0525)</f>
        <v>15.046345745116206</v>
      </c>
    </row>
    <row r="6962" spans="1:8" x14ac:dyDescent="0.25">
      <c r="A6962" t="s">
        <v>176</v>
      </c>
      <c r="B6962" t="str">
        <f>VLOOKUP(C6962, olt_db!$B$2:$E$70, 2, 0)</f>
        <v>OLT-SMGN-Mega_Land</v>
      </c>
      <c r="C6962" t="s">
        <v>2034</v>
      </c>
      <c r="D6962" s="35" t="s">
        <v>3008</v>
      </c>
      <c r="E6962" s="35" t="s">
        <v>2850</v>
      </c>
      <c r="F6962" s="125">
        <v>2.9484401822480302</v>
      </c>
      <c r="G6962" s="126">
        <v>99.125733013539403</v>
      </c>
      <c r="H6962" s="37">
        <f>ACOS(COS(RADIANS(90-F6963)) * COS(RADIANS(90-F6962)) + SIN(RADIANS(90-F6963)) * SIN(RADIANS(90-F6962)) * COS(RADIANS(G6963-G6962))) * 6371392 * IFERROR(IF(AVERAGEIF('TT History'!$B:$B, D6962, 'TT History'!$E:$E) &gt; 9.8%, 1.1205, IF(AVERAGEIF('TT History'!$B:$B, D6962, 'TT History'!$E:$E) &gt;= 8.5%, 1.1055, 1.0525)), 1.0525)</f>
        <v>12.529006280766241</v>
      </c>
    </row>
    <row r="6963" spans="1:8" x14ac:dyDescent="0.25">
      <c r="A6963" t="s">
        <v>176</v>
      </c>
      <c r="B6963" t="str">
        <f>VLOOKUP(C6963, olt_db!$B$2:$E$70, 2, 0)</f>
        <v>OLT-SMGN-Mega_Land</v>
      </c>
      <c r="C6963" t="s">
        <v>2034</v>
      </c>
      <c r="D6963" s="35" t="s">
        <v>3008</v>
      </c>
      <c r="E6963" s="35" t="s">
        <v>2851</v>
      </c>
      <c r="F6963" s="125">
        <v>2.9484953973344501</v>
      </c>
      <c r="G6963" s="126">
        <v>99.125824848938905</v>
      </c>
      <c r="H6963" s="37">
        <f>ACOS(COS(RADIANS(90-F6964)) * COS(RADIANS(90-F6963)) + SIN(RADIANS(90-F6964)) * SIN(RADIANS(90-F6963)) * COS(RADIANS(G6964-G6963))) * 6371392 * IFERROR(IF(AVERAGEIF('TT History'!$B:$B, D6963, 'TT History'!$E:$E) &gt; 9.8%, 1.1205, IF(AVERAGEIF('TT History'!$B:$B, D6963, 'TT History'!$E:$E) &gt;= 8.5%, 1.1055, 1.0525)), 1.0525)</f>
        <v>10.50977383156628</v>
      </c>
    </row>
    <row r="6964" spans="1:8" x14ac:dyDescent="0.25">
      <c r="A6964" t="s">
        <v>176</v>
      </c>
      <c r="B6964" t="str">
        <f>VLOOKUP(C6964, olt_db!$B$2:$E$70, 2, 0)</f>
        <v>OLT-SMGN-Mega_Land</v>
      </c>
      <c r="C6964" t="s">
        <v>2034</v>
      </c>
      <c r="D6964" s="35" t="s">
        <v>3008</v>
      </c>
      <c r="E6964" s="35" t="s">
        <v>2852</v>
      </c>
      <c r="F6964" s="125">
        <v>2.9485435977056098</v>
      </c>
      <c r="G6964" s="126">
        <v>99.125900713230806</v>
      </c>
      <c r="H6964" s="37">
        <f>ACOS(COS(RADIANS(90-F6965)) * COS(RADIANS(90-F6964)) + SIN(RADIANS(90-F6965)) * SIN(RADIANS(90-F6964)) * COS(RADIANS(G6965-G6964))) * 6371392 * IFERROR(IF(AVERAGEIF('TT History'!$B:$B, D6964, 'TT History'!$E:$E) &gt; 9.8%, 1.1205, IF(AVERAGEIF('TT History'!$B:$B, D6964, 'TT History'!$E:$E) &gt;= 8.5%, 1.1055, 1.0525)), 1.0525)</f>
        <v>16.260868352033054</v>
      </c>
    </row>
    <row r="6965" spans="1:8" x14ac:dyDescent="0.25">
      <c r="A6965" t="s">
        <v>176</v>
      </c>
      <c r="B6965" t="str">
        <f>VLOOKUP(C6965, olt_db!$B$2:$E$70, 2, 0)</f>
        <v>OLT-SMGN-Mega_Land</v>
      </c>
      <c r="C6965" t="s">
        <v>2034</v>
      </c>
      <c r="D6965" s="35" t="s">
        <v>3008</v>
      </c>
      <c r="E6965" s="35" t="s">
        <v>2853</v>
      </c>
      <c r="F6965" s="125">
        <v>2.9486099608466798</v>
      </c>
      <c r="G6965" s="126">
        <v>99.126022935615296</v>
      </c>
      <c r="H6965" s="37">
        <f>ACOS(COS(RADIANS(90-F6966)) * COS(RADIANS(90-F6965)) + SIN(RADIANS(90-F6966)) * SIN(RADIANS(90-F6965)) * COS(RADIANS(G6966-G6965))) * 6371392 * IFERROR(IF(AVERAGEIF('TT History'!$B:$B, D6965, 'TT History'!$E:$E) &gt; 9.8%, 1.1205, IF(AVERAGEIF('TT History'!$B:$B, D6965, 'TT History'!$E:$E) &gt;= 8.5%, 1.1055, 1.0525)), 1.0525)</f>
        <v>8.5235966166824486</v>
      </c>
    </row>
    <row r="6966" spans="1:8" x14ac:dyDescent="0.25">
      <c r="A6966" t="s">
        <v>176</v>
      </c>
      <c r="B6966" t="str">
        <f>VLOOKUP(C6966, olt_db!$B$2:$E$70, 2, 0)</f>
        <v>OLT-SMGN-Mega_Land</v>
      </c>
      <c r="C6966" t="s">
        <v>2034</v>
      </c>
      <c r="D6966" s="35" t="s">
        <v>3008</v>
      </c>
      <c r="E6966" s="35" t="s">
        <v>2854</v>
      </c>
      <c r="F6966" s="125">
        <v>2.9486579561840398</v>
      </c>
      <c r="G6966" s="126">
        <v>99.1260777754283</v>
      </c>
      <c r="H6966" s="37">
        <f>ACOS(COS(RADIANS(90-F6967)) * COS(RADIANS(90-F6966)) + SIN(RADIANS(90-F6967)) * SIN(RADIANS(90-F6966)) * COS(RADIANS(G6967-G6966))) * 6371392 * IFERROR(IF(AVERAGEIF('TT History'!$B:$B, D6966, 'TT History'!$E:$E) &gt; 9.8%, 1.1205, IF(AVERAGEIF('TT History'!$B:$B, D6966, 'TT History'!$E:$E) &gt;= 8.5%, 1.1055, 1.0525)), 1.0525)</f>
        <v>11.748797155016504</v>
      </c>
    </row>
    <row r="6967" spans="1:8" x14ac:dyDescent="0.25">
      <c r="A6967" t="s">
        <v>176</v>
      </c>
      <c r="B6967" t="str">
        <f>VLOOKUP(C6967, olt_db!$B$2:$E$70, 2, 0)</f>
        <v>OLT-SMGN-Mega_Land</v>
      </c>
      <c r="C6967" t="s">
        <v>2034</v>
      </c>
      <c r="D6967" s="35" t="s">
        <v>3008</v>
      </c>
      <c r="E6967" s="35" t="s">
        <v>2855</v>
      </c>
      <c r="F6967" s="125">
        <v>2.9487182881021199</v>
      </c>
      <c r="G6967" s="126">
        <v>99.126158111009303</v>
      </c>
      <c r="H6967" s="37">
        <f>ACOS(COS(RADIANS(90-F6968)) * COS(RADIANS(90-F6967)) + SIN(RADIANS(90-F6968)) * SIN(RADIANS(90-F6967)) * COS(RADIANS(G6968-G6967))) * 6371392 * IFERROR(IF(AVERAGEIF('TT History'!$B:$B, D6967, 'TT History'!$E:$E) &gt; 9.8%, 1.1205, IF(AVERAGEIF('TT History'!$B:$B, D6967, 'TT History'!$E:$E) &gt;= 8.5%, 1.1055, 1.0525)), 1.0525)</f>
        <v>10.115703736333517</v>
      </c>
    </row>
    <row r="6968" spans="1:8" x14ac:dyDescent="0.25">
      <c r="A6968" t="s">
        <v>176</v>
      </c>
      <c r="B6968" t="str">
        <f>VLOOKUP(C6968, olt_db!$B$2:$E$70, 2, 0)</f>
        <v>OLT-SMGN-Mega_Land</v>
      </c>
      <c r="C6968" t="s">
        <v>2034</v>
      </c>
      <c r="D6968" s="35" t="s">
        <v>3008</v>
      </c>
      <c r="E6968" s="35" t="s">
        <v>2856</v>
      </c>
      <c r="F6968" s="125">
        <v>2.9487754316088801</v>
      </c>
      <c r="G6968" s="126">
        <v>99.126223044777603</v>
      </c>
      <c r="H6968" s="37">
        <f>ACOS(COS(RADIANS(90-F6969)) * COS(RADIANS(90-F6968)) + SIN(RADIANS(90-F6969)) * SIN(RADIANS(90-F6968)) * COS(RADIANS(G6969-G6968))) * 6371392 * IFERROR(IF(AVERAGEIF('TT History'!$B:$B, D6968, 'TT History'!$E:$E) &gt; 9.8%, 1.1205, IF(AVERAGEIF('TT History'!$B:$B, D6968, 'TT History'!$E:$E) &gt;= 8.5%, 1.1055, 1.0525)), 1.0525)</f>
        <v>12.053357553332914</v>
      </c>
    </row>
    <row r="6969" spans="1:8" x14ac:dyDescent="0.25">
      <c r="A6969" t="s">
        <v>176</v>
      </c>
      <c r="B6969" t="str">
        <f>VLOOKUP(C6969, olt_db!$B$2:$E$70, 2, 0)</f>
        <v>OLT-SMGN-Mega_Land</v>
      </c>
      <c r="C6969" t="s">
        <v>2034</v>
      </c>
      <c r="D6969" s="35" t="s">
        <v>3008</v>
      </c>
      <c r="E6969" s="35" t="s">
        <v>2857</v>
      </c>
      <c r="F6969" s="125">
        <v>2.9488332801046599</v>
      </c>
      <c r="G6969" s="126">
        <v>99.126308358216704</v>
      </c>
      <c r="H6969" s="37">
        <f>ACOS(COS(RADIANS(90-F6970)) * COS(RADIANS(90-F6969)) + SIN(RADIANS(90-F6970)) * SIN(RADIANS(90-F6969)) * COS(RADIANS(G6970-G6969))) * 6371392 * IFERROR(IF(AVERAGEIF('TT History'!$B:$B, D6969, 'TT History'!$E:$E) &gt; 9.8%, 1.1205, IF(AVERAGEIF('TT History'!$B:$B, D6969, 'TT History'!$E:$E) &gt;= 8.5%, 1.1055, 1.0525)), 1.0525)</f>
        <v>10.692967588714939</v>
      </c>
    </row>
    <row r="6970" spans="1:8" x14ac:dyDescent="0.25">
      <c r="A6970" t="s">
        <v>176</v>
      </c>
      <c r="B6970" t="str">
        <f>VLOOKUP(C6970, olt_db!$B$2:$E$70, 2, 0)</f>
        <v>OLT-SMGN-Mega_Land</v>
      </c>
      <c r="C6970" t="s">
        <v>2034</v>
      </c>
      <c r="D6970" s="35" t="s">
        <v>3008</v>
      </c>
      <c r="E6970" s="35" t="s">
        <v>2858</v>
      </c>
      <c r="F6970" s="125">
        <v>2.9488873618624498</v>
      </c>
      <c r="G6970" s="126">
        <v>99.126382095766004</v>
      </c>
      <c r="H6970" s="37">
        <f>ACOS(COS(RADIANS(90-F6971)) * COS(RADIANS(90-F6970)) + SIN(RADIANS(90-F6971)) * SIN(RADIANS(90-F6970)) * COS(RADIANS(G6971-G6970))) * 6371392 * IFERROR(IF(AVERAGEIF('TT History'!$B:$B, D6970, 'TT History'!$E:$E) &gt; 9.8%, 1.1205, IF(AVERAGEIF('TT History'!$B:$B, D6970, 'TT History'!$E:$E) &gt;= 8.5%, 1.1055, 1.0525)), 1.0525)</f>
        <v>8.9916338321527522</v>
      </c>
    </row>
    <row r="6971" spans="1:8" x14ac:dyDescent="0.25">
      <c r="A6971" t="s">
        <v>176</v>
      </c>
      <c r="B6971" t="str">
        <f>VLOOKUP(C6971, olt_db!$B$2:$E$70, 2, 0)</f>
        <v>OLT-SMGN-Mega_Land</v>
      </c>
      <c r="C6971" t="s">
        <v>2034</v>
      </c>
      <c r="D6971" s="35" t="s">
        <v>3008</v>
      </c>
      <c r="E6971" s="35" t="s">
        <v>2859</v>
      </c>
      <c r="F6971" s="125">
        <v>2.9489311439466599</v>
      </c>
      <c r="G6971" s="126">
        <v>99.126445309498607</v>
      </c>
      <c r="H6971" s="37">
        <f>ACOS(COS(RADIANS(90-F6972)) * COS(RADIANS(90-F6971)) + SIN(RADIANS(90-F6972)) * SIN(RADIANS(90-F6971)) * COS(RADIANS(G6972-G6971))) * 6371392 * IFERROR(IF(AVERAGEIF('TT History'!$B:$B, D6971, 'TT History'!$E:$E) &gt; 9.8%, 1.1205, IF(AVERAGEIF('TT History'!$B:$B, D6971, 'TT History'!$E:$E) &gt;= 8.5%, 1.1055, 1.0525)), 1.0525)</f>
        <v>14.633208761082566</v>
      </c>
    </row>
    <row r="6972" spans="1:8" x14ac:dyDescent="0.25">
      <c r="A6972" t="s">
        <v>176</v>
      </c>
      <c r="B6972" t="str">
        <f>VLOOKUP(C6972, olt_db!$B$2:$E$70, 2, 0)</f>
        <v>OLT-SMGN-Mega_Land</v>
      </c>
      <c r="C6972" t="s">
        <v>2034</v>
      </c>
      <c r="D6972" s="35" t="s">
        <v>3008</v>
      </c>
      <c r="E6972" s="35" t="s">
        <v>2860</v>
      </c>
      <c r="F6972" s="125">
        <v>2.9490024992217299</v>
      </c>
      <c r="G6972" s="126">
        <v>99.126548108172599</v>
      </c>
      <c r="H6972" s="37">
        <f>ACOS(COS(RADIANS(90-F6973)) * COS(RADIANS(90-F6972)) + SIN(RADIANS(90-F6973)) * SIN(RADIANS(90-F6972)) * COS(RADIANS(G6973-G6972))) * 6371392 * IFERROR(IF(AVERAGEIF('TT History'!$B:$B, D6972, 'TT History'!$E:$E) &gt; 9.8%, 1.1205, IF(AVERAGEIF('TT History'!$B:$B, D6972, 'TT History'!$E:$E) &gt;= 8.5%, 1.1055, 1.0525)), 1.0525)</f>
        <v>10.653207078723735</v>
      </c>
    </row>
    <row r="6973" spans="1:8" x14ac:dyDescent="0.25">
      <c r="A6973" t="s">
        <v>176</v>
      </c>
      <c r="B6973" t="str">
        <f>VLOOKUP(C6973, olt_db!$B$2:$E$70, 2, 0)</f>
        <v>OLT-SMGN-Mega_Land</v>
      </c>
      <c r="C6973" t="s">
        <v>2034</v>
      </c>
      <c r="D6973" s="35" t="s">
        <v>3008</v>
      </c>
      <c r="E6973" s="35" t="s">
        <v>2861</v>
      </c>
      <c r="F6973" s="125">
        <v>2.9490572355796698</v>
      </c>
      <c r="G6973" s="126">
        <v>99.126620931953894</v>
      </c>
      <c r="H6973" s="37">
        <f>ACOS(COS(RADIANS(90-F6974)) * COS(RADIANS(90-F6973)) + SIN(RADIANS(90-F6974)) * SIN(RADIANS(90-F6973)) * COS(RADIANS(G6974-G6973))) * 6371392 * IFERROR(IF(AVERAGEIF('TT History'!$B:$B, D6973, 'TT History'!$E:$E) &gt; 9.8%, 1.1205, IF(AVERAGEIF('TT History'!$B:$B, D6973, 'TT History'!$E:$E) &gt;= 8.5%, 1.1055, 1.0525)), 1.0525)</f>
        <v>13.532074134518083</v>
      </c>
    </row>
    <row r="6974" spans="1:8" x14ac:dyDescent="0.25">
      <c r="A6974" t="s">
        <v>176</v>
      </c>
      <c r="B6974" t="str">
        <f>VLOOKUP(C6974, olt_db!$B$2:$E$70, 2, 0)</f>
        <v>OLT-SMGN-Mega_Land</v>
      </c>
      <c r="C6974" t="s">
        <v>2034</v>
      </c>
      <c r="D6974" s="35" t="s">
        <v>3008</v>
      </c>
      <c r="E6974" s="35" t="s">
        <v>2862</v>
      </c>
      <c r="F6974" s="125">
        <v>2.9491544247686101</v>
      </c>
      <c r="G6974" s="126">
        <v>99.126683633882294</v>
      </c>
      <c r="H6974" s="37">
        <f>ACOS(COS(RADIANS(90-F6975)) * COS(RADIANS(90-F6974)) + SIN(RADIANS(90-F6975)) * SIN(RADIANS(90-F6974)) * COS(RADIANS(G6975-G6974))) * 6371392 * IFERROR(IF(AVERAGEIF('TT History'!$B:$B, D6974, 'TT History'!$E:$E) &gt; 9.8%, 1.1205, IF(AVERAGEIF('TT History'!$B:$B, D6974, 'TT History'!$E:$E) &gt;= 8.5%, 1.1055, 1.0525)), 1.0525)</f>
        <v>16.139136252035559</v>
      </c>
    </row>
    <row r="6975" spans="1:8" x14ac:dyDescent="0.25">
      <c r="A6975" t="s">
        <v>176</v>
      </c>
      <c r="B6975" t="str">
        <f>VLOOKUP(C6975, olt_db!$B$2:$E$70, 2, 0)</f>
        <v>OLT-SMGN-Mega_Land</v>
      </c>
      <c r="C6975" t="s">
        <v>2034</v>
      </c>
      <c r="D6975" s="35" t="s">
        <v>3008</v>
      </c>
      <c r="E6975" s="35" t="s">
        <v>2863</v>
      </c>
      <c r="F6975" s="125">
        <v>2.9492500864001099</v>
      </c>
      <c r="G6975" s="126">
        <v>99.126584188320194</v>
      </c>
      <c r="H6975" s="37">
        <f>ACOS(COS(RADIANS(90-F6976)) * COS(RADIANS(90-F6975)) + SIN(RADIANS(90-F6976)) * SIN(RADIANS(90-F6975)) * COS(RADIANS(G6976-G6975))) * 6371392 * IFERROR(IF(AVERAGEIF('TT History'!$B:$B, D6975, 'TT History'!$E:$E) &gt; 9.8%, 1.1205, IF(AVERAGEIF('TT History'!$B:$B, D6975, 'TT History'!$E:$E) &gt;= 8.5%, 1.1055, 1.0525)), 1.0525)</f>
        <v>14.919724409679615</v>
      </c>
    </row>
    <row r="6976" spans="1:8" x14ac:dyDescent="0.25">
      <c r="A6976" t="s">
        <v>176</v>
      </c>
      <c r="B6976" t="str">
        <f>VLOOKUP(C6976, olt_db!$B$2:$E$70, 2, 0)</f>
        <v>OLT-SMGN-Mega_Land</v>
      </c>
      <c r="C6976" t="s">
        <v>2034</v>
      </c>
      <c r="D6976" s="35" t="s">
        <v>3008</v>
      </c>
      <c r="E6976" s="35" t="s">
        <v>2864</v>
      </c>
      <c r="F6976" s="125">
        <v>2.9493338654313299</v>
      </c>
      <c r="G6976" s="126">
        <v>99.126487980875396</v>
      </c>
      <c r="H6976" s="37">
        <f>ACOS(COS(RADIANS(90-F6977)) * COS(RADIANS(90-F6976)) + SIN(RADIANS(90-F6977)) * SIN(RADIANS(90-F6976)) * COS(RADIANS(G6977-G6976))) * 6371392 * IFERROR(IF(AVERAGEIF('TT History'!$B:$B, D6976, 'TT History'!$E:$E) &gt; 9.8%, 1.1205, IF(AVERAGEIF('TT History'!$B:$B, D6976, 'TT History'!$E:$E) &gt;= 8.5%, 1.1055, 1.0525)), 1.0525)</f>
        <v>9.0530562122848259</v>
      </c>
    </row>
    <row r="6977" spans="1:8" x14ac:dyDescent="0.25">
      <c r="A6977" t="s">
        <v>176</v>
      </c>
      <c r="B6977" t="str">
        <f>VLOOKUP(C6977, olt_db!$B$2:$E$70, 2, 0)</f>
        <v>OLT-SMGN-Mega_Land</v>
      </c>
      <c r="C6977" t="s">
        <v>2034</v>
      </c>
      <c r="D6977" s="35" t="s">
        <v>3008</v>
      </c>
      <c r="E6977" s="35" t="s">
        <v>2865</v>
      </c>
      <c r="F6977" s="125">
        <v>2.94941121265503</v>
      </c>
      <c r="G6977" s="126">
        <v>99.126488131246305</v>
      </c>
      <c r="H6977" s="37">
        <f>ACOS(COS(RADIANS(90-F6978)) * COS(RADIANS(90-F6977)) + SIN(RADIANS(90-F6978)) * SIN(RADIANS(90-F6977)) * COS(RADIANS(G6978-G6977))) * 6371392 * IFERROR(IF(AVERAGEIF('TT History'!$B:$B, D6977, 'TT History'!$E:$E) &gt; 9.8%, 1.1205, IF(AVERAGEIF('TT History'!$B:$B, D6977, 'TT History'!$E:$E) &gt;= 8.5%, 1.1055, 1.0525)), 1.0525)</f>
        <v>11.898275732205537</v>
      </c>
    </row>
    <row r="6978" spans="1:8" x14ac:dyDescent="0.25">
      <c r="A6978" t="s">
        <v>176</v>
      </c>
      <c r="B6978" t="str">
        <f>VLOOKUP(C6978, olt_db!$B$2:$E$70, 2, 0)</f>
        <v>OLT-SMGN-Mega_Land</v>
      </c>
      <c r="C6978" t="s">
        <v>2034</v>
      </c>
      <c r="D6978" s="35" t="s">
        <v>3008</v>
      </c>
      <c r="E6978" s="35" t="s">
        <v>2866</v>
      </c>
      <c r="F6978" s="125">
        <v>2.9495110831631002</v>
      </c>
      <c r="G6978" s="126">
        <v>99.126507118339504</v>
      </c>
      <c r="H6978" s="37">
        <f>ACOS(COS(RADIANS(90-F6979)) * COS(RADIANS(90-F6978)) + SIN(RADIANS(90-F6979)) * SIN(RADIANS(90-F6978)) * COS(RADIANS(G6979-G6978))) * 6371392 * IFERROR(IF(AVERAGEIF('TT History'!$B:$B, D6978, 'TT History'!$E:$E) &gt; 9.8%, 1.1205, IF(AVERAGEIF('TT History'!$B:$B, D6978, 'TT History'!$E:$E) &gt;= 8.5%, 1.1055, 1.0525)), 1.0525)</f>
        <v>10.380720824579011</v>
      </c>
    </row>
    <row r="6979" spans="1:8" x14ac:dyDescent="0.25">
      <c r="A6979" t="s">
        <v>176</v>
      </c>
      <c r="B6979" t="str">
        <f>VLOOKUP(C6979, olt_db!$B$2:$E$70, 2, 0)</f>
        <v>OLT-SMGN-Mega_Land</v>
      </c>
      <c r="C6979" t="s">
        <v>2034</v>
      </c>
      <c r="D6979" s="35" t="s">
        <v>3008</v>
      </c>
      <c r="E6979" s="35" t="s">
        <v>2867</v>
      </c>
      <c r="F6979" s="125">
        <v>2.9495973406590599</v>
      </c>
      <c r="G6979" s="126">
        <v>99.126527793152803</v>
      </c>
      <c r="H6979" s="37">
        <f>ACOS(COS(RADIANS(90-F6980)) * COS(RADIANS(90-F6979)) + SIN(RADIANS(90-F6980)) * SIN(RADIANS(90-F6979)) * COS(RADIANS(G6980-G6979))) * 6371392 * IFERROR(IF(AVERAGEIF('TT History'!$B:$B, D6979, 'TT History'!$E:$E) &gt; 9.8%, 1.1205, IF(AVERAGEIF('TT History'!$B:$B, D6979, 'TT History'!$E:$E) &gt;= 8.5%, 1.1055, 1.0525)), 1.0525)</f>
        <v>10.455479082374556</v>
      </c>
    </row>
    <row r="6980" spans="1:8" x14ac:dyDescent="0.25">
      <c r="A6980" t="s">
        <v>176</v>
      </c>
      <c r="B6980" t="str">
        <f>VLOOKUP(C6980, olt_db!$B$2:$E$70, 2, 0)</f>
        <v>OLT-SMGN-Mega_Land</v>
      </c>
      <c r="C6980" t="s">
        <v>2034</v>
      </c>
      <c r="D6980" s="35" t="s">
        <v>3008</v>
      </c>
      <c r="E6980" s="35" t="s">
        <v>2868</v>
      </c>
      <c r="F6980" s="125">
        <v>2.9496859215081801</v>
      </c>
      <c r="G6980" s="126">
        <v>99.126539354502896</v>
      </c>
      <c r="H6980" s="37">
        <f>ACOS(COS(RADIANS(90-F6981)) * COS(RADIANS(90-F6980)) + SIN(RADIANS(90-F6981)) * SIN(RADIANS(90-F6980)) * COS(RADIANS(G6981-G6980))) * 6371392 * IFERROR(IF(AVERAGEIF('TT History'!$B:$B, D6980, 'TT History'!$E:$E) &gt; 9.8%, 1.1205, IF(AVERAGEIF('TT History'!$B:$B, D6980, 'TT History'!$E:$E) &gt;= 8.5%, 1.1055, 1.0525)), 1.0525)</f>
        <v>10.18456568686738</v>
      </c>
    </row>
    <row r="6981" spans="1:8" x14ac:dyDescent="0.25">
      <c r="A6981" t="s">
        <v>176</v>
      </c>
      <c r="B6981" t="str">
        <f>VLOOKUP(C6981, olt_db!$B$2:$E$70, 2, 0)</f>
        <v>OLT-SMGN-Mega_Land</v>
      </c>
      <c r="C6981" t="s">
        <v>2034</v>
      </c>
      <c r="D6981" s="35" t="s">
        <v>3008</v>
      </c>
      <c r="E6981" s="35" t="s">
        <v>2869</v>
      </c>
      <c r="F6981" s="125">
        <v>2.9497709626028601</v>
      </c>
      <c r="G6981" s="126">
        <v>99.126520879501399</v>
      </c>
      <c r="H6981" s="37">
        <f>ACOS(COS(RADIANS(90-F6982)) * COS(RADIANS(90-F6981)) + SIN(RADIANS(90-F6982)) * SIN(RADIANS(90-F6981)) * COS(RADIANS(G6982-G6981))) * 6371392 * IFERROR(IF(AVERAGEIF('TT History'!$B:$B, D6981, 'TT History'!$E:$E) &gt; 9.8%, 1.1205, IF(AVERAGEIF('TT History'!$B:$B, D6981, 'TT History'!$E:$E) &gt;= 8.5%, 1.1055, 1.0525)), 1.0525)</f>
        <v>9.1080370168527693</v>
      </c>
    </row>
    <row r="6982" spans="1:8" x14ac:dyDescent="0.25">
      <c r="A6982" t="s">
        <v>176</v>
      </c>
      <c r="B6982" t="str">
        <f>VLOOKUP(C6982, olt_db!$B$2:$E$70, 2, 0)</f>
        <v>OLT-SMGN-Mega_Land</v>
      </c>
      <c r="C6982" t="s">
        <v>2034</v>
      </c>
      <c r="D6982" s="35" t="s">
        <v>3008</v>
      </c>
      <c r="E6982" s="35" t="s">
        <v>2870</v>
      </c>
      <c r="F6982" s="125">
        <v>2.9498408398452201</v>
      </c>
      <c r="G6982" s="126">
        <v>99.126486589844106</v>
      </c>
      <c r="H6982" s="37">
        <f>ACOS(COS(RADIANS(90-F6983)) * COS(RADIANS(90-F6982)) + SIN(RADIANS(90-F6983)) * SIN(RADIANS(90-F6982)) * COS(RADIANS(G6983-G6982))) * 6371392 * IFERROR(IF(AVERAGEIF('TT History'!$B:$B, D6982, 'TT History'!$E:$E) &gt; 9.8%, 1.1205, IF(AVERAGEIF('TT History'!$B:$B, D6982, 'TT History'!$E:$E) &gt;= 8.5%, 1.1055, 1.0525)), 1.0525)</f>
        <v>9.628177963229156</v>
      </c>
    </row>
    <row r="6983" spans="1:8" x14ac:dyDescent="0.25">
      <c r="A6983" t="s">
        <v>176</v>
      </c>
      <c r="B6983" t="str">
        <f>VLOOKUP(C6983, olt_db!$B$2:$E$70, 2, 0)</f>
        <v>OLT-SMGN-Mega_Land</v>
      </c>
      <c r="C6983" t="s">
        <v>2034</v>
      </c>
      <c r="D6983" s="35" t="s">
        <v>3008</v>
      </c>
      <c r="E6983" s="35" t="s">
        <v>2871</v>
      </c>
      <c r="F6983" s="125">
        <v>2.9499112634176599</v>
      </c>
      <c r="G6983" s="126">
        <v>99.126444007738002</v>
      </c>
      <c r="H6983" s="37">
        <f>ACOS(COS(RADIANS(90-F6984)) * COS(RADIANS(90-F6983)) + SIN(RADIANS(90-F6984)) * SIN(RADIANS(90-F6983)) * COS(RADIANS(G6984-G6983))) * 6371392 * IFERROR(IF(AVERAGEIF('TT History'!$B:$B, D6983, 'TT History'!$E:$E) &gt; 9.8%, 1.1205, IF(AVERAGEIF('TT History'!$B:$B, D6983, 'TT History'!$E:$E) &gt;= 8.5%, 1.1055, 1.0525)), 1.0525)</f>
        <v>8.5837151719099669</v>
      </c>
    </row>
    <row r="6984" spans="1:8" x14ac:dyDescent="0.25">
      <c r="A6984" t="s">
        <v>176</v>
      </c>
      <c r="B6984" t="str">
        <f>VLOOKUP(C6984, olt_db!$B$2:$E$70, 2, 0)</f>
        <v>OLT-SMGN-Mega_Land</v>
      </c>
      <c r="C6984" t="s">
        <v>2034</v>
      </c>
      <c r="D6984" s="35" t="s">
        <v>3008</v>
      </c>
      <c r="E6984" s="35" t="s">
        <v>2872</v>
      </c>
      <c r="F6984" s="125">
        <v>2.9499240988040998</v>
      </c>
      <c r="G6984" s="126">
        <v>99.126371698091006</v>
      </c>
      <c r="H6984" s="37">
        <f>ACOS(COS(RADIANS(90-F6985)) * COS(RADIANS(90-F6984)) + SIN(RADIANS(90-F6985)) * SIN(RADIANS(90-F6984)) * COS(RADIANS(G6985-G6984))) * 6371392 * IFERROR(IF(AVERAGEIF('TT History'!$B:$B, D6984, 'TT History'!$E:$E) &gt; 9.8%, 1.1205, IF(AVERAGEIF('TT History'!$B:$B, D6984, 'TT History'!$E:$E) &gt;= 8.5%, 1.1055, 1.0525)), 1.0525)</f>
        <v>10.954046336098637</v>
      </c>
    </row>
    <row r="6985" spans="1:8" x14ac:dyDescent="0.25">
      <c r="A6985" t="s">
        <v>176</v>
      </c>
      <c r="B6985" t="str">
        <f>VLOOKUP(C6985, olt_db!$B$2:$E$70, 2, 0)</f>
        <v>OLT-SMGN-Mega_Land</v>
      </c>
      <c r="C6985" t="s">
        <v>2034</v>
      </c>
      <c r="D6985" s="35" t="s">
        <v>3008</v>
      </c>
      <c r="E6985" s="35" t="s">
        <v>2873</v>
      </c>
      <c r="F6985" s="125">
        <v>2.9499132565973798</v>
      </c>
      <c r="G6985" s="126">
        <v>99.126278607729603</v>
      </c>
      <c r="H6985" s="37">
        <f>ACOS(COS(RADIANS(90-F6986)) * COS(RADIANS(90-F6985)) + SIN(RADIANS(90-F6986)) * SIN(RADIANS(90-F6985)) * COS(RADIANS(G6986-G6985))) * 6371392 * IFERROR(IF(AVERAGEIF('TT History'!$B:$B, D6985, 'TT History'!$E:$E) &gt; 9.8%, 1.1205, IF(AVERAGEIF('TT History'!$B:$B, D6985, 'TT History'!$E:$E) &gt;= 8.5%, 1.1055, 1.0525)), 1.0525)</f>
        <v>13.530967262020527</v>
      </c>
    </row>
    <row r="6986" spans="1:8" x14ac:dyDescent="0.25">
      <c r="A6986" t="s">
        <v>176</v>
      </c>
      <c r="B6986" t="str">
        <f>VLOOKUP(C6986, olt_db!$B$2:$E$70, 2, 0)</f>
        <v>OLT-SMGN-Mega_Land</v>
      </c>
      <c r="C6986" t="s">
        <v>2034</v>
      </c>
      <c r="D6986" s="35" t="s">
        <v>3008</v>
      </c>
      <c r="E6986" s="35" t="s">
        <v>2874</v>
      </c>
      <c r="F6986" s="125">
        <v>2.9499386690873699</v>
      </c>
      <c r="G6986" s="126">
        <v>99.126165672826303</v>
      </c>
      <c r="H6986" s="37">
        <f>ACOS(COS(RADIANS(90-F6987)) * COS(RADIANS(90-F6986)) + SIN(RADIANS(90-F6987)) * SIN(RADIANS(90-F6986)) * COS(RADIANS(G6987-G6986))) * 6371392 * IFERROR(IF(AVERAGEIF('TT History'!$B:$B, D6986, 'TT History'!$E:$E) &gt; 9.8%, 1.1205, IF(AVERAGEIF('TT History'!$B:$B, D6986, 'TT History'!$E:$E) &gt;= 8.5%, 1.1055, 1.0525)), 1.0525)</f>
        <v>14.81158226996217</v>
      </c>
    </row>
    <row r="6987" spans="1:8" x14ac:dyDescent="0.25">
      <c r="A6987" t="s">
        <v>176</v>
      </c>
      <c r="B6987" t="str">
        <f>VLOOKUP(C6987, olt_db!$B$2:$E$70, 2, 0)</f>
        <v>OLT-SMGN-Mega_Land</v>
      </c>
      <c r="C6987" t="s">
        <v>2034</v>
      </c>
      <c r="D6987" s="35" t="s">
        <v>3008</v>
      </c>
      <c r="E6987" s="35" t="s">
        <v>2875</v>
      </c>
      <c r="F6987" s="125">
        <v>2.95003110795537</v>
      </c>
      <c r="G6987" s="126">
        <v>99.1260791282659</v>
      </c>
      <c r="H6987" s="37">
        <f>ACOS(COS(RADIANS(90-F6988)) * COS(RADIANS(90-F6987)) + SIN(RADIANS(90-F6988)) * SIN(RADIANS(90-F6987)) * COS(RADIANS(G6988-G6987))) * 6371392 * IFERROR(IF(AVERAGEIF('TT History'!$B:$B, D6987, 'TT History'!$E:$E) &gt; 9.8%, 1.1205, IF(AVERAGEIF('TT History'!$B:$B, D6987, 'TT History'!$E:$E) &gt;= 8.5%, 1.1055, 1.0525)), 1.0525)</f>
        <v>9.1996650863952301</v>
      </c>
    </row>
    <row r="6988" spans="1:8" x14ac:dyDescent="0.25">
      <c r="A6988" t="s">
        <v>176</v>
      </c>
      <c r="B6988" t="str">
        <f>VLOOKUP(C6988, olt_db!$B$2:$E$70, 2, 0)</f>
        <v>OLT-SMGN-Mega_Land</v>
      </c>
      <c r="C6988" t="s">
        <v>2034</v>
      </c>
      <c r="D6988" s="35" t="s">
        <v>3008</v>
      </c>
      <c r="E6988" s="35" t="s">
        <v>2876</v>
      </c>
      <c r="F6988" s="125">
        <v>2.9500883699532201</v>
      </c>
      <c r="G6988" s="126">
        <v>99.126025203225495</v>
      </c>
      <c r="H6988" s="37">
        <f>ACOS(COS(RADIANS(90-F6989)) * COS(RADIANS(90-F6988)) + SIN(RADIANS(90-F6989)) * SIN(RADIANS(90-F6988)) * COS(RADIANS(G6989-G6988))) * 6371392 * IFERROR(IF(AVERAGEIF('TT History'!$B:$B, D6988, 'TT History'!$E:$E) &gt; 9.8%, 1.1205, IF(AVERAGEIF('TT History'!$B:$B, D6988, 'TT History'!$E:$E) &gt;= 8.5%, 1.1055, 1.0525)), 1.0525)</f>
        <v>11.819971824821724</v>
      </c>
    </row>
    <row r="6989" spans="1:8" x14ac:dyDescent="0.25">
      <c r="A6989" t="s">
        <v>176</v>
      </c>
      <c r="B6989" t="str">
        <f>VLOOKUP(C6989, olt_db!$B$2:$E$70, 2, 0)</f>
        <v>OLT-SMGN-Mega_Land</v>
      </c>
      <c r="C6989" t="s">
        <v>2034</v>
      </c>
      <c r="D6989" s="35" t="s">
        <v>3008</v>
      </c>
      <c r="E6989" s="35" t="s">
        <v>2877</v>
      </c>
      <c r="F6989" s="125">
        <v>2.9501645606992302</v>
      </c>
      <c r="G6989" s="126">
        <v>99.125958824527302</v>
      </c>
      <c r="H6989" s="37">
        <f>ACOS(COS(RADIANS(90-F6990)) * COS(RADIANS(90-F6989)) + SIN(RADIANS(90-F6990)) * SIN(RADIANS(90-F6989)) * COS(RADIANS(G6990-G6989))) * 6371392 * IFERROR(IF(AVERAGEIF('TT History'!$B:$B, D6989, 'TT History'!$E:$E) &gt; 9.8%, 1.1205, IF(AVERAGEIF('TT History'!$B:$B, D6989, 'TT History'!$E:$E) &gt;= 8.5%, 1.1055, 1.0525)), 1.0525)</f>
        <v>9.4497029874760674</v>
      </c>
    </row>
    <row r="6990" spans="1:8" x14ac:dyDescent="0.25">
      <c r="A6990" t="s">
        <v>176</v>
      </c>
      <c r="B6990" t="str">
        <f>VLOOKUP(C6990, olt_db!$B$2:$E$70, 2, 0)</f>
        <v>OLT-SMGN-Mega_Land</v>
      </c>
      <c r="C6990" t="s">
        <v>2034</v>
      </c>
      <c r="D6990" s="35" t="s">
        <v>3008</v>
      </c>
      <c r="E6990" s="35" t="s">
        <v>2878</v>
      </c>
      <c r="F6990" s="125">
        <v>2.9502266572145599</v>
      </c>
      <c r="G6990" s="126">
        <v>99.125907149515299</v>
      </c>
      <c r="H6990" s="37">
        <f>ACOS(COS(RADIANS(90-F6991)) * COS(RADIANS(90-F6990)) + SIN(RADIANS(90-F6991)) * SIN(RADIANS(90-F6990)) * COS(RADIANS(G6991-G6990))) * 6371392 * IFERROR(IF(AVERAGEIF('TT History'!$B:$B, D6990, 'TT History'!$E:$E) &gt; 9.8%, 1.1205, IF(AVERAGEIF('TT History'!$B:$B, D6990, 'TT History'!$E:$E) &gt;= 8.5%, 1.1055, 1.0525)), 1.0525)</f>
        <v>9.1605081408083162</v>
      </c>
    </row>
    <row r="6991" spans="1:8" x14ac:dyDescent="0.25">
      <c r="A6991" t="s">
        <v>176</v>
      </c>
      <c r="B6991" t="str">
        <f>VLOOKUP(C6991, olt_db!$B$2:$E$70, 2, 0)</f>
        <v>OLT-SMGN-Mega_Land</v>
      </c>
      <c r="C6991" t="s">
        <v>2034</v>
      </c>
      <c r="D6991" s="35" t="s">
        <v>3008</v>
      </c>
      <c r="E6991" s="35" t="s">
        <v>2879</v>
      </c>
      <c r="F6991" s="125">
        <v>2.95028714329908</v>
      </c>
      <c r="G6991" s="126">
        <v>99.125857407909393</v>
      </c>
      <c r="H6991" s="37">
        <f>ACOS(COS(RADIANS(90-F6992)) * COS(RADIANS(90-F6991)) + SIN(RADIANS(90-F6992)) * SIN(RADIANS(90-F6991)) * COS(RADIANS(G6992-G6991))) * 6371392 * IFERROR(IF(AVERAGEIF('TT History'!$B:$B, D6991, 'TT History'!$E:$E) &gt; 9.8%, 1.1205, IF(AVERAGEIF('TT History'!$B:$B, D6991, 'TT History'!$E:$E) &gt;= 8.5%, 1.1055, 1.0525)), 1.0525)</f>
        <v>9.1052958627017286</v>
      </c>
    </row>
    <row r="6992" spans="1:8" x14ac:dyDescent="0.25">
      <c r="A6992" t="s">
        <v>176</v>
      </c>
      <c r="B6992" t="str">
        <f>VLOOKUP(C6992, olt_db!$B$2:$E$70, 2, 0)</f>
        <v>OLT-SMGN-Mega_Land</v>
      </c>
      <c r="C6992" t="s">
        <v>2034</v>
      </c>
      <c r="D6992" s="35" t="s">
        <v>3008</v>
      </c>
      <c r="E6992" s="35" t="s">
        <v>2880</v>
      </c>
      <c r="F6992" s="125">
        <v>2.95035059100899</v>
      </c>
      <c r="G6992" s="126">
        <v>99.125812337568405</v>
      </c>
      <c r="H6992" s="37">
        <f>ACOS(COS(RADIANS(90-F6993)) * COS(RADIANS(90-F6992)) + SIN(RADIANS(90-F6993)) * SIN(RADIANS(90-F6992)) * COS(RADIANS(G6993-G6992))) * 6371392 * IFERROR(IF(AVERAGEIF('TT History'!$B:$B, D6992, 'TT History'!$E:$E) &gt; 9.8%, 1.1205, IF(AVERAGEIF('TT History'!$B:$B, D6992, 'TT History'!$E:$E) &gt;= 8.5%, 1.1055, 1.0525)), 1.0525)</f>
        <v>11.107928266479068</v>
      </c>
    </row>
    <row r="6993" spans="1:8" x14ac:dyDescent="0.25">
      <c r="A6993" t="s">
        <v>176</v>
      </c>
      <c r="B6993" t="str">
        <f>VLOOKUP(C6993, olt_db!$B$2:$E$70, 2, 0)</f>
        <v>OLT-SMGN-Mega_Land</v>
      </c>
      <c r="C6993" t="s">
        <v>2034</v>
      </c>
      <c r="D6993" s="35" t="s">
        <v>3008</v>
      </c>
      <c r="E6993" s="35" t="s">
        <v>2881</v>
      </c>
      <c r="F6993" s="125">
        <v>2.9504227465319399</v>
      </c>
      <c r="G6993" s="126">
        <v>99.125750597936204</v>
      </c>
      <c r="H6993" s="37">
        <f>ACOS(COS(RADIANS(90-F6994)) * COS(RADIANS(90-F6993)) + SIN(RADIANS(90-F6994)) * SIN(RADIANS(90-F6993)) * COS(RADIANS(G6994-G6993))) * 6371392 * IFERROR(IF(AVERAGEIF('TT History'!$B:$B, D6993, 'TT History'!$E:$E) &gt; 9.8%, 1.1205, IF(AVERAGEIF('TT History'!$B:$B, D6993, 'TT History'!$E:$E) &gt;= 8.5%, 1.1055, 1.0525)), 1.0525)</f>
        <v>8.9549126945771675</v>
      </c>
    </row>
    <row r="6994" spans="1:8" x14ac:dyDescent="0.25">
      <c r="A6994" t="s">
        <v>176</v>
      </c>
      <c r="B6994" t="str">
        <f>VLOOKUP(C6994, olt_db!$B$2:$E$70, 2, 0)</f>
        <v>OLT-SMGN-Mega_Land</v>
      </c>
      <c r="C6994" t="s">
        <v>2034</v>
      </c>
      <c r="D6994" s="35" t="s">
        <v>3008</v>
      </c>
      <c r="E6994" s="35" t="s">
        <v>2882</v>
      </c>
      <c r="F6994" s="125">
        <v>2.9504882595475701</v>
      </c>
      <c r="G6994" s="126">
        <v>99.125711020022294</v>
      </c>
      <c r="H6994" s="37">
        <f>ACOS(COS(RADIANS(90-F6995)) * COS(RADIANS(90-F6994)) + SIN(RADIANS(90-F6995)) * SIN(RADIANS(90-F6994)) * COS(RADIANS(G6995-G6994))) * 6371392 * IFERROR(IF(AVERAGEIF('TT History'!$B:$B, D6994, 'TT History'!$E:$E) &gt; 9.8%, 1.1205, IF(AVERAGEIF('TT History'!$B:$B, D6994, 'TT History'!$E:$E) &gt;= 8.5%, 1.1055, 1.0525)), 1.0525)</f>
        <v>10.325747512692852</v>
      </c>
    </row>
    <row r="6995" spans="1:8" x14ac:dyDescent="0.25">
      <c r="A6995" t="s">
        <v>176</v>
      </c>
      <c r="B6995" t="str">
        <f>VLOOKUP(C6995, olt_db!$B$2:$E$70, 2, 0)</f>
        <v>OLT-SMGN-Mega_Land</v>
      </c>
      <c r="C6995" t="s">
        <v>2034</v>
      </c>
      <c r="D6995" s="35" t="s">
        <v>3008</v>
      </c>
      <c r="E6995" s="35" t="s">
        <v>2883</v>
      </c>
      <c r="F6995" s="125">
        <v>2.9505653822834801</v>
      </c>
      <c r="G6995" s="126">
        <v>99.125668105714993</v>
      </c>
      <c r="H6995" s="37">
        <f>ACOS(COS(RADIANS(90-F6996)) * COS(RADIANS(90-F6995)) + SIN(RADIANS(90-F6996)) * SIN(RADIANS(90-F6995)) * COS(RADIANS(G6996-G6995))) * 6371392 * IFERROR(IF(AVERAGEIF('TT History'!$B:$B, D6995, 'TT History'!$E:$E) &gt; 9.8%, 1.1205, IF(AVERAGEIF('TT History'!$B:$B, D6995, 'TT History'!$E:$E) &gt;= 8.5%, 1.1055, 1.0525)), 1.0525)</f>
        <v>11.60814936293783</v>
      </c>
    </row>
    <row r="6996" spans="1:8" x14ac:dyDescent="0.25">
      <c r="A6996" t="s">
        <v>176</v>
      </c>
      <c r="B6996" t="str">
        <f>VLOOKUP(C6996, olt_db!$B$2:$E$70, 2, 0)</f>
        <v>OLT-SMGN-Mega_Land</v>
      </c>
      <c r="C6996" t="s">
        <v>2034</v>
      </c>
      <c r="D6996" s="35" t="s">
        <v>3008</v>
      </c>
      <c r="E6996" s="35" t="s">
        <v>2884</v>
      </c>
      <c r="F6996" s="125">
        <v>2.95065034305079</v>
      </c>
      <c r="G6996" s="126">
        <v>99.125616862831393</v>
      </c>
      <c r="H6996" s="37">
        <f>ACOS(COS(RADIANS(90-F6997)) * COS(RADIANS(90-F6996)) + SIN(RADIANS(90-F6997)) * SIN(RADIANS(90-F6996)) * COS(RADIANS(G6997-G6996))) * 6371392 * IFERROR(IF(AVERAGEIF('TT History'!$B:$B, D6996, 'TT History'!$E:$E) &gt; 9.8%, 1.1205, IF(AVERAGEIF('TT History'!$B:$B, D6996, 'TT History'!$E:$E) &gt;= 8.5%, 1.1055, 1.0525)), 1.0525)</f>
        <v>10.082581979153456</v>
      </c>
    </row>
    <row r="6997" spans="1:8" x14ac:dyDescent="0.25">
      <c r="A6997" t="s">
        <v>176</v>
      </c>
      <c r="B6997" t="str">
        <f>VLOOKUP(C6997, olt_db!$B$2:$E$70, 2, 0)</f>
        <v>OLT-SMGN-Mega_Land</v>
      </c>
      <c r="C6997" t="s">
        <v>2034</v>
      </c>
      <c r="D6997" s="35" t="s">
        <v>3008</v>
      </c>
      <c r="E6997" s="35" t="s">
        <v>2885</v>
      </c>
      <c r="F6997" s="125">
        <v>2.95072227087757</v>
      </c>
      <c r="G6997" s="126">
        <v>99.125569395425501</v>
      </c>
      <c r="H6997" s="37">
        <f>ACOS(COS(RADIANS(90-F6998)) * COS(RADIANS(90-F6997)) + SIN(RADIANS(90-F6998)) * SIN(RADIANS(90-F6997)) * COS(RADIANS(G6998-G6997))) * 6371392 * IFERROR(IF(AVERAGEIF('TT History'!$B:$B, D6997, 'TT History'!$E:$E) &gt; 9.8%, 1.1205, IF(AVERAGEIF('TT History'!$B:$B, D6997, 'TT History'!$E:$E) &gt;= 8.5%, 1.1055, 1.0525)), 1.0525)</f>
        <v>13.029080783025055</v>
      </c>
    </row>
    <row r="6998" spans="1:8" x14ac:dyDescent="0.25">
      <c r="A6998" t="s">
        <v>176</v>
      </c>
      <c r="B6998" t="str">
        <f>VLOOKUP(C6998, olt_db!$B$2:$E$70, 2, 0)</f>
        <v>OLT-SMGN-Mega_Land</v>
      </c>
      <c r="C6998" t="s">
        <v>2034</v>
      </c>
      <c r="D6998" s="35" t="s">
        <v>3008</v>
      </c>
      <c r="E6998" s="35" t="s">
        <v>2886</v>
      </c>
      <c r="F6998" s="125">
        <v>2.9508141568373301</v>
      </c>
      <c r="G6998" s="126">
        <v>99.125506472784394</v>
      </c>
      <c r="H6998" s="37">
        <f>ACOS(COS(RADIANS(90-F6999)) * COS(RADIANS(90-F6998)) + SIN(RADIANS(90-F6999)) * SIN(RADIANS(90-F6998)) * COS(RADIANS(G6999-G6998))) * 6371392 * IFERROR(IF(AVERAGEIF('TT History'!$B:$B, D6998, 'TT History'!$E:$E) &gt; 9.8%, 1.1205, IF(AVERAGEIF('TT History'!$B:$B, D6998, 'TT History'!$E:$E) &gt;= 8.5%, 1.1055, 1.0525)), 1.0525)</f>
        <v>10.03642583987828</v>
      </c>
    </row>
    <row r="6999" spans="1:8" x14ac:dyDescent="0.25">
      <c r="A6999" t="s">
        <v>176</v>
      </c>
      <c r="B6999" t="str">
        <f>VLOOKUP(C6999, olt_db!$B$2:$E$70, 2, 0)</f>
        <v>OLT-SMGN-Mega_Land</v>
      </c>
      <c r="C6999" t="s">
        <v>2034</v>
      </c>
      <c r="D6999" s="35" t="s">
        <v>3008</v>
      </c>
      <c r="E6999" s="35" t="s">
        <v>2887</v>
      </c>
      <c r="F6999" s="125">
        <v>2.9508863189575201</v>
      </c>
      <c r="G6999" s="126">
        <v>99.125460082608797</v>
      </c>
      <c r="H6999" s="37">
        <f>ACOS(COS(RADIANS(90-F7000)) * COS(RADIANS(90-F6999)) + SIN(RADIANS(90-F7000)) * SIN(RADIANS(90-F6999)) * COS(RADIANS(G7000-G6999))) * 6371392 * IFERROR(IF(AVERAGEIF('TT History'!$B:$B, D6999, 'TT History'!$E:$E) &gt; 9.8%, 1.1205, IF(AVERAGEIF('TT History'!$B:$B, D6999, 'TT History'!$E:$E) &gt;= 8.5%, 1.1055, 1.0525)), 1.0525)</f>
        <v>14.535647242494964</v>
      </c>
    </row>
    <row r="7000" spans="1:8" x14ac:dyDescent="0.25">
      <c r="A7000" t="s">
        <v>176</v>
      </c>
      <c r="B7000" t="str">
        <f>VLOOKUP(C7000, olt_db!$B$2:$E$70, 2, 0)</f>
        <v>OLT-SMGN-Mega_Land</v>
      </c>
      <c r="C7000" t="s">
        <v>2034</v>
      </c>
      <c r="D7000" s="35" t="s">
        <v>3008</v>
      </c>
      <c r="E7000" s="35" t="s">
        <v>2888</v>
      </c>
      <c r="F7000" s="125">
        <v>2.9509923359491999</v>
      </c>
      <c r="G7000" s="126">
        <v>99.125395313888802</v>
      </c>
      <c r="H7000" s="37">
        <f>ACOS(COS(RADIANS(90-F7001)) * COS(RADIANS(90-F7000)) + SIN(RADIANS(90-F7001)) * SIN(RADIANS(90-F7000)) * COS(RADIANS(G7001-G7000))) * 6371392 * IFERROR(IF(AVERAGEIF('TT History'!$B:$B, D7000, 'TT History'!$E:$E) &gt; 9.8%, 1.1205, IF(AVERAGEIF('TT History'!$B:$B, D7000, 'TT History'!$E:$E) &gt;= 8.5%, 1.1055, 1.0525)), 1.0525)</f>
        <v>13.237023990811556</v>
      </c>
    </row>
    <row r="7001" spans="1:8" x14ac:dyDescent="0.25">
      <c r="A7001" t="s">
        <v>176</v>
      </c>
      <c r="B7001" t="str">
        <f>VLOOKUP(C7001, olt_db!$B$2:$E$70, 2, 0)</f>
        <v>OLT-SMGN-Mega_Land</v>
      </c>
      <c r="C7001" t="s">
        <v>2034</v>
      </c>
      <c r="D7001" s="35" t="s">
        <v>3008</v>
      </c>
      <c r="E7001" s="35" t="s">
        <v>2889</v>
      </c>
      <c r="F7001" s="125">
        <v>2.9510895026011599</v>
      </c>
      <c r="G7001" s="126">
        <v>99.125337364042096</v>
      </c>
      <c r="H7001" s="37">
        <f>ACOS(COS(RADIANS(90-F7002)) * COS(RADIANS(90-F7001)) + SIN(RADIANS(90-F7002)) * SIN(RADIANS(90-F7001)) * COS(RADIANS(G7002-G7001))) * 6371392 * IFERROR(IF(AVERAGEIF('TT History'!$B:$B, D7001, 'TT History'!$E:$E) &gt; 9.8%, 1.1205, IF(AVERAGEIF('TT History'!$B:$B, D7001, 'TT History'!$E:$E) &gt;= 8.5%, 1.1055, 1.0525)), 1.0525)</f>
        <v>12.515450630178881</v>
      </c>
    </row>
    <row r="7002" spans="1:8" x14ac:dyDescent="0.25">
      <c r="A7002" t="s">
        <v>176</v>
      </c>
      <c r="B7002" t="str">
        <f>VLOOKUP(C7002, olt_db!$B$2:$E$70, 2, 0)</f>
        <v>OLT-SMGN-Mega_Land</v>
      </c>
      <c r="C7002" t="s">
        <v>2034</v>
      </c>
      <c r="D7002" s="35" t="s">
        <v>3008</v>
      </c>
      <c r="E7002" s="35" t="s">
        <v>2890</v>
      </c>
      <c r="F7002" s="125">
        <v>2.9511661048231601</v>
      </c>
      <c r="G7002" s="126">
        <v>99.125412067081896</v>
      </c>
      <c r="H7002" s="37">
        <f>ACOS(COS(RADIANS(90-F7003)) * COS(RADIANS(90-F7002)) + SIN(RADIANS(90-F7003)) * SIN(RADIANS(90-F7002)) * COS(RADIANS(G7003-G7002))) * 6371392 * IFERROR(IF(AVERAGEIF('TT History'!$B:$B, D7002, 'TT History'!$E:$E) &gt; 9.8%, 1.1205, IF(AVERAGEIF('TT History'!$B:$B, D7002, 'TT History'!$E:$E) &gt;= 8.5%, 1.1055, 1.0525)), 1.0525)</f>
        <v>8.7473389614715167</v>
      </c>
    </row>
    <row r="7003" spans="1:8" x14ac:dyDescent="0.25">
      <c r="A7003" t="s">
        <v>176</v>
      </c>
      <c r="B7003" t="str">
        <f>VLOOKUP(C7003, olt_db!$B$2:$E$70, 2, 0)</f>
        <v>OLT-SMGN-Mega_Land</v>
      </c>
      <c r="C7003" t="s">
        <v>2034</v>
      </c>
      <c r="D7003" s="35" t="s">
        <v>3008</v>
      </c>
      <c r="E7003" s="35" t="s">
        <v>2891</v>
      </c>
      <c r="F7003" s="125">
        <v>2.9512390959833099</v>
      </c>
      <c r="G7003" s="126">
        <v>99.125428150843305</v>
      </c>
      <c r="H7003" s="37">
        <f>ACOS(COS(RADIANS(90-F7004)) * COS(RADIANS(90-F7003)) + SIN(RADIANS(90-F7004)) * SIN(RADIANS(90-F7003)) * COS(RADIANS(G7004-G7003))) * 6371392 * IFERROR(IF(AVERAGEIF('TT History'!$B:$B, D7003, 'TT History'!$E:$E) &gt; 9.8%, 1.1205, IF(AVERAGEIF('TT History'!$B:$B, D7003, 'TT History'!$E:$E) &gt;= 8.5%, 1.1055, 1.0525)), 1.0525)</f>
        <v>10.641015367219968</v>
      </c>
    </row>
    <row r="7004" spans="1:8" x14ac:dyDescent="0.25">
      <c r="A7004" t="s">
        <v>176</v>
      </c>
      <c r="B7004" t="str">
        <f>VLOOKUP(C7004, olt_db!$B$2:$E$70, 2, 0)</f>
        <v>OLT-SMGN-Mega_Land</v>
      </c>
      <c r="C7004" t="s">
        <v>2034</v>
      </c>
      <c r="D7004" s="35" t="s">
        <v>3008</v>
      </c>
      <c r="E7004" s="35" t="s">
        <v>2892</v>
      </c>
      <c r="F7004" s="125">
        <v>2.9512856276086499</v>
      </c>
      <c r="G7004" s="126">
        <v>99.125506357907298</v>
      </c>
      <c r="H7004" s="37">
        <f>ACOS(COS(RADIANS(90-F7005)) * COS(RADIANS(90-F7004)) + SIN(RADIANS(90-F7005)) * SIN(RADIANS(90-F7004)) * COS(RADIANS(G7005-G7004))) * 6371392 * IFERROR(IF(AVERAGEIF('TT History'!$B:$B, D7004, 'TT History'!$E:$E) &gt; 9.8%, 1.1205, IF(AVERAGEIF('TT History'!$B:$B, D7004, 'TT History'!$E:$E) &gt;= 8.5%, 1.1055, 1.0525)), 1.0525)</f>
        <v>11.20592747710109</v>
      </c>
    </row>
    <row r="7005" spans="1:8" x14ac:dyDescent="0.25">
      <c r="A7005" t="s">
        <v>176</v>
      </c>
      <c r="B7005" t="str">
        <f>VLOOKUP(C7005, olt_db!$B$2:$E$70, 2, 0)</f>
        <v>OLT-SMGN-Mega_Land</v>
      </c>
      <c r="C7005" t="s">
        <v>2034</v>
      </c>
      <c r="D7005" s="35" t="s">
        <v>3008</v>
      </c>
      <c r="E7005" s="35" t="s">
        <v>2893</v>
      </c>
      <c r="F7005" s="125">
        <v>2.9513405804278801</v>
      </c>
      <c r="G7005" s="126">
        <v>99.125584874487501</v>
      </c>
      <c r="H7005" s="37">
        <f>ACOS(COS(RADIANS(90-F7006)) * COS(RADIANS(90-F7005)) + SIN(RADIANS(90-F7006)) * SIN(RADIANS(90-F7005)) * COS(RADIANS(G7006-G7005))) * 6371392 * IFERROR(IF(AVERAGEIF('TT History'!$B:$B, D7005, 'TT History'!$E:$E) &gt; 9.8%, 1.1205, IF(AVERAGEIF('TT History'!$B:$B, D7005, 'TT History'!$E:$E) &gt;= 8.5%, 1.1055, 1.0525)), 1.0525)</f>
        <v>10.510248860444044</v>
      </c>
    </row>
    <row r="7006" spans="1:8" x14ac:dyDescent="0.25">
      <c r="A7006" t="s">
        <v>176</v>
      </c>
      <c r="B7006" t="str">
        <f>VLOOKUP(C7006, olt_db!$B$2:$E$70, 2, 0)</f>
        <v>OLT-SMGN-Mega_Land</v>
      </c>
      <c r="C7006" t="s">
        <v>2034</v>
      </c>
      <c r="D7006" s="35" t="s">
        <v>3008</v>
      </c>
      <c r="E7006" s="35" t="s">
        <v>2894</v>
      </c>
      <c r="F7006" s="125">
        <v>2.9514240854774698</v>
      </c>
      <c r="G7006" s="126">
        <v>99.125617947214394</v>
      </c>
      <c r="H7006" s="37">
        <f>ACOS(COS(RADIANS(90-F7007)) * COS(RADIANS(90-F7006)) + SIN(RADIANS(90-F7007)) * SIN(RADIANS(90-F7006)) * COS(RADIANS(G7007-G7006))) * 6371392 * IFERROR(IF(AVERAGEIF('TT History'!$B:$B, D7006, 'TT History'!$E:$E) &gt; 9.8%, 1.1205, IF(AVERAGEIF('TT History'!$B:$B, D7006, 'TT History'!$E:$E) &gt;= 8.5%, 1.1055, 1.0525)), 1.0525)</f>
        <v>10.230053467611128</v>
      </c>
    </row>
    <row r="7007" spans="1:8" x14ac:dyDescent="0.25">
      <c r="A7007" t="s">
        <v>176</v>
      </c>
      <c r="B7007" t="str">
        <f>VLOOKUP(C7007, olt_db!$B$2:$E$70, 2, 0)</f>
        <v>OLT-SMGN-Mega_Land</v>
      </c>
      <c r="C7007" t="s">
        <v>2034</v>
      </c>
      <c r="D7007" s="35" t="s">
        <v>3008</v>
      </c>
      <c r="E7007" s="35" t="s">
        <v>2895</v>
      </c>
      <c r="F7007" s="125">
        <v>2.9515067254114502</v>
      </c>
      <c r="G7007" s="126">
        <v>99.125589435268196</v>
      </c>
      <c r="H7007" s="37">
        <f>ACOS(COS(RADIANS(90-F7008)) * COS(RADIANS(90-F7007)) + SIN(RADIANS(90-F7008)) * SIN(RADIANS(90-F7007)) * COS(RADIANS(G7008-G7007))) * 6371392 * IFERROR(IF(AVERAGEIF('TT History'!$B:$B, D7007, 'TT History'!$E:$E) &gt; 9.8%, 1.1205, IF(AVERAGEIF('TT History'!$B:$B, D7007, 'TT History'!$E:$E) &gt;= 8.5%, 1.1055, 1.0525)), 1.0525)</f>
        <v>9.1080370168527693</v>
      </c>
    </row>
    <row r="7008" spans="1:8" x14ac:dyDescent="0.25">
      <c r="A7008" t="s">
        <v>176</v>
      </c>
      <c r="B7008" t="str">
        <f>VLOOKUP(C7008, olt_db!$B$2:$E$70, 2, 0)</f>
        <v>OLT-SMGN-Mega_Land</v>
      </c>
      <c r="C7008" t="s">
        <v>2034</v>
      </c>
      <c r="D7008" s="35" t="s">
        <v>3008</v>
      </c>
      <c r="E7008" s="35" t="s">
        <v>2896</v>
      </c>
      <c r="F7008" s="125">
        <v>2.9515808966330699</v>
      </c>
      <c r="G7008" s="126">
        <v>99.125565874154702</v>
      </c>
      <c r="H7008" s="37">
        <f>ACOS(COS(RADIANS(90-F7009)) * COS(RADIANS(90-F7008)) + SIN(RADIANS(90-F7009)) * SIN(RADIANS(90-F7008)) * COS(RADIANS(G7009-G7008))) * 6371392 * IFERROR(IF(AVERAGEIF('TT History'!$B:$B, D7008, 'TT History'!$E:$E) &gt; 9.8%, 1.1205, IF(AVERAGEIF('TT History'!$B:$B, D7008, 'TT History'!$E:$E) &gt;= 8.5%, 1.1055, 1.0525)), 1.0525)</f>
        <v>11.991482232248666</v>
      </c>
    </row>
    <row r="7009" spans="1:8" x14ac:dyDescent="0.25">
      <c r="A7009" t="s">
        <v>176</v>
      </c>
      <c r="B7009" t="str">
        <f>VLOOKUP(C7009, olt_db!$B$2:$E$70, 2, 0)</f>
        <v>OLT-SMGN-Mega_Land</v>
      </c>
      <c r="C7009" t="s">
        <v>2034</v>
      </c>
      <c r="D7009" s="35" t="s">
        <v>3008</v>
      </c>
      <c r="E7009" s="35" t="s">
        <v>2897</v>
      </c>
      <c r="F7009" s="125">
        <v>2.9516709189284001</v>
      </c>
      <c r="G7009" s="126">
        <v>99.125516889860904</v>
      </c>
      <c r="H7009" s="37">
        <f>ACOS(COS(RADIANS(90-F7010)) * COS(RADIANS(90-F7009)) + SIN(RADIANS(90-F7010)) * SIN(RADIANS(90-F7009)) * COS(RADIANS(G7010-G7009))) * 6371392 * IFERROR(IF(AVERAGEIF('TT History'!$B:$B, D7009, 'TT History'!$E:$E) &gt; 9.8%, 1.1205, IF(AVERAGEIF('TT History'!$B:$B, D7009, 'TT History'!$E:$E) &gt;= 8.5%, 1.1055, 1.0525)), 1.0525)</f>
        <v>11.73051041639309</v>
      </c>
    </row>
    <row r="7010" spans="1:8" x14ac:dyDescent="0.25">
      <c r="A7010" t="s">
        <v>176</v>
      </c>
      <c r="B7010" t="str">
        <f>VLOOKUP(C7010, olt_db!$B$2:$E$70, 2, 0)</f>
        <v>OLT-SMGN-Mega_Land</v>
      </c>
      <c r="C7010" t="s">
        <v>2034</v>
      </c>
      <c r="D7010" s="35" t="s">
        <v>3008</v>
      </c>
      <c r="E7010" s="35" t="s">
        <v>2898</v>
      </c>
      <c r="F7010" s="125">
        <v>2.9517565045449001</v>
      </c>
      <c r="G7010" s="126">
        <v>99.125464667959307</v>
      </c>
      <c r="H7010" s="37">
        <f>ACOS(COS(RADIANS(90-F7011)) * COS(RADIANS(90-F7010)) + SIN(RADIANS(90-F7011)) * SIN(RADIANS(90-F7010)) * COS(RADIANS(G7011-G7010))) * 6371392 * IFERROR(IF(AVERAGEIF('TT History'!$B:$B, D7010, 'TT History'!$E:$E) &gt; 9.8%, 1.1205, IF(AVERAGEIF('TT History'!$B:$B, D7010, 'TT History'!$E:$E) &gt;= 8.5%, 1.1055, 1.0525)), 1.0525)</f>
        <v>14.177459996393196</v>
      </c>
    </row>
    <row r="7011" spans="1:8" x14ac:dyDescent="0.25">
      <c r="A7011" t="s">
        <v>176</v>
      </c>
      <c r="B7011" t="str">
        <f>VLOOKUP(C7011, olt_db!$B$2:$E$70, 2, 0)</f>
        <v>OLT-SMGN-Mega_Land</v>
      </c>
      <c r="C7011" t="s">
        <v>2034</v>
      </c>
      <c r="D7011" s="35" t="s">
        <v>3008</v>
      </c>
      <c r="E7011" s="35" t="s">
        <v>2899</v>
      </c>
      <c r="F7011" s="125">
        <v>2.9518627895528802</v>
      </c>
      <c r="G7011" s="126">
        <v>99.125406477949895</v>
      </c>
      <c r="H7011" s="37">
        <f>ACOS(COS(RADIANS(90-F7012)) * COS(RADIANS(90-F7011)) + SIN(RADIANS(90-F7012)) * SIN(RADIANS(90-F7011)) * COS(RADIANS(G7012-G7011))) * 6371392 * IFERROR(IF(AVERAGEIF('TT History'!$B:$B, D7011, 'TT History'!$E:$E) &gt; 9.8%, 1.1205, IF(AVERAGEIF('TT History'!$B:$B, D7011, 'TT History'!$E:$E) &gt;= 8.5%, 1.1055, 1.0525)), 1.0525)</f>
        <v>12.84810985827948</v>
      </c>
    </row>
    <row r="7012" spans="1:8" x14ac:dyDescent="0.25">
      <c r="A7012" t="s">
        <v>176</v>
      </c>
      <c r="B7012" t="str">
        <f>VLOOKUP(C7012, olt_db!$B$2:$E$70, 2, 0)</f>
        <v>OLT-SMGN-Mega_Land</v>
      </c>
      <c r="C7012" t="s">
        <v>2034</v>
      </c>
      <c r="D7012" s="35" t="s">
        <v>3008</v>
      </c>
      <c r="E7012" s="35" t="s">
        <v>2900</v>
      </c>
      <c r="F7012" s="125">
        <v>2.9519621237937002</v>
      </c>
      <c r="G7012" s="126">
        <v>99.125359694883699</v>
      </c>
      <c r="H7012" s="37">
        <f>ACOS(COS(RADIANS(90-F7013)) * COS(RADIANS(90-F7012)) + SIN(RADIANS(90-F7013)) * SIN(RADIANS(90-F7012)) * COS(RADIANS(G7013-G7012))) * 6371392 * IFERROR(IF(AVERAGEIF('TT History'!$B:$B, D7012, 'TT History'!$E:$E) &gt; 9.8%, 1.1205, IF(AVERAGEIF('TT History'!$B:$B, D7012, 'TT History'!$E:$E) &gt;= 8.5%, 1.1055, 1.0525)), 1.0525)</f>
        <v>8.8466566622252145</v>
      </c>
    </row>
    <row r="7013" spans="1:8" x14ac:dyDescent="0.25">
      <c r="A7013" t="s">
        <v>176</v>
      </c>
      <c r="B7013" t="str">
        <f>VLOOKUP(C7013, olt_db!$B$2:$E$70, 2, 0)</f>
        <v>OLT-SMGN-Mega_Land</v>
      </c>
      <c r="C7013" t="s">
        <v>2034</v>
      </c>
      <c r="D7013" s="35" t="s">
        <v>3008</v>
      </c>
      <c r="E7013" s="35" t="s">
        <v>2901</v>
      </c>
      <c r="F7013" s="125">
        <v>2.9520294924769299</v>
      </c>
      <c r="G7013" s="126">
        <v>99.125325382551296</v>
      </c>
      <c r="H7013" s="37">
        <f>ACOS(COS(RADIANS(90-F7014)) * COS(RADIANS(90-F7013)) + SIN(RADIANS(90-F7014)) * SIN(RADIANS(90-F7013)) * COS(RADIANS(G7014-G7013))) * 6371392 * IFERROR(IF(AVERAGEIF('TT History'!$B:$B, D7013, 'TT History'!$E:$E) &gt; 9.8%, 1.1205, IF(AVERAGEIF('TT History'!$B:$B, D7013, 'TT History'!$E:$E) &gt;= 8.5%, 1.1055, 1.0525)), 1.0525)</f>
        <v>15.93366068573491</v>
      </c>
    </row>
    <row r="7014" spans="1:8" x14ac:dyDescent="0.25">
      <c r="A7014" t="s">
        <v>176</v>
      </c>
      <c r="B7014" t="str">
        <f>VLOOKUP(C7014, olt_db!$B$2:$E$70, 2, 0)</f>
        <v>OLT-SMGN-Mega_Land</v>
      </c>
      <c r="C7014" t="s">
        <v>2034</v>
      </c>
      <c r="D7014" s="35" t="s">
        <v>3008</v>
      </c>
      <c r="E7014" s="35" t="s">
        <v>2902</v>
      </c>
      <c r="F7014" s="125">
        <v>2.9521551769051699</v>
      </c>
      <c r="G7014" s="126">
        <v>99.1252729995782</v>
      </c>
      <c r="H7014" s="37">
        <f>ACOS(COS(RADIANS(90-F7015)) * COS(RADIANS(90-F7014)) + SIN(RADIANS(90-F7015)) * SIN(RADIANS(90-F7014)) * COS(RADIANS(G7015-G7014))) * 6371392 * IFERROR(IF(AVERAGEIF('TT History'!$B:$B, D7014, 'TT History'!$E:$E) &gt; 9.8%, 1.1205, IF(AVERAGEIF('TT History'!$B:$B, D7014, 'TT History'!$E:$E) &gt;= 8.5%, 1.1055, 1.0525)), 1.0525)</f>
        <v>14.538394742792619</v>
      </c>
    </row>
    <row r="7015" spans="1:8" x14ac:dyDescent="0.25">
      <c r="A7015" t="s">
        <v>176</v>
      </c>
      <c r="B7015" t="str">
        <f>VLOOKUP(C7015, olt_db!$B$2:$E$70, 2, 0)</f>
        <v>OLT-SMGN-Mega_Land</v>
      </c>
      <c r="C7015" t="s">
        <v>2034</v>
      </c>
      <c r="D7015" s="35" t="s">
        <v>3008</v>
      </c>
      <c r="E7015" s="35" t="s">
        <v>2903</v>
      </c>
      <c r="F7015" s="125">
        <v>2.9522672330883801</v>
      </c>
      <c r="G7015" s="126">
        <v>99.125219326336506</v>
      </c>
      <c r="H7015" s="37">
        <f>ACOS(COS(RADIANS(90-F7016)) * COS(RADIANS(90-F7015)) + SIN(RADIANS(90-F7016)) * SIN(RADIANS(90-F7015)) * COS(RADIANS(G7016-G7015))) * 6371392 * IFERROR(IF(AVERAGEIF('TT History'!$B:$B, D7015, 'TT History'!$E:$E) &gt; 9.8%, 1.1205, IF(AVERAGEIF('TT History'!$B:$B, D7015, 'TT History'!$E:$E) &gt;= 8.5%, 1.1055, 1.0525)), 1.0525)</f>
        <v>18.792646029540588</v>
      </c>
    </row>
    <row r="7016" spans="1:8" x14ac:dyDescent="0.25">
      <c r="A7016" t="s">
        <v>176</v>
      </c>
      <c r="B7016" t="str">
        <f>VLOOKUP(C7016, olt_db!$B$2:$E$70, 2, 0)</f>
        <v>OLT-SMGN-Mega_Land</v>
      </c>
      <c r="C7016" t="s">
        <v>2034</v>
      </c>
      <c r="D7016" s="35" t="s">
        <v>3008</v>
      </c>
      <c r="E7016" s="35" t="s">
        <v>2904</v>
      </c>
      <c r="F7016" s="125">
        <v>2.9524143015813902</v>
      </c>
      <c r="G7016" s="126">
        <v>99.125154804728496</v>
      </c>
      <c r="H7016" s="37">
        <f>ACOS(COS(RADIANS(90-F7017)) * COS(RADIANS(90-F7016)) + SIN(RADIANS(90-F7017)) * SIN(RADIANS(90-F7016)) * COS(RADIANS(G7017-G7016))) * 6371392 * IFERROR(IF(AVERAGEIF('TT History'!$B:$B, D7016, 'TT History'!$E:$E) &gt; 9.8%, 1.1205, IF(AVERAGEIF('TT History'!$B:$B, D7016, 'TT History'!$E:$E) &gt;= 8.5%, 1.1055, 1.0525)), 1.0525)</f>
        <v>16.23966953468895</v>
      </c>
    </row>
    <row r="7017" spans="1:8" x14ac:dyDescent="0.25">
      <c r="A7017" t="s">
        <v>176</v>
      </c>
      <c r="B7017" t="str">
        <f>VLOOKUP(C7017, olt_db!$B$2:$E$70, 2, 0)</f>
        <v>OLT-SMGN-Mega_Land</v>
      </c>
      <c r="C7017" t="s">
        <v>2034</v>
      </c>
      <c r="D7017" s="35" t="s">
        <v>3008</v>
      </c>
      <c r="E7017" s="35" t="s">
        <v>2905</v>
      </c>
      <c r="F7017" s="125">
        <v>2.95253844706219</v>
      </c>
      <c r="G7017" s="126">
        <v>99.125092749138403</v>
      </c>
      <c r="H7017" s="37">
        <f>ACOS(COS(RADIANS(90-F7018)) * COS(RADIANS(90-F7017)) + SIN(RADIANS(90-F7018)) * SIN(RADIANS(90-F7017)) * COS(RADIANS(G7018-G7017))) * 6371392 * IFERROR(IF(AVERAGEIF('TT History'!$B:$B, D7017, 'TT History'!$E:$E) &gt; 9.8%, 1.1205, IF(AVERAGEIF('TT History'!$B:$B, D7017, 'TT History'!$E:$E) &gt;= 8.5%, 1.1055, 1.0525)), 1.0525)</f>
        <v>13.237023990811556</v>
      </c>
    </row>
    <row r="7018" spans="1:8" x14ac:dyDescent="0.25">
      <c r="A7018" t="s">
        <v>176</v>
      </c>
      <c r="B7018" t="str">
        <f>VLOOKUP(C7018, olt_db!$B$2:$E$70, 2, 0)</f>
        <v>OLT-SMGN-Mega_Land</v>
      </c>
      <c r="C7018" t="s">
        <v>2034</v>
      </c>
      <c r="D7018" s="35" t="s">
        <v>3008</v>
      </c>
      <c r="E7018" s="35" t="s">
        <v>2906</v>
      </c>
      <c r="F7018" s="125">
        <v>2.9526423429652899</v>
      </c>
      <c r="G7018" s="126">
        <v>99.125048002800995</v>
      </c>
      <c r="H7018" s="37">
        <f>ACOS(COS(RADIANS(90-F7019)) * COS(RADIANS(90-F7018)) + SIN(RADIANS(90-F7019)) * SIN(RADIANS(90-F7018)) * COS(RADIANS(G7019-G7018))) * 6371392 * IFERROR(IF(AVERAGEIF('TT History'!$B:$B, D7018, 'TT History'!$E:$E) &gt; 9.8%, 1.1205, IF(AVERAGEIF('TT History'!$B:$B, D7018, 'TT History'!$E:$E) &gt;= 8.5%, 1.1055, 1.0525)), 1.0525)</f>
        <v>16.923152142568853</v>
      </c>
    </row>
    <row r="7019" spans="1:8" x14ac:dyDescent="0.25">
      <c r="A7019" t="s">
        <v>176</v>
      </c>
      <c r="B7019" t="str">
        <f>VLOOKUP(C7019, olt_db!$B$2:$E$70, 2, 0)</f>
        <v>OLT-SMGN-Mega_Land</v>
      </c>
      <c r="C7019" t="s">
        <v>2034</v>
      </c>
      <c r="D7019" s="35" t="s">
        <v>3008</v>
      </c>
      <c r="E7019" s="35" t="s">
        <v>2907</v>
      </c>
      <c r="F7019" s="125">
        <v>2.9527757237222798</v>
      </c>
      <c r="G7019" s="126">
        <v>99.124992100303601</v>
      </c>
      <c r="H7019" s="37">
        <f>ACOS(COS(RADIANS(90-F7020)) * COS(RADIANS(90-F7019)) + SIN(RADIANS(90-F7020)) * SIN(RADIANS(90-F7019)) * COS(RADIANS(G7020-G7019))) * 6371392 * IFERROR(IF(AVERAGEIF('TT History'!$B:$B, D7019, 'TT History'!$E:$E) &gt; 9.8%, 1.1205, IF(AVERAGEIF('TT History'!$B:$B, D7019, 'TT History'!$E:$E) &gt;= 8.5%, 1.1055, 1.0525)), 1.0525)</f>
        <v>17.255901159263281</v>
      </c>
    </row>
    <row r="7020" spans="1:8" x14ac:dyDescent="0.25">
      <c r="A7020" t="s">
        <v>176</v>
      </c>
      <c r="B7020" t="str">
        <f>VLOOKUP(C7020, olt_db!$B$2:$E$70, 2, 0)</f>
        <v>OLT-SMGN-Mega_Land</v>
      </c>
      <c r="C7020" t="s">
        <v>2034</v>
      </c>
      <c r="D7020" s="35" t="s">
        <v>3008</v>
      </c>
      <c r="E7020" s="35" t="s">
        <v>2908</v>
      </c>
      <c r="F7020" s="125">
        <v>2.9529121708926902</v>
      </c>
      <c r="G7020" s="126">
        <v>99.124936174391394</v>
      </c>
      <c r="H7020" s="37">
        <f>ACOS(COS(RADIANS(90-F7021)) * COS(RADIANS(90-F7020)) + SIN(RADIANS(90-F7021)) * SIN(RADIANS(90-F7020)) * COS(RADIANS(G7021-G7020))) * 6371392 * IFERROR(IF(AVERAGEIF('TT History'!$B:$B, D7020, 'TT History'!$E:$E) &gt; 9.8%, 1.1205, IF(AVERAGEIF('TT History'!$B:$B, D7020, 'TT History'!$E:$E) &gt;= 8.5%, 1.1055, 1.0525)), 1.0525)</f>
        <v>12.263189726948195</v>
      </c>
    </row>
    <row r="7021" spans="1:8" x14ac:dyDescent="0.25">
      <c r="A7021" t="s">
        <v>176</v>
      </c>
      <c r="B7021" t="str">
        <f>VLOOKUP(C7021, olt_db!$B$2:$E$70, 2, 0)</f>
        <v>OLT-SMGN-Mega_Land</v>
      </c>
      <c r="C7021" t="s">
        <v>2034</v>
      </c>
      <c r="D7021" s="35" t="s">
        <v>3008</v>
      </c>
      <c r="E7021" s="35" t="s">
        <v>2909</v>
      </c>
      <c r="F7021" s="125">
        <v>2.9530091583420299</v>
      </c>
      <c r="G7021" s="126">
        <v>99.124896466378701</v>
      </c>
      <c r="H7021" s="37">
        <f>ACOS(COS(RADIANS(90-F7022)) * COS(RADIANS(90-F7021)) + SIN(RADIANS(90-F7022)) * SIN(RADIANS(90-F7021)) * COS(RADIANS(G7022-G7021))) * 6371392 * IFERROR(IF(AVERAGEIF('TT History'!$B:$B, D7021, 'TT History'!$E:$E) &gt; 9.8%, 1.1205, IF(AVERAGEIF('TT History'!$B:$B, D7021, 'TT History'!$E:$E) &gt;= 8.5%, 1.1055, 1.0525)), 1.0525)</f>
        <v>14.0344713249482</v>
      </c>
    </row>
    <row r="7022" spans="1:8" x14ac:dyDescent="0.25">
      <c r="A7022" t="s">
        <v>176</v>
      </c>
      <c r="B7022" t="str">
        <f>VLOOKUP(C7022, olt_db!$B$2:$E$70, 2, 0)</f>
        <v>OLT-SMGN-Mega_Land</v>
      </c>
      <c r="C7022" t="s">
        <v>2034</v>
      </c>
      <c r="D7022" s="35" t="s">
        <v>3008</v>
      </c>
      <c r="E7022" s="35" t="s">
        <v>2910</v>
      </c>
      <c r="F7022" s="125">
        <v>2.9531189942067702</v>
      </c>
      <c r="G7022" s="126">
        <v>99.124848301064205</v>
      </c>
      <c r="H7022" s="37">
        <f>ACOS(COS(RADIANS(90-F7023)) * COS(RADIANS(90-F7022)) + SIN(RADIANS(90-F7023)) * SIN(RADIANS(90-F7022)) * COS(RADIANS(G7023-G7022))) * 6371392 * IFERROR(IF(AVERAGEIF('TT History'!$B:$B, D7022, 'TT History'!$E:$E) &gt; 9.8%, 1.1205, IF(AVERAGEIF('TT History'!$B:$B, D7022, 'TT History'!$E:$E) &gt;= 8.5%, 1.1055, 1.0525)), 1.0525)</f>
        <v>19.357980109034244</v>
      </c>
    </row>
    <row r="7023" spans="1:8" x14ac:dyDescent="0.25">
      <c r="A7023" t="s">
        <v>176</v>
      </c>
      <c r="B7023" t="str">
        <f>VLOOKUP(C7023, olt_db!$B$2:$E$70, 2, 0)</f>
        <v>OLT-SMGN-Mega_Land</v>
      </c>
      <c r="C7023" t="s">
        <v>2034</v>
      </c>
      <c r="D7023" s="35" t="s">
        <v>3008</v>
      </c>
      <c r="E7023" s="35" t="s">
        <v>2911</v>
      </c>
      <c r="F7023" s="125">
        <v>2.9532724142672899</v>
      </c>
      <c r="G7023" s="126">
        <v>99.124786435310497</v>
      </c>
      <c r="H7023" s="37">
        <f>ACOS(COS(RADIANS(90-F7024)) * COS(RADIANS(90-F7023)) + SIN(RADIANS(90-F7024)) * SIN(RADIANS(90-F7023)) * COS(RADIANS(G7024-G7023))) * 6371392 * IFERROR(IF(AVERAGEIF('TT History'!$B:$B, D7023, 'TT History'!$E:$E) &gt; 9.8%, 1.1205, IF(AVERAGEIF('TT History'!$B:$B, D7023, 'TT History'!$E:$E) &gt;= 8.5%, 1.1055, 1.0525)), 1.0525)</f>
        <v>20.316611388023912</v>
      </c>
    </row>
    <row r="7024" spans="1:8" x14ac:dyDescent="0.25">
      <c r="A7024" t="s">
        <v>176</v>
      </c>
      <c r="B7024" t="str">
        <f>VLOOKUP(C7024, olt_db!$B$2:$E$70, 2, 0)</f>
        <v>OLT-SMGN-Mega_Land</v>
      </c>
      <c r="C7024" t="s">
        <v>2034</v>
      </c>
      <c r="D7024" s="35" t="s">
        <v>3008</v>
      </c>
      <c r="E7024" s="35" t="s">
        <v>2912</v>
      </c>
      <c r="F7024" s="125">
        <v>2.9534298151735299</v>
      </c>
      <c r="G7024" s="126">
        <v>99.124713138236501</v>
      </c>
      <c r="H7024" s="37">
        <f>ACOS(COS(RADIANS(90-F7025)) * COS(RADIANS(90-F7024)) + SIN(RADIANS(90-F7025)) * SIN(RADIANS(90-F7024)) * COS(RADIANS(G7025-G7024))) * 6371392 * IFERROR(IF(AVERAGEIF('TT History'!$B:$B, D7024, 'TT History'!$E:$E) &gt; 9.8%, 1.1205, IF(AVERAGEIF('TT History'!$B:$B, D7024, 'TT History'!$E:$E) &gt;= 8.5%, 1.1055, 1.0525)), 1.0525)</f>
        <v>17.362621273745244</v>
      </c>
    </row>
    <row r="7025" spans="1:8" x14ac:dyDescent="0.25">
      <c r="A7025" t="s">
        <v>176</v>
      </c>
      <c r="B7025" t="str">
        <f>VLOOKUP(C7025, olt_db!$B$2:$E$70, 2, 0)</f>
        <v>OLT-SMGN-Mega_Land</v>
      </c>
      <c r="C7025" t="s">
        <v>2034</v>
      </c>
      <c r="D7025" s="35" t="s">
        <v>3008</v>
      </c>
      <c r="E7025" s="35" t="s">
        <v>2913</v>
      </c>
      <c r="F7025" s="125">
        <v>2.9535685417138202</v>
      </c>
      <c r="G7025" s="126">
        <v>99.124660516162507</v>
      </c>
      <c r="H7025" s="37">
        <f>ACOS(COS(RADIANS(90-F7026)) * COS(RADIANS(90-F7025)) + SIN(RADIANS(90-F7026)) * SIN(RADIANS(90-F7025)) * COS(RADIANS(G7026-G7025))) * 6371392 * IFERROR(IF(AVERAGEIF('TT History'!$B:$B, D7025, 'TT History'!$E:$E) &gt; 9.8%, 1.1205, IF(AVERAGEIF('TT History'!$B:$B, D7025, 'TT History'!$E:$E) &gt;= 8.5%, 1.1055, 1.0525)), 1.0525)</f>
        <v>21.428847021229497</v>
      </c>
    </row>
    <row r="7026" spans="1:8" x14ac:dyDescent="0.25">
      <c r="A7026" t="s">
        <v>176</v>
      </c>
      <c r="B7026" t="str">
        <f>VLOOKUP(C7026, olt_db!$B$2:$E$70, 2, 0)</f>
        <v>OLT-SMGN-Mega_Land</v>
      </c>
      <c r="C7026" t="s">
        <v>2034</v>
      </c>
      <c r="D7026" s="35" t="s">
        <v>3008</v>
      </c>
      <c r="E7026" s="35" t="s">
        <v>2914</v>
      </c>
      <c r="F7026" s="125">
        <v>2.95373509152813</v>
      </c>
      <c r="G7026" s="126">
        <v>99.124584373060202</v>
      </c>
      <c r="H7026" s="37">
        <f>ACOS(COS(RADIANS(90-F7027)) * COS(RADIANS(90-F7026)) + SIN(RADIANS(90-F7027)) * SIN(RADIANS(90-F7026)) * COS(RADIANS(G7027-G7026))) * 6371392 * IFERROR(IF(AVERAGEIF('TT History'!$B:$B, D7026, 'TT History'!$E:$E) &gt; 9.8%, 1.1205, IF(AVERAGEIF('TT History'!$B:$B, D7026, 'TT History'!$E:$E) &gt;= 8.5%, 1.1055, 1.0525)), 1.0525)</f>
        <v>26.392076017876136</v>
      </c>
    </row>
    <row r="7027" spans="1:8" x14ac:dyDescent="0.25">
      <c r="A7027" t="s">
        <v>176</v>
      </c>
      <c r="B7027" t="str">
        <f>VLOOKUP(C7027, olt_db!$B$2:$E$70, 2, 0)</f>
        <v>OLT-SMGN-Mega_Land</v>
      </c>
      <c r="C7027" t="s">
        <v>2034</v>
      </c>
      <c r="D7027" s="35" t="s">
        <v>3008</v>
      </c>
      <c r="E7027" s="35" t="s">
        <v>2915</v>
      </c>
      <c r="F7027" s="125">
        <v>2.9539331190649301</v>
      </c>
      <c r="G7027" s="126">
        <v>99.124476367666901</v>
      </c>
      <c r="H7027" s="37">
        <f>ACOS(COS(RADIANS(90-F7028)) * COS(RADIANS(90-F7027)) + SIN(RADIANS(90-F7028)) * SIN(RADIANS(90-F7027)) * COS(RADIANS(G7028-G7027))) * 6371392 * IFERROR(IF(AVERAGEIF('TT History'!$B:$B, D7027, 'TT History'!$E:$E) &gt; 9.8%, 1.1205, IF(AVERAGEIF('TT History'!$B:$B, D7027, 'TT History'!$E:$E) &gt;= 8.5%, 1.1055, 1.0525)), 1.0525)</f>
        <v>38.793898624930371</v>
      </c>
    </row>
    <row r="7028" spans="1:8" x14ac:dyDescent="0.25">
      <c r="A7028" t="s">
        <v>176</v>
      </c>
      <c r="B7028" t="str">
        <f>VLOOKUP(C7028, olt_db!$B$2:$E$70, 2, 0)</f>
        <v>OLT-SMGN-Mega_Land</v>
      </c>
      <c r="C7028" t="s">
        <v>2034</v>
      </c>
      <c r="D7028" s="35" t="s">
        <v>3008</v>
      </c>
      <c r="E7028" s="35" t="s">
        <v>2916</v>
      </c>
      <c r="F7028" s="125">
        <v>2.9542285788111</v>
      </c>
      <c r="G7028" s="126">
        <v>99.124325941402603</v>
      </c>
      <c r="H7028" s="37">
        <f>ACOS(COS(RADIANS(90-F7029)) * COS(RADIANS(90-F7028)) + SIN(RADIANS(90-F7029)) * SIN(RADIANS(90-F7028)) * COS(RADIANS(G7029-G7028))) * 6371392 * IFERROR(IF(AVERAGEIF('TT History'!$B:$B, D7028, 'TT History'!$E:$E) &gt; 9.8%, 1.1205, IF(AVERAGEIF('TT History'!$B:$B, D7028, 'TT History'!$E:$E) &gt;= 8.5%, 1.1055, 1.0525)), 1.0525)</f>
        <v>24.661374470228395</v>
      </c>
    </row>
    <row r="7029" spans="1:8" x14ac:dyDescent="0.25">
      <c r="A7029" t="s">
        <v>176</v>
      </c>
      <c r="B7029" t="str">
        <f>VLOOKUP(C7029, olt_db!$B$2:$E$70, 2, 0)</f>
        <v>OLT-SMGN-Mega_Land</v>
      </c>
      <c r="C7029" t="s">
        <v>2034</v>
      </c>
      <c r="D7029" s="35" t="s">
        <v>3008</v>
      </c>
      <c r="E7029" s="35" t="s">
        <v>2917</v>
      </c>
      <c r="F7029" s="125">
        <v>2.9544180989405602</v>
      </c>
      <c r="G7029" s="126">
        <v>99.124233728444807</v>
      </c>
      <c r="H7029" s="37">
        <f>ACOS(COS(RADIANS(90-F7030)) * COS(RADIANS(90-F7029)) + SIN(RADIANS(90-F7030)) * SIN(RADIANS(90-F7029)) * COS(RADIANS(G7030-G7029))) * 6371392 * IFERROR(IF(AVERAGEIF('TT History'!$B:$B, D7029, 'TT History'!$E:$E) &gt; 9.8%, 1.1205, IF(AVERAGEIF('TT History'!$B:$B, D7029, 'TT History'!$E:$E) &gt;= 8.5%, 1.1055, 1.0525)), 1.0525)</f>
        <v>29.194168781191244</v>
      </c>
    </row>
    <row r="7030" spans="1:8" x14ac:dyDescent="0.25">
      <c r="A7030" t="s">
        <v>176</v>
      </c>
      <c r="B7030" t="str">
        <f>VLOOKUP(C7030, olt_db!$B$2:$E$70, 2, 0)</f>
        <v>OLT-SMGN-Mega_Land</v>
      </c>
      <c r="C7030" t="s">
        <v>2034</v>
      </c>
      <c r="D7030" s="35" t="s">
        <v>3008</v>
      </c>
      <c r="E7030" s="35" t="s">
        <v>2918</v>
      </c>
      <c r="F7030" s="125">
        <v>2.9546442912798598</v>
      </c>
      <c r="G7030" s="126">
        <v>99.1241284424312</v>
      </c>
      <c r="H7030" s="37">
        <f>ACOS(COS(RADIANS(90-F7031)) * COS(RADIANS(90-F7030)) + SIN(RADIANS(90-F7031)) * SIN(RADIANS(90-F7030)) * COS(RADIANS(G7031-G7030))) * 6371392 * IFERROR(IF(AVERAGEIF('TT History'!$B:$B, D7030, 'TT History'!$E:$E) &gt; 9.8%, 1.1205, IF(AVERAGEIF('TT History'!$B:$B, D7030, 'TT History'!$E:$E) &gt;= 8.5%, 1.1055, 1.0525)), 1.0525)</f>
        <v>33.678023286097201</v>
      </c>
    </row>
    <row r="7031" spans="1:8" x14ac:dyDescent="0.25">
      <c r="A7031" t="s">
        <v>176</v>
      </c>
      <c r="B7031" t="str">
        <f>VLOOKUP(C7031, olt_db!$B$2:$E$70, 2, 0)</f>
        <v>OLT-SMGN-Mega_Land</v>
      </c>
      <c r="C7031" t="s">
        <v>2034</v>
      </c>
      <c r="D7031" s="35" t="s">
        <v>3008</v>
      </c>
      <c r="E7031" s="35" t="s">
        <v>2919</v>
      </c>
      <c r="F7031" s="125">
        <v>2.9549075117308301</v>
      </c>
      <c r="G7031" s="126">
        <v>99.124012041424294</v>
      </c>
      <c r="H7031" s="37">
        <f>ACOS(COS(RADIANS(90-F7032)) * COS(RADIANS(90-F7031)) + SIN(RADIANS(90-F7032)) * SIN(RADIANS(90-F7031)) * COS(RADIANS(G7032-G7031))) * 6371392 * IFERROR(IF(AVERAGEIF('TT History'!$B:$B, D7031, 'TT History'!$E:$E) &gt; 9.8%, 1.1205, IF(AVERAGEIF('TT History'!$B:$B, D7031, 'TT History'!$E:$E) &gt;= 8.5%, 1.1055, 1.0525)), 1.0525)</f>
        <v>22.905194079026199</v>
      </c>
    </row>
    <row r="7032" spans="1:8" x14ac:dyDescent="0.25">
      <c r="A7032" t="s">
        <v>176</v>
      </c>
      <c r="B7032" t="str">
        <f>VLOOKUP(C7032, olt_db!$B$2:$E$70, 2, 0)</f>
        <v>OLT-SMGN-Mega_Land</v>
      </c>
      <c r="C7032" t="s">
        <v>2034</v>
      </c>
      <c r="D7032" s="35" t="s">
        <v>3008</v>
      </c>
      <c r="E7032" s="35" t="s">
        <v>2920</v>
      </c>
      <c r="F7032" s="125">
        <v>2.9550934270676001</v>
      </c>
      <c r="G7032" s="126">
        <v>99.123950828349805</v>
      </c>
      <c r="H7032" s="37">
        <f>ACOS(COS(RADIANS(90-F7033)) * COS(RADIANS(90-F7032)) + SIN(RADIANS(90-F7033)) * SIN(RADIANS(90-F7032)) * COS(RADIANS(G7033-G7032))) * 6371392 * IFERROR(IF(AVERAGEIF('TT History'!$B:$B, D7032, 'TT History'!$E:$E) &gt; 9.8%, 1.1205, IF(AVERAGEIF('TT History'!$B:$B, D7032, 'TT History'!$E:$E) &gt;= 8.5%, 1.1055, 1.0525)), 1.0525)</f>
        <v>28.445277941091256</v>
      </c>
    </row>
    <row r="7033" spans="1:8" x14ac:dyDescent="0.25">
      <c r="A7033" t="s">
        <v>176</v>
      </c>
      <c r="B7033" t="str">
        <f>VLOOKUP(C7033, olt_db!$B$2:$E$70, 2, 0)</f>
        <v>OLT-SMGN-Mega_Land</v>
      </c>
      <c r="C7033" t="s">
        <v>2034</v>
      </c>
      <c r="D7033" s="35" t="s">
        <v>3008</v>
      </c>
      <c r="E7033" s="35" t="s">
        <v>2921</v>
      </c>
      <c r="F7033" s="125">
        <v>2.9553348377008102</v>
      </c>
      <c r="G7033" s="126">
        <v>99.123922710626005</v>
      </c>
      <c r="H7033" s="37">
        <f>ACOS(COS(RADIANS(90-F7034)) * COS(RADIANS(90-F7033)) + SIN(RADIANS(90-F7034)) * SIN(RADIANS(90-F7033)) * COS(RADIANS(G7034-G7033))) * 6371392 * IFERROR(IF(AVERAGEIF('TT History'!$B:$B, D7033, 'TT History'!$E:$E) &gt; 9.8%, 1.1205, IF(AVERAGEIF('TT History'!$B:$B, D7033, 'TT History'!$E:$E) &gt;= 8.5%, 1.1055, 1.0525)), 1.0525)</f>
        <v>16.81453362642257</v>
      </c>
    </row>
    <row r="7034" spans="1:8" x14ac:dyDescent="0.25">
      <c r="A7034" t="s">
        <v>176</v>
      </c>
      <c r="B7034" t="str">
        <f>VLOOKUP(C7034, olt_db!$B$2:$E$70, 2, 0)</f>
        <v>OLT-SMGN-Mega_Land</v>
      </c>
      <c r="C7034" t="s">
        <v>2034</v>
      </c>
      <c r="D7034" s="35" t="s">
        <v>3008</v>
      </c>
      <c r="E7034" s="35" t="s">
        <v>2922</v>
      </c>
      <c r="F7034" s="125">
        <v>2.95547665071958</v>
      </c>
      <c r="G7034" s="126">
        <v>99.123945729686895</v>
      </c>
      <c r="H7034" s="37">
        <f>ACOS(COS(RADIANS(90-F7035)) * COS(RADIANS(90-F7034)) + SIN(RADIANS(90-F7035)) * SIN(RADIANS(90-F7034)) * COS(RADIANS(G7035-G7034))) * 6371392 * IFERROR(IF(AVERAGEIF('TT History'!$B:$B, D7034, 'TT History'!$E:$E) &gt; 9.8%, 1.1205, IF(AVERAGEIF('TT History'!$B:$B, D7034, 'TT History'!$E:$E) &gt;= 8.5%, 1.1055, 1.0525)), 1.0525)</f>
        <v>15.35182977876401</v>
      </c>
    </row>
    <row r="7035" spans="1:8" x14ac:dyDescent="0.25">
      <c r="A7035" t="s">
        <v>176</v>
      </c>
      <c r="B7035" t="str">
        <f>VLOOKUP(C7035, olt_db!$B$2:$E$70, 2, 0)</f>
        <v>OLT-SMGN-Mega_Land</v>
      </c>
      <c r="C7035" t="s">
        <v>2034</v>
      </c>
      <c r="D7035" s="35" t="s">
        <v>3008</v>
      </c>
      <c r="E7035" s="35" t="s">
        <v>2923</v>
      </c>
      <c r="F7035" s="125">
        <v>2.9555986003591901</v>
      </c>
      <c r="G7035" s="126">
        <v>99.123994094984894</v>
      </c>
      <c r="H7035" s="37">
        <f>ACOS(COS(RADIANS(90-F7036)) * COS(RADIANS(90-F7035)) + SIN(RADIANS(90-F7036)) * SIN(RADIANS(90-F7035)) * COS(RADIANS(G7036-G7035))) * 6371392 * IFERROR(IF(AVERAGEIF('TT History'!$B:$B, D7035, 'TT History'!$E:$E) &gt; 9.8%, 1.1205, IF(AVERAGEIF('TT History'!$B:$B, D7035, 'TT History'!$E:$E) &gt;= 8.5%, 1.1055, 1.0525)), 1.0525)</f>
        <v>12.937947042865378</v>
      </c>
    </row>
    <row r="7036" spans="1:8" x14ac:dyDescent="0.25">
      <c r="A7036" t="s">
        <v>176</v>
      </c>
      <c r="B7036" t="str">
        <f>VLOOKUP(C7036, olt_db!$B$2:$E$70, 2, 0)</f>
        <v>OLT-SMGN-Mega_Land</v>
      </c>
      <c r="C7036" t="s">
        <v>2034</v>
      </c>
      <c r="D7036" s="35" t="s">
        <v>3008</v>
      </c>
      <c r="E7036" s="35" t="s">
        <v>2924</v>
      </c>
      <c r="F7036" s="125">
        <v>2.9557009565149599</v>
      </c>
      <c r="G7036" s="126">
        <v>99.124035896722901</v>
      </c>
      <c r="H7036" s="37">
        <f>ACOS(COS(RADIANS(90-F7037)) * COS(RADIANS(90-F7036)) + SIN(RADIANS(90-F7037)) * SIN(RADIANS(90-F7036)) * COS(RADIANS(G7037-G7036))) * 6371392 * IFERROR(IF(AVERAGEIF('TT History'!$B:$B, D7036, 'TT History'!$E:$E) &gt; 9.8%, 1.1205, IF(AVERAGEIF('TT History'!$B:$B, D7036, 'TT History'!$E:$E) &gt;= 8.5%, 1.1055, 1.0525)), 1.0525)</f>
        <v>14.198924747358314</v>
      </c>
    </row>
    <row r="7037" spans="1:8" x14ac:dyDescent="0.25">
      <c r="A7037" t="s">
        <v>176</v>
      </c>
      <c r="B7037" t="str">
        <f>VLOOKUP(C7037, olt_db!$B$2:$E$70, 2, 0)</f>
        <v>OLT-SMGN-Mega_Land</v>
      </c>
      <c r="C7037" t="s">
        <v>2034</v>
      </c>
      <c r="D7037" s="35" t="s">
        <v>3008</v>
      </c>
      <c r="E7037" s="35" t="s">
        <v>2925</v>
      </c>
      <c r="F7037" s="125">
        <v>2.9558115405030199</v>
      </c>
      <c r="G7037" s="126">
        <v>99.124085852526093</v>
      </c>
      <c r="H7037" s="37">
        <f>ACOS(COS(RADIANS(90-F7038)) * COS(RADIANS(90-F7037)) + SIN(RADIANS(90-F7038)) * SIN(RADIANS(90-F7037)) * COS(RADIANS(G7038-G7037))) * 6371392 * IFERROR(IF(AVERAGEIF('TT History'!$B:$B, D7037, 'TT History'!$E:$E) &gt; 9.8%, 1.1205, IF(AVERAGEIF('TT History'!$B:$B, D7037, 'TT History'!$E:$E) &gt;= 8.5%, 1.1055, 1.0525)), 1.0525)</f>
        <v>17.580934150613469</v>
      </c>
    </row>
    <row r="7038" spans="1:8" x14ac:dyDescent="0.25">
      <c r="A7038" t="s">
        <v>176</v>
      </c>
      <c r="B7038" t="str">
        <f>VLOOKUP(C7038, olt_db!$B$2:$E$70, 2, 0)</f>
        <v>OLT-SMGN-Mega_Land</v>
      </c>
      <c r="C7038" t="s">
        <v>2034</v>
      </c>
      <c r="D7038" s="35" t="s">
        <v>3008</v>
      </c>
      <c r="E7038" s="35" t="s">
        <v>2926</v>
      </c>
      <c r="F7038" s="125">
        <v>2.9559549030841201</v>
      </c>
      <c r="G7038" s="126">
        <v>99.124130754212501</v>
      </c>
      <c r="H7038" s="37">
        <f>ACOS(COS(RADIANS(90-F7039)) * COS(RADIANS(90-F7038)) + SIN(RADIANS(90-F7039)) * SIN(RADIANS(90-F7038)) * COS(RADIANS(G7039-G7038))) * 6371392 * IFERROR(IF(AVERAGEIF('TT History'!$B:$B, D7038, 'TT History'!$E:$E) &gt; 9.8%, 1.1205, IF(AVERAGEIF('TT History'!$B:$B, D7038, 'TT History'!$E:$E) &gt;= 8.5%, 1.1055, 1.0525)), 1.0525)</f>
        <v>21.746150531081774</v>
      </c>
    </row>
    <row r="7039" spans="1:8" x14ac:dyDescent="0.25">
      <c r="A7039" t="s">
        <v>176</v>
      </c>
      <c r="B7039" t="str">
        <f>VLOOKUP(C7039, olt_db!$B$2:$E$70, 2, 0)</f>
        <v>OLT-SMGN-Mega_Land</v>
      </c>
      <c r="C7039" t="s">
        <v>2034</v>
      </c>
      <c r="D7039" s="35" t="s">
        <v>3008</v>
      </c>
      <c r="E7039" s="35" t="s">
        <v>2927</v>
      </c>
      <c r="F7039" s="125">
        <v>2.9561406632197298</v>
      </c>
      <c r="G7039" s="126">
        <v>99.124126914596204</v>
      </c>
      <c r="H7039" s="37">
        <f>ACOS(COS(RADIANS(90-F7040)) * COS(RADIANS(90-F7039)) + SIN(RADIANS(90-F7040)) * SIN(RADIANS(90-F7039)) * COS(RADIANS(G7040-G7039))) * 6371392 * IFERROR(IF(AVERAGEIF('TT History'!$B:$B, D7039, 'TT History'!$E:$E) &gt; 9.8%, 1.1205, IF(AVERAGEIF('TT History'!$B:$B, D7039, 'TT History'!$E:$E) &gt;= 8.5%, 1.1055, 1.0525)), 1.0525)</f>
        <v>17.815635312325554</v>
      </c>
    </row>
    <row r="7040" spans="1:8" x14ac:dyDescent="0.25">
      <c r="A7040" t="s">
        <v>176</v>
      </c>
      <c r="B7040" t="str">
        <f>VLOOKUP(C7040, olt_db!$B$2:$E$70, 2, 0)</f>
        <v>OLT-SMGN-Mega_Land</v>
      </c>
      <c r="C7040" t="s">
        <v>2034</v>
      </c>
      <c r="D7040" s="35" t="s">
        <v>3008</v>
      </c>
      <c r="E7040" s="35" t="s">
        <v>2928</v>
      </c>
      <c r="F7040" s="125">
        <v>2.9562928808845301</v>
      </c>
      <c r="G7040" s="126">
        <v>99.124126417036294</v>
      </c>
      <c r="H7040" s="37">
        <f>ACOS(COS(RADIANS(90-F7041)) * COS(RADIANS(90-F7040)) + SIN(RADIANS(90-F7041)) * SIN(RADIANS(90-F7040)) * COS(RADIANS(G7041-G7040))) * 6371392 * IFERROR(IF(AVERAGEIF('TT History'!$B:$B, D7040, 'TT History'!$E:$E) &gt; 9.8%, 1.1205, IF(AVERAGEIF('TT History'!$B:$B, D7040, 'TT History'!$E:$E) &gt;= 8.5%, 1.1055, 1.0525)), 1.0525)</f>
        <v>11.430015275914705</v>
      </c>
    </row>
    <row r="7041" spans="1:8" x14ac:dyDescent="0.25">
      <c r="A7041" t="s">
        <v>176</v>
      </c>
      <c r="B7041" t="str">
        <f>VLOOKUP(C7041, olt_db!$B$2:$E$70, 2, 0)</f>
        <v>OLT-SMGN-Mega_Land</v>
      </c>
      <c r="C7041" t="s">
        <v>2034</v>
      </c>
      <c r="D7041" s="35" t="s">
        <v>3008</v>
      </c>
      <c r="E7041" s="35" t="s">
        <v>2929</v>
      </c>
      <c r="F7041" s="125">
        <v>2.95638991248885</v>
      </c>
      <c r="G7041" s="126">
        <v>99.124115338496196</v>
      </c>
      <c r="H7041" s="37">
        <f>ACOS(COS(RADIANS(90-F7042)) * COS(RADIANS(90-F7041)) + SIN(RADIANS(90-F7042)) * SIN(RADIANS(90-F7041)) * COS(RADIANS(G7042-G7041))) * 6371392 * IFERROR(IF(AVERAGEIF('TT History'!$B:$B, D7041, 'TT History'!$E:$E) &gt; 9.8%, 1.1205, IF(AVERAGEIF('TT History'!$B:$B, D7041, 'TT History'!$E:$E) &gt;= 8.5%, 1.1055, 1.0525)), 1.0525)</f>
        <v>14.221059252054152</v>
      </c>
    </row>
    <row r="7042" spans="1:8" x14ac:dyDescent="0.25">
      <c r="A7042" t="s">
        <v>176</v>
      </c>
      <c r="B7042" t="str">
        <f>VLOOKUP(C7042, olt_db!$B$2:$E$70, 2, 0)</f>
        <v>OLT-SMGN-Mega_Land</v>
      </c>
      <c r="C7042" t="s">
        <v>2034</v>
      </c>
      <c r="D7042" s="35" t="s">
        <v>3008</v>
      </c>
      <c r="E7042" s="35" t="s">
        <v>2930</v>
      </c>
      <c r="F7042" s="125">
        <v>2.9565050734676199</v>
      </c>
      <c r="G7042" s="126">
        <v>99.1240765414789</v>
      </c>
      <c r="H7042" s="37">
        <f>ACOS(COS(RADIANS(90-F7043)) * COS(RADIANS(90-F7042)) + SIN(RADIANS(90-F7043)) * SIN(RADIANS(90-F7042)) * COS(RADIANS(G7043-G7042))) * 6371392 * IFERROR(IF(AVERAGEIF('TT History'!$B:$B, D7042, 'TT History'!$E:$E) &gt; 9.8%, 1.1205, IF(AVERAGEIF('TT History'!$B:$B, D7042, 'TT History'!$E:$E) &gt;= 8.5%, 1.1055, 1.0525)), 1.0525)</f>
        <v>19.042307210433908</v>
      </c>
    </row>
    <row r="7043" spans="1:8" x14ac:dyDescent="0.25">
      <c r="A7043" t="s">
        <v>176</v>
      </c>
      <c r="B7043" t="str">
        <f>VLOOKUP(C7043, olt_db!$B$2:$E$70, 2, 0)</f>
        <v>OLT-SMGN-Mega_Land</v>
      </c>
      <c r="C7043" t="s">
        <v>2034</v>
      </c>
      <c r="D7043" s="35" t="s">
        <v>3008</v>
      </c>
      <c r="E7043" s="35" t="s">
        <v>2931</v>
      </c>
      <c r="F7043" s="125">
        <v>2.9566676426070102</v>
      </c>
      <c r="G7043" s="126">
        <v>99.1240700320282</v>
      </c>
      <c r="H7043" s="37">
        <f>ACOS(COS(RADIANS(90-F7044)) * COS(RADIANS(90-F7043)) + SIN(RADIANS(90-F7044)) * SIN(RADIANS(90-F7043)) * COS(RADIANS(G7044-G7043))) * 6371392 * IFERROR(IF(AVERAGEIF('TT History'!$B:$B, D7043, 'TT History'!$E:$E) &gt; 9.8%, 1.1205, IF(AVERAGEIF('TT History'!$B:$B, D7043, 'TT History'!$E:$E) &gt;= 8.5%, 1.1055, 1.0525)), 1.0525)</f>
        <v>14.522589520219615</v>
      </c>
    </row>
    <row r="7044" spans="1:8" x14ac:dyDescent="0.25">
      <c r="A7044" t="s">
        <v>176</v>
      </c>
      <c r="B7044" t="str">
        <f>VLOOKUP(C7044, olt_db!$B$2:$E$70, 2, 0)</f>
        <v>OLT-SMGN-Mega_Land</v>
      </c>
      <c r="C7044" t="s">
        <v>2034</v>
      </c>
      <c r="D7044" s="35" t="s">
        <v>3008</v>
      </c>
      <c r="E7044" s="35" t="s">
        <v>2932</v>
      </c>
      <c r="F7044" s="125">
        <v>2.95678693556696</v>
      </c>
      <c r="G7044" s="126">
        <v>99.1240358471279</v>
      </c>
      <c r="H7044" s="37">
        <f>ACOS(COS(RADIANS(90-F7045)) * COS(RADIANS(90-F7044)) + SIN(RADIANS(90-F7045)) * SIN(RADIANS(90-F7044)) * COS(RADIANS(G7045-G7044))) * 6371392 * IFERROR(IF(AVERAGEIF('TT History'!$B:$B, D7044, 'TT History'!$E:$E) &gt; 9.8%, 1.1205, IF(AVERAGEIF('TT History'!$B:$B, D7044, 'TT History'!$E:$E) &gt;= 8.5%, 1.1055, 1.0525)), 1.0525)</f>
        <v>15.655498757898279</v>
      </c>
    </row>
    <row r="7045" spans="1:8" x14ac:dyDescent="0.25">
      <c r="A7045" t="s">
        <v>176</v>
      </c>
      <c r="B7045" t="str">
        <f>VLOOKUP(C7045, olt_db!$B$2:$E$70, 2, 0)</f>
        <v>OLT-SMGN-Mega_Land</v>
      </c>
      <c r="C7045" t="s">
        <v>2034</v>
      </c>
      <c r="D7045" s="35" t="s">
        <v>3008</v>
      </c>
      <c r="E7045" s="35" t="s">
        <v>2933</v>
      </c>
      <c r="F7045" s="125">
        <v>2.9569155137234602</v>
      </c>
      <c r="G7045" s="126">
        <v>99.123998931849798</v>
      </c>
      <c r="H7045" s="37">
        <f>ACOS(COS(RADIANS(90-F7046)) * COS(RADIANS(90-F7045)) + SIN(RADIANS(90-F7046)) * SIN(RADIANS(90-F7045)) * COS(RADIANS(G7046-G7045))) * 6371392 * IFERROR(IF(AVERAGEIF('TT History'!$B:$B, D7045, 'TT History'!$E:$E) &gt; 9.8%, 1.1205, IF(AVERAGEIF('TT History'!$B:$B, D7045, 'TT History'!$E:$E) &gt;= 8.5%, 1.1055, 1.0525)), 1.0525)</f>
        <v>11.879798834023749</v>
      </c>
    </row>
    <row r="7046" spans="1:8" x14ac:dyDescent="0.25">
      <c r="A7046" t="s">
        <v>176</v>
      </c>
      <c r="B7046" t="str">
        <f>VLOOKUP(C7046, olt_db!$B$2:$E$70, 2, 0)</f>
        <v>OLT-SMGN-Mega_Land</v>
      </c>
      <c r="C7046" t="s">
        <v>2034</v>
      </c>
      <c r="D7046" s="35" t="s">
        <v>3008</v>
      </c>
      <c r="E7046" s="35" t="s">
        <v>2934</v>
      </c>
      <c r="F7046" s="125">
        <v>2.9570135305574601</v>
      </c>
      <c r="G7046" s="126">
        <v>99.123972523071998</v>
      </c>
      <c r="H7046" s="37">
        <f>ACOS(COS(RADIANS(90-F7047)) * COS(RADIANS(90-F7046)) + SIN(RADIANS(90-F7047)) * SIN(RADIANS(90-F7046)) * COS(RADIANS(G7047-G7046))) * 6371392 * IFERROR(IF(AVERAGEIF('TT History'!$B:$B, D7046, 'TT History'!$E:$E) &gt; 9.8%, 1.1205, IF(AVERAGEIF('TT History'!$B:$B, D7046, 'TT History'!$E:$E) &gt;= 8.5%, 1.1055, 1.0525)), 1.0525)</f>
        <v>14.997490067938624</v>
      </c>
    </row>
    <row r="7047" spans="1:8" x14ac:dyDescent="0.25">
      <c r="A7047" t="s">
        <v>176</v>
      </c>
      <c r="B7047" t="str">
        <f>VLOOKUP(C7047, olt_db!$B$2:$E$70, 2, 0)</f>
        <v>OLT-SMGN-Mega_Land</v>
      </c>
      <c r="C7047" t="s">
        <v>2034</v>
      </c>
      <c r="D7047" s="35" t="s">
        <v>3008</v>
      </c>
      <c r="E7047" s="35" t="s">
        <v>2935</v>
      </c>
      <c r="F7047" s="125">
        <v>2.9571148740806201</v>
      </c>
      <c r="G7047" s="126">
        <v>99.123893996061398</v>
      </c>
      <c r="H7047" s="37">
        <f>ACOS(COS(RADIANS(90-F7048)) * COS(RADIANS(90-F7047)) + SIN(RADIANS(90-F7048)) * SIN(RADIANS(90-F7047)) * COS(RADIANS(G7048-G7047))) * 6371392 * IFERROR(IF(AVERAGEIF('TT History'!$B:$B, D7047, 'TT History'!$E:$E) &gt; 9.8%, 1.1205, IF(AVERAGEIF('TT History'!$B:$B, D7047, 'TT History'!$E:$E) &gt;= 8.5%, 1.1055, 1.0525)), 1.0525)</f>
        <v>26.229457345071356</v>
      </c>
    </row>
    <row r="7048" spans="1:8" x14ac:dyDescent="0.25">
      <c r="A7048" t="s">
        <v>176</v>
      </c>
      <c r="B7048" t="str">
        <f>VLOOKUP(C7048, olt_db!$B$2:$E$70, 2, 0)</f>
        <v>OLT-SMGN-Mega_Land</v>
      </c>
      <c r="C7048" t="s">
        <v>2034</v>
      </c>
      <c r="D7048" s="35" t="s">
        <v>3008</v>
      </c>
      <c r="E7048" s="35" t="s">
        <v>2936</v>
      </c>
      <c r="F7048" s="125">
        <v>2.9571517649839798</v>
      </c>
      <c r="G7048" s="126">
        <v>99.123672649925496</v>
      </c>
      <c r="H7048" s="37">
        <f>ACOS(COS(RADIANS(90-F7049)) * COS(RADIANS(90-F7048)) + SIN(RADIANS(90-F7049)) * SIN(RADIANS(90-F7048)) * COS(RADIANS(G7049-G7048))) * 6371392 * IFERROR(IF(AVERAGEIF('TT History'!$B:$B, D7048, 'TT History'!$E:$E) &gt; 9.8%, 1.1205, IF(AVERAGEIF('TT History'!$B:$B, D7048, 'TT History'!$E:$E) &gt;= 8.5%, 1.1055, 1.0525)), 1.0525)</f>
        <v>25.008951501191888</v>
      </c>
    </row>
    <row r="7049" spans="1:8" x14ac:dyDescent="0.25">
      <c r="A7049" t="s">
        <v>176</v>
      </c>
      <c r="B7049" t="str">
        <f>VLOOKUP(C7049, olt_db!$B$2:$E$70, 2, 0)</f>
        <v>OLT-SMGN-Mega_Land</v>
      </c>
      <c r="C7049" t="s">
        <v>2034</v>
      </c>
      <c r="D7049" s="35" t="s">
        <v>3008</v>
      </c>
      <c r="E7049" s="35" t="s">
        <v>2937</v>
      </c>
      <c r="F7049" s="125">
        <v>2.95713168263585</v>
      </c>
      <c r="G7049" s="126">
        <v>99.123459630997402</v>
      </c>
      <c r="H7049" s="37">
        <f>ACOS(COS(RADIANS(90-F7050)) * COS(RADIANS(90-F7049)) + SIN(RADIANS(90-F7050)) * SIN(RADIANS(90-F7049)) * COS(RADIANS(G7050-G7049))) * 6371392 * IFERROR(IF(AVERAGEIF('TT History'!$B:$B, D7049, 'TT History'!$E:$E) &gt; 9.8%, 1.1205, IF(AVERAGEIF('TT History'!$B:$B, D7049, 'TT History'!$E:$E) &gt;= 8.5%, 1.1055, 1.0525)), 1.0525)</f>
        <v>26.503262241226437</v>
      </c>
    </row>
    <row r="7050" spans="1:8" x14ac:dyDescent="0.25">
      <c r="A7050" t="s">
        <v>176</v>
      </c>
      <c r="B7050" t="str">
        <f>VLOOKUP(C7050, olt_db!$B$2:$E$70, 2, 0)</f>
        <v>OLT-SMGN-Mega_Land</v>
      </c>
      <c r="C7050" t="s">
        <v>2034</v>
      </c>
      <c r="D7050" s="35" t="s">
        <v>3008</v>
      </c>
      <c r="E7050" s="35" t="s">
        <v>2938</v>
      </c>
      <c r="F7050" s="125">
        <v>2.9571439970006801</v>
      </c>
      <c r="G7050" s="126">
        <v>99.123233218931006</v>
      </c>
      <c r="H7050" s="37">
        <f>ACOS(COS(RADIANS(90-F7051)) * COS(RADIANS(90-F7050)) + SIN(RADIANS(90-F7051)) * SIN(RADIANS(90-F7050)) * COS(RADIANS(G7051-G7050))) * 6371392 * IFERROR(IF(AVERAGEIF('TT History'!$B:$B, D7050, 'TT History'!$E:$E) &gt; 9.8%, 1.1205, IF(AVERAGEIF('TT History'!$B:$B, D7050, 'TT History'!$E:$E) &gt;= 8.5%, 1.1055, 1.0525)), 1.0525)</f>
        <v>31.080701157568413</v>
      </c>
    </row>
    <row r="7051" spans="1:8" x14ac:dyDescent="0.25">
      <c r="A7051" t="s">
        <v>176</v>
      </c>
      <c r="B7051" t="str">
        <f>VLOOKUP(C7051, olt_db!$B$2:$E$70, 2, 0)</f>
        <v>OLT-SMGN-Mega_Land</v>
      </c>
      <c r="C7051" t="s">
        <v>2034</v>
      </c>
      <c r="D7051" s="35" t="s">
        <v>3008</v>
      </c>
      <c r="E7051" s="35" t="s">
        <v>2939</v>
      </c>
      <c r="F7051" s="125">
        <v>2.95721530003126</v>
      </c>
      <c r="G7051" s="126">
        <v>99.122977072609103</v>
      </c>
      <c r="H7051" s="37">
        <f>ACOS(COS(RADIANS(90-F7052)) * COS(RADIANS(90-F7051)) + SIN(RADIANS(90-F7052)) * SIN(RADIANS(90-F7051)) * COS(RADIANS(G7052-G7051))) * 6371392 * IFERROR(IF(AVERAGEIF('TT History'!$B:$B, D7051, 'TT History'!$E:$E) &gt; 9.8%, 1.1205, IF(AVERAGEIF('TT History'!$B:$B, D7051, 'TT History'!$E:$E) &gt;= 8.5%, 1.1055, 1.0525)), 1.0525)</f>
        <v>29.330829655053101</v>
      </c>
    </row>
    <row r="7052" spans="1:8" x14ac:dyDescent="0.25">
      <c r="A7052" t="s">
        <v>176</v>
      </c>
      <c r="B7052" t="str">
        <f>VLOOKUP(C7052, olt_db!$B$2:$E$70, 2, 0)</f>
        <v>OLT-SMGN-Mega_Land</v>
      </c>
      <c r="C7052" t="s">
        <v>2034</v>
      </c>
      <c r="D7052" s="35" t="s">
        <v>3008</v>
      </c>
      <c r="E7052" s="35" t="s">
        <v>2940</v>
      </c>
      <c r="F7052" s="125">
        <v>2.9572680323739799</v>
      </c>
      <c r="G7052" s="126">
        <v>99.122731750952596</v>
      </c>
      <c r="H7052" s="37">
        <f>ACOS(COS(RADIANS(90-F7053)) * COS(RADIANS(90-F7052)) + SIN(RADIANS(90-F7053)) * SIN(RADIANS(90-F7052)) * COS(RADIANS(G7053-G7052))) * 6371392 * IFERROR(IF(AVERAGEIF('TT History'!$B:$B, D7052, 'TT History'!$E:$E) &gt; 9.8%, 1.1205, IF(AVERAGEIF('TT History'!$B:$B, D7052, 'TT History'!$E:$E) &gt;= 8.5%, 1.1055, 1.0525)), 1.0525)</f>
        <v>26.00945145267983</v>
      </c>
    </row>
    <row r="7053" spans="1:8" x14ac:dyDescent="0.25">
      <c r="A7053" t="s">
        <v>176</v>
      </c>
      <c r="B7053" t="str">
        <f>VLOOKUP(C7053, olt_db!$B$2:$E$70, 2, 0)</f>
        <v>OLT-SMGN-Mega_Land</v>
      </c>
      <c r="C7053" t="s">
        <v>2034</v>
      </c>
      <c r="D7053" s="35" t="s">
        <v>3008</v>
      </c>
      <c r="E7053" s="35" t="s">
        <v>2941</v>
      </c>
      <c r="F7053" s="125">
        <v>2.95724876965483</v>
      </c>
      <c r="G7053" s="126">
        <v>99.122510065747207</v>
      </c>
      <c r="H7053" s="37">
        <f>ACOS(COS(RADIANS(90-F7054)) * COS(RADIANS(90-F7053)) + SIN(RADIANS(90-F7054)) * SIN(RADIANS(90-F7053)) * COS(RADIANS(G7054-G7053))) * 6371392 * IFERROR(IF(AVERAGEIF('TT History'!$B:$B, D7053, 'TT History'!$E:$E) &gt; 9.8%, 1.1205, IF(AVERAGEIF('TT History'!$B:$B, D7053, 'TT History'!$E:$E) &gt;= 8.5%, 1.1055, 1.0525)), 1.0525)</f>
        <v>22.494570575550085</v>
      </c>
    </row>
    <row r="7054" spans="1:8" x14ac:dyDescent="0.25">
      <c r="A7054" t="s">
        <v>176</v>
      </c>
      <c r="B7054" t="str">
        <f>VLOOKUP(C7054, olt_db!$B$2:$E$70, 2, 0)</f>
        <v>OLT-SMGN-Mega_Land</v>
      </c>
      <c r="C7054" t="s">
        <v>2034</v>
      </c>
      <c r="D7054" s="35" t="s">
        <v>3008</v>
      </c>
      <c r="E7054" s="35" t="s">
        <v>2942</v>
      </c>
      <c r="F7054" s="125">
        <v>2.9572222999712001</v>
      </c>
      <c r="G7054" s="126">
        <v>99.122319447276098</v>
      </c>
      <c r="H7054" s="37">
        <f>ACOS(COS(RADIANS(90-F7055)) * COS(RADIANS(90-F7054)) + SIN(RADIANS(90-F7055)) * SIN(RADIANS(90-F7054)) * COS(RADIANS(G7055-G7054))) * 6371392 * IFERROR(IF(AVERAGEIF('TT History'!$B:$B, D7054, 'TT History'!$E:$E) &gt; 9.8%, 1.1205, IF(AVERAGEIF('TT History'!$B:$B, D7054, 'TT History'!$E:$E) &gt;= 8.5%, 1.1055, 1.0525)), 1.0525)</f>
        <v>24.836675623704672</v>
      </c>
    </row>
    <row r="7055" spans="1:8" x14ac:dyDescent="0.25">
      <c r="A7055" t="s">
        <v>176</v>
      </c>
      <c r="B7055" t="str">
        <f>VLOOKUP(C7055, olt_db!$B$2:$E$70, 2, 0)</f>
        <v>OLT-SMGN-Mega_Land</v>
      </c>
      <c r="C7055" t="s">
        <v>2034</v>
      </c>
      <c r="D7055" s="35" t="s">
        <v>3008</v>
      </c>
      <c r="E7055" s="35" t="s">
        <v>2943</v>
      </c>
      <c r="F7055" s="125">
        <v>2.95727752491733</v>
      </c>
      <c r="G7055" s="126">
        <v>99.122114279243306</v>
      </c>
      <c r="H7055" s="37">
        <f>ACOS(COS(RADIANS(90-F7056)) * COS(RADIANS(90-F7055)) + SIN(RADIANS(90-F7056)) * SIN(RADIANS(90-F7055)) * COS(RADIANS(G7056-G7055))) * 6371392 * IFERROR(IF(AVERAGEIF('TT History'!$B:$B, D7055, 'TT History'!$E:$E) &gt; 9.8%, 1.1205, IF(AVERAGEIF('TT History'!$B:$B, D7055, 'TT History'!$E:$E) &gt;= 8.5%, 1.1055, 1.0525)), 1.0525)</f>
        <v>22.558400179231608</v>
      </c>
    </row>
    <row r="7056" spans="1:8" x14ac:dyDescent="0.25">
      <c r="A7056" t="s">
        <v>176</v>
      </c>
      <c r="B7056" t="str">
        <f>VLOOKUP(C7056, olt_db!$B$2:$E$70, 2, 0)</f>
        <v>OLT-SMGN-Mega_Land</v>
      </c>
      <c r="C7056" t="s">
        <v>2034</v>
      </c>
      <c r="D7056" s="35" t="s">
        <v>3008</v>
      </c>
      <c r="E7056" s="35" t="s">
        <v>2944</v>
      </c>
      <c r="F7056" s="125">
        <v>2.9573299118489098</v>
      </c>
      <c r="G7056" s="126">
        <v>99.121928545650604</v>
      </c>
      <c r="H7056" s="37">
        <f>ACOS(COS(RADIANS(90-F7057)) * COS(RADIANS(90-F7056)) + SIN(RADIANS(90-F7057)) * SIN(RADIANS(90-F7056)) * COS(RADIANS(G7057-G7056))) * 6371392 * IFERROR(IF(AVERAGEIF('TT History'!$B:$B, D7056, 'TT History'!$E:$E) &gt; 9.8%, 1.1205, IF(AVERAGEIF('TT History'!$B:$B, D7056, 'TT History'!$E:$E) &gt;= 8.5%, 1.1055, 1.0525)), 1.0525)</f>
        <v>16.161393729328839</v>
      </c>
    </row>
    <row r="7057" spans="1:8" x14ac:dyDescent="0.25">
      <c r="A7057" t="s">
        <v>176</v>
      </c>
      <c r="B7057" t="str">
        <f>VLOOKUP(C7057, olt_db!$B$2:$E$70, 2, 0)</f>
        <v>OLT-SMGN-Mega_Land</v>
      </c>
      <c r="C7057" t="s">
        <v>2034</v>
      </c>
      <c r="D7057" s="35" t="s">
        <v>3008</v>
      </c>
      <c r="E7057" s="35" t="s">
        <v>2945</v>
      </c>
      <c r="F7057" s="125">
        <v>2.9573861519547102</v>
      </c>
      <c r="G7057" s="126">
        <v>99.121802264838607</v>
      </c>
      <c r="H7057" s="37">
        <f>ACOS(COS(RADIANS(90-F7058)) * COS(RADIANS(90-F7057)) + SIN(RADIANS(90-F7058)) * SIN(RADIANS(90-F7057)) * COS(RADIANS(G7058-G7057))) * 6371392 * IFERROR(IF(AVERAGEIF('TT History'!$B:$B, D7057, 'TT History'!$E:$E) &gt; 9.8%, 1.1205, IF(AVERAGEIF('TT History'!$B:$B, D7057, 'TT History'!$E:$E) &gt;= 8.5%, 1.1055, 1.0525)), 1.0525)</f>
        <v>44.910170392059726</v>
      </c>
    </row>
    <row r="7058" spans="1:8" x14ac:dyDescent="0.25">
      <c r="A7058" t="s">
        <v>176</v>
      </c>
      <c r="B7058" t="str">
        <f>VLOOKUP(C7058, olt_db!$B$2:$E$70, 2, 0)</f>
        <v>OLT-SMGN-Mega_Land</v>
      </c>
      <c r="C7058" t="s">
        <v>2034</v>
      </c>
      <c r="D7058" s="35" t="s">
        <v>3008</v>
      </c>
      <c r="E7058" s="35" t="s">
        <v>2946</v>
      </c>
      <c r="F7058" s="125">
        <v>2.9575220342410198</v>
      </c>
      <c r="G7058" s="126">
        <v>99.121442933738095</v>
      </c>
      <c r="H7058" s="37">
        <f>ACOS(COS(RADIANS(90-F7059)) * COS(RADIANS(90-F7058)) + SIN(RADIANS(90-F7059)) * SIN(RADIANS(90-F7058)) * COS(RADIANS(G7059-G7058))) * 6371392 * IFERROR(IF(AVERAGEIF('TT History'!$B:$B, D7058, 'TT History'!$E:$E) &gt; 9.8%, 1.1205, IF(AVERAGEIF('TT History'!$B:$B, D7058, 'TT History'!$E:$E) &gt;= 8.5%, 1.1055, 1.0525)), 1.0525)</f>
        <v>27.742255150225532</v>
      </c>
    </row>
    <row r="7059" spans="1:8" x14ac:dyDescent="0.25">
      <c r="A7059" t="s">
        <v>176</v>
      </c>
      <c r="B7059" t="str">
        <f>VLOOKUP(C7059, olt_db!$B$2:$E$70, 2, 0)</f>
        <v>OLT-SMGN-Mega_Land</v>
      </c>
      <c r="C7059" t="s">
        <v>2034</v>
      </c>
      <c r="D7059" s="35" t="s">
        <v>3008</v>
      </c>
      <c r="E7059" s="35" t="s">
        <v>2947</v>
      </c>
      <c r="F7059" s="125">
        <v>2.9576385098827802</v>
      </c>
      <c r="G7059" s="126">
        <v>99.121236218596806</v>
      </c>
      <c r="H7059" s="37">
        <f>ACOS(COS(RADIANS(90-F7060)) * COS(RADIANS(90-F7059)) + SIN(RADIANS(90-F7060)) * SIN(RADIANS(90-F7059)) * COS(RADIANS(G7060-G7059))) * 6371392 * IFERROR(IF(AVERAGEIF('TT History'!$B:$B, D7059, 'TT History'!$E:$E) &gt; 9.8%, 1.1205, IF(AVERAGEIF('TT History'!$B:$B, D7059, 'TT History'!$E:$E) &gt;= 8.5%, 1.1055, 1.0525)), 1.0525)</f>
        <v>30.687232095428527</v>
      </c>
    </row>
    <row r="7060" spans="1:8" x14ac:dyDescent="0.25">
      <c r="A7060" t="s">
        <v>176</v>
      </c>
      <c r="B7060" t="str">
        <f>VLOOKUP(C7060, olt_db!$B$2:$E$70, 2, 0)</f>
        <v>OLT-SMGN-Mega_Land</v>
      </c>
      <c r="C7060" t="s">
        <v>2034</v>
      </c>
      <c r="D7060" s="35" t="s">
        <v>3008</v>
      </c>
      <c r="E7060" s="35" t="s">
        <v>2948</v>
      </c>
      <c r="F7060" s="125">
        <v>2.9579005565667398</v>
      </c>
      <c r="G7060" s="126">
        <v>99.121227430852102</v>
      </c>
      <c r="H7060" s="37">
        <f>ACOS(COS(RADIANS(90-F7061)) * COS(RADIANS(90-F7060)) + SIN(RADIANS(90-F7061)) * SIN(RADIANS(90-F7060)) * COS(RADIANS(G7061-G7060))) * 6371392 * IFERROR(IF(AVERAGEIF('TT History'!$B:$B, D7060, 'TT History'!$E:$E) &gt; 9.8%, 1.1205, IF(AVERAGEIF('TT History'!$B:$B, D7060, 'TT History'!$E:$E) &gt;= 8.5%, 1.1055, 1.0525)), 1.0525)</f>
        <v>30.260617529429513</v>
      </c>
    </row>
    <row r="7061" spans="1:8" x14ac:dyDescent="0.25">
      <c r="A7061" t="s">
        <v>176</v>
      </c>
      <c r="B7061" t="str">
        <f>VLOOKUP(C7061, olt_db!$B$2:$E$70, 2, 0)</f>
        <v>OLT-SMGN-Mega_Land</v>
      </c>
      <c r="C7061" t="s">
        <v>2034</v>
      </c>
      <c r="D7061" s="35" t="s">
        <v>3008</v>
      </c>
      <c r="E7061" s="35" t="s">
        <v>2949</v>
      </c>
      <c r="F7061" s="125">
        <v>2.9581567664918098</v>
      </c>
      <c r="G7061" s="126">
        <v>99.121262176413197</v>
      </c>
      <c r="H7061" s="37">
        <f>ACOS(COS(RADIANS(90-F7062)) * COS(RADIANS(90-F7061)) + SIN(RADIANS(90-F7062)) * SIN(RADIANS(90-F7061)) * COS(RADIANS(G7062-G7061))) * 6371392 * IFERROR(IF(AVERAGEIF('TT History'!$B:$B, D7061, 'TT History'!$E:$E) &gt; 9.8%, 1.1205, IF(AVERAGEIF('TT History'!$B:$B, D7061, 'TT History'!$E:$E) &gt;= 8.5%, 1.1055, 1.0525)), 1.0525)</f>
        <v>32.723900982990152</v>
      </c>
    </row>
    <row r="7062" spans="1:8" x14ac:dyDescent="0.25">
      <c r="A7062" t="s">
        <v>176</v>
      </c>
      <c r="B7062" t="str">
        <f>VLOOKUP(C7062, olt_db!$B$2:$E$70, 2, 0)</f>
        <v>OLT-SMGN-Mega_Land</v>
      </c>
      <c r="C7062" t="s">
        <v>2034</v>
      </c>
      <c r="D7062" s="35" t="s">
        <v>3008</v>
      </c>
      <c r="E7062" s="35" t="s">
        <v>2950</v>
      </c>
      <c r="F7062" s="125">
        <v>2.9584363482984601</v>
      </c>
      <c r="G7062" s="126">
        <v>99.121259315559897</v>
      </c>
      <c r="H7062" s="37">
        <f>ACOS(COS(RADIANS(90-F7063)) * COS(RADIANS(90-F7062)) + SIN(RADIANS(90-F7063)) * SIN(RADIANS(90-F7062)) * COS(RADIANS(G7063-G7062))) * 6371392 * IFERROR(IF(AVERAGEIF('TT History'!$B:$B, D7062, 'TT History'!$E:$E) &gt; 9.8%, 1.1205, IF(AVERAGEIF('TT History'!$B:$B, D7062, 'TT History'!$E:$E) &gt;= 8.5%, 1.1055, 1.0525)), 1.0525)</f>
        <v>28.44369826726998</v>
      </c>
    </row>
    <row r="7063" spans="1:8" x14ac:dyDescent="0.25">
      <c r="A7063" t="s">
        <v>176</v>
      </c>
      <c r="B7063" t="str">
        <f>VLOOKUP(C7063, olt_db!$B$2:$E$70, 2, 0)</f>
        <v>OLT-SMGN-Mega_Land</v>
      </c>
      <c r="C7063" t="s">
        <v>2034</v>
      </c>
      <c r="D7063" s="35" t="s">
        <v>3008</v>
      </c>
      <c r="E7063" s="35" t="s">
        <v>2951</v>
      </c>
      <c r="F7063" s="125">
        <v>2.9586790852443698</v>
      </c>
      <c r="G7063" s="126">
        <v>99.121271195545901</v>
      </c>
      <c r="H7063" s="37">
        <f>ACOS(COS(RADIANS(90-F7064)) * COS(RADIANS(90-F7063)) + SIN(RADIANS(90-F7064)) * SIN(RADIANS(90-F7063)) * COS(RADIANS(G7064-G7063))) * 6371392 * IFERROR(IF(AVERAGEIF('TT History'!$B:$B, D7063, 'TT History'!$E:$E) &gt; 9.8%, 1.1205, IF(AVERAGEIF('TT History'!$B:$B, D7063, 'TT History'!$E:$E) &gt;= 8.5%, 1.1055, 1.0525)), 1.0525)</f>
        <v>30.73145237409749</v>
      </c>
    </row>
    <row r="7064" spans="1:8" x14ac:dyDescent="0.25">
      <c r="A7064" t="s">
        <v>176</v>
      </c>
      <c r="B7064" t="str">
        <f>VLOOKUP(C7064, olt_db!$B$2:$E$70, 2, 0)</f>
        <v>OLT-SMGN-Mega_Land</v>
      </c>
      <c r="C7064" t="s">
        <v>2034</v>
      </c>
      <c r="D7064" s="35" t="s">
        <v>3008</v>
      </c>
      <c r="E7064" s="35" t="s">
        <v>2952</v>
      </c>
      <c r="F7064" s="125">
        <v>2.9589404892917601</v>
      </c>
      <c r="G7064" s="126">
        <v>99.121295965229194</v>
      </c>
      <c r="H7064" s="37">
        <f>ACOS(COS(RADIANS(90-F7065)) * COS(RADIANS(90-F7064)) + SIN(RADIANS(90-F7065)) * SIN(RADIANS(90-F7064)) * COS(RADIANS(G7065-G7064))) * 6371392 * IFERROR(IF(AVERAGEIF('TT History'!$B:$B, D7064, 'TT History'!$E:$E) &gt; 9.8%, 1.1205, IF(AVERAGEIF('TT History'!$B:$B, D7064, 'TT History'!$E:$E) &gt;= 8.5%, 1.1055, 1.0525)), 1.0525)</f>
        <v>30.303648103646456</v>
      </c>
    </row>
    <row r="7065" spans="1:8" x14ac:dyDescent="0.25">
      <c r="A7065" t="s">
        <v>176</v>
      </c>
      <c r="B7065" t="str">
        <f>VLOOKUP(C7065, olt_db!$B$2:$E$70, 2, 0)</f>
        <v>OLT-SMGN-Mega_Land</v>
      </c>
      <c r="C7065" t="s">
        <v>2034</v>
      </c>
      <c r="D7065" s="35" t="s">
        <v>3008</v>
      </c>
      <c r="E7065" s="35" t="s">
        <v>2953</v>
      </c>
      <c r="F7065" s="125">
        <v>2.9591993712515299</v>
      </c>
      <c r="G7065" s="126">
        <v>99.121300277281307</v>
      </c>
      <c r="H7065" s="37">
        <f>ACOS(COS(RADIANS(90-F7066)) * COS(RADIANS(90-F7065)) + SIN(RADIANS(90-F7066)) * SIN(RADIANS(90-F7065)) * COS(RADIANS(G7066-G7065))) * 6371392 * IFERROR(IF(AVERAGEIF('TT History'!$B:$B, D7065, 'TT History'!$E:$E) &gt; 9.8%, 1.1205, IF(AVERAGEIF('TT History'!$B:$B, D7065, 'TT History'!$E:$E) &gt;= 8.5%, 1.1055, 1.0525)), 1.0525)</f>
        <v>22.959620959695666</v>
      </c>
    </row>
    <row r="7066" spans="1:8" x14ac:dyDescent="0.25">
      <c r="A7066" t="s">
        <v>176</v>
      </c>
      <c r="B7066" t="str">
        <f>VLOOKUP(C7066, olt_db!$B$2:$E$70, 2, 0)</f>
        <v>OLT-SMGN-Mega_Land</v>
      </c>
      <c r="C7066" t="s">
        <v>2034</v>
      </c>
      <c r="D7066" s="35" t="s">
        <v>3008</v>
      </c>
      <c r="E7066" s="35" t="s">
        <v>2954</v>
      </c>
      <c r="F7066" s="125">
        <v>2.9593955075412199</v>
      </c>
      <c r="G7066" s="126">
        <v>99.121296629382698</v>
      </c>
      <c r="H7066" s="37">
        <f>ACOS(COS(RADIANS(90-F7067)) * COS(RADIANS(90-F7066)) + SIN(RADIANS(90-F7067)) * SIN(RADIANS(90-F7066)) * COS(RADIANS(G7067-G7066))) * 6371392 * IFERROR(IF(AVERAGEIF('TT History'!$B:$B, D7066, 'TT History'!$E:$E) &gt; 9.8%, 1.1205, IF(AVERAGEIF('TT History'!$B:$B, D7066, 'TT History'!$E:$E) &gt;= 8.5%, 1.1055, 1.0525)), 1.0525)</f>
        <v>33.397564209532412</v>
      </c>
    </row>
    <row r="7067" spans="1:8" x14ac:dyDescent="0.25">
      <c r="A7067" t="s">
        <v>176</v>
      </c>
      <c r="B7067" t="str">
        <f>VLOOKUP(C7067, olt_db!$B$2:$E$70, 2, 0)</f>
        <v>OLT-SMGN-Mega_Land</v>
      </c>
      <c r="C7067" t="s">
        <v>2034</v>
      </c>
      <c r="D7067" s="35" t="s">
        <v>3008</v>
      </c>
      <c r="E7067" s="35" t="s">
        <v>2955</v>
      </c>
      <c r="F7067" s="125">
        <v>2.9596808072335601</v>
      </c>
      <c r="G7067" s="126">
        <v>99.121291165250398</v>
      </c>
      <c r="H7067" s="37">
        <f>ACOS(COS(RADIANS(90-F7068)) * COS(RADIANS(90-F7067)) + SIN(RADIANS(90-F7068)) * SIN(RADIANS(90-F7067)) * COS(RADIANS(G7068-G7067))) * 6371392 * IFERROR(IF(AVERAGEIF('TT History'!$B:$B, D7067, 'TT History'!$E:$E) &gt; 9.8%, 1.1205, IF(AVERAGEIF('TT History'!$B:$B, D7067, 'TT History'!$E:$E) &gt;= 8.5%, 1.1055, 1.0525)), 1.0525)</f>
        <v>47.296779614392271</v>
      </c>
    </row>
    <row r="7068" spans="1:8" x14ac:dyDescent="0.25">
      <c r="A7068" t="s">
        <v>176</v>
      </c>
      <c r="B7068" t="str">
        <f>VLOOKUP(C7068, olt_db!$B$2:$E$70, 2, 0)</f>
        <v>OLT-SMGN-Mega_Land</v>
      </c>
      <c r="C7068" t="s">
        <v>2034</v>
      </c>
      <c r="D7068" s="35" t="s">
        <v>3008</v>
      </c>
      <c r="E7068" s="35" t="s">
        <v>2956</v>
      </c>
      <c r="F7068" s="125">
        <v>2.9600848486196099</v>
      </c>
      <c r="G7068" s="126">
        <v>99.121283815450397</v>
      </c>
      <c r="H7068" s="37">
        <f>ACOS(COS(RADIANS(90-F7069)) * COS(RADIANS(90-F7068)) + SIN(RADIANS(90-F7069)) * SIN(RADIANS(90-F7068)) * COS(RADIANS(G7069-G7068))) * 6371392 * IFERROR(IF(AVERAGEIF('TT History'!$B:$B, D7068, 'TT History'!$E:$E) &gt; 9.8%, 1.1205, IF(AVERAGEIF('TT History'!$B:$B, D7068, 'TT History'!$E:$E) &gt;= 8.5%, 1.1055, 1.0525)), 1.0525)</f>
        <v>9.5772266118438072</v>
      </c>
    </row>
    <row r="7069" spans="1:8" x14ac:dyDescent="0.25">
      <c r="A7069" t="s">
        <v>176</v>
      </c>
      <c r="B7069" t="str">
        <f>VLOOKUP(C7069, olt_db!$B$2:$E$70, 2, 0)</f>
        <v>OLT-SMGN-Mega_Land</v>
      </c>
      <c r="C7069" t="s">
        <v>2034</v>
      </c>
      <c r="D7069" s="35" t="s">
        <v>3008</v>
      </c>
      <c r="E7069" s="35" t="s">
        <v>2957</v>
      </c>
      <c r="F7069" s="125">
        <v>2.9601523612784901</v>
      </c>
      <c r="G7069" s="126">
        <v>99.121237518717706</v>
      </c>
      <c r="H7069" s="37">
        <f>ACOS(COS(RADIANS(90-F7070)) * COS(RADIANS(90-F7069)) + SIN(RADIANS(90-F7070)) * SIN(RADIANS(90-F7069)) * COS(RADIANS(G7070-G7069))) * 6371392 * IFERROR(IF(AVERAGEIF('TT History'!$B:$B, D7069, 'TT History'!$E:$E) &gt; 9.8%, 1.1205, IF(AVERAGEIF('TT History'!$B:$B, D7069, 'TT History'!$E:$E) &gt;= 8.5%, 1.1055, 1.0525)), 1.0525)</f>
        <v>51.250020705794633</v>
      </c>
    </row>
    <row r="7070" spans="1:8" x14ac:dyDescent="0.25">
      <c r="A7070" t="s">
        <v>176</v>
      </c>
      <c r="B7070" t="str">
        <f>VLOOKUP(C7070, olt_db!$B$2:$E$70, 2, 0)</f>
        <v>OLT-SMGN-Mega_Land</v>
      </c>
      <c r="C7070" t="s">
        <v>2034</v>
      </c>
      <c r="D7070" s="35" t="s">
        <v>3008</v>
      </c>
      <c r="E7070" s="35" t="s">
        <v>2958</v>
      </c>
      <c r="F7070" s="125">
        <v>2.96058957323122</v>
      </c>
      <c r="G7070" s="126">
        <v>99.121213235021003</v>
      </c>
      <c r="H7070" s="37">
        <f>ACOS(COS(RADIANS(90-F7071)) * COS(RADIANS(90-F7070)) + SIN(RADIANS(90-F7071)) * SIN(RADIANS(90-F7070)) * COS(RADIANS(G7071-G7070))) * 6371392 * IFERROR(IF(AVERAGEIF('TT History'!$B:$B, D7070, 'TT History'!$E:$E) &gt; 9.8%, 1.1205, IF(AVERAGEIF('TT History'!$B:$B, D7070, 'TT History'!$E:$E) &gt;= 8.5%, 1.1055, 1.0525)), 1.0525)</f>
        <v>28.172094233223923</v>
      </c>
    </row>
    <row r="7071" spans="1:8" x14ac:dyDescent="0.25">
      <c r="A7071" t="s">
        <v>176</v>
      </c>
      <c r="B7071" t="str">
        <f>VLOOKUP(C7071, olt_db!$B$2:$E$70, 2, 0)</f>
        <v>OLT-SMGN-Mega_Land</v>
      </c>
      <c r="C7071" t="s">
        <v>2034</v>
      </c>
      <c r="D7071" s="35" t="s">
        <v>3008</v>
      </c>
      <c r="E7071" s="35" t="s">
        <v>2959</v>
      </c>
      <c r="F7071" s="125">
        <v>2.9608298344039401</v>
      </c>
      <c r="G7071" s="126">
        <v>99.121198605308805</v>
      </c>
      <c r="H7071" s="37">
        <f>ACOS(COS(RADIANS(90-F7072)) * COS(RADIANS(90-F7071)) + SIN(RADIANS(90-F7072)) * SIN(RADIANS(90-F7071)) * COS(RADIANS(G7072-G7071))) * 6371392 * IFERROR(IF(AVERAGEIF('TT History'!$B:$B, D7071, 'TT History'!$E:$E) &gt; 9.8%, 1.1205, IF(AVERAGEIF('TT History'!$B:$B, D7071, 'TT History'!$E:$E) &gt;= 8.5%, 1.1055, 1.0525)), 1.0525)</f>
        <v>29.547733090281579</v>
      </c>
    </row>
    <row r="7072" spans="1:8" x14ac:dyDescent="0.25">
      <c r="A7072" t="s">
        <v>176</v>
      </c>
      <c r="B7072" t="str">
        <f>VLOOKUP(C7072, olt_db!$B$2:$E$70, 2, 0)</f>
        <v>OLT-SMGN-Mega_Land</v>
      </c>
      <c r="C7072" t="s">
        <v>2034</v>
      </c>
      <c r="D7072" s="35" t="s">
        <v>3008</v>
      </c>
      <c r="E7072" s="35" t="s">
        <v>2960</v>
      </c>
      <c r="F7072" s="125">
        <v>2.9610809687161002</v>
      </c>
      <c r="G7072" s="126">
        <v>99.121172731480996</v>
      </c>
      <c r="H7072" s="37">
        <f>ACOS(COS(RADIANS(90-F7073)) * COS(RADIANS(90-F7072)) + SIN(RADIANS(90-F7073)) * SIN(RADIANS(90-F7072)) * COS(RADIANS(G7073-G7072))) * 6371392 * IFERROR(IF(AVERAGEIF('TT History'!$B:$B, D7072, 'TT History'!$E:$E) &gt; 9.8%, 1.1205, IF(AVERAGEIF('TT History'!$B:$B, D7072, 'TT History'!$E:$E) &gt;= 8.5%, 1.1055, 1.0525)), 1.0525)</f>
        <v>34.827458593855951</v>
      </c>
    </row>
    <row r="7073" spans="1:8" x14ac:dyDescent="0.25">
      <c r="A7073" t="s">
        <v>176</v>
      </c>
      <c r="B7073" t="str">
        <f>VLOOKUP(C7073, olt_db!$B$2:$E$70, 2, 0)</f>
        <v>OLT-SMGN-Mega_Land</v>
      </c>
      <c r="C7073" t="s">
        <v>2034</v>
      </c>
      <c r="D7073" s="35" t="s">
        <v>3008</v>
      </c>
      <c r="E7073" s="35" t="s">
        <v>2961</v>
      </c>
      <c r="F7073" s="125">
        <v>2.9613779889690601</v>
      </c>
      <c r="G7073" s="126">
        <v>99.121154632364807</v>
      </c>
      <c r="H7073" s="37">
        <f>ACOS(COS(RADIANS(90-F7074)) * COS(RADIANS(90-F7073)) + SIN(RADIANS(90-F7074)) * SIN(RADIANS(90-F7073)) * COS(RADIANS(G7074-G7073))) * 6371392 * IFERROR(IF(AVERAGEIF('TT History'!$B:$B, D7073, 'TT History'!$E:$E) &gt; 9.8%, 1.1205, IF(AVERAGEIF('TT History'!$B:$B, D7073, 'TT History'!$E:$E) &gt;= 8.5%, 1.1055, 1.0525)), 1.0525)</f>
        <v>29.900456065908593</v>
      </c>
    </row>
    <row r="7074" spans="1:8" x14ac:dyDescent="0.25">
      <c r="A7074" t="s">
        <v>176</v>
      </c>
      <c r="B7074" t="str">
        <f>VLOOKUP(C7074, olt_db!$B$2:$E$70, 2, 0)</f>
        <v>OLT-SMGN-Mega_Land</v>
      </c>
      <c r="C7074" t="s">
        <v>2034</v>
      </c>
      <c r="D7074" s="35" t="s">
        <v>3008</v>
      </c>
      <c r="E7074" s="35" t="s">
        <v>2962</v>
      </c>
      <c r="F7074" s="125">
        <v>2.96163327632489</v>
      </c>
      <c r="G7074" s="126">
        <v>99.121144880716898</v>
      </c>
      <c r="H7074" s="37">
        <f>ACOS(COS(RADIANS(90-F7075)) * COS(RADIANS(90-F7074)) + SIN(RADIANS(90-F7075)) * SIN(RADIANS(90-F7074)) * COS(RADIANS(G7075-G7074))) * 6371392 * IFERROR(IF(AVERAGEIF('TT History'!$B:$B, D7074, 'TT History'!$E:$E) &gt; 9.8%, 1.1205, IF(AVERAGEIF('TT History'!$B:$B, D7074, 'TT History'!$E:$E) &gt;= 8.5%, 1.1055, 1.0525)), 1.0525)</f>
        <v>39.891575780884153</v>
      </c>
    </row>
    <row r="7075" spans="1:8" x14ac:dyDescent="0.25">
      <c r="A7075" t="s">
        <v>176</v>
      </c>
      <c r="B7075" t="str">
        <f>VLOOKUP(C7075, olt_db!$B$2:$E$70, 2, 0)</f>
        <v>OLT-SMGN-Mega_Land</v>
      </c>
      <c r="C7075" t="s">
        <v>2034</v>
      </c>
      <c r="D7075" s="35" t="s">
        <v>3008</v>
      </c>
      <c r="E7075" s="35" t="s">
        <v>2963</v>
      </c>
      <c r="F7075" s="125">
        <v>2.9619729613644998</v>
      </c>
      <c r="G7075" s="126">
        <v>99.121116820130396</v>
      </c>
      <c r="H7075" s="37">
        <f>ACOS(COS(RADIANS(90-F7076)) * COS(RADIANS(90-F7075)) + SIN(RADIANS(90-F7076)) * SIN(RADIANS(90-F7075)) * COS(RADIANS(G7076-G7075))) * 6371392 * IFERROR(IF(AVERAGEIF('TT History'!$B:$B, D7075, 'TT History'!$E:$E) &gt; 9.8%, 1.1205, IF(AVERAGEIF('TT History'!$B:$B, D7075, 'TT History'!$E:$E) &gt;= 8.5%, 1.1055, 1.0525)), 1.0525)</f>
        <v>54.492783637568245</v>
      </c>
    </row>
    <row r="7076" spans="1:8" x14ac:dyDescent="0.25">
      <c r="A7076" t="s">
        <v>176</v>
      </c>
      <c r="B7076" t="str">
        <f>VLOOKUP(C7076, olt_db!$B$2:$E$70, 2, 0)</f>
        <v>OLT-SMGN-Mega_Land</v>
      </c>
      <c r="C7076" t="s">
        <v>2034</v>
      </c>
      <c r="D7076" s="35" t="s">
        <v>3008</v>
      </c>
      <c r="E7076" s="35" t="s">
        <v>2964</v>
      </c>
      <c r="F7076" s="125">
        <v>2.9624385188758899</v>
      </c>
      <c r="G7076" s="126">
        <v>99.121122488779093</v>
      </c>
      <c r="H7076" s="37">
        <f>ACOS(COS(RADIANS(90-F7077)) * COS(RADIANS(90-F7076)) + SIN(RADIANS(90-F7077)) * SIN(RADIANS(90-F7076)) * COS(RADIANS(G7077-G7076))) * 6371392 * IFERROR(IF(AVERAGEIF('TT History'!$B:$B, D7076, 'TT History'!$E:$E) &gt; 9.8%, 1.1205, IF(AVERAGEIF('TT History'!$B:$B, D7076, 'TT History'!$E:$E) &gt;= 8.5%, 1.1055, 1.0525)), 1.0525)</f>
        <v>37.670209090492577</v>
      </c>
    </row>
    <row r="7077" spans="1:8" x14ac:dyDescent="0.25">
      <c r="A7077" t="s">
        <v>176</v>
      </c>
      <c r="B7077" t="str">
        <f>VLOOKUP(C7077, olt_db!$B$2:$E$70, 2, 0)</f>
        <v>OLT-SMGN-Mega_Land</v>
      </c>
      <c r="C7077" t="s">
        <v>2034</v>
      </c>
      <c r="D7077" s="35" t="s">
        <v>3008</v>
      </c>
      <c r="E7077" s="35" t="s">
        <v>2965</v>
      </c>
      <c r="F7077" s="125">
        <v>2.9627603693339699</v>
      </c>
      <c r="G7077" s="126">
        <v>99.121120370023505</v>
      </c>
      <c r="H7077" s="37">
        <f>ACOS(COS(RADIANS(90-F7078)) * COS(RADIANS(90-F7077)) + SIN(RADIANS(90-F7078)) * SIN(RADIANS(90-F7077)) * COS(RADIANS(G7078-G7077))) * 6371392 * IFERROR(IF(AVERAGEIF('TT History'!$B:$B, D7077, 'TT History'!$E:$E) &gt; 9.8%, 1.1205, IF(AVERAGEIF('TT History'!$B:$B, D7077, 'TT History'!$E:$E) &gt;= 8.5%, 1.1055, 1.0525)), 1.0525)</f>
        <v>57.96655174688086</v>
      </c>
    </row>
    <row r="7078" spans="1:8" x14ac:dyDescent="0.25">
      <c r="A7078" t="s">
        <v>176</v>
      </c>
      <c r="B7078" t="str">
        <f>VLOOKUP(C7078, olt_db!$B$2:$E$70, 2, 0)</f>
        <v>OLT-SMGN-Mega_Land</v>
      </c>
      <c r="C7078" t="s">
        <v>2034</v>
      </c>
      <c r="D7078" s="35" t="s">
        <v>3008</v>
      </c>
      <c r="E7078" s="35" t="s">
        <v>2966</v>
      </c>
      <c r="F7078" s="125">
        <v>2.9632555846179498</v>
      </c>
      <c r="G7078" s="126">
        <v>99.121127837766906</v>
      </c>
      <c r="H7078" s="37">
        <f>ACOS(COS(RADIANS(90-F7079)) * COS(RADIANS(90-F7078)) + SIN(RADIANS(90-F7079)) * SIN(RADIANS(90-F7078)) * COS(RADIANS(G7079-G7078))) * 6371392 * IFERROR(IF(AVERAGEIF('TT History'!$B:$B, D7078, 'TT History'!$E:$E) &gt; 9.8%, 1.1205, IF(AVERAGEIF('TT History'!$B:$B, D7078, 'TT History'!$E:$E) &gt;= 8.5%, 1.1055, 1.0525)), 1.0525)</f>
        <v>41.31072541682385</v>
      </c>
    </row>
    <row r="7079" spans="1:8" x14ac:dyDescent="0.25">
      <c r="A7079" t="s">
        <v>176</v>
      </c>
      <c r="B7079" t="str">
        <f>VLOOKUP(C7079, olt_db!$B$2:$E$70, 2, 0)</f>
        <v>OLT-SMGN-Mega_Land</v>
      </c>
      <c r="C7079" t="s">
        <v>2034</v>
      </c>
      <c r="D7079" s="35" t="s">
        <v>3008</v>
      </c>
      <c r="E7079" s="35" t="s">
        <v>2967</v>
      </c>
      <c r="F7079" s="125">
        <v>2.9636084412783901</v>
      </c>
      <c r="G7079" s="126">
        <v>99.1211365218591</v>
      </c>
      <c r="H7079" s="37">
        <f>ACOS(COS(RADIANS(90-F7080)) * COS(RADIANS(90-F7079)) + SIN(RADIANS(90-F7080)) * SIN(RADIANS(90-F7079)) * COS(RADIANS(G7080-G7079))) * 6371392 * IFERROR(IF(AVERAGEIF('TT History'!$B:$B, D7079, 'TT History'!$E:$E) &gt; 9.8%, 1.1205, IF(AVERAGEIF('TT History'!$B:$B, D7079, 'TT History'!$E:$E) &gt;= 8.5%, 1.1055, 1.0525)), 1.0525)</f>
        <v>31.446079697092564</v>
      </c>
    </row>
    <row r="7080" spans="1:8" x14ac:dyDescent="0.25">
      <c r="A7080" t="s">
        <v>176</v>
      </c>
      <c r="B7080" t="str">
        <f>VLOOKUP(C7080, olt_db!$B$2:$E$70, 2, 0)</f>
        <v>OLT-SMGN-Mega_Land</v>
      </c>
      <c r="C7080" t="s">
        <v>2034</v>
      </c>
      <c r="D7080" s="35" t="s">
        <v>3008</v>
      </c>
      <c r="E7080" s="35" t="s">
        <v>2968</v>
      </c>
      <c r="F7080" s="125">
        <v>2.9638770611942702</v>
      </c>
      <c r="G7080" s="126">
        <v>99.121142129229</v>
      </c>
      <c r="H7080" s="37">
        <f>ACOS(COS(RADIANS(90-F7081)) * COS(RADIANS(90-F7080)) + SIN(RADIANS(90-F7081)) * SIN(RADIANS(90-F7080)) * COS(RADIANS(G7081-G7080))) * 6371392 * IFERROR(IF(AVERAGEIF('TT History'!$B:$B, D7080, 'TT History'!$E:$E) &gt; 9.8%, 1.1205, IF(AVERAGEIF('TT History'!$B:$B, D7080, 'TT History'!$E:$E) &gt;= 8.5%, 1.1055, 1.0525)), 1.0525)</f>
        <v>26.907261913227682</v>
      </c>
    </row>
    <row r="7081" spans="1:8" x14ac:dyDescent="0.25">
      <c r="A7081" t="s">
        <v>176</v>
      </c>
      <c r="B7081" t="str">
        <f>VLOOKUP(C7081, olt_db!$B$2:$E$70, 2, 0)</f>
        <v>OLT-SMGN-Mega_Land</v>
      </c>
      <c r="C7081" t="s">
        <v>2034</v>
      </c>
      <c r="D7081" s="35" t="s">
        <v>3008</v>
      </c>
      <c r="E7081" s="35" t="s">
        <v>2969</v>
      </c>
      <c r="F7081" s="125">
        <v>2.9639313421171298</v>
      </c>
      <c r="G7081" s="126">
        <v>99.120918432686196</v>
      </c>
      <c r="H7081" s="37">
        <f>ACOS(COS(RADIANS(90-F7082)) * COS(RADIANS(90-F7081)) + SIN(RADIANS(90-F7082)) * SIN(RADIANS(90-F7081)) * COS(RADIANS(G7082-G7081))) * 6371392 * IFERROR(IF(AVERAGEIF('TT History'!$B:$B, D7081, 'TT History'!$E:$E) &gt; 9.8%, 1.1205, IF(AVERAGEIF('TT History'!$B:$B, D7081, 'TT History'!$E:$E) &gt;= 8.5%, 1.1055, 1.0525)), 1.0525)</f>
        <v>27.516019996759137</v>
      </c>
    </row>
    <row r="7082" spans="1:8" x14ac:dyDescent="0.25">
      <c r="A7082" t="s">
        <v>176</v>
      </c>
      <c r="B7082" t="str">
        <f>VLOOKUP(C7082, olt_db!$B$2:$E$70, 2, 0)</f>
        <v>OLT-SMGN-Mega_Land</v>
      </c>
      <c r="C7082" t="s">
        <v>2034</v>
      </c>
      <c r="D7082" s="35" t="s">
        <v>3008</v>
      </c>
      <c r="E7082" s="35" t="s">
        <v>2970</v>
      </c>
      <c r="F7082" s="125">
        <v>2.9639733069616199</v>
      </c>
      <c r="G7082" s="126">
        <v>99.120686799206894</v>
      </c>
      <c r="H7082" s="37">
        <f>ACOS(COS(RADIANS(90-F7083)) * COS(RADIANS(90-F7082)) + SIN(RADIANS(90-F7083)) * SIN(RADIANS(90-F7082)) * COS(RADIANS(G7083-G7082))) * 6371392 * IFERROR(IF(AVERAGEIF('TT History'!$B:$B, D7082, 'TT History'!$E:$E) &gt; 9.8%, 1.1205, IF(AVERAGEIF('TT History'!$B:$B, D7082, 'TT History'!$E:$E) &gt;= 8.5%, 1.1055, 1.0525)), 1.0525)</f>
        <v>28.305576403844963</v>
      </c>
    </row>
    <row r="7083" spans="1:8" x14ac:dyDescent="0.25">
      <c r="A7083" t="s">
        <v>176</v>
      </c>
      <c r="B7083" t="str">
        <f>VLOOKUP(C7083, olt_db!$B$2:$E$70, 2, 0)</f>
        <v>OLT-SMGN-Mega_Land</v>
      </c>
      <c r="C7083" t="s">
        <v>2034</v>
      </c>
      <c r="D7083" s="35" t="s">
        <v>3008</v>
      </c>
      <c r="E7083" s="35" t="s">
        <v>2971</v>
      </c>
      <c r="F7083" s="125">
        <v>2.9640053662022701</v>
      </c>
      <c r="G7083" s="126">
        <v>99.1204467670442</v>
      </c>
      <c r="H7083" s="37">
        <f>ACOS(COS(RADIANS(90-F7084)) * COS(RADIANS(90-F7083)) + SIN(RADIANS(90-F7084)) * SIN(RADIANS(90-F7083)) * COS(RADIANS(G7084-G7083))) * 6371392 * IFERROR(IF(AVERAGEIF('TT History'!$B:$B, D7083, 'TT History'!$E:$E) &gt; 9.8%, 1.1205, IF(AVERAGEIF('TT History'!$B:$B, D7083, 'TT History'!$E:$E) &gt;= 8.5%, 1.1055, 1.0525)), 1.0525)</f>
        <v>31.071222419274626</v>
      </c>
    </row>
    <row r="7084" spans="1:8" x14ac:dyDescent="0.25">
      <c r="A7084" t="s">
        <v>176</v>
      </c>
      <c r="B7084" t="str">
        <f>VLOOKUP(C7084, olt_db!$B$2:$E$70, 2, 0)</f>
        <v>OLT-SMGN-Mega_Land</v>
      </c>
      <c r="C7084" t="s">
        <v>2034</v>
      </c>
      <c r="D7084" s="35" t="s">
        <v>3008</v>
      </c>
      <c r="E7084" s="35" t="s">
        <v>2972</v>
      </c>
      <c r="F7084" s="125">
        <v>2.9640476114372301</v>
      </c>
      <c r="G7084" s="126">
        <v>99.120184321939504</v>
      </c>
      <c r="H7084" s="37">
        <f>ACOS(COS(RADIANS(90-F7085)) * COS(RADIANS(90-F7084)) + SIN(RADIANS(90-F7085)) * SIN(RADIANS(90-F7084)) * COS(RADIANS(G7085-G7084))) * 6371392 * IFERROR(IF(AVERAGEIF('TT History'!$B:$B, D7084, 'TT History'!$E:$E) &gt; 9.8%, 1.1205, IF(AVERAGEIF('TT History'!$B:$B, D7084, 'TT History'!$E:$E) &gt;= 8.5%, 1.1055, 1.0525)), 1.0525)</f>
        <v>35.114127979418157</v>
      </c>
    </row>
    <row r="7085" spans="1:8" x14ac:dyDescent="0.25">
      <c r="A7085" t="s">
        <v>176</v>
      </c>
      <c r="B7085" t="str">
        <f>VLOOKUP(C7085, olt_db!$B$2:$E$70, 2, 0)</f>
        <v>OLT-SMGN-Mega_Land</v>
      </c>
      <c r="C7085" t="s">
        <v>2034</v>
      </c>
      <c r="D7085" s="35" t="s">
        <v>3008</v>
      </c>
      <c r="E7085" s="35" t="s">
        <v>2973</v>
      </c>
      <c r="F7085" s="125">
        <v>2.9641173262685401</v>
      </c>
      <c r="G7085" s="126">
        <v>99.119892125643304</v>
      </c>
      <c r="H7085" s="37">
        <f>ACOS(COS(RADIANS(90-F7086)) * COS(RADIANS(90-F7085)) + SIN(RADIANS(90-F7086)) * SIN(RADIANS(90-F7085)) * COS(RADIANS(G7086-G7085))) * 6371392 * IFERROR(IF(AVERAGEIF('TT History'!$B:$B, D7085, 'TT History'!$E:$E) &gt; 9.8%, 1.1205, IF(AVERAGEIF('TT History'!$B:$B, D7085, 'TT History'!$E:$E) &gt;= 8.5%, 1.1055, 1.0525)), 1.0525)</f>
        <v>26.341709052488607</v>
      </c>
    </row>
    <row r="7086" spans="1:8" x14ac:dyDescent="0.25">
      <c r="A7086" t="s">
        <v>176</v>
      </c>
      <c r="B7086" t="str">
        <f>VLOOKUP(C7086, olt_db!$B$2:$E$70, 2, 0)</f>
        <v>OLT-SMGN-Mega_Land</v>
      </c>
      <c r="C7086" t="s">
        <v>2034</v>
      </c>
      <c r="D7086" s="35" t="s">
        <v>3008</v>
      </c>
      <c r="E7086" s="35" t="s">
        <v>2974</v>
      </c>
      <c r="F7086" s="125">
        <v>2.96415922344389</v>
      </c>
      <c r="G7086" s="126">
        <v>99.119670697548699</v>
      </c>
      <c r="H7086" s="37">
        <f>ACOS(COS(RADIANS(90-F7087)) * COS(RADIANS(90-F7086)) + SIN(RADIANS(90-F7087)) * SIN(RADIANS(90-F7086)) * COS(RADIANS(G7087-G7086))) * 6371392 * IFERROR(IF(AVERAGEIF('TT History'!$B:$B, D7086, 'TT History'!$E:$E) &gt; 9.8%, 1.1205, IF(AVERAGEIF('TT History'!$B:$B, D7086, 'TT History'!$E:$E) &gt;= 8.5%, 1.1055, 1.0525)), 1.0525)</f>
        <v>39.939730691299189</v>
      </c>
    </row>
    <row r="7087" spans="1:8" x14ac:dyDescent="0.25">
      <c r="A7087" t="s">
        <v>176</v>
      </c>
      <c r="B7087" t="str">
        <f>VLOOKUP(C7087, olt_db!$B$2:$E$70, 2, 0)</f>
        <v>OLT-SMGN-Mega_Land</v>
      </c>
      <c r="C7087" t="s">
        <v>2034</v>
      </c>
      <c r="D7087" s="35" t="s">
        <v>3008</v>
      </c>
      <c r="E7087" s="35" t="s">
        <v>2975</v>
      </c>
      <c r="F7087" s="125">
        <v>2.9642218360536199</v>
      </c>
      <c r="G7087" s="126">
        <v>99.119334791669004</v>
      </c>
      <c r="H7087" s="37">
        <f>ACOS(COS(RADIANS(90-F7088)) * COS(RADIANS(90-F7087)) + SIN(RADIANS(90-F7088)) * SIN(RADIANS(90-F7087)) * COS(RADIANS(G7088-G7087))) * 6371392 * IFERROR(IF(AVERAGEIF('TT History'!$B:$B, D7087, 'TT History'!$E:$E) &gt; 9.8%, 1.1205, IF(AVERAGEIF('TT History'!$B:$B, D7087, 'TT History'!$E:$E) &gt;= 8.5%, 1.1055, 1.0525)), 1.0525)</f>
        <v>32.752113549063147</v>
      </c>
    </row>
    <row r="7088" spans="1:8" x14ac:dyDescent="0.25">
      <c r="A7088" t="s">
        <v>176</v>
      </c>
      <c r="B7088" t="str">
        <f>VLOOKUP(C7088, olt_db!$B$2:$E$70, 2, 0)</f>
        <v>OLT-SMGN-Mega_Land</v>
      </c>
      <c r="C7088" t="s">
        <v>2034</v>
      </c>
      <c r="D7088" s="35" t="s">
        <v>3008</v>
      </c>
      <c r="E7088" s="35" t="s">
        <v>2976</v>
      </c>
      <c r="F7088" s="125">
        <v>2.9642859631045901</v>
      </c>
      <c r="G7088" s="126">
        <v>99.119062038368</v>
      </c>
      <c r="H7088" s="37">
        <f>ACOS(COS(RADIANS(90-F7089)) * COS(RADIANS(90-F7088)) + SIN(RADIANS(90-F7089)) * SIN(RADIANS(90-F7088)) * COS(RADIANS(G7089-G7088))) * 6371392 * IFERROR(IF(AVERAGEIF('TT History'!$B:$B, D7088, 'TT History'!$E:$E) &gt; 9.8%, 1.1205, IF(AVERAGEIF('TT History'!$B:$B, D7088, 'TT History'!$E:$E) &gt;= 8.5%, 1.1055, 1.0525)), 1.0525)</f>
        <v>24.555267774397155</v>
      </c>
    </row>
    <row r="7089" spans="1:8" x14ac:dyDescent="0.25">
      <c r="A7089" t="s">
        <v>176</v>
      </c>
      <c r="B7089" t="str">
        <f>VLOOKUP(C7089, olt_db!$B$2:$E$70, 2, 0)</f>
        <v>OLT-SMGN-Mega_Land</v>
      </c>
      <c r="C7089" t="s">
        <v>2034</v>
      </c>
      <c r="D7089" s="35" t="s">
        <v>3008</v>
      </c>
      <c r="E7089" s="35" t="s">
        <v>2977</v>
      </c>
      <c r="F7089" s="125">
        <v>2.9643311284244498</v>
      </c>
      <c r="G7089" s="126">
        <v>99.118856882712294</v>
      </c>
      <c r="H7089" s="37">
        <f>ACOS(COS(RADIANS(90-F7090)) * COS(RADIANS(90-F7089)) + SIN(RADIANS(90-F7090)) * SIN(RADIANS(90-F7089)) * COS(RADIANS(G7090-G7089))) * 6371392 * IFERROR(IF(AVERAGEIF('TT History'!$B:$B, D7089, 'TT History'!$E:$E) &gt; 9.8%, 1.1205, IF(AVERAGEIF('TT History'!$B:$B, D7089, 'TT History'!$E:$E) &gt;= 8.5%, 1.1055, 1.0525)), 1.0525)</f>
        <v>22.021060984941485</v>
      </c>
    </row>
    <row r="7090" spans="1:8" x14ac:dyDescent="0.25">
      <c r="A7090" t="s">
        <v>176</v>
      </c>
      <c r="B7090" t="str">
        <f>VLOOKUP(C7090, olt_db!$B$2:$E$70, 2, 0)</f>
        <v>OLT-SMGN-Mega_Land</v>
      </c>
      <c r="C7090" t="s">
        <v>2034</v>
      </c>
      <c r="D7090" s="35" t="s">
        <v>3008</v>
      </c>
      <c r="E7090" s="35" t="s">
        <v>2978</v>
      </c>
      <c r="F7090" s="125">
        <v>2.9643757674386202</v>
      </c>
      <c r="G7090" s="126">
        <v>99.118673859501399</v>
      </c>
      <c r="H7090" s="37">
        <f>ACOS(COS(RADIANS(90-F7091)) * COS(RADIANS(90-F7090)) + SIN(RADIANS(90-F7091)) * SIN(RADIANS(90-F7090)) * COS(RADIANS(G7091-G7090))) * 6371392 * IFERROR(IF(AVERAGEIF('TT History'!$B:$B, D7090, 'TT History'!$E:$E) &gt; 9.8%, 1.1205, IF(AVERAGEIF('TT History'!$B:$B, D7090, 'TT History'!$E:$E) &gt;= 8.5%, 1.1055, 1.0525)), 1.0525)</f>
        <v>21.981349633017921</v>
      </c>
    </row>
    <row r="7091" spans="1:8" x14ac:dyDescent="0.25">
      <c r="A7091" t="s">
        <v>176</v>
      </c>
      <c r="B7091" t="str">
        <f>VLOOKUP(C7091, olt_db!$B$2:$E$70, 2, 0)</f>
        <v>OLT-SMGN-Mega_Land</v>
      </c>
      <c r="C7091" t="s">
        <v>2034</v>
      </c>
      <c r="D7091" s="35" t="s">
        <v>3008</v>
      </c>
      <c r="E7091" s="35" t="s">
        <v>2979</v>
      </c>
      <c r="F7091" s="125">
        <v>2.9644331919531002</v>
      </c>
      <c r="G7091" s="126">
        <v>99.118494800009302</v>
      </c>
      <c r="H7091" s="37">
        <f>ACOS(COS(RADIANS(90-F7092)) * COS(RADIANS(90-F7091)) + SIN(RADIANS(90-F7092)) * SIN(RADIANS(90-F7091)) * COS(RADIANS(G7092-G7091))) * 6371392 * IFERROR(IF(AVERAGEIF('TT History'!$B:$B, D7091, 'TT History'!$E:$E) &gt; 9.8%, 1.1205, IF(AVERAGEIF('TT History'!$B:$B, D7091, 'TT History'!$E:$E) &gt;= 8.5%, 1.1055, 1.0525)), 1.0525)</f>
        <v>23.580735857284285</v>
      </c>
    </row>
    <row r="7092" spans="1:8" x14ac:dyDescent="0.25">
      <c r="A7092" t="s">
        <v>176</v>
      </c>
      <c r="B7092" t="str">
        <f>VLOOKUP(C7092, olt_db!$B$2:$E$70, 2, 0)</f>
        <v>OLT-SMGN-Mega_Land</v>
      </c>
      <c r="C7092" t="s">
        <v>2034</v>
      </c>
      <c r="D7092" s="35" t="s">
        <v>3008</v>
      </c>
      <c r="E7092" s="35" t="s">
        <v>2980</v>
      </c>
      <c r="F7092" s="125">
        <v>2.9644984265430701</v>
      </c>
      <c r="G7092" s="126">
        <v>99.118303918418405</v>
      </c>
      <c r="H7092" s="37">
        <f>ACOS(COS(RADIANS(90-F7093)) * COS(RADIANS(90-F7092)) + SIN(RADIANS(90-F7093)) * SIN(RADIANS(90-F7092)) * COS(RADIANS(G7093-G7092))) * 6371392 * IFERROR(IF(AVERAGEIF('TT History'!$B:$B, D7092, 'TT History'!$E:$E) &gt; 9.8%, 1.1205, IF(AVERAGEIF('TT History'!$B:$B, D7092, 'TT History'!$E:$E) &gt;= 8.5%, 1.1055, 1.0525)), 1.0525)</f>
        <v>30.94708934062184</v>
      </c>
    </row>
    <row r="7093" spans="1:8" x14ac:dyDescent="0.25">
      <c r="A7093" t="s">
        <v>176</v>
      </c>
      <c r="B7093" t="str">
        <f>VLOOKUP(C7093, olt_db!$B$2:$E$70, 2, 0)</f>
        <v>OLT-SMGN-Mega_Land</v>
      </c>
      <c r="C7093" t="s">
        <v>2034</v>
      </c>
      <c r="D7093" s="35" t="s">
        <v>3008</v>
      </c>
      <c r="E7093" s="35" t="s">
        <v>2981</v>
      </c>
      <c r="F7093" s="125">
        <v>2.96461366304555</v>
      </c>
      <c r="G7093" s="126">
        <v>99.118065617097599</v>
      </c>
      <c r="H7093" s="37">
        <f>ACOS(COS(RADIANS(90-F7094)) * COS(RADIANS(90-F7093)) + SIN(RADIANS(90-F7094)) * SIN(RADIANS(90-F7093)) * COS(RADIANS(G7094-G7093))) * 6371392 * IFERROR(IF(AVERAGEIF('TT History'!$B:$B, D7093, 'TT History'!$E:$E) &gt; 9.8%, 1.1205, IF(AVERAGEIF('TT History'!$B:$B, D7093, 'TT History'!$E:$E) &gt;= 8.5%, 1.1055, 1.0525)), 1.0525)</f>
        <v>32.061155618241251</v>
      </c>
    </row>
    <row r="7094" spans="1:8" x14ac:dyDescent="0.25">
      <c r="A7094" t="s">
        <v>176</v>
      </c>
      <c r="B7094" t="str">
        <f>VLOOKUP(C7094, olt_db!$B$2:$E$70, 2, 0)</f>
        <v>OLT-SMGN-Mega_Land</v>
      </c>
      <c r="C7094" t="s">
        <v>2034</v>
      </c>
      <c r="D7094" s="35" t="s">
        <v>3008</v>
      </c>
      <c r="E7094" s="35" t="s">
        <v>2982</v>
      </c>
      <c r="F7094" s="125">
        <v>2.9647348971116498</v>
      </c>
      <c r="G7094" s="126">
        <v>99.117819641372293</v>
      </c>
      <c r="H7094" s="37">
        <f>ACOS(COS(RADIANS(90-F7095)) * COS(RADIANS(90-F7094)) + SIN(RADIANS(90-F7095)) * SIN(RADIANS(90-F7094)) * COS(RADIANS(G7095-G7094))) * 6371392 * IFERROR(IF(AVERAGEIF('TT History'!$B:$B, D7094, 'TT History'!$E:$E) &gt; 9.8%, 1.1205, IF(AVERAGEIF('TT History'!$B:$B, D7094, 'TT History'!$E:$E) &gt;= 8.5%, 1.1055, 1.0525)), 1.0525)</f>
        <v>28.52134949834107</v>
      </c>
    </row>
    <row r="7095" spans="1:8" x14ac:dyDescent="0.25">
      <c r="A7095" t="s">
        <v>176</v>
      </c>
      <c r="B7095" t="str">
        <f>VLOOKUP(C7095, olt_db!$B$2:$E$70, 2, 0)</f>
        <v>OLT-SMGN-Mega_Land</v>
      </c>
      <c r="C7095" t="s">
        <v>2034</v>
      </c>
      <c r="D7095" s="35" t="s">
        <v>3008</v>
      </c>
      <c r="E7095" s="35" t="s">
        <v>2983</v>
      </c>
      <c r="F7095" s="125">
        <v>2.9648460614641499</v>
      </c>
      <c r="G7095" s="126">
        <v>99.1176024926163</v>
      </c>
      <c r="H7095" s="37">
        <f>ACOS(COS(RADIANS(90-F7096)) * COS(RADIANS(90-F7095)) + SIN(RADIANS(90-F7096)) * SIN(RADIANS(90-F7095)) * COS(RADIANS(G7096-G7095))) * 6371392 * IFERROR(IF(AVERAGEIF('TT History'!$B:$B, D7095, 'TT History'!$E:$E) &gt; 9.8%, 1.1205, IF(AVERAGEIF('TT History'!$B:$B, D7095, 'TT History'!$E:$E) &gt;= 8.5%, 1.1055, 1.0525)), 1.0525)</f>
        <v>34.280143745484601</v>
      </c>
    </row>
    <row r="7096" spans="1:8" x14ac:dyDescent="0.25">
      <c r="A7096" t="s">
        <v>176</v>
      </c>
      <c r="B7096" t="str">
        <f>VLOOKUP(C7096, olt_db!$B$2:$E$70, 2, 0)</f>
        <v>OLT-SMGN-Mega_Land</v>
      </c>
      <c r="C7096" t="s">
        <v>2034</v>
      </c>
      <c r="D7096" s="35" t="s">
        <v>3008</v>
      </c>
      <c r="E7096" s="35" t="s">
        <v>2984</v>
      </c>
      <c r="F7096" s="125">
        <v>2.9649717449533699</v>
      </c>
      <c r="G7096" s="126">
        <v>99.117337580215207</v>
      </c>
      <c r="H7096" s="37">
        <f>ACOS(COS(RADIANS(90-F7097)) * COS(RADIANS(90-F7096)) + SIN(RADIANS(90-F7097)) * SIN(RADIANS(90-F7096)) * COS(RADIANS(G7097-G7096))) * 6371392 * IFERROR(IF(AVERAGEIF('TT History'!$B:$B, D7096, 'TT History'!$E:$E) &gt; 9.8%, 1.1205, IF(AVERAGEIF('TT History'!$B:$B, D7096, 'TT History'!$E:$E) &gt;= 8.5%, 1.1055, 1.0525)), 1.0525)</f>
        <v>31.526312767530392</v>
      </c>
    </row>
    <row r="7097" spans="1:8" x14ac:dyDescent="0.25">
      <c r="A7097" t="s">
        <v>176</v>
      </c>
      <c r="B7097" t="str">
        <f>VLOOKUP(C7097, olt_db!$B$2:$E$70, 2, 0)</f>
        <v>OLT-SMGN-Mega_Land</v>
      </c>
      <c r="C7097" t="s">
        <v>2034</v>
      </c>
      <c r="D7097" s="35" t="s">
        <v>3008</v>
      </c>
      <c r="E7097" s="35" t="s">
        <v>2985</v>
      </c>
      <c r="F7097" s="125">
        <v>2.96510182278403</v>
      </c>
      <c r="G7097" s="126">
        <v>99.117101390086802</v>
      </c>
      <c r="H7097" s="37">
        <f>ACOS(COS(RADIANS(90-F7098)) * COS(RADIANS(90-F7097)) + SIN(RADIANS(90-F7098)) * SIN(RADIANS(90-F7097)) * COS(RADIANS(G7098-G7097))) * 6371392 * IFERROR(IF(AVERAGEIF('TT History'!$B:$B, D7097, 'TT History'!$E:$E) &gt; 9.8%, 1.1205, IF(AVERAGEIF('TT History'!$B:$B, D7097, 'TT History'!$E:$E) &gt;= 8.5%, 1.1055, 1.0525)), 1.0525)</f>
        <v>36.601543287197273</v>
      </c>
    </row>
    <row r="7098" spans="1:8" x14ac:dyDescent="0.25">
      <c r="A7098" t="s">
        <v>176</v>
      </c>
      <c r="B7098" t="str">
        <f>VLOOKUP(C7098, olt_db!$B$2:$E$70, 2, 0)</f>
        <v>OLT-SMGN-Mega_Land</v>
      </c>
      <c r="C7098" t="s">
        <v>2034</v>
      </c>
      <c r="D7098" s="35" t="s">
        <v>3008</v>
      </c>
      <c r="E7098" s="35" t="s">
        <v>2986</v>
      </c>
      <c r="F7098" s="125">
        <v>2.9652416112172602</v>
      </c>
      <c r="G7098" s="126">
        <v>99.116821269873398</v>
      </c>
      <c r="H7098" s="37">
        <f>ACOS(COS(RADIANS(90-F7099)) * COS(RADIANS(90-F7098)) + SIN(RADIANS(90-F7099)) * SIN(RADIANS(90-F7098)) * COS(RADIANS(G7099-G7098))) * 6371392 * IFERROR(IF(AVERAGEIF('TT History'!$B:$B, D7098, 'TT History'!$E:$E) &gt; 9.8%, 1.1205, IF(AVERAGEIF('TT History'!$B:$B, D7098, 'TT History'!$E:$E) &gt;= 8.5%, 1.1055, 1.0525)), 1.0525)</f>
        <v>29.577962512969972</v>
      </c>
    </row>
    <row r="7099" spans="1:8" x14ac:dyDescent="0.25">
      <c r="A7099" t="s">
        <v>176</v>
      </c>
      <c r="B7099" t="str">
        <f>VLOOKUP(C7099, olt_db!$B$2:$E$70, 2, 0)</f>
        <v>OLT-SMGN-Mega_Land</v>
      </c>
      <c r="C7099" t="s">
        <v>2034</v>
      </c>
      <c r="D7099" s="35" t="s">
        <v>3008</v>
      </c>
      <c r="E7099" s="35" t="s">
        <v>2987</v>
      </c>
      <c r="F7099" s="125">
        <v>2.96535391953093</v>
      </c>
      <c r="G7099" s="126">
        <v>99.116594575089195</v>
      </c>
      <c r="H7099" s="37">
        <f>ACOS(COS(RADIANS(90-F7100)) * COS(RADIANS(90-F7099)) + SIN(RADIANS(90-F7100)) * SIN(RADIANS(90-F7099)) * COS(RADIANS(G7100-G7099))) * 6371392 * IFERROR(IF(AVERAGEIF('TT History'!$B:$B, D7099, 'TT History'!$E:$E) &gt; 9.8%, 1.1205, IF(AVERAGEIF('TT History'!$B:$B, D7099, 'TT History'!$E:$E) &gt;= 8.5%, 1.1055, 1.0525)), 1.0525)</f>
        <v>21.542937967607326</v>
      </c>
    </row>
    <row r="7100" spans="1:8" x14ac:dyDescent="0.25">
      <c r="A7100" t="s">
        <v>176</v>
      </c>
      <c r="B7100" t="str">
        <f>VLOOKUP(C7100, olt_db!$B$2:$E$70, 2, 0)</f>
        <v>OLT-SMGN-Mega_Land</v>
      </c>
      <c r="C7100" t="s">
        <v>2034</v>
      </c>
      <c r="D7100" s="35" t="s">
        <v>3008</v>
      </c>
      <c r="E7100" s="35" t="s">
        <v>2988</v>
      </c>
      <c r="F7100" s="125">
        <v>2.9654382232167298</v>
      </c>
      <c r="G7100" s="126">
        <v>99.116430729945705</v>
      </c>
      <c r="H7100" s="37">
        <f>ACOS(COS(RADIANS(90-F7101)) * COS(RADIANS(90-F7100)) + SIN(RADIANS(90-F7101)) * SIN(RADIANS(90-F7100)) * COS(RADIANS(G7101-G7100))) * 6371392 * IFERROR(IF(AVERAGEIF('TT History'!$B:$B, D7100, 'TT History'!$E:$E) &gt; 9.8%, 1.1205, IF(AVERAGEIF('TT History'!$B:$B, D7100, 'TT History'!$E:$E) &gt;= 8.5%, 1.1055, 1.0525)), 1.0525)</f>
        <v>29.692856297520557</v>
      </c>
    </row>
    <row r="7101" spans="1:8" x14ac:dyDescent="0.25">
      <c r="A7101" t="s">
        <v>176</v>
      </c>
      <c r="B7101" t="str">
        <f>VLOOKUP(C7101, olt_db!$B$2:$E$70, 2, 0)</f>
        <v>OLT-SMGN-Mega_Land</v>
      </c>
      <c r="C7101" t="s">
        <v>2034</v>
      </c>
      <c r="D7101" s="35" t="s">
        <v>3008</v>
      </c>
      <c r="E7101" s="35" t="s">
        <v>2989</v>
      </c>
      <c r="F7101" s="125">
        <v>2.96556874917147</v>
      </c>
      <c r="G7101" s="126">
        <v>99.116212894904294</v>
      </c>
      <c r="H7101" s="37">
        <f>ACOS(COS(RADIANS(90-F7102)) * COS(RADIANS(90-F7101)) + SIN(RADIANS(90-F7102)) * SIN(RADIANS(90-F7101)) * COS(RADIANS(G7102-G7101))) * 6371392 * IFERROR(IF(AVERAGEIF('TT History'!$B:$B, D7101, 'TT History'!$E:$E) &gt; 9.8%, 1.1205, IF(AVERAGEIF('TT History'!$B:$B, D7101, 'TT History'!$E:$E) &gt;= 8.5%, 1.1055, 1.0525)), 1.0525)</f>
        <v>30.429257574147851</v>
      </c>
    </row>
    <row r="7102" spans="1:8" x14ac:dyDescent="0.25">
      <c r="A7102" t="s">
        <v>176</v>
      </c>
      <c r="B7102" t="str">
        <f>VLOOKUP(C7102, olt_db!$B$2:$E$70, 2, 0)</f>
        <v>OLT-SMGN-Mega_Land</v>
      </c>
      <c r="C7102" t="s">
        <v>2034</v>
      </c>
      <c r="D7102" s="35" t="s">
        <v>3008</v>
      </c>
      <c r="E7102" s="35" t="s">
        <v>2990</v>
      </c>
      <c r="F7102" s="125">
        <v>2.96568376904853</v>
      </c>
      <c r="G7102" s="126">
        <v>99.115979417122801</v>
      </c>
      <c r="H7102" s="37">
        <f>ACOS(COS(RADIANS(90-F7103)) * COS(RADIANS(90-F7102)) + SIN(RADIANS(90-F7103)) * SIN(RADIANS(90-F7102)) * COS(RADIANS(G7103-G7102))) * 6371392 * IFERROR(IF(AVERAGEIF('TT History'!$B:$B, D7102, 'TT History'!$E:$E) &gt; 9.8%, 1.1205, IF(AVERAGEIF('TT History'!$B:$B, D7102, 'TT History'!$E:$E) &gt;= 8.5%, 1.1055, 1.0525)), 1.0525)</f>
        <v>40.715339066237526</v>
      </c>
    </row>
    <row r="7103" spans="1:8" x14ac:dyDescent="0.25">
      <c r="A7103" t="s">
        <v>176</v>
      </c>
      <c r="B7103" t="str">
        <f>VLOOKUP(C7103, olt_db!$B$2:$E$70, 2, 0)</f>
        <v>OLT-SMGN-Mega_Land</v>
      </c>
      <c r="C7103" t="s">
        <v>2034</v>
      </c>
      <c r="D7103" s="35" t="s">
        <v>3008</v>
      </c>
      <c r="E7103" s="35" t="s">
        <v>2991</v>
      </c>
      <c r="F7103" s="125">
        <v>2.9658468592564602</v>
      </c>
      <c r="G7103" s="126">
        <v>99.115671726626104</v>
      </c>
      <c r="H7103" s="37">
        <f>ACOS(COS(RADIANS(90-F7104)) * COS(RADIANS(90-F7103)) + SIN(RADIANS(90-F7104)) * SIN(RADIANS(90-F7103)) * COS(RADIANS(G7104-G7103))) * 6371392 * IFERROR(IF(AVERAGEIF('TT History'!$B:$B, D7103, 'TT History'!$E:$E) &gt; 9.8%, 1.1205, IF(AVERAGEIF('TT History'!$B:$B, D7103, 'TT History'!$E:$E) &gt;= 8.5%, 1.1055, 1.0525)), 1.0525)</f>
        <v>29.823382350558347</v>
      </c>
    </row>
    <row r="7104" spans="1:8" x14ac:dyDescent="0.25">
      <c r="A7104" t="s">
        <v>176</v>
      </c>
      <c r="B7104" t="str">
        <f>VLOOKUP(C7104, olt_db!$B$2:$E$70, 2, 0)</f>
        <v>OLT-SMGN-Mega_Land</v>
      </c>
      <c r="C7104" t="s">
        <v>2034</v>
      </c>
      <c r="D7104" s="35" t="s">
        <v>3008</v>
      </c>
      <c r="E7104" s="35" t="s">
        <v>2992</v>
      </c>
      <c r="F7104" s="125">
        <v>2.9659586626135899</v>
      </c>
      <c r="G7104" s="126">
        <v>99.115442444266506</v>
      </c>
      <c r="H7104" s="37">
        <f>ACOS(COS(RADIANS(90-F7105)) * COS(RADIANS(90-F7104)) + SIN(RADIANS(90-F7105)) * SIN(RADIANS(90-F7104)) * COS(RADIANS(G7105-G7104))) * 6371392 * IFERROR(IF(AVERAGEIF('TT History'!$B:$B, D7104, 'TT History'!$E:$E) &gt; 9.8%, 1.1205, IF(AVERAGEIF('TT History'!$B:$B, D7104, 'TT History'!$E:$E) &gt;= 8.5%, 1.1055, 1.0525)), 1.0525)</f>
        <v>38.398854516802075</v>
      </c>
    </row>
    <row r="7105" spans="1:8" x14ac:dyDescent="0.25">
      <c r="A7105" t="s">
        <v>176</v>
      </c>
      <c r="B7105" t="str">
        <f>VLOOKUP(C7105, olt_db!$B$2:$E$70, 2, 0)</f>
        <v>OLT-SMGN-Mega_Land</v>
      </c>
      <c r="C7105" t="s">
        <v>2034</v>
      </c>
      <c r="D7105" s="35" t="s">
        <v>3008</v>
      </c>
      <c r="E7105" s="35" t="s">
        <v>2993</v>
      </c>
      <c r="F7105" s="125">
        <v>2.9661130385712502</v>
      </c>
      <c r="G7105" s="126">
        <v>99.115152561771097</v>
      </c>
      <c r="H7105" s="37">
        <f>ACOS(COS(RADIANS(90-F7106)) * COS(RADIANS(90-F7105)) + SIN(RADIANS(90-F7106)) * SIN(RADIANS(90-F7105)) * COS(RADIANS(G7106-G7105))) * 6371392 * IFERROR(IF(AVERAGEIF('TT History'!$B:$B, D7105, 'TT History'!$E:$E) &gt; 9.8%, 1.1205, IF(AVERAGEIF('TT History'!$B:$B, D7105, 'TT History'!$E:$E) &gt;= 8.5%, 1.1055, 1.0525)), 1.0525)</f>
        <v>34.138873201661127</v>
      </c>
    </row>
    <row r="7106" spans="1:8" x14ac:dyDescent="0.25">
      <c r="A7106" t="s">
        <v>176</v>
      </c>
      <c r="B7106" t="str">
        <f>VLOOKUP(C7106, olt_db!$B$2:$E$70, 2, 0)</f>
        <v>OLT-SMGN-Mega_Land</v>
      </c>
      <c r="C7106" t="s">
        <v>2034</v>
      </c>
      <c r="D7106" s="35" t="s">
        <v>3008</v>
      </c>
      <c r="E7106" s="35" t="s">
        <v>2994</v>
      </c>
      <c r="F7106" s="125">
        <v>2.9662405281808502</v>
      </c>
      <c r="G7106" s="126">
        <v>99.114889860676598</v>
      </c>
      <c r="H7106" s="37">
        <f>ACOS(COS(RADIANS(90-F7107)) * COS(RADIANS(90-F7106)) + SIN(RADIANS(90-F7107)) * SIN(RADIANS(90-F7106)) * COS(RADIANS(G7107-G7106))) * 6371392 * IFERROR(IF(AVERAGEIF('TT History'!$B:$B, D7106, 'TT History'!$E:$E) &gt; 9.8%, 1.1205, IF(AVERAGEIF('TT History'!$B:$B, D7106, 'TT History'!$E:$E) &gt;= 8.5%, 1.1055, 1.0525)), 1.0525)</f>
        <v>30.848847442751612</v>
      </c>
    </row>
    <row r="7107" spans="1:8" x14ac:dyDescent="0.25">
      <c r="A7107" t="s">
        <v>176</v>
      </c>
      <c r="B7107" t="str">
        <f>VLOOKUP(C7107, olt_db!$B$2:$E$70, 2, 0)</f>
        <v>OLT-SMGN-Mega_Land</v>
      </c>
      <c r="C7107" t="s">
        <v>2034</v>
      </c>
      <c r="D7107" s="35" t="s">
        <v>3008</v>
      </c>
      <c r="E7107" s="35" t="s">
        <v>2995</v>
      </c>
      <c r="F7107" s="125">
        <v>2.9663569894974202</v>
      </c>
      <c r="G7107" s="126">
        <v>99.114653093517504</v>
      </c>
      <c r="H7107" s="37">
        <f>ACOS(COS(RADIANS(90-F7108)) * COS(RADIANS(90-F7107)) + SIN(RADIANS(90-F7108)) * SIN(RADIANS(90-F7107)) * COS(RADIANS(G7108-G7107))) * 6371392 * IFERROR(IF(AVERAGEIF('TT History'!$B:$B, D7107, 'TT History'!$E:$E) &gt; 9.8%, 1.1205, IF(AVERAGEIF('TT History'!$B:$B, D7107, 'TT History'!$E:$E) &gt;= 8.5%, 1.1055, 1.0525)), 1.0525)</f>
        <v>27.88567424288517</v>
      </c>
    </row>
    <row r="7108" spans="1:8" x14ac:dyDescent="0.25">
      <c r="A7108" t="s">
        <v>176</v>
      </c>
      <c r="B7108" t="str">
        <f>VLOOKUP(C7108, olt_db!$B$2:$E$70, 2, 0)</f>
        <v>OLT-SMGN-Mega_Land</v>
      </c>
      <c r="C7108" t="s">
        <v>2034</v>
      </c>
      <c r="D7108" s="35" t="s">
        <v>3008</v>
      </c>
      <c r="E7108" s="35" t="s">
        <v>2996</v>
      </c>
      <c r="F7108" s="125">
        <v>2.9664745368400198</v>
      </c>
      <c r="G7108" s="126">
        <v>99.1144455741223</v>
      </c>
      <c r="H7108" s="37">
        <f>ACOS(COS(RADIANS(90-F7109)) * COS(RADIANS(90-F7108)) + SIN(RADIANS(90-F7109)) * SIN(RADIANS(90-F7108)) * COS(RADIANS(G7109-G7108))) * 6371392 * IFERROR(IF(AVERAGEIF('TT History'!$B:$B, D7108, 'TT History'!$E:$E) &gt; 9.8%, 1.1205, IF(AVERAGEIF('TT History'!$B:$B, D7108, 'TT History'!$E:$E) &gt;= 8.5%, 1.1055, 1.0525)), 1.0525)</f>
        <v>39.478939193935652</v>
      </c>
    </row>
    <row r="7109" spans="1:8" x14ac:dyDescent="0.25">
      <c r="A7109" t="s">
        <v>176</v>
      </c>
      <c r="B7109" t="str">
        <f>VLOOKUP(C7109, olt_db!$B$2:$E$70, 2, 0)</f>
        <v>OLT-SMGN-Mega_Land</v>
      </c>
      <c r="C7109" t="s">
        <v>2034</v>
      </c>
      <c r="D7109" s="35" t="s">
        <v>3008</v>
      </c>
      <c r="E7109" s="35" t="s">
        <v>2997</v>
      </c>
      <c r="F7109" s="125">
        <v>2.96662540632465</v>
      </c>
      <c r="G7109" s="126">
        <v>99.114143478983706</v>
      </c>
      <c r="H7109" s="37">
        <f>ACOS(COS(RADIANS(90-F7110)) * COS(RADIANS(90-F7109)) + SIN(RADIANS(90-F7110)) * SIN(RADIANS(90-F7109)) * COS(RADIANS(G7110-G7109))) * 6371392 * IFERROR(IF(AVERAGEIF('TT History'!$B:$B, D7109, 'TT History'!$E:$E) &gt; 9.8%, 1.1205, IF(AVERAGEIF('TT History'!$B:$B, D7109, 'TT History'!$E:$E) &gt;= 8.5%, 1.1055, 1.0525)), 1.0525)</f>
        <v>33.617782431303269</v>
      </c>
    </row>
    <row r="7110" spans="1:8" x14ac:dyDescent="0.25">
      <c r="A7110" t="s">
        <v>176</v>
      </c>
      <c r="B7110" t="str">
        <f>VLOOKUP(C7110, olt_db!$B$2:$E$70, 2, 0)</f>
        <v>OLT-SMGN-Mega_Land</v>
      </c>
      <c r="C7110" t="s">
        <v>2034</v>
      </c>
      <c r="D7110" s="35" t="s">
        <v>3008</v>
      </c>
      <c r="E7110" s="35" t="s">
        <v>2998</v>
      </c>
      <c r="F7110" s="125">
        <v>2.9667600013423101</v>
      </c>
      <c r="G7110" s="126">
        <v>99.113889391311304</v>
      </c>
      <c r="H7110" s="37">
        <f>ACOS(COS(RADIANS(90-F7111)) * COS(RADIANS(90-F7110)) + SIN(RADIANS(90-F7111)) * SIN(RADIANS(90-F7110)) * COS(RADIANS(G7111-G7110))) * 6371392 * IFERROR(IF(AVERAGEIF('TT History'!$B:$B, D7110, 'TT History'!$E:$E) &gt; 9.8%, 1.1205, IF(AVERAGEIF('TT History'!$B:$B, D7110, 'TT History'!$E:$E) &gt;= 8.5%, 1.1055, 1.0525)), 1.0525)</f>
        <v>30.55010199088105</v>
      </c>
    </row>
    <row r="7111" spans="1:8" x14ac:dyDescent="0.25">
      <c r="A7111" t="s">
        <v>176</v>
      </c>
      <c r="B7111" t="str">
        <f>VLOOKUP(C7111, olt_db!$B$2:$E$70, 2, 0)</f>
        <v>OLT-SMGN-Mega_Land</v>
      </c>
      <c r="C7111" t="s">
        <v>2034</v>
      </c>
      <c r="D7111" s="35" t="s">
        <v>3008</v>
      </c>
      <c r="E7111" s="35" t="s">
        <v>2999</v>
      </c>
      <c r="F7111" s="125">
        <v>2.9668742729609798</v>
      </c>
      <c r="G7111" s="126">
        <v>99.113654394828004</v>
      </c>
      <c r="H7111" s="37">
        <f>ACOS(COS(RADIANS(90-F7112)) * COS(RADIANS(90-F7111)) + SIN(RADIANS(90-F7112)) * SIN(RADIANS(90-F7111)) * COS(RADIANS(G7112-G7111))) * 6371392 * IFERROR(IF(AVERAGEIF('TT History'!$B:$B, D7111, 'TT History'!$E:$E) &gt; 9.8%, 1.1205, IF(AVERAGEIF('TT History'!$B:$B, D7111, 'TT History'!$E:$E) &gt;= 8.5%, 1.1055, 1.0525)), 1.0525)</f>
        <v>40.810137399330749</v>
      </c>
    </row>
    <row r="7112" spans="1:8" x14ac:dyDescent="0.25">
      <c r="A7112" t="s">
        <v>176</v>
      </c>
      <c r="B7112" t="str">
        <f>VLOOKUP(C7112, olt_db!$B$2:$E$70, 2, 0)</f>
        <v>OLT-SMGN-Mega_Land</v>
      </c>
      <c r="C7112" t="s">
        <v>2034</v>
      </c>
      <c r="D7112" s="35" t="s">
        <v>3008</v>
      </c>
      <c r="E7112" s="35" t="s">
        <v>3000</v>
      </c>
      <c r="F7112" s="125">
        <v>2.96701119879063</v>
      </c>
      <c r="G7112" s="126">
        <v>99.113333288840707</v>
      </c>
      <c r="H7112" s="37">
        <f>ACOS(COS(RADIANS(90-F7113)) * COS(RADIANS(90-F7112)) + SIN(RADIANS(90-F7113)) * SIN(RADIANS(90-F7112)) * COS(RADIANS(G7113-G7112))) * 6371392 * IFERROR(IF(AVERAGEIF('TT History'!$B:$B, D7112, 'TT History'!$E:$E) &gt; 9.8%, 1.1205, IF(AVERAGEIF('TT History'!$B:$B, D7112, 'TT History'!$E:$E) &gt;= 8.5%, 1.1055, 1.0525)), 1.0525)</f>
        <v>42.136365889962896</v>
      </c>
    </row>
    <row r="7113" spans="1:8" x14ac:dyDescent="0.25">
      <c r="A7113" t="s">
        <v>176</v>
      </c>
      <c r="B7113" t="str">
        <f>VLOOKUP(C7113, olt_db!$B$2:$E$70, 2, 0)</f>
        <v>OLT-SMGN-Mega_Land</v>
      </c>
      <c r="C7113" t="s">
        <v>2034</v>
      </c>
      <c r="D7113" s="35" t="s">
        <v>3008</v>
      </c>
      <c r="E7113" s="35" t="s">
        <v>3001</v>
      </c>
      <c r="F7113" s="125">
        <v>2.9671414673938301</v>
      </c>
      <c r="G7113" s="126">
        <v>99.112997216112902</v>
      </c>
      <c r="H7113" s="37">
        <f>ACOS(COS(RADIANS(90-F7114)) * COS(RADIANS(90-F7113)) + SIN(RADIANS(90-F7114)) * SIN(RADIANS(90-F7113)) * COS(RADIANS(G7114-G7113))) * 6371392 * IFERROR(IF(AVERAGEIF('TT History'!$B:$B, D7113, 'TT History'!$E:$E) &gt; 9.8%, 1.1205, IF(AVERAGEIF('TT History'!$B:$B, D7113, 'TT History'!$E:$E) &gt;= 8.5%, 1.1055, 1.0525)), 1.0525)</f>
        <v>44.398890438272893</v>
      </c>
    </row>
    <row r="7114" spans="1:8" x14ac:dyDescent="0.25">
      <c r="A7114" t="s">
        <v>176</v>
      </c>
      <c r="B7114" t="str">
        <f>VLOOKUP(C7114, olt_db!$B$2:$E$70, 2, 0)</f>
        <v>OLT-SMGN-Mega_Land</v>
      </c>
      <c r="C7114" t="s">
        <v>2034</v>
      </c>
      <c r="D7114" s="35" t="s">
        <v>3008</v>
      </c>
      <c r="E7114" s="35" t="s">
        <v>3002</v>
      </c>
      <c r="F7114" s="125">
        <v>2.96729748670047</v>
      </c>
      <c r="G7114" s="126">
        <v>99.112650973483497</v>
      </c>
      <c r="H7114" s="37">
        <f>ACOS(COS(RADIANS(90-F7115)) * COS(RADIANS(90-F7114)) + SIN(RADIANS(90-F7115)) * SIN(RADIANS(90-F7114)) * COS(RADIANS(G7115-G7114))) * 6371392 * IFERROR(IF(AVERAGEIF('TT History'!$B:$B, D7114, 'TT History'!$E:$E) &gt; 9.8%, 1.1205, IF(AVERAGEIF('TT History'!$B:$B, D7114, 'TT History'!$E:$E) &gt;= 8.5%, 1.1055, 1.0525)), 1.0525)</f>
        <v>45.734691352523221</v>
      </c>
    </row>
    <row r="7115" spans="1:8" x14ac:dyDescent="0.25">
      <c r="A7115" t="s">
        <v>176</v>
      </c>
      <c r="B7115" t="str">
        <f>VLOOKUP(C7115, olt_db!$B$2:$E$70, 2, 0)</f>
        <v>OLT-SMGN-Mega_Land</v>
      </c>
      <c r="C7115" t="s">
        <v>2034</v>
      </c>
      <c r="D7115" s="35" t="s">
        <v>3008</v>
      </c>
      <c r="E7115" s="35" t="s">
        <v>3003</v>
      </c>
      <c r="F7115" s="125">
        <v>2.9674251857084299</v>
      </c>
      <c r="G7115" s="126">
        <v>99.1122811710663</v>
      </c>
      <c r="H7115" s="37">
        <f>ACOS(COS(RADIANS(90-F7116)) * COS(RADIANS(90-F7115)) + SIN(RADIANS(90-F7116)) * SIN(RADIANS(90-F7115)) * COS(RADIANS(G7116-G7115))) * 6371392 * IFERROR(IF(AVERAGEIF('TT History'!$B:$B, D7115, 'TT History'!$E:$E) &gt; 9.8%, 1.1205, IF(AVERAGEIF('TT History'!$B:$B, D7115, 'TT History'!$E:$E) &gt;= 8.5%, 1.1055, 1.0525)), 1.0525)</f>
        <v>39.351259746504354</v>
      </c>
    </row>
    <row r="7116" spans="1:8" x14ac:dyDescent="0.25">
      <c r="A7116" t="s">
        <v>176</v>
      </c>
      <c r="B7116" t="str">
        <f>VLOOKUP(C7116, olt_db!$B$2:$E$70, 2, 0)</f>
        <v>OLT-SMGN-Mega_Land</v>
      </c>
      <c r="C7116" t="s">
        <v>2034</v>
      </c>
      <c r="D7116" s="35" t="s">
        <v>3008</v>
      </c>
      <c r="E7116" s="35" t="s">
        <v>3004</v>
      </c>
      <c r="F7116" s="125">
        <v>2.9675348292767598</v>
      </c>
      <c r="G7116" s="126">
        <v>99.1119629041428</v>
      </c>
      <c r="H7116" s="37">
        <f>ACOS(COS(RADIANS(90-F7117)) * COS(RADIANS(90-F7116)) + SIN(RADIANS(90-F7117)) * SIN(RADIANS(90-F7116)) * COS(RADIANS(G7117-G7116))) * 6371392 * IFERROR(IF(AVERAGEIF('TT History'!$B:$B, D7116, 'TT History'!$E:$E) &gt; 9.8%, 1.1205, IF(AVERAGEIF('TT History'!$B:$B, D7116, 'TT History'!$E:$E) &gt;= 8.5%, 1.1055, 1.0525)), 1.0525)</f>
        <v>38.622614324661875</v>
      </c>
    </row>
    <row r="7117" spans="1:8" x14ac:dyDescent="0.25">
      <c r="A7117" t="s">
        <v>176</v>
      </c>
      <c r="B7117" t="str">
        <f>VLOOKUP(C7117, olt_db!$B$2:$E$70, 2, 0)</f>
        <v>OLT-SMGN-Mega_Land</v>
      </c>
      <c r="C7117" t="s">
        <v>2034</v>
      </c>
      <c r="D7117" s="35" t="s">
        <v>3008</v>
      </c>
      <c r="E7117" s="35" t="s">
        <v>3005</v>
      </c>
      <c r="F7117" s="125">
        <v>2.9676319671897402</v>
      </c>
      <c r="G7117" s="126">
        <v>99.111647105972807</v>
      </c>
      <c r="H7117" s="37">
        <f>ACOS(COS(RADIANS(90-F7118)) * COS(RADIANS(90-F7117)) + SIN(RADIANS(90-F7118)) * SIN(RADIANS(90-F7117)) * COS(RADIANS(G7118-G7117))) * 6371392 * IFERROR(IF(AVERAGEIF('TT History'!$B:$B, D7117, 'TT History'!$E:$E) &gt; 9.8%, 1.1205, IF(AVERAGEIF('TT History'!$B:$B, D7117, 'TT History'!$E:$E) &gt;= 8.5%, 1.1055, 1.0525)), 1.0525)</f>
        <v>38.839429723857428</v>
      </c>
    </row>
    <row r="7118" spans="1:8" x14ac:dyDescent="0.25">
      <c r="A7118" t="s">
        <v>176</v>
      </c>
      <c r="B7118" t="str">
        <f>VLOOKUP(C7118, olt_db!$B$2:$E$70, 2, 0)</f>
        <v>OLT-SMGN-Mega_Land</v>
      </c>
      <c r="C7118" t="s">
        <v>2034</v>
      </c>
      <c r="D7118" s="35" t="s">
        <v>3008</v>
      </c>
      <c r="E7118" s="35" t="s">
        <v>3006</v>
      </c>
      <c r="F7118" s="125">
        <v>2.9677128580055698</v>
      </c>
      <c r="G7118" s="126">
        <v>99.111324834899506</v>
      </c>
      <c r="H7118" s="37">
        <f>ACOS(COS(RADIANS(90-F7119)) * COS(RADIANS(90-F7118)) + SIN(RADIANS(90-F7119)) * SIN(RADIANS(90-F7118)) * COS(RADIANS(G7119-G7118))) * 6371392 * IFERROR(IF(AVERAGEIF('TT History'!$B:$B, D7118, 'TT History'!$E:$E) &gt; 9.8%, 1.1205, IF(AVERAGEIF('TT History'!$B:$B, D7118, 'TT History'!$E:$E) &gt;= 8.5%, 1.1055, 1.0525)), 1.0525)</f>
        <v>43.133358349148608</v>
      </c>
    </row>
    <row r="7119" spans="1:8" x14ac:dyDescent="0.25">
      <c r="A7119" t="s">
        <v>176</v>
      </c>
      <c r="B7119" t="str">
        <f>VLOOKUP(C7119, olt_db!$B$2:$E$70, 2, 0)</f>
        <v>OLT-SMGN-Mega_Land</v>
      </c>
      <c r="C7119" t="s">
        <v>2034</v>
      </c>
      <c r="D7119" s="35" t="s">
        <v>3008</v>
      </c>
      <c r="E7119" s="35" t="s">
        <v>2120</v>
      </c>
      <c r="F7119" s="125">
        <v>2.9677765172430202</v>
      </c>
      <c r="G7119" s="126">
        <v>99.1109613507913</v>
      </c>
      <c r="H7119" s="37">
        <f>ACOS(COS(RADIANS(90-F7120)) * COS(RADIANS(90-F7119)) + SIN(RADIANS(90-F7120)) * SIN(RADIANS(90-F7119)) * COS(RADIANS(G7120-G7119))) * 6371392 * IFERROR(IF(AVERAGEIF('TT History'!$B:$B, D7119, 'TT History'!$E:$E) &gt; 9.8%, 1.1205, IF(AVERAGEIF('TT History'!$B:$B, D7119, 'TT History'!$E:$E) &gt;= 8.5%, 1.1055, 1.0525)), 1.0525)</f>
        <v>49.656563612453937</v>
      </c>
    </row>
    <row r="7120" spans="1:8" x14ac:dyDescent="0.25">
      <c r="A7120" t="s">
        <v>176</v>
      </c>
      <c r="B7120" t="str">
        <f>VLOOKUP(C7120, olt_db!$B$2:$E$70, 2, 0)</f>
        <v>OLT-SMGN-Mega_Land</v>
      </c>
      <c r="C7120" t="s">
        <v>2034</v>
      </c>
      <c r="D7120" s="35" t="s">
        <v>3008</v>
      </c>
      <c r="E7120" s="35" t="s">
        <v>2121</v>
      </c>
      <c r="F7120" s="125">
        <v>2.96782671205598</v>
      </c>
      <c r="G7120" s="126">
        <v>99.110539494541598</v>
      </c>
      <c r="H7120" s="37">
        <f>ACOS(COS(RADIANS(90-F7121)) * COS(RADIANS(90-F7120)) + SIN(RADIANS(90-F7121)) * SIN(RADIANS(90-F7120)) * COS(RADIANS(G7121-G7120))) * 6371392 * IFERROR(IF(AVERAGEIF('TT History'!$B:$B, D7120, 'TT History'!$E:$E) &gt; 9.8%, 1.1205, IF(AVERAGEIF('TT History'!$B:$B, D7120, 'TT History'!$E:$E) &gt;= 8.5%, 1.1055, 1.0525)), 1.0525)</f>
        <v>46.459255426321128</v>
      </c>
    </row>
    <row r="7121" spans="1:8" x14ac:dyDescent="0.25">
      <c r="A7121" t="s">
        <v>176</v>
      </c>
      <c r="B7121" t="str">
        <f>VLOOKUP(C7121, olt_db!$B$2:$E$70, 2, 0)</f>
        <v>OLT-SMGN-Mega_Land</v>
      </c>
      <c r="C7121" t="s">
        <v>2034</v>
      </c>
      <c r="D7121" s="35" t="s">
        <v>3008</v>
      </c>
      <c r="E7121" s="35" t="s">
        <v>2122</v>
      </c>
      <c r="F7121" s="125">
        <v>2.9678420672047099</v>
      </c>
      <c r="G7121" s="126">
        <v>99.110142305937501</v>
      </c>
      <c r="H7121" s="37">
        <f>ACOS(COS(RADIANS(90-F7122)) * COS(RADIANS(90-F7121)) + SIN(RADIANS(90-F7122)) * SIN(RADIANS(90-F7121)) * COS(RADIANS(G7122-G7121))) * 6371392 * IFERROR(IF(AVERAGEIF('TT History'!$B:$B, D7121, 'TT History'!$E:$E) &gt; 9.8%, 1.1205, IF(AVERAGEIF('TT History'!$B:$B, D7121, 'TT History'!$E:$E) &gt;= 8.5%, 1.1055, 1.0525)), 1.0525)</f>
        <v>38.151674073208653</v>
      </c>
    </row>
    <row r="7122" spans="1:8" x14ac:dyDescent="0.25">
      <c r="A7122" t="s">
        <v>176</v>
      </c>
      <c r="B7122" t="str">
        <f>VLOOKUP(C7122, olt_db!$B$2:$E$70, 2, 0)</f>
        <v>OLT-SMGN-Mega_Land</v>
      </c>
      <c r="C7122" t="s">
        <v>2034</v>
      </c>
      <c r="D7122" s="35" t="s">
        <v>3008</v>
      </c>
      <c r="E7122" s="35" t="s">
        <v>2123</v>
      </c>
      <c r="F7122" s="125">
        <v>2.9678171647932499</v>
      </c>
      <c r="G7122" s="126">
        <v>99.109816850452205</v>
      </c>
      <c r="H7122" s="37">
        <f>ACOS(COS(RADIANS(90-F7123)) * COS(RADIANS(90-F7122)) + SIN(RADIANS(90-F7123)) * SIN(RADIANS(90-F7122)) * COS(RADIANS(G7123-G7122))) * 6371392 * IFERROR(IF(AVERAGEIF('TT History'!$B:$B, D7122, 'TT History'!$E:$E) &gt; 9.8%, 1.1205, IF(AVERAGEIF('TT History'!$B:$B, D7122, 'TT History'!$E:$E) &gt;= 8.5%, 1.1055, 1.0525)), 1.0525)</f>
        <v>34.694749250477365</v>
      </c>
    </row>
    <row r="7123" spans="1:8" x14ac:dyDescent="0.25">
      <c r="A7123" t="s">
        <v>176</v>
      </c>
      <c r="B7123" t="str">
        <f>VLOOKUP(C7123, olt_db!$B$2:$E$70, 2, 0)</f>
        <v>OLT-SMGN-Mega_Land</v>
      </c>
      <c r="C7123" t="s">
        <v>2034</v>
      </c>
      <c r="D7123" s="35" t="s">
        <v>3008</v>
      </c>
      <c r="E7123" s="35" t="s">
        <v>2124</v>
      </c>
      <c r="F7123" s="125">
        <v>2.96780978162329</v>
      </c>
      <c r="G7123" s="126">
        <v>99.1095201076308</v>
      </c>
      <c r="H7123" s="37">
        <f>ACOS(COS(RADIANS(90-F7124)) * COS(RADIANS(90-F7123)) + SIN(RADIANS(90-F7124)) * SIN(RADIANS(90-F7123)) * COS(RADIANS(G7124-G7123))) * 6371392 * IFERROR(IF(AVERAGEIF('TT History'!$B:$B, D7123, 'TT History'!$E:$E) &gt; 9.8%, 1.1205, IF(AVERAGEIF('TT History'!$B:$B, D7123, 'TT History'!$E:$E) &gt;= 8.5%, 1.1055, 1.0525)), 1.0525)</f>
        <v>33.714027280814406</v>
      </c>
    </row>
    <row r="7124" spans="1:8" x14ac:dyDescent="0.25">
      <c r="A7124" t="s">
        <v>176</v>
      </c>
      <c r="B7124" t="str">
        <f>VLOOKUP(C7124, olt_db!$B$2:$E$70, 2, 0)</f>
        <v>OLT-SMGN-Mega_Land</v>
      </c>
      <c r="C7124" t="s">
        <v>2034</v>
      </c>
      <c r="D7124" s="35" t="s">
        <v>3008</v>
      </c>
      <c r="E7124" s="35" t="s">
        <v>2125</v>
      </c>
      <c r="F7124" s="125">
        <v>2.9678037761678602</v>
      </c>
      <c r="G7124" s="126">
        <v>99.109231726713503</v>
      </c>
      <c r="H7124" s="37">
        <f>ACOS(COS(RADIANS(90-F7125)) * COS(RADIANS(90-F7124)) + SIN(RADIANS(90-F7125)) * SIN(RADIANS(90-F7124)) * COS(RADIANS(G7125-G7124))) * 6371392 * IFERROR(IF(AVERAGEIF('TT History'!$B:$B, D7124, 'TT History'!$E:$E) &gt; 9.8%, 1.1205, IF(AVERAGEIF('TT History'!$B:$B, D7124, 'TT History'!$E:$E) &gt;= 8.5%, 1.1055, 1.0525)), 1.0525)</f>
        <v>41.344550629912582</v>
      </c>
    </row>
    <row r="7125" spans="1:8" x14ac:dyDescent="0.25">
      <c r="A7125" t="s">
        <v>176</v>
      </c>
      <c r="B7125" t="str">
        <f>VLOOKUP(C7125, olt_db!$B$2:$E$70, 2, 0)</f>
        <v>OLT-SMGN-Mega_Land</v>
      </c>
      <c r="C7125" t="s">
        <v>2034</v>
      </c>
      <c r="D7125" s="35" t="s">
        <v>3008</v>
      </c>
      <c r="E7125" s="35" t="s">
        <v>2126</v>
      </c>
      <c r="F7125" s="125">
        <v>2.9677622345176</v>
      </c>
      <c r="G7125" s="126">
        <v>99.108880453812304</v>
      </c>
      <c r="H7125" s="37">
        <f>ACOS(COS(RADIANS(90-F7126)) * COS(RADIANS(90-F7125)) + SIN(RADIANS(90-F7126)) * SIN(RADIANS(90-F7125)) * COS(RADIANS(G7126-G7125))) * 6371392 * IFERROR(IF(AVERAGEIF('TT History'!$B:$B, D7125, 'TT History'!$E:$E) &gt; 9.8%, 1.1205, IF(AVERAGEIF('TT History'!$B:$B, D7125, 'TT History'!$E:$E) &gt;= 8.5%, 1.1055, 1.0525)), 1.0525)</f>
        <v>65.502702733459387</v>
      </c>
    </row>
    <row r="7126" spans="1:8" x14ac:dyDescent="0.25">
      <c r="A7126" t="s">
        <v>176</v>
      </c>
      <c r="B7126" t="str">
        <f>VLOOKUP(C7126, olt_db!$B$2:$E$70, 2, 0)</f>
        <v>OLT-SMGN-Mega_Land</v>
      </c>
      <c r="C7126" t="s">
        <v>2034</v>
      </c>
      <c r="D7126" s="35" t="s">
        <v>3008</v>
      </c>
      <c r="E7126" s="35" t="s">
        <v>2127</v>
      </c>
      <c r="F7126" s="125">
        <v>2.9677413929688599</v>
      </c>
      <c r="G7126" s="126">
        <v>99.108320429445399</v>
      </c>
      <c r="H7126" s="37">
        <f>ACOS(COS(RADIANS(90-F7127)) * COS(RADIANS(90-F7126)) + SIN(RADIANS(90-F7127)) * SIN(RADIANS(90-F7126)) * COS(RADIANS(G7127-G7126))) * 6371392 * IFERROR(IF(AVERAGEIF('TT History'!$B:$B, D7126, 'TT History'!$E:$E) &gt; 9.8%, 1.1205, IF(AVERAGEIF('TT History'!$B:$B, D7126, 'TT History'!$E:$E) &gt;= 8.5%, 1.1055, 1.0525)), 1.0525)</f>
        <v>56.009495888004487</v>
      </c>
    </row>
    <row r="7127" spans="1:8" x14ac:dyDescent="0.25">
      <c r="A7127" t="s">
        <v>176</v>
      </c>
      <c r="B7127" t="str">
        <f>VLOOKUP(C7127, olt_db!$B$2:$E$70, 2, 0)</f>
        <v>OLT-SMGN-Mega_Land</v>
      </c>
      <c r="C7127" t="s">
        <v>2034</v>
      </c>
      <c r="D7127" s="35" t="s">
        <v>3008</v>
      </c>
      <c r="E7127" s="35" t="s">
        <v>2128</v>
      </c>
      <c r="F7127" s="125">
        <v>2.9677115218800099</v>
      </c>
      <c r="G7127" s="126">
        <v>99.107842170612301</v>
      </c>
      <c r="H7127" s="37">
        <f>ACOS(COS(RADIANS(90-F7128)) * COS(RADIANS(90-F7127)) + SIN(RADIANS(90-F7128)) * SIN(RADIANS(90-F7127)) * COS(RADIANS(G7128-G7127))) * 6371392 * IFERROR(IF(AVERAGEIF('TT History'!$B:$B, D7127, 'TT History'!$E:$E) &gt; 9.8%, 1.1205, IF(AVERAGEIF('TT History'!$B:$B, D7127, 'TT History'!$E:$E) &gt;= 8.5%, 1.1055, 1.0525)), 1.0525)</f>
        <v>58.941337301397311</v>
      </c>
    </row>
    <row r="7128" spans="1:8" x14ac:dyDescent="0.25">
      <c r="A7128" t="s">
        <v>176</v>
      </c>
      <c r="B7128" t="str">
        <f>VLOOKUP(C7128, olt_db!$B$2:$E$70, 2, 0)</f>
        <v>OLT-SMGN-Mega_Land</v>
      </c>
      <c r="C7128" t="s">
        <v>2034</v>
      </c>
      <c r="D7128" s="35" t="s">
        <v>3008</v>
      </c>
      <c r="E7128" s="35" t="s">
        <v>2129</v>
      </c>
      <c r="F7128" s="125">
        <v>2.9676872315753</v>
      </c>
      <c r="G7128" s="126">
        <v>99.107338481153903</v>
      </c>
      <c r="H7128" s="37">
        <f>ACOS(COS(RADIANS(90-F7129)) * COS(RADIANS(90-F7128)) + SIN(RADIANS(90-F7129)) * SIN(RADIANS(90-F7128)) * COS(RADIANS(G7129-G7128))) * 6371392 * IFERROR(IF(AVERAGEIF('TT History'!$B:$B, D7128, 'TT History'!$E:$E) &gt; 9.8%, 1.1205, IF(AVERAGEIF('TT History'!$B:$B, D7128, 'TT History'!$E:$E) &gt;= 8.5%, 1.1055, 1.0525)), 1.0525)</f>
        <v>89.055754973459557</v>
      </c>
    </row>
    <row r="7129" spans="1:8" x14ac:dyDescent="0.25">
      <c r="A7129" t="s">
        <v>176</v>
      </c>
      <c r="B7129" t="str">
        <f>VLOOKUP(C7129, olt_db!$B$2:$E$70, 2, 0)</f>
        <v>OLT-SMGN-Mega_Land</v>
      </c>
      <c r="C7129" t="s">
        <v>2034</v>
      </c>
      <c r="D7129" s="35" t="s">
        <v>3008</v>
      </c>
      <c r="E7129" s="35" t="s">
        <v>2130</v>
      </c>
      <c r="F7129" s="125">
        <v>2.9676470414662499</v>
      </c>
      <c r="G7129" s="126">
        <v>99.106577621614903</v>
      </c>
      <c r="H7129" s="37">
        <f>ACOS(COS(RADIANS(90-F7130)) * COS(RADIANS(90-F7129)) + SIN(RADIANS(90-F7130)) * SIN(RADIANS(90-F7129)) * COS(RADIANS(G7130-G7129))) * 6371392 * IFERROR(IF(AVERAGEIF('TT History'!$B:$B, D7129, 'TT History'!$E:$E) &gt; 9.8%, 1.1205, IF(AVERAGEIF('TT History'!$B:$B, D7129, 'TT History'!$E:$E) &gt;= 8.5%, 1.1055, 1.0525)), 1.0525)</f>
        <v>75.629515077813281</v>
      </c>
    </row>
    <row r="7130" spans="1:8" x14ac:dyDescent="0.25">
      <c r="A7130" t="s">
        <v>176</v>
      </c>
      <c r="B7130" t="str">
        <f>VLOOKUP(C7130, olt_db!$B$2:$E$70, 2, 0)</f>
        <v>OLT-SMGN-Mega_Land</v>
      </c>
      <c r="C7130" t="s">
        <v>2034</v>
      </c>
      <c r="D7130" s="35" t="s">
        <v>3008</v>
      </c>
      <c r="E7130" s="35" t="s">
        <v>2131</v>
      </c>
      <c r="F7130" s="125">
        <v>2.96761256837459</v>
      </c>
      <c r="G7130" s="126">
        <v>99.105931489625505</v>
      </c>
      <c r="H7130" s="37">
        <f>ACOS(COS(RADIANS(90-F7131)) * COS(RADIANS(90-F7130)) + SIN(RADIANS(90-F7131)) * SIN(RADIANS(90-F7130)) * COS(RADIANS(G7131-G7130))) * 6371392 * IFERROR(IF(AVERAGEIF('TT History'!$B:$B, D7130, 'TT History'!$E:$E) &gt; 9.8%, 1.1205, IF(AVERAGEIF('TT History'!$B:$B, D7130, 'TT History'!$E:$E) &gt;= 8.5%, 1.1055, 1.0525)), 1.0525)</f>
        <v>56.672588151114446</v>
      </c>
    </row>
    <row r="7131" spans="1:8" x14ac:dyDescent="0.25">
      <c r="A7131" t="s">
        <v>176</v>
      </c>
      <c r="B7131" t="str">
        <f>VLOOKUP(C7131, olt_db!$B$2:$E$70, 2, 0)</f>
        <v>OLT-SMGN-Mega_Land</v>
      </c>
      <c r="C7131" t="s">
        <v>2034</v>
      </c>
      <c r="D7131" s="35" t="s">
        <v>3008</v>
      </c>
      <c r="E7131" s="35" t="s">
        <v>2132</v>
      </c>
      <c r="F7131" s="125">
        <v>2.9676095005080998</v>
      </c>
      <c r="G7131" s="126">
        <v>99.105446634167393</v>
      </c>
      <c r="H7131" s="37">
        <f>ACOS(COS(RADIANS(90-F7132)) * COS(RADIANS(90-F7131)) + SIN(RADIANS(90-F7132)) * SIN(RADIANS(90-F7131)) * COS(RADIANS(G7132-G7131))) * 6371392 * IFERROR(IF(AVERAGEIF('TT History'!$B:$B, D7131, 'TT History'!$E:$E) &gt; 9.8%, 1.1205, IF(AVERAGEIF('TT History'!$B:$B, D7131, 'TT History'!$E:$E) &gt;= 8.5%, 1.1055, 1.0525)), 1.0525)</f>
        <v>105.42363267655065</v>
      </c>
    </row>
    <row r="7132" spans="1:8" x14ac:dyDescent="0.25">
      <c r="A7132" t="s">
        <v>176</v>
      </c>
      <c r="B7132" t="str">
        <f>VLOOKUP(C7132, olt_db!$B$2:$E$70, 2, 0)</f>
        <v>OLT-SMGN-Mega_Land</v>
      </c>
      <c r="C7132" t="s">
        <v>2034</v>
      </c>
      <c r="D7132" s="35" t="s">
        <v>3008</v>
      </c>
      <c r="E7132" s="35" t="s">
        <v>2133</v>
      </c>
      <c r="F7132" s="125">
        <v>2.9675802080449198</v>
      </c>
      <c r="G7132" s="126">
        <v>99.104545151758501</v>
      </c>
      <c r="H7132" s="37">
        <f>ACOS(COS(RADIANS(90-F7133)) * COS(RADIANS(90-F7132)) + SIN(RADIANS(90-F7133)) * SIN(RADIANS(90-F7132)) * COS(RADIANS(G7133-G7132))) * 6371392 * IFERROR(IF(AVERAGEIF('TT History'!$B:$B, D7132, 'TT History'!$E:$E) &gt; 9.8%, 1.1205, IF(AVERAGEIF('TT History'!$B:$B, D7132, 'TT History'!$E:$E) &gt;= 8.5%, 1.1055, 1.0525)), 1.0525)</f>
        <v>73.734154641208036</v>
      </c>
    </row>
    <row r="7133" spans="1:8" x14ac:dyDescent="0.25">
      <c r="A7133" t="s">
        <v>176</v>
      </c>
      <c r="B7133" t="str">
        <f>VLOOKUP(C7133, olt_db!$B$2:$E$70, 2, 0)</f>
        <v>OLT-SMGN-Mega_Land</v>
      </c>
      <c r="C7133" t="s">
        <v>2034</v>
      </c>
      <c r="D7133" s="35" t="s">
        <v>3008</v>
      </c>
      <c r="E7133" s="35" t="s">
        <v>2134</v>
      </c>
      <c r="F7133" s="125">
        <v>2.9675572534585202</v>
      </c>
      <c r="G7133" s="126">
        <v>99.103914733008494</v>
      </c>
      <c r="H7133" s="37">
        <f>ACOS(COS(RADIANS(90-F7134)) * COS(RADIANS(90-F7133)) + SIN(RADIANS(90-F7134)) * SIN(RADIANS(90-F7133)) * COS(RADIANS(G7134-G7133))) * 6371392 * IFERROR(IF(AVERAGEIF('TT History'!$B:$B, D7133, 'TT History'!$E:$E) &gt; 9.8%, 1.1205, IF(AVERAGEIF('TT History'!$B:$B, D7133, 'TT History'!$E:$E) &gt;= 8.5%, 1.1055, 1.0525)), 1.0525)</f>
        <v>98.8133333646784</v>
      </c>
    </row>
    <row r="7134" spans="1:8" x14ac:dyDescent="0.25">
      <c r="A7134" t="s">
        <v>176</v>
      </c>
      <c r="B7134" t="str">
        <f>VLOOKUP(C7134, olt_db!$B$2:$E$70, 2, 0)</f>
        <v>OLT-SMGN-Mega_Land</v>
      </c>
      <c r="C7134" t="s">
        <v>2034</v>
      </c>
      <c r="D7134" s="35" t="s">
        <v>3008</v>
      </c>
      <c r="E7134" s="35" t="s">
        <v>2135</v>
      </c>
      <c r="F7134" s="125">
        <v>2.9674955887602401</v>
      </c>
      <c r="G7134" s="126">
        <v>99.103071586852394</v>
      </c>
      <c r="H7134" s="37">
        <f>ACOS(COS(RADIANS(90-F7135)) * COS(RADIANS(90-F7134)) + SIN(RADIANS(90-F7135)) * SIN(RADIANS(90-F7134)) * COS(RADIANS(G7135-G7134))) * 6371392 * IFERROR(IF(AVERAGEIF('TT History'!$B:$B, D7134, 'TT History'!$E:$E) &gt; 9.8%, 1.1205, IF(AVERAGEIF('TT History'!$B:$B, D7134, 'TT History'!$E:$E) &gt;= 8.5%, 1.1055, 1.0525)), 1.0525)</f>
        <v>55.926179306525029</v>
      </c>
    </row>
    <row r="7135" spans="1:8" x14ac:dyDescent="0.25">
      <c r="A7135" t="s">
        <v>176</v>
      </c>
      <c r="B7135" t="str">
        <f>VLOOKUP(C7135, olt_db!$B$2:$E$70, 2, 0)</f>
        <v>OLT-SMGN-Mega_Land</v>
      </c>
      <c r="C7135" t="s">
        <v>2034</v>
      </c>
      <c r="D7135" s="35" t="s">
        <v>3008</v>
      </c>
      <c r="E7135" s="35" t="s">
        <v>2136</v>
      </c>
      <c r="F7135" s="125">
        <v>2.96746013829739</v>
      </c>
      <c r="G7135" s="126">
        <v>99.102594426035793</v>
      </c>
      <c r="H7135" s="37">
        <f>ACOS(COS(RADIANS(90-F7136)) * COS(RADIANS(90-F7135)) + SIN(RADIANS(90-F7136)) * SIN(RADIANS(90-F7135)) * COS(RADIANS(G7136-G7135))) * 6371392 * IFERROR(IF(AVERAGEIF('TT History'!$B:$B, D7135, 'TT History'!$E:$E) &gt; 9.8%, 1.1205, IF(AVERAGEIF('TT History'!$B:$B, D7135, 'TT History'!$E:$E) &gt;= 8.5%, 1.1055, 1.0525)), 1.0525)</f>
        <v>49.818673919009647</v>
      </c>
    </row>
    <row r="7136" spans="1:8" x14ac:dyDescent="0.25">
      <c r="A7136" t="s">
        <v>176</v>
      </c>
      <c r="B7136" t="str">
        <f>VLOOKUP(C7136, olt_db!$B$2:$E$70, 2, 0)</f>
        <v>OLT-SMGN-Mega_Land</v>
      </c>
      <c r="C7136" t="s">
        <v>2034</v>
      </c>
      <c r="D7136" s="35" t="s">
        <v>3008</v>
      </c>
      <c r="E7136" s="35" t="s">
        <v>2137</v>
      </c>
      <c r="F7136" s="125">
        <v>2.9674781328886199</v>
      </c>
      <c r="G7136" s="126">
        <v>99.102168579390806</v>
      </c>
      <c r="H7136" s="37">
        <f>ACOS(COS(RADIANS(90-F7137)) * COS(RADIANS(90-F7136)) + SIN(RADIANS(90-F7137)) * SIN(RADIANS(90-F7136)) * COS(RADIANS(G7137-G7136))) * 6371392 * IFERROR(IF(AVERAGEIF('TT History'!$B:$B, D7136, 'TT History'!$E:$E) &gt; 9.8%, 1.1205, IF(AVERAGEIF('TT History'!$B:$B, D7136, 'TT History'!$E:$E) &gt;= 8.5%, 1.1055, 1.0525)), 1.0525)</f>
        <v>77.211030450476343</v>
      </c>
    </row>
    <row r="7137" spans="1:8" x14ac:dyDescent="0.25">
      <c r="A7137" t="s">
        <v>176</v>
      </c>
      <c r="B7137" t="str">
        <f>VLOOKUP(C7137, olt_db!$B$2:$E$70, 2, 0)</f>
        <v>OLT-SMGN-Mega_Land</v>
      </c>
      <c r="C7137" t="s">
        <v>2034</v>
      </c>
      <c r="D7137" s="35" t="s">
        <v>3008</v>
      </c>
      <c r="E7137" s="35" t="s">
        <v>2138</v>
      </c>
      <c r="F7137" s="125">
        <v>2.9674554178322898</v>
      </c>
      <c r="G7137" s="126">
        <v>99.101508386868304</v>
      </c>
      <c r="H7137" s="37">
        <f>ACOS(COS(RADIANS(90-F7138)) * COS(RADIANS(90-F7137)) + SIN(RADIANS(90-F7138)) * SIN(RADIANS(90-F7137)) * COS(RADIANS(G7138-G7137))) * 6371392 * IFERROR(IF(AVERAGEIF('TT History'!$B:$B, D7137, 'TT History'!$E:$E) &gt; 9.8%, 1.1205, IF(AVERAGEIF('TT History'!$B:$B, D7137, 'TT History'!$E:$E) &gt;= 8.5%, 1.1055, 1.0525)), 1.0525)</f>
        <v>69.523770738537934</v>
      </c>
    </row>
    <row r="7138" spans="1:8" x14ac:dyDescent="0.25">
      <c r="A7138" t="s">
        <v>176</v>
      </c>
      <c r="B7138" t="str">
        <f>VLOOKUP(C7138, olt_db!$B$2:$E$70, 2, 0)</f>
        <v>OLT-SMGN-Mega_Land</v>
      </c>
      <c r="C7138" t="s">
        <v>2034</v>
      </c>
      <c r="D7138" s="35" t="s">
        <v>3008</v>
      </c>
      <c r="E7138" s="35" t="s">
        <v>2139</v>
      </c>
      <c r="F7138" s="125">
        <v>2.9673865710558398</v>
      </c>
      <c r="G7138" s="126">
        <v>99.100917579587403</v>
      </c>
      <c r="H7138" s="37">
        <f>ACOS(COS(RADIANS(90-F7139)) * COS(RADIANS(90-F7138)) + SIN(RADIANS(90-F7139)) * SIN(RADIANS(90-F7138)) * COS(RADIANS(G7139-G7138))) * 6371392 * IFERROR(IF(AVERAGEIF('TT History'!$B:$B, D7138, 'TT History'!$E:$E) &gt; 9.8%, 1.1205, IF(AVERAGEIF('TT History'!$B:$B, D7138, 'TT History'!$E:$E) &gt;= 8.5%, 1.1055, 1.0525)), 1.0525)</f>
        <v>53.792532032629971</v>
      </c>
    </row>
    <row r="7139" spans="1:8" x14ac:dyDescent="0.25">
      <c r="A7139" t="s">
        <v>176</v>
      </c>
      <c r="B7139" t="str">
        <f>VLOOKUP(C7139, olt_db!$B$2:$E$70, 2, 0)</f>
        <v>OLT-SMGN-Mega_Land</v>
      </c>
      <c r="C7139" t="s">
        <v>2034</v>
      </c>
      <c r="D7139" s="35" t="s">
        <v>3008</v>
      </c>
      <c r="E7139" s="35" t="s">
        <v>2140</v>
      </c>
      <c r="F7139" s="125">
        <v>2.9673578063123198</v>
      </c>
      <c r="G7139" s="126">
        <v>99.100458255463096</v>
      </c>
      <c r="H7139" s="37">
        <f>ACOS(COS(RADIANS(90-F7140)) * COS(RADIANS(90-F7139)) + SIN(RADIANS(90-F7140)) * SIN(RADIANS(90-F7139)) * COS(RADIANS(G7140-G7139))) * 6371392 * IFERROR(IF(AVERAGEIF('TT History'!$B:$B, D7139, 'TT History'!$E:$E) &gt; 9.8%, 1.1205, IF(AVERAGEIF('TT History'!$B:$B, D7139, 'TT History'!$E:$E) &gt;= 8.5%, 1.1055, 1.0525)), 1.0525)</f>
        <v>17.465259481805113</v>
      </c>
    </row>
    <row r="7140" spans="1:8" x14ac:dyDescent="0.25">
      <c r="A7140" t="s">
        <v>176</v>
      </c>
      <c r="B7140" t="str">
        <f>VLOOKUP(C7140, olt_db!$B$2:$E$70, 2, 0)</f>
        <v>OLT-SMGN-Mega_Land</v>
      </c>
      <c r="C7140" t="s">
        <v>2034</v>
      </c>
      <c r="D7140" s="35" t="s">
        <v>3008</v>
      </c>
      <c r="E7140" s="35" t="s">
        <v>1735</v>
      </c>
      <c r="F7140" s="125">
        <v>2.9674439082683599</v>
      </c>
      <c r="G7140" s="126">
        <v>99.100336209434602</v>
      </c>
      <c r="H7140" s="37">
        <f>ACOS(COS(RADIANS(90-F7141)) * COS(RADIANS(90-F7140)) + SIN(RADIANS(90-F7141)) * SIN(RADIANS(90-F7140)) * COS(RADIANS(G7141-G7140))) * 6371392 * IFERROR(IF(AVERAGEIF('TT History'!$B:$B, D7140, 'TT History'!$E:$E) &gt; 9.8%, 1.1205, IF(AVERAGEIF('TT History'!$B:$B, D7140, 'TT History'!$E:$E) &gt;= 8.5%, 1.1055, 1.0525)), 1.0525)</f>
        <v>62.692910399813222</v>
      </c>
    </row>
    <row r="7141" spans="1:8" x14ac:dyDescent="0.25">
      <c r="A7141" t="s">
        <v>176</v>
      </c>
      <c r="B7141" t="str">
        <f>VLOOKUP(C7141, olt_db!$B$2:$E$70, 2, 0)</f>
        <v>OLT-SMGN-Mega_Land</v>
      </c>
      <c r="C7141" t="s">
        <v>2034</v>
      </c>
      <c r="D7141" s="35" t="s">
        <v>3008</v>
      </c>
      <c r="E7141" s="35" t="s">
        <v>1736</v>
      </c>
      <c r="F7141" s="125">
        <v>2.96741939369387</v>
      </c>
      <c r="G7141" s="126">
        <v>99.099800397520596</v>
      </c>
      <c r="H7141" s="37">
        <f>ACOS(COS(RADIANS(90-F7142)) * COS(RADIANS(90-F7141)) + SIN(RADIANS(90-F7142)) * SIN(RADIANS(90-F7141)) * COS(RADIANS(G7142-G7141))) * 6371392 * IFERROR(IF(AVERAGEIF('TT History'!$B:$B, D7141, 'TT History'!$E:$E) &gt; 9.8%, 1.1205, IF(AVERAGEIF('TT History'!$B:$B, D7141, 'TT History'!$E:$E) &gt;= 8.5%, 1.1055, 1.0525)), 1.0525)</f>
        <v>50.673880441500131</v>
      </c>
    </row>
    <row r="7142" spans="1:8" x14ac:dyDescent="0.25">
      <c r="A7142" t="s">
        <v>176</v>
      </c>
      <c r="B7142" t="str">
        <f>VLOOKUP(C7142, olt_db!$B$2:$E$70, 2, 0)</f>
        <v>OLT-SMGN-Mega_Land</v>
      </c>
      <c r="C7142" t="s">
        <v>2034</v>
      </c>
      <c r="D7142" s="35" t="s">
        <v>3008</v>
      </c>
      <c r="E7142" s="35" t="s">
        <v>1737</v>
      </c>
      <c r="F7142" s="125">
        <v>2.9674119806261001</v>
      </c>
      <c r="G7142" s="126">
        <v>99.099366917714505</v>
      </c>
      <c r="H7142" s="37">
        <f>ACOS(COS(RADIANS(90-F7143)) * COS(RADIANS(90-F7142)) + SIN(RADIANS(90-F7143)) * SIN(RADIANS(90-F7142)) * COS(RADIANS(G7143-G7142))) * 6371392 * IFERROR(IF(AVERAGEIF('TT History'!$B:$B, D7142, 'TT History'!$E:$E) &gt; 9.8%, 1.1205, IF(AVERAGEIF('TT History'!$B:$B, D7142, 'TT History'!$E:$E) &gt;= 8.5%, 1.1055, 1.0525)), 1.0525)</f>
        <v>68.952538849374832</v>
      </c>
    </row>
    <row r="7143" spans="1:8" x14ac:dyDescent="0.25">
      <c r="A7143" t="s">
        <v>176</v>
      </c>
      <c r="B7143" t="str">
        <f>VLOOKUP(C7143, olt_db!$B$2:$E$70, 2, 0)</f>
        <v>OLT-SMGN-Mega_Land</v>
      </c>
      <c r="C7143" t="s">
        <v>2034</v>
      </c>
      <c r="D7143" s="35" t="s">
        <v>3008</v>
      </c>
      <c r="E7143" s="35" t="s">
        <v>1738</v>
      </c>
      <c r="F7143" s="125">
        <v>2.96734329726032</v>
      </c>
      <c r="G7143" s="126">
        <v>99.098781012618304</v>
      </c>
      <c r="H7143" s="37">
        <f>ACOS(COS(RADIANS(90-F7144)) * COS(RADIANS(90-F7143)) + SIN(RADIANS(90-F7144)) * SIN(RADIANS(90-F7143)) * COS(RADIANS(G7144-G7143))) * 6371392 * IFERROR(IF(AVERAGEIF('TT History'!$B:$B, D7143, 'TT History'!$E:$E) &gt; 9.8%, 1.1205, IF(AVERAGEIF('TT History'!$B:$B, D7143, 'TT History'!$E:$E) &gt;= 8.5%, 1.1055, 1.0525)), 1.0525)</f>
        <v>42.654634251073354</v>
      </c>
    </row>
    <row r="7144" spans="1:8" x14ac:dyDescent="0.25">
      <c r="A7144" t="s">
        <v>176</v>
      </c>
      <c r="B7144" t="str">
        <f>VLOOKUP(C7144, olt_db!$B$2:$E$70, 2, 0)</f>
        <v>OLT-SMGN-Mega_Land</v>
      </c>
      <c r="C7144" t="s">
        <v>2034</v>
      </c>
      <c r="D7144" s="35" t="s">
        <v>3008</v>
      </c>
      <c r="E7144" s="35" t="s">
        <v>1986</v>
      </c>
      <c r="F7144" s="125">
        <v>2.9673361141737602</v>
      </c>
      <c r="G7144" s="126">
        <v>99.098416149974696</v>
      </c>
      <c r="H7144" s="37">
        <f>ACOS(COS(RADIANS(90-F7145)) * COS(RADIANS(90-F7144)) + SIN(RADIANS(90-F7145)) * SIN(RADIANS(90-F7144)) * COS(RADIANS(G7145-G7144))) * 6371392 * IFERROR(IF(AVERAGEIF('TT History'!$B:$B, D7144, 'TT History'!$E:$E) &gt; 9.8%, 1.1205, IF(AVERAGEIF('TT History'!$B:$B, D7144, 'TT History'!$E:$E) &gt;= 8.5%, 1.1055, 1.0525)), 1.0525)</f>
        <v>89.380540965398097</v>
      </c>
    </row>
    <row r="7145" spans="1:8" x14ac:dyDescent="0.25">
      <c r="A7145" t="s">
        <v>176</v>
      </c>
      <c r="B7145" t="str">
        <f>VLOOKUP(C7145, olt_db!$B$2:$E$70, 2, 0)</f>
        <v>OLT-SMGN-Mega_Land</v>
      </c>
      <c r="C7145" t="s">
        <v>2034</v>
      </c>
      <c r="D7145" s="35" t="s">
        <v>3008</v>
      </c>
      <c r="E7145" s="35" t="s">
        <v>1985</v>
      </c>
      <c r="F7145" s="125">
        <v>2.9673195807225801</v>
      </c>
      <c r="G7145" s="126">
        <v>99.097651627604193</v>
      </c>
      <c r="H7145" s="37">
        <f>ACOS(COS(RADIANS(90-F7146)) * COS(RADIANS(90-F7145)) + SIN(RADIANS(90-F7146)) * SIN(RADIANS(90-F7145)) * COS(RADIANS(G7146-G7145))) * 6371392 * IFERROR(IF(AVERAGEIF('TT History'!$B:$B, D7145, 'TT History'!$E:$E) &gt; 9.8%, 1.1205, IF(AVERAGEIF('TT History'!$B:$B, D7145, 'TT History'!$E:$E) &gt;= 8.5%, 1.1055, 1.0525)), 1.0525)</f>
        <v>122.71186975629989</v>
      </c>
    </row>
    <row r="7146" spans="1:8" x14ac:dyDescent="0.25">
      <c r="A7146" t="s">
        <v>176</v>
      </c>
      <c r="B7146" t="str">
        <f>VLOOKUP(C7146, olt_db!$B$2:$E$70, 2, 0)</f>
        <v>OLT-SMGN-Mega_Land</v>
      </c>
      <c r="C7146" t="s">
        <v>2034</v>
      </c>
      <c r="D7146" s="35" t="s">
        <v>3008</v>
      </c>
      <c r="E7146" s="35" t="s">
        <v>1984</v>
      </c>
      <c r="F7146" s="125">
        <v>2.96724918161941</v>
      </c>
      <c r="G7146" s="126">
        <v>99.096604127155004</v>
      </c>
      <c r="H7146" s="37">
        <f>ACOS(COS(RADIANS(90-F7147)) * COS(RADIANS(90-F7146)) + SIN(RADIANS(90-F7147)) * SIN(RADIANS(90-F7146)) * COS(RADIANS(G7147-G7146))) * 6371392 * IFERROR(IF(AVERAGEIF('TT History'!$B:$B, D7146, 'TT History'!$E:$E) &gt; 9.8%, 1.1205, IF(AVERAGEIF('TT History'!$B:$B, D7146, 'TT History'!$E:$E) &gt;= 8.5%, 1.1055, 1.0525)), 1.0525)</f>
        <v>104.0512415635081</v>
      </c>
    </row>
    <row r="7147" spans="1:8" x14ac:dyDescent="0.25">
      <c r="A7147" t="s">
        <v>176</v>
      </c>
      <c r="B7147" t="str">
        <f>VLOOKUP(C7147, olt_db!$B$2:$E$70, 2, 0)</f>
        <v>OLT-SMGN-Mega_Land</v>
      </c>
      <c r="C7147" t="s">
        <v>2034</v>
      </c>
      <c r="D7147" s="35" t="s">
        <v>3008</v>
      </c>
      <c r="E7147" s="35" t="s">
        <v>1983</v>
      </c>
      <c r="F7147" s="125">
        <v>2.9671876269620499</v>
      </c>
      <c r="G7147" s="126">
        <v>99.095716046693695</v>
      </c>
      <c r="H7147" s="37">
        <f>ACOS(COS(RADIANS(90-F7148)) * COS(RADIANS(90-F7147)) + SIN(RADIANS(90-F7148)) * SIN(RADIANS(90-F7147)) * COS(RADIANS(G7148-G7147))) * 6371392 * IFERROR(IF(AVERAGEIF('TT History'!$B:$B, D7147, 'TT History'!$E:$E) &gt; 9.8%, 1.1205, IF(AVERAGEIF('TT History'!$B:$B, D7147, 'TT History'!$E:$E) &gt;= 8.5%, 1.1055, 1.0525)), 1.0525)</f>
        <v>43.671123374045671</v>
      </c>
    </row>
    <row r="7148" spans="1:8" x14ac:dyDescent="0.25">
      <c r="A7148" t="s">
        <v>176</v>
      </c>
      <c r="B7148" t="str">
        <f>VLOOKUP(C7148, olt_db!$B$2:$E$70, 2, 0)</f>
        <v>OLT-SMGN-Mega_Land</v>
      </c>
      <c r="C7148" t="s">
        <v>2034</v>
      </c>
      <c r="D7148" s="35" t="s">
        <v>3008</v>
      </c>
      <c r="E7148" s="35" t="s">
        <v>1982</v>
      </c>
      <c r="F7148" s="125">
        <v>2.9671699488354899</v>
      </c>
      <c r="G7148" s="126">
        <v>99.095342835536997</v>
      </c>
      <c r="H7148" s="37">
        <f>ACOS(COS(RADIANS(90-F7149)) * COS(RADIANS(90-F7148)) + SIN(RADIANS(90-F7149)) * SIN(RADIANS(90-F7148)) * COS(RADIANS(G7149-G7148))) * 6371392 * IFERROR(IF(AVERAGEIF('TT History'!$B:$B, D7148, 'TT History'!$E:$E) &gt; 9.8%, 1.1205, IF(AVERAGEIF('TT History'!$B:$B, D7148, 'TT History'!$E:$E) &gt;= 8.5%, 1.1055, 1.0525)), 1.0525)</f>
        <v>85.896225139025987</v>
      </c>
    </row>
    <row r="7149" spans="1:8" x14ac:dyDescent="0.25">
      <c r="A7149" t="s">
        <v>176</v>
      </c>
      <c r="B7149" t="str">
        <f>VLOOKUP(C7149, olt_db!$B$2:$E$70, 2, 0)</f>
        <v>OLT-SMGN-Mega_Land</v>
      </c>
      <c r="C7149" t="s">
        <v>2034</v>
      </c>
      <c r="D7149" s="35" t="s">
        <v>3008</v>
      </c>
      <c r="E7149" s="35" t="s">
        <v>1981</v>
      </c>
      <c r="F7149" s="125">
        <v>2.9671356193317302</v>
      </c>
      <c r="G7149" s="126">
        <v>99.0946087489924</v>
      </c>
      <c r="H7149" s="37">
        <f>ACOS(COS(RADIANS(90-F7150)) * COS(RADIANS(90-F7149)) + SIN(RADIANS(90-F7150)) * SIN(RADIANS(90-F7149)) * COS(RADIANS(G7150-G7149))) * 6371392 * IFERROR(IF(AVERAGEIF('TT History'!$B:$B, D7149, 'TT History'!$E:$E) &gt; 9.8%, 1.1205, IF(AVERAGEIF('TT History'!$B:$B, D7149, 'TT History'!$E:$E) &gt;= 8.5%, 1.1055, 1.0525)), 1.0525)</f>
        <v>59.032069983554734</v>
      </c>
    </row>
    <row r="7150" spans="1:8" x14ac:dyDescent="0.25">
      <c r="A7150" t="s">
        <v>176</v>
      </c>
      <c r="B7150" t="str">
        <f>VLOOKUP(C7150, olt_db!$B$2:$E$70, 2, 0)</f>
        <v>OLT-SMGN-Mega_Land</v>
      </c>
      <c r="C7150" t="s">
        <v>2034</v>
      </c>
      <c r="D7150" s="35" t="s">
        <v>3008</v>
      </c>
      <c r="E7150" s="35" t="s">
        <v>1980</v>
      </c>
      <c r="F7150" s="125">
        <v>2.9671034871233202</v>
      </c>
      <c r="G7150" s="126">
        <v>99.094104722311599</v>
      </c>
      <c r="H7150" s="37">
        <f>ACOS(COS(RADIANS(90-F7151)) * COS(RADIANS(90-F7150)) + SIN(RADIANS(90-F7151)) * SIN(RADIANS(90-F7150)) * COS(RADIANS(G7151-G7150))) * 6371392 * IFERROR(IF(AVERAGEIF('TT History'!$B:$B, D7150, 'TT History'!$E:$E) &gt; 9.8%, 1.1205, IF(AVERAGEIF('TT History'!$B:$B, D7150, 'TT History'!$E:$E) &gt;= 8.5%, 1.1055, 1.0525)), 1.0525)</f>
        <v>64.721678598396011</v>
      </c>
    </row>
    <row r="7151" spans="1:8" x14ac:dyDescent="0.25">
      <c r="A7151" t="s">
        <v>176</v>
      </c>
      <c r="B7151" t="str">
        <f>VLOOKUP(C7151, olt_db!$B$2:$E$70, 2, 0)</f>
        <v>OLT-SMGN-Mega_Land</v>
      </c>
      <c r="C7151" t="s">
        <v>2034</v>
      </c>
      <c r="D7151" s="35" t="s">
        <v>3008</v>
      </c>
      <c r="E7151" s="35" t="s">
        <v>1979</v>
      </c>
      <c r="F7151" s="125">
        <v>2.96706554003964</v>
      </c>
      <c r="G7151" s="126">
        <v>99.093552296860906</v>
      </c>
      <c r="H7151" s="37">
        <f>ACOS(COS(RADIANS(90-F7152)) * COS(RADIANS(90-F7151)) + SIN(RADIANS(90-F7152)) * SIN(RADIANS(90-F7151)) * COS(RADIANS(G7152-G7151))) * 6371392 * IFERROR(IF(AVERAGEIF('TT History'!$B:$B, D7151, 'TT History'!$E:$E) &gt; 9.8%, 1.1205, IF(AVERAGEIF('TT History'!$B:$B, D7151, 'TT History'!$E:$E) &gt;= 8.5%, 1.1055, 1.0525)), 1.0525)</f>
        <v>94.470292623984434</v>
      </c>
    </row>
    <row r="7152" spans="1:8" x14ac:dyDescent="0.25">
      <c r="A7152" t="s">
        <v>176</v>
      </c>
      <c r="B7152" t="str">
        <f>VLOOKUP(C7152, olt_db!$B$2:$E$70, 2, 0)</f>
        <v>OLT-SMGN-Mega_Land</v>
      </c>
      <c r="C7152" t="s">
        <v>2034</v>
      </c>
      <c r="D7152" s="35" t="s">
        <v>3008</v>
      </c>
      <c r="E7152" s="35" t="s">
        <v>1978</v>
      </c>
      <c r="F7152" s="125">
        <v>2.9670333933743098</v>
      </c>
      <c r="G7152" s="126">
        <v>99.092744691321201</v>
      </c>
      <c r="H7152" s="37">
        <f>ACOS(COS(RADIANS(90-F7153)) * COS(RADIANS(90-F7152)) + SIN(RADIANS(90-F7153)) * SIN(RADIANS(90-F7152)) * COS(RADIANS(G7153-G7152))) * 6371392 * IFERROR(IF(AVERAGEIF('TT History'!$B:$B, D7152, 'TT History'!$E:$E) &gt; 9.8%, 1.1205, IF(AVERAGEIF('TT History'!$B:$B, D7152, 'TT History'!$E:$E) &gt;= 8.5%, 1.1055, 1.0525)), 1.0525)</f>
        <v>96.032299831773031</v>
      </c>
    </row>
    <row r="7153" spans="1:8" x14ac:dyDescent="0.25">
      <c r="A7153" t="s">
        <v>176</v>
      </c>
      <c r="B7153" t="str">
        <f>VLOOKUP(C7153, olt_db!$B$2:$E$70, 2, 0)</f>
        <v>OLT-SMGN-Mega_Land</v>
      </c>
      <c r="C7153" t="s">
        <v>2034</v>
      </c>
      <c r="D7153" s="35" t="s">
        <v>3008</v>
      </c>
      <c r="E7153" s="35" t="s">
        <v>1977</v>
      </c>
      <c r="F7153" s="125">
        <v>2.9669832766581798</v>
      </c>
      <c r="G7153" s="126">
        <v>99.091924614628695</v>
      </c>
      <c r="H7153" s="37">
        <f>ACOS(COS(RADIANS(90-F7154)) * COS(RADIANS(90-F7153)) + SIN(RADIANS(90-F7154)) * SIN(RADIANS(90-F7153)) * COS(RADIANS(G7154-G7153))) * 6371392 * IFERROR(IF(AVERAGEIF('TT History'!$B:$B, D7153, 'TT History'!$E:$E) &gt; 9.8%, 1.1205, IF(AVERAGEIF('TT History'!$B:$B, D7153, 'TT History'!$E:$E) &gt;= 8.5%, 1.1055, 1.0525)), 1.0525)</f>
        <v>77.765064329966791</v>
      </c>
    </row>
    <row r="7154" spans="1:8" x14ac:dyDescent="0.25">
      <c r="A7154" t="s">
        <v>176</v>
      </c>
      <c r="B7154" t="str">
        <f>VLOOKUP(C7154, olt_db!$B$2:$E$70, 2, 0)</f>
        <v>OLT-SMGN-Mega_Land</v>
      </c>
      <c r="C7154" t="s">
        <v>2034</v>
      </c>
      <c r="D7154" s="35" t="s">
        <v>3008</v>
      </c>
      <c r="E7154" s="35" t="s">
        <v>1976</v>
      </c>
      <c r="F7154" s="125">
        <v>2.96695993039922</v>
      </c>
      <c r="G7154" s="126">
        <v>99.091259700920901</v>
      </c>
      <c r="H7154" s="37">
        <f>ACOS(COS(RADIANS(90-F7155)) * COS(RADIANS(90-F7154)) + SIN(RADIANS(90-F7155)) * SIN(RADIANS(90-F7154)) * COS(RADIANS(G7155-G7154))) * 6371392 * IFERROR(IF(AVERAGEIF('TT History'!$B:$B, D7154, 'TT History'!$E:$E) &gt; 9.8%, 1.1205, IF(AVERAGEIF('TT History'!$B:$B, D7154, 'TT History'!$E:$E) &gt;= 8.5%, 1.1055, 1.0525)), 1.0525)</f>
        <v>47.94656512034306</v>
      </c>
    </row>
    <row r="7155" spans="1:8" x14ac:dyDescent="0.25">
      <c r="A7155" t="s">
        <v>176</v>
      </c>
      <c r="B7155" t="str">
        <f>VLOOKUP(C7155, olt_db!$B$2:$E$70, 2, 0)</f>
        <v>OLT-SMGN-Mega_Land</v>
      </c>
      <c r="C7155" t="s">
        <v>2034</v>
      </c>
      <c r="D7155" s="35" t="s">
        <v>3008</v>
      </c>
      <c r="E7155" s="35" t="s">
        <v>1975</v>
      </c>
      <c r="F7155" s="125">
        <v>2.9669442555768701</v>
      </c>
      <c r="G7155" s="126">
        <v>99.090849792105004</v>
      </c>
      <c r="H7155" s="37">
        <f>ACOS(COS(RADIANS(90-F7156)) * COS(RADIANS(90-F7155)) + SIN(RADIANS(90-F7156)) * SIN(RADIANS(90-F7155)) * COS(RADIANS(G7156-G7155))) * 6371392 * IFERROR(IF(AVERAGEIF('TT History'!$B:$B, D7155, 'TT History'!$E:$E) &gt; 9.8%, 1.1205, IF(AVERAGEIF('TT History'!$B:$B, D7155, 'TT History'!$E:$E) &gt;= 8.5%, 1.1055, 1.0525)), 1.0525)</f>
        <v>80.173363588491199</v>
      </c>
    </row>
    <row r="7156" spans="1:8" x14ac:dyDescent="0.25">
      <c r="A7156" t="s">
        <v>176</v>
      </c>
      <c r="B7156" t="str">
        <f>VLOOKUP(C7156, olt_db!$B$2:$E$70, 2, 0)</f>
        <v>OLT-SMGN-Mega_Land</v>
      </c>
      <c r="C7156" t="s">
        <v>2034</v>
      </c>
      <c r="D7156" s="35" t="s">
        <v>3008</v>
      </c>
      <c r="E7156" s="35" t="s">
        <v>1974</v>
      </c>
      <c r="F7156" s="125">
        <v>2.9669076897714799</v>
      </c>
      <c r="G7156" s="126">
        <v>99.090164841418598</v>
      </c>
      <c r="H7156" s="37">
        <f>ACOS(COS(RADIANS(90-F7157)) * COS(RADIANS(90-F7156)) + SIN(RADIANS(90-F7157)) * SIN(RADIANS(90-F7156)) * COS(RADIANS(G7157-G7156))) * 6371392 * IFERROR(IF(AVERAGEIF('TT History'!$B:$B, D7156, 'TT History'!$E:$E) &gt; 9.8%, 1.1205, IF(AVERAGEIF('TT History'!$B:$B, D7156, 'TT History'!$E:$E) &gt;= 8.5%, 1.1055, 1.0525)), 1.0525)</f>
        <v>99.028134898673031</v>
      </c>
    </row>
    <row r="7157" spans="1:8" x14ac:dyDescent="0.25">
      <c r="A7157" t="s">
        <v>176</v>
      </c>
      <c r="B7157" t="str">
        <f>VLOOKUP(C7157, olt_db!$B$2:$E$70, 2, 0)</f>
        <v>OLT-SMGN-Mega_Land</v>
      </c>
      <c r="C7157" t="s">
        <v>2034</v>
      </c>
      <c r="D7157" s="35" t="s">
        <v>3008</v>
      </c>
      <c r="E7157" s="35" t="s">
        <v>1973</v>
      </c>
      <c r="F7157" s="125">
        <v>2.9668124643485498</v>
      </c>
      <c r="G7157" s="126">
        <v>99.089322982100896</v>
      </c>
      <c r="H7157" s="37">
        <f>ACOS(COS(RADIANS(90-F7158)) * COS(RADIANS(90-F7157)) + SIN(RADIANS(90-F7158)) * SIN(RADIANS(90-F7157)) * COS(RADIANS(G7158-G7157))) * 6371392 * IFERROR(IF(AVERAGEIF('TT History'!$B:$B, D7157, 'TT History'!$E:$E) &gt; 9.8%, 1.1205, IF(AVERAGEIF('TT History'!$B:$B, D7157, 'TT History'!$E:$E) &gt;= 8.5%, 1.1055, 1.0525)), 1.0525)</f>
        <v>63.926818426825115</v>
      </c>
    </row>
    <row r="7158" spans="1:8" x14ac:dyDescent="0.25">
      <c r="A7158" t="s">
        <v>176</v>
      </c>
      <c r="B7158" t="str">
        <f>VLOOKUP(C7158, olt_db!$B$2:$E$70, 2, 0)</f>
        <v>OLT-SMGN-Mega_Land</v>
      </c>
      <c r="C7158" t="s">
        <v>2034</v>
      </c>
      <c r="D7158" s="35" t="s">
        <v>3008</v>
      </c>
      <c r="E7158" s="35" t="s">
        <v>2141</v>
      </c>
      <c r="F7158" s="125">
        <v>2.96676495995204</v>
      </c>
      <c r="G7158" s="126">
        <v>99.088778124802403</v>
      </c>
      <c r="H7158" s="37">
        <f>ACOS(COS(RADIANS(90-F7159)) * COS(RADIANS(90-F7158)) + SIN(RADIANS(90-F7159)) * SIN(RADIANS(90-F7158)) * COS(RADIANS(G7159-G7158))) * 6371392 * IFERROR(IF(AVERAGEIF('TT History'!$B:$B, D7158, 'TT History'!$E:$E) &gt; 9.8%, 1.1205, IF(AVERAGEIF('TT History'!$B:$B, D7158, 'TT History'!$E:$E) &gt;= 8.5%, 1.1055, 1.0525)), 1.0525)</f>
        <v>91.011112679739469</v>
      </c>
    </row>
    <row r="7159" spans="1:8" x14ac:dyDescent="0.25">
      <c r="A7159" t="s">
        <v>176</v>
      </c>
      <c r="B7159" t="str">
        <f>VLOOKUP(C7159, olt_db!$B$2:$E$70, 2, 0)</f>
        <v>OLT-SMGN-Mega_Land</v>
      </c>
      <c r="C7159" t="s">
        <v>2034</v>
      </c>
      <c r="D7159" s="35" t="s">
        <v>3008</v>
      </c>
      <c r="E7159" s="35" t="s">
        <v>2142</v>
      </c>
      <c r="F7159" s="125">
        <v>2.9664816917437502</v>
      </c>
      <c r="G7159" s="126">
        <v>99.088052975555996</v>
      </c>
      <c r="H7159" s="37">
        <f>ACOS(COS(RADIANS(90-F7160)) * COS(RADIANS(90-F7159)) + SIN(RADIANS(90-F7160)) * SIN(RADIANS(90-F7159)) * COS(RADIANS(G7160-G7159))) * 6371392 * IFERROR(IF(AVERAGEIF('TT History'!$B:$B, D7159, 'TT History'!$E:$E) &gt; 9.8%, 1.1205, IF(AVERAGEIF('TT History'!$B:$B, D7159, 'TT History'!$E:$E) &gt;= 8.5%, 1.1055, 1.0525)), 1.0525)</f>
        <v>37.956059169467778</v>
      </c>
    </row>
    <row r="7160" spans="1:8" x14ac:dyDescent="0.25">
      <c r="A7160" t="s">
        <v>176</v>
      </c>
      <c r="B7160" t="str">
        <f>VLOOKUP(C7160, olt_db!$B$2:$E$70, 2, 0)</f>
        <v>OLT-SMGN-Mega_Land</v>
      </c>
      <c r="C7160" t="s">
        <v>2034</v>
      </c>
      <c r="D7160" s="35" t="s">
        <v>3008</v>
      </c>
      <c r="E7160" s="35" t="s">
        <v>2143</v>
      </c>
      <c r="F7160" s="125">
        <v>2.9662840622325901</v>
      </c>
      <c r="G7160" s="126">
        <v>99.087795504768593</v>
      </c>
      <c r="H7160" s="37">
        <f>ACOS(COS(RADIANS(90-F7161)) * COS(RADIANS(90-F7160)) + SIN(RADIANS(90-F7161)) * SIN(RADIANS(90-F7160)) * COS(RADIANS(G7161-G7160))) * 6371392 * IFERROR(IF(AVERAGEIF('TT History'!$B:$B, D7160, 'TT History'!$E:$E) &gt; 9.8%, 1.1205, IF(AVERAGEIF('TT History'!$B:$B, D7160, 'TT History'!$E:$E) &gt;= 8.5%, 1.1055, 1.0525)), 1.0525)</f>
        <v>45.137931184782772</v>
      </c>
    </row>
    <row r="7161" spans="1:8" x14ac:dyDescent="0.25">
      <c r="A7161" t="s">
        <v>176</v>
      </c>
      <c r="B7161" t="str">
        <f>VLOOKUP(C7161, olt_db!$B$2:$E$70, 2, 0)</f>
        <v>OLT-SMGN-Mega_Land</v>
      </c>
      <c r="C7161" t="s">
        <v>2034</v>
      </c>
      <c r="D7161" s="35" t="s">
        <v>3008</v>
      </c>
      <c r="E7161" s="35" t="s">
        <v>2144</v>
      </c>
      <c r="F7161" s="125">
        <v>2.9659875661388702</v>
      </c>
      <c r="G7161" s="126">
        <v>99.087548546080697</v>
      </c>
      <c r="H7161" s="37">
        <f>ACOS(COS(RADIANS(90-F7162)) * COS(RADIANS(90-F7161)) + SIN(RADIANS(90-F7162)) * SIN(RADIANS(90-F7161)) * COS(RADIANS(G7162-G7161))) * 6371392 * IFERROR(IF(AVERAGEIF('TT History'!$B:$B, D7161, 'TT History'!$E:$E) &gt; 9.8%, 1.1205, IF(AVERAGEIF('TT History'!$B:$B, D7161, 'TT History'!$E:$E) &gt;= 8.5%, 1.1055, 1.0525)), 1.0525)</f>
        <v>54.8710470227103</v>
      </c>
    </row>
    <row r="7162" spans="1:8" x14ac:dyDescent="0.25">
      <c r="A7162" t="s">
        <v>176</v>
      </c>
      <c r="B7162" t="str">
        <f>VLOOKUP(C7162, olt_db!$B$2:$E$70, 2, 0)</f>
        <v>OLT-SMGN-Mega_Land</v>
      </c>
      <c r="C7162" t="s">
        <v>2034</v>
      </c>
      <c r="D7162" s="35" t="s">
        <v>3008</v>
      </c>
      <c r="E7162" s="35" t="s">
        <v>2145</v>
      </c>
      <c r="F7162" s="125">
        <v>2.9656223791352199</v>
      </c>
      <c r="G7162" s="126">
        <v>99.0872541553953</v>
      </c>
      <c r="H7162" s="37">
        <f>ACOS(COS(RADIANS(90-F7163)) * COS(RADIANS(90-F7162)) + SIN(RADIANS(90-F7163)) * SIN(RADIANS(90-F7162)) * COS(RADIANS(G7163-G7162))) * 6371392 * IFERROR(IF(AVERAGEIF('TT History'!$B:$B, D7162, 'TT History'!$E:$E) &gt; 9.8%, 1.1205, IF(AVERAGEIF('TT History'!$B:$B, D7162, 'TT History'!$E:$E) &gt;= 8.5%, 1.1055, 1.0525)), 1.0525)</f>
        <v>36.580394723829748</v>
      </c>
    </row>
    <row r="7163" spans="1:8" x14ac:dyDescent="0.25">
      <c r="A7163" t="s">
        <v>176</v>
      </c>
      <c r="B7163" t="str">
        <f>VLOOKUP(C7163, olt_db!$B$2:$E$70, 2, 0)</f>
        <v>OLT-SMGN-Mega_Land</v>
      </c>
      <c r="C7163" t="s">
        <v>2034</v>
      </c>
      <c r="D7163" s="35" t="s">
        <v>3008</v>
      </c>
      <c r="E7163" s="35" t="s">
        <v>2146</v>
      </c>
      <c r="F7163" s="125">
        <v>2.9653649037721102</v>
      </c>
      <c r="G7163" s="126">
        <v>99.087076740546195</v>
      </c>
      <c r="H7163" s="37">
        <f>ACOS(COS(RADIANS(90-F7164)) * COS(RADIANS(90-F7163)) + SIN(RADIANS(90-F7164)) * SIN(RADIANS(90-F7163)) * COS(RADIANS(G7164-G7163))) * 6371392 * IFERROR(IF(AVERAGEIF('TT History'!$B:$B, D7163, 'TT History'!$E:$E) &gt; 9.8%, 1.1205, IF(AVERAGEIF('TT History'!$B:$B, D7163, 'TT History'!$E:$E) &gt;= 8.5%, 1.1055, 1.0525)), 1.0525)</f>
        <v>62.579167897385425</v>
      </c>
    </row>
    <row r="7164" spans="1:8" x14ac:dyDescent="0.25">
      <c r="A7164" t="s">
        <v>176</v>
      </c>
      <c r="B7164" t="str">
        <f>VLOOKUP(C7164, olt_db!$B$2:$E$70, 2, 0)</f>
        <v>OLT-SMGN-Mega_Land</v>
      </c>
      <c r="C7164" t="s">
        <v>2034</v>
      </c>
      <c r="D7164" s="35" t="s">
        <v>3008</v>
      </c>
      <c r="E7164" s="35" t="s">
        <v>2147</v>
      </c>
      <c r="F7164" s="125">
        <v>2.9649564056528601</v>
      </c>
      <c r="G7164" s="126">
        <v>99.086731293105899</v>
      </c>
      <c r="H7164" s="37">
        <f>ACOS(COS(RADIANS(90-F7165)) * COS(RADIANS(90-F7164)) + SIN(RADIANS(90-F7165)) * SIN(RADIANS(90-F7164)) * COS(RADIANS(G7165-G7164))) * 6371392 * IFERROR(IF(AVERAGEIF('TT History'!$B:$B, D7164, 'TT History'!$E:$E) &gt; 9.8%, 1.1205, IF(AVERAGEIF('TT History'!$B:$B, D7164, 'TT History'!$E:$E) &gt;= 8.5%, 1.1055, 1.0525)), 1.0525)</f>
        <v>41.670511509197333</v>
      </c>
    </row>
    <row r="7165" spans="1:8" x14ac:dyDescent="0.25">
      <c r="A7165" t="s">
        <v>176</v>
      </c>
      <c r="B7165" t="str">
        <f>VLOOKUP(C7165, olt_db!$B$2:$E$70, 2, 0)</f>
        <v>OLT-SMGN-Mega_Land</v>
      </c>
      <c r="C7165" t="s">
        <v>2034</v>
      </c>
      <c r="D7165" s="35" t="s">
        <v>3008</v>
      </c>
      <c r="E7165" s="35" t="s">
        <v>2148</v>
      </c>
      <c r="F7165" s="125">
        <v>2.9646144619877499</v>
      </c>
      <c r="G7165" s="126">
        <v>99.086631975837705</v>
      </c>
      <c r="H7165" s="37">
        <f>ACOS(COS(RADIANS(90-F7166)) * COS(RADIANS(90-F7165)) + SIN(RADIANS(90-F7166)) * SIN(RADIANS(90-F7165)) * COS(RADIANS(G7166-G7165))) * 6371392 * IFERROR(IF(AVERAGEIF('TT History'!$B:$B, D7165, 'TT History'!$E:$E) &gt; 9.8%, 1.1205, IF(AVERAGEIF('TT History'!$B:$B, D7165, 'TT History'!$E:$E) &gt;= 8.5%, 1.1055, 1.0525)), 1.0525)</f>
        <v>49.065784933582222</v>
      </c>
    </row>
    <row r="7166" spans="1:8" x14ac:dyDescent="0.25">
      <c r="A7166" t="s">
        <v>176</v>
      </c>
      <c r="B7166" t="str">
        <f>VLOOKUP(C7166, olt_db!$B$2:$E$70, 2, 0)</f>
        <v>OLT-SMGN-Mega_Land</v>
      </c>
      <c r="C7166" t="s">
        <v>2034</v>
      </c>
      <c r="D7166" s="35" t="s">
        <v>3008</v>
      </c>
      <c r="E7166" s="35" t="s">
        <v>2149</v>
      </c>
      <c r="F7166" s="125">
        <v>2.9642718208369399</v>
      </c>
      <c r="G7166" s="126">
        <v>99.086390105017998</v>
      </c>
      <c r="H7166" s="37">
        <f>ACOS(COS(RADIANS(90-F7167)) * COS(RADIANS(90-F7166)) + SIN(RADIANS(90-F7167)) * SIN(RADIANS(90-F7166)) * COS(RADIANS(G7167-G7166))) * 6371392 * IFERROR(IF(AVERAGEIF('TT History'!$B:$B, D7166, 'TT History'!$E:$E) &gt; 9.8%, 1.1205, IF(AVERAGEIF('TT History'!$B:$B, D7166, 'TT History'!$E:$E) &gt;= 8.5%, 1.1055, 1.0525)), 1.0525)</f>
        <v>45.797635360527863</v>
      </c>
    </row>
    <row r="7167" spans="1:8" x14ac:dyDescent="0.25">
      <c r="A7167" t="s">
        <v>176</v>
      </c>
      <c r="B7167" t="str">
        <f>VLOOKUP(C7167, olt_db!$B$2:$E$70, 2, 0)</f>
        <v>OLT-SMGN-Mega_Land</v>
      </c>
      <c r="C7167" t="s">
        <v>2034</v>
      </c>
      <c r="D7167" s="35" t="s">
        <v>3008</v>
      </c>
      <c r="E7167" s="35" t="s">
        <v>2150</v>
      </c>
      <c r="F7167" s="125">
        <v>2.9639789254848101</v>
      </c>
      <c r="G7167" s="126">
        <v>99.086130281352695</v>
      </c>
      <c r="H7167" s="37">
        <f>ACOS(COS(RADIANS(90-F7168)) * COS(RADIANS(90-F7167)) + SIN(RADIANS(90-F7168)) * SIN(RADIANS(90-F7167)) * COS(RADIANS(G7168-G7167))) * 6371392 * IFERROR(IF(AVERAGEIF('TT History'!$B:$B, D7167, 'TT History'!$E:$E) &gt; 9.8%, 1.1205, IF(AVERAGEIF('TT History'!$B:$B, D7167, 'TT History'!$E:$E) &gt;= 8.5%, 1.1055, 1.0525)), 1.0525)</f>
        <v>41.282556880679373</v>
      </c>
    </row>
    <row r="7168" spans="1:8" x14ac:dyDescent="0.25">
      <c r="A7168" t="s">
        <v>176</v>
      </c>
      <c r="B7168" t="str">
        <f>VLOOKUP(C7168, olt_db!$B$2:$E$70, 2, 0)</f>
        <v>OLT-SMGN-Mega_Land</v>
      </c>
      <c r="C7168" t="s">
        <v>2034</v>
      </c>
      <c r="D7168" s="35" t="s">
        <v>3008</v>
      </c>
      <c r="E7168" s="35" t="s">
        <v>2151</v>
      </c>
      <c r="F7168" s="125">
        <v>2.9637454634793299</v>
      </c>
      <c r="G7168" s="126">
        <v>99.085865525242696</v>
      </c>
      <c r="H7168" s="37">
        <f>ACOS(COS(RADIANS(90-F7169)) * COS(RADIANS(90-F7168)) + SIN(RADIANS(90-F7169)) * SIN(RADIANS(90-F7168)) * COS(RADIANS(G7169-G7168))) * 6371392 * IFERROR(IF(AVERAGEIF('TT History'!$B:$B, D7168, 'TT History'!$E:$E) &gt; 9.8%, 1.1205, IF(AVERAGEIF('TT History'!$B:$B, D7168, 'TT History'!$E:$E) &gt;= 8.5%, 1.1055, 1.0525)), 1.0525)</f>
        <v>49.879366986631467</v>
      </c>
    </row>
    <row r="7169" spans="1:8" x14ac:dyDescent="0.25">
      <c r="A7169" t="s">
        <v>176</v>
      </c>
      <c r="B7169" t="str">
        <f>VLOOKUP(C7169, olt_db!$B$2:$E$70, 2, 0)</f>
        <v>OLT-SMGN-Mega_Land</v>
      </c>
      <c r="C7169" t="s">
        <v>2034</v>
      </c>
      <c r="D7169" s="35" t="s">
        <v>3008</v>
      </c>
      <c r="E7169" s="35" t="s">
        <v>2152</v>
      </c>
      <c r="F7169" s="125">
        <v>2.9634809434206799</v>
      </c>
      <c r="G7169" s="126">
        <v>99.0855309314789</v>
      </c>
      <c r="H7169" s="37">
        <f>ACOS(COS(RADIANS(90-F7170)) * COS(RADIANS(90-F7169)) + SIN(RADIANS(90-F7170)) * SIN(RADIANS(90-F7169)) * COS(RADIANS(G7170-G7169))) * 6371392 * IFERROR(IF(AVERAGEIF('TT History'!$B:$B, D7169, 'TT History'!$E:$E) &gt; 9.8%, 1.1205, IF(AVERAGEIF('TT History'!$B:$B, D7169, 'TT History'!$E:$E) &gt;= 8.5%, 1.1055, 1.0525)), 1.0525)</f>
        <v>50.72311816653125</v>
      </c>
    </row>
    <row r="7170" spans="1:8" x14ac:dyDescent="0.25">
      <c r="A7170" t="s">
        <v>176</v>
      </c>
      <c r="B7170" t="str">
        <f>VLOOKUP(C7170, olt_db!$B$2:$E$70, 2, 0)</f>
        <v>OLT-SMGN-Mega_Land</v>
      </c>
      <c r="C7170" t="s">
        <v>2034</v>
      </c>
      <c r="D7170" s="35" t="s">
        <v>3008</v>
      </c>
      <c r="E7170" s="35" t="s">
        <v>2153</v>
      </c>
      <c r="F7170" s="125">
        <v>2.9632463972085001</v>
      </c>
      <c r="G7170" s="126">
        <v>99.085166014387298</v>
      </c>
      <c r="H7170" s="37">
        <f>ACOS(COS(RADIANS(90-F7171)) * COS(RADIANS(90-F7170)) + SIN(RADIANS(90-F7171)) * SIN(RADIANS(90-F7170)) * COS(RADIANS(G7171-G7170))) * 6371392 * IFERROR(IF(AVERAGEIF('TT History'!$B:$B, D7170, 'TT History'!$E:$E) &gt; 9.8%, 1.1205, IF(AVERAGEIF('TT History'!$B:$B, D7170, 'TT History'!$E:$E) &gt;= 8.5%, 1.1055, 1.0525)), 1.0525)</f>
        <v>45.816708739909004</v>
      </c>
    </row>
    <row r="7171" spans="1:8" x14ac:dyDescent="0.25">
      <c r="A7171" t="s">
        <v>176</v>
      </c>
      <c r="B7171" t="str">
        <f>VLOOKUP(C7171, olt_db!$B$2:$E$70, 2, 0)</f>
        <v>OLT-SMGN-Mega_Land</v>
      </c>
      <c r="C7171" t="s">
        <v>2034</v>
      </c>
      <c r="D7171" s="35" t="s">
        <v>3008</v>
      </c>
      <c r="E7171" s="35" t="s">
        <v>2154</v>
      </c>
      <c r="F7171" s="125">
        <v>2.9630428149571202</v>
      </c>
      <c r="G7171" s="126">
        <v>99.084831205888605</v>
      </c>
      <c r="H7171" s="37">
        <f>ACOS(COS(RADIANS(90-F7172)) * COS(RADIANS(90-F7171)) + SIN(RADIANS(90-F7172)) * SIN(RADIANS(90-F7171)) * COS(RADIANS(G7172-G7171))) * 6371392 * IFERROR(IF(AVERAGEIF('TT History'!$B:$B, D7171, 'TT History'!$E:$E) &gt; 9.8%, 1.1205, IF(AVERAGEIF('TT History'!$B:$B, D7171, 'TT History'!$E:$E) &gt;= 8.5%, 1.1055, 1.0525)), 1.0525)</f>
        <v>36.223390548655097</v>
      </c>
    </row>
    <row r="7172" spans="1:8" x14ac:dyDescent="0.25">
      <c r="A7172" t="s">
        <v>176</v>
      </c>
      <c r="B7172" t="str">
        <f>VLOOKUP(C7172, olt_db!$B$2:$E$70, 2, 0)</f>
        <v>OLT-SMGN-Mega_Land</v>
      </c>
      <c r="C7172" t="s">
        <v>2034</v>
      </c>
      <c r="D7172" s="35" t="s">
        <v>3008</v>
      </c>
      <c r="E7172" s="35" t="s">
        <v>2155</v>
      </c>
      <c r="F7172" s="125">
        <v>2.96290085412133</v>
      </c>
      <c r="G7172" s="126">
        <v>99.084555818811396</v>
      </c>
      <c r="H7172" s="37">
        <f>ACOS(COS(RADIANS(90-F7173)) * COS(RADIANS(90-F7172)) + SIN(RADIANS(90-F7173)) * SIN(RADIANS(90-F7172)) * COS(RADIANS(G7173-G7172))) * 6371392 * IFERROR(IF(AVERAGEIF('TT History'!$B:$B, D7172, 'TT History'!$E:$E) &gt; 9.8%, 1.1205, IF(AVERAGEIF('TT History'!$B:$B, D7172, 'TT History'!$E:$E) &gt;= 8.5%, 1.1055, 1.0525)), 1.0525)</f>
        <v>42.413304822135402</v>
      </c>
    </row>
    <row r="7173" spans="1:8" x14ac:dyDescent="0.25">
      <c r="A7173" t="s">
        <v>176</v>
      </c>
      <c r="B7173" t="str">
        <f>VLOOKUP(C7173, olt_db!$B$2:$E$70, 2, 0)</f>
        <v>OLT-SMGN-Mega_Land</v>
      </c>
      <c r="C7173" t="s">
        <v>2034</v>
      </c>
      <c r="D7173" s="35" t="s">
        <v>3008</v>
      </c>
      <c r="E7173" s="35" t="s">
        <v>2036</v>
      </c>
      <c r="F7173" s="125">
        <v>2.96270321485127</v>
      </c>
      <c r="G7173" s="126">
        <v>99.084251669698702</v>
      </c>
      <c r="H7173" s="37">
        <f>ACOS(COS(RADIANS(90-F7174)) * COS(RADIANS(90-F7173)) + SIN(RADIANS(90-F7174)) * SIN(RADIANS(90-F7173)) * COS(RADIANS(G7174-G7173))) * 6371392 * IFERROR(IF(AVERAGEIF('TT History'!$B:$B, D7173, 'TT History'!$E:$E) &gt; 9.8%, 1.1205, IF(AVERAGEIF('TT History'!$B:$B, D7173, 'TT History'!$E:$E) &gt;= 8.5%, 1.1055, 1.0525)), 1.0525)</f>
        <v>70.44758293563882</v>
      </c>
    </row>
    <row r="7174" spans="1:8" x14ac:dyDescent="0.25">
      <c r="A7174" t="s">
        <v>176</v>
      </c>
      <c r="B7174" t="str">
        <f>VLOOKUP(C7174, olt_db!$B$2:$E$70, 2, 0)</f>
        <v>OLT-SMGN-Mega_Land</v>
      </c>
      <c r="C7174" t="s">
        <v>2034</v>
      </c>
      <c r="D7174" s="35" t="s">
        <v>3008</v>
      </c>
      <c r="E7174" s="35" t="s">
        <v>2037</v>
      </c>
      <c r="F7174" s="125">
        <v>2.96239334636366</v>
      </c>
      <c r="G7174" s="126">
        <v>99.083734958134201</v>
      </c>
      <c r="H7174" s="37">
        <f>ACOS(COS(RADIANS(90-F7175)) * COS(RADIANS(90-F7174)) + SIN(RADIANS(90-F7175)) * SIN(RADIANS(90-F7174)) * COS(RADIANS(G7175-G7174))) * 6371392 * IFERROR(IF(AVERAGEIF('TT History'!$B:$B, D7174, 'TT History'!$E:$E) &gt; 9.8%, 1.1205, IF(AVERAGEIF('TT History'!$B:$B, D7174, 'TT History'!$E:$E) &gt;= 8.5%, 1.1055, 1.0525)), 1.0525)</f>
        <v>48.942917792058161</v>
      </c>
    </row>
    <row r="7175" spans="1:8" x14ac:dyDescent="0.25">
      <c r="A7175" t="s">
        <v>176</v>
      </c>
      <c r="B7175" t="str">
        <f>VLOOKUP(C7175, olt_db!$B$2:$E$70, 2, 0)</f>
        <v>OLT-SMGN-Mega_Land</v>
      </c>
      <c r="C7175" t="s">
        <v>2034</v>
      </c>
      <c r="D7175" s="35" t="s">
        <v>3008</v>
      </c>
      <c r="E7175" s="35" t="s">
        <v>2038</v>
      </c>
      <c r="F7175" s="125">
        <v>2.9622020796186401</v>
      </c>
      <c r="G7175" s="126">
        <v>99.083362593593293</v>
      </c>
      <c r="H7175" s="37">
        <f>ACOS(COS(RADIANS(90-F7176)) * COS(RADIANS(90-F7175)) + SIN(RADIANS(90-F7176)) * SIN(RADIANS(90-F7175)) * COS(RADIANS(G7176-G7175))) * 6371392 * IFERROR(IF(AVERAGEIF('TT History'!$B:$B, D7175, 'TT History'!$E:$E) &gt; 9.8%, 1.1205, IF(AVERAGEIF('TT History'!$B:$B, D7175, 'TT History'!$E:$E) &gt;= 8.5%, 1.1055, 1.0525)), 1.0525)</f>
        <v>22.898218098952597</v>
      </c>
    </row>
    <row r="7176" spans="1:8" x14ac:dyDescent="0.25">
      <c r="A7176" t="s">
        <v>176</v>
      </c>
      <c r="B7176" t="str">
        <f>VLOOKUP(C7176, olt_db!$B$2:$E$70, 2, 0)</f>
        <v>OLT-SMGN-Mega_Land</v>
      </c>
      <c r="C7176" t="s">
        <v>2034</v>
      </c>
      <c r="D7176" s="35" t="s">
        <v>3008</v>
      </c>
      <c r="E7176" s="35" t="s">
        <v>2039</v>
      </c>
      <c r="F7176" s="125">
        <v>2.9623673700758402</v>
      </c>
      <c r="G7176" s="126">
        <v>99.083257782883507</v>
      </c>
      <c r="H7176" s="37">
        <f>(ACOS(COS(RADIANS(90-olt_db!F43)) * COS(RADIANS(90-F7176)) + SIN(RADIANS(90-olt_db!F43)) * SIN(RADIANS(90-F7176)) * COS(RADIANS(olt_db!G43-G7176))) * 6371392)*1.105</f>
        <v>12.748178877257191</v>
      </c>
    </row>
    <row r="7177" spans="1:8" x14ac:dyDescent="0.25">
      <c r="A7177" t="s">
        <v>176</v>
      </c>
      <c r="B7177" t="str">
        <f>VLOOKUP(C7177, olt_db!$B$2:$E$70, 2, 0)</f>
        <v>OLT-SMGN-Mega_Land</v>
      </c>
      <c r="C7177" t="s">
        <v>2034</v>
      </c>
      <c r="D7177" s="44" t="s">
        <v>3029</v>
      </c>
      <c r="E7177" s="44" t="s">
        <v>3001</v>
      </c>
      <c r="F7177" s="143">
        <v>2.9671414673938301</v>
      </c>
      <c r="G7177" s="144">
        <v>99.112997216112902</v>
      </c>
      <c r="H7177" s="100">
        <f>ACOS(COS(RADIANS(90-F7178)) * COS(RADIANS(90-F7177)) + SIN(RADIANS(90-F7178)) * SIN(RADIANS(90-F7177)) * COS(RADIANS(G7178-G7177))) * 6371392 * IFERROR(IF(AVERAGEIF('TT History'!$B:$B, D7177, 'TT History'!$E:$E) &gt; 9.8%, 1.1205, IF(AVERAGEIF('TT History'!$B:$B, D7177, 'TT History'!$E:$E) &gt;= 8.5%, 1.1055, 1.0525)), 1.0525)</f>
        <v>44.398890438272893</v>
      </c>
    </row>
    <row r="7178" spans="1:8" x14ac:dyDescent="0.25">
      <c r="A7178" t="s">
        <v>176</v>
      </c>
      <c r="B7178" t="str">
        <f>VLOOKUP(C7178, olt_db!$B$2:$E$70, 2, 0)</f>
        <v>OLT-SMGN-Mega_Land</v>
      </c>
      <c r="C7178" t="s">
        <v>2034</v>
      </c>
      <c r="D7178" s="44" t="s">
        <v>3029</v>
      </c>
      <c r="E7178" s="44" t="s">
        <v>3002</v>
      </c>
      <c r="F7178" s="143">
        <v>2.96729748670047</v>
      </c>
      <c r="G7178" s="144">
        <v>99.112650973483497</v>
      </c>
      <c r="H7178" s="100">
        <f>ACOS(COS(RADIANS(90-F7179)) * COS(RADIANS(90-F7178)) + SIN(RADIANS(90-F7179)) * SIN(RADIANS(90-F7178)) * COS(RADIANS(G7179-G7178))) * 6371392 * IFERROR(IF(AVERAGEIF('TT History'!$B:$B, D7178, 'TT History'!$E:$E) &gt; 9.8%, 1.1205, IF(AVERAGEIF('TT History'!$B:$B, D7178, 'TT History'!$E:$E) &gt;= 8.5%, 1.1055, 1.0525)), 1.0525)</f>
        <v>45.734691352523221</v>
      </c>
    </row>
    <row r="7179" spans="1:8" x14ac:dyDescent="0.25">
      <c r="A7179" t="s">
        <v>176</v>
      </c>
      <c r="B7179" t="str">
        <f>VLOOKUP(C7179, olt_db!$B$2:$E$70, 2, 0)</f>
        <v>OLT-SMGN-Mega_Land</v>
      </c>
      <c r="C7179" t="s">
        <v>2034</v>
      </c>
      <c r="D7179" s="44" t="s">
        <v>3029</v>
      </c>
      <c r="E7179" s="44" t="s">
        <v>3003</v>
      </c>
      <c r="F7179" s="143">
        <v>2.9674251857084299</v>
      </c>
      <c r="G7179" s="144">
        <v>99.1122811710663</v>
      </c>
      <c r="H7179" s="100">
        <f>ACOS(COS(RADIANS(90-F7180)) * COS(RADIANS(90-F7179)) + SIN(RADIANS(90-F7180)) * SIN(RADIANS(90-F7179)) * COS(RADIANS(G7180-G7179))) * 6371392 * IFERROR(IF(AVERAGEIF('TT History'!$B:$B, D7179, 'TT History'!$E:$E) &gt; 9.8%, 1.1205, IF(AVERAGEIF('TT History'!$B:$B, D7179, 'TT History'!$E:$E) &gt;= 8.5%, 1.1055, 1.0525)), 1.0525)</f>
        <v>39.351259746504354</v>
      </c>
    </row>
    <row r="7180" spans="1:8" x14ac:dyDescent="0.25">
      <c r="A7180" t="s">
        <v>176</v>
      </c>
      <c r="B7180" t="str">
        <f>VLOOKUP(C7180, olt_db!$B$2:$E$70, 2, 0)</f>
        <v>OLT-SMGN-Mega_Land</v>
      </c>
      <c r="C7180" t="s">
        <v>2034</v>
      </c>
      <c r="D7180" s="44" t="s">
        <v>3029</v>
      </c>
      <c r="E7180" s="44" t="s">
        <v>3004</v>
      </c>
      <c r="F7180" s="143">
        <v>2.9675348292767598</v>
      </c>
      <c r="G7180" s="144">
        <v>99.1119629041428</v>
      </c>
      <c r="H7180" s="100">
        <f>ACOS(COS(RADIANS(90-F7181)) * COS(RADIANS(90-F7180)) + SIN(RADIANS(90-F7181)) * SIN(RADIANS(90-F7180)) * COS(RADIANS(G7181-G7180))) * 6371392 * IFERROR(IF(AVERAGEIF('TT History'!$B:$B, D7180, 'TT History'!$E:$E) &gt; 9.8%, 1.1205, IF(AVERAGEIF('TT History'!$B:$B, D7180, 'TT History'!$E:$E) &gt;= 8.5%, 1.1055, 1.0525)), 1.0525)</f>
        <v>38.622614324661875</v>
      </c>
    </row>
    <row r="7181" spans="1:8" x14ac:dyDescent="0.25">
      <c r="A7181" t="s">
        <v>176</v>
      </c>
      <c r="B7181" t="str">
        <f>VLOOKUP(C7181, olt_db!$B$2:$E$70, 2, 0)</f>
        <v>OLT-SMGN-Mega_Land</v>
      </c>
      <c r="C7181" t="s">
        <v>2034</v>
      </c>
      <c r="D7181" s="44" t="s">
        <v>3029</v>
      </c>
      <c r="E7181" s="44" t="s">
        <v>3005</v>
      </c>
      <c r="F7181" s="143">
        <v>2.9676319671897402</v>
      </c>
      <c r="G7181" s="144">
        <v>99.111647105972807</v>
      </c>
      <c r="H7181" s="100">
        <f>ACOS(COS(RADIANS(90-F7182)) * COS(RADIANS(90-F7181)) + SIN(RADIANS(90-F7182)) * SIN(RADIANS(90-F7181)) * COS(RADIANS(G7182-G7181))) * 6371392 * IFERROR(IF(AVERAGEIF('TT History'!$B:$B, D7181, 'TT History'!$E:$E) &gt; 9.8%, 1.1205, IF(AVERAGEIF('TT History'!$B:$B, D7181, 'TT History'!$E:$E) &gt;= 8.5%, 1.1055, 1.0525)), 1.0525)</f>
        <v>38.839429723857428</v>
      </c>
    </row>
    <row r="7182" spans="1:8" x14ac:dyDescent="0.25">
      <c r="A7182" t="s">
        <v>176</v>
      </c>
      <c r="B7182" t="str">
        <f>VLOOKUP(C7182, olt_db!$B$2:$E$70, 2, 0)</f>
        <v>OLT-SMGN-Mega_Land</v>
      </c>
      <c r="C7182" t="s">
        <v>2034</v>
      </c>
      <c r="D7182" s="44" t="s">
        <v>3029</v>
      </c>
      <c r="E7182" s="44" t="s">
        <v>3006</v>
      </c>
      <c r="F7182" s="143">
        <v>2.9677128580055698</v>
      </c>
      <c r="G7182" s="144">
        <v>99.111324834899506</v>
      </c>
      <c r="H7182" s="100">
        <f>ACOS(COS(RADIANS(90-F7183)) * COS(RADIANS(90-F7182)) + SIN(RADIANS(90-F7183)) * SIN(RADIANS(90-F7182)) * COS(RADIANS(G7183-G7182))) * 6371392 * IFERROR(IF(AVERAGEIF('TT History'!$B:$B, D7182, 'TT History'!$E:$E) &gt; 9.8%, 1.1205, IF(AVERAGEIF('TT History'!$B:$B, D7182, 'TT History'!$E:$E) &gt;= 8.5%, 1.1055, 1.0525)), 1.0525)</f>
        <v>43.133358349148608</v>
      </c>
    </row>
    <row r="7183" spans="1:8" x14ac:dyDescent="0.25">
      <c r="A7183" t="s">
        <v>176</v>
      </c>
      <c r="B7183" t="str">
        <f>VLOOKUP(C7183, olt_db!$B$2:$E$70, 2, 0)</f>
        <v>OLT-SMGN-Mega_Land</v>
      </c>
      <c r="C7183" t="s">
        <v>2034</v>
      </c>
      <c r="D7183" s="44" t="s">
        <v>3029</v>
      </c>
      <c r="E7183" s="44" t="s">
        <v>2120</v>
      </c>
      <c r="F7183" s="143">
        <v>2.9677765172430202</v>
      </c>
      <c r="G7183" s="144">
        <v>99.1109613507913</v>
      </c>
      <c r="H7183" s="100">
        <f>ACOS(COS(RADIANS(90-F7184)) * COS(RADIANS(90-F7183)) + SIN(RADIANS(90-F7184)) * SIN(RADIANS(90-F7183)) * COS(RADIANS(G7184-G7183))) * 6371392 * IFERROR(IF(AVERAGEIF('TT History'!$B:$B, D7183, 'TT History'!$E:$E) &gt; 9.8%, 1.1205, IF(AVERAGEIF('TT History'!$B:$B, D7183, 'TT History'!$E:$E) &gt;= 8.5%, 1.1055, 1.0525)), 1.0525)</f>
        <v>49.656563612453937</v>
      </c>
    </row>
    <row r="7184" spans="1:8" x14ac:dyDescent="0.25">
      <c r="A7184" t="s">
        <v>176</v>
      </c>
      <c r="B7184" t="str">
        <f>VLOOKUP(C7184, olt_db!$B$2:$E$70, 2, 0)</f>
        <v>OLT-SMGN-Mega_Land</v>
      </c>
      <c r="C7184" t="s">
        <v>2034</v>
      </c>
      <c r="D7184" s="44" t="s">
        <v>3029</v>
      </c>
      <c r="E7184" s="44" t="s">
        <v>2121</v>
      </c>
      <c r="F7184" s="143">
        <v>2.96782671205598</v>
      </c>
      <c r="G7184" s="144">
        <v>99.110539494541598</v>
      </c>
      <c r="H7184" s="100">
        <f>ACOS(COS(RADIANS(90-F7185)) * COS(RADIANS(90-F7184)) + SIN(RADIANS(90-F7185)) * SIN(RADIANS(90-F7184)) * COS(RADIANS(G7185-G7184))) * 6371392 * IFERROR(IF(AVERAGEIF('TT History'!$B:$B, D7184, 'TT History'!$E:$E) &gt; 9.8%, 1.1205, IF(AVERAGEIF('TT History'!$B:$B, D7184, 'TT History'!$E:$E) &gt;= 8.5%, 1.1055, 1.0525)), 1.0525)</f>
        <v>46.459255426321128</v>
      </c>
    </row>
    <row r="7185" spans="1:8" x14ac:dyDescent="0.25">
      <c r="A7185" t="s">
        <v>176</v>
      </c>
      <c r="B7185" t="str">
        <f>VLOOKUP(C7185, olt_db!$B$2:$E$70, 2, 0)</f>
        <v>OLT-SMGN-Mega_Land</v>
      </c>
      <c r="C7185" t="s">
        <v>2034</v>
      </c>
      <c r="D7185" s="44" t="s">
        <v>3029</v>
      </c>
      <c r="E7185" s="44" t="s">
        <v>2122</v>
      </c>
      <c r="F7185" s="143">
        <v>2.9678420672047099</v>
      </c>
      <c r="G7185" s="144">
        <v>99.110142305937501</v>
      </c>
      <c r="H7185" s="100">
        <f>ACOS(COS(RADIANS(90-F7186)) * COS(RADIANS(90-F7185)) + SIN(RADIANS(90-F7186)) * SIN(RADIANS(90-F7185)) * COS(RADIANS(G7186-G7185))) * 6371392 * IFERROR(IF(AVERAGEIF('TT History'!$B:$B, D7185, 'TT History'!$E:$E) &gt; 9.8%, 1.1205, IF(AVERAGEIF('TT History'!$B:$B, D7185, 'TT History'!$E:$E) &gt;= 8.5%, 1.1055, 1.0525)), 1.0525)</f>
        <v>38.151674073208653</v>
      </c>
    </row>
    <row r="7186" spans="1:8" x14ac:dyDescent="0.25">
      <c r="A7186" t="s">
        <v>176</v>
      </c>
      <c r="B7186" t="str">
        <f>VLOOKUP(C7186, olt_db!$B$2:$E$70, 2, 0)</f>
        <v>OLT-SMGN-Mega_Land</v>
      </c>
      <c r="C7186" t="s">
        <v>2034</v>
      </c>
      <c r="D7186" s="44" t="s">
        <v>3029</v>
      </c>
      <c r="E7186" s="44" t="s">
        <v>2123</v>
      </c>
      <c r="F7186" s="143">
        <v>2.9678171647932499</v>
      </c>
      <c r="G7186" s="144">
        <v>99.109816850452205</v>
      </c>
      <c r="H7186" s="100">
        <f>ACOS(COS(RADIANS(90-F7187)) * COS(RADIANS(90-F7186)) + SIN(RADIANS(90-F7187)) * SIN(RADIANS(90-F7186)) * COS(RADIANS(G7187-G7186))) * 6371392 * IFERROR(IF(AVERAGEIF('TT History'!$B:$B, D7186, 'TT History'!$E:$E) &gt; 9.8%, 1.1205, IF(AVERAGEIF('TT History'!$B:$B, D7186, 'TT History'!$E:$E) &gt;= 8.5%, 1.1055, 1.0525)), 1.0525)</f>
        <v>34.694749250477365</v>
      </c>
    </row>
    <row r="7187" spans="1:8" x14ac:dyDescent="0.25">
      <c r="A7187" t="s">
        <v>176</v>
      </c>
      <c r="B7187" t="str">
        <f>VLOOKUP(C7187, olt_db!$B$2:$E$70, 2, 0)</f>
        <v>OLT-SMGN-Mega_Land</v>
      </c>
      <c r="C7187" t="s">
        <v>2034</v>
      </c>
      <c r="D7187" s="44" t="s">
        <v>3029</v>
      </c>
      <c r="E7187" s="44" t="s">
        <v>2124</v>
      </c>
      <c r="F7187" s="143">
        <v>2.96780978162329</v>
      </c>
      <c r="G7187" s="144">
        <v>99.1095201076308</v>
      </c>
      <c r="H7187" s="100">
        <f>ACOS(COS(RADIANS(90-F7188)) * COS(RADIANS(90-F7187)) + SIN(RADIANS(90-F7188)) * SIN(RADIANS(90-F7187)) * COS(RADIANS(G7188-G7187))) * 6371392 * IFERROR(IF(AVERAGEIF('TT History'!$B:$B, D7187, 'TT History'!$E:$E) &gt; 9.8%, 1.1205, IF(AVERAGEIF('TT History'!$B:$B, D7187, 'TT History'!$E:$E) &gt;= 8.5%, 1.1055, 1.0525)), 1.0525)</f>
        <v>33.714027280814406</v>
      </c>
    </row>
    <row r="7188" spans="1:8" x14ac:dyDescent="0.25">
      <c r="A7188" t="s">
        <v>176</v>
      </c>
      <c r="B7188" t="str">
        <f>VLOOKUP(C7188, olt_db!$B$2:$E$70, 2, 0)</f>
        <v>OLT-SMGN-Mega_Land</v>
      </c>
      <c r="C7188" t="s">
        <v>2034</v>
      </c>
      <c r="D7188" s="44" t="s">
        <v>3029</v>
      </c>
      <c r="E7188" s="44" t="s">
        <v>2125</v>
      </c>
      <c r="F7188" s="143">
        <v>2.9678037761678602</v>
      </c>
      <c r="G7188" s="144">
        <v>99.109231726713503</v>
      </c>
      <c r="H7188" s="100">
        <f>ACOS(COS(RADIANS(90-F7189)) * COS(RADIANS(90-F7188)) + SIN(RADIANS(90-F7189)) * SIN(RADIANS(90-F7188)) * COS(RADIANS(G7189-G7188))) * 6371392 * IFERROR(IF(AVERAGEIF('TT History'!$B:$B, D7188, 'TT History'!$E:$E) &gt; 9.8%, 1.1205, IF(AVERAGEIF('TT History'!$B:$B, D7188, 'TT History'!$E:$E) &gt;= 8.5%, 1.1055, 1.0525)), 1.0525)</f>
        <v>41.344550629912582</v>
      </c>
    </row>
    <row r="7189" spans="1:8" x14ac:dyDescent="0.25">
      <c r="A7189" t="s">
        <v>176</v>
      </c>
      <c r="B7189" t="str">
        <f>VLOOKUP(C7189, olt_db!$B$2:$E$70, 2, 0)</f>
        <v>OLT-SMGN-Mega_Land</v>
      </c>
      <c r="C7189" t="s">
        <v>2034</v>
      </c>
      <c r="D7189" s="44" t="s">
        <v>3029</v>
      </c>
      <c r="E7189" s="44" t="s">
        <v>2126</v>
      </c>
      <c r="F7189" s="143">
        <v>2.9677622345176</v>
      </c>
      <c r="G7189" s="144">
        <v>99.108880453812304</v>
      </c>
      <c r="H7189" s="100">
        <f>ACOS(COS(RADIANS(90-F7190)) * COS(RADIANS(90-F7189)) + SIN(RADIANS(90-F7190)) * SIN(RADIANS(90-F7189)) * COS(RADIANS(G7190-G7189))) * 6371392 * IFERROR(IF(AVERAGEIF('TT History'!$B:$B, D7189, 'TT History'!$E:$E) &gt; 9.8%, 1.1205, IF(AVERAGEIF('TT History'!$B:$B, D7189, 'TT History'!$E:$E) &gt;= 8.5%, 1.1055, 1.0525)), 1.0525)</f>
        <v>65.502702733459387</v>
      </c>
    </row>
    <row r="7190" spans="1:8" x14ac:dyDescent="0.25">
      <c r="A7190" t="s">
        <v>176</v>
      </c>
      <c r="B7190" t="str">
        <f>VLOOKUP(C7190, olt_db!$B$2:$E$70, 2, 0)</f>
        <v>OLT-SMGN-Mega_Land</v>
      </c>
      <c r="C7190" t="s">
        <v>2034</v>
      </c>
      <c r="D7190" s="44" t="s">
        <v>3029</v>
      </c>
      <c r="E7190" s="44" t="s">
        <v>2127</v>
      </c>
      <c r="F7190" s="143">
        <v>2.9677413929688599</v>
      </c>
      <c r="G7190" s="144">
        <v>99.108320429445399</v>
      </c>
      <c r="H7190" s="100">
        <f>ACOS(COS(RADIANS(90-F7191)) * COS(RADIANS(90-F7190)) + SIN(RADIANS(90-F7191)) * SIN(RADIANS(90-F7190)) * COS(RADIANS(G7191-G7190))) * 6371392 * IFERROR(IF(AVERAGEIF('TT History'!$B:$B, D7190, 'TT History'!$E:$E) &gt; 9.8%, 1.1205, IF(AVERAGEIF('TT History'!$B:$B, D7190, 'TT History'!$E:$E) &gt;= 8.5%, 1.1055, 1.0525)), 1.0525)</f>
        <v>56.009495888004487</v>
      </c>
    </row>
    <row r="7191" spans="1:8" x14ac:dyDescent="0.25">
      <c r="A7191" t="s">
        <v>176</v>
      </c>
      <c r="B7191" t="str">
        <f>VLOOKUP(C7191, olt_db!$B$2:$E$70, 2, 0)</f>
        <v>OLT-SMGN-Mega_Land</v>
      </c>
      <c r="C7191" t="s">
        <v>2034</v>
      </c>
      <c r="D7191" s="44" t="s">
        <v>3029</v>
      </c>
      <c r="E7191" s="44" t="s">
        <v>2128</v>
      </c>
      <c r="F7191" s="143">
        <v>2.9677115218800099</v>
      </c>
      <c r="G7191" s="144">
        <v>99.107842170612301</v>
      </c>
      <c r="H7191" s="100">
        <f>ACOS(COS(RADIANS(90-F7192)) * COS(RADIANS(90-F7191)) + SIN(RADIANS(90-F7192)) * SIN(RADIANS(90-F7191)) * COS(RADIANS(G7192-G7191))) * 6371392 * IFERROR(IF(AVERAGEIF('TT History'!$B:$B, D7191, 'TT History'!$E:$E) &gt; 9.8%, 1.1205, IF(AVERAGEIF('TT History'!$B:$B, D7191, 'TT History'!$E:$E) &gt;= 8.5%, 1.1055, 1.0525)), 1.0525)</f>
        <v>58.941337301397311</v>
      </c>
    </row>
    <row r="7192" spans="1:8" x14ac:dyDescent="0.25">
      <c r="A7192" t="s">
        <v>176</v>
      </c>
      <c r="B7192" t="str">
        <f>VLOOKUP(C7192, olt_db!$B$2:$E$70, 2, 0)</f>
        <v>OLT-SMGN-Mega_Land</v>
      </c>
      <c r="C7192" t="s">
        <v>2034</v>
      </c>
      <c r="D7192" s="44" t="s">
        <v>3029</v>
      </c>
      <c r="E7192" s="44" t="s">
        <v>2129</v>
      </c>
      <c r="F7192" s="143">
        <v>2.9676872315753</v>
      </c>
      <c r="G7192" s="144">
        <v>99.107338481153903</v>
      </c>
      <c r="H7192" s="100">
        <f>ACOS(COS(RADIANS(90-F7193)) * COS(RADIANS(90-F7192)) + SIN(RADIANS(90-F7193)) * SIN(RADIANS(90-F7192)) * COS(RADIANS(G7193-G7192))) * 6371392 * IFERROR(IF(AVERAGEIF('TT History'!$B:$B, D7192, 'TT History'!$E:$E) &gt; 9.8%, 1.1205, IF(AVERAGEIF('TT History'!$B:$B, D7192, 'TT History'!$E:$E) &gt;= 8.5%, 1.1055, 1.0525)), 1.0525)</f>
        <v>89.055754973459557</v>
      </c>
    </row>
    <row r="7193" spans="1:8" x14ac:dyDescent="0.25">
      <c r="A7193" t="s">
        <v>176</v>
      </c>
      <c r="B7193" t="str">
        <f>VLOOKUP(C7193, olt_db!$B$2:$E$70, 2, 0)</f>
        <v>OLT-SMGN-Mega_Land</v>
      </c>
      <c r="C7193" t="s">
        <v>2034</v>
      </c>
      <c r="D7193" s="44" t="s">
        <v>3029</v>
      </c>
      <c r="E7193" s="44" t="s">
        <v>2130</v>
      </c>
      <c r="F7193" s="143">
        <v>2.9676470414662499</v>
      </c>
      <c r="G7193" s="144">
        <v>99.106577621614903</v>
      </c>
      <c r="H7193" s="100">
        <f>ACOS(COS(RADIANS(90-F7194)) * COS(RADIANS(90-F7193)) + SIN(RADIANS(90-F7194)) * SIN(RADIANS(90-F7193)) * COS(RADIANS(G7194-G7193))) * 6371392 * IFERROR(IF(AVERAGEIF('TT History'!$B:$B, D7193, 'TT History'!$E:$E) &gt; 9.8%, 1.1205, IF(AVERAGEIF('TT History'!$B:$B, D7193, 'TT History'!$E:$E) &gt;= 8.5%, 1.1055, 1.0525)), 1.0525)</f>
        <v>75.629515077813281</v>
      </c>
    </row>
    <row r="7194" spans="1:8" x14ac:dyDescent="0.25">
      <c r="A7194" t="s">
        <v>176</v>
      </c>
      <c r="B7194" t="str">
        <f>VLOOKUP(C7194, olt_db!$B$2:$E$70, 2, 0)</f>
        <v>OLT-SMGN-Mega_Land</v>
      </c>
      <c r="C7194" t="s">
        <v>2034</v>
      </c>
      <c r="D7194" s="44" t="s">
        <v>3029</v>
      </c>
      <c r="E7194" s="44" t="s">
        <v>2131</v>
      </c>
      <c r="F7194" s="143">
        <v>2.96761256837459</v>
      </c>
      <c r="G7194" s="144">
        <v>99.105931489625505</v>
      </c>
      <c r="H7194" s="100">
        <f>ACOS(COS(RADIANS(90-F7195)) * COS(RADIANS(90-F7194)) + SIN(RADIANS(90-F7195)) * SIN(RADIANS(90-F7194)) * COS(RADIANS(G7195-G7194))) * 6371392 * IFERROR(IF(AVERAGEIF('TT History'!$B:$B, D7194, 'TT History'!$E:$E) &gt; 9.8%, 1.1205, IF(AVERAGEIF('TT History'!$B:$B, D7194, 'TT History'!$E:$E) &gt;= 8.5%, 1.1055, 1.0525)), 1.0525)</f>
        <v>56.672588151114446</v>
      </c>
    </row>
    <row r="7195" spans="1:8" x14ac:dyDescent="0.25">
      <c r="A7195" t="s">
        <v>176</v>
      </c>
      <c r="B7195" t="str">
        <f>VLOOKUP(C7195, olt_db!$B$2:$E$70, 2, 0)</f>
        <v>OLT-SMGN-Mega_Land</v>
      </c>
      <c r="C7195" t="s">
        <v>2034</v>
      </c>
      <c r="D7195" s="44" t="s">
        <v>3029</v>
      </c>
      <c r="E7195" s="44" t="s">
        <v>2132</v>
      </c>
      <c r="F7195" s="143">
        <v>2.9676095005080998</v>
      </c>
      <c r="G7195" s="144">
        <v>99.105446634167393</v>
      </c>
      <c r="H7195" s="100">
        <f>ACOS(COS(RADIANS(90-F7196)) * COS(RADIANS(90-F7195)) + SIN(RADIANS(90-F7196)) * SIN(RADIANS(90-F7195)) * COS(RADIANS(G7196-G7195))) * 6371392 * IFERROR(IF(AVERAGEIF('TT History'!$B:$B, D7195, 'TT History'!$E:$E) &gt; 9.8%, 1.1205, IF(AVERAGEIF('TT History'!$B:$B, D7195, 'TT History'!$E:$E) &gt;= 8.5%, 1.1055, 1.0525)), 1.0525)</f>
        <v>105.42363267655065</v>
      </c>
    </row>
    <row r="7196" spans="1:8" x14ac:dyDescent="0.25">
      <c r="A7196" t="s">
        <v>176</v>
      </c>
      <c r="B7196" t="str">
        <f>VLOOKUP(C7196, olt_db!$B$2:$E$70, 2, 0)</f>
        <v>OLT-SMGN-Mega_Land</v>
      </c>
      <c r="C7196" t="s">
        <v>2034</v>
      </c>
      <c r="D7196" s="44" t="s">
        <v>3029</v>
      </c>
      <c r="E7196" s="44" t="s">
        <v>2133</v>
      </c>
      <c r="F7196" s="143">
        <v>2.9675802080449198</v>
      </c>
      <c r="G7196" s="144">
        <v>99.104545151758501</v>
      </c>
      <c r="H7196" s="100">
        <f>ACOS(COS(RADIANS(90-F7197)) * COS(RADIANS(90-F7196)) + SIN(RADIANS(90-F7197)) * SIN(RADIANS(90-F7196)) * COS(RADIANS(G7197-G7196))) * 6371392 * IFERROR(IF(AVERAGEIF('TT History'!$B:$B, D7196, 'TT History'!$E:$E) &gt; 9.8%, 1.1205, IF(AVERAGEIF('TT History'!$B:$B, D7196, 'TT History'!$E:$E) &gt;= 8.5%, 1.1055, 1.0525)), 1.0525)</f>
        <v>73.734154641208036</v>
      </c>
    </row>
    <row r="7197" spans="1:8" x14ac:dyDescent="0.25">
      <c r="A7197" t="s">
        <v>176</v>
      </c>
      <c r="B7197" t="str">
        <f>VLOOKUP(C7197, olt_db!$B$2:$E$70, 2, 0)</f>
        <v>OLT-SMGN-Mega_Land</v>
      </c>
      <c r="C7197" t="s">
        <v>2034</v>
      </c>
      <c r="D7197" s="44" t="s">
        <v>3029</v>
      </c>
      <c r="E7197" s="44" t="s">
        <v>2134</v>
      </c>
      <c r="F7197" s="143">
        <v>2.9675572534585202</v>
      </c>
      <c r="G7197" s="144">
        <v>99.103914733008494</v>
      </c>
      <c r="H7197" s="100">
        <f>ACOS(COS(RADIANS(90-F7198)) * COS(RADIANS(90-F7197)) + SIN(RADIANS(90-F7198)) * SIN(RADIANS(90-F7197)) * COS(RADIANS(G7198-G7197))) * 6371392 * IFERROR(IF(AVERAGEIF('TT History'!$B:$B, D7197, 'TT History'!$E:$E) &gt; 9.8%, 1.1205, IF(AVERAGEIF('TT History'!$B:$B, D7197, 'TT History'!$E:$E) &gt;= 8.5%, 1.1055, 1.0525)), 1.0525)</f>
        <v>98.8133333646784</v>
      </c>
    </row>
    <row r="7198" spans="1:8" x14ac:dyDescent="0.25">
      <c r="A7198" t="s">
        <v>176</v>
      </c>
      <c r="B7198" t="str">
        <f>VLOOKUP(C7198, olt_db!$B$2:$E$70, 2, 0)</f>
        <v>OLT-SMGN-Mega_Land</v>
      </c>
      <c r="C7198" t="s">
        <v>2034</v>
      </c>
      <c r="D7198" s="44" t="s">
        <v>3029</v>
      </c>
      <c r="E7198" s="44" t="s">
        <v>2135</v>
      </c>
      <c r="F7198" s="143">
        <v>2.9674955887602401</v>
      </c>
      <c r="G7198" s="144">
        <v>99.103071586852394</v>
      </c>
      <c r="H7198" s="100">
        <f>ACOS(COS(RADIANS(90-F7199)) * COS(RADIANS(90-F7198)) + SIN(RADIANS(90-F7199)) * SIN(RADIANS(90-F7198)) * COS(RADIANS(G7199-G7198))) * 6371392 * IFERROR(IF(AVERAGEIF('TT History'!$B:$B, D7198, 'TT History'!$E:$E) &gt; 9.8%, 1.1205, IF(AVERAGEIF('TT History'!$B:$B, D7198, 'TT History'!$E:$E) &gt;= 8.5%, 1.1055, 1.0525)), 1.0525)</f>
        <v>55.926179306525029</v>
      </c>
    </row>
    <row r="7199" spans="1:8" x14ac:dyDescent="0.25">
      <c r="A7199" t="s">
        <v>176</v>
      </c>
      <c r="B7199" t="str">
        <f>VLOOKUP(C7199, olt_db!$B$2:$E$70, 2, 0)</f>
        <v>OLT-SMGN-Mega_Land</v>
      </c>
      <c r="C7199" t="s">
        <v>2034</v>
      </c>
      <c r="D7199" s="44" t="s">
        <v>3029</v>
      </c>
      <c r="E7199" s="44" t="s">
        <v>2136</v>
      </c>
      <c r="F7199" s="143">
        <v>2.96746013829739</v>
      </c>
      <c r="G7199" s="144">
        <v>99.102594426035793</v>
      </c>
      <c r="H7199" s="100">
        <f>ACOS(COS(RADIANS(90-F7200)) * COS(RADIANS(90-F7199)) + SIN(RADIANS(90-F7200)) * SIN(RADIANS(90-F7199)) * COS(RADIANS(G7200-G7199))) * 6371392 * IFERROR(IF(AVERAGEIF('TT History'!$B:$B, D7199, 'TT History'!$E:$E) &gt; 9.8%, 1.1205, IF(AVERAGEIF('TT History'!$B:$B, D7199, 'TT History'!$E:$E) &gt;= 8.5%, 1.1055, 1.0525)), 1.0525)</f>
        <v>49.818673919009647</v>
      </c>
    </row>
    <row r="7200" spans="1:8" x14ac:dyDescent="0.25">
      <c r="A7200" t="s">
        <v>176</v>
      </c>
      <c r="B7200" t="str">
        <f>VLOOKUP(C7200, olt_db!$B$2:$E$70, 2, 0)</f>
        <v>OLT-SMGN-Mega_Land</v>
      </c>
      <c r="C7200" t="s">
        <v>2034</v>
      </c>
      <c r="D7200" s="44" t="s">
        <v>3029</v>
      </c>
      <c r="E7200" s="44" t="s">
        <v>2137</v>
      </c>
      <c r="F7200" s="143">
        <v>2.9674781328886199</v>
      </c>
      <c r="G7200" s="144">
        <v>99.102168579390806</v>
      </c>
      <c r="H7200" s="100">
        <f>ACOS(COS(RADIANS(90-F7201)) * COS(RADIANS(90-F7200)) + SIN(RADIANS(90-F7201)) * SIN(RADIANS(90-F7200)) * COS(RADIANS(G7201-G7200))) * 6371392 * IFERROR(IF(AVERAGEIF('TT History'!$B:$B, D7200, 'TT History'!$E:$E) &gt; 9.8%, 1.1205, IF(AVERAGEIF('TT History'!$B:$B, D7200, 'TT History'!$E:$E) &gt;= 8.5%, 1.1055, 1.0525)), 1.0525)</f>
        <v>77.211030450476343</v>
      </c>
    </row>
    <row r="7201" spans="1:8" x14ac:dyDescent="0.25">
      <c r="A7201" t="s">
        <v>176</v>
      </c>
      <c r="B7201" t="str">
        <f>VLOOKUP(C7201, olt_db!$B$2:$E$70, 2, 0)</f>
        <v>OLT-SMGN-Mega_Land</v>
      </c>
      <c r="C7201" t="s">
        <v>2034</v>
      </c>
      <c r="D7201" s="44" t="s">
        <v>3029</v>
      </c>
      <c r="E7201" s="44" t="s">
        <v>2138</v>
      </c>
      <c r="F7201" s="143">
        <v>2.9674554178322898</v>
      </c>
      <c r="G7201" s="144">
        <v>99.101508386868304</v>
      </c>
      <c r="H7201" s="100">
        <f>ACOS(COS(RADIANS(90-F7202)) * COS(RADIANS(90-F7201)) + SIN(RADIANS(90-F7202)) * SIN(RADIANS(90-F7201)) * COS(RADIANS(G7202-G7201))) * 6371392 * IFERROR(IF(AVERAGEIF('TT History'!$B:$B, D7201, 'TT History'!$E:$E) &gt; 9.8%, 1.1205, IF(AVERAGEIF('TT History'!$B:$B, D7201, 'TT History'!$E:$E) &gt;= 8.5%, 1.1055, 1.0525)), 1.0525)</f>
        <v>69.523770738537934</v>
      </c>
    </row>
    <row r="7202" spans="1:8" x14ac:dyDescent="0.25">
      <c r="A7202" t="s">
        <v>176</v>
      </c>
      <c r="B7202" t="str">
        <f>VLOOKUP(C7202, olt_db!$B$2:$E$70, 2, 0)</f>
        <v>OLT-SMGN-Mega_Land</v>
      </c>
      <c r="C7202" t="s">
        <v>2034</v>
      </c>
      <c r="D7202" s="44" t="s">
        <v>3029</v>
      </c>
      <c r="E7202" s="44" t="s">
        <v>2139</v>
      </c>
      <c r="F7202" s="143">
        <v>2.9673865710558398</v>
      </c>
      <c r="G7202" s="144">
        <v>99.100917579587403</v>
      </c>
      <c r="H7202" s="100">
        <f>ACOS(COS(RADIANS(90-F7203)) * COS(RADIANS(90-F7202)) + SIN(RADIANS(90-F7203)) * SIN(RADIANS(90-F7202)) * COS(RADIANS(G7203-G7202))) * 6371392 * IFERROR(IF(AVERAGEIF('TT History'!$B:$B, D7202, 'TT History'!$E:$E) &gt; 9.8%, 1.1205, IF(AVERAGEIF('TT History'!$B:$B, D7202, 'TT History'!$E:$E) &gt;= 8.5%, 1.1055, 1.0525)), 1.0525)</f>
        <v>53.792532032629971</v>
      </c>
    </row>
    <row r="7203" spans="1:8" x14ac:dyDescent="0.25">
      <c r="A7203" t="s">
        <v>176</v>
      </c>
      <c r="B7203" t="str">
        <f>VLOOKUP(C7203, olt_db!$B$2:$E$70, 2, 0)</f>
        <v>OLT-SMGN-Mega_Land</v>
      </c>
      <c r="C7203" t="s">
        <v>2034</v>
      </c>
      <c r="D7203" s="44" t="s">
        <v>3029</v>
      </c>
      <c r="E7203" s="44" t="s">
        <v>2140</v>
      </c>
      <c r="F7203" s="143">
        <v>2.9673578063123198</v>
      </c>
      <c r="G7203" s="144">
        <v>99.100458255463096</v>
      </c>
      <c r="H7203" s="100">
        <f>ACOS(COS(RADIANS(90-F7204)) * COS(RADIANS(90-F7203)) + SIN(RADIANS(90-F7204)) * SIN(RADIANS(90-F7203)) * COS(RADIANS(G7204-G7203))) * 6371392 * IFERROR(IF(AVERAGEIF('TT History'!$B:$B, D7203, 'TT History'!$E:$E) &gt; 9.8%, 1.1205, IF(AVERAGEIF('TT History'!$B:$B, D7203, 'TT History'!$E:$E) &gt;= 8.5%, 1.1055, 1.0525)), 1.0525)</f>
        <v>17.465259481805113</v>
      </c>
    </row>
    <row r="7204" spans="1:8" x14ac:dyDescent="0.25">
      <c r="A7204" t="s">
        <v>176</v>
      </c>
      <c r="B7204" t="str">
        <f>VLOOKUP(C7204, olt_db!$B$2:$E$70, 2, 0)</f>
        <v>OLT-SMGN-Mega_Land</v>
      </c>
      <c r="C7204" t="s">
        <v>2034</v>
      </c>
      <c r="D7204" s="44" t="s">
        <v>3029</v>
      </c>
      <c r="E7204" s="44" t="s">
        <v>1735</v>
      </c>
      <c r="F7204" s="143">
        <v>2.9674439082683599</v>
      </c>
      <c r="G7204" s="144">
        <v>99.100336209434602</v>
      </c>
      <c r="H7204" s="100">
        <f>ACOS(COS(RADIANS(90-F7205)) * COS(RADIANS(90-F7204)) + SIN(RADIANS(90-F7205)) * SIN(RADIANS(90-F7204)) * COS(RADIANS(G7205-G7204))) * 6371392 * IFERROR(IF(AVERAGEIF('TT History'!$B:$B, D7204, 'TT History'!$E:$E) &gt; 9.8%, 1.1205, IF(AVERAGEIF('TT History'!$B:$B, D7204, 'TT History'!$E:$E) &gt;= 8.5%, 1.1055, 1.0525)), 1.0525)</f>
        <v>62.692910399813222</v>
      </c>
    </row>
    <row r="7205" spans="1:8" x14ac:dyDescent="0.25">
      <c r="A7205" t="s">
        <v>176</v>
      </c>
      <c r="B7205" t="str">
        <f>VLOOKUP(C7205, olt_db!$B$2:$E$70, 2, 0)</f>
        <v>OLT-SMGN-Mega_Land</v>
      </c>
      <c r="C7205" t="s">
        <v>2034</v>
      </c>
      <c r="D7205" s="44" t="s">
        <v>3029</v>
      </c>
      <c r="E7205" s="44" t="s">
        <v>1736</v>
      </c>
      <c r="F7205" s="143">
        <v>2.96741939369387</v>
      </c>
      <c r="G7205" s="144">
        <v>99.099800397520596</v>
      </c>
      <c r="H7205" s="100">
        <f>ACOS(COS(RADIANS(90-F7206)) * COS(RADIANS(90-F7205)) + SIN(RADIANS(90-F7206)) * SIN(RADIANS(90-F7205)) * COS(RADIANS(G7206-G7205))) * 6371392 * IFERROR(IF(AVERAGEIF('TT History'!$B:$B, D7205, 'TT History'!$E:$E) &gt; 9.8%, 1.1205, IF(AVERAGEIF('TT History'!$B:$B, D7205, 'TT History'!$E:$E) &gt;= 8.5%, 1.1055, 1.0525)), 1.0525)</f>
        <v>50.673880441500131</v>
      </c>
    </row>
    <row r="7206" spans="1:8" x14ac:dyDescent="0.25">
      <c r="A7206" t="s">
        <v>176</v>
      </c>
      <c r="B7206" t="str">
        <f>VLOOKUP(C7206, olt_db!$B$2:$E$70, 2, 0)</f>
        <v>OLT-SMGN-Mega_Land</v>
      </c>
      <c r="C7206" t="s">
        <v>2034</v>
      </c>
      <c r="D7206" s="44" t="s">
        <v>3029</v>
      </c>
      <c r="E7206" s="44" t="s">
        <v>1737</v>
      </c>
      <c r="F7206" s="143">
        <v>2.9674119806261001</v>
      </c>
      <c r="G7206" s="144">
        <v>99.099366917714505</v>
      </c>
      <c r="H7206" s="100">
        <f>ACOS(COS(RADIANS(90-F7207)) * COS(RADIANS(90-F7206)) + SIN(RADIANS(90-F7207)) * SIN(RADIANS(90-F7206)) * COS(RADIANS(G7207-G7206))) * 6371392 * IFERROR(IF(AVERAGEIF('TT History'!$B:$B, D7206, 'TT History'!$E:$E) &gt; 9.8%, 1.1205, IF(AVERAGEIF('TT History'!$B:$B, D7206, 'TT History'!$E:$E) &gt;= 8.5%, 1.1055, 1.0525)), 1.0525)</f>
        <v>68.952538849374832</v>
      </c>
    </row>
    <row r="7207" spans="1:8" x14ac:dyDescent="0.25">
      <c r="A7207" t="s">
        <v>176</v>
      </c>
      <c r="B7207" t="str">
        <f>VLOOKUP(C7207, olt_db!$B$2:$E$70, 2, 0)</f>
        <v>OLT-SMGN-Mega_Land</v>
      </c>
      <c r="C7207" t="s">
        <v>2034</v>
      </c>
      <c r="D7207" s="44" t="s">
        <v>3029</v>
      </c>
      <c r="E7207" s="44" t="s">
        <v>1738</v>
      </c>
      <c r="F7207" s="143">
        <v>2.96734329726032</v>
      </c>
      <c r="G7207" s="144">
        <v>99.098781012618304</v>
      </c>
      <c r="H7207" s="100">
        <f>ACOS(COS(RADIANS(90-F7208)) * COS(RADIANS(90-F7207)) + SIN(RADIANS(90-F7208)) * SIN(RADIANS(90-F7207)) * COS(RADIANS(G7208-G7207))) * 6371392 * IFERROR(IF(AVERAGEIF('TT History'!$B:$B, D7207, 'TT History'!$E:$E) &gt; 9.8%, 1.1205, IF(AVERAGEIF('TT History'!$B:$B, D7207, 'TT History'!$E:$E) &gt;= 8.5%, 1.1055, 1.0525)), 1.0525)</f>
        <v>42.654634251073354</v>
      </c>
    </row>
    <row r="7208" spans="1:8" x14ac:dyDescent="0.25">
      <c r="A7208" t="s">
        <v>176</v>
      </c>
      <c r="B7208" t="str">
        <f>VLOOKUP(C7208, olt_db!$B$2:$E$70, 2, 0)</f>
        <v>OLT-SMGN-Mega_Land</v>
      </c>
      <c r="C7208" t="s">
        <v>2034</v>
      </c>
      <c r="D7208" s="44" t="s">
        <v>3029</v>
      </c>
      <c r="E7208" s="44" t="s">
        <v>1986</v>
      </c>
      <c r="F7208" s="143">
        <v>2.9673361141737602</v>
      </c>
      <c r="G7208" s="144">
        <v>99.098416149974696</v>
      </c>
      <c r="H7208" s="100">
        <f>ACOS(COS(RADIANS(90-F7209)) * COS(RADIANS(90-F7208)) + SIN(RADIANS(90-F7209)) * SIN(RADIANS(90-F7208)) * COS(RADIANS(G7209-G7208))) * 6371392 * IFERROR(IF(AVERAGEIF('TT History'!$B:$B, D7208, 'TT History'!$E:$E) &gt; 9.8%, 1.1205, IF(AVERAGEIF('TT History'!$B:$B, D7208, 'TT History'!$E:$E) &gt;= 8.5%, 1.1055, 1.0525)), 1.0525)</f>
        <v>89.380540965398097</v>
      </c>
    </row>
    <row r="7209" spans="1:8" x14ac:dyDescent="0.25">
      <c r="A7209" t="s">
        <v>176</v>
      </c>
      <c r="B7209" t="str">
        <f>VLOOKUP(C7209, olt_db!$B$2:$E$70, 2, 0)</f>
        <v>OLT-SMGN-Mega_Land</v>
      </c>
      <c r="C7209" t="s">
        <v>2034</v>
      </c>
      <c r="D7209" s="44" t="s">
        <v>3029</v>
      </c>
      <c r="E7209" s="44" t="s">
        <v>1985</v>
      </c>
      <c r="F7209" s="143">
        <v>2.9673195807225801</v>
      </c>
      <c r="G7209" s="144">
        <v>99.097651627604193</v>
      </c>
      <c r="H7209" s="100">
        <f>ACOS(COS(RADIANS(90-F7210)) * COS(RADIANS(90-F7209)) + SIN(RADIANS(90-F7210)) * SIN(RADIANS(90-F7209)) * COS(RADIANS(G7210-G7209))) * 6371392 * IFERROR(IF(AVERAGEIF('TT History'!$B:$B, D7209, 'TT History'!$E:$E) &gt; 9.8%, 1.1205, IF(AVERAGEIF('TT History'!$B:$B, D7209, 'TT History'!$E:$E) &gt;= 8.5%, 1.1055, 1.0525)), 1.0525)</f>
        <v>122.71186975629989</v>
      </c>
    </row>
    <row r="7210" spans="1:8" x14ac:dyDescent="0.25">
      <c r="A7210" t="s">
        <v>176</v>
      </c>
      <c r="B7210" t="str">
        <f>VLOOKUP(C7210, olt_db!$B$2:$E$70, 2, 0)</f>
        <v>OLT-SMGN-Mega_Land</v>
      </c>
      <c r="C7210" t="s">
        <v>2034</v>
      </c>
      <c r="D7210" s="44" t="s">
        <v>3029</v>
      </c>
      <c r="E7210" s="44" t="s">
        <v>1984</v>
      </c>
      <c r="F7210" s="143">
        <v>2.96724918161941</v>
      </c>
      <c r="G7210" s="144">
        <v>99.096604127155004</v>
      </c>
      <c r="H7210" s="100">
        <f>ACOS(COS(RADIANS(90-F7211)) * COS(RADIANS(90-F7210)) + SIN(RADIANS(90-F7211)) * SIN(RADIANS(90-F7210)) * COS(RADIANS(G7211-G7210))) * 6371392 * IFERROR(IF(AVERAGEIF('TT History'!$B:$B, D7210, 'TT History'!$E:$E) &gt; 9.8%, 1.1205, IF(AVERAGEIF('TT History'!$B:$B, D7210, 'TT History'!$E:$E) &gt;= 8.5%, 1.1055, 1.0525)), 1.0525)</f>
        <v>104.0512415635081</v>
      </c>
    </row>
    <row r="7211" spans="1:8" x14ac:dyDescent="0.25">
      <c r="A7211" t="s">
        <v>176</v>
      </c>
      <c r="B7211" t="str">
        <f>VLOOKUP(C7211, olt_db!$B$2:$E$70, 2, 0)</f>
        <v>OLT-SMGN-Mega_Land</v>
      </c>
      <c r="C7211" t="s">
        <v>2034</v>
      </c>
      <c r="D7211" s="44" t="s">
        <v>3029</v>
      </c>
      <c r="E7211" s="44" t="s">
        <v>1983</v>
      </c>
      <c r="F7211" s="143">
        <v>2.9671876269620499</v>
      </c>
      <c r="G7211" s="144">
        <v>99.095716046693695</v>
      </c>
      <c r="H7211" s="100">
        <f>ACOS(COS(RADIANS(90-F7212)) * COS(RADIANS(90-F7211)) + SIN(RADIANS(90-F7212)) * SIN(RADIANS(90-F7211)) * COS(RADIANS(G7212-G7211))) * 6371392 * IFERROR(IF(AVERAGEIF('TT History'!$B:$B, D7211, 'TT History'!$E:$E) &gt; 9.8%, 1.1205, IF(AVERAGEIF('TT History'!$B:$B, D7211, 'TT History'!$E:$E) &gt;= 8.5%, 1.1055, 1.0525)), 1.0525)</f>
        <v>43.671123374045671</v>
      </c>
    </row>
    <row r="7212" spans="1:8" x14ac:dyDescent="0.25">
      <c r="A7212" t="s">
        <v>176</v>
      </c>
      <c r="B7212" t="str">
        <f>VLOOKUP(C7212, olt_db!$B$2:$E$70, 2, 0)</f>
        <v>OLT-SMGN-Mega_Land</v>
      </c>
      <c r="C7212" t="s">
        <v>2034</v>
      </c>
      <c r="D7212" s="44" t="s">
        <v>3029</v>
      </c>
      <c r="E7212" s="44" t="s">
        <v>1982</v>
      </c>
      <c r="F7212" s="143">
        <v>2.9671699488354899</v>
      </c>
      <c r="G7212" s="144">
        <v>99.095342835536997</v>
      </c>
      <c r="H7212" s="100">
        <f>ACOS(COS(RADIANS(90-F7213)) * COS(RADIANS(90-F7212)) + SIN(RADIANS(90-F7213)) * SIN(RADIANS(90-F7212)) * COS(RADIANS(G7213-G7212))) * 6371392 * IFERROR(IF(AVERAGEIF('TT History'!$B:$B, D7212, 'TT History'!$E:$E) &gt; 9.8%, 1.1205, IF(AVERAGEIF('TT History'!$B:$B, D7212, 'TT History'!$E:$E) &gt;= 8.5%, 1.1055, 1.0525)), 1.0525)</f>
        <v>85.896225139025987</v>
      </c>
    </row>
    <row r="7213" spans="1:8" x14ac:dyDescent="0.25">
      <c r="A7213" t="s">
        <v>176</v>
      </c>
      <c r="B7213" t="str">
        <f>VLOOKUP(C7213, olt_db!$B$2:$E$70, 2, 0)</f>
        <v>OLT-SMGN-Mega_Land</v>
      </c>
      <c r="C7213" t="s">
        <v>2034</v>
      </c>
      <c r="D7213" s="44" t="s">
        <v>3029</v>
      </c>
      <c r="E7213" s="44" t="s">
        <v>1981</v>
      </c>
      <c r="F7213" s="143">
        <v>2.9671356193317302</v>
      </c>
      <c r="G7213" s="144">
        <v>99.0946087489924</v>
      </c>
      <c r="H7213" s="100">
        <f>ACOS(COS(RADIANS(90-F7214)) * COS(RADIANS(90-F7213)) + SIN(RADIANS(90-F7214)) * SIN(RADIANS(90-F7213)) * COS(RADIANS(G7214-G7213))) * 6371392 * IFERROR(IF(AVERAGEIF('TT History'!$B:$B, D7213, 'TT History'!$E:$E) &gt; 9.8%, 1.1205, IF(AVERAGEIF('TT History'!$B:$B, D7213, 'TT History'!$E:$E) &gt;= 8.5%, 1.1055, 1.0525)), 1.0525)</f>
        <v>59.032069983554734</v>
      </c>
    </row>
    <row r="7214" spans="1:8" x14ac:dyDescent="0.25">
      <c r="A7214" t="s">
        <v>176</v>
      </c>
      <c r="B7214" t="str">
        <f>VLOOKUP(C7214, olt_db!$B$2:$E$70, 2, 0)</f>
        <v>OLT-SMGN-Mega_Land</v>
      </c>
      <c r="C7214" t="s">
        <v>2034</v>
      </c>
      <c r="D7214" s="44" t="s">
        <v>3029</v>
      </c>
      <c r="E7214" s="44" t="s">
        <v>1980</v>
      </c>
      <c r="F7214" s="143">
        <v>2.9671034871233202</v>
      </c>
      <c r="G7214" s="144">
        <v>99.094104722311599</v>
      </c>
      <c r="H7214" s="100">
        <f>ACOS(COS(RADIANS(90-F7215)) * COS(RADIANS(90-F7214)) + SIN(RADIANS(90-F7215)) * SIN(RADIANS(90-F7214)) * COS(RADIANS(G7215-G7214))) * 6371392 * IFERROR(IF(AVERAGEIF('TT History'!$B:$B, D7214, 'TT History'!$E:$E) &gt; 9.8%, 1.1205, IF(AVERAGEIF('TT History'!$B:$B, D7214, 'TT History'!$E:$E) &gt;= 8.5%, 1.1055, 1.0525)), 1.0525)</f>
        <v>64.721678598396011</v>
      </c>
    </row>
    <row r="7215" spans="1:8" x14ac:dyDescent="0.25">
      <c r="A7215" t="s">
        <v>176</v>
      </c>
      <c r="B7215" t="str">
        <f>VLOOKUP(C7215, olt_db!$B$2:$E$70, 2, 0)</f>
        <v>OLT-SMGN-Mega_Land</v>
      </c>
      <c r="C7215" t="s">
        <v>2034</v>
      </c>
      <c r="D7215" s="44" t="s">
        <v>3029</v>
      </c>
      <c r="E7215" s="44" t="s">
        <v>1979</v>
      </c>
      <c r="F7215" s="143">
        <v>2.96706554003964</v>
      </c>
      <c r="G7215" s="144">
        <v>99.093552296860906</v>
      </c>
      <c r="H7215" s="100">
        <f>ACOS(COS(RADIANS(90-F7216)) * COS(RADIANS(90-F7215)) + SIN(RADIANS(90-F7216)) * SIN(RADIANS(90-F7215)) * COS(RADIANS(G7216-G7215))) * 6371392 * IFERROR(IF(AVERAGEIF('TT History'!$B:$B, D7215, 'TT History'!$E:$E) &gt; 9.8%, 1.1205, IF(AVERAGEIF('TT History'!$B:$B, D7215, 'TT History'!$E:$E) &gt;= 8.5%, 1.1055, 1.0525)), 1.0525)</f>
        <v>94.470292623984434</v>
      </c>
    </row>
    <row r="7216" spans="1:8" x14ac:dyDescent="0.25">
      <c r="A7216" t="s">
        <v>176</v>
      </c>
      <c r="B7216" t="str">
        <f>VLOOKUP(C7216, olt_db!$B$2:$E$70, 2, 0)</f>
        <v>OLT-SMGN-Mega_Land</v>
      </c>
      <c r="C7216" t="s">
        <v>2034</v>
      </c>
      <c r="D7216" s="44" t="s">
        <v>3029</v>
      </c>
      <c r="E7216" s="44" t="s">
        <v>1978</v>
      </c>
      <c r="F7216" s="143">
        <v>2.9670333933743098</v>
      </c>
      <c r="G7216" s="144">
        <v>99.092744691321201</v>
      </c>
      <c r="H7216" s="100">
        <f>ACOS(COS(RADIANS(90-F7217)) * COS(RADIANS(90-F7216)) + SIN(RADIANS(90-F7217)) * SIN(RADIANS(90-F7216)) * COS(RADIANS(G7217-G7216))) * 6371392 * IFERROR(IF(AVERAGEIF('TT History'!$B:$B, D7216, 'TT History'!$E:$E) &gt; 9.8%, 1.1205, IF(AVERAGEIF('TT History'!$B:$B, D7216, 'TT History'!$E:$E) &gt;= 8.5%, 1.1055, 1.0525)), 1.0525)</f>
        <v>96.032299831773031</v>
      </c>
    </row>
    <row r="7217" spans="1:8" x14ac:dyDescent="0.25">
      <c r="A7217" t="s">
        <v>176</v>
      </c>
      <c r="B7217" t="str">
        <f>VLOOKUP(C7217, olt_db!$B$2:$E$70, 2, 0)</f>
        <v>OLT-SMGN-Mega_Land</v>
      </c>
      <c r="C7217" t="s">
        <v>2034</v>
      </c>
      <c r="D7217" s="44" t="s">
        <v>3029</v>
      </c>
      <c r="E7217" s="44" t="s">
        <v>1977</v>
      </c>
      <c r="F7217" s="143">
        <v>2.9669832766581798</v>
      </c>
      <c r="G7217" s="144">
        <v>99.091924614628695</v>
      </c>
      <c r="H7217" s="100">
        <f>ACOS(COS(RADIANS(90-F7218)) * COS(RADIANS(90-F7217)) + SIN(RADIANS(90-F7218)) * SIN(RADIANS(90-F7217)) * COS(RADIANS(G7218-G7217))) * 6371392 * IFERROR(IF(AVERAGEIF('TT History'!$B:$B, D7217, 'TT History'!$E:$E) &gt; 9.8%, 1.1205, IF(AVERAGEIF('TT History'!$B:$B, D7217, 'TT History'!$E:$E) &gt;= 8.5%, 1.1055, 1.0525)), 1.0525)</f>
        <v>77.765064329966791</v>
      </c>
    </row>
    <row r="7218" spans="1:8" x14ac:dyDescent="0.25">
      <c r="A7218" t="s">
        <v>176</v>
      </c>
      <c r="B7218" t="str">
        <f>VLOOKUP(C7218, olt_db!$B$2:$E$70, 2, 0)</f>
        <v>OLT-SMGN-Mega_Land</v>
      </c>
      <c r="C7218" t="s">
        <v>2034</v>
      </c>
      <c r="D7218" s="44" t="s">
        <v>3029</v>
      </c>
      <c r="E7218" s="44" t="s">
        <v>1976</v>
      </c>
      <c r="F7218" s="143">
        <v>2.96695993039922</v>
      </c>
      <c r="G7218" s="144">
        <v>99.091259700920901</v>
      </c>
      <c r="H7218" s="100">
        <f>ACOS(COS(RADIANS(90-F7219)) * COS(RADIANS(90-F7218)) + SIN(RADIANS(90-F7219)) * SIN(RADIANS(90-F7218)) * COS(RADIANS(G7219-G7218))) * 6371392 * IFERROR(IF(AVERAGEIF('TT History'!$B:$B, D7218, 'TT History'!$E:$E) &gt; 9.8%, 1.1205, IF(AVERAGEIF('TT History'!$B:$B, D7218, 'TT History'!$E:$E) &gt;= 8.5%, 1.1055, 1.0525)), 1.0525)</f>
        <v>47.94656512034306</v>
      </c>
    </row>
    <row r="7219" spans="1:8" x14ac:dyDescent="0.25">
      <c r="A7219" t="s">
        <v>176</v>
      </c>
      <c r="B7219" t="str">
        <f>VLOOKUP(C7219, olt_db!$B$2:$E$70, 2, 0)</f>
        <v>OLT-SMGN-Mega_Land</v>
      </c>
      <c r="C7219" t="s">
        <v>2034</v>
      </c>
      <c r="D7219" s="44" t="s">
        <v>3029</v>
      </c>
      <c r="E7219" s="44" t="s">
        <v>1975</v>
      </c>
      <c r="F7219" s="143">
        <v>2.9669442555768701</v>
      </c>
      <c r="G7219" s="144">
        <v>99.090849792105004</v>
      </c>
      <c r="H7219" s="100">
        <f>ACOS(COS(RADIANS(90-F7220)) * COS(RADIANS(90-F7219)) + SIN(RADIANS(90-F7220)) * SIN(RADIANS(90-F7219)) * COS(RADIANS(G7220-G7219))) * 6371392 * IFERROR(IF(AVERAGEIF('TT History'!$B:$B, D7219, 'TT History'!$E:$E) &gt; 9.8%, 1.1205, IF(AVERAGEIF('TT History'!$B:$B, D7219, 'TT History'!$E:$E) &gt;= 8.5%, 1.1055, 1.0525)), 1.0525)</f>
        <v>80.173363588491199</v>
      </c>
    </row>
    <row r="7220" spans="1:8" x14ac:dyDescent="0.25">
      <c r="A7220" t="s">
        <v>176</v>
      </c>
      <c r="B7220" t="str">
        <f>VLOOKUP(C7220, olt_db!$B$2:$E$70, 2, 0)</f>
        <v>OLT-SMGN-Mega_Land</v>
      </c>
      <c r="C7220" t="s">
        <v>2034</v>
      </c>
      <c r="D7220" s="44" t="s">
        <v>3029</v>
      </c>
      <c r="E7220" s="44" t="s">
        <v>1974</v>
      </c>
      <c r="F7220" s="143">
        <v>2.9669076897714799</v>
      </c>
      <c r="G7220" s="144">
        <v>99.090164841418598</v>
      </c>
      <c r="H7220" s="100">
        <f>ACOS(COS(RADIANS(90-F7221)) * COS(RADIANS(90-F7220)) + SIN(RADIANS(90-F7221)) * SIN(RADIANS(90-F7220)) * COS(RADIANS(G7221-G7220))) * 6371392 * IFERROR(IF(AVERAGEIF('TT History'!$B:$B, D7220, 'TT History'!$E:$E) &gt; 9.8%, 1.1205, IF(AVERAGEIF('TT History'!$B:$B, D7220, 'TT History'!$E:$E) &gt;= 8.5%, 1.1055, 1.0525)), 1.0525)</f>
        <v>99.028134898673031</v>
      </c>
    </row>
    <row r="7221" spans="1:8" x14ac:dyDescent="0.25">
      <c r="A7221" t="s">
        <v>176</v>
      </c>
      <c r="B7221" t="str">
        <f>VLOOKUP(C7221, olt_db!$B$2:$E$70, 2, 0)</f>
        <v>OLT-SMGN-Mega_Land</v>
      </c>
      <c r="C7221" t="s">
        <v>2034</v>
      </c>
      <c r="D7221" s="44" t="s">
        <v>3029</v>
      </c>
      <c r="E7221" s="44" t="s">
        <v>1973</v>
      </c>
      <c r="F7221" s="143">
        <v>2.9668124643485498</v>
      </c>
      <c r="G7221" s="144">
        <v>99.089322982100896</v>
      </c>
      <c r="H7221" s="100">
        <f>ACOS(COS(RADIANS(90-F7222)) * COS(RADIANS(90-F7221)) + SIN(RADIANS(90-F7222)) * SIN(RADIANS(90-F7221)) * COS(RADIANS(G7222-G7221))) * 6371392 * IFERROR(IF(AVERAGEIF('TT History'!$B:$B, D7221, 'TT History'!$E:$E) &gt; 9.8%, 1.1205, IF(AVERAGEIF('TT History'!$B:$B, D7221, 'TT History'!$E:$E) &gt;= 8.5%, 1.1055, 1.0525)), 1.0525)</f>
        <v>63.926818426825115</v>
      </c>
    </row>
    <row r="7222" spans="1:8" x14ac:dyDescent="0.25">
      <c r="A7222" t="s">
        <v>176</v>
      </c>
      <c r="B7222" t="str">
        <f>VLOOKUP(C7222, olt_db!$B$2:$E$70, 2, 0)</f>
        <v>OLT-SMGN-Mega_Land</v>
      </c>
      <c r="C7222" t="s">
        <v>2034</v>
      </c>
      <c r="D7222" s="44" t="s">
        <v>3029</v>
      </c>
      <c r="E7222" s="44" t="s">
        <v>2141</v>
      </c>
      <c r="F7222" s="143">
        <v>2.96676495995204</v>
      </c>
      <c r="G7222" s="144">
        <v>99.088778124802403</v>
      </c>
      <c r="H7222" s="100">
        <f>ACOS(COS(RADIANS(90-F7223)) * COS(RADIANS(90-F7222)) + SIN(RADIANS(90-F7223)) * SIN(RADIANS(90-F7222)) * COS(RADIANS(G7223-G7222))) * 6371392 * IFERROR(IF(AVERAGEIF('TT History'!$B:$B, D7222, 'TT History'!$E:$E) &gt; 9.8%, 1.1205, IF(AVERAGEIF('TT History'!$B:$B, D7222, 'TT History'!$E:$E) &gt;= 8.5%, 1.1055, 1.0525)), 1.0525)</f>
        <v>91.011112679739469</v>
      </c>
    </row>
    <row r="7223" spans="1:8" x14ac:dyDescent="0.25">
      <c r="A7223" t="s">
        <v>176</v>
      </c>
      <c r="B7223" t="str">
        <f>VLOOKUP(C7223, olt_db!$B$2:$E$70, 2, 0)</f>
        <v>OLT-SMGN-Mega_Land</v>
      </c>
      <c r="C7223" t="s">
        <v>2034</v>
      </c>
      <c r="D7223" s="44" t="s">
        <v>3029</v>
      </c>
      <c r="E7223" s="44" t="s">
        <v>2142</v>
      </c>
      <c r="F7223" s="143">
        <v>2.9664816917437502</v>
      </c>
      <c r="G7223" s="144">
        <v>99.088052975555996</v>
      </c>
      <c r="H7223" s="100">
        <f>ACOS(COS(RADIANS(90-F7224)) * COS(RADIANS(90-F7223)) + SIN(RADIANS(90-F7224)) * SIN(RADIANS(90-F7223)) * COS(RADIANS(G7224-G7223))) * 6371392 * IFERROR(IF(AVERAGEIF('TT History'!$B:$B, D7223, 'TT History'!$E:$E) &gt; 9.8%, 1.1205, IF(AVERAGEIF('TT History'!$B:$B, D7223, 'TT History'!$E:$E) &gt;= 8.5%, 1.1055, 1.0525)), 1.0525)</f>
        <v>37.956059169467778</v>
      </c>
    </row>
    <row r="7224" spans="1:8" x14ac:dyDescent="0.25">
      <c r="A7224" t="s">
        <v>176</v>
      </c>
      <c r="B7224" t="str">
        <f>VLOOKUP(C7224, olt_db!$B$2:$E$70, 2, 0)</f>
        <v>OLT-SMGN-Mega_Land</v>
      </c>
      <c r="C7224" t="s">
        <v>2034</v>
      </c>
      <c r="D7224" s="44" t="s">
        <v>3029</v>
      </c>
      <c r="E7224" s="44" t="s">
        <v>2143</v>
      </c>
      <c r="F7224" s="143">
        <v>2.9662840622325901</v>
      </c>
      <c r="G7224" s="144">
        <v>99.087795504768593</v>
      </c>
      <c r="H7224" s="100">
        <f>ACOS(COS(RADIANS(90-F7225)) * COS(RADIANS(90-F7224)) + SIN(RADIANS(90-F7225)) * SIN(RADIANS(90-F7224)) * COS(RADIANS(G7225-G7224))) * 6371392 * IFERROR(IF(AVERAGEIF('TT History'!$B:$B, D7224, 'TT History'!$E:$E) &gt; 9.8%, 1.1205, IF(AVERAGEIF('TT History'!$B:$B, D7224, 'TT History'!$E:$E) &gt;= 8.5%, 1.1055, 1.0525)), 1.0525)</f>
        <v>45.137931184782772</v>
      </c>
    </row>
    <row r="7225" spans="1:8" x14ac:dyDescent="0.25">
      <c r="A7225" t="s">
        <v>176</v>
      </c>
      <c r="B7225" t="str">
        <f>VLOOKUP(C7225, olt_db!$B$2:$E$70, 2, 0)</f>
        <v>OLT-SMGN-Mega_Land</v>
      </c>
      <c r="C7225" t="s">
        <v>2034</v>
      </c>
      <c r="D7225" s="44" t="s">
        <v>3029</v>
      </c>
      <c r="E7225" s="44" t="s">
        <v>2144</v>
      </c>
      <c r="F7225" s="143">
        <v>2.9659875661388702</v>
      </c>
      <c r="G7225" s="144">
        <v>99.087548546080697</v>
      </c>
      <c r="H7225" s="100">
        <f>ACOS(COS(RADIANS(90-F7226)) * COS(RADIANS(90-F7225)) + SIN(RADIANS(90-F7226)) * SIN(RADIANS(90-F7225)) * COS(RADIANS(G7226-G7225))) * 6371392 * IFERROR(IF(AVERAGEIF('TT History'!$B:$B, D7225, 'TT History'!$E:$E) &gt; 9.8%, 1.1205, IF(AVERAGEIF('TT History'!$B:$B, D7225, 'TT History'!$E:$E) &gt;= 8.5%, 1.1055, 1.0525)), 1.0525)</f>
        <v>54.8710470227103</v>
      </c>
    </row>
    <row r="7226" spans="1:8" x14ac:dyDescent="0.25">
      <c r="A7226" t="s">
        <v>176</v>
      </c>
      <c r="B7226" t="str">
        <f>VLOOKUP(C7226, olt_db!$B$2:$E$70, 2, 0)</f>
        <v>OLT-SMGN-Mega_Land</v>
      </c>
      <c r="C7226" t="s">
        <v>2034</v>
      </c>
      <c r="D7226" s="44" t="s">
        <v>3029</v>
      </c>
      <c r="E7226" s="44" t="s">
        <v>2145</v>
      </c>
      <c r="F7226" s="143">
        <v>2.9656223791352199</v>
      </c>
      <c r="G7226" s="144">
        <v>99.0872541553953</v>
      </c>
      <c r="H7226" s="100">
        <f>ACOS(COS(RADIANS(90-F7227)) * COS(RADIANS(90-F7226)) + SIN(RADIANS(90-F7227)) * SIN(RADIANS(90-F7226)) * COS(RADIANS(G7227-G7226))) * 6371392 * IFERROR(IF(AVERAGEIF('TT History'!$B:$B, D7226, 'TT History'!$E:$E) &gt; 9.8%, 1.1205, IF(AVERAGEIF('TT History'!$B:$B, D7226, 'TT History'!$E:$E) &gt;= 8.5%, 1.1055, 1.0525)), 1.0525)</f>
        <v>36.580394723829748</v>
      </c>
    </row>
    <row r="7227" spans="1:8" x14ac:dyDescent="0.25">
      <c r="A7227" t="s">
        <v>176</v>
      </c>
      <c r="B7227" t="str">
        <f>VLOOKUP(C7227, olt_db!$B$2:$E$70, 2, 0)</f>
        <v>OLT-SMGN-Mega_Land</v>
      </c>
      <c r="C7227" t="s">
        <v>2034</v>
      </c>
      <c r="D7227" s="44" t="s">
        <v>3029</v>
      </c>
      <c r="E7227" s="44" t="s">
        <v>2146</v>
      </c>
      <c r="F7227" s="143">
        <v>2.9653649037721102</v>
      </c>
      <c r="G7227" s="144">
        <v>99.087076740546195</v>
      </c>
      <c r="H7227" s="100">
        <f>ACOS(COS(RADIANS(90-F7228)) * COS(RADIANS(90-F7227)) + SIN(RADIANS(90-F7228)) * SIN(RADIANS(90-F7227)) * COS(RADIANS(G7228-G7227))) * 6371392 * IFERROR(IF(AVERAGEIF('TT History'!$B:$B, D7227, 'TT History'!$E:$E) &gt; 9.8%, 1.1205, IF(AVERAGEIF('TT History'!$B:$B, D7227, 'TT History'!$E:$E) &gt;= 8.5%, 1.1055, 1.0525)), 1.0525)</f>
        <v>62.579167897385425</v>
      </c>
    </row>
    <row r="7228" spans="1:8" x14ac:dyDescent="0.25">
      <c r="A7228" t="s">
        <v>176</v>
      </c>
      <c r="B7228" t="str">
        <f>VLOOKUP(C7228, olt_db!$B$2:$E$70, 2, 0)</f>
        <v>OLT-SMGN-Mega_Land</v>
      </c>
      <c r="C7228" t="s">
        <v>2034</v>
      </c>
      <c r="D7228" s="44" t="s">
        <v>3029</v>
      </c>
      <c r="E7228" s="44" t="s">
        <v>2147</v>
      </c>
      <c r="F7228" s="143">
        <v>2.9649564056528601</v>
      </c>
      <c r="G7228" s="144">
        <v>99.086731293105899</v>
      </c>
      <c r="H7228" s="100">
        <f>ACOS(COS(RADIANS(90-F7229)) * COS(RADIANS(90-F7228)) + SIN(RADIANS(90-F7229)) * SIN(RADIANS(90-F7228)) * COS(RADIANS(G7229-G7228))) * 6371392 * IFERROR(IF(AVERAGEIF('TT History'!$B:$B, D7228, 'TT History'!$E:$E) &gt; 9.8%, 1.1205, IF(AVERAGEIF('TT History'!$B:$B, D7228, 'TT History'!$E:$E) &gt;= 8.5%, 1.1055, 1.0525)), 1.0525)</f>
        <v>41.670511509197333</v>
      </c>
    </row>
    <row r="7229" spans="1:8" x14ac:dyDescent="0.25">
      <c r="A7229" t="s">
        <v>176</v>
      </c>
      <c r="B7229" t="str">
        <f>VLOOKUP(C7229, olt_db!$B$2:$E$70, 2, 0)</f>
        <v>OLT-SMGN-Mega_Land</v>
      </c>
      <c r="C7229" t="s">
        <v>2034</v>
      </c>
      <c r="D7229" s="44" t="s">
        <v>3029</v>
      </c>
      <c r="E7229" s="44" t="s">
        <v>2148</v>
      </c>
      <c r="F7229" s="143">
        <v>2.9646144619877499</v>
      </c>
      <c r="G7229" s="144">
        <v>99.086631975837705</v>
      </c>
      <c r="H7229" s="100">
        <f>ACOS(COS(RADIANS(90-F7230)) * COS(RADIANS(90-F7229)) + SIN(RADIANS(90-F7230)) * SIN(RADIANS(90-F7229)) * COS(RADIANS(G7230-G7229))) * 6371392 * IFERROR(IF(AVERAGEIF('TT History'!$B:$B, D7229, 'TT History'!$E:$E) &gt; 9.8%, 1.1205, IF(AVERAGEIF('TT History'!$B:$B, D7229, 'TT History'!$E:$E) &gt;= 8.5%, 1.1055, 1.0525)), 1.0525)</f>
        <v>49.065784933582222</v>
      </c>
    </row>
    <row r="7230" spans="1:8" x14ac:dyDescent="0.25">
      <c r="A7230" t="s">
        <v>176</v>
      </c>
      <c r="B7230" t="str">
        <f>VLOOKUP(C7230, olt_db!$B$2:$E$70, 2, 0)</f>
        <v>OLT-SMGN-Mega_Land</v>
      </c>
      <c r="C7230" t="s">
        <v>2034</v>
      </c>
      <c r="D7230" s="44" t="s">
        <v>3029</v>
      </c>
      <c r="E7230" s="44" t="s">
        <v>2149</v>
      </c>
      <c r="F7230" s="143">
        <v>2.9642718208369399</v>
      </c>
      <c r="G7230" s="144">
        <v>99.086390105017998</v>
      </c>
      <c r="H7230" s="100">
        <f>ACOS(COS(RADIANS(90-F7231)) * COS(RADIANS(90-F7230)) + SIN(RADIANS(90-F7231)) * SIN(RADIANS(90-F7230)) * COS(RADIANS(G7231-G7230))) * 6371392 * IFERROR(IF(AVERAGEIF('TT History'!$B:$B, D7230, 'TT History'!$E:$E) &gt; 9.8%, 1.1205, IF(AVERAGEIF('TT History'!$B:$B, D7230, 'TT History'!$E:$E) &gt;= 8.5%, 1.1055, 1.0525)), 1.0525)</f>
        <v>45.797635360527863</v>
      </c>
    </row>
    <row r="7231" spans="1:8" x14ac:dyDescent="0.25">
      <c r="A7231" t="s">
        <v>176</v>
      </c>
      <c r="B7231" t="str">
        <f>VLOOKUP(C7231, olt_db!$B$2:$E$70, 2, 0)</f>
        <v>OLT-SMGN-Mega_Land</v>
      </c>
      <c r="C7231" t="s">
        <v>2034</v>
      </c>
      <c r="D7231" s="44" t="s">
        <v>3029</v>
      </c>
      <c r="E7231" s="44" t="s">
        <v>2150</v>
      </c>
      <c r="F7231" s="143">
        <v>2.9639789254848101</v>
      </c>
      <c r="G7231" s="144">
        <v>99.086130281352695</v>
      </c>
      <c r="H7231" s="100">
        <f>ACOS(COS(RADIANS(90-F7232)) * COS(RADIANS(90-F7231)) + SIN(RADIANS(90-F7232)) * SIN(RADIANS(90-F7231)) * COS(RADIANS(G7232-G7231))) * 6371392 * IFERROR(IF(AVERAGEIF('TT History'!$B:$B, D7231, 'TT History'!$E:$E) &gt; 9.8%, 1.1205, IF(AVERAGEIF('TT History'!$B:$B, D7231, 'TT History'!$E:$E) &gt;= 8.5%, 1.1055, 1.0525)), 1.0525)</f>
        <v>41.282556880679373</v>
      </c>
    </row>
    <row r="7232" spans="1:8" x14ac:dyDescent="0.25">
      <c r="A7232" t="s">
        <v>176</v>
      </c>
      <c r="B7232" t="str">
        <f>VLOOKUP(C7232, olt_db!$B$2:$E$70, 2, 0)</f>
        <v>OLT-SMGN-Mega_Land</v>
      </c>
      <c r="C7232" t="s">
        <v>2034</v>
      </c>
      <c r="D7232" s="44" t="s">
        <v>3029</v>
      </c>
      <c r="E7232" s="44" t="s">
        <v>2151</v>
      </c>
      <c r="F7232" s="143">
        <v>2.9637454634793299</v>
      </c>
      <c r="G7232" s="144">
        <v>99.085865525242696</v>
      </c>
      <c r="H7232" s="100">
        <f>ACOS(COS(RADIANS(90-F7233)) * COS(RADIANS(90-F7232)) + SIN(RADIANS(90-F7233)) * SIN(RADIANS(90-F7232)) * COS(RADIANS(G7233-G7232))) * 6371392 * IFERROR(IF(AVERAGEIF('TT History'!$B:$B, D7232, 'TT History'!$E:$E) &gt; 9.8%, 1.1205, IF(AVERAGEIF('TT History'!$B:$B, D7232, 'TT History'!$E:$E) &gt;= 8.5%, 1.1055, 1.0525)), 1.0525)</f>
        <v>49.879366986631467</v>
      </c>
    </row>
    <row r="7233" spans="1:8" x14ac:dyDescent="0.25">
      <c r="A7233" t="s">
        <v>176</v>
      </c>
      <c r="B7233" t="str">
        <f>VLOOKUP(C7233, olt_db!$B$2:$E$70, 2, 0)</f>
        <v>OLT-SMGN-Mega_Land</v>
      </c>
      <c r="C7233" t="s">
        <v>2034</v>
      </c>
      <c r="D7233" s="44" t="s">
        <v>3029</v>
      </c>
      <c r="E7233" s="44" t="s">
        <v>2152</v>
      </c>
      <c r="F7233" s="143">
        <v>2.9634809434206799</v>
      </c>
      <c r="G7233" s="144">
        <v>99.0855309314789</v>
      </c>
      <c r="H7233" s="100">
        <f>ACOS(COS(RADIANS(90-F7234)) * COS(RADIANS(90-F7233)) + SIN(RADIANS(90-F7234)) * SIN(RADIANS(90-F7233)) * COS(RADIANS(G7234-G7233))) * 6371392 * IFERROR(IF(AVERAGEIF('TT History'!$B:$B, D7233, 'TT History'!$E:$E) &gt; 9.8%, 1.1205, IF(AVERAGEIF('TT History'!$B:$B, D7233, 'TT History'!$E:$E) &gt;= 8.5%, 1.1055, 1.0525)), 1.0525)</f>
        <v>50.72311816653125</v>
      </c>
    </row>
    <row r="7234" spans="1:8" x14ac:dyDescent="0.25">
      <c r="A7234" t="s">
        <v>176</v>
      </c>
      <c r="B7234" t="str">
        <f>VLOOKUP(C7234, olt_db!$B$2:$E$70, 2, 0)</f>
        <v>OLT-SMGN-Mega_Land</v>
      </c>
      <c r="C7234" t="s">
        <v>2034</v>
      </c>
      <c r="D7234" s="44" t="s">
        <v>3029</v>
      </c>
      <c r="E7234" s="44" t="s">
        <v>2153</v>
      </c>
      <c r="F7234" s="143">
        <v>2.9632463972085001</v>
      </c>
      <c r="G7234" s="144">
        <v>99.085166014387298</v>
      </c>
      <c r="H7234" s="100">
        <f>ACOS(COS(RADIANS(90-F7235)) * COS(RADIANS(90-F7234)) + SIN(RADIANS(90-F7235)) * SIN(RADIANS(90-F7234)) * COS(RADIANS(G7235-G7234))) * 6371392 * IFERROR(IF(AVERAGEIF('TT History'!$B:$B, D7234, 'TT History'!$E:$E) &gt; 9.8%, 1.1205, IF(AVERAGEIF('TT History'!$B:$B, D7234, 'TT History'!$E:$E) &gt;= 8.5%, 1.1055, 1.0525)), 1.0525)</f>
        <v>45.816708739909004</v>
      </c>
    </row>
    <row r="7235" spans="1:8" x14ac:dyDescent="0.25">
      <c r="A7235" t="s">
        <v>176</v>
      </c>
      <c r="B7235" t="str">
        <f>VLOOKUP(C7235, olt_db!$B$2:$E$70, 2, 0)</f>
        <v>OLT-SMGN-Mega_Land</v>
      </c>
      <c r="C7235" t="s">
        <v>2034</v>
      </c>
      <c r="D7235" s="44" t="s">
        <v>3029</v>
      </c>
      <c r="E7235" s="44" t="s">
        <v>2154</v>
      </c>
      <c r="F7235" s="143">
        <v>2.9630428149571202</v>
      </c>
      <c r="G7235" s="144">
        <v>99.084831205888605</v>
      </c>
      <c r="H7235" s="100">
        <f>ACOS(COS(RADIANS(90-F7236)) * COS(RADIANS(90-F7235)) + SIN(RADIANS(90-F7236)) * SIN(RADIANS(90-F7235)) * COS(RADIANS(G7236-G7235))) * 6371392 * IFERROR(IF(AVERAGEIF('TT History'!$B:$B, D7235, 'TT History'!$E:$E) &gt; 9.8%, 1.1205, IF(AVERAGEIF('TT History'!$B:$B, D7235, 'TT History'!$E:$E) &gt;= 8.5%, 1.1055, 1.0525)), 1.0525)</f>
        <v>36.223390548655097</v>
      </c>
    </row>
    <row r="7236" spans="1:8" x14ac:dyDescent="0.25">
      <c r="A7236" t="s">
        <v>176</v>
      </c>
      <c r="B7236" t="str">
        <f>VLOOKUP(C7236, olt_db!$B$2:$E$70, 2, 0)</f>
        <v>OLT-SMGN-Mega_Land</v>
      </c>
      <c r="C7236" t="s">
        <v>2034</v>
      </c>
      <c r="D7236" s="44" t="s">
        <v>3029</v>
      </c>
      <c r="E7236" s="44" t="s">
        <v>2155</v>
      </c>
      <c r="F7236" s="143">
        <v>2.96290085412133</v>
      </c>
      <c r="G7236" s="144">
        <v>99.084555818811396</v>
      </c>
      <c r="H7236" s="100">
        <f>ACOS(COS(RADIANS(90-F7237)) * COS(RADIANS(90-F7236)) + SIN(RADIANS(90-F7237)) * SIN(RADIANS(90-F7236)) * COS(RADIANS(G7237-G7236))) * 6371392 * IFERROR(IF(AVERAGEIF('TT History'!$B:$B, D7236, 'TT History'!$E:$E) &gt; 9.8%, 1.1205, IF(AVERAGEIF('TT History'!$B:$B, D7236, 'TT History'!$E:$E) &gt;= 8.5%, 1.1055, 1.0525)), 1.0525)</f>
        <v>42.413304822135402</v>
      </c>
    </row>
    <row r="7237" spans="1:8" x14ac:dyDescent="0.25">
      <c r="A7237" t="s">
        <v>176</v>
      </c>
      <c r="B7237" t="str">
        <f>VLOOKUP(C7237, olt_db!$B$2:$E$70, 2, 0)</f>
        <v>OLT-SMGN-Mega_Land</v>
      </c>
      <c r="C7237" t="s">
        <v>2034</v>
      </c>
      <c r="D7237" s="44" t="s">
        <v>3029</v>
      </c>
      <c r="E7237" s="44" t="s">
        <v>2036</v>
      </c>
      <c r="F7237" s="143">
        <v>2.96270321485127</v>
      </c>
      <c r="G7237" s="144">
        <v>99.084251669698702</v>
      </c>
      <c r="H7237" s="100">
        <f>ACOS(COS(RADIANS(90-F7238)) * COS(RADIANS(90-F7237)) + SIN(RADIANS(90-F7238)) * SIN(RADIANS(90-F7237)) * COS(RADIANS(G7238-G7237))) * 6371392 * IFERROR(IF(AVERAGEIF('TT History'!$B:$B, D7237, 'TT History'!$E:$E) &gt; 9.8%, 1.1205, IF(AVERAGEIF('TT History'!$B:$B, D7237, 'TT History'!$E:$E) &gt;= 8.5%, 1.1055, 1.0525)), 1.0525)</f>
        <v>70.44758293563882</v>
      </c>
    </row>
    <row r="7238" spans="1:8" x14ac:dyDescent="0.25">
      <c r="A7238" t="s">
        <v>176</v>
      </c>
      <c r="B7238" t="str">
        <f>VLOOKUP(C7238, olt_db!$B$2:$E$70, 2, 0)</f>
        <v>OLT-SMGN-Mega_Land</v>
      </c>
      <c r="C7238" t="s">
        <v>2034</v>
      </c>
      <c r="D7238" s="44" t="s">
        <v>3029</v>
      </c>
      <c r="E7238" s="44" t="s">
        <v>2037</v>
      </c>
      <c r="F7238" s="143">
        <v>2.96239334636366</v>
      </c>
      <c r="G7238" s="144">
        <v>99.083734958134201</v>
      </c>
      <c r="H7238" s="100">
        <f>ACOS(COS(RADIANS(90-F7239)) * COS(RADIANS(90-F7238)) + SIN(RADIANS(90-F7239)) * SIN(RADIANS(90-F7238)) * COS(RADIANS(G7239-G7238))) * 6371392 * IFERROR(IF(AVERAGEIF('TT History'!$B:$B, D7238, 'TT History'!$E:$E) &gt; 9.8%, 1.1205, IF(AVERAGEIF('TT History'!$B:$B, D7238, 'TT History'!$E:$E) &gt;= 8.5%, 1.1055, 1.0525)), 1.0525)</f>
        <v>48.942917792058161</v>
      </c>
    </row>
    <row r="7239" spans="1:8" x14ac:dyDescent="0.25">
      <c r="A7239" t="s">
        <v>176</v>
      </c>
      <c r="B7239" t="str">
        <f>VLOOKUP(C7239, olt_db!$B$2:$E$70, 2, 0)</f>
        <v>OLT-SMGN-Mega_Land</v>
      </c>
      <c r="C7239" t="s">
        <v>2034</v>
      </c>
      <c r="D7239" s="44" t="s">
        <v>3029</v>
      </c>
      <c r="E7239" s="44" t="s">
        <v>2038</v>
      </c>
      <c r="F7239" s="143">
        <v>2.9622020796186401</v>
      </c>
      <c r="G7239" s="144">
        <v>99.083362593593293</v>
      </c>
      <c r="H7239" s="100">
        <f>ACOS(COS(RADIANS(90-F7240)) * COS(RADIANS(90-F7239)) + SIN(RADIANS(90-F7240)) * SIN(RADIANS(90-F7239)) * COS(RADIANS(G7240-G7239))) * 6371392 * IFERROR(IF(AVERAGEIF('TT History'!$B:$B, D7239, 'TT History'!$E:$E) &gt; 9.8%, 1.1205, IF(AVERAGEIF('TT History'!$B:$B, D7239, 'TT History'!$E:$E) &gt;= 8.5%, 1.1055, 1.0525)), 1.0525)</f>
        <v>22.898218098952597</v>
      </c>
    </row>
    <row r="7240" spans="1:8" x14ac:dyDescent="0.25">
      <c r="A7240" t="s">
        <v>176</v>
      </c>
      <c r="B7240" t="str">
        <f>VLOOKUP(C7240, olt_db!$B$2:$E$70, 2, 0)</f>
        <v>OLT-SMGN-Mega_Land</v>
      </c>
      <c r="C7240" t="s">
        <v>2034</v>
      </c>
      <c r="D7240" s="44" t="s">
        <v>3029</v>
      </c>
      <c r="E7240" s="44" t="s">
        <v>2039</v>
      </c>
      <c r="F7240" s="143">
        <v>2.9623673700758402</v>
      </c>
      <c r="G7240" s="144">
        <v>99.083257782883507</v>
      </c>
      <c r="H7240" s="43">
        <f>(ACOS(COS(RADIANS(90-olt_db!F43)) * COS(RADIANS(90-F7240)) + SIN(RADIANS(90-olt_db!F43)) * SIN(RADIANS(90-F7240)) * COS(RADIANS(olt_db!G43-G7240))) * 6371392)*1.105</f>
        <v>12.748178877257191</v>
      </c>
    </row>
    <row r="7241" spans="1:8" x14ac:dyDescent="0.25">
      <c r="A7241" t="s">
        <v>176</v>
      </c>
      <c r="B7241" t="str">
        <f>VLOOKUP(C7241, olt_db!$B$2:$E$70, 2, 0)</f>
        <v>OLT-SMGN-Mega_Land</v>
      </c>
      <c r="C7241" t="s">
        <v>2034</v>
      </c>
      <c r="D7241" s="98" t="s">
        <v>3030</v>
      </c>
      <c r="E7241" s="98" t="s">
        <v>2133</v>
      </c>
      <c r="F7241" s="206">
        <v>2.9675802080449198</v>
      </c>
      <c r="G7241" s="207">
        <v>99.104545151758501</v>
      </c>
      <c r="H7241" s="99">
        <f>ACOS(COS(RADIANS(90-F7242)) * COS(RADIANS(90-F7241)) + SIN(RADIANS(90-F7242)) * SIN(RADIANS(90-F7241)) * COS(RADIANS(G7242-G7241))) * 6371392 * IFERROR(IF(AVERAGEIF('TT History'!$B:$B, D7241, 'TT History'!$E:$E) &gt; 9.8%, 1.1205, IF(AVERAGEIF('TT History'!$B:$B, D7241, 'TT History'!$E:$E) &gt;= 8.5%, 1.1055, 1.0525)), 1.0525)</f>
        <v>73.734154641208036</v>
      </c>
    </row>
    <row r="7242" spans="1:8" x14ac:dyDescent="0.25">
      <c r="A7242" t="s">
        <v>176</v>
      </c>
      <c r="B7242" t="str">
        <f>VLOOKUP(C7242, olt_db!$B$2:$E$70, 2, 0)</f>
        <v>OLT-SMGN-Mega_Land</v>
      </c>
      <c r="C7242" t="s">
        <v>2034</v>
      </c>
      <c r="D7242" s="98" t="s">
        <v>3030</v>
      </c>
      <c r="E7242" s="98" t="s">
        <v>2134</v>
      </c>
      <c r="F7242" s="206">
        <v>2.9675572534585202</v>
      </c>
      <c r="G7242" s="207">
        <v>99.103914733008494</v>
      </c>
      <c r="H7242" s="99">
        <f>ACOS(COS(RADIANS(90-F7243)) * COS(RADIANS(90-F7242)) + SIN(RADIANS(90-F7243)) * SIN(RADIANS(90-F7242)) * COS(RADIANS(G7243-G7242))) * 6371392 * IFERROR(IF(AVERAGEIF('TT History'!$B:$B, D7242, 'TT History'!$E:$E) &gt; 9.8%, 1.1205, IF(AVERAGEIF('TT History'!$B:$B, D7242, 'TT History'!$E:$E) &gt;= 8.5%, 1.1055, 1.0525)), 1.0525)</f>
        <v>98.8133333646784</v>
      </c>
    </row>
    <row r="7243" spans="1:8" x14ac:dyDescent="0.25">
      <c r="A7243" t="s">
        <v>176</v>
      </c>
      <c r="B7243" t="str">
        <f>VLOOKUP(C7243, olt_db!$B$2:$E$70, 2, 0)</f>
        <v>OLT-SMGN-Mega_Land</v>
      </c>
      <c r="C7243" t="s">
        <v>2034</v>
      </c>
      <c r="D7243" s="98" t="s">
        <v>3030</v>
      </c>
      <c r="E7243" s="98" t="s">
        <v>2135</v>
      </c>
      <c r="F7243" s="206">
        <v>2.9674955887602401</v>
      </c>
      <c r="G7243" s="207">
        <v>99.103071586852394</v>
      </c>
      <c r="H7243" s="99">
        <f>ACOS(COS(RADIANS(90-F7244)) * COS(RADIANS(90-F7243)) + SIN(RADIANS(90-F7244)) * SIN(RADIANS(90-F7243)) * COS(RADIANS(G7244-G7243))) * 6371392 * IFERROR(IF(AVERAGEIF('TT History'!$B:$B, D7243, 'TT History'!$E:$E) &gt; 9.8%, 1.1205, IF(AVERAGEIF('TT History'!$B:$B, D7243, 'TT History'!$E:$E) &gt;= 8.5%, 1.1055, 1.0525)), 1.0525)</f>
        <v>55.926179306525029</v>
      </c>
    </row>
    <row r="7244" spans="1:8" x14ac:dyDescent="0.25">
      <c r="A7244" t="s">
        <v>176</v>
      </c>
      <c r="B7244" t="str">
        <f>VLOOKUP(C7244, olt_db!$B$2:$E$70, 2, 0)</f>
        <v>OLT-SMGN-Mega_Land</v>
      </c>
      <c r="C7244" t="s">
        <v>2034</v>
      </c>
      <c r="D7244" s="98" t="s">
        <v>3030</v>
      </c>
      <c r="E7244" s="98" t="s">
        <v>2136</v>
      </c>
      <c r="F7244" s="206">
        <v>2.96746013829739</v>
      </c>
      <c r="G7244" s="207">
        <v>99.102594426035793</v>
      </c>
      <c r="H7244" s="99">
        <f>ACOS(COS(RADIANS(90-F7245)) * COS(RADIANS(90-F7244)) + SIN(RADIANS(90-F7245)) * SIN(RADIANS(90-F7244)) * COS(RADIANS(G7245-G7244))) * 6371392 * IFERROR(IF(AVERAGEIF('TT History'!$B:$B, D7244, 'TT History'!$E:$E) &gt; 9.8%, 1.1205, IF(AVERAGEIF('TT History'!$B:$B, D7244, 'TT History'!$E:$E) &gt;= 8.5%, 1.1055, 1.0525)), 1.0525)</f>
        <v>49.818673919009647</v>
      </c>
    </row>
    <row r="7245" spans="1:8" x14ac:dyDescent="0.25">
      <c r="A7245" t="s">
        <v>176</v>
      </c>
      <c r="B7245" t="str">
        <f>VLOOKUP(C7245, olt_db!$B$2:$E$70, 2, 0)</f>
        <v>OLT-SMGN-Mega_Land</v>
      </c>
      <c r="C7245" t="s">
        <v>2034</v>
      </c>
      <c r="D7245" s="98" t="s">
        <v>3030</v>
      </c>
      <c r="E7245" s="98" t="s">
        <v>2137</v>
      </c>
      <c r="F7245" s="206">
        <v>2.9674781328886199</v>
      </c>
      <c r="G7245" s="207">
        <v>99.102168579390806</v>
      </c>
      <c r="H7245" s="99">
        <f>ACOS(COS(RADIANS(90-F7246)) * COS(RADIANS(90-F7245)) + SIN(RADIANS(90-F7246)) * SIN(RADIANS(90-F7245)) * COS(RADIANS(G7246-G7245))) * 6371392 * IFERROR(IF(AVERAGEIF('TT History'!$B:$B, D7245, 'TT History'!$E:$E) &gt; 9.8%, 1.1205, IF(AVERAGEIF('TT History'!$B:$B, D7245, 'TT History'!$E:$E) &gt;= 8.5%, 1.1055, 1.0525)), 1.0525)</f>
        <v>77.211030450476343</v>
      </c>
    </row>
    <row r="7246" spans="1:8" x14ac:dyDescent="0.25">
      <c r="A7246" t="s">
        <v>176</v>
      </c>
      <c r="B7246" t="str">
        <f>VLOOKUP(C7246, olt_db!$B$2:$E$70, 2, 0)</f>
        <v>OLT-SMGN-Mega_Land</v>
      </c>
      <c r="C7246" t="s">
        <v>2034</v>
      </c>
      <c r="D7246" s="98" t="s">
        <v>3030</v>
      </c>
      <c r="E7246" s="98" t="s">
        <v>2138</v>
      </c>
      <c r="F7246" s="206">
        <v>2.9674554178322898</v>
      </c>
      <c r="G7246" s="207">
        <v>99.101508386868304</v>
      </c>
      <c r="H7246" s="99">
        <f>ACOS(COS(RADIANS(90-F7247)) * COS(RADIANS(90-F7246)) + SIN(RADIANS(90-F7247)) * SIN(RADIANS(90-F7246)) * COS(RADIANS(G7247-G7246))) * 6371392 * IFERROR(IF(AVERAGEIF('TT History'!$B:$B, D7246, 'TT History'!$E:$E) &gt; 9.8%, 1.1205, IF(AVERAGEIF('TT History'!$B:$B, D7246, 'TT History'!$E:$E) &gt;= 8.5%, 1.1055, 1.0525)), 1.0525)</f>
        <v>69.523770738537934</v>
      </c>
    </row>
    <row r="7247" spans="1:8" x14ac:dyDescent="0.25">
      <c r="A7247" t="s">
        <v>176</v>
      </c>
      <c r="B7247" t="str">
        <f>VLOOKUP(C7247, olt_db!$B$2:$E$70, 2, 0)</f>
        <v>OLT-SMGN-Mega_Land</v>
      </c>
      <c r="C7247" t="s">
        <v>2034</v>
      </c>
      <c r="D7247" s="98" t="s">
        <v>3030</v>
      </c>
      <c r="E7247" s="98" t="s">
        <v>2139</v>
      </c>
      <c r="F7247" s="206">
        <v>2.9673865710558398</v>
      </c>
      <c r="G7247" s="207">
        <v>99.100917579587403</v>
      </c>
      <c r="H7247" s="99">
        <f>ACOS(COS(RADIANS(90-F7248)) * COS(RADIANS(90-F7247)) + SIN(RADIANS(90-F7248)) * SIN(RADIANS(90-F7247)) * COS(RADIANS(G7248-G7247))) * 6371392 * IFERROR(IF(AVERAGEIF('TT History'!$B:$B, D7247, 'TT History'!$E:$E) &gt; 9.8%, 1.1205, IF(AVERAGEIF('TT History'!$B:$B, D7247, 'TT History'!$E:$E) &gt;= 8.5%, 1.1055, 1.0525)), 1.0525)</f>
        <v>53.792532032629971</v>
      </c>
    </row>
    <row r="7248" spans="1:8" x14ac:dyDescent="0.25">
      <c r="A7248" t="s">
        <v>176</v>
      </c>
      <c r="B7248" t="str">
        <f>VLOOKUP(C7248, olt_db!$B$2:$E$70, 2, 0)</f>
        <v>OLT-SMGN-Mega_Land</v>
      </c>
      <c r="C7248" t="s">
        <v>2034</v>
      </c>
      <c r="D7248" s="98" t="s">
        <v>3030</v>
      </c>
      <c r="E7248" s="98" t="s">
        <v>2140</v>
      </c>
      <c r="F7248" s="206">
        <v>2.9673578063123198</v>
      </c>
      <c r="G7248" s="207">
        <v>99.100458255463096</v>
      </c>
      <c r="H7248" s="99">
        <f>ACOS(COS(RADIANS(90-F7249)) * COS(RADIANS(90-F7248)) + SIN(RADIANS(90-F7249)) * SIN(RADIANS(90-F7248)) * COS(RADIANS(G7249-G7248))) * 6371392 * IFERROR(IF(AVERAGEIF('TT History'!$B:$B, D7248, 'TT History'!$E:$E) &gt; 9.8%, 1.1205, IF(AVERAGEIF('TT History'!$B:$B, D7248, 'TT History'!$E:$E) &gt;= 8.5%, 1.1055, 1.0525)), 1.0525)</f>
        <v>17.465259481805113</v>
      </c>
    </row>
    <row r="7249" spans="1:8" x14ac:dyDescent="0.25">
      <c r="A7249" t="s">
        <v>176</v>
      </c>
      <c r="B7249" t="str">
        <f>VLOOKUP(C7249, olt_db!$B$2:$E$70, 2, 0)</f>
        <v>OLT-SMGN-Mega_Land</v>
      </c>
      <c r="C7249" t="s">
        <v>2034</v>
      </c>
      <c r="D7249" s="98" t="s">
        <v>3030</v>
      </c>
      <c r="E7249" s="98" t="s">
        <v>1735</v>
      </c>
      <c r="F7249" s="206">
        <v>2.9674439082683599</v>
      </c>
      <c r="G7249" s="207">
        <v>99.100336209434602</v>
      </c>
      <c r="H7249" s="99">
        <f>ACOS(COS(RADIANS(90-F7250)) * COS(RADIANS(90-F7249)) + SIN(RADIANS(90-F7250)) * SIN(RADIANS(90-F7249)) * COS(RADIANS(G7250-G7249))) * 6371392 * IFERROR(IF(AVERAGEIF('TT History'!$B:$B, D7249, 'TT History'!$E:$E) &gt; 9.8%, 1.1205, IF(AVERAGEIF('TT History'!$B:$B, D7249, 'TT History'!$E:$E) &gt;= 8.5%, 1.1055, 1.0525)), 1.0525)</f>
        <v>62.692910399813222</v>
      </c>
    </row>
    <row r="7250" spans="1:8" x14ac:dyDescent="0.25">
      <c r="A7250" t="s">
        <v>176</v>
      </c>
      <c r="B7250" t="str">
        <f>VLOOKUP(C7250, olt_db!$B$2:$E$70, 2, 0)</f>
        <v>OLT-SMGN-Mega_Land</v>
      </c>
      <c r="C7250" t="s">
        <v>2034</v>
      </c>
      <c r="D7250" s="98" t="s">
        <v>3030</v>
      </c>
      <c r="E7250" s="98" t="s">
        <v>1736</v>
      </c>
      <c r="F7250" s="206">
        <v>2.96741939369387</v>
      </c>
      <c r="G7250" s="207">
        <v>99.099800397520596</v>
      </c>
      <c r="H7250" s="99">
        <f>ACOS(COS(RADIANS(90-F7251)) * COS(RADIANS(90-F7250)) + SIN(RADIANS(90-F7251)) * SIN(RADIANS(90-F7250)) * COS(RADIANS(G7251-G7250))) * 6371392 * IFERROR(IF(AVERAGEIF('TT History'!$B:$B, D7250, 'TT History'!$E:$E) &gt; 9.8%, 1.1205, IF(AVERAGEIF('TT History'!$B:$B, D7250, 'TT History'!$E:$E) &gt;= 8.5%, 1.1055, 1.0525)), 1.0525)</f>
        <v>50.673880441500131</v>
      </c>
    </row>
    <row r="7251" spans="1:8" x14ac:dyDescent="0.25">
      <c r="A7251" t="s">
        <v>176</v>
      </c>
      <c r="B7251" t="str">
        <f>VLOOKUP(C7251, olt_db!$B$2:$E$70, 2, 0)</f>
        <v>OLT-SMGN-Mega_Land</v>
      </c>
      <c r="C7251" t="s">
        <v>2034</v>
      </c>
      <c r="D7251" s="98" t="s">
        <v>3030</v>
      </c>
      <c r="E7251" s="98" t="s">
        <v>1737</v>
      </c>
      <c r="F7251" s="206">
        <v>2.9674119806261001</v>
      </c>
      <c r="G7251" s="207">
        <v>99.099366917714505</v>
      </c>
      <c r="H7251" s="99">
        <f>ACOS(COS(RADIANS(90-F7252)) * COS(RADIANS(90-F7251)) + SIN(RADIANS(90-F7252)) * SIN(RADIANS(90-F7251)) * COS(RADIANS(G7252-G7251))) * 6371392 * IFERROR(IF(AVERAGEIF('TT History'!$B:$B, D7251, 'TT History'!$E:$E) &gt; 9.8%, 1.1205, IF(AVERAGEIF('TT History'!$B:$B, D7251, 'TT History'!$E:$E) &gt;= 8.5%, 1.1055, 1.0525)), 1.0525)</f>
        <v>68.952538849374832</v>
      </c>
    </row>
    <row r="7252" spans="1:8" x14ac:dyDescent="0.25">
      <c r="A7252" t="s">
        <v>176</v>
      </c>
      <c r="B7252" t="str">
        <f>VLOOKUP(C7252, olt_db!$B$2:$E$70, 2, 0)</f>
        <v>OLT-SMGN-Mega_Land</v>
      </c>
      <c r="C7252" t="s">
        <v>2034</v>
      </c>
      <c r="D7252" s="98" t="s">
        <v>3030</v>
      </c>
      <c r="E7252" s="98" t="s">
        <v>1738</v>
      </c>
      <c r="F7252" s="206">
        <v>2.96734329726032</v>
      </c>
      <c r="G7252" s="207">
        <v>99.098781012618304</v>
      </c>
      <c r="H7252" s="99">
        <f>ACOS(COS(RADIANS(90-F7253)) * COS(RADIANS(90-F7252)) + SIN(RADIANS(90-F7253)) * SIN(RADIANS(90-F7252)) * COS(RADIANS(G7253-G7252))) * 6371392 * IFERROR(IF(AVERAGEIF('TT History'!$B:$B, D7252, 'TT History'!$E:$E) &gt; 9.8%, 1.1205, IF(AVERAGEIF('TT History'!$B:$B, D7252, 'TT History'!$E:$E) &gt;= 8.5%, 1.1055, 1.0525)), 1.0525)</f>
        <v>42.654634251073354</v>
      </c>
    </row>
    <row r="7253" spans="1:8" x14ac:dyDescent="0.25">
      <c r="A7253" t="s">
        <v>176</v>
      </c>
      <c r="B7253" t="str">
        <f>VLOOKUP(C7253, olt_db!$B$2:$E$70, 2, 0)</f>
        <v>OLT-SMGN-Mega_Land</v>
      </c>
      <c r="C7253" t="s">
        <v>2034</v>
      </c>
      <c r="D7253" s="98" t="s">
        <v>3030</v>
      </c>
      <c r="E7253" s="98" t="s">
        <v>1986</v>
      </c>
      <c r="F7253" s="206">
        <v>2.9673361141737602</v>
      </c>
      <c r="G7253" s="207">
        <v>99.098416149974696</v>
      </c>
      <c r="H7253" s="99">
        <f>ACOS(COS(RADIANS(90-F7254)) * COS(RADIANS(90-F7253)) + SIN(RADIANS(90-F7254)) * SIN(RADIANS(90-F7253)) * COS(RADIANS(G7254-G7253))) * 6371392 * IFERROR(IF(AVERAGEIF('TT History'!$B:$B, D7253, 'TT History'!$E:$E) &gt; 9.8%, 1.1205, IF(AVERAGEIF('TT History'!$B:$B, D7253, 'TT History'!$E:$E) &gt;= 8.5%, 1.1055, 1.0525)), 1.0525)</f>
        <v>89.380540965398097</v>
      </c>
    </row>
    <row r="7254" spans="1:8" x14ac:dyDescent="0.25">
      <c r="A7254" t="s">
        <v>176</v>
      </c>
      <c r="B7254" t="str">
        <f>VLOOKUP(C7254, olt_db!$B$2:$E$70, 2, 0)</f>
        <v>OLT-SMGN-Mega_Land</v>
      </c>
      <c r="C7254" t="s">
        <v>2034</v>
      </c>
      <c r="D7254" s="98" t="s">
        <v>3030</v>
      </c>
      <c r="E7254" s="98" t="s">
        <v>1985</v>
      </c>
      <c r="F7254" s="206">
        <v>2.9673195807225801</v>
      </c>
      <c r="G7254" s="207">
        <v>99.097651627604193</v>
      </c>
      <c r="H7254" s="99">
        <f>ACOS(COS(RADIANS(90-F7255)) * COS(RADIANS(90-F7254)) + SIN(RADIANS(90-F7255)) * SIN(RADIANS(90-F7254)) * COS(RADIANS(G7255-G7254))) * 6371392 * IFERROR(IF(AVERAGEIF('TT History'!$B:$B, D7254, 'TT History'!$E:$E) &gt; 9.8%, 1.1205, IF(AVERAGEIF('TT History'!$B:$B, D7254, 'TT History'!$E:$E) &gt;= 8.5%, 1.1055, 1.0525)), 1.0525)</f>
        <v>122.71186975629989</v>
      </c>
    </row>
    <row r="7255" spans="1:8" x14ac:dyDescent="0.25">
      <c r="A7255" t="s">
        <v>176</v>
      </c>
      <c r="B7255" t="str">
        <f>VLOOKUP(C7255, olt_db!$B$2:$E$70, 2, 0)</f>
        <v>OLT-SMGN-Mega_Land</v>
      </c>
      <c r="C7255" t="s">
        <v>2034</v>
      </c>
      <c r="D7255" s="98" t="s">
        <v>3030</v>
      </c>
      <c r="E7255" s="98" t="s">
        <v>1984</v>
      </c>
      <c r="F7255" s="206">
        <v>2.96724918161941</v>
      </c>
      <c r="G7255" s="207">
        <v>99.096604127155004</v>
      </c>
      <c r="H7255" s="99">
        <f>ACOS(COS(RADIANS(90-F7256)) * COS(RADIANS(90-F7255)) + SIN(RADIANS(90-F7256)) * SIN(RADIANS(90-F7255)) * COS(RADIANS(G7256-G7255))) * 6371392 * IFERROR(IF(AVERAGEIF('TT History'!$B:$B, D7255, 'TT History'!$E:$E) &gt; 9.8%, 1.1205, IF(AVERAGEIF('TT History'!$B:$B, D7255, 'TT History'!$E:$E) &gt;= 8.5%, 1.1055, 1.0525)), 1.0525)</f>
        <v>104.0512415635081</v>
      </c>
    </row>
    <row r="7256" spans="1:8" x14ac:dyDescent="0.25">
      <c r="A7256" t="s">
        <v>176</v>
      </c>
      <c r="B7256" t="str">
        <f>VLOOKUP(C7256, olt_db!$B$2:$E$70, 2, 0)</f>
        <v>OLT-SMGN-Mega_Land</v>
      </c>
      <c r="C7256" t="s">
        <v>2034</v>
      </c>
      <c r="D7256" s="98" t="s">
        <v>3030</v>
      </c>
      <c r="E7256" s="98" t="s">
        <v>1983</v>
      </c>
      <c r="F7256" s="206">
        <v>2.9671876269620499</v>
      </c>
      <c r="G7256" s="207">
        <v>99.095716046693695</v>
      </c>
      <c r="H7256" s="99">
        <f>ACOS(COS(RADIANS(90-F7257)) * COS(RADIANS(90-F7256)) + SIN(RADIANS(90-F7257)) * SIN(RADIANS(90-F7256)) * COS(RADIANS(G7257-G7256))) * 6371392 * IFERROR(IF(AVERAGEIF('TT History'!$B:$B, D7256, 'TT History'!$E:$E) &gt; 9.8%, 1.1205, IF(AVERAGEIF('TT History'!$B:$B, D7256, 'TT History'!$E:$E) &gt;= 8.5%, 1.1055, 1.0525)), 1.0525)</f>
        <v>43.671123374045671</v>
      </c>
    </row>
    <row r="7257" spans="1:8" x14ac:dyDescent="0.25">
      <c r="A7257" t="s">
        <v>176</v>
      </c>
      <c r="B7257" t="str">
        <f>VLOOKUP(C7257, olt_db!$B$2:$E$70, 2, 0)</f>
        <v>OLT-SMGN-Mega_Land</v>
      </c>
      <c r="C7257" t="s">
        <v>2034</v>
      </c>
      <c r="D7257" s="98" t="s">
        <v>3030</v>
      </c>
      <c r="E7257" s="98" t="s">
        <v>1982</v>
      </c>
      <c r="F7257" s="206">
        <v>2.9671699488354899</v>
      </c>
      <c r="G7257" s="207">
        <v>99.095342835536997</v>
      </c>
      <c r="H7257" s="99">
        <f>ACOS(COS(RADIANS(90-F7258)) * COS(RADIANS(90-F7257)) + SIN(RADIANS(90-F7258)) * SIN(RADIANS(90-F7257)) * COS(RADIANS(G7258-G7257))) * 6371392 * IFERROR(IF(AVERAGEIF('TT History'!$B:$B, D7257, 'TT History'!$E:$E) &gt; 9.8%, 1.1205, IF(AVERAGEIF('TT History'!$B:$B, D7257, 'TT History'!$E:$E) &gt;= 8.5%, 1.1055, 1.0525)), 1.0525)</f>
        <v>85.896225139025987</v>
      </c>
    </row>
    <row r="7258" spans="1:8" x14ac:dyDescent="0.25">
      <c r="A7258" t="s">
        <v>176</v>
      </c>
      <c r="B7258" t="str">
        <f>VLOOKUP(C7258, olt_db!$B$2:$E$70, 2, 0)</f>
        <v>OLT-SMGN-Mega_Land</v>
      </c>
      <c r="C7258" t="s">
        <v>2034</v>
      </c>
      <c r="D7258" s="98" t="s">
        <v>3030</v>
      </c>
      <c r="E7258" s="98" t="s">
        <v>1981</v>
      </c>
      <c r="F7258" s="206">
        <v>2.9671356193317302</v>
      </c>
      <c r="G7258" s="207">
        <v>99.0946087489924</v>
      </c>
      <c r="H7258" s="99">
        <f>ACOS(COS(RADIANS(90-F7259)) * COS(RADIANS(90-F7258)) + SIN(RADIANS(90-F7259)) * SIN(RADIANS(90-F7258)) * COS(RADIANS(G7259-G7258))) * 6371392 * IFERROR(IF(AVERAGEIF('TT History'!$B:$B, D7258, 'TT History'!$E:$E) &gt; 9.8%, 1.1205, IF(AVERAGEIF('TT History'!$B:$B, D7258, 'TT History'!$E:$E) &gt;= 8.5%, 1.1055, 1.0525)), 1.0525)</f>
        <v>59.032069983554734</v>
      </c>
    </row>
    <row r="7259" spans="1:8" x14ac:dyDescent="0.25">
      <c r="A7259" t="s">
        <v>176</v>
      </c>
      <c r="B7259" t="str">
        <f>VLOOKUP(C7259, olt_db!$B$2:$E$70, 2, 0)</f>
        <v>OLT-SMGN-Mega_Land</v>
      </c>
      <c r="C7259" t="s">
        <v>2034</v>
      </c>
      <c r="D7259" s="98" t="s">
        <v>3030</v>
      </c>
      <c r="E7259" s="98" t="s">
        <v>1980</v>
      </c>
      <c r="F7259" s="206">
        <v>2.9671034871233202</v>
      </c>
      <c r="G7259" s="207">
        <v>99.094104722311599</v>
      </c>
      <c r="H7259" s="99">
        <f>ACOS(COS(RADIANS(90-F7260)) * COS(RADIANS(90-F7259)) + SIN(RADIANS(90-F7260)) * SIN(RADIANS(90-F7259)) * COS(RADIANS(G7260-G7259))) * 6371392 * IFERROR(IF(AVERAGEIF('TT History'!$B:$B, D7259, 'TT History'!$E:$E) &gt; 9.8%, 1.1205, IF(AVERAGEIF('TT History'!$B:$B, D7259, 'TT History'!$E:$E) &gt;= 8.5%, 1.1055, 1.0525)), 1.0525)</f>
        <v>64.721678598396011</v>
      </c>
    </row>
    <row r="7260" spans="1:8" x14ac:dyDescent="0.25">
      <c r="A7260" t="s">
        <v>176</v>
      </c>
      <c r="B7260" t="str">
        <f>VLOOKUP(C7260, olt_db!$B$2:$E$70, 2, 0)</f>
        <v>OLT-SMGN-Mega_Land</v>
      </c>
      <c r="C7260" t="s">
        <v>2034</v>
      </c>
      <c r="D7260" s="98" t="s">
        <v>3030</v>
      </c>
      <c r="E7260" s="98" t="s">
        <v>1979</v>
      </c>
      <c r="F7260" s="206">
        <v>2.96706554003964</v>
      </c>
      <c r="G7260" s="207">
        <v>99.093552296860906</v>
      </c>
      <c r="H7260" s="99">
        <f>ACOS(COS(RADIANS(90-F7261)) * COS(RADIANS(90-F7260)) + SIN(RADIANS(90-F7261)) * SIN(RADIANS(90-F7260)) * COS(RADIANS(G7261-G7260))) * 6371392 * IFERROR(IF(AVERAGEIF('TT History'!$B:$B, D7260, 'TT History'!$E:$E) &gt; 9.8%, 1.1205, IF(AVERAGEIF('TT History'!$B:$B, D7260, 'TT History'!$E:$E) &gt;= 8.5%, 1.1055, 1.0525)), 1.0525)</f>
        <v>94.470292623984434</v>
      </c>
    </row>
    <row r="7261" spans="1:8" x14ac:dyDescent="0.25">
      <c r="A7261" t="s">
        <v>176</v>
      </c>
      <c r="B7261" t="str">
        <f>VLOOKUP(C7261, olt_db!$B$2:$E$70, 2, 0)</f>
        <v>OLT-SMGN-Mega_Land</v>
      </c>
      <c r="C7261" t="s">
        <v>2034</v>
      </c>
      <c r="D7261" s="98" t="s">
        <v>3030</v>
      </c>
      <c r="E7261" s="98" t="s">
        <v>1978</v>
      </c>
      <c r="F7261" s="206">
        <v>2.9670333933743098</v>
      </c>
      <c r="G7261" s="207">
        <v>99.092744691321201</v>
      </c>
      <c r="H7261" s="99">
        <f>ACOS(COS(RADIANS(90-F7262)) * COS(RADIANS(90-F7261)) + SIN(RADIANS(90-F7262)) * SIN(RADIANS(90-F7261)) * COS(RADIANS(G7262-G7261))) * 6371392 * IFERROR(IF(AVERAGEIF('TT History'!$B:$B, D7261, 'TT History'!$E:$E) &gt; 9.8%, 1.1205, IF(AVERAGEIF('TT History'!$B:$B, D7261, 'TT History'!$E:$E) &gt;= 8.5%, 1.1055, 1.0525)), 1.0525)</f>
        <v>96.032299831773031</v>
      </c>
    </row>
    <row r="7262" spans="1:8" x14ac:dyDescent="0.25">
      <c r="A7262" t="s">
        <v>176</v>
      </c>
      <c r="B7262" t="str">
        <f>VLOOKUP(C7262, olt_db!$B$2:$E$70, 2, 0)</f>
        <v>OLT-SMGN-Mega_Land</v>
      </c>
      <c r="C7262" t="s">
        <v>2034</v>
      </c>
      <c r="D7262" s="98" t="s">
        <v>3030</v>
      </c>
      <c r="E7262" s="98" t="s">
        <v>1977</v>
      </c>
      <c r="F7262" s="206">
        <v>2.9669832766581798</v>
      </c>
      <c r="G7262" s="207">
        <v>99.091924614628695</v>
      </c>
      <c r="H7262" s="99">
        <f>ACOS(COS(RADIANS(90-F7263)) * COS(RADIANS(90-F7262)) + SIN(RADIANS(90-F7263)) * SIN(RADIANS(90-F7262)) * COS(RADIANS(G7263-G7262))) * 6371392 * IFERROR(IF(AVERAGEIF('TT History'!$B:$B, D7262, 'TT History'!$E:$E) &gt; 9.8%, 1.1205, IF(AVERAGEIF('TT History'!$B:$B, D7262, 'TT History'!$E:$E) &gt;= 8.5%, 1.1055, 1.0525)), 1.0525)</f>
        <v>77.765064329966791</v>
      </c>
    </row>
    <row r="7263" spans="1:8" x14ac:dyDescent="0.25">
      <c r="A7263" t="s">
        <v>176</v>
      </c>
      <c r="B7263" t="str">
        <f>VLOOKUP(C7263, olt_db!$B$2:$E$70, 2, 0)</f>
        <v>OLT-SMGN-Mega_Land</v>
      </c>
      <c r="C7263" t="s">
        <v>2034</v>
      </c>
      <c r="D7263" s="98" t="s">
        <v>3030</v>
      </c>
      <c r="E7263" s="98" t="s">
        <v>1976</v>
      </c>
      <c r="F7263" s="206">
        <v>2.96695993039922</v>
      </c>
      <c r="G7263" s="207">
        <v>99.091259700920901</v>
      </c>
      <c r="H7263" s="99">
        <f>ACOS(COS(RADIANS(90-F7264)) * COS(RADIANS(90-F7263)) + SIN(RADIANS(90-F7264)) * SIN(RADIANS(90-F7263)) * COS(RADIANS(G7264-G7263))) * 6371392 * IFERROR(IF(AVERAGEIF('TT History'!$B:$B, D7263, 'TT History'!$E:$E) &gt; 9.8%, 1.1205, IF(AVERAGEIF('TT History'!$B:$B, D7263, 'TT History'!$E:$E) &gt;= 8.5%, 1.1055, 1.0525)), 1.0525)</f>
        <v>47.94656512034306</v>
      </c>
    </row>
    <row r="7264" spans="1:8" x14ac:dyDescent="0.25">
      <c r="A7264" t="s">
        <v>176</v>
      </c>
      <c r="B7264" t="str">
        <f>VLOOKUP(C7264, olt_db!$B$2:$E$70, 2, 0)</f>
        <v>OLT-SMGN-Mega_Land</v>
      </c>
      <c r="C7264" t="s">
        <v>2034</v>
      </c>
      <c r="D7264" s="98" t="s">
        <v>3030</v>
      </c>
      <c r="E7264" s="98" t="s">
        <v>1975</v>
      </c>
      <c r="F7264" s="206">
        <v>2.9669442555768701</v>
      </c>
      <c r="G7264" s="207">
        <v>99.090849792105004</v>
      </c>
      <c r="H7264" s="99">
        <f>ACOS(COS(RADIANS(90-F7265)) * COS(RADIANS(90-F7264)) + SIN(RADIANS(90-F7265)) * SIN(RADIANS(90-F7264)) * COS(RADIANS(G7265-G7264))) * 6371392 * IFERROR(IF(AVERAGEIF('TT History'!$B:$B, D7264, 'TT History'!$E:$E) &gt; 9.8%, 1.1205, IF(AVERAGEIF('TT History'!$B:$B, D7264, 'TT History'!$E:$E) &gt;= 8.5%, 1.1055, 1.0525)), 1.0525)</f>
        <v>80.173363588491199</v>
      </c>
    </row>
    <row r="7265" spans="1:8" x14ac:dyDescent="0.25">
      <c r="A7265" t="s">
        <v>176</v>
      </c>
      <c r="B7265" t="str">
        <f>VLOOKUP(C7265, olt_db!$B$2:$E$70, 2, 0)</f>
        <v>OLT-SMGN-Mega_Land</v>
      </c>
      <c r="C7265" t="s">
        <v>2034</v>
      </c>
      <c r="D7265" s="98" t="s">
        <v>3030</v>
      </c>
      <c r="E7265" s="98" t="s">
        <v>1974</v>
      </c>
      <c r="F7265" s="206">
        <v>2.9669076897714799</v>
      </c>
      <c r="G7265" s="207">
        <v>99.090164841418598</v>
      </c>
      <c r="H7265" s="99">
        <f>ACOS(COS(RADIANS(90-F7266)) * COS(RADIANS(90-F7265)) + SIN(RADIANS(90-F7266)) * SIN(RADIANS(90-F7265)) * COS(RADIANS(G7266-G7265))) * 6371392 * IFERROR(IF(AVERAGEIF('TT History'!$B:$B, D7265, 'TT History'!$E:$E) &gt; 9.8%, 1.1205, IF(AVERAGEIF('TT History'!$B:$B, D7265, 'TT History'!$E:$E) &gt;= 8.5%, 1.1055, 1.0525)), 1.0525)</f>
        <v>99.028134898673031</v>
      </c>
    </row>
    <row r="7266" spans="1:8" x14ac:dyDescent="0.25">
      <c r="A7266" t="s">
        <v>176</v>
      </c>
      <c r="B7266" t="str">
        <f>VLOOKUP(C7266, olt_db!$B$2:$E$70, 2, 0)</f>
        <v>OLT-SMGN-Mega_Land</v>
      </c>
      <c r="C7266" t="s">
        <v>2034</v>
      </c>
      <c r="D7266" s="98" t="s">
        <v>3030</v>
      </c>
      <c r="E7266" s="98" t="s">
        <v>1973</v>
      </c>
      <c r="F7266" s="206">
        <v>2.9668124643485498</v>
      </c>
      <c r="G7266" s="207">
        <v>99.089322982100896</v>
      </c>
      <c r="H7266" s="99">
        <f>ACOS(COS(RADIANS(90-F7267)) * COS(RADIANS(90-F7266)) + SIN(RADIANS(90-F7267)) * SIN(RADIANS(90-F7266)) * COS(RADIANS(G7267-G7266))) * 6371392 * IFERROR(IF(AVERAGEIF('TT History'!$B:$B, D7266, 'TT History'!$E:$E) &gt; 9.8%, 1.1205, IF(AVERAGEIF('TT History'!$B:$B, D7266, 'TT History'!$E:$E) &gt;= 8.5%, 1.1055, 1.0525)), 1.0525)</f>
        <v>63.926818426825115</v>
      </c>
    </row>
    <row r="7267" spans="1:8" x14ac:dyDescent="0.25">
      <c r="A7267" t="s">
        <v>176</v>
      </c>
      <c r="B7267" t="str">
        <f>VLOOKUP(C7267, olt_db!$B$2:$E$70, 2, 0)</f>
        <v>OLT-SMGN-Mega_Land</v>
      </c>
      <c r="C7267" t="s">
        <v>2034</v>
      </c>
      <c r="D7267" s="98" t="s">
        <v>3030</v>
      </c>
      <c r="E7267" s="98" t="s">
        <v>2141</v>
      </c>
      <c r="F7267" s="206">
        <v>2.96676495995204</v>
      </c>
      <c r="G7267" s="207">
        <v>99.088778124802403</v>
      </c>
      <c r="H7267" s="99">
        <f>ACOS(COS(RADIANS(90-F7268)) * COS(RADIANS(90-F7267)) + SIN(RADIANS(90-F7268)) * SIN(RADIANS(90-F7267)) * COS(RADIANS(G7268-G7267))) * 6371392 * IFERROR(IF(AVERAGEIF('TT History'!$B:$B, D7267, 'TT History'!$E:$E) &gt; 9.8%, 1.1205, IF(AVERAGEIF('TT History'!$B:$B, D7267, 'TT History'!$E:$E) &gt;= 8.5%, 1.1055, 1.0525)), 1.0525)</f>
        <v>91.011112679739469</v>
      </c>
    </row>
    <row r="7268" spans="1:8" x14ac:dyDescent="0.25">
      <c r="A7268" t="s">
        <v>176</v>
      </c>
      <c r="B7268" t="str">
        <f>VLOOKUP(C7268, olt_db!$B$2:$E$70, 2, 0)</f>
        <v>OLT-SMGN-Mega_Land</v>
      </c>
      <c r="C7268" t="s">
        <v>2034</v>
      </c>
      <c r="D7268" s="98" t="s">
        <v>3030</v>
      </c>
      <c r="E7268" s="98" t="s">
        <v>2142</v>
      </c>
      <c r="F7268" s="206">
        <v>2.9664816917437502</v>
      </c>
      <c r="G7268" s="207">
        <v>99.088052975555996</v>
      </c>
      <c r="H7268" s="99">
        <f>ACOS(COS(RADIANS(90-F7269)) * COS(RADIANS(90-F7268)) + SIN(RADIANS(90-F7269)) * SIN(RADIANS(90-F7268)) * COS(RADIANS(G7269-G7268))) * 6371392 * IFERROR(IF(AVERAGEIF('TT History'!$B:$B, D7268, 'TT History'!$E:$E) &gt; 9.8%, 1.1205, IF(AVERAGEIF('TT History'!$B:$B, D7268, 'TT History'!$E:$E) &gt;= 8.5%, 1.1055, 1.0525)), 1.0525)</f>
        <v>37.956059169467778</v>
      </c>
    </row>
    <row r="7269" spans="1:8" x14ac:dyDescent="0.25">
      <c r="A7269" t="s">
        <v>176</v>
      </c>
      <c r="B7269" t="str">
        <f>VLOOKUP(C7269, olt_db!$B$2:$E$70, 2, 0)</f>
        <v>OLT-SMGN-Mega_Land</v>
      </c>
      <c r="C7269" t="s">
        <v>2034</v>
      </c>
      <c r="D7269" s="98" t="s">
        <v>3030</v>
      </c>
      <c r="E7269" s="98" t="s">
        <v>2143</v>
      </c>
      <c r="F7269" s="206">
        <v>2.9662840622325901</v>
      </c>
      <c r="G7269" s="207">
        <v>99.087795504768593</v>
      </c>
      <c r="H7269" s="99">
        <f>ACOS(COS(RADIANS(90-F7270)) * COS(RADIANS(90-F7269)) + SIN(RADIANS(90-F7270)) * SIN(RADIANS(90-F7269)) * COS(RADIANS(G7270-G7269))) * 6371392 * IFERROR(IF(AVERAGEIF('TT History'!$B:$B, D7269, 'TT History'!$E:$E) &gt; 9.8%, 1.1205, IF(AVERAGEIF('TT History'!$B:$B, D7269, 'TT History'!$E:$E) &gt;= 8.5%, 1.1055, 1.0525)), 1.0525)</f>
        <v>45.137931184782772</v>
      </c>
    </row>
    <row r="7270" spans="1:8" x14ac:dyDescent="0.25">
      <c r="A7270" t="s">
        <v>176</v>
      </c>
      <c r="B7270" t="str">
        <f>VLOOKUP(C7270, olt_db!$B$2:$E$70, 2, 0)</f>
        <v>OLT-SMGN-Mega_Land</v>
      </c>
      <c r="C7270" t="s">
        <v>2034</v>
      </c>
      <c r="D7270" s="98" t="s">
        <v>3030</v>
      </c>
      <c r="E7270" s="98" t="s">
        <v>2144</v>
      </c>
      <c r="F7270" s="206">
        <v>2.9659875661388702</v>
      </c>
      <c r="G7270" s="207">
        <v>99.087548546080697</v>
      </c>
      <c r="H7270" s="99">
        <f>ACOS(COS(RADIANS(90-F7271)) * COS(RADIANS(90-F7270)) + SIN(RADIANS(90-F7271)) * SIN(RADIANS(90-F7270)) * COS(RADIANS(G7271-G7270))) * 6371392 * IFERROR(IF(AVERAGEIF('TT History'!$B:$B, D7270, 'TT History'!$E:$E) &gt; 9.8%, 1.1205, IF(AVERAGEIF('TT History'!$B:$B, D7270, 'TT History'!$E:$E) &gt;= 8.5%, 1.1055, 1.0525)), 1.0525)</f>
        <v>54.8710470227103</v>
      </c>
    </row>
    <row r="7271" spans="1:8" x14ac:dyDescent="0.25">
      <c r="A7271" t="s">
        <v>176</v>
      </c>
      <c r="B7271" t="str">
        <f>VLOOKUP(C7271, olt_db!$B$2:$E$70, 2, 0)</f>
        <v>OLT-SMGN-Mega_Land</v>
      </c>
      <c r="C7271" t="s">
        <v>2034</v>
      </c>
      <c r="D7271" s="98" t="s">
        <v>3030</v>
      </c>
      <c r="E7271" s="98" t="s">
        <v>2145</v>
      </c>
      <c r="F7271" s="206">
        <v>2.9656223791352199</v>
      </c>
      <c r="G7271" s="207">
        <v>99.0872541553953</v>
      </c>
      <c r="H7271" s="99">
        <f>ACOS(COS(RADIANS(90-F7272)) * COS(RADIANS(90-F7271)) + SIN(RADIANS(90-F7272)) * SIN(RADIANS(90-F7271)) * COS(RADIANS(G7272-G7271))) * 6371392 * IFERROR(IF(AVERAGEIF('TT History'!$B:$B, D7271, 'TT History'!$E:$E) &gt; 9.8%, 1.1205, IF(AVERAGEIF('TT History'!$B:$B, D7271, 'TT History'!$E:$E) &gt;= 8.5%, 1.1055, 1.0525)), 1.0525)</f>
        <v>36.580394723829748</v>
      </c>
    </row>
    <row r="7272" spans="1:8" x14ac:dyDescent="0.25">
      <c r="A7272" t="s">
        <v>176</v>
      </c>
      <c r="B7272" t="str">
        <f>VLOOKUP(C7272, olt_db!$B$2:$E$70, 2, 0)</f>
        <v>OLT-SMGN-Mega_Land</v>
      </c>
      <c r="C7272" t="s">
        <v>2034</v>
      </c>
      <c r="D7272" s="98" t="s">
        <v>3030</v>
      </c>
      <c r="E7272" s="98" t="s">
        <v>2146</v>
      </c>
      <c r="F7272" s="206">
        <v>2.9653649037721102</v>
      </c>
      <c r="G7272" s="207">
        <v>99.087076740546195</v>
      </c>
      <c r="H7272" s="99">
        <f>ACOS(COS(RADIANS(90-F7273)) * COS(RADIANS(90-F7272)) + SIN(RADIANS(90-F7273)) * SIN(RADIANS(90-F7272)) * COS(RADIANS(G7273-G7272))) * 6371392 * IFERROR(IF(AVERAGEIF('TT History'!$B:$B, D7272, 'TT History'!$E:$E) &gt; 9.8%, 1.1205, IF(AVERAGEIF('TT History'!$B:$B, D7272, 'TT History'!$E:$E) &gt;= 8.5%, 1.1055, 1.0525)), 1.0525)</f>
        <v>62.579167897385425</v>
      </c>
    </row>
    <row r="7273" spans="1:8" x14ac:dyDescent="0.25">
      <c r="A7273" t="s">
        <v>176</v>
      </c>
      <c r="B7273" t="str">
        <f>VLOOKUP(C7273, olt_db!$B$2:$E$70, 2, 0)</f>
        <v>OLT-SMGN-Mega_Land</v>
      </c>
      <c r="C7273" t="s">
        <v>2034</v>
      </c>
      <c r="D7273" s="98" t="s">
        <v>3030</v>
      </c>
      <c r="E7273" s="98" t="s">
        <v>2147</v>
      </c>
      <c r="F7273" s="206">
        <v>2.9649564056528601</v>
      </c>
      <c r="G7273" s="207">
        <v>99.086731293105899</v>
      </c>
      <c r="H7273" s="99">
        <f>ACOS(COS(RADIANS(90-F7274)) * COS(RADIANS(90-F7273)) + SIN(RADIANS(90-F7274)) * SIN(RADIANS(90-F7273)) * COS(RADIANS(G7274-G7273))) * 6371392 * IFERROR(IF(AVERAGEIF('TT History'!$B:$B, D7273, 'TT History'!$E:$E) &gt; 9.8%, 1.1205, IF(AVERAGEIF('TT History'!$B:$B, D7273, 'TT History'!$E:$E) &gt;= 8.5%, 1.1055, 1.0525)), 1.0525)</f>
        <v>41.670511509197333</v>
      </c>
    </row>
    <row r="7274" spans="1:8" x14ac:dyDescent="0.25">
      <c r="A7274" t="s">
        <v>176</v>
      </c>
      <c r="B7274" t="str">
        <f>VLOOKUP(C7274, olt_db!$B$2:$E$70, 2, 0)</f>
        <v>OLT-SMGN-Mega_Land</v>
      </c>
      <c r="C7274" t="s">
        <v>2034</v>
      </c>
      <c r="D7274" s="98" t="s">
        <v>3030</v>
      </c>
      <c r="E7274" s="98" t="s">
        <v>2148</v>
      </c>
      <c r="F7274" s="206">
        <v>2.9646144619877499</v>
      </c>
      <c r="G7274" s="207">
        <v>99.086631975837705</v>
      </c>
      <c r="H7274" s="99">
        <f>ACOS(COS(RADIANS(90-F7275)) * COS(RADIANS(90-F7274)) + SIN(RADIANS(90-F7275)) * SIN(RADIANS(90-F7274)) * COS(RADIANS(G7275-G7274))) * 6371392 * IFERROR(IF(AVERAGEIF('TT History'!$B:$B, D7274, 'TT History'!$E:$E) &gt; 9.8%, 1.1205, IF(AVERAGEIF('TT History'!$B:$B, D7274, 'TT History'!$E:$E) &gt;= 8.5%, 1.1055, 1.0525)), 1.0525)</f>
        <v>49.065784933582222</v>
      </c>
    </row>
    <row r="7275" spans="1:8" x14ac:dyDescent="0.25">
      <c r="A7275" t="s">
        <v>176</v>
      </c>
      <c r="B7275" t="str">
        <f>VLOOKUP(C7275, olt_db!$B$2:$E$70, 2, 0)</f>
        <v>OLT-SMGN-Mega_Land</v>
      </c>
      <c r="C7275" t="s">
        <v>2034</v>
      </c>
      <c r="D7275" s="98" t="s">
        <v>3030</v>
      </c>
      <c r="E7275" s="98" t="s">
        <v>2149</v>
      </c>
      <c r="F7275" s="206">
        <v>2.9642718208369399</v>
      </c>
      <c r="G7275" s="207">
        <v>99.086390105017998</v>
      </c>
      <c r="H7275" s="99">
        <f>ACOS(COS(RADIANS(90-F7276)) * COS(RADIANS(90-F7275)) + SIN(RADIANS(90-F7276)) * SIN(RADIANS(90-F7275)) * COS(RADIANS(G7276-G7275))) * 6371392 * IFERROR(IF(AVERAGEIF('TT History'!$B:$B, D7275, 'TT History'!$E:$E) &gt; 9.8%, 1.1205, IF(AVERAGEIF('TT History'!$B:$B, D7275, 'TT History'!$E:$E) &gt;= 8.5%, 1.1055, 1.0525)), 1.0525)</f>
        <v>45.797635360527863</v>
      </c>
    </row>
    <row r="7276" spans="1:8" x14ac:dyDescent="0.25">
      <c r="A7276" t="s">
        <v>176</v>
      </c>
      <c r="B7276" t="str">
        <f>VLOOKUP(C7276, olt_db!$B$2:$E$70, 2, 0)</f>
        <v>OLT-SMGN-Mega_Land</v>
      </c>
      <c r="C7276" t="s">
        <v>2034</v>
      </c>
      <c r="D7276" s="98" t="s">
        <v>3030</v>
      </c>
      <c r="E7276" s="98" t="s">
        <v>2150</v>
      </c>
      <c r="F7276" s="206">
        <v>2.9639789254848101</v>
      </c>
      <c r="G7276" s="207">
        <v>99.086130281352695</v>
      </c>
      <c r="H7276" s="99">
        <f>ACOS(COS(RADIANS(90-F7277)) * COS(RADIANS(90-F7276)) + SIN(RADIANS(90-F7277)) * SIN(RADIANS(90-F7276)) * COS(RADIANS(G7277-G7276))) * 6371392 * IFERROR(IF(AVERAGEIF('TT History'!$B:$B, D7276, 'TT History'!$E:$E) &gt; 9.8%, 1.1205, IF(AVERAGEIF('TT History'!$B:$B, D7276, 'TT History'!$E:$E) &gt;= 8.5%, 1.1055, 1.0525)), 1.0525)</f>
        <v>41.282556880679373</v>
      </c>
    </row>
    <row r="7277" spans="1:8" x14ac:dyDescent="0.25">
      <c r="A7277" t="s">
        <v>176</v>
      </c>
      <c r="B7277" t="str">
        <f>VLOOKUP(C7277, olt_db!$B$2:$E$70, 2, 0)</f>
        <v>OLT-SMGN-Mega_Land</v>
      </c>
      <c r="C7277" t="s">
        <v>2034</v>
      </c>
      <c r="D7277" s="98" t="s">
        <v>3030</v>
      </c>
      <c r="E7277" s="98" t="s">
        <v>2151</v>
      </c>
      <c r="F7277" s="206">
        <v>2.9637454634793299</v>
      </c>
      <c r="G7277" s="207">
        <v>99.085865525242696</v>
      </c>
      <c r="H7277" s="99">
        <f>ACOS(COS(RADIANS(90-F7278)) * COS(RADIANS(90-F7277)) + SIN(RADIANS(90-F7278)) * SIN(RADIANS(90-F7277)) * COS(RADIANS(G7278-G7277))) * 6371392 * IFERROR(IF(AVERAGEIF('TT History'!$B:$B, D7277, 'TT History'!$E:$E) &gt; 9.8%, 1.1205, IF(AVERAGEIF('TT History'!$B:$B, D7277, 'TT History'!$E:$E) &gt;= 8.5%, 1.1055, 1.0525)), 1.0525)</f>
        <v>49.879366986631467</v>
      </c>
    </row>
    <row r="7278" spans="1:8" x14ac:dyDescent="0.25">
      <c r="A7278" t="s">
        <v>176</v>
      </c>
      <c r="B7278" t="str">
        <f>VLOOKUP(C7278, olt_db!$B$2:$E$70, 2, 0)</f>
        <v>OLT-SMGN-Mega_Land</v>
      </c>
      <c r="C7278" t="s">
        <v>2034</v>
      </c>
      <c r="D7278" s="98" t="s">
        <v>3030</v>
      </c>
      <c r="E7278" s="98" t="s">
        <v>2152</v>
      </c>
      <c r="F7278" s="206">
        <v>2.9634809434206799</v>
      </c>
      <c r="G7278" s="207">
        <v>99.0855309314789</v>
      </c>
      <c r="H7278" s="99">
        <f>ACOS(COS(RADIANS(90-F7279)) * COS(RADIANS(90-F7278)) + SIN(RADIANS(90-F7279)) * SIN(RADIANS(90-F7278)) * COS(RADIANS(G7279-G7278))) * 6371392 * IFERROR(IF(AVERAGEIF('TT History'!$B:$B, D7278, 'TT History'!$E:$E) &gt; 9.8%, 1.1205, IF(AVERAGEIF('TT History'!$B:$B, D7278, 'TT History'!$E:$E) &gt;= 8.5%, 1.1055, 1.0525)), 1.0525)</f>
        <v>50.72311816653125</v>
      </c>
    </row>
    <row r="7279" spans="1:8" x14ac:dyDescent="0.25">
      <c r="A7279" t="s">
        <v>176</v>
      </c>
      <c r="B7279" t="str">
        <f>VLOOKUP(C7279, olt_db!$B$2:$E$70, 2, 0)</f>
        <v>OLT-SMGN-Mega_Land</v>
      </c>
      <c r="C7279" t="s">
        <v>2034</v>
      </c>
      <c r="D7279" s="98" t="s">
        <v>3030</v>
      </c>
      <c r="E7279" s="98" t="s">
        <v>2153</v>
      </c>
      <c r="F7279" s="206">
        <v>2.9632463972085001</v>
      </c>
      <c r="G7279" s="207">
        <v>99.085166014387298</v>
      </c>
      <c r="H7279" s="99">
        <f>ACOS(COS(RADIANS(90-F7280)) * COS(RADIANS(90-F7279)) + SIN(RADIANS(90-F7280)) * SIN(RADIANS(90-F7279)) * COS(RADIANS(G7280-G7279))) * 6371392 * IFERROR(IF(AVERAGEIF('TT History'!$B:$B, D7279, 'TT History'!$E:$E) &gt; 9.8%, 1.1205, IF(AVERAGEIF('TT History'!$B:$B, D7279, 'TT History'!$E:$E) &gt;= 8.5%, 1.1055, 1.0525)), 1.0525)</f>
        <v>45.816708739909004</v>
      </c>
    </row>
    <row r="7280" spans="1:8" x14ac:dyDescent="0.25">
      <c r="A7280" t="s">
        <v>176</v>
      </c>
      <c r="B7280" t="str">
        <f>VLOOKUP(C7280, olt_db!$B$2:$E$70, 2, 0)</f>
        <v>OLT-SMGN-Mega_Land</v>
      </c>
      <c r="C7280" t="s">
        <v>2034</v>
      </c>
      <c r="D7280" s="98" t="s">
        <v>3030</v>
      </c>
      <c r="E7280" s="98" t="s">
        <v>2154</v>
      </c>
      <c r="F7280" s="206">
        <v>2.9630428149571202</v>
      </c>
      <c r="G7280" s="207">
        <v>99.084831205888605</v>
      </c>
      <c r="H7280" s="99">
        <f>ACOS(COS(RADIANS(90-F7281)) * COS(RADIANS(90-F7280)) + SIN(RADIANS(90-F7281)) * SIN(RADIANS(90-F7280)) * COS(RADIANS(G7281-G7280))) * 6371392 * IFERROR(IF(AVERAGEIF('TT History'!$B:$B, D7280, 'TT History'!$E:$E) &gt; 9.8%, 1.1205, IF(AVERAGEIF('TT History'!$B:$B, D7280, 'TT History'!$E:$E) &gt;= 8.5%, 1.1055, 1.0525)), 1.0525)</f>
        <v>36.223390548655097</v>
      </c>
    </row>
    <row r="7281" spans="1:8" x14ac:dyDescent="0.25">
      <c r="A7281" t="s">
        <v>176</v>
      </c>
      <c r="B7281" t="str">
        <f>VLOOKUP(C7281, olt_db!$B$2:$E$70, 2, 0)</f>
        <v>OLT-SMGN-Mega_Land</v>
      </c>
      <c r="C7281" t="s">
        <v>2034</v>
      </c>
      <c r="D7281" s="98" t="s">
        <v>3030</v>
      </c>
      <c r="E7281" s="98" t="s">
        <v>2155</v>
      </c>
      <c r="F7281" s="206">
        <v>2.96290085412133</v>
      </c>
      <c r="G7281" s="207">
        <v>99.084555818811396</v>
      </c>
      <c r="H7281" s="99">
        <f>ACOS(COS(RADIANS(90-F7282)) * COS(RADIANS(90-F7281)) + SIN(RADIANS(90-F7282)) * SIN(RADIANS(90-F7281)) * COS(RADIANS(G7282-G7281))) * 6371392 * IFERROR(IF(AVERAGEIF('TT History'!$B:$B, D7281, 'TT History'!$E:$E) &gt; 9.8%, 1.1205, IF(AVERAGEIF('TT History'!$B:$B, D7281, 'TT History'!$E:$E) &gt;= 8.5%, 1.1055, 1.0525)), 1.0525)</f>
        <v>42.413304822135402</v>
      </c>
    </row>
    <row r="7282" spans="1:8" x14ac:dyDescent="0.25">
      <c r="A7282" t="s">
        <v>176</v>
      </c>
      <c r="B7282" t="str">
        <f>VLOOKUP(C7282, olt_db!$B$2:$E$70, 2, 0)</f>
        <v>OLT-SMGN-Mega_Land</v>
      </c>
      <c r="C7282" t="s">
        <v>2034</v>
      </c>
      <c r="D7282" s="98" t="s">
        <v>3030</v>
      </c>
      <c r="E7282" s="98" t="s">
        <v>2036</v>
      </c>
      <c r="F7282" s="206">
        <v>2.96270321485127</v>
      </c>
      <c r="G7282" s="207">
        <v>99.084251669698702</v>
      </c>
      <c r="H7282" s="99">
        <f>ACOS(COS(RADIANS(90-F7283)) * COS(RADIANS(90-F7282)) + SIN(RADIANS(90-F7283)) * SIN(RADIANS(90-F7282)) * COS(RADIANS(G7283-G7282))) * 6371392 * IFERROR(IF(AVERAGEIF('TT History'!$B:$B, D7282, 'TT History'!$E:$E) &gt; 9.8%, 1.1205, IF(AVERAGEIF('TT History'!$B:$B, D7282, 'TT History'!$E:$E) &gt;= 8.5%, 1.1055, 1.0525)), 1.0525)</f>
        <v>70.44758293563882</v>
      </c>
    </row>
    <row r="7283" spans="1:8" x14ac:dyDescent="0.25">
      <c r="A7283" t="s">
        <v>176</v>
      </c>
      <c r="B7283" t="str">
        <f>VLOOKUP(C7283, olt_db!$B$2:$E$70, 2, 0)</f>
        <v>OLT-SMGN-Mega_Land</v>
      </c>
      <c r="C7283" t="s">
        <v>2034</v>
      </c>
      <c r="D7283" s="98" t="s">
        <v>3030</v>
      </c>
      <c r="E7283" s="98" t="s">
        <v>2037</v>
      </c>
      <c r="F7283" s="206">
        <v>2.96239334636366</v>
      </c>
      <c r="G7283" s="207">
        <v>99.083734958134201</v>
      </c>
      <c r="H7283" s="99">
        <f>ACOS(COS(RADIANS(90-F7284)) * COS(RADIANS(90-F7283)) + SIN(RADIANS(90-F7284)) * SIN(RADIANS(90-F7283)) * COS(RADIANS(G7284-G7283))) * 6371392 * IFERROR(IF(AVERAGEIF('TT History'!$B:$B, D7283, 'TT History'!$E:$E) &gt; 9.8%, 1.1205, IF(AVERAGEIF('TT History'!$B:$B, D7283, 'TT History'!$E:$E) &gt;= 8.5%, 1.1055, 1.0525)), 1.0525)</f>
        <v>48.942917792058161</v>
      </c>
    </row>
    <row r="7284" spans="1:8" x14ac:dyDescent="0.25">
      <c r="A7284" t="s">
        <v>176</v>
      </c>
      <c r="B7284" t="str">
        <f>VLOOKUP(C7284, olt_db!$B$2:$E$70, 2, 0)</f>
        <v>OLT-SMGN-Mega_Land</v>
      </c>
      <c r="C7284" t="s">
        <v>2034</v>
      </c>
      <c r="D7284" s="98" t="s">
        <v>3030</v>
      </c>
      <c r="E7284" s="98" t="s">
        <v>2038</v>
      </c>
      <c r="F7284" s="206">
        <v>2.9622020796186401</v>
      </c>
      <c r="G7284" s="207">
        <v>99.083362593593293</v>
      </c>
      <c r="H7284" s="99">
        <f>ACOS(COS(RADIANS(90-F7285)) * COS(RADIANS(90-F7284)) + SIN(RADIANS(90-F7285)) * SIN(RADIANS(90-F7284)) * COS(RADIANS(G7285-G7284))) * 6371392 * IFERROR(IF(AVERAGEIF('TT History'!$B:$B, D7284, 'TT History'!$E:$E) &gt; 9.8%, 1.1205, IF(AVERAGEIF('TT History'!$B:$B, D7284, 'TT History'!$E:$E) &gt;= 8.5%, 1.1055, 1.0525)), 1.0525)</f>
        <v>22.898218098952597</v>
      </c>
    </row>
    <row r="7285" spans="1:8" x14ac:dyDescent="0.25">
      <c r="A7285" t="s">
        <v>176</v>
      </c>
      <c r="B7285" t="str">
        <f>VLOOKUP(C7285, olt_db!$B$2:$E$70, 2, 0)</f>
        <v>OLT-SMGN-Mega_Land</v>
      </c>
      <c r="C7285" t="s">
        <v>2034</v>
      </c>
      <c r="D7285" s="98" t="s">
        <v>3030</v>
      </c>
      <c r="E7285" s="98" t="s">
        <v>2039</v>
      </c>
      <c r="F7285" s="206">
        <v>2.9623673700758402</v>
      </c>
      <c r="G7285" s="207">
        <v>99.083257782883507</v>
      </c>
      <c r="H7285" s="99">
        <f>(ACOS(COS(RADIANS(90-olt_db!F43)) * COS(RADIANS(90-F7285)) + SIN(RADIANS(90-olt_db!F43)) * SIN(RADIANS(90-F7285)) * COS(RADIANS(olt_db!G43-G7285))) * 6371392)*1.105</f>
        <v>12.748178877257191</v>
      </c>
    </row>
    <row r="7286" spans="1:8" x14ac:dyDescent="0.25">
      <c r="A7286" t="s">
        <v>176</v>
      </c>
      <c r="B7286" t="str">
        <f>VLOOKUP(C7286, olt_db!$B$2:$E$70, 2, 0)</f>
        <v>OLT-SMGN-Mega_Land</v>
      </c>
      <c r="C7286" t="s">
        <v>2034</v>
      </c>
      <c r="D7286" s="42" t="s">
        <v>3031</v>
      </c>
      <c r="E7286" s="42" t="s">
        <v>2680</v>
      </c>
      <c r="F7286" s="105">
        <v>2.9356924737072401</v>
      </c>
      <c r="G7286" s="131">
        <v>99.108387078509494</v>
      </c>
      <c r="H7286" s="41">
        <f>ACOS(COS(RADIANS(90-F7287)) * COS(RADIANS(90-F7286)) + SIN(RADIANS(90-F7287)) * SIN(RADIANS(90-F7286)) * COS(RADIANS(G7287-G7286))) * 6371392 * IFERROR(IF(AVERAGEIF('TT History'!$B:$B, D7286, 'TT History'!$E:$E) &gt; 9.8%, 1.1205, IF(AVERAGEIF('TT History'!$B:$B, D7286, 'TT History'!$E:$E) &gt;= 8.5%, 1.1055, 1.0525)), 1.0525)</f>
        <v>20.148073468320025</v>
      </c>
    </row>
    <row r="7287" spans="1:8" x14ac:dyDescent="0.25">
      <c r="A7287" t="s">
        <v>176</v>
      </c>
      <c r="B7287" t="str">
        <f>VLOOKUP(C7287, olt_db!$B$2:$E$70, 2, 0)</f>
        <v>OLT-SMGN-Mega_Land</v>
      </c>
      <c r="C7287" t="s">
        <v>2034</v>
      </c>
      <c r="D7287" s="42" t="s">
        <v>3031</v>
      </c>
      <c r="E7287" s="42" t="s">
        <v>2681</v>
      </c>
      <c r="F7287" s="105">
        <v>2.9358644420623699</v>
      </c>
      <c r="G7287" s="131">
        <v>99.108379193458603</v>
      </c>
      <c r="H7287" s="41">
        <f>ACOS(COS(RADIANS(90-F7288)) * COS(RADIANS(90-F7287)) + SIN(RADIANS(90-F7288)) * SIN(RADIANS(90-F7287)) * COS(RADIANS(G7288-G7287))) * 6371392 * IFERROR(IF(AVERAGEIF('TT History'!$B:$B, D7287, 'TT History'!$E:$E) &gt; 9.8%, 1.1205, IF(AVERAGEIF('TT History'!$B:$B, D7287, 'TT History'!$E:$E) &gt;= 8.5%, 1.1055, 1.0525)), 1.0525)</f>
        <v>15.246425328278985</v>
      </c>
    </row>
    <row r="7288" spans="1:8" x14ac:dyDescent="0.25">
      <c r="A7288" t="s">
        <v>176</v>
      </c>
      <c r="B7288" t="str">
        <f>VLOOKUP(C7288, olt_db!$B$2:$E$70, 2, 0)</f>
        <v>OLT-SMGN-Mega_Land</v>
      </c>
      <c r="C7288" t="s">
        <v>2034</v>
      </c>
      <c r="D7288" s="42" t="s">
        <v>3031</v>
      </c>
      <c r="E7288" s="42" t="s">
        <v>2682</v>
      </c>
      <c r="F7288" s="105">
        <v>2.93599467798879</v>
      </c>
      <c r="G7288" s="131">
        <v>99.108382088107504</v>
      </c>
      <c r="H7288" s="41">
        <f>ACOS(COS(RADIANS(90-F7289)) * COS(RADIANS(90-F7288)) + SIN(RADIANS(90-F7289)) * SIN(RADIANS(90-F7288)) * COS(RADIANS(G7289-G7288))) * 6371392 * IFERROR(IF(AVERAGEIF('TT History'!$B:$B, D7288, 'TT History'!$E:$E) &gt; 9.8%, 1.1205, IF(AVERAGEIF('TT History'!$B:$B, D7288, 'TT History'!$E:$E) &gt;= 8.5%, 1.1055, 1.0525)), 1.0525)</f>
        <v>16.3768189293184</v>
      </c>
    </row>
    <row r="7289" spans="1:8" x14ac:dyDescent="0.25">
      <c r="A7289" t="s">
        <v>176</v>
      </c>
      <c r="B7289" t="str">
        <f>VLOOKUP(C7289, olt_db!$B$2:$E$70, 2, 0)</f>
        <v>OLT-SMGN-Mega_Land</v>
      </c>
      <c r="C7289" t="s">
        <v>2034</v>
      </c>
      <c r="D7289" s="42" t="s">
        <v>3031</v>
      </c>
      <c r="E7289" s="42" t="s">
        <v>2683</v>
      </c>
      <c r="F7289" s="105">
        <v>2.93613438422698</v>
      </c>
      <c r="G7289" s="131">
        <v>99.108374281542595</v>
      </c>
      <c r="H7289" s="41">
        <f>ACOS(COS(RADIANS(90-F7290)) * COS(RADIANS(90-F7289)) + SIN(RADIANS(90-F7290)) * SIN(RADIANS(90-F7289)) * COS(RADIANS(G7290-G7289))) * 6371392 * IFERROR(IF(AVERAGEIF('TT History'!$B:$B, D7289, 'TT History'!$E:$E) &gt; 9.8%, 1.1205, IF(AVERAGEIF('TT History'!$B:$B, D7289, 'TT History'!$E:$E) &gt;= 8.5%, 1.1055, 1.0525)), 1.0525)</f>
        <v>16.423091541676719</v>
      </c>
    </row>
    <row r="7290" spans="1:8" x14ac:dyDescent="0.25">
      <c r="A7290" t="s">
        <v>176</v>
      </c>
      <c r="B7290" t="str">
        <f>VLOOKUP(C7290, olt_db!$B$2:$E$70, 2, 0)</f>
        <v>OLT-SMGN-Mega_Land</v>
      </c>
      <c r="C7290" t="s">
        <v>2034</v>
      </c>
      <c r="D7290" s="42" t="s">
        <v>3031</v>
      </c>
      <c r="E7290" s="42" t="s">
        <v>2684</v>
      </c>
      <c r="F7290" s="105">
        <v>2.9362745581838801</v>
      </c>
      <c r="G7290" s="131">
        <v>99.108367835189</v>
      </c>
      <c r="H7290" s="41">
        <f>ACOS(COS(RADIANS(90-F7291)) * COS(RADIANS(90-F7290)) + SIN(RADIANS(90-F7291)) * SIN(RADIANS(90-F7290)) * COS(RADIANS(G7291-G7290))) * 6371392 * IFERROR(IF(AVERAGEIF('TT History'!$B:$B, D7290, 'TT History'!$E:$E) &gt; 9.8%, 1.1205, IF(AVERAGEIF('TT History'!$B:$B, D7290, 'TT History'!$E:$E) &gt;= 8.5%, 1.1055, 1.0525)), 1.0525)</f>
        <v>17.138032791957198</v>
      </c>
    </row>
    <row r="7291" spans="1:8" x14ac:dyDescent="0.25">
      <c r="A7291" t="s">
        <v>176</v>
      </c>
      <c r="B7291" t="str">
        <f>VLOOKUP(C7291, olt_db!$B$2:$E$70, 2, 0)</f>
        <v>OLT-SMGN-Mega_Land</v>
      </c>
      <c r="C7291" t="s">
        <v>2034</v>
      </c>
      <c r="D7291" s="42" t="s">
        <v>3031</v>
      </c>
      <c r="E7291" s="42" t="s">
        <v>2685</v>
      </c>
      <c r="F7291" s="105">
        <v>2.9364209621808</v>
      </c>
      <c r="G7291" s="131">
        <v>99.1083651198214</v>
      </c>
      <c r="H7291" s="41">
        <f>ACOS(COS(RADIANS(90-F7292)) * COS(RADIANS(90-F7291)) + SIN(RADIANS(90-F7292)) * SIN(RADIANS(90-F7291)) * COS(RADIANS(G7292-G7291))) * 6371392 * IFERROR(IF(AVERAGEIF('TT History'!$B:$B, D7291, 'TT History'!$E:$E) &gt; 9.8%, 1.1205, IF(AVERAGEIF('TT History'!$B:$B, D7291, 'TT History'!$E:$E) &gt;= 8.5%, 1.1055, 1.0525)), 1.0525)</f>
        <v>22.899308235014693</v>
      </c>
    </row>
    <row r="7292" spans="1:8" x14ac:dyDescent="0.25">
      <c r="A7292" t="s">
        <v>176</v>
      </c>
      <c r="B7292" t="str">
        <f>VLOOKUP(C7292, olt_db!$B$2:$E$70, 2, 0)</f>
        <v>OLT-SMGN-Mega_Land</v>
      </c>
      <c r="C7292" t="s">
        <v>2034</v>
      </c>
      <c r="D7292" s="42" t="s">
        <v>3031</v>
      </c>
      <c r="E7292" s="42" t="s">
        <v>2686</v>
      </c>
      <c r="F7292" s="105">
        <v>2.9366161797110499</v>
      </c>
      <c r="G7292" s="131">
        <v>99.108352023356701</v>
      </c>
      <c r="H7292" s="41">
        <f>ACOS(COS(RADIANS(90-F7293)) * COS(RADIANS(90-F7292)) + SIN(RADIANS(90-F7293)) * SIN(RADIANS(90-F7292)) * COS(RADIANS(G7293-G7292))) * 6371392 * IFERROR(IF(AVERAGEIF('TT History'!$B:$B, D7292, 'TT History'!$E:$E) &gt; 9.8%, 1.1205, IF(AVERAGEIF('TT History'!$B:$B, D7292, 'TT History'!$E:$E) &gt;= 8.5%, 1.1055, 1.0525)), 1.0525)</f>
        <v>22.18414704653058</v>
      </c>
    </row>
    <row r="7293" spans="1:8" x14ac:dyDescent="0.25">
      <c r="A7293" t="s">
        <v>176</v>
      </c>
      <c r="B7293" t="str">
        <f>VLOOKUP(C7293, olt_db!$B$2:$E$70, 2, 0)</f>
        <v>OLT-SMGN-Mega_Land</v>
      </c>
      <c r="C7293" t="s">
        <v>2034</v>
      </c>
      <c r="D7293" s="42" t="s">
        <v>3031</v>
      </c>
      <c r="E7293" s="42" t="s">
        <v>2687</v>
      </c>
      <c r="F7293" s="105">
        <v>2.9368055428972002</v>
      </c>
      <c r="G7293" s="131">
        <v>99.108343734742405</v>
      </c>
      <c r="H7293" s="41">
        <f>ACOS(COS(RADIANS(90-F7294)) * COS(RADIANS(90-F7293)) + SIN(RADIANS(90-F7294)) * SIN(RADIANS(90-F7293)) * COS(RADIANS(G7294-G7293))) * 6371392 * IFERROR(IF(AVERAGEIF('TT History'!$B:$B, D7293, 'TT History'!$E:$E) &gt; 9.8%, 1.1205, IF(AVERAGEIF('TT History'!$B:$B, D7293, 'TT History'!$E:$E) &gt;= 8.5%, 1.1055, 1.0525)), 1.0525)</f>
        <v>21.01954766313256</v>
      </c>
    </row>
    <row r="7294" spans="1:8" x14ac:dyDescent="0.25">
      <c r="A7294" t="s">
        <v>176</v>
      </c>
      <c r="B7294" t="str">
        <f>VLOOKUP(C7294, olt_db!$B$2:$E$70, 2, 0)</f>
        <v>OLT-SMGN-Mega_Land</v>
      </c>
      <c r="C7294" t="s">
        <v>2034</v>
      </c>
      <c r="D7294" s="42" t="s">
        <v>3031</v>
      </c>
      <c r="E7294" s="42" t="s">
        <v>2688</v>
      </c>
      <c r="F7294" s="105">
        <v>2.9369850872288299</v>
      </c>
      <c r="G7294" s="131">
        <v>99.108339562658202</v>
      </c>
      <c r="H7294" s="41">
        <f>ACOS(COS(RADIANS(90-F7295)) * COS(RADIANS(90-F7294)) + SIN(RADIANS(90-F7295)) * SIN(RADIANS(90-F7294)) * COS(RADIANS(G7295-G7294))) * 6371392 * IFERROR(IF(AVERAGEIF('TT History'!$B:$B, D7294, 'TT History'!$E:$E) &gt; 9.8%, 1.1205, IF(AVERAGEIF('TT History'!$B:$B, D7294, 'TT History'!$E:$E) &gt;= 8.5%, 1.1055, 1.0525)), 1.0525)</f>
        <v>18.366468137095406</v>
      </c>
    </row>
    <row r="7295" spans="1:8" x14ac:dyDescent="0.25">
      <c r="A7295" t="s">
        <v>176</v>
      </c>
      <c r="B7295" t="str">
        <f>VLOOKUP(C7295, olt_db!$B$2:$E$70, 2, 0)</f>
        <v>OLT-SMGN-Mega_Land</v>
      </c>
      <c r="C7295" t="s">
        <v>2034</v>
      </c>
      <c r="D7295" s="42" t="s">
        <v>3031</v>
      </c>
      <c r="E7295" s="42" t="s">
        <v>2689</v>
      </c>
      <c r="F7295" s="105">
        <v>2.93714192798239</v>
      </c>
      <c r="G7295" s="131">
        <v>99.108344699308404</v>
      </c>
      <c r="H7295" s="41">
        <f>ACOS(COS(RADIANS(90-F7296)) * COS(RADIANS(90-F7295)) + SIN(RADIANS(90-F7296)) * SIN(RADIANS(90-F7295)) * COS(RADIANS(G7296-G7295))) * 6371392 * IFERROR(IF(AVERAGEIF('TT History'!$B:$B, D7295, 'TT History'!$E:$E) &gt; 9.8%, 1.1205, IF(AVERAGEIF('TT History'!$B:$B, D7295, 'TT History'!$E:$E) &gt;= 8.5%, 1.1055, 1.0525)), 1.0525)</f>
        <v>10.677081152737768</v>
      </c>
    </row>
    <row r="7296" spans="1:8" x14ac:dyDescent="0.25">
      <c r="A7296" t="s">
        <v>176</v>
      </c>
      <c r="B7296" t="str">
        <f>VLOOKUP(C7296, olt_db!$B$2:$E$70, 2, 0)</f>
        <v>OLT-SMGN-Mega_Land</v>
      </c>
      <c r="C7296" t="s">
        <v>2034</v>
      </c>
      <c r="D7296" s="42" t="s">
        <v>3031</v>
      </c>
      <c r="E7296" s="42" t="s">
        <v>2690</v>
      </c>
      <c r="F7296" s="105">
        <v>2.9372283342019099</v>
      </c>
      <c r="G7296" s="131">
        <v>99.108373991252506</v>
      </c>
      <c r="H7296" s="41">
        <f>ACOS(COS(RADIANS(90-F7297)) * COS(RADIANS(90-F7296)) + SIN(RADIANS(90-F7297)) * SIN(RADIANS(90-F7296)) * COS(RADIANS(G7297-G7296))) * 6371392 * IFERROR(IF(AVERAGEIF('TT History'!$B:$B, D7296, 'TT History'!$E:$E) &gt; 9.8%, 1.1205, IF(AVERAGEIF('TT History'!$B:$B, D7296, 'TT History'!$E:$E) &gt;= 8.5%, 1.1055, 1.0525)), 1.0525)</f>
        <v>11.594378290304197</v>
      </c>
    </row>
    <row r="7297" spans="1:8" x14ac:dyDescent="0.25">
      <c r="A7297" t="s">
        <v>176</v>
      </c>
      <c r="B7297" t="str">
        <f>VLOOKUP(C7297, olt_db!$B$2:$E$70, 2, 0)</f>
        <v>OLT-SMGN-Mega_Land</v>
      </c>
      <c r="C7297" t="s">
        <v>2034</v>
      </c>
      <c r="D7297" s="42" t="s">
        <v>3031</v>
      </c>
      <c r="E7297" s="42" t="s">
        <v>2691</v>
      </c>
      <c r="F7297" s="105">
        <v>2.9373086346427302</v>
      </c>
      <c r="G7297" s="131">
        <v>99.108432077260005</v>
      </c>
      <c r="H7297" s="41">
        <f>ACOS(COS(RADIANS(90-F7298)) * COS(RADIANS(90-F7297)) + SIN(RADIANS(90-F7298)) * SIN(RADIANS(90-F7297)) * COS(RADIANS(G7298-G7297))) * 6371392 * IFERROR(IF(AVERAGEIF('TT History'!$B:$B, D7297, 'TT History'!$E:$E) &gt; 9.8%, 1.1205, IF(AVERAGEIF('TT History'!$B:$B, D7297, 'TT History'!$E:$E) &gt;= 8.5%, 1.1055, 1.0525)), 1.0525)</f>
        <v>15.672391408030167</v>
      </c>
    </row>
    <row r="7298" spans="1:8" x14ac:dyDescent="0.25">
      <c r="A7298" t="s">
        <v>176</v>
      </c>
      <c r="B7298" t="str">
        <f>VLOOKUP(C7298, olt_db!$B$2:$E$70, 2, 0)</f>
        <v>OLT-SMGN-Mega_Land</v>
      </c>
      <c r="C7298" t="s">
        <v>2034</v>
      </c>
      <c r="D7298" s="42" t="s">
        <v>3031</v>
      </c>
      <c r="E7298" s="42" t="s">
        <v>2692</v>
      </c>
      <c r="F7298" s="105">
        <v>2.93741490235867</v>
      </c>
      <c r="G7298" s="131">
        <v>99.108513661327706</v>
      </c>
      <c r="H7298" s="41">
        <f>ACOS(COS(RADIANS(90-F7299)) * COS(RADIANS(90-F7298)) + SIN(RADIANS(90-F7299)) * SIN(RADIANS(90-F7298)) * COS(RADIANS(G7299-G7298))) * 6371392 * IFERROR(IF(AVERAGEIF('TT History'!$B:$B, D7298, 'TT History'!$E:$E) &gt; 9.8%, 1.1205, IF(AVERAGEIF('TT History'!$B:$B, D7298, 'TT History'!$E:$E) &gt;= 8.5%, 1.1055, 1.0525)), 1.0525)</f>
        <v>18.769518899365302</v>
      </c>
    </row>
    <row r="7299" spans="1:8" x14ac:dyDescent="0.25">
      <c r="A7299" t="s">
        <v>176</v>
      </c>
      <c r="B7299" t="str">
        <f>VLOOKUP(C7299, olt_db!$B$2:$E$70, 2, 0)</f>
        <v>OLT-SMGN-Mega_Land</v>
      </c>
      <c r="C7299" t="s">
        <v>2034</v>
      </c>
      <c r="D7299" s="42" t="s">
        <v>3031</v>
      </c>
      <c r="E7299" s="42" t="s">
        <v>2693</v>
      </c>
      <c r="F7299" s="105">
        <v>2.9375418899321901</v>
      </c>
      <c r="G7299" s="131">
        <v>99.108611731266606</v>
      </c>
      <c r="H7299" s="41">
        <f>ACOS(COS(RADIANS(90-F7300)) * COS(RADIANS(90-F7299)) + SIN(RADIANS(90-F7300)) * SIN(RADIANS(90-F7299)) * COS(RADIANS(G7300-G7299))) * 6371392 * IFERROR(IF(AVERAGEIF('TT History'!$B:$B, D7299, 'TT History'!$E:$E) &gt; 9.8%, 1.1205, IF(AVERAGEIF('TT History'!$B:$B, D7299, 'TT History'!$E:$E) &gt;= 8.5%, 1.1055, 1.0525)), 1.0525)</f>
        <v>21.030233335175048</v>
      </c>
    </row>
    <row r="7300" spans="1:8" x14ac:dyDescent="0.25">
      <c r="A7300" t="s">
        <v>176</v>
      </c>
      <c r="B7300" t="str">
        <f>VLOOKUP(C7300, olt_db!$B$2:$E$70, 2, 0)</f>
        <v>OLT-SMGN-Mega_Land</v>
      </c>
      <c r="C7300" t="s">
        <v>2034</v>
      </c>
      <c r="D7300" s="42" t="s">
        <v>3031</v>
      </c>
      <c r="E7300" s="42" t="s">
        <v>2694</v>
      </c>
      <c r="F7300" s="105">
        <v>2.9376939818210799</v>
      </c>
      <c r="G7300" s="131">
        <v>99.108707531288204</v>
      </c>
      <c r="H7300" s="41">
        <f>ACOS(COS(RADIANS(90-F7301)) * COS(RADIANS(90-F7300)) + SIN(RADIANS(90-F7301)) * SIN(RADIANS(90-F7300)) * COS(RADIANS(G7301-G7300))) * 6371392 * IFERROR(IF(AVERAGEIF('TT History'!$B:$B, D7300, 'TT History'!$E:$E) &gt; 9.8%, 1.1205, IF(AVERAGEIF('TT History'!$B:$B, D7300, 'TT History'!$E:$E) &gt;= 8.5%, 1.1055, 1.0525)), 1.0525)</f>
        <v>17.147934625552594</v>
      </c>
    </row>
    <row r="7301" spans="1:8" x14ac:dyDescent="0.25">
      <c r="A7301" t="s">
        <v>176</v>
      </c>
      <c r="B7301" t="str">
        <f>VLOOKUP(C7301, olt_db!$B$2:$E$70, 2, 0)</f>
        <v>OLT-SMGN-Mega_Land</v>
      </c>
      <c r="C7301" t="s">
        <v>2034</v>
      </c>
      <c r="D7301" s="42" t="s">
        <v>3031</v>
      </c>
      <c r="E7301" s="42" t="s">
        <v>2695</v>
      </c>
      <c r="F7301" s="105">
        <v>2.93781988650748</v>
      </c>
      <c r="G7301" s="131">
        <v>99.108782557401696</v>
      </c>
      <c r="H7301" s="41">
        <f>ACOS(COS(RADIANS(90-F7302)) * COS(RADIANS(90-F7301)) + SIN(RADIANS(90-F7302)) * SIN(RADIANS(90-F7301)) * COS(RADIANS(G7302-G7301))) * 6371392 * IFERROR(IF(AVERAGEIF('TT History'!$B:$B, D7301, 'TT History'!$E:$E) &gt; 9.8%, 1.1205, IF(AVERAGEIF('TT History'!$B:$B, D7301, 'TT History'!$E:$E) &gt;= 8.5%, 1.1055, 1.0525)), 1.0525)</f>
        <v>18.83086300092544</v>
      </c>
    </row>
    <row r="7302" spans="1:8" x14ac:dyDescent="0.25">
      <c r="A7302" t="s">
        <v>176</v>
      </c>
      <c r="B7302" t="str">
        <f>VLOOKUP(C7302, olt_db!$B$2:$E$70, 2, 0)</f>
        <v>OLT-SMGN-Mega_Land</v>
      </c>
      <c r="C7302" t="s">
        <v>2034</v>
      </c>
      <c r="D7302" s="42" t="s">
        <v>3031</v>
      </c>
      <c r="E7302" s="42" t="s">
        <v>2696</v>
      </c>
      <c r="F7302" s="105">
        <v>2.9379655862605398</v>
      </c>
      <c r="G7302" s="131">
        <v>99.108850894706407</v>
      </c>
      <c r="H7302" s="41">
        <f>ACOS(COS(RADIANS(90-F7303)) * COS(RADIANS(90-F7302)) + SIN(RADIANS(90-F7303)) * SIN(RADIANS(90-F7302)) * COS(RADIANS(G7303-G7302))) * 6371392 * IFERROR(IF(AVERAGEIF('TT History'!$B:$B, D7302, 'TT History'!$E:$E) &gt; 9.8%, 1.1205, IF(AVERAGEIF('TT History'!$B:$B, D7302, 'TT History'!$E:$E) &gt;= 8.5%, 1.1055, 1.0525)), 1.0525)</f>
        <v>21.167476964572373</v>
      </c>
    </row>
    <row r="7303" spans="1:8" x14ac:dyDescent="0.25">
      <c r="A7303" t="s">
        <v>176</v>
      </c>
      <c r="B7303" t="str">
        <f>VLOOKUP(C7303, olt_db!$B$2:$E$70, 2, 0)</f>
        <v>OLT-SMGN-Mega_Land</v>
      </c>
      <c r="C7303" t="s">
        <v>2034</v>
      </c>
      <c r="D7303" s="42" t="s">
        <v>3031</v>
      </c>
      <c r="E7303" s="42" t="s">
        <v>2697</v>
      </c>
      <c r="F7303" s="105">
        <v>2.9381148396039798</v>
      </c>
      <c r="G7303" s="131">
        <v>99.108953171804103</v>
      </c>
      <c r="H7303" s="41">
        <f>ACOS(COS(RADIANS(90-F7304)) * COS(RADIANS(90-F7303)) + SIN(RADIANS(90-F7304)) * SIN(RADIANS(90-F7303)) * COS(RADIANS(G7304-G7303))) * 6371392 * IFERROR(IF(AVERAGEIF('TT History'!$B:$B, D7303, 'TT History'!$E:$E) &gt; 9.8%, 1.1205, IF(AVERAGEIF('TT History'!$B:$B, D7303, 'TT History'!$E:$E) &gt;= 8.5%, 1.1055, 1.0525)), 1.0525)</f>
        <v>19.496496380557531</v>
      </c>
    </row>
    <row r="7304" spans="1:8" x14ac:dyDescent="0.25">
      <c r="A7304" t="s">
        <v>176</v>
      </c>
      <c r="B7304" t="str">
        <f>VLOOKUP(C7304, olt_db!$B$2:$E$70, 2, 0)</f>
        <v>OLT-SMGN-Mega_Land</v>
      </c>
      <c r="C7304" t="s">
        <v>2034</v>
      </c>
      <c r="D7304" s="42" t="s">
        <v>3031</v>
      </c>
      <c r="E7304" s="42" t="s">
        <v>2698</v>
      </c>
      <c r="F7304" s="105">
        <v>2.9382519497909798</v>
      </c>
      <c r="G7304" s="131">
        <v>99.109047901084907</v>
      </c>
      <c r="H7304" s="41">
        <f>ACOS(COS(RADIANS(90-F7305)) * COS(RADIANS(90-F7304)) + SIN(RADIANS(90-F7305)) * SIN(RADIANS(90-F7304)) * COS(RADIANS(G7305-G7304))) * 6371392 * IFERROR(IF(AVERAGEIF('TT History'!$B:$B, D7304, 'TT History'!$E:$E) &gt; 9.8%, 1.1205, IF(AVERAGEIF('TT History'!$B:$B, D7304, 'TT History'!$E:$E) &gt;= 8.5%, 1.1055, 1.0525)), 1.0525)</f>
        <v>19.440078336083506</v>
      </c>
    </row>
    <row r="7305" spans="1:8" x14ac:dyDescent="0.25">
      <c r="A7305" t="s">
        <v>176</v>
      </c>
      <c r="B7305" t="str">
        <f>VLOOKUP(C7305, olt_db!$B$2:$E$70, 2, 0)</f>
        <v>OLT-SMGN-Mega_Land</v>
      </c>
      <c r="C7305" t="s">
        <v>2034</v>
      </c>
      <c r="D7305" s="42" t="s">
        <v>3031</v>
      </c>
      <c r="E7305" s="42" t="s">
        <v>2699</v>
      </c>
      <c r="F7305" s="105">
        <v>2.9383877447388702</v>
      </c>
      <c r="G7305" s="131">
        <v>99.109143675466399</v>
      </c>
      <c r="H7305" s="41">
        <f>ACOS(COS(RADIANS(90-F7306)) * COS(RADIANS(90-F7305)) + SIN(RADIANS(90-F7306)) * SIN(RADIANS(90-F7305)) * COS(RADIANS(G7306-G7305))) * 6371392 * IFERROR(IF(AVERAGEIF('TT History'!$B:$B, D7305, 'TT History'!$E:$E) &gt; 9.8%, 1.1205, IF(AVERAGEIF('TT History'!$B:$B, D7305, 'TT History'!$E:$E) &gt;= 8.5%, 1.1055, 1.0525)), 1.0525)</f>
        <v>15.933347348096165</v>
      </c>
    </row>
    <row r="7306" spans="1:8" x14ac:dyDescent="0.25">
      <c r="A7306" t="s">
        <v>176</v>
      </c>
      <c r="B7306" t="str">
        <f>VLOOKUP(C7306, olt_db!$B$2:$E$70, 2, 0)</f>
        <v>OLT-SMGN-Mega_Land</v>
      </c>
      <c r="C7306" t="s">
        <v>2034</v>
      </c>
      <c r="D7306" s="42" t="s">
        <v>3031</v>
      </c>
      <c r="E7306" s="42" t="s">
        <v>2700</v>
      </c>
      <c r="F7306" s="105">
        <v>2.9384969646564998</v>
      </c>
      <c r="G7306" s="131">
        <v>99.109225053315896</v>
      </c>
      <c r="H7306" s="41">
        <f>ACOS(COS(RADIANS(90-F7307)) * COS(RADIANS(90-F7306)) + SIN(RADIANS(90-F7307)) * SIN(RADIANS(90-F7306)) * COS(RADIANS(G7307-G7306))) * 6371392 * IFERROR(IF(AVERAGEIF('TT History'!$B:$B, D7306, 'TT History'!$E:$E) &gt; 9.8%, 1.1205, IF(AVERAGEIF('TT History'!$B:$B, D7306, 'TT History'!$E:$E) &gt;= 8.5%, 1.1055, 1.0525)), 1.0525)</f>
        <v>16.174054439233181</v>
      </c>
    </row>
    <row r="7307" spans="1:8" x14ac:dyDescent="0.25">
      <c r="A7307" t="s">
        <v>176</v>
      </c>
      <c r="B7307" t="str">
        <f>VLOOKUP(C7307, olt_db!$B$2:$E$70, 2, 0)</f>
        <v>OLT-SMGN-Mega_Land</v>
      </c>
      <c r="C7307" t="s">
        <v>2034</v>
      </c>
      <c r="D7307" s="42" t="s">
        <v>3031</v>
      </c>
      <c r="E7307" s="42" t="s">
        <v>2701</v>
      </c>
      <c r="F7307" s="105">
        <v>2.9386098249673198</v>
      </c>
      <c r="G7307" s="131">
        <v>99.109304905276204</v>
      </c>
      <c r="H7307" s="41">
        <f>ACOS(COS(RADIANS(90-F7308)) * COS(RADIANS(90-F7307)) + SIN(RADIANS(90-F7308)) * SIN(RADIANS(90-F7307)) * COS(RADIANS(G7308-G7307))) * 6371392 * IFERROR(IF(AVERAGEIF('TT History'!$B:$B, D7307, 'TT History'!$E:$E) &gt; 9.8%, 1.1205, IF(AVERAGEIF('TT History'!$B:$B, D7307, 'TT History'!$E:$E) &gt;= 8.5%, 1.1055, 1.0525)), 1.0525)</f>
        <v>20.291776699196753</v>
      </c>
    </row>
    <row r="7308" spans="1:8" x14ac:dyDescent="0.25">
      <c r="A7308" t="s">
        <v>176</v>
      </c>
      <c r="B7308" t="str">
        <f>VLOOKUP(C7308, olt_db!$B$2:$E$70, 2, 0)</f>
        <v>OLT-SMGN-Mega_Land</v>
      </c>
      <c r="C7308" t="s">
        <v>2034</v>
      </c>
      <c r="D7308" s="42" t="s">
        <v>3031</v>
      </c>
      <c r="E7308" s="42" t="s">
        <v>2702</v>
      </c>
      <c r="F7308" s="105">
        <v>2.9387487900506502</v>
      </c>
      <c r="G7308" s="131">
        <v>99.109408710656993</v>
      </c>
      <c r="H7308" s="41">
        <f>ACOS(COS(RADIANS(90-F7309)) * COS(RADIANS(90-F7308)) + SIN(RADIANS(90-F7309)) * SIN(RADIANS(90-F7308)) * COS(RADIANS(G7309-G7308))) * 6371392 * IFERROR(IF(AVERAGEIF('TT History'!$B:$B, D7308, 'TT History'!$E:$E) &gt; 9.8%, 1.1205, IF(AVERAGEIF('TT History'!$B:$B, D7308, 'TT History'!$E:$E) &gt;= 8.5%, 1.1055, 1.0525)), 1.0525)</f>
        <v>26.830893784554714</v>
      </c>
    </row>
    <row r="7309" spans="1:8" x14ac:dyDescent="0.25">
      <c r="A7309" t="s">
        <v>176</v>
      </c>
      <c r="B7309" t="str">
        <f>VLOOKUP(C7309, olt_db!$B$2:$E$70, 2, 0)</f>
        <v>OLT-SMGN-Mega_Land</v>
      </c>
      <c r="C7309" t="s">
        <v>2034</v>
      </c>
      <c r="D7309" s="42" t="s">
        <v>3031</v>
      </c>
      <c r="E7309" s="42" t="s">
        <v>2703</v>
      </c>
      <c r="F7309" s="105">
        <v>2.93892261449749</v>
      </c>
      <c r="G7309" s="131">
        <v>99.109558371115398</v>
      </c>
      <c r="H7309" s="41">
        <f>ACOS(COS(RADIANS(90-F7310)) * COS(RADIANS(90-F7309)) + SIN(RADIANS(90-F7310)) * SIN(RADIANS(90-F7309)) * COS(RADIANS(G7310-G7309))) * 6371392 * IFERROR(IF(AVERAGEIF('TT History'!$B:$B, D7309, 'TT History'!$E:$E) &gt; 9.8%, 1.1205, IF(AVERAGEIF('TT History'!$B:$B, D7309, 'TT History'!$E:$E) &gt;= 8.5%, 1.1055, 1.0525)), 1.0525)</f>
        <v>24.44257365032718</v>
      </c>
    </row>
    <row r="7310" spans="1:8" x14ac:dyDescent="0.25">
      <c r="A7310" t="s">
        <v>176</v>
      </c>
      <c r="B7310" t="str">
        <f>VLOOKUP(C7310, olt_db!$B$2:$E$70, 2, 0)</f>
        <v>OLT-SMGN-Mega_Land</v>
      </c>
      <c r="C7310" t="s">
        <v>2034</v>
      </c>
      <c r="D7310" s="42" t="s">
        <v>3031</v>
      </c>
      <c r="E7310" s="42" t="s">
        <v>2704</v>
      </c>
      <c r="F7310" s="105">
        <v>2.93908084274356</v>
      </c>
      <c r="G7310" s="131">
        <v>99.109694849710706</v>
      </c>
      <c r="H7310" s="41">
        <f>ACOS(COS(RADIANS(90-F7311)) * COS(RADIANS(90-F7310)) + SIN(RADIANS(90-F7311)) * SIN(RADIANS(90-F7310)) * COS(RADIANS(G7311-G7310))) * 6371392 * IFERROR(IF(AVERAGEIF('TT History'!$B:$B, D7310, 'TT History'!$E:$E) &gt; 9.8%, 1.1205, IF(AVERAGEIF('TT History'!$B:$B, D7310, 'TT History'!$E:$E) &gt;= 8.5%, 1.1055, 1.0525)), 1.0525)</f>
        <v>22.91739693425621</v>
      </c>
    </row>
    <row r="7311" spans="1:8" x14ac:dyDescent="0.25">
      <c r="A7311" t="s">
        <v>176</v>
      </c>
      <c r="B7311" t="str">
        <f>VLOOKUP(C7311, olt_db!$B$2:$E$70, 2, 0)</f>
        <v>OLT-SMGN-Mega_Land</v>
      </c>
      <c r="C7311" t="s">
        <v>2034</v>
      </c>
      <c r="D7311" s="42" t="s">
        <v>3031</v>
      </c>
      <c r="E7311" s="42" t="s">
        <v>2705</v>
      </c>
      <c r="F7311" s="105">
        <v>2.9392430381171799</v>
      </c>
      <c r="G7311" s="131">
        <v>99.109804690792402</v>
      </c>
      <c r="H7311" s="41">
        <f>ACOS(COS(RADIANS(90-F7312)) * COS(RADIANS(90-F7311)) + SIN(RADIANS(90-F7312)) * SIN(RADIANS(90-F7311)) * COS(RADIANS(G7312-G7311))) * 6371392 * IFERROR(IF(AVERAGEIF('TT History'!$B:$B, D7311, 'TT History'!$E:$E) &gt; 9.8%, 1.1205, IF(AVERAGEIF('TT History'!$B:$B, D7311, 'TT History'!$E:$E) &gt;= 8.5%, 1.1055, 1.0525)), 1.0525)</f>
        <v>32.228739333305917</v>
      </c>
    </row>
    <row r="7312" spans="1:8" x14ac:dyDescent="0.25">
      <c r="A7312" t="s">
        <v>176</v>
      </c>
      <c r="B7312" t="str">
        <f>VLOOKUP(C7312, olt_db!$B$2:$E$70, 2, 0)</f>
        <v>OLT-SMGN-Mega_Land</v>
      </c>
      <c r="C7312" t="s">
        <v>2034</v>
      </c>
      <c r="D7312" s="42" t="s">
        <v>3031</v>
      </c>
      <c r="E7312" s="42" t="s">
        <v>2706</v>
      </c>
      <c r="F7312" s="105">
        <v>2.9394973096902799</v>
      </c>
      <c r="G7312" s="131">
        <v>99.109910525333802</v>
      </c>
      <c r="H7312" s="41">
        <f>ACOS(COS(RADIANS(90-F7313)) * COS(RADIANS(90-F7312)) + SIN(RADIANS(90-F7313)) * SIN(RADIANS(90-F7312)) * COS(RADIANS(G7313-G7312))) * 6371392 * IFERROR(IF(AVERAGEIF('TT History'!$B:$B, D7312, 'TT History'!$E:$E) &gt; 9.8%, 1.1205, IF(AVERAGEIF('TT History'!$B:$B, D7312, 'TT History'!$E:$E) &gt;= 8.5%, 1.1055, 1.0525)), 1.0525)</f>
        <v>22.388898490998379</v>
      </c>
    </row>
    <row r="7313" spans="1:8" x14ac:dyDescent="0.25">
      <c r="A7313" t="s">
        <v>176</v>
      </c>
      <c r="B7313" t="str">
        <f>VLOOKUP(C7313, olt_db!$B$2:$E$70, 2, 0)</f>
        <v>OLT-SMGN-Mega_Land</v>
      </c>
      <c r="C7313" t="s">
        <v>2034</v>
      </c>
      <c r="D7313" s="42" t="s">
        <v>3031</v>
      </c>
      <c r="E7313" s="42" t="s">
        <v>2707</v>
      </c>
      <c r="F7313" s="105">
        <v>2.9396717978511702</v>
      </c>
      <c r="G7313" s="131">
        <v>99.109989024614705</v>
      </c>
      <c r="H7313" s="41">
        <f>ACOS(COS(RADIANS(90-F7314)) * COS(RADIANS(90-F7313)) + SIN(RADIANS(90-F7314)) * SIN(RADIANS(90-F7313)) * COS(RADIANS(G7314-G7313))) * 6371392 * IFERROR(IF(AVERAGEIF('TT History'!$B:$B, D7313, 'TT History'!$E:$E) &gt; 9.8%, 1.1205, IF(AVERAGEIF('TT History'!$B:$B, D7313, 'TT History'!$E:$E) &gt;= 8.5%, 1.1055, 1.0525)), 1.0525)</f>
        <v>20.819794485131446</v>
      </c>
    </row>
    <row r="7314" spans="1:8" x14ac:dyDescent="0.25">
      <c r="A7314" t="s">
        <v>176</v>
      </c>
      <c r="B7314" t="str">
        <f>VLOOKUP(C7314, olt_db!$B$2:$E$70, 2, 0)</f>
        <v>OLT-SMGN-Mega_Land</v>
      </c>
      <c r="C7314" t="s">
        <v>2034</v>
      </c>
      <c r="D7314" s="42" t="s">
        <v>3031</v>
      </c>
      <c r="E7314" s="42" t="s">
        <v>2708</v>
      </c>
      <c r="F7314" s="105">
        <v>2.9398396304300101</v>
      </c>
      <c r="G7314" s="131">
        <v>99.110048062595197</v>
      </c>
      <c r="H7314" s="41">
        <f>ACOS(COS(RADIANS(90-F7315)) * COS(RADIANS(90-F7314)) + SIN(RADIANS(90-F7315)) * SIN(RADIANS(90-F7314)) * COS(RADIANS(G7315-G7314))) * 6371392 * IFERROR(IF(AVERAGEIF('TT History'!$B:$B, D7314, 'TT History'!$E:$E) &gt; 9.8%, 1.1205, IF(AVERAGEIF('TT History'!$B:$B, D7314, 'TT History'!$E:$E) &gt;= 8.5%, 1.1055, 1.0525)), 1.0525)</f>
        <v>16.310225109749858</v>
      </c>
    </row>
    <row r="7315" spans="1:8" x14ac:dyDescent="0.25">
      <c r="A7315" t="s">
        <v>176</v>
      </c>
      <c r="B7315" t="str">
        <f>VLOOKUP(C7315, olt_db!$B$2:$E$70, 2, 0)</f>
        <v>OLT-SMGN-Mega_Land</v>
      </c>
      <c r="C7315" t="s">
        <v>2034</v>
      </c>
      <c r="D7315" s="42" t="s">
        <v>3031</v>
      </c>
      <c r="E7315" s="42" t="s">
        <v>2709</v>
      </c>
      <c r="F7315" s="105">
        <v>2.9399655266117599</v>
      </c>
      <c r="G7315" s="131">
        <v>99.110107889399004</v>
      </c>
      <c r="H7315" s="41">
        <f>ACOS(COS(RADIANS(90-F7316)) * COS(RADIANS(90-F7315)) + SIN(RADIANS(90-F7316)) * SIN(RADIANS(90-F7315)) * COS(RADIANS(G7316-G7315))) * 6371392 * IFERROR(IF(AVERAGEIF('TT History'!$B:$B, D7315, 'TT History'!$E:$E) &gt; 9.8%, 1.1205, IF(AVERAGEIF('TT History'!$B:$B, D7315, 'TT History'!$E:$E) &gt;= 8.5%, 1.1055, 1.0525)), 1.0525)</f>
        <v>12.172063979776556</v>
      </c>
    </row>
    <row r="7316" spans="1:8" x14ac:dyDescent="0.25">
      <c r="A7316" t="s">
        <v>176</v>
      </c>
      <c r="B7316" t="str">
        <f>VLOOKUP(C7316, olt_db!$B$2:$E$70, 2, 0)</f>
        <v>OLT-SMGN-Mega_Land</v>
      </c>
      <c r="C7316" t="s">
        <v>2034</v>
      </c>
      <c r="D7316" s="42" t="s">
        <v>3031</v>
      </c>
      <c r="E7316" s="42" t="s">
        <v>2710</v>
      </c>
      <c r="F7316" s="105">
        <v>2.9400590699438198</v>
      </c>
      <c r="G7316" s="131">
        <v>99.1101533847105</v>
      </c>
      <c r="H7316" s="41">
        <f>ACOS(COS(RADIANS(90-F7317)) * COS(RADIANS(90-F7316)) + SIN(RADIANS(90-F7317)) * SIN(RADIANS(90-F7316)) * COS(RADIANS(G7317-G7316))) * 6371392 * IFERROR(IF(AVERAGEIF('TT History'!$B:$B, D7316, 'TT History'!$E:$E) &gt; 9.8%, 1.1205, IF(AVERAGEIF('TT History'!$B:$B, D7316, 'TT History'!$E:$E) &gt;= 8.5%, 1.1055, 1.0525)), 1.0525)</f>
        <v>12.984939652507947</v>
      </c>
    </row>
    <row r="7317" spans="1:8" x14ac:dyDescent="0.25">
      <c r="A7317" t="s">
        <v>176</v>
      </c>
      <c r="B7317" t="str">
        <f>VLOOKUP(C7317, olt_db!$B$2:$E$70, 2, 0)</f>
        <v>OLT-SMGN-Mega_Land</v>
      </c>
      <c r="C7317" t="s">
        <v>2034</v>
      </c>
      <c r="D7317" s="42" t="s">
        <v>3031</v>
      </c>
      <c r="E7317" s="42" t="s">
        <v>2711</v>
      </c>
      <c r="F7317" s="105">
        <v>2.9401353074730299</v>
      </c>
      <c r="G7317" s="131">
        <v>99.110234096359903</v>
      </c>
      <c r="H7317" s="41">
        <f>ACOS(COS(RADIANS(90-F7318)) * COS(RADIANS(90-F7317)) + SIN(RADIANS(90-F7318)) * SIN(RADIANS(90-F7317)) * COS(RADIANS(G7318-G7317))) * 6371392 * IFERROR(IF(AVERAGEIF('TT History'!$B:$B, D7317, 'TT History'!$E:$E) &gt; 9.8%, 1.1205, IF(AVERAGEIF('TT History'!$B:$B, D7317, 'TT History'!$E:$E) &gt;= 8.5%, 1.1055, 1.0525)), 1.0525)</f>
        <v>16.645629029881448</v>
      </c>
    </row>
    <row r="7318" spans="1:8" x14ac:dyDescent="0.25">
      <c r="A7318" t="s">
        <v>176</v>
      </c>
      <c r="B7318" t="str">
        <f>VLOOKUP(C7318, olt_db!$B$2:$E$70, 2, 0)</f>
        <v>OLT-SMGN-Mega_Land</v>
      </c>
      <c r="C7318" t="s">
        <v>2034</v>
      </c>
      <c r="D7318" s="42" t="s">
        <v>3031</v>
      </c>
      <c r="E7318" s="42" t="s">
        <v>2712</v>
      </c>
      <c r="F7318" s="105">
        <v>2.9401972743124398</v>
      </c>
      <c r="G7318" s="131">
        <v>99.110362275214598</v>
      </c>
      <c r="H7318" s="41">
        <f>ACOS(COS(RADIANS(90-F7319)) * COS(RADIANS(90-F7318)) + SIN(RADIANS(90-F7319)) * SIN(RADIANS(90-F7318)) * COS(RADIANS(G7319-G7318))) * 6371392 * IFERROR(IF(AVERAGEIF('TT History'!$B:$B, D7318, 'TT History'!$E:$E) &gt; 9.8%, 1.1205, IF(AVERAGEIF('TT History'!$B:$B, D7318, 'TT History'!$E:$E) &gt;= 8.5%, 1.1055, 1.0525)), 1.0525)</f>
        <v>21.31039725487306</v>
      </c>
    </row>
    <row r="7319" spans="1:8" x14ac:dyDescent="0.25">
      <c r="A7319" t="s">
        <v>176</v>
      </c>
      <c r="B7319" t="str">
        <f>VLOOKUP(C7319, olt_db!$B$2:$E$70, 2, 0)</f>
        <v>OLT-SMGN-Mega_Land</v>
      </c>
      <c r="C7319" t="s">
        <v>2034</v>
      </c>
      <c r="D7319" s="42" t="s">
        <v>3031</v>
      </c>
      <c r="E7319" s="42" t="s">
        <v>2713</v>
      </c>
      <c r="F7319" s="105">
        <v>2.94026987398016</v>
      </c>
      <c r="G7319" s="131">
        <v>99.110529474066993</v>
      </c>
      <c r="H7319" s="41">
        <f>ACOS(COS(RADIANS(90-F7320)) * COS(RADIANS(90-F7319)) + SIN(RADIANS(90-F7320)) * SIN(RADIANS(90-F7319)) * COS(RADIANS(G7320-G7319))) * 6371392 * IFERROR(IF(AVERAGEIF('TT History'!$B:$B, D7319, 'TT History'!$E:$E) &gt; 9.8%, 1.1205, IF(AVERAGEIF('TT History'!$B:$B, D7319, 'TT History'!$E:$E) &gt;= 8.5%, 1.1055, 1.0525)), 1.0525)</f>
        <v>17.430063672283772</v>
      </c>
    </row>
    <row r="7320" spans="1:8" x14ac:dyDescent="0.25">
      <c r="A7320" t="s">
        <v>176</v>
      </c>
      <c r="B7320" t="str">
        <f>VLOOKUP(C7320, olt_db!$B$2:$E$70, 2, 0)</f>
        <v>OLT-SMGN-Mega_Land</v>
      </c>
      <c r="C7320" t="s">
        <v>2034</v>
      </c>
      <c r="D7320" s="42" t="s">
        <v>3031</v>
      </c>
      <c r="E7320" s="42" t="s">
        <v>2714</v>
      </c>
      <c r="F7320" s="105">
        <v>2.9403364659612699</v>
      </c>
      <c r="G7320" s="131">
        <v>99.110662857028899</v>
      </c>
      <c r="H7320" s="41">
        <f>ACOS(COS(RADIANS(90-F7321)) * COS(RADIANS(90-F7320)) + SIN(RADIANS(90-F7321)) * SIN(RADIANS(90-F7320)) * COS(RADIANS(G7321-G7320))) * 6371392 * IFERROR(IF(AVERAGEIF('TT History'!$B:$B, D7320, 'TT History'!$E:$E) &gt; 9.8%, 1.1205, IF(AVERAGEIF('TT History'!$B:$B, D7320, 'TT History'!$E:$E) &gt;= 8.5%, 1.1055, 1.0525)), 1.0525)</f>
        <v>21.297273645539644</v>
      </c>
    </row>
    <row r="7321" spans="1:8" x14ac:dyDescent="0.25">
      <c r="A7321" t="s">
        <v>176</v>
      </c>
      <c r="B7321" t="str">
        <f>VLOOKUP(C7321, olt_db!$B$2:$E$70, 2, 0)</f>
        <v>OLT-SMGN-Mega_Land</v>
      </c>
      <c r="C7321" t="s">
        <v>2034</v>
      </c>
      <c r="D7321" s="42" t="s">
        <v>3031</v>
      </c>
      <c r="E7321" s="42" t="s">
        <v>2715</v>
      </c>
      <c r="F7321" s="105">
        <v>2.9404145989271502</v>
      </c>
      <c r="G7321" s="131">
        <v>99.110827414246401</v>
      </c>
      <c r="H7321" s="41">
        <f>ACOS(COS(RADIANS(90-F7322)) * COS(RADIANS(90-F7321)) + SIN(RADIANS(90-F7322)) * SIN(RADIANS(90-F7321)) * COS(RADIANS(G7322-G7321))) * 6371392 * IFERROR(IF(AVERAGEIF('TT History'!$B:$B, D7321, 'TT History'!$E:$E) &gt; 9.8%, 1.1205, IF(AVERAGEIF('TT History'!$B:$B, D7321, 'TT History'!$E:$E) &gt;= 8.5%, 1.1055, 1.0525)), 1.0525)</f>
        <v>32.997074611771041</v>
      </c>
    </row>
    <row r="7322" spans="1:8" x14ac:dyDescent="0.25">
      <c r="A7322" t="s">
        <v>176</v>
      </c>
      <c r="B7322" t="str">
        <f>VLOOKUP(C7322, olt_db!$B$2:$E$70, 2, 0)</f>
        <v>OLT-SMGN-Mega_Land</v>
      </c>
      <c r="C7322" t="s">
        <v>2034</v>
      </c>
      <c r="D7322" s="42" t="s">
        <v>3031</v>
      </c>
      <c r="E7322" s="42" t="s">
        <v>2716</v>
      </c>
      <c r="F7322" s="105">
        <v>2.94055862891874</v>
      </c>
      <c r="G7322" s="131">
        <v>99.1110700976174</v>
      </c>
      <c r="H7322" s="41">
        <f>ACOS(COS(RADIANS(90-F7323)) * COS(RADIANS(90-F7322)) + SIN(RADIANS(90-F7323)) * SIN(RADIANS(90-F7322)) * COS(RADIANS(G7323-G7322))) * 6371392 * IFERROR(IF(AVERAGEIF('TT History'!$B:$B, D7322, 'TT History'!$E:$E) &gt; 9.8%, 1.1205, IF(AVERAGEIF('TT History'!$B:$B, D7322, 'TT History'!$E:$E) &gt;= 8.5%, 1.1055, 1.0525)), 1.0525)</f>
        <v>22.860248948911099</v>
      </c>
    </row>
    <row r="7323" spans="1:8" x14ac:dyDescent="0.25">
      <c r="A7323" t="s">
        <v>176</v>
      </c>
      <c r="B7323" t="str">
        <f>VLOOKUP(C7323, olt_db!$B$2:$E$70, 2, 0)</f>
        <v>OLT-SMGN-Mega_Land</v>
      </c>
      <c r="C7323" t="s">
        <v>2034</v>
      </c>
      <c r="D7323" s="42" t="s">
        <v>3031</v>
      </c>
      <c r="E7323" s="42" t="s">
        <v>2717</v>
      </c>
      <c r="F7323" s="105">
        <v>2.94065937218949</v>
      </c>
      <c r="G7323" s="131">
        <v>99.111237652301497</v>
      </c>
      <c r="H7323" s="41">
        <f>ACOS(COS(RADIANS(90-F7324)) * COS(RADIANS(90-F7323)) + SIN(RADIANS(90-F7324)) * SIN(RADIANS(90-F7323)) * COS(RADIANS(G7324-G7323))) * 6371392 * IFERROR(IF(AVERAGEIF('TT History'!$B:$B, D7323, 'TT History'!$E:$E) &gt; 9.8%, 1.1205, IF(AVERAGEIF('TT History'!$B:$B, D7323, 'TT History'!$E:$E) &gt;= 8.5%, 1.1055, 1.0525)), 1.0525)</f>
        <v>27.722992506179054</v>
      </c>
    </row>
    <row r="7324" spans="1:8" x14ac:dyDescent="0.25">
      <c r="A7324" t="s">
        <v>176</v>
      </c>
      <c r="B7324" t="str">
        <f>VLOOKUP(C7324, olt_db!$B$2:$E$70, 2, 0)</f>
        <v>OLT-SMGN-Mega_Land</v>
      </c>
      <c r="C7324" t="s">
        <v>2034</v>
      </c>
      <c r="D7324" s="42" t="s">
        <v>3031</v>
      </c>
      <c r="E7324" s="42" t="s">
        <v>2718</v>
      </c>
      <c r="F7324" s="105">
        <v>2.9407818827376202</v>
      </c>
      <c r="G7324" s="131">
        <v>99.111440645386907</v>
      </c>
      <c r="H7324" s="41">
        <f>ACOS(COS(RADIANS(90-F7325)) * COS(RADIANS(90-F7324)) + SIN(RADIANS(90-F7325)) * SIN(RADIANS(90-F7324)) * COS(RADIANS(G7325-G7324))) * 6371392 * IFERROR(IF(AVERAGEIF('TT History'!$B:$B, D7324, 'TT History'!$E:$E) &gt; 9.8%, 1.1205, IF(AVERAGEIF('TT History'!$B:$B, D7324, 'TT History'!$E:$E) &gt;= 8.5%, 1.1055, 1.0525)), 1.0525)</f>
        <v>22.787407456699675</v>
      </c>
    </row>
    <row r="7325" spans="1:8" x14ac:dyDescent="0.25">
      <c r="A7325" t="s">
        <v>176</v>
      </c>
      <c r="B7325" t="str">
        <f>VLOOKUP(C7325, olt_db!$B$2:$E$70, 2, 0)</f>
        <v>OLT-SMGN-Mega_Land</v>
      </c>
      <c r="C7325" t="s">
        <v>2034</v>
      </c>
      <c r="D7325" s="42" t="s">
        <v>3031</v>
      </c>
      <c r="E7325" s="42" t="s">
        <v>2719</v>
      </c>
      <c r="F7325" s="105">
        <v>2.9408732285266801</v>
      </c>
      <c r="G7325" s="131">
        <v>99.111612811730794</v>
      </c>
      <c r="H7325" s="41">
        <f>ACOS(COS(RADIANS(90-F7326)) * COS(RADIANS(90-F7325)) + SIN(RADIANS(90-F7326)) * SIN(RADIANS(90-F7325)) * COS(RADIANS(G7326-G7325))) * 6371392 * IFERROR(IF(AVERAGEIF('TT History'!$B:$B, D7325, 'TT History'!$E:$E) &gt; 9.8%, 1.1205, IF(AVERAGEIF('TT History'!$B:$B, D7325, 'TT History'!$E:$E) &gt;= 8.5%, 1.1055, 1.0525)), 1.0525)</f>
        <v>23.714587635107772</v>
      </c>
    </row>
    <row r="7326" spans="1:8" x14ac:dyDescent="0.25">
      <c r="A7326" t="s">
        <v>176</v>
      </c>
      <c r="B7326" t="str">
        <f>VLOOKUP(C7326, olt_db!$B$2:$E$70, 2, 0)</f>
        <v>OLT-SMGN-Mega_Land</v>
      </c>
      <c r="C7326" t="s">
        <v>2034</v>
      </c>
      <c r="D7326" s="42" t="s">
        <v>3031</v>
      </c>
      <c r="E7326" s="42" t="s">
        <v>2720</v>
      </c>
      <c r="F7326" s="105">
        <v>2.94097483529954</v>
      </c>
      <c r="G7326" s="131">
        <v>99.111788343519606</v>
      </c>
      <c r="H7326" s="41">
        <f>ACOS(COS(RADIANS(90-F7327)) * COS(RADIANS(90-F7326)) + SIN(RADIANS(90-F7327)) * SIN(RADIANS(90-F7326)) * COS(RADIANS(G7327-G7326))) * 6371392 * IFERROR(IF(AVERAGEIF('TT History'!$B:$B, D7326, 'TT History'!$E:$E) &gt; 9.8%, 1.1205, IF(AVERAGEIF('TT History'!$B:$B, D7326, 'TT History'!$E:$E) &gt;= 8.5%, 1.1055, 1.0525)), 1.0525)</f>
        <v>30.825047877144517</v>
      </c>
    </row>
    <row r="7327" spans="1:8" x14ac:dyDescent="0.25">
      <c r="A7327" t="s">
        <v>176</v>
      </c>
      <c r="B7327" t="str">
        <f>VLOOKUP(C7327, olt_db!$B$2:$E$70, 2, 0)</f>
        <v>OLT-SMGN-Mega_Land</v>
      </c>
      <c r="C7327" t="s">
        <v>2034</v>
      </c>
      <c r="D7327" s="42" t="s">
        <v>3031</v>
      </c>
      <c r="E7327" s="42" t="s">
        <v>2721</v>
      </c>
      <c r="F7327" s="105">
        <v>2.9411126613269398</v>
      </c>
      <c r="G7327" s="131">
        <v>99.112013068973496</v>
      </c>
      <c r="H7327" s="41">
        <f>ACOS(COS(RADIANS(90-F7328)) * COS(RADIANS(90-F7327)) + SIN(RADIANS(90-F7328)) * SIN(RADIANS(90-F7327)) * COS(RADIANS(G7328-G7327))) * 6371392 * IFERROR(IF(AVERAGEIF('TT History'!$B:$B, D7327, 'TT History'!$E:$E) &gt; 9.8%, 1.1205, IF(AVERAGEIF('TT History'!$B:$B, D7327, 'TT History'!$E:$E) &gt;= 8.5%, 1.1055, 1.0525)), 1.0525)</f>
        <v>22.186397438958924</v>
      </c>
    </row>
    <row r="7328" spans="1:8" x14ac:dyDescent="0.25">
      <c r="A7328" t="s">
        <v>176</v>
      </c>
      <c r="B7328" t="str">
        <f>VLOOKUP(C7328, olt_db!$B$2:$E$70, 2, 0)</f>
        <v>OLT-SMGN-Mega_Land</v>
      </c>
      <c r="C7328" t="s">
        <v>2034</v>
      </c>
      <c r="D7328" s="42" t="s">
        <v>3031</v>
      </c>
      <c r="E7328" s="42" t="s">
        <v>2722</v>
      </c>
      <c r="F7328" s="105">
        <v>2.9412082955794001</v>
      </c>
      <c r="G7328" s="131">
        <v>99.112176958941703</v>
      </c>
      <c r="H7328" s="41">
        <f>ACOS(COS(RADIANS(90-F7329)) * COS(RADIANS(90-F7328)) + SIN(RADIANS(90-F7329)) * SIN(RADIANS(90-F7328)) * COS(RADIANS(G7329-G7328))) * 6371392 * IFERROR(IF(AVERAGEIF('TT History'!$B:$B, D7328, 'TT History'!$E:$E) &gt; 9.8%, 1.1205, IF(AVERAGEIF('TT History'!$B:$B, D7328, 'TT History'!$E:$E) &gt;= 8.5%, 1.1055, 1.0525)), 1.0525)</f>
        <v>30.613933295008238</v>
      </c>
    </row>
    <row r="7329" spans="1:8" x14ac:dyDescent="0.25">
      <c r="A7329" t="s">
        <v>176</v>
      </c>
      <c r="B7329" t="str">
        <f>VLOOKUP(C7329, olt_db!$B$2:$E$70, 2, 0)</f>
        <v>OLT-SMGN-Mega_Land</v>
      </c>
      <c r="C7329" t="s">
        <v>2034</v>
      </c>
      <c r="D7329" s="42" t="s">
        <v>3031</v>
      </c>
      <c r="E7329" s="42" t="s">
        <v>2723</v>
      </c>
      <c r="F7329" s="105">
        <v>2.94131885974492</v>
      </c>
      <c r="G7329" s="131">
        <v>99.112414324974495</v>
      </c>
      <c r="H7329" s="41">
        <f>ACOS(COS(RADIANS(90-F7330)) * COS(RADIANS(90-F7329)) + SIN(RADIANS(90-F7330)) * SIN(RADIANS(90-F7329)) * COS(RADIANS(G7330-G7329))) * 6371392 * IFERROR(IF(AVERAGEIF('TT History'!$B:$B, D7329, 'TT History'!$E:$E) &gt; 9.8%, 1.1205, IF(AVERAGEIF('TT History'!$B:$B, D7329, 'TT History'!$E:$E) &gt;= 8.5%, 1.1055, 1.0525)), 1.0525)</f>
        <v>35.055642931560634</v>
      </c>
    </row>
    <row r="7330" spans="1:8" x14ac:dyDescent="0.25">
      <c r="A7330" t="s">
        <v>176</v>
      </c>
      <c r="B7330" t="str">
        <f>VLOOKUP(C7330, olt_db!$B$2:$E$70, 2, 0)</f>
        <v>OLT-SMGN-Mega_Land</v>
      </c>
      <c r="C7330" t="s">
        <v>2034</v>
      </c>
      <c r="D7330" s="42" t="s">
        <v>3031</v>
      </c>
      <c r="E7330" s="42" t="s">
        <v>2724</v>
      </c>
      <c r="F7330" s="105">
        <v>2.9414409192984099</v>
      </c>
      <c r="G7330" s="131">
        <v>99.112688205631898</v>
      </c>
      <c r="H7330" s="41">
        <f>ACOS(COS(RADIANS(90-F7331)) * COS(RADIANS(90-F7330)) + SIN(RADIANS(90-F7331)) * SIN(RADIANS(90-F7330)) * COS(RADIANS(G7331-G7330))) * 6371392 * IFERROR(IF(AVERAGEIF('TT History'!$B:$B, D7330, 'TT History'!$E:$E) &gt; 9.8%, 1.1205, IF(AVERAGEIF('TT History'!$B:$B, D7330, 'TT History'!$E:$E) &gt;= 8.5%, 1.1055, 1.0525)), 1.0525)</f>
        <v>24.626123948644373</v>
      </c>
    </row>
    <row r="7331" spans="1:8" x14ac:dyDescent="0.25">
      <c r="A7331" t="s">
        <v>176</v>
      </c>
      <c r="B7331" t="str">
        <f>VLOOKUP(C7331, olt_db!$B$2:$E$70, 2, 0)</f>
        <v>OLT-SMGN-Mega_Land</v>
      </c>
      <c r="C7331" t="s">
        <v>2034</v>
      </c>
      <c r="D7331" s="42" t="s">
        <v>3031</v>
      </c>
      <c r="E7331" s="42" t="s">
        <v>2725</v>
      </c>
      <c r="F7331" s="105">
        <v>2.9415293285343602</v>
      </c>
      <c r="G7331" s="131">
        <v>99.112879390019401</v>
      </c>
      <c r="H7331" s="41">
        <f>ACOS(COS(RADIANS(90-F7332)) * COS(RADIANS(90-F7331)) + SIN(RADIANS(90-F7332)) * SIN(RADIANS(90-F7331)) * COS(RADIANS(G7332-G7331))) * 6371392 * IFERROR(IF(AVERAGEIF('TT History'!$B:$B, D7331, 'TT History'!$E:$E) &gt; 9.8%, 1.1205, IF(AVERAGEIF('TT History'!$B:$B, D7331, 'TT History'!$E:$E) &gt;= 8.5%, 1.1055, 1.0525)), 1.0525)</f>
        <v>24.659957318511882</v>
      </c>
    </row>
    <row r="7332" spans="1:8" x14ac:dyDescent="0.25">
      <c r="A7332" t="s">
        <v>176</v>
      </c>
      <c r="B7332" t="str">
        <f>VLOOKUP(C7332, olt_db!$B$2:$E$70, 2, 0)</f>
        <v>OLT-SMGN-Mega_Land</v>
      </c>
      <c r="C7332" t="s">
        <v>2034</v>
      </c>
      <c r="D7332" s="42" t="s">
        <v>3031</v>
      </c>
      <c r="E7332" s="42" t="s">
        <v>2726</v>
      </c>
      <c r="F7332" s="105">
        <v>2.9415828517905598</v>
      </c>
      <c r="G7332" s="131">
        <v>99.113083442353698</v>
      </c>
      <c r="H7332" s="41">
        <f>ACOS(COS(RADIANS(90-F7333)) * COS(RADIANS(90-F7332)) + SIN(RADIANS(90-F7333)) * SIN(RADIANS(90-F7332)) * COS(RADIANS(G7333-G7332))) * 6371392 * IFERROR(IF(AVERAGEIF('TT History'!$B:$B, D7332, 'TT History'!$E:$E) &gt; 9.8%, 1.1205, IF(AVERAGEIF('TT History'!$B:$B, D7332, 'TT History'!$E:$E) &gt;= 8.5%, 1.1055, 1.0525)), 1.0525)</f>
        <v>25.658110319953131</v>
      </c>
    </row>
    <row r="7333" spans="1:8" x14ac:dyDescent="0.25">
      <c r="A7333" t="s">
        <v>176</v>
      </c>
      <c r="B7333" t="str">
        <f>VLOOKUP(C7333, olt_db!$B$2:$E$70, 2, 0)</f>
        <v>OLT-SMGN-Mega_Land</v>
      </c>
      <c r="C7333" t="s">
        <v>2034</v>
      </c>
      <c r="D7333" s="42" t="s">
        <v>3031</v>
      </c>
      <c r="E7333" s="42" t="s">
        <v>2727</v>
      </c>
      <c r="F7333" s="105">
        <v>2.9416248554998901</v>
      </c>
      <c r="G7333" s="131">
        <v>99.113298891348094</v>
      </c>
      <c r="H7333" s="41">
        <f>ACOS(COS(RADIANS(90-F7334)) * COS(RADIANS(90-F7333)) + SIN(RADIANS(90-F7334)) * SIN(RADIANS(90-F7333)) * COS(RADIANS(G7334-G7333))) * 6371392 * IFERROR(IF(AVERAGEIF('TT History'!$B:$B, D7333, 'TT History'!$E:$E) &gt; 9.8%, 1.1205, IF(AVERAGEIF('TT History'!$B:$B, D7333, 'TT History'!$E:$E) &gt;= 8.5%, 1.1055, 1.0525)), 1.0525)</f>
        <v>8.0797700547707123</v>
      </c>
    </row>
    <row r="7334" spans="1:8" x14ac:dyDescent="0.25">
      <c r="A7334" t="s">
        <v>176</v>
      </c>
      <c r="B7334" t="str">
        <f>VLOOKUP(C7334, olt_db!$B$2:$E$70, 2, 0)</f>
        <v>OLT-SMGN-Mega_Land</v>
      </c>
      <c r="C7334" t="s">
        <v>2034</v>
      </c>
      <c r="D7334" s="42" t="s">
        <v>3031</v>
      </c>
      <c r="E7334" s="42" t="s">
        <v>2728</v>
      </c>
      <c r="F7334" s="105">
        <v>2.9416929590093699</v>
      </c>
      <c r="G7334" s="131">
        <v>99.113310205970905</v>
      </c>
      <c r="H7334" s="41">
        <f>ACOS(COS(RADIANS(90-F7335)) * COS(RADIANS(90-F7334)) + SIN(RADIANS(90-F7335)) * SIN(RADIANS(90-F7334)) * COS(RADIANS(G7335-G7334))) * 6371392 * IFERROR(IF(AVERAGEIF('TT History'!$B:$B, D7334, 'TT History'!$E:$E) &gt; 9.8%, 1.1205, IF(AVERAGEIF('TT History'!$B:$B, D7334, 'TT History'!$E:$E) &gt;= 8.5%, 1.1055, 1.0525)), 1.0525)</f>
        <v>29.019040094895569</v>
      </c>
    </row>
    <row r="7335" spans="1:8" x14ac:dyDescent="0.25">
      <c r="A7335" t="s">
        <v>176</v>
      </c>
      <c r="B7335" t="str">
        <f>VLOOKUP(C7335, olt_db!$B$2:$E$70, 2, 0)</f>
        <v>OLT-SMGN-Mega_Land</v>
      </c>
      <c r="C7335" t="s">
        <v>2034</v>
      </c>
      <c r="D7335" s="42" t="s">
        <v>3031</v>
      </c>
      <c r="E7335" s="42" t="s">
        <v>2729</v>
      </c>
      <c r="F7335" s="105">
        <v>2.9417447603478002</v>
      </c>
      <c r="G7335" s="131">
        <v>99.113552994498505</v>
      </c>
      <c r="H7335" s="41">
        <f>ACOS(COS(RADIANS(90-F7336)) * COS(RADIANS(90-F7335)) + SIN(RADIANS(90-F7336)) * SIN(RADIANS(90-F7335)) * COS(RADIANS(G7336-G7335))) * 6371392 * IFERROR(IF(AVERAGEIF('TT History'!$B:$B, D7335, 'TT History'!$E:$E) &gt; 9.8%, 1.1205, IF(AVERAGEIF('TT History'!$B:$B, D7335, 'TT History'!$E:$E) &gt;= 8.5%, 1.1055, 1.0525)), 1.0525)</f>
        <v>25.157435307242796</v>
      </c>
    </row>
    <row r="7336" spans="1:8" x14ac:dyDescent="0.25">
      <c r="A7336" t="s">
        <v>176</v>
      </c>
      <c r="B7336" t="str">
        <f>VLOOKUP(C7336, olt_db!$B$2:$E$70, 2, 0)</f>
        <v>OLT-SMGN-Mega_Land</v>
      </c>
      <c r="C7336" t="s">
        <v>2034</v>
      </c>
      <c r="D7336" s="42" t="s">
        <v>3031</v>
      </c>
      <c r="E7336" s="42" t="s">
        <v>2730</v>
      </c>
      <c r="F7336" s="105">
        <v>2.9418164667990299</v>
      </c>
      <c r="G7336" s="131">
        <v>99.113755895848001</v>
      </c>
      <c r="H7336" s="41">
        <f>ACOS(COS(RADIANS(90-F7337)) * COS(RADIANS(90-F7336)) + SIN(RADIANS(90-F7337)) * SIN(RADIANS(90-F7336)) * COS(RADIANS(G7337-G7336))) * 6371392 * IFERROR(IF(AVERAGEIF('TT History'!$B:$B, D7336, 'TT History'!$E:$E) &gt; 9.8%, 1.1205, IF(AVERAGEIF('TT History'!$B:$B, D7336, 'TT History'!$E:$E) &gt;= 8.5%, 1.1055, 1.0525)), 1.0525)</f>
        <v>27.699931745500006</v>
      </c>
    </row>
    <row r="7337" spans="1:8" x14ac:dyDescent="0.25">
      <c r="A7337" t="s">
        <v>176</v>
      </c>
      <c r="B7337" t="str">
        <f>VLOOKUP(C7337, olt_db!$B$2:$E$70, 2, 0)</f>
        <v>OLT-SMGN-Mega_Land</v>
      </c>
      <c r="C7337" t="s">
        <v>2034</v>
      </c>
      <c r="D7337" s="42" t="s">
        <v>3031</v>
      </c>
      <c r="E7337" s="42" t="s">
        <v>2731</v>
      </c>
      <c r="F7337" s="105">
        <v>2.9419430312529098</v>
      </c>
      <c r="G7337" s="131">
        <v>99.113956147213997</v>
      </c>
      <c r="H7337" s="41">
        <f>ACOS(COS(RADIANS(90-F7338)) * COS(RADIANS(90-F7337)) + SIN(RADIANS(90-F7338)) * SIN(RADIANS(90-F7337)) * COS(RADIANS(G7338-G7337))) * 6371392 * IFERROR(IF(AVERAGEIF('TT History'!$B:$B, D7337, 'TT History'!$E:$E) &gt; 9.8%, 1.1205, IF(AVERAGEIF('TT History'!$B:$B, D7337, 'TT History'!$E:$E) &gt;= 8.5%, 1.1055, 1.0525)), 1.0525)</f>
        <v>24.561976391403295</v>
      </c>
    </row>
    <row r="7338" spans="1:8" x14ac:dyDescent="0.25">
      <c r="A7338" t="s">
        <v>176</v>
      </c>
      <c r="B7338" t="str">
        <f>VLOOKUP(C7338, olt_db!$B$2:$E$70, 2, 0)</f>
        <v>OLT-SMGN-Mega_Land</v>
      </c>
      <c r="C7338" t="s">
        <v>2034</v>
      </c>
      <c r="D7338" s="42" t="s">
        <v>3031</v>
      </c>
      <c r="E7338" s="42" t="s">
        <v>2732</v>
      </c>
      <c r="F7338" s="105">
        <v>2.9420588001156802</v>
      </c>
      <c r="G7338" s="131">
        <v>99.114131416153796</v>
      </c>
      <c r="H7338" s="41">
        <f>ACOS(COS(RADIANS(90-F7339)) * COS(RADIANS(90-F7338)) + SIN(RADIANS(90-F7339)) * SIN(RADIANS(90-F7338)) * COS(RADIANS(G7339-G7338))) * 6371392 * IFERROR(IF(AVERAGEIF('TT History'!$B:$B, D7338, 'TT History'!$E:$E) &gt; 9.8%, 1.1205, IF(AVERAGEIF('TT History'!$B:$B, D7338, 'TT History'!$E:$E) &gt;= 8.5%, 1.1055, 1.0525)), 1.0525)</f>
        <v>18.000472023102795</v>
      </c>
    </row>
    <row r="7339" spans="1:8" x14ac:dyDescent="0.25">
      <c r="A7339" t="s">
        <v>176</v>
      </c>
      <c r="B7339" t="str">
        <f>VLOOKUP(C7339, olt_db!$B$2:$E$70, 2, 0)</f>
        <v>OLT-SMGN-Mega_Land</v>
      </c>
      <c r="C7339" t="s">
        <v>2034</v>
      </c>
      <c r="D7339" s="42" t="s">
        <v>3031</v>
      </c>
      <c r="E7339" s="42" t="s">
        <v>2733</v>
      </c>
      <c r="F7339" s="105">
        <v>2.9421763162918499</v>
      </c>
      <c r="G7339" s="131">
        <v>99.114230759470999</v>
      </c>
      <c r="H7339" s="41">
        <f>ACOS(COS(RADIANS(90-F7340)) * COS(RADIANS(90-F7339)) + SIN(RADIANS(90-F7340)) * SIN(RADIANS(90-F7339)) * COS(RADIANS(G7340-G7339))) * 6371392 * IFERROR(IF(AVERAGEIF('TT History'!$B:$B, D7339, 'TT History'!$E:$E) &gt; 9.8%, 1.1205, IF(AVERAGEIF('TT History'!$B:$B, D7339, 'TT History'!$E:$E) &gt;= 8.5%, 1.1055, 1.0525)), 1.0525)</f>
        <v>13.83093777927454</v>
      </c>
    </row>
    <row r="7340" spans="1:8" x14ac:dyDescent="0.25">
      <c r="A7340" t="s">
        <v>176</v>
      </c>
      <c r="B7340" t="str">
        <f>VLOOKUP(C7340, olt_db!$B$2:$E$70, 2, 0)</f>
        <v>OLT-SMGN-Mega_Land</v>
      </c>
      <c r="C7340" t="s">
        <v>2034</v>
      </c>
      <c r="D7340" s="42" t="s">
        <v>3031</v>
      </c>
      <c r="E7340" s="42" t="s">
        <v>2734</v>
      </c>
      <c r="F7340" s="105">
        <v>2.9422846455772298</v>
      </c>
      <c r="G7340" s="131">
        <v>99.114278045429302</v>
      </c>
      <c r="H7340" s="41">
        <f>ACOS(COS(RADIANS(90-F7341)) * COS(RADIANS(90-F7340)) + SIN(RADIANS(90-F7341)) * SIN(RADIANS(90-F7340)) * COS(RADIANS(G7341-G7340))) * 6371392 * IFERROR(IF(AVERAGEIF('TT History'!$B:$B, D7340, 'TT History'!$E:$E) &gt; 9.8%, 1.1205, IF(AVERAGEIF('TT History'!$B:$B, D7340, 'TT History'!$E:$E) &gt;= 8.5%, 1.1055, 1.0525)), 1.0525)</f>
        <v>11.10163405790937</v>
      </c>
    </row>
    <row r="7341" spans="1:8" x14ac:dyDescent="0.25">
      <c r="A7341" t="s">
        <v>176</v>
      </c>
      <c r="B7341" t="str">
        <f>VLOOKUP(C7341, olt_db!$B$2:$E$70, 2, 0)</f>
        <v>OLT-SMGN-Mega_Land</v>
      </c>
      <c r="C7341" t="s">
        <v>2034</v>
      </c>
      <c r="D7341" s="42" t="s">
        <v>3031</v>
      </c>
      <c r="E7341" s="42" t="s">
        <v>2735</v>
      </c>
      <c r="F7341" s="105">
        <v>2.9423107452041002</v>
      </c>
      <c r="G7341" s="131">
        <v>99.114369356096702</v>
      </c>
      <c r="H7341" s="41">
        <f>ACOS(COS(RADIANS(90-F7342)) * COS(RADIANS(90-F7341)) + SIN(RADIANS(90-F7342)) * SIN(RADIANS(90-F7341)) * COS(RADIANS(G7342-G7341))) * 6371392 * IFERROR(IF(AVERAGEIF('TT History'!$B:$B, D7341, 'TT History'!$E:$E) &gt; 9.8%, 1.1205, IF(AVERAGEIF('TT History'!$B:$B, D7341, 'TT History'!$E:$E) &gt;= 8.5%, 1.1055, 1.0525)), 1.0525)</f>
        <v>15.785390508966193</v>
      </c>
    </row>
    <row r="7342" spans="1:8" x14ac:dyDescent="0.25">
      <c r="A7342" t="s">
        <v>176</v>
      </c>
      <c r="B7342" t="str">
        <f>VLOOKUP(C7342, olt_db!$B$2:$E$70, 2, 0)</f>
        <v>OLT-SMGN-Mega_Land</v>
      </c>
      <c r="C7342" t="s">
        <v>2034</v>
      </c>
      <c r="D7342" s="42" t="s">
        <v>3031</v>
      </c>
      <c r="E7342" s="42" t="s">
        <v>2736</v>
      </c>
      <c r="F7342" s="105">
        <v>2.9424260376400202</v>
      </c>
      <c r="G7342" s="131">
        <v>99.114439440196804</v>
      </c>
      <c r="H7342" s="41">
        <f>ACOS(COS(RADIANS(90-F7343)) * COS(RADIANS(90-F7342)) + SIN(RADIANS(90-F7343)) * SIN(RADIANS(90-F7342)) * COS(RADIANS(G7343-G7342))) * 6371392 * IFERROR(IF(AVERAGEIF('TT History'!$B:$B, D7342, 'TT History'!$E:$E) &gt; 9.8%, 1.1205, IF(AVERAGEIF('TT History'!$B:$B, D7342, 'TT History'!$E:$E) &gt;= 8.5%, 1.1055, 1.0525)), 1.0525)</f>
        <v>16.684275402511343</v>
      </c>
    </row>
    <row r="7343" spans="1:8" x14ac:dyDescent="0.25">
      <c r="A7343" t="s">
        <v>176</v>
      </c>
      <c r="B7343" t="str">
        <f>VLOOKUP(C7343, olt_db!$B$2:$E$70, 2, 0)</f>
        <v>OLT-SMGN-Mega_Land</v>
      </c>
      <c r="C7343" t="s">
        <v>2034</v>
      </c>
      <c r="D7343" s="42" t="s">
        <v>3031</v>
      </c>
      <c r="E7343" s="42" t="s">
        <v>2737</v>
      </c>
      <c r="F7343" s="105">
        <v>2.9425309171578302</v>
      </c>
      <c r="G7343" s="131">
        <v>99.114536117608793</v>
      </c>
      <c r="H7343" s="41">
        <f>ACOS(COS(RADIANS(90-F7344)) * COS(RADIANS(90-F7343)) + SIN(RADIANS(90-F7344)) * SIN(RADIANS(90-F7343)) * COS(RADIANS(G7344-G7343))) * 6371392 * IFERROR(IF(AVERAGEIF('TT History'!$B:$B, D7343, 'TT History'!$E:$E) &gt; 9.8%, 1.1205, IF(AVERAGEIF('TT History'!$B:$B, D7343, 'TT History'!$E:$E) &gt;= 8.5%, 1.1055, 1.0525)), 1.0525)</f>
        <v>15.777798032464995</v>
      </c>
    </row>
    <row r="7344" spans="1:8" x14ac:dyDescent="0.25">
      <c r="A7344" t="s">
        <v>176</v>
      </c>
      <c r="B7344" t="str">
        <f>VLOOKUP(C7344, olt_db!$B$2:$E$70, 2, 0)</f>
        <v>OLT-SMGN-Mega_Land</v>
      </c>
      <c r="C7344" t="s">
        <v>2034</v>
      </c>
      <c r="D7344" s="42" t="s">
        <v>3031</v>
      </c>
      <c r="E7344" s="42" t="s">
        <v>2738</v>
      </c>
      <c r="F7344" s="105">
        <v>2.9425845124304302</v>
      </c>
      <c r="G7344" s="131">
        <v>99.114659972958705</v>
      </c>
      <c r="H7344" s="41">
        <f>ACOS(COS(RADIANS(90-F7345)) * COS(RADIANS(90-F7344)) + SIN(RADIANS(90-F7345)) * SIN(RADIANS(90-F7344)) * COS(RADIANS(G7345-G7344))) * 6371392 * IFERROR(IF(AVERAGEIF('TT History'!$B:$B, D7344, 'TT History'!$E:$E) &gt; 9.8%, 1.1205, IF(AVERAGEIF('TT History'!$B:$B, D7344, 'TT History'!$E:$E) &gt;= 8.5%, 1.1055, 1.0525)), 1.0525)</f>
        <v>31.491453941074408</v>
      </c>
    </row>
    <row r="7345" spans="1:8" x14ac:dyDescent="0.25">
      <c r="A7345" t="s">
        <v>176</v>
      </c>
      <c r="B7345" t="str">
        <f>VLOOKUP(C7345, olt_db!$B$2:$E$70, 2, 0)</f>
        <v>OLT-SMGN-Mega_Land</v>
      </c>
      <c r="C7345" t="s">
        <v>2034</v>
      </c>
      <c r="D7345" s="42" t="s">
        <v>3031</v>
      </c>
      <c r="E7345" s="42" t="s">
        <v>2739</v>
      </c>
      <c r="F7345" s="105">
        <v>2.9426031877965699</v>
      </c>
      <c r="G7345" s="131">
        <v>99.114928744032198</v>
      </c>
      <c r="H7345" s="41">
        <f>ACOS(COS(RADIANS(90-F7346)) * COS(RADIANS(90-F7345)) + SIN(RADIANS(90-F7346)) * SIN(RADIANS(90-F7345)) * COS(RADIANS(G7346-G7345))) * 6371392 * IFERROR(IF(AVERAGEIF('TT History'!$B:$B, D7345, 'TT History'!$E:$E) &gt; 9.8%, 1.1205, IF(AVERAGEIF('TT History'!$B:$B, D7345, 'TT History'!$E:$E) &gt;= 8.5%, 1.1055, 1.0525)), 1.0525)</f>
        <v>25.105983478365946</v>
      </c>
    </row>
    <row r="7346" spans="1:8" x14ac:dyDescent="0.25">
      <c r="A7346" t="s">
        <v>176</v>
      </c>
      <c r="B7346" t="str">
        <f>VLOOKUP(C7346, olt_db!$B$2:$E$70, 2, 0)</f>
        <v>OLT-SMGN-Mega_Land</v>
      </c>
      <c r="C7346" t="s">
        <v>2034</v>
      </c>
      <c r="D7346" s="42" t="s">
        <v>3031</v>
      </c>
      <c r="E7346" s="42" t="s">
        <v>2740</v>
      </c>
      <c r="F7346" s="105">
        <v>2.9426252585439898</v>
      </c>
      <c r="G7346" s="131">
        <v>99.115142394385003</v>
      </c>
      <c r="H7346" s="41">
        <f>ACOS(COS(RADIANS(90-F7347)) * COS(RADIANS(90-F7346)) + SIN(RADIANS(90-F7347)) * SIN(RADIANS(90-F7346)) * COS(RADIANS(G7347-G7346))) * 6371392 * IFERROR(IF(AVERAGEIF('TT History'!$B:$B, D7346, 'TT History'!$E:$E) &gt; 9.8%, 1.1205, IF(AVERAGEIF('TT History'!$B:$B, D7346, 'TT History'!$E:$E) &gt;= 8.5%, 1.1055, 1.0525)), 1.0525)</f>
        <v>24.053846030776036</v>
      </c>
    </row>
    <row r="7347" spans="1:8" x14ac:dyDescent="0.25">
      <c r="A7347" t="s">
        <v>176</v>
      </c>
      <c r="B7347" t="str">
        <f>VLOOKUP(C7347, olt_db!$B$2:$E$70, 2, 0)</f>
        <v>OLT-SMGN-Mega_Land</v>
      </c>
      <c r="C7347" t="s">
        <v>2034</v>
      </c>
      <c r="D7347" s="42" t="s">
        <v>3031</v>
      </c>
      <c r="E7347" s="42" t="s">
        <v>2741</v>
      </c>
      <c r="F7347" s="105">
        <v>2.94263488656195</v>
      </c>
      <c r="G7347" s="131">
        <v>99.115347957762907</v>
      </c>
      <c r="H7347" s="41">
        <f>ACOS(COS(RADIANS(90-F7348)) * COS(RADIANS(90-F7347)) + SIN(RADIANS(90-F7348)) * SIN(RADIANS(90-F7347)) * COS(RADIANS(G7348-G7347))) * 6371392 * IFERROR(IF(AVERAGEIF('TT History'!$B:$B, D7347, 'TT History'!$E:$E) &gt; 9.8%, 1.1205, IF(AVERAGEIF('TT History'!$B:$B, D7347, 'TT History'!$E:$E) &gt;= 8.5%, 1.1055, 1.0525)), 1.0525)</f>
        <v>23.419487633500449</v>
      </c>
    </row>
    <row r="7348" spans="1:8" x14ac:dyDescent="0.25">
      <c r="A7348" t="s">
        <v>176</v>
      </c>
      <c r="B7348" t="str">
        <f>VLOOKUP(C7348, olt_db!$B$2:$E$70, 2, 0)</f>
        <v>OLT-SMGN-Mega_Land</v>
      </c>
      <c r="C7348" t="s">
        <v>2034</v>
      </c>
      <c r="D7348" s="42" t="s">
        <v>3031</v>
      </c>
      <c r="E7348" s="42" t="s">
        <v>2742</v>
      </c>
      <c r="F7348" s="105">
        <v>2.9426861914109499</v>
      </c>
      <c r="G7348" s="131">
        <v>99.115541621731296</v>
      </c>
      <c r="H7348" s="41">
        <f>ACOS(COS(RADIANS(90-F7349)) * COS(RADIANS(90-F7348)) + SIN(RADIANS(90-F7349)) * SIN(RADIANS(90-F7348)) * COS(RADIANS(G7349-G7348))) * 6371392 * IFERROR(IF(AVERAGEIF('TT History'!$B:$B, D7348, 'TT History'!$E:$E) &gt; 9.8%, 1.1205, IF(AVERAGEIF('TT History'!$B:$B, D7348, 'TT History'!$E:$E) &gt;= 8.5%, 1.1055, 1.0525)), 1.0525)</f>
        <v>20.698341941677384</v>
      </c>
    </row>
    <row r="7349" spans="1:8" x14ac:dyDescent="0.25">
      <c r="A7349" t="s">
        <v>176</v>
      </c>
      <c r="B7349" t="str">
        <f>VLOOKUP(C7349, olt_db!$B$2:$E$70, 2, 0)</f>
        <v>OLT-SMGN-Mega_Land</v>
      </c>
      <c r="C7349" t="s">
        <v>2034</v>
      </c>
      <c r="D7349" s="42" t="s">
        <v>3031</v>
      </c>
      <c r="E7349" s="42" t="s">
        <v>2743</v>
      </c>
      <c r="F7349" s="105">
        <v>2.94271596499292</v>
      </c>
      <c r="G7349" s="131">
        <v>99.115716178698307</v>
      </c>
      <c r="H7349" s="41">
        <f>ACOS(COS(RADIANS(90-F7350)) * COS(RADIANS(90-F7349)) + SIN(RADIANS(90-F7350)) * SIN(RADIANS(90-F7349)) * COS(RADIANS(G7350-G7349))) * 6371392 * IFERROR(IF(AVERAGEIF('TT History'!$B:$B, D7349, 'TT History'!$E:$E) &gt; 9.8%, 1.1205, IF(AVERAGEIF('TT History'!$B:$B, D7349, 'TT History'!$E:$E) &gt;= 8.5%, 1.1055, 1.0525)), 1.0525)</f>
        <v>20.027034561996931</v>
      </c>
    </row>
    <row r="7350" spans="1:8" x14ac:dyDescent="0.25">
      <c r="A7350" t="s">
        <v>176</v>
      </c>
      <c r="B7350" t="str">
        <f>VLOOKUP(C7350, olt_db!$B$2:$E$70, 2, 0)</f>
        <v>OLT-SMGN-Mega_Land</v>
      </c>
      <c r="C7350" t="s">
        <v>2034</v>
      </c>
      <c r="D7350" s="42" t="s">
        <v>3031</v>
      </c>
      <c r="E7350" s="42" t="s">
        <v>2744</v>
      </c>
      <c r="F7350" s="105">
        <v>2.9427523061959202</v>
      </c>
      <c r="G7350" s="131">
        <v>99.115883610034004</v>
      </c>
      <c r="H7350" s="41">
        <f>ACOS(COS(RADIANS(90-F7351)) * COS(RADIANS(90-F7350)) + SIN(RADIANS(90-F7351)) * SIN(RADIANS(90-F7350)) * COS(RADIANS(G7351-G7350))) * 6371392 * IFERROR(IF(AVERAGEIF('TT History'!$B:$B, D7350, 'TT History'!$E:$E) &gt; 9.8%, 1.1205, IF(AVERAGEIF('TT History'!$B:$B, D7350, 'TT History'!$E:$E) &gt;= 8.5%, 1.1055, 1.0525)), 1.0525)</f>
        <v>10.285052843070803</v>
      </c>
    </row>
    <row r="7351" spans="1:8" x14ac:dyDescent="0.25">
      <c r="A7351" t="s">
        <v>176</v>
      </c>
      <c r="B7351" t="str">
        <f>VLOOKUP(C7351, olt_db!$B$2:$E$70, 2, 0)</f>
        <v>OLT-SMGN-Mega_Land</v>
      </c>
      <c r="C7351" t="s">
        <v>2034</v>
      </c>
      <c r="D7351" s="42" t="s">
        <v>3031</v>
      </c>
      <c r="E7351" s="42" t="s">
        <v>2745</v>
      </c>
      <c r="F7351" s="105">
        <v>2.9428176902943401</v>
      </c>
      <c r="G7351" s="131">
        <v>99.115942394853803</v>
      </c>
      <c r="H7351" s="41">
        <f>ACOS(COS(RADIANS(90-F7352)) * COS(RADIANS(90-F7351)) + SIN(RADIANS(90-F7352)) * SIN(RADIANS(90-F7351)) * COS(RADIANS(G7352-G7351))) * 6371392 * IFERROR(IF(AVERAGEIF('TT History'!$B:$B, D7351, 'TT History'!$E:$E) &gt; 9.8%, 1.1205, IF(AVERAGEIF('TT History'!$B:$B, D7351, 'TT History'!$E:$E) &gt;= 8.5%, 1.1055, 1.0525)), 1.0525)</f>
        <v>16.797303485474039</v>
      </c>
    </row>
    <row r="7352" spans="1:8" x14ac:dyDescent="0.25">
      <c r="A7352" t="s">
        <v>176</v>
      </c>
      <c r="B7352" t="str">
        <f>VLOOKUP(C7352, olt_db!$B$2:$E$70, 2, 0)</f>
        <v>OLT-SMGN-Mega_Land</v>
      </c>
      <c r="C7352" t="s">
        <v>2034</v>
      </c>
      <c r="D7352" s="42" t="s">
        <v>3031</v>
      </c>
      <c r="E7352" s="42" t="s">
        <v>2746</v>
      </c>
      <c r="F7352" s="105">
        <v>2.9428570930988802</v>
      </c>
      <c r="G7352" s="131">
        <v>99.116080583396993</v>
      </c>
      <c r="H7352" s="41">
        <f>ACOS(COS(RADIANS(90-F7353)) * COS(RADIANS(90-F7352)) + SIN(RADIANS(90-F7353)) * SIN(RADIANS(90-F7352)) * COS(RADIANS(G7353-G7352))) * 6371392 * IFERROR(IF(AVERAGEIF('TT History'!$B:$B, D7352, 'TT History'!$E:$E) &gt; 9.8%, 1.1205, IF(AVERAGEIF('TT History'!$B:$B, D7352, 'TT History'!$E:$E) &gt;= 8.5%, 1.1055, 1.0525)), 1.0525)</f>
        <v>15.392751609761262</v>
      </c>
    </row>
    <row r="7353" spans="1:8" x14ac:dyDescent="0.25">
      <c r="A7353" t="s">
        <v>176</v>
      </c>
      <c r="B7353" t="str">
        <f>VLOOKUP(C7353, olt_db!$B$2:$E$70, 2, 0)</f>
        <v>OLT-SMGN-Mega_Land</v>
      </c>
      <c r="C7353" t="s">
        <v>2034</v>
      </c>
      <c r="D7353" s="42" t="s">
        <v>3031</v>
      </c>
      <c r="E7353" s="42" t="s">
        <v>2747</v>
      </c>
      <c r="F7353" s="105">
        <v>2.9428936598282198</v>
      </c>
      <c r="G7353" s="131">
        <v>99.116207083250799</v>
      </c>
      <c r="H7353" s="41">
        <f>ACOS(COS(RADIANS(90-F7354)) * COS(RADIANS(90-F7353)) + SIN(RADIANS(90-F7354)) * SIN(RADIANS(90-F7353)) * COS(RADIANS(G7354-G7353))) * 6371392 * IFERROR(IF(AVERAGEIF('TT History'!$B:$B, D7353, 'TT History'!$E:$E) &gt; 9.8%, 1.1205, IF(AVERAGEIF('TT History'!$B:$B, D7353, 'TT History'!$E:$E) &gt;= 8.5%, 1.1055, 1.0525)), 1.0525)</f>
        <v>16.64472920972343</v>
      </c>
    </row>
    <row r="7354" spans="1:8" x14ac:dyDescent="0.25">
      <c r="A7354" t="s">
        <v>176</v>
      </c>
      <c r="B7354" t="str">
        <f>VLOOKUP(C7354, olt_db!$B$2:$E$70, 2, 0)</f>
        <v>OLT-SMGN-Mega_Land</v>
      </c>
      <c r="C7354" t="s">
        <v>2034</v>
      </c>
      <c r="D7354" s="42" t="s">
        <v>3031</v>
      </c>
      <c r="E7354" s="42" t="s">
        <v>2748</v>
      </c>
      <c r="F7354" s="105">
        <v>2.9429264625015299</v>
      </c>
      <c r="G7354" s="131">
        <v>99.116345645610295</v>
      </c>
      <c r="H7354" s="41">
        <f>ACOS(COS(RADIANS(90-F7355)) * COS(RADIANS(90-F7354)) + SIN(RADIANS(90-F7355)) * SIN(RADIANS(90-F7354)) * COS(RADIANS(G7355-G7354))) * 6371392 * IFERROR(IF(AVERAGEIF('TT History'!$B:$B, D7354, 'TT History'!$E:$E) &gt; 9.8%, 1.1205, IF(AVERAGEIF('TT History'!$B:$B, D7354, 'TT History'!$E:$E) &gt;= 8.5%, 1.1055, 1.0525)), 1.0525)</f>
        <v>16.250733237244862</v>
      </c>
    </row>
    <row r="7355" spans="1:8" x14ac:dyDescent="0.25">
      <c r="A7355" t="s">
        <v>176</v>
      </c>
      <c r="B7355" t="str">
        <f>VLOOKUP(C7355, olt_db!$B$2:$E$70, 2, 0)</f>
        <v>OLT-SMGN-Mega_Land</v>
      </c>
      <c r="C7355" t="s">
        <v>2034</v>
      </c>
      <c r="D7355" s="42" t="s">
        <v>3031</v>
      </c>
      <c r="E7355" s="42" t="s">
        <v>2749</v>
      </c>
      <c r="F7355" s="105">
        <v>2.9429713298457898</v>
      </c>
      <c r="G7355" s="131">
        <v>99.116477218721599</v>
      </c>
      <c r="H7355" s="41">
        <f>ACOS(COS(RADIANS(90-F7356)) * COS(RADIANS(90-F7355)) + SIN(RADIANS(90-F7356)) * SIN(RADIANS(90-F7355)) * COS(RADIANS(G7356-G7355))) * 6371392 * IFERROR(IF(AVERAGEIF('TT History'!$B:$B, D7355, 'TT History'!$E:$E) &gt; 9.8%, 1.1205, IF(AVERAGEIF('TT History'!$B:$B, D7355, 'TT History'!$E:$E) &gt;= 8.5%, 1.1055, 1.0525)), 1.0525)</f>
        <v>14.296339603251656</v>
      </c>
    </row>
    <row r="7356" spans="1:8" x14ac:dyDescent="0.25">
      <c r="A7356" t="s">
        <v>176</v>
      </c>
      <c r="B7356" t="str">
        <f>VLOOKUP(C7356, olt_db!$B$2:$E$70, 2, 0)</f>
        <v>OLT-SMGN-Mega_Land</v>
      </c>
      <c r="C7356" t="s">
        <v>2034</v>
      </c>
      <c r="D7356" s="42" t="s">
        <v>3031</v>
      </c>
      <c r="E7356" s="42" t="s">
        <v>2750</v>
      </c>
      <c r="F7356" s="105">
        <v>2.94300472861174</v>
      </c>
      <c r="G7356" s="131">
        <v>99.116594866184201</v>
      </c>
      <c r="H7356" s="41">
        <f>ACOS(COS(RADIANS(90-F7357)) * COS(RADIANS(90-F7356)) + SIN(RADIANS(90-F7357)) * SIN(RADIANS(90-F7356)) * COS(RADIANS(G7357-G7356))) * 6371392 * IFERROR(IF(AVERAGEIF('TT History'!$B:$B, D7356, 'TT History'!$E:$E) &gt; 9.8%, 1.1205, IF(AVERAGEIF('TT History'!$B:$B, D7356, 'TT History'!$E:$E) &gt;= 8.5%, 1.1055, 1.0525)), 1.0525)</f>
        <v>16.478325970247177</v>
      </c>
    </row>
    <row r="7357" spans="1:8" x14ac:dyDescent="0.25">
      <c r="A7357" t="s">
        <v>176</v>
      </c>
      <c r="B7357" t="str">
        <f>VLOOKUP(C7357, olt_db!$B$2:$E$70, 2, 0)</f>
        <v>OLT-SMGN-Mega_Land</v>
      </c>
      <c r="C7357" t="s">
        <v>2034</v>
      </c>
      <c r="D7357" s="42" t="s">
        <v>3031</v>
      </c>
      <c r="E7357" s="42" t="s">
        <v>2751</v>
      </c>
      <c r="F7357" s="105">
        <v>2.9430478415204502</v>
      </c>
      <c r="G7357" s="131">
        <v>99.116729071213499</v>
      </c>
      <c r="H7357" s="41">
        <f>ACOS(COS(RADIANS(90-F7358)) * COS(RADIANS(90-F7357)) + SIN(RADIANS(90-F7358)) * SIN(RADIANS(90-F7357)) * COS(RADIANS(G7358-G7357))) * 6371392 * IFERROR(IF(AVERAGEIF('TT History'!$B:$B, D7357, 'TT History'!$E:$E) &gt; 9.8%, 1.1205, IF(AVERAGEIF('TT History'!$B:$B, D7357, 'TT History'!$E:$E) &gt;= 8.5%, 1.1055, 1.0525)), 1.0525)</f>
        <v>15.361582960352179</v>
      </c>
    </row>
    <row r="7358" spans="1:8" x14ac:dyDescent="0.25">
      <c r="A7358" t="s">
        <v>176</v>
      </c>
      <c r="B7358" t="str">
        <f>VLOOKUP(C7358, olt_db!$B$2:$E$70, 2, 0)</f>
        <v>OLT-SMGN-Mega_Land</v>
      </c>
      <c r="C7358" t="s">
        <v>2034</v>
      </c>
      <c r="D7358" s="42" t="s">
        <v>3031</v>
      </c>
      <c r="E7358" s="42" t="s">
        <v>2752</v>
      </c>
      <c r="F7358" s="105">
        <v>2.9430852223476802</v>
      </c>
      <c r="G7358" s="131">
        <v>99.116855055271401</v>
      </c>
      <c r="H7358" s="41">
        <f>ACOS(COS(RADIANS(90-F7359)) * COS(RADIANS(90-F7358)) + SIN(RADIANS(90-F7359)) * SIN(RADIANS(90-F7358)) * COS(RADIANS(G7359-G7358))) * 6371392 * IFERROR(IF(AVERAGEIF('TT History'!$B:$B, D7358, 'TT History'!$E:$E) &gt; 9.8%, 1.1205, IF(AVERAGEIF('TT History'!$B:$B, D7358, 'TT History'!$E:$E) &gt;= 8.5%, 1.1055, 1.0525)), 1.0525)</f>
        <v>19.391736488320625</v>
      </c>
    </row>
    <row r="7359" spans="1:8" x14ac:dyDescent="0.25">
      <c r="A7359" t="s">
        <v>176</v>
      </c>
      <c r="B7359" t="str">
        <f>VLOOKUP(C7359, olt_db!$B$2:$E$70, 2, 0)</f>
        <v>OLT-SMGN-Mega_Land</v>
      </c>
      <c r="C7359" t="s">
        <v>2034</v>
      </c>
      <c r="D7359" s="42" t="s">
        <v>3031</v>
      </c>
      <c r="E7359" s="42" t="s">
        <v>2753</v>
      </c>
      <c r="F7359" s="105">
        <v>2.9431334235564099</v>
      </c>
      <c r="G7359" s="131">
        <v>99.117013782648598</v>
      </c>
      <c r="H7359" s="41">
        <f>ACOS(COS(RADIANS(90-F7360)) * COS(RADIANS(90-F7359)) + SIN(RADIANS(90-F7360)) * SIN(RADIANS(90-F7359)) * COS(RADIANS(G7360-G7359))) * 6371392 * IFERROR(IF(AVERAGEIF('TT History'!$B:$B, D7359, 'TT History'!$E:$E) &gt; 9.8%, 1.1205, IF(AVERAGEIF('TT History'!$B:$B, D7359, 'TT History'!$E:$E) &gt;= 8.5%, 1.1055, 1.0525)), 1.0525)</f>
        <v>17.948253156241599</v>
      </c>
    </row>
    <row r="7360" spans="1:8" x14ac:dyDescent="0.25">
      <c r="A7360" t="s">
        <v>176</v>
      </c>
      <c r="B7360" t="str">
        <f>VLOOKUP(C7360, olt_db!$B$2:$E$70, 2, 0)</f>
        <v>OLT-SMGN-Mega_Land</v>
      </c>
      <c r="C7360" t="s">
        <v>2034</v>
      </c>
      <c r="D7360" s="42" t="s">
        <v>3031</v>
      </c>
      <c r="E7360" s="42" t="s">
        <v>2754</v>
      </c>
      <c r="F7360" s="105">
        <v>2.9431898603206701</v>
      </c>
      <c r="G7360" s="131">
        <v>99.117156563214195</v>
      </c>
      <c r="H7360" s="41">
        <f>ACOS(COS(RADIANS(90-F7361)) * COS(RADIANS(90-F7360)) + SIN(RADIANS(90-F7361)) * SIN(RADIANS(90-F7360)) * COS(RADIANS(G7361-G7360))) * 6371392 * IFERROR(IF(AVERAGEIF('TT History'!$B:$B, D7360, 'TT History'!$E:$E) &gt; 9.8%, 1.1205, IF(AVERAGEIF('TT History'!$B:$B, D7360, 'TT History'!$E:$E) &gt;= 8.5%, 1.1055, 1.0525)), 1.0525)</f>
        <v>17.618945798395579</v>
      </c>
    </row>
    <row r="7361" spans="1:8" x14ac:dyDescent="0.25">
      <c r="A7361" t="s">
        <v>176</v>
      </c>
      <c r="B7361" t="str">
        <f>VLOOKUP(C7361, olt_db!$B$2:$E$70, 2, 0)</f>
        <v>OLT-SMGN-Mega_Land</v>
      </c>
      <c r="C7361" t="s">
        <v>2034</v>
      </c>
      <c r="D7361" s="42" t="s">
        <v>3031</v>
      </c>
      <c r="E7361" s="42" t="s">
        <v>2755</v>
      </c>
      <c r="F7361" s="105">
        <v>2.9432800800322401</v>
      </c>
      <c r="G7361" s="131">
        <v>99.117277234043499</v>
      </c>
      <c r="H7361" s="41">
        <f>ACOS(COS(RADIANS(90-F7362)) * COS(RADIANS(90-F7361)) + SIN(RADIANS(90-F7362)) * SIN(RADIANS(90-F7361)) * COS(RADIANS(G7362-G7361))) * 6371392 * IFERROR(IF(AVERAGEIF('TT History'!$B:$B, D7361, 'TT History'!$E:$E) &gt; 9.8%, 1.1205, IF(AVERAGEIF('TT History'!$B:$B, D7361, 'TT History'!$E:$E) &gt;= 8.5%, 1.1055, 1.0525)), 1.0525)</f>
        <v>18.656129440429268</v>
      </c>
    </row>
    <row r="7362" spans="1:8" x14ac:dyDescent="0.25">
      <c r="A7362" t="s">
        <v>176</v>
      </c>
      <c r="B7362" t="str">
        <f>VLOOKUP(C7362, olt_db!$B$2:$E$70, 2, 0)</f>
        <v>OLT-SMGN-Mega_Land</v>
      </c>
      <c r="C7362" t="s">
        <v>2034</v>
      </c>
      <c r="D7362" s="42" t="s">
        <v>3031</v>
      </c>
      <c r="E7362" s="42" t="s">
        <v>2756</v>
      </c>
      <c r="F7362" s="105">
        <v>2.94337995895786</v>
      </c>
      <c r="G7362" s="131">
        <v>99.117401620879804</v>
      </c>
      <c r="H7362" s="41">
        <f>ACOS(COS(RADIANS(90-F7363)) * COS(RADIANS(90-F7362)) + SIN(RADIANS(90-F7363)) * SIN(RADIANS(90-F7362)) * COS(RADIANS(G7363-G7362))) * 6371392 * IFERROR(IF(AVERAGEIF('TT History'!$B:$B, D7362, 'TT History'!$E:$E) &gt; 9.8%, 1.1205, IF(AVERAGEIF('TT History'!$B:$B, D7362, 'TT History'!$E:$E) &gt;= 8.5%, 1.1055, 1.0525)), 1.0525)</f>
        <v>15.55825074669619</v>
      </c>
    </row>
    <row r="7363" spans="1:8" x14ac:dyDescent="0.25">
      <c r="A7363" t="s">
        <v>176</v>
      </c>
      <c r="B7363" t="str">
        <f>VLOOKUP(C7363, olt_db!$B$2:$E$70, 2, 0)</f>
        <v>OLT-SMGN-Mega_Land</v>
      </c>
      <c r="C7363" t="s">
        <v>2034</v>
      </c>
      <c r="D7363" s="42" t="s">
        <v>3031</v>
      </c>
      <c r="E7363" s="42" t="s">
        <v>2757</v>
      </c>
      <c r="F7363" s="105">
        <v>2.94346517723389</v>
      </c>
      <c r="G7363" s="131">
        <v>99.117503776560994</v>
      </c>
      <c r="H7363" s="41">
        <f>ACOS(COS(RADIANS(90-F7364)) * COS(RADIANS(90-F7363)) + SIN(RADIANS(90-F7364)) * SIN(RADIANS(90-F7363)) * COS(RADIANS(G7364-G7363))) * 6371392 * IFERROR(IF(AVERAGEIF('TT History'!$B:$B, D7363, 'TT History'!$E:$E) &gt; 9.8%, 1.1205, IF(AVERAGEIF('TT History'!$B:$B, D7363, 'TT History'!$E:$E) &gt;= 8.5%, 1.1055, 1.0525)), 1.0525)</f>
        <v>12.262782602732594</v>
      </c>
    </row>
    <row r="7364" spans="1:8" x14ac:dyDescent="0.25">
      <c r="A7364" t="s">
        <v>176</v>
      </c>
      <c r="B7364" t="str">
        <f>VLOOKUP(C7364, olt_db!$B$2:$E$70, 2, 0)</f>
        <v>OLT-SMGN-Mega_Land</v>
      </c>
      <c r="C7364" t="s">
        <v>2034</v>
      </c>
      <c r="D7364" s="42" t="s">
        <v>3031</v>
      </c>
      <c r="E7364" s="42" t="s">
        <v>2758</v>
      </c>
      <c r="F7364" s="105">
        <v>2.9435277904125599</v>
      </c>
      <c r="G7364" s="131">
        <v>99.117587892703895</v>
      </c>
      <c r="H7364" s="41">
        <f>ACOS(COS(RADIANS(90-F7365)) * COS(RADIANS(90-F7364)) + SIN(RADIANS(90-F7365)) * SIN(RADIANS(90-F7364)) * COS(RADIANS(G7365-G7364))) * 6371392 * IFERROR(IF(AVERAGEIF('TT History'!$B:$B, D7364, 'TT History'!$E:$E) &gt; 9.8%, 1.1205, IF(AVERAGEIF('TT History'!$B:$B, D7364, 'TT History'!$E:$E) &gt;= 8.5%, 1.1055, 1.0525)), 1.0525)</f>
        <v>12.109970648752366</v>
      </c>
    </row>
    <row r="7365" spans="1:8" x14ac:dyDescent="0.25">
      <c r="A7365" t="s">
        <v>176</v>
      </c>
      <c r="B7365" t="str">
        <f>VLOOKUP(C7365, olt_db!$B$2:$E$70, 2, 0)</f>
        <v>OLT-SMGN-Mega_Land</v>
      </c>
      <c r="C7365" t="s">
        <v>2034</v>
      </c>
      <c r="D7365" s="42" t="s">
        <v>3031</v>
      </c>
      <c r="E7365" s="42" t="s">
        <v>2759</v>
      </c>
      <c r="F7365" s="105">
        <v>2.9435839727941602</v>
      </c>
      <c r="G7365" s="131">
        <v>99.117674888106905</v>
      </c>
      <c r="H7365" s="41">
        <f>ACOS(COS(RADIANS(90-F7366)) * COS(RADIANS(90-F7365)) + SIN(RADIANS(90-F7366)) * SIN(RADIANS(90-F7365)) * COS(RADIANS(G7366-G7365))) * 6371392 * IFERROR(IF(AVERAGEIF('TT History'!$B:$B, D7365, 'TT History'!$E:$E) &gt; 9.8%, 1.1205, IF(AVERAGEIF('TT History'!$B:$B, D7365, 'TT History'!$E:$E) &gt;= 8.5%, 1.1055, 1.0525)), 1.0525)</f>
        <v>12.990705696995311</v>
      </c>
    </row>
    <row r="7366" spans="1:8" x14ac:dyDescent="0.25">
      <c r="A7366" t="s">
        <v>176</v>
      </c>
      <c r="B7366" t="str">
        <f>VLOOKUP(C7366, olt_db!$B$2:$E$70, 2, 0)</f>
        <v>OLT-SMGN-Mega_Land</v>
      </c>
      <c r="C7366" t="s">
        <v>2034</v>
      </c>
      <c r="D7366" s="42" t="s">
        <v>3031</v>
      </c>
      <c r="E7366" s="42" t="s">
        <v>2760</v>
      </c>
      <c r="F7366" s="105">
        <v>2.9436287133710399</v>
      </c>
      <c r="G7366" s="131">
        <v>99.117776598852501</v>
      </c>
      <c r="H7366" s="41">
        <f>ACOS(COS(RADIANS(90-F7367)) * COS(RADIANS(90-F7366)) + SIN(RADIANS(90-F7367)) * SIN(RADIANS(90-F7366)) * COS(RADIANS(G7367-G7366))) * 6371392 * IFERROR(IF(AVERAGEIF('TT History'!$B:$B, D7366, 'TT History'!$E:$E) &gt; 9.8%, 1.1205, IF(AVERAGEIF('TT History'!$B:$B, D7366, 'TT History'!$E:$E) &gt;= 8.5%, 1.1055, 1.0525)), 1.0525)</f>
        <v>14.580572378227915</v>
      </c>
    </row>
    <row r="7367" spans="1:8" x14ac:dyDescent="0.25">
      <c r="A7367" t="s">
        <v>176</v>
      </c>
      <c r="B7367" t="str">
        <f>VLOOKUP(C7367, olt_db!$B$2:$E$70, 2, 0)</f>
        <v>OLT-SMGN-Mega_Land</v>
      </c>
      <c r="C7367" t="s">
        <v>2034</v>
      </c>
      <c r="D7367" s="42" t="s">
        <v>3031</v>
      </c>
      <c r="E7367" s="42" t="s">
        <v>2761</v>
      </c>
      <c r="F7367" s="105">
        <v>2.9436727435962</v>
      </c>
      <c r="G7367" s="131">
        <v>99.117893291652294</v>
      </c>
      <c r="H7367" s="41">
        <f>ACOS(COS(RADIANS(90-F7368)) * COS(RADIANS(90-F7367)) + SIN(RADIANS(90-F7368)) * SIN(RADIANS(90-F7367)) * COS(RADIANS(G7368-G7367))) * 6371392 * IFERROR(IF(AVERAGEIF('TT History'!$B:$B, D7367, 'TT History'!$E:$E) &gt; 9.8%, 1.1205, IF(AVERAGEIF('TT History'!$B:$B, D7367, 'TT History'!$E:$E) &gt;= 8.5%, 1.1055, 1.0525)), 1.0525)</f>
        <v>11.716457050421681</v>
      </c>
    </row>
    <row r="7368" spans="1:8" x14ac:dyDescent="0.25">
      <c r="A7368" t="s">
        <v>176</v>
      </c>
      <c r="B7368" t="str">
        <f>VLOOKUP(C7368, olt_db!$B$2:$E$70, 2, 0)</f>
        <v>OLT-SMGN-Mega_Land</v>
      </c>
      <c r="C7368" t="s">
        <v>2034</v>
      </c>
      <c r="D7368" s="42" t="s">
        <v>3031</v>
      </c>
      <c r="E7368" s="42" t="s">
        <v>2762</v>
      </c>
      <c r="F7368" s="105">
        <v>2.94375180363045</v>
      </c>
      <c r="G7368" s="131">
        <v>99.117954781076605</v>
      </c>
      <c r="H7368" s="41">
        <f>ACOS(COS(RADIANS(90-F7369)) * COS(RADIANS(90-F7368)) + SIN(RADIANS(90-F7369)) * SIN(RADIANS(90-F7368)) * COS(RADIANS(G7369-G7368))) * 6371392 * IFERROR(IF(AVERAGEIF('TT History'!$B:$B, D7368, 'TT History'!$E:$E) &gt; 9.8%, 1.1205, IF(AVERAGEIF('TT History'!$B:$B, D7368, 'TT History'!$E:$E) &gt;= 8.5%, 1.1055, 1.0525)), 1.0525)</f>
        <v>11.933051997706277</v>
      </c>
    </row>
    <row r="7369" spans="1:8" x14ac:dyDescent="0.25">
      <c r="A7369" t="s">
        <v>176</v>
      </c>
      <c r="B7369" t="str">
        <f>VLOOKUP(C7369, olt_db!$B$2:$E$70, 2, 0)</f>
        <v>OLT-SMGN-Mega_Land</v>
      </c>
      <c r="C7369" t="s">
        <v>2034</v>
      </c>
      <c r="D7369" s="42" t="s">
        <v>3031</v>
      </c>
      <c r="E7369" s="42" t="s">
        <v>2763</v>
      </c>
      <c r="F7369" s="105">
        <v>2.94380602403989</v>
      </c>
      <c r="G7369" s="131">
        <v>99.118041240022507</v>
      </c>
      <c r="H7369" s="41">
        <f>ACOS(COS(RADIANS(90-F7370)) * COS(RADIANS(90-F7369)) + SIN(RADIANS(90-F7370)) * SIN(RADIANS(90-F7369)) * COS(RADIANS(G7370-G7369))) * 6371392 * IFERROR(IF(AVERAGEIF('TT History'!$B:$B, D7369, 'TT History'!$E:$E) &gt; 9.8%, 1.1205, IF(AVERAGEIF('TT History'!$B:$B, D7369, 'TT History'!$E:$E) &gt;= 8.5%, 1.1055, 1.0525)), 1.0525)</f>
        <v>12.62348825949312</v>
      </c>
    </row>
    <row r="7370" spans="1:8" x14ac:dyDescent="0.25">
      <c r="A7370" t="s">
        <v>176</v>
      </c>
      <c r="B7370" t="str">
        <f>VLOOKUP(C7370, olt_db!$B$2:$E$70, 2, 0)</f>
        <v>OLT-SMGN-Mega_Land</v>
      </c>
      <c r="C7370" t="s">
        <v>2034</v>
      </c>
      <c r="D7370" s="42" t="s">
        <v>3031</v>
      </c>
      <c r="E7370" s="42" t="s">
        <v>2764</v>
      </c>
      <c r="F7370" s="105">
        <v>2.9438619073646901</v>
      </c>
      <c r="G7370" s="131">
        <v>99.118133614771693</v>
      </c>
      <c r="H7370" s="41">
        <f>ACOS(COS(RADIANS(90-F7371)) * COS(RADIANS(90-F7370)) + SIN(RADIANS(90-F7371)) * SIN(RADIANS(90-F7370)) * COS(RADIANS(G7371-G7370))) * 6371392 * IFERROR(IF(AVERAGEIF('TT History'!$B:$B, D7370, 'TT History'!$E:$E) &gt; 9.8%, 1.1205, IF(AVERAGEIF('TT History'!$B:$B, D7370, 'TT History'!$E:$E) &gt;= 8.5%, 1.1055, 1.0525)), 1.0525)</f>
        <v>16.246738879950506</v>
      </c>
    </row>
    <row r="7371" spans="1:8" x14ac:dyDescent="0.25">
      <c r="A7371" t="s">
        <v>176</v>
      </c>
      <c r="B7371" t="str">
        <f>VLOOKUP(C7371, olt_db!$B$2:$E$70, 2, 0)</f>
        <v>OLT-SMGN-Mega_Land</v>
      </c>
      <c r="C7371" t="s">
        <v>2034</v>
      </c>
      <c r="D7371" s="42" t="s">
        <v>3031</v>
      </c>
      <c r="E7371" s="42" t="s">
        <v>2765</v>
      </c>
      <c r="F7371" s="105">
        <v>2.94394378480701</v>
      </c>
      <c r="G7371" s="131">
        <v>99.118245863942903</v>
      </c>
      <c r="H7371" s="41">
        <f>ACOS(COS(RADIANS(90-F7372)) * COS(RADIANS(90-F7371)) + SIN(RADIANS(90-F7372)) * SIN(RADIANS(90-F7371)) * COS(RADIANS(G7372-G7371))) * 6371392 * IFERROR(IF(AVERAGEIF('TT History'!$B:$B, D7371, 'TT History'!$E:$E) &gt; 9.8%, 1.1205, IF(AVERAGEIF('TT History'!$B:$B, D7371, 'TT History'!$E:$E) &gt;= 8.5%, 1.1055, 1.0525)), 1.0525)</f>
        <v>23.439091953961444</v>
      </c>
    </row>
    <row r="7372" spans="1:8" x14ac:dyDescent="0.25">
      <c r="A7372" t="s">
        <v>176</v>
      </c>
      <c r="B7372" t="str">
        <f>VLOOKUP(C7372, olt_db!$B$2:$E$70, 2, 0)</f>
        <v>OLT-SMGN-Mega_Land</v>
      </c>
      <c r="C7372" t="s">
        <v>2034</v>
      </c>
      <c r="D7372" s="42" t="s">
        <v>3031</v>
      </c>
      <c r="E7372" s="42" t="s">
        <v>2766</v>
      </c>
      <c r="F7372" s="105">
        <v>2.9440580997752002</v>
      </c>
      <c r="G7372" s="131">
        <v>99.118410516262401</v>
      </c>
      <c r="H7372" s="41">
        <f>ACOS(COS(RADIANS(90-F7373)) * COS(RADIANS(90-F7372)) + SIN(RADIANS(90-F7373)) * SIN(RADIANS(90-F7372)) * COS(RADIANS(G7373-G7372))) * 6371392 * IFERROR(IF(AVERAGEIF('TT History'!$B:$B, D7372, 'TT History'!$E:$E) &gt; 9.8%, 1.1205, IF(AVERAGEIF('TT History'!$B:$B, D7372, 'TT History'!$E:$E) &gt;= 8.5%, 1.1055, 1.0525)), 1.0525)</f>
        <v>26.194982855072229</v>
      </c>
    </row>
    <row r="7373" spans="1:8" x14ac:dyDescent="0.25">
      <c r="A7373" t="s">
        <v>176</v>
      </c>
      <c r="B7373" t="str">
        <f>VLOOKUP(C7373, olt_db!$B$2:$E$70, 2, 0)</f>
        <v>OLT-SMGN-Mega_Land</v>
      </c>
      <c r="C7373" t="s">
        <v>2034</v>
      </c>
      <c r="D7373" s="42" t="s">
        <v>3031</v>
      </c>
      <c r="E7373" s="42" t="s">
        <v>2767</v>
      </c>
      <c r="F7373" s="105">
        <v>2.94419583424536</v>
      </c>
      <c r="G7373" s="131">
        <v>99.118587162436199</v>
      </c>
      <c r="H7373" s="41">
        <f>ACOS(COS(RADIANS(90-F7374)) * COS(RADIANS(90-F7373)) + SIN(RADIANS(90-F7374)) * SIN(RADIANS(90-F7373)) * COS(RADIANS(G7374-G7373))) * 6371392 * IFERROR(IF(AVERAGEIF('TT History'!$B:$B, D7373, 'TT History'!$E:$E) &gt; 9.8%, 1.1205, IF(AVERAGEIF('TT History'!$B:$B, D7373, 'TT History'!$E:$E) &gt;= 8.5%, 1.1055, 1.0525)), 1.0525)</f>
        <v>21.721111511819352</v>
      </c>
    </row>
    <row r="7374" spans="1:8" x14ac:dyDescent="0.25">
      <c r="A7374" t="s">
        <v>176</v>
      </c>
      <c r="B7374" t="str">
        <f>VLOOKUP(C7374, olt_db!$B$2:$E$70, 2, 0)</f>
        <v>OLT-SMGN-Mega_Land</v>
      </c>
      <c r="C7374" t="s">
        <v>2034</v>
      </c>
      <c r="D7374" s="42" t="s">
        <v>3031</v>
      </c>
      <c r="E7374" s="42" t="s">
        <v>2768</v>
      </c>
      <c r="F7374" s="105">
        <v>2.9442907384532799</v>
      </c>
      <c r="G7374" s="131">
        <v>99.118746856698905</v>
      </c>
      <c r="H7374" s="41">
        <f>ACOS(COS(RADIANS(90-F7375)) * COS(RADIANS(90-F7374)) + SIN(RADIANS(90-F7375)) * SIN(RADIANS(90-F7374)) * COS(RADIANS(G7375-G7374))) * 6371392 * IFERROR(IF(AVERAGEIF('TT History'!$B:$B, D7374, 'TT History'!$E:$E) &gt; 9.8%, 1.1205, IF(AVERAGEIF('TT History'!$B:$B, D7374, 'TT History'!$E:$E) &gt;= 8.5%, 1.1055, 1.0525)), 1.0525)</f>
        <v>30.624042660403333</v>
      </c>
    </row>
    <row r="7375" spans="1:8" x14ac:dyDescent="0.25">
      <c r="A7375" t="s">
        <v>176</v>
      </c>
      <c r="B7375" t="str">
        <f>VLOOKUP(C7375, olt_db!$B$2:$E$70, 2, 0)</f>
        <v>OLT-SMGN-Mega_Land</v>
      </c>
      <c r="C7375" t="s">
        <v>2034</v>
      </c>
      <c r="D7375" s="42" t="s">
        <v>3031</v>
      </c>
      <c r="E7375" s="42" t="s">
        <v>2769</v>
      </c>
      <c r="F7375" s="105">
        <v>2.94443915517583</v>
      </c>
      <c r="G7375" s="131">
        <v>99.118962630982594</v>
      </c>
      <c r="H7375" s="41">
        <f>ACOS(COS(RADIANS(90-F7376)) * COS(RADIANS(90-F7375)) + SIN(RADIANS(90-F7376)) * SIN(RADIANS(90-F7375)) * COS(RADIANS(G7376-G7375))) * 6371392 * IFERROR(IF(AVERAGEIF('TT History'!$B:$B, D7375, 'TT History'!$E:$E) &gt; 9.8%, 1.1205, IF(AVERAGEIF('TT History'!$B:$B, D7375, 'TT History'!$E:$E) &gt;= 8.5%, 1.1055, 1.0525)), 1.0525)</f>
        <v>23.618180897808735</v>
      </c>
    </row>
    <row r="7376" spans="1:8" x14ac:dyDescent="0.25">
      <c r="A7376" t="s">
        <v>176</v>
      </c>
      <c r="B7376" t="str">
        <f>VLOOKUP(C7376, olt_db!$B$2:$E$70, 2, 0)</f>
        <v>OLT-SMGN-Mega_Land</v>
      </c>
      <c r="C7376" t="s">
        <v>2034</v>
      </c>
      <c r="D7376" s="42" t="s">
        <v>3031</v>
      </c>
      <c r="E7376" s="42" t="s">
        <v>2770</v>
      </c>
      <c r="F7376" s="105">
        <v>2.9444937692601401</v>
      </c>
      <c r="G7376" s="131">
        <v>99.119157152707302</v>
      </c>
      <c r="H7376" s="41">
        <f>ACOS(COS(RADIANS(90-F7377)) * COS(RADIANS(90-F7376)) + SIN(RADIANS(90-F7377)) * SIN(RADIANS(90-F7376)) * COS(RADIANS(G7377-G7376))) * 6371392 * IFERROR(IF(AVERAGEIF('TT History'!$B:$B, D7376, 'TT History'!$E:$E) &gt; 9.8%, 1.1205, IF(AVERAGEIF('TT History'!$B:$B, D7376, 'TT History'!$E:$E) &gt;= 8.5%, 1.1055, 1.0525)), 1.0525)</f>
        <v>19.864083246581366</v>
      </c>
    </row>
    <row r="7377" spans="1:8" x14ac:dyDescent="0.25">
      <c r="A7377" t="s">
        <v>176</v>
      </c>
      <c r="B7377" t="str">
        <f>VLOOKUP(C7377, olt_db!$B$2:$E$70, 2, 0)</f>
        <v>OLT-SMGN-Mega_Land</v>
      </c>
      <c r="C7377" t="s">
        <v>2034</v>
      </c>
      <c r="D7377" s="42" t="s">
        <v>3031</v>
      </c>
      <c r="E7377" s="42" t="s">
        <v>2771</v>
      </c>
      <c r="F7377" s="105">
        <v>2.9445157119715599</v>
      </c>
      <c r="G7377" s="131">
        <v>99.119325670164997</v>
      </c>
      <c r="H7377" s="41">
        <f>ACOS(COS(RADIANS(90-F7378)) * COS(RADIANS(90-F7377)) + SIN(RADIANS(90-F7378)) * SIN(RADIANS(90-F7377)) * COS(RADIANS(G7378-G7377))) * 6371392 * IFERROR(IF(AVERAGEIF('TT History'!$B:$B, D7377, 'TT History'!$E:$E) &gt; 9.8%, 1.1205, IF(AVERAGEIF('TT History'!$B:$B, D7377, 'TT History'!$E:$E) &gt;= 8.5%, 1.1055, 1.0525)), 1.0525)</f>
        <v>15.813198401728634</v>
      </c>
    </row>
    <row r="7378" spans="1:8" x14ac:dyDescent="0.25">
      <c r="A7378" t="s">
        <v>176</v>
      </c>
      <c r="B7378" t="str">
        <f>VLOOKUP(C7378, olt_db!$B$2:$E$70, 2, 0)</f>
        <v>OLT-SMGN-Mega_Land</v>
      </c>
      <c r="C7378" t="s">
        <v>2034</v>
      </c>
      <c r="D7378" s="42" t="s">
        <v>3031</v>
      </c>
      <c r="E7378" s="42" t="s">
        <v>2772</v>
      </c>
      <c r="F7378" s="105">
        <v>2.9445415953868199</v>
      </c>
      <c r="G7378" s="131">
        <v>99.119458453571497</v>
      </c>
      <c r="H7378" s="41">
        <f>ACOS(COS(RADIANS(90-F7379)) * COS(RADIANS(90-F7378)) + SIN(RADIANS(90-F7379)) * SIN(RADIANS(90-F7378)) * COS(RADIANS(G7379-G7378))) * 6371392 * IFERROR(IF(AVERAGEIF('TT History'!$B:$B, D7378, 'TT History'!$E:$E) &gt; 9.8%, 1.1205, IF(AVERAGEIF('TT History'!$B:$B, D7378, 'TT History'!$E:$E) &gt;= 8.5%, 1.1055, 1.0525)), 1.0525)</f>
        <v>21.058464874171584</v>
      </c>
    </row>
    <row r="7379" spans="1:8" x14ac:dyDescent="0.25">
      <c r="A7379" t="s">
        <v>176</v>
      </c>
      <c r="B7379" t="str">
        <f>VLOOKUP(C7379, olt_db!$B$2:$E$70, 2, 0)</f>
        <v>OLT-SMGN-Mega_Land</v>
      </c>
      <c r="C7379" t="s">
        <v>2034</v>
      </c>
      <c r="D7379" s="42" t="s">
        <v>3031</v>
      </c>
      <c r="E7379" s="42" t="s">
        <v>2773</v>
      </c>
      <c r="F7379" s="105">
        <v>2.9445926152975601</v>
      </c>
      <c r="G7379" s="131">
        <v>99.119631222120702</v>
      </c>
      <c r="H7379" s="41">
        <f>ACOS(COS(RADIANS(90-F7380)) * COS(RADIANS(90-F7379)) + SIN(RADIANS(90-F7380)) * SIN(RADIANS(90-F7379)) * COS(RADIANS(G7380-G7379))) * 6371392 * IFERROR(IF(AVERAGEIF('TT History'!$B:$B, D7379, 'TT History'!$E:$E) &gt; 9.8%, 1.1205, IF(AVERAGEIF('TT History'!$B:$B, D7379, 'TT History'!$E:$E) &gt;= 8.5%, 1.1055, 1.0525)), 1.0525)</f>
        <v>17.246929762781949</v>
      </c>
    </row>
    <row r="7380" spans="1:8" x14ac:dyDescent="0.25">
      <c r="A7380" t="s">
        <v>176</v>
      </c>
      <c r="B7380" t="str">
        <f>VLOOKUP(C7380, olt_db!$B$2:$E$70, 2, 0)</f>
        <v>OLT-SMGN-Mega_Land</v>
      </c>
      <c r="C7380" t="s">
        <v>2034</v>
      </c>
      <c r="D7380" s="42" t="s">
        <v>3031</v>
      </c>
      <c r="E7380" s="42" t="s">
        <v>2774</v>
      </c>
      <c r="F7380" s="105">
        <v>2.9445981696507801</v>
      </c>
      <c r="G7380" s="131">
        <v>99.119778672960607</v>
      </c>
      <c r="H7380" s="41">
        <f>ACOS(COS(RADIANS(90-F7381)) * COS(RADIANS(90-F7380)) + SIN(RADIANS(90-F7381)) * SIN(RADIANS(90-F7380)) * COS(RADIANS(G7381-G7380))) * 6371392 * IFERROR(IF(AVERAGEIF('TT History'!$B:$B, D7380, 'TT History'!$E:$E) &gt; 9.8%, 1.1205, IF(AVERAGEIF('TT History'!$B:$B, D7380, 'TT History'!$E:$E) &gt;= 8.5%, 1.1055, 1.0525)), 1.0525)</f>
        <v>14.996824267520729</v>
      </c>
    </row>
    <row r="7381" spans="1:8" x14ac:dyDescent="0.25">
      <c r="A7381" t="s">
        <v>176</v>
      </c>
      <c r="B7381" t="str">
        <f>VLOOKUP(C7381, olt_db!$B$2:$E$70, 2, 0)</f>
        <v>OLT-SMGN-Mega_Land</v>
      </c>
      <c r="C7381" t="s">
        <v>2034</v>
      </c>
      <c r="D7381" s="42" t="s">
        <v>3031</v>
      </c>
      <c r="E7381" s="42" t="s">
        <v>2775</v>
      </c>
      <c r="F7381" s="105">
        <v>2.9445235402866099</v>
      </c>
      <c r="G7381" s="131">
        <v>99.119882967815002</v>
      </c>
      <c r="H7381" s="41">
        <f>ACOS(COS(RADIANS(90-F7382)) * COS(RADIANS(90-F7381)) + SIN(RADIANS(90-F7382)) * SIN(RADIANS(90-F7381)) * COS(RADIANS(G7382-G7381))) * 6371392 * IFERROR(IF(AVERAGEIF('TT History'!$B:$B, D7381, 'TT History'!$E:$E) &gt; 9.8%, 1.1205, IF(AVERAGEIF('TT History'!$B:$B, D7381, 'TT History'!$E:$E) &gt;= 8.5%, 1.1055, 1.0525)), 1.0525)</f>
        <v>20.318085760779415</v>
      </c>
    </row>
    <row r="7382" spans="1:8" x14ac:dyDescent="0.25">
      <c r="A7382" t="s">
        <v>176</v>
      </c>
      <c r="B7382" t="str">
        <f>VLOOKUP(C7382, olt_db!$B$2:$E$70, 2, 0)</f>
        <v>OLT-SMGN-Mega_Land</v>
      </c>
      <c r="C7382" t="s">
        <v>2034</v>
      </c>
      <c r="D7382" s="42" t="s">
        <v>3031</v>
      </c>
      <c r="E7382" s="42" t="s">
        <v>2776</v>
      </c>
      <c r="F7382" s="105">
        <v>2.9444013492738499</v>
      </c>
      <c r="G7382" s="131">
        <v>99.120006443417395</v>
      </c>
      <c r="H7382" s="41">
        <f>ACOS(COS(RADIANS(90-F7383)) * COS(RADIANS(90-F7382)) + SIN(RADIANS(90-F7383)) * SIN(RADIANS(90-F7382)) * COS(RADIANS(G7383-G7382))) * 6371392 * IFERROR(IF(AVERAGEIF('TT History'!$B:$B, D7382, 'TT History'!$E:$E) &gt; 9.8%, 1.1205, IF(AVERAGEIF('TT History'!$B:$B, D7382, 'TT History'!$E:$E) &gt;= 8.5%, 1.1055, 1.0525)), 1.0525)</f>
        <v>15.742318057924441</v>
      </c>
    </row>
    <row r="7383" spans="1:8" x14ac:dyDescent="0.25">
      <c r="A7383" t="s">
        <v>176</v>
      </c>
      <c r="B7383" t="str">
        <f>VLOOKUP(C7383, olt_db!$B$2:$E$70, 2, 0)</f>
        <v>OLT-SMGN-Mega_Land</v>
      </c>
      <c r="C7383" t="s">
        <v>2034</v>
      </c>
      <c r="D7383" s="42" t="s">
        <v>3031</v>
      </c>
      <c r="E7383" s="42" t="s">
        <v>2777</v>
      </c>
      <c r="F7383" s="105">
        <v>2.9443914971346401</v>
      </c>
      <c r="G7383" s="131">
        <v>99.120140766425394</v>
      </c>
      <c r="H7383" s="41">
        <f>ACOS(COS(RADIANS(90-F7384)) * COS(RADIANS(90-F7383)) + SIN(RADIANS(90-F7384)) * SIN(RADIANS(90-F7383)) * COS(RADIANS(G7384-G7383))) * 6371392 * IFERROR(IF(AVERAGEIF('TT History'!$B:$B, D7383, 'TT History'!$E:$E) &gt; 9.8%, 1.1205, IF(AVERAGEIF('TT History'!$B:$B, D7383, 'TT History'!$E:$E) &gt;= 8.5%, 1.1055, 1.0525)), 1.0525)</f>
        <v>16.245202327763653</v>
      </c>
    </row>
    <row r="7384" spans="1:8" x14ac:dyDescent="0.25">
      <c r="A7384" t="s">
        <v>176</v>
      </c>
      <c r="B7384" t="str">
        <f>VLOOKUP(C7384, olt_db!$B$2:$E$70, 2, 0)</f>
        <v>OLT-SMGN-Mega_Land</v>
      </c>
      <c r="C7384" t="s">
        <v>2034</v>
      </c>
      <c r="D7384" s="42" t="s">
        <v>3031</v>
      </c>
      <c r="E7384" s="42" t="s">
        <v>2778</v>
      </c>
      <c r="F7384" s="105">
        <v>2.9443874951576201</v>
      </c>
      <c r="G7384" s="131">
        <v>99.120279696432206</v>
      </c>
      <c r="H7384" s="41">
        <f>ACOS(COS(RADIANS(90-F7385)) * COS(RADIANS(90-F7384)) + SIN(RADIANS(90-F7385)) * SIN(RADIANS(90-F7384)) * COS(RADIANS(G7385-G7384))) * 6371392 * IFERROR(IF(AVERAGEIF('TT History'!$B:$B, D7384, 'TT History'!$E:$E) &gt; 9.8%, 1.1205, IF(AVERAGEIF('TT History'!$B:$B, D7384, 'TT History'!$E:$E) &gt;= 8.5%, 1.1055, 1.0525)), 1.0525)</f>
        <v>12.55289230852617</v>
      </c>
    </row>
    <row r="7385" spans="1:8" x14ac:dyDescent="0.25">
      <c r="A7385" t="s">
        <v>176</v>
      </c>
      <c r="B7385" t="str">
        <f>VLOOKUP(C7385, olt_db!$B$2:$E$70, 2, 0)</f>
        <v>OLT-SMGN-Mega_Land</v>
      </c>
      <c r="C7385" t="s">
        <v>2034</v>
      </c>
      <c r="D7385" s="42" t="s">
        <v>3031</v>
      </c>
      <c r="E7385" s="42" t="s">
        <v>2779</v>
      </c>
      <c r="F7385" s="105">
        <v>2.9443946016562301</v>
      </c>
      <c r="G7385" s="131">
        <v>99.120386860165894</v>
      </c>
      <c r="H7385" s="41">
        <f>ACOS(COS(RADIANS(90-F7386)) * COS(RADIANS(90-F7385)) + SIN(RADIANS(90-F7386)) * SIN(RADIANS(90-F7385)) * COS(RADIANS(G7386-G7385))) * 6371392 * IFERROR(IF(AVERAGEIF('TT History'!$B:$B, D7385, 'TT History'!$E:$E) &gt; 9.8%, 1.1205, IF(AVERAGEIF('TT History'!$B:$B, D7385, 'TT History'!$E:$E) &gt;= 8.5%, 1.1055, 1.0525)), 1.0525)</f>
        <v>14.83482194968791</v>
      </c>
    </row>
    <row r="7386" spans="1:8" x14ac:dyDescent="0.25">
      <c r="A7386" t="s">
        <v>176</v>
      </c>
      <c r="B7386" t="str">
        <f>VLOOKUP(C7386, olt_db!$B$2:$E$70, 2, 0)</f>
        <v>OLT-SMGN-Mega_Land</v>
      </c>
      <c r="C7386" t="s">
        <v>2034</v>
      </c>
      <c r="D7386" s="42" t="s">
        <v>3031</v>
      </c>
      <c r="E7386" s="42" t="s">
        <v>2780</v>
      </c>
      <c r="F7386" s="105">
        <v>2.9444086322443601</v>
      </c>
      <c r="G7386" s="131">
        <v>99.120512999765594</v>
      </c>
      <c r="H7386" s="41">
        <f>ACOS(COS(RADIANS(90-F7387)) * COS(RADIANS(90-F7386)) + SIN(RADIANS(90-F7387)) * SIN(RADIANS(90-F7386)) * COS(RADIANS(G7387-G7386))) * 6371392 * IFERROR(IF(AVERAGEIF('TT History'!$B:$B, D7386, 'TT History'!$E:$E) &gt; 9.8%, 1.1205, IF(AVERAGEIF('TT History'!$B:$B, D7386, 'TT History'!$E:$E) &gt;= 8.5%, 1.1055, 1.0525)), 1.0525)</f>
        <v>10.599176043044015</v>
      </c>
    </row>
    <row r="7387" spans="1:8" x14ac:dyDescent="0.25">
      <c r="A7387" t="s">
        <v>176</v>
      </c>
      <c r="B7387" t="str">
        <f>VLOOKUP(C7387, olt_db!$B$2:$E$70, 2, 0)</f>
        <v>OLT-SMGN-Mega_Land</v>
      </c>
      <c r="C7387" t="s">
        <v>2034</v>
      </c>
      <c r="D7387" s="42" t="s">
        <v>3031</v>
      </c>
      <c r="E7387" s="42" t="s">
        <v>2781</v>
      </c>
      <c r="F7387" s="105">
        <v>2.9444142612270601</v>
      </c>
      <c r="G7387" s="131">
        <v>99.120603504647306</v>
      </c>
      <c r="H7387" s="41">
        <f>ACOS(COS(RADIANS(90-F7388)) * COS(RADIANS(90-F7387)) + SIN(RADIANS(90-F7388)) * SIN(RADIANS(90-F7387)) * COS(RADIANS(G7388-G7387))) * 6371392 * IFERROR(IF(AVERAGEIF('TT History'!$B:$B, D7387, 'TT History'!$E:$E) &gt; 9.8%, 1.1205, IF(AVERAGEIF('TT History'!$B:$B, D7387, 'TT History'!$E:$E) &gt;= 8.5%, 1.1055, 1.0525)), 1.0525)</f>
        <v>13.94453786565523</v>
      </c>
    </row>
    <row r="7388" spans="1:8" x14ac:dyDescent="0.25">
      <c r="A7388" t="s">
        <v>176</v>
      </c>
      <c r="B7388" t="str">
        <f>VLOOKUP(C7388, olt_db!$B$2:$E$70, 2, 0)</f>
        <v>OLT-SMGN-Mega_Land</v>
      </c>
      <c r="C7388" t="s">
        <v>2034</v>
      </c>
      <c r="D7388" s="42" t="s">
        <v>3031</v>
      </c>
      <c r="E7388" s="42" t="s">
        <v>2782</v>
      </c>
      <c r="F7388" s="105">
        <v>2.9444323579710399</v>
      </c>
      <c r="G7388" s="131">
        <v>99.1207214189686</v>
      </c>
      <c r="H7388" s="41">
        <f>ACOS(COS(RADIANS(90-F7389)) * COS(RADIANS(90-F7388)) + SIN(RADIANS(90-F7389)) * SIN(RADIANS(90-F7388)) * COS(RADIANS(G7389-G7388))) * 6371392 * IFERROR(IF(AVERAGEIF('TT History'!$B:$B, D7388, 'TT History'!$E:$E) &gt; 9.8%, 1.1205, IF(AVERAGEIF('TT History'!$B:$B, D7388, 'TT History'!$E:$E) &gt;= 8.5%, 1.1055, 1.0525)), 1.0525)</f>
        <v>10.408578267017857</v>
      </c>
    </row>
    <row r="7389" spans="1:8" x14ac:dyDescent="0.25">
      <c r="A7389" t="s">
        <v>176</v>
      </c>
      <c r="B7389" t="str">
        <f>VLOOKUP(C7389, olt_db!$B$2:$E$70, 2, 0)</f>
        <v>OLT-SMGN-Mega_Land</v>
      </c>
      <c r="C7389" t="s">
        <v>2034</v>
      </c>
      <c r="D7389" s="42" t="s">
        <v>3031</v>
      </c>
      <c r="E7389" s="42" t="s">
        <v>2783</v>
      </c>
      <c r="F7389" s="105">
        <v>2.9444451469802702</v>
      </c>
      <c r="G7389" s="131">
        <v>99.120809545359705</v>
      </c>
      <c r="H7389" s="41">
        <f>ACOS(COS(RADIANS(90-F7390)) * COS(RADIANS(90-F7389)) + SIN(RADIANS(90-F7390)) * SIN(RADIANS(90-F7389)) * COS(RADIANS(G7390-G7389))) * 6371392 * IFERROR(IF(AVERAGEIF('TT History'!$B:$B, D7389, 'TT History'!$E:$E) &gt; 9.8%, 1.1205, IF(AVERAGEIF('TT History'!$B:$B, D7389, 'TT History'!$E:$E) &gt;= 8.5%, 1.1055, 1.0525)), 1.0525)</f>
        <v>18.764198288258264</v>
      </c>
    </row>
    <row r="7390" spans="1:8" x14ac:dyDescent="0.25">
      <c r="A7390" t="s">
        <v>176</v>
      </c>
      <c r="B7390" t="str">
        <f>VLOOKUP(C7390, olt_db!$B$2:$E$70, 2, 0)</f>
        <v>OLT-SMGN-Mega_Land</v>
      </c>
      <c r="C7390" t="s">
        <v>2034</v>
      </c>
      <c r="D7390" s="42" t="s">
        <v>3031</v>
      </c>
      <c r="E7390" s="42" t="s">
        <v>2784</v>
      </c>
      <c r="F7390" s="105">
        <v>2.9444692560377099</v>
      </c>
      <c r="G7390" s="131">
        <v>99.120968256228394</v>
      </c>
      <c r="H7390" s="41">
        <f>ACOS(COS(RADIANS(90-F7391)) * COS(RADIANS(90-F7390)) + SIN(RADIANS(90-F7391)) * SIN(RADIANS(90-F7390)) * COS(RADIANS(G7391-G7390))) * 6371392 * IFERROR(IF(AVERAGEIF('TT History'!$B:$B, D7390, 'TT History'!$E:$E) &gt; 9.8%, 1.1205, IF(AVERAGEIF('TT History'!$B:$B, D7390, 'TT History'!$E:$E) &gt;= 8.5%, 1.1055, 1.0525)), 1.0525)</f>
        <v>13.769073502153086</v>
      </c>
    </row>
    <row r="7391" spans="1:8" x14ac:dyDescent="0.25">
      <c r="A7391" t="s">
        <v>176</v>
      </c>
      <c r="B7391" t="str">
        <f>VLOOKUP(C7391, olt_db!$B$2:$E$70, 2, 0)</f>
        <v>OLT-SMGN-Mega_Land</v>
      </c>
      <c r="C7391" t="s">
        <v>2034</v>
      </c>
      <c r="D7391" s="42" t="s">
        <v>3031</v>
      </c>
      <c r="E7391" s="42" t="s">
        <v>2785</v>
      </c>
      <c r="F7391" s="105">
        <v>2.94448513541766</v>
      </c>
      <c r="G7391" s="131">
        <v>99.121084978940402</v>
      </c>
      <c r="H7391" s="41">
        <f>ACOS(COS(RADIANS(90-F7392)) * COS(RADIANS(90-F7391)) + SIN(RADIANS(90-F7392)) * SIN(RADIANS(90-F7391)) * COS(RADIANS(G7392-G7391))) * 6371392 * IFERROR(IF(AVERAGEIF('TT History'!$B:$B, D7391, 'TT History'!$E:$E) &gt; 9.8%, 1.1205, IF(AVERAGEIF('TT History'!$B:$B, D7391, 'TT History'!$E:$E) &gt;= 8.5%, 1.1055, 1.0525)), 1.0525)</f>
        <v>17.260529732165129</v>
      </c>
    </row>
    <row r="7392" spans="1:8" x14ac:dyDescent="0.25">
      <c r="A7392" t="s">
        <v>176</v>
      </c>
      <c r="B7392" t="str">
        <f>VLOOKUP(C7392, olt_db!$B$2:$E$70, 2, 0)</f>
        <v>OLT-SMGN-Mega_Land</v>
      </c>
      <c r="C7392" t="s">
        <v>2034</v>
      </c>
      <c r="D7392" s="42" t="s">
        <v>3031</v>
      </c>
      <c r="E7392" s="42" t="s">
        <v>2786</v>
      </c>
      <c r="F7392" s="105">
        <v>2.9445304290049998</v>
      </c>
      <c r="G7392" s="131">
        <v>99.121225511908307</v>
      </c>
      <c r="H7392" s="41">
        <f>ACOS(COS(RADIANS(90-F7393)) * COS(RADIANS(90-F7392)) + SIN(RADIANS(90-F7393)) * SIN(RADIANS(90-F7392)) * COS(RADIANS(G7393-G7392))) * 6371392 * IFERROR(IF(AVERAGEIF('TT History'!$B:$B, D7392, 'TT History'!$E:$E) &gt; 9.8%, 1.1205, IF(AVERAGEIF('TT History'!$B:$B, D7392, 'TT History'!$E:$E) &gt;= 8.5%, 1.1055, 1.0525)), 1.0525)</f>
        <v>10.983177068381364</v>
      </c>
    </row>
    <row r="7393" spans="1:8" x14ac:dyDescent="0.25">
      <c r="A7393" t="s">
        <v>176</v>
      </c>
      <c r="B7393" t="str">
        <f>VLOOKUP(C7393, olt_db!$B$2:$E$70, 2, 0)</f>
        <v>OLT-SMGN-Mega_Land</v>
      </c>
      <c r="C7393" t="s">
        <v>2034</v>
      </c>
      <c r="D7393" s="42" t="s">
        <v>3031</v>
      </c>
      <c r="E7393" s="42" t="s">
        <v>2787</v>
      </c>
      <c r="F7393" s="105">
        <v>2.9445601576674401</v>
      </c>
      <c r="G7393" s="131">
        <v>99.121314635328304</v>
      </c>
      <c r="H7393" s="41">
        <f>ACOS(COS(RADIANS(90-F7394)) * COS(RADIANS(90-F7393)) + SIN(RADIANS(90-F7394)) * SIN(RADIANS(90-F7393)) * COS(RADIANS(G7394-G7393))) * 6371392 * IFERROR(IF(AVERAGEIF('TT History'!$B:$B, D7393, 'TT History'!$E:$E) &gt; 9.8%, 1.1205, IF(AVERAGEIF('TT History'!$B:$B, D7393, 'TT History'!$E:$E) &gt;= 8.5%, 1.1055, 1.0525)), 1.0525)</f>
        <v>14.913365122582499</v>
      </c>
    </row>
    <row r="7394" spans="1:8" x14ac:dyDescent="0.25">
      <c r="A7394" t="s">
        <v>176</v>
      </c>
      <c r="B7394" t="str">
        <f>VLOOKUP(C7394, olt_db!$B$2:$E$70, 2, 0)</f>
        <v>OLT-SMGN-Mega_Land</v>
      </c>
      <c r="C7394" t="s">
        <v>2034</v>
      </c>
      <c r="D7394" s="42" t="s">
        <v>3031</v>
      </c>
      <c r="E7394" s="42" t="s">
        <v>2788</v>
      </c>
      <c r="F7394" s="105">
        <v>2.9446130853027301</v>
      </c>
      <c r="G7394" s="131">
        <v>99.121430698495303</v>
      </c>
      <c r="H7394" s="41">
        <f>ACOS(COS(RADIANS(90-F7395)) * COS(RADIANS(90-F7394)) + SIN(RADIANS(90-F7395)) * SIN(RADIANS(90-F7394)) * COS(RADIANS(G7395-G7394))) * 6371392 * IFERROR(IF(AVERAGEIF('TT History'!$B:$B, D7394, 'TT History'!$E:$E) &gt; 9.8%, 1.1205, IF(AVERAGEIF('TT History'!$B:$B, D7394, 'TT History'!$E:$E) &gt;= 8.5%, 1.1055, 1.0525)), 1.0525)</f>
        <v>11.492741440748153</v>
      </c>
    </row>
    <row r="7395" spans="1:8" x14ac:dyDescent="0.25">
      <c r="A7395" t="s">
        <v>176</v>
      </c>
      <c r="B7395" t="str">
        <f>VLOOKUP(C7395, olt_db!$B$2:$E$70, 2, 0)</f>
        <v>OLT-SMGN-Mega_Land</v>
      </c>
      <c r="C7395" t="s">
        <v>2034</v>
      </c>
      <c r="D7395" s="42" t="s">
        <v>3031</v>
      </c>
      <c r="E7395" s="42" t="s">
        <v>2789</v>
      </c>
      <c r="F7395" s="105">
        <v>2.9446573597458299</v>
      </c>
      <c r="G7395" s="131">
        <v>99.121518464777594</v>
      </c>
      <c r="H7395" s="41">
        <f>ACOS(COS(RADIANS(90-F7396)) * COS(RADIANS(90-F7395)) + SIN(RADIANS(90-F7396)) * SIN(RADIANS(90-F7395)) * COS(RADIANS(G7396-G7395))) * 6371392 * IFERROR(IF(AVERAGEIF('TT History'!$B:$B, D7395, 'TT History'!$E:$E) &gt; 9.8%, 1.1205, IF(AVERAGEIF('TT History'!$B:$B, D7395, 'TT History'!$E:$E) &gt;= 8.5%, 1.1055, 1.0525)), 1.0525)</f>
        <v>10.773902075122242</v>
      </c>
    </row>
    <row r="7396" spans="1:8" x14ac:dyDescent="0.25">
      <c r="A7396" t="s">
        <v>176</v>
      </c>
      <c r="B7396" t="str">
        <f>VLOOKUP(C7396, olt_db!$B$2:$E$70, 2, 0)</f>
        <v>OLT-SMGN-Mega_Land</v>
      </c>
      <c r="C7396" t="s">
        <v>2034</v>
      </c>
      <c r="D7396" s="42" t="s">
        <v>3031</v>
      </c>
      <c r="E7396" s="42" t="s">
        <v>2790</v>
      </c>
      <c r="F7396" s="105">
        <v>2.9447051598851601</v>
      </c>
      <c r="G7396" s="131">
        <v>99.121597237878603</v>
      </c>
      <c r="H7396" s="41">
        <f>ACOS(COS(RADIANS(90-F7397)) * COS(RADIANS(90-F7396)) + SIN(RADIANS(90-F7397)) * SIN(RADIANS(90-F7396)) * COS(RADIANS(G7397-G7396))) * 6371392 * IFERROR(IF(AVERAGEIF('TT History'!$B:$B, D7396, 'TT History'!$E:$E) &gt; 9.8%, 1.1205, IF(AVERAGEIF('TT History'!$B:$B, D7396, 'TT History'!$E:$E) &gt;= 8.5%, 1.1055, 1.0525)), 1.0525)</f>
        <v>13.603093679603893</v>
      </c>
    </row>
    <row r="7397" spans="1:8" x14ac:dyDescent="0.25">
      <c r="A7397" t="s">
        <v>176</v>
      </c>
      <c r="B7397" t="str">
        <f>VLOOKUP(C7397, olt_db!$B$2:$E$70, 2, 0)</f>
        <v>OLT-SMGN-Mega_Land</v>
      </c>
      <c r="C7397" t="s">
        <v>2034</v>
      </c>
      <c r="D7397" s="42" t="s">
        <v>3031</v>
      </c>
      <c r="E7397" s="42" t="s">
        <v>2791</v>
      </c>
      <c r="F7397" s="105">
        <v>2.94472542220739</v>
      </c>
      <c r="G7397" s="131">
        <v>99.121711834321303</v>
      </c>
      <c r="H7397" s="41">
        <f>ACOS(COS(RADIANS(90-F7398)) * COS(RADIANS(90-F7397)) + SIN(RADIANS(90-F7398)) * SIN(RADIANS(90-F7397)) * COS(RADIANS(G7398-G7397))) * 6371392 * IFERROR(IF(AVERAGEIF('TT History'!$B:$B, D7397, 'TT History'!$E:$E) &gt; 9.8%, 1.1205, IF(AVERAGEIF('TT History'!$B:$B, D7397, 'TT History'!$E:$E) &gt;= 8.5%, 1.1055, 1.0525)), 1.0525)</f>
        <v>11.124994595843024</v>
      </c>
    </row>
    <row r="7398" spans="1:8" x14ac:dyDescent="0.25">
      <c r="A7398" t="s">
        <v>176</v>
      </c>
      <c r="B7398" t="str">
        <f>VLOOKUP(C7398, olt_db!$B$2:$E$70, 2, 0)</f>
        <v>OLT-SMGN-Mega_Land</v>
      </c>
      <c r="C7398" t="s">
        <v>2034</v>
      </c>
      <c r="D7398" s="42" t="s">
        <v>3031</v>
      </c>
      <c r="E7398" s="42" t="s">
        <v>2792</v>
      </c>
      <c r="F7398" s="105">
        <v>2.9446950203318401</v>
      </c>
      <c r="G7398" s="131">
        <v>99.121802013396206</v>
      </c>
      <c r="H7398" s="41">
        <f>ACOS(COS(RADIANS(90-F7399)) * COS(RADIANS(90-F7398)) + SIN(RADIANS(90-F7399)) * SIN(RADIANS(90-F7398)) * COS(RADIANS(G7399-G7398))) * 6371392 * IFERROR(IF(AVERAGEIF('TT History'!$B:$B, D7398, 'TT History'!$E:$E) &gt; 9.8%, 1.1205, IF(AVERAGEIF('TT History'!$B:$B, D7398, 'TT History'!$E:$E) &gt;= 8.5%, 1.1055, 1.0525)), 1.0525)</f>
        <v>13.51804704802616</v>
      </c>
    </row>
    <row r="7399" spans="1:8" x14ac:dyDescent="0.25">
      <c r="A7399" t="s">
        <v>176</v>
      </c>
      <c r="B7399" t="str">
        <f>VLOOKUP(C7399, olt_db!$B$2:$E$70, 2, 0)</f>
        <v>OLT-SMGN-Mega_Land</v>
      </c>
      <c r="C7399" t="s">
        <v>2034</v>
      </c>
      <c r="D7399" s="42" t="s">
        <v>3031</v>
      </c>
      <c r="E7399" s="42" t="s">
        <v>2793</v>
      </c>
      <c r="F7399" s="105">
        <v>2.9446002608594601</v>
      </c>
      <c r="G7399" s="131">
        <v>99.121868133074202</v>
      </c>
      <c r="H7399" s="41">
        <f>ACOS(COS(RADIANS(90-F7400)) * COS(RADIANS(90-F7399)) + SIN(RADIANS(90-F7400)) * SIN(RADIANS(90-F7399)) * COS(RADIANS(G7400-G7399))) * 6371392 * IFERROR(IF(AVERAGEIF('TT History'!$B:$B, D7399, 'TT History'!$E:$E) &gt; 9.8%, 1.1205, IF(AVERAGEIF('TT History'!$B:$B, D7399, 'TT History'!$E:$E) &gt;= 8.5%, 1.1055, 1.0525)), 1.0525)</f>
        <v>13.682869318245299</v>
      </c>
    </row>
    <row r="7400" spans="1:8" x14ac:dyDescent="0.25">
      <c r="A7400" t="s">
        <v>176</v>
      </c>
      <c r="B7400" t="str">
        <f>VLOOKUP(C7400, olt_db!$B$2:$E$70, 2, 0)</f>
        <v>OLT-SMGN-Mega_Land</v>
      </c>
      <c r="C7400" t="s">
        <v>2034</v>
      </c>
      <c r="D7400" s="42" t="s">
        <v>3031</v>
      </c>
      <c r="E7400" s="42" t="s">
        <v>2794</v>
      </c>
      <c r="F7400" s="105">
        <v>2.9444995355146499</v>
      </c>
      <c r="G7400" s="131">
        <v>99.121927563533703</v>
      </c>
      <c r="H7400" s="41">
        <f>ACOS(COS(RADIANS(90-F7401)) * COS(RADIANS(90-F7400)) + SIN(RADIANS(90-F7401)) * SIN(RADIANS(90-F7400)) * COS(RADIANS(G7401-G7400))) * 6371392 * IFERROR(IF(AVERAGEIF('TT History'!$B:$B, D7400, 'TT History'!$E:$E) &gt; 9.8%, 1.1205, IF(AVERAGEIF('TT History'!$B:$B, D7400, 'TT History'!$E:$E) &gt;= 8.5%, 1.1055, 1.0525)), 1.0525)</f>
        <v>15.399561342235302</v>
      </c>
    </row>
    <row r="7401" spans="1:8" x14ac:dyDescent="0.25">
      <c r="A7401" t="s">
        <v>176</v>
      </c>
      <c r="B7401" t="str">
        <f>VLOOKUP(C7401, olt_db!$B$2:$E$70, 2, 0)</f>
        <v>OLT-SMGN-Mega_Land</v>
      </c>
      <c r="C7401" t="s">
        <v>2034</v>
      </c>
      <c r="D7401" s="42" t="s">
        <v>3031</v>
      </c>
      <c r="E7401" s="42" t="s">
        <v>2795</v>
      </c>
      <c r="F7401" s="105">
        <v>2.9443873515794201</v>
      </c>
      <c r="G7401" s="131">
        <v>99.121996409336205</v>
      </c>
      <c r="H7401" s="41">
        <f>ACOS(COS(RADIANS(90-F7402)) * COS(RADIANS(90-F7401)) + SIN(RADIANS(90-F7402)) * SIN(RADIANS(90-F7401)) * COS(RADIANS(G7402-G7401))) * 6371392 * IFERROR(IF(AVERAGEIF('TT History'!$B:$B, D7401, 'TT History'!$E:$E) &gt; 9.8%, 1.1205, IF(AVERAGEIF('TT History'!$B:$B, D7401, 'TT History'!$E:$E) &gt;= 8.5%, 1.1055, 1.0525)), 1.0525)</f>
        <v>19.042569390268998</v>
      </c>
    </row>
    <row r="7402" spans="1:8" x14ac:dyDescent="0.25">
      <c r="A7402" t="s">
        <v>176</v>
      </c>
      <c r="B7402" t="str">
        <f>VLOOKUP(C7402, olt_db!$B$2:$E$70, 2, 0)</f>
        <v>OLT-SMGN-Mega_Land</v>
      </c>
      <c r="C7402" t="s">
        <v>2034</v>
      </c>
      <c r="D7402" s="42" t="s">
        <v>3031</v>
      </c>
      <c r="E7402" s="42" t="s">
        <v>2796</v>
      </c>
      <c r="F7402" s="105">
        <v>2.9442658748239099</v>
      </c>
      <c r="G7402" s="131">
        <v>99.122104791370305</v>
      </c>
      <c r="H7402" s="41">
        <f>ACOS(COS(RADIANS(90-F7403)) * COS(RADIANS(90-F7402)) + SIN(RADIANS(90-F7403)) * SIN(RADIANS(90-F7402)) * COS(RADIANS(G7403-G7402))) * 6371392 * IFERROR(IF(AVERAGEIF('TT History'!$B:$B, D7402, 'TT History'!$E:$E) &gt; 9.8%, 1.1205, IF(AVERAGEIF('TT History'!$B:$B, D7402, 'TT History'!$E:$E) &gt;= 8.5%, 1.1055, 1.0525)), 1.0525)</f>
        <v>14.457469334859248</v>
      </c>
    </row>
    <row r="7403" spans="1:8" x14ac:dyDescent="0.25">
      <c r="A7403" t="s">
        <v>176</v>
      </c>
      <c r="B7403" t="str">
        <f>VLOOKUP(C7403, olt_db!$B$2:$E$70, 2, 0)</f>
        <v>OLT-SMGN-Mega_Land</v>
      </c>
      <c r="C7403" t="s">
        <v>2034</v>
      </c>
      <c r="D7403" s="42" t="s">
        <v>3031</v>
      </c>
      <c r="E7403" s="42" t="s">
        <v>2797</v>
      </c>
      <c r="F7403" s="105">
        <v>2.9442125798921301</v>
      </c>
      <c r="G7403" s="131">
        <v>99.122216375214705</v>
      </c>
      <c r="H7403" s="41">
        <f>ACOS(COS(RADIANS(90-F7404)) * COS(RADIANS(90-F7403)) + SIN(RADIANS(90-F7404)) * SIN(RADIANS(90-F7403)) * COS(RADIANS(G7404-G7403))) * 6371392 * IFERROR(IF(AVERAGEIF('TT History'!$B:$B, D7403, 'TT History'!$E:$E) &gt; 9.8%, 1.1205, IF(AVERAGEIF('TT History'!$B:$B, D7403, 'TT History'!$E:$E) &gt;= 8.5%, 1.1055, 1.0525)), 1.0525)</f>
        <v>12.867912332775893</v>
      </c>
    </row>
    <row r="7404" spans="1:8" x14ac:dyDescent="0.25">
      <c r="A7404" t="s">
        <v>176</v>
      </c>
      <c r="B7404" t="str">
        <f>VLOOKUP(C7404, olt_db!$B$2:$E$70, 2, 0)</f>
        <v>OLT-SMGN-Mega_Land</v>
      </c>
      <c r="C7404" t="s">
        <v>2034</v>
      </c>
      <c r="D7404" s="42" t="s">
        <v>3031</v>
      </c>
      <c r="E7404" s="42" t="s">
        <v>2798</v>
      </c>
      <c r="F7404" s="105">
        <v>2.9441915135480201</v>
      </c>
      <c r="G7404" s="131">
        <v>99.122324427387497</v>
      </c>
      <c r="H7404" s="41">
        <f>ACOS(COS(RADIANS(90-F7405)) * COS(RADIANS(90-F7404)) + SIN(RADIANS(90-F7405)) * SIN(RADIANS(90-F7404)) * COS(RADIANS(G7405-G7404))) * 6371392 * IFERROR(IF(AVERAGEIF('TT History'!$B:$B, D7404, 'TT History'!$E:$E) &gt; 9.8%, 1.1205, IF(AVERAGEIF('TT History'!$B:$B, D7404, 'TT History'!$E:$E) &gt;= 8.5%, 1.1055, 1.0525)), 1.0525)</f>
        <v>16.747295454088835</v>
      </c>
    </row>
    <row r="7405" spans="1:8" x14ac:dyDescent="0.25">
      <c r="A7405" t="s">
        <v>176</v>
      </c>
      <c r="B7405" t="str">
        <f>VLOOKUP(C7405, olt_db!$B$2:$E$70, 2, 0)</f>
        <v>OLT-SMGN-Mega_Land</v>
      </c>
      <c r="C7405" t="s">
        <v>2034</v>
      </c>
      <c r="D7405" s="42" t="s">
        <v>3031</v>
      </c>
      <c r="E7405" s="42" t="s">
        <v>2799</v>
      </c>
      <c r="F7405" s="105">
        <v>2.9441717001964598</v>
      </c>
      <c r="G7405" s="131">
        <v>99.122466324935303</v>
      </c>
      <c r="H7405" s="41">
        <f>ACOS(COS(RADIANS(90-F7406)) * COS(RADIANS(90-F7405)) + SIN(RADIANS(90-F7406)) * SIN(RADIANS(90-F7405)) * COS(RADIANS(G7406-G7405))) * 6371392 * IFERROR(IF(AVERAGEIF('TT History'!$B:$B, D7405, 'TT History'!$E:$E) &gt; 9.8%, 1.1205, IF(AVERAGEIF('TT History'!$B:$B, D7405, 'TT History'!$E:$E) &gt;= 8.5%, 1.1055, 1.0525)), 1.0525)</f>
        <v>15.649438461860225</v>
      </c>
    </row>
    <row r="7406" spans="1:8" x14ac:dyDescent="0.25">
      <c r="A7406" t="s">
        <v>176</v>
      </c>
      <c r="B7406" t="str">
        <f>VLOOKUP(C7406, olt_db!$B$2:$E$70, 2, 0)</f>
        <v>OLT-SMGN-Mega_Land</v>
      </c>
      <c r="C7406" t="s">
        <v>2034</v>
      </c>
      <c r="D7406" s="42" t="s">
        <v>3031</v>
      </c>
      <c r="E7406" s="42" t="s">
        <v>2800</v>
      </c>
      <c r="F7406" s="105">
        <v>2.9441496837166201</v>
      </c>
      <c r="G7406" s="131">
        <v>99.1225983829341</v>
      </c>
      <c r="H7406" s="41">
        <f>ACOS(COS(RADIANS(90-F7407)) * COS(RADIANS(90-F7406)) + SIN(RADIANS(90-F7407)) * SIN(RADIANS(90-F7406)) * COS(RADIANS(G7407-G7406))) * 6371392 * IFERROR(IF(AVERAGEIF('TT History'!$B:$B, D7406, 'TT History'!$E:$E) &gt; 9.8%, 1.1205, IF(AVERAGEIF('TT History'!$B:$B, D7406, 'TT History'!$E:$E) &gt;= 8.5%, 1.1055, 1.0525)), 1.0525)</f>
        <v>12.341108718651538</v>
      </c>
    </row>
    <row r="7407" spans="1:8" x14ac:dyDescent="0.25">
      <c r="A7407" t="s">
        <v>176</v>
      </c>
      <c r="B7407" t="str">
        <f>VLOOKUP(C7407, olt_db!$B$2:$E$70, 2, 0)</f>
        <v>OLT-SMGN-Mega_Land</v>
      </c>
      <c r="C7407" t="s">
        <v>2034</v>
      </c>
      <c r="D7407" s="42" t="s">
        <v>3031</v>
      </c>
      <c r="E7407" s="42" t="s">
        <v>2801</v>
      </c>
      <c r="F7407" s="105">
        <v>2.94410839279637</v>
      </c>
      <c r="G7407" s="131">
        <v>99.122695532114506</v>
      </c>
      <c r="H7407" s="41">
        <f>ACOS(COS(RADIANS(90-F7408)) * COS(RADIANS(90-F7407)) + SIN(RADIANS(90-F7408)) * SIN(RADIANS(90-F7407)) * COS(RADIANS(G7408-G7407))) * 6371392 * IFERROR(IF(AVERAGEIF('TT History'!$B:$B, D7407, 'TT History'!$E:$E) &gt; 9.8%, 1.1205, IF(AVERAGEIF('TT History'!$B:$B, D7407, 'TT History'!$E:$E) &gt;= 8.5%, 1.1055, 1.0525)), 1.0525)</f>
        <v>13.881381631012726</v>
      </c>
    </row>
    <row r="7408" spans="1:8" x14ac:dyDescent="0.25">
      <c r="A7408" t="s">
        <v>176</v>
      </c>
      <c r="B7408" t="str">
        <f>VLOOKUP(C7408, olt_db!$B$2:$E$70, 2, 0)</f>
        <v>OLT-SMGN-Mega_Land</v>
      </c>
      <c r="C7408" t="s">
        <v>2034</v>
      </c>
      <c r="D7408" s="42" t="s">
        <v>3031</v>
      </c>
      <c r="E7408" s="42" t="s">
        <v>2802</v>
      </c>
      <c r="F7408" s="105">
        <v>2.9440924982839101</v>
      </c>
      <c r="G7408" s="131">
        <v>99.122813219112302</v>
      </c>
      <c r="H7408" s="41">
        <f>ACOS(COS(RADIANS(90-F7409)) * COS(RADIANS(90-F7408)) + SIN(RADIANS(90-F7409)) * SIN(RADIANS(90-F7408)) * COS(RADIANS(G7409-G7408))) * 6371392 * IFERROR(IF(AVERAGEIF('TT History'!$B:$B, D7408, 'TT History'!$E:$E) &gt; 9.8%, 1.1205, IF(AVERAGEIF('TT History'!$B:$B, D7408, 'TT History'!$E:$E) &gt;= 8.5%, 1.1055, 1.0525)), 1.0525)</f>
        <v>15.394373246769737</v>
      </c>
    </row>
    <row r="7409" spans="1:8" x14ac:dyDescent="0.25">
      <c r="A7409" t="s">
        <v>176</v>
      </c>
      <c r="B7409" t="str">
        <f>VLOOKUP(C7409, olt_db!$B$2:$E$70, 2, 0)</f>
        <v>OLT-SMGN-Mega_Land</v>
      </c>
      <c r="C7409" t="s">
        <v>2034</v>
      </c>
      <c r="D7409" s="42" t="s">
        <v>3031</v>
      </c>
      <c r="E7409" s="42" t="s">
        <v>2803</v>
      </c>
      <c r="F7409" s="105">
        <v>2.94411249371616</v>
      </c>
      <c r="G7409" s="131">
        <v>99.122943394717794</v>
      </c>
      <c r="H7409" s="41">
        <f>ACOS(COS(RADIANS(90-F7410)) * COS(RADIANS(90-F7409)) + SIN(RADIANS(90-F7410)) * SIN(RADIANS(90-F7409)) * COS(RADIANS(G7410-G7409))) * 6371392 * IFERROR(IF(AVERAGEIF('TT History'!$B:$B, D7409, 'TT History'!$E:$E) &gt; 9.8%, 1.1205, IF(AVERAGEIF('TT History'!$B:$B, D7409, 'TT History'!$E:$E) &gt;= 8.5%, 1.1055, 1.0525)), 1.0525)</f>
        <v>20.146586653424421</v>
      </c>
    </row>
    <row r="7410" spans="1:8" x14ac:dyDescent="0.25">
      <c r="A7410" t="s">
        <v>176</v>
      </c>
      <c r="B7410" t="str">
        <f>VLOOKUP(C7410, olt_db!$B$2:$E$70, 2, 0)</f>
        <v>OLT-SMGN-Mega_Land</v>
      </c>
      <c r="C7410" t="s">
        <v>2034</v>
      </c>
      <c r="D7410" s="42" t="s">
        <v>3031</v>
      </c>
      <c r="E7410" s="42" t="s">
        <v>2804</v>
      </c>
      <c r="F7410" s="105">
        <v>2.9442257022409302</v>
      </c>
      <c r="G7410" s="131">
        <v>99.123073237114198</v>
      </c>
      <c r="H7410" s="41">
        <f>ACOS(COS(RADIANS(90-F7411)) * COS(RADIANS(90-F7410)) + SIN(RADIANS(90-F7411)) * SIN(RADIANS(90-F7410)) * COS(RADIANS(G7411-G7410))) * 6371392 * IFERROR(IF(AVERAGEIF('TT History'!$B:$B, D7410, 'TT History'!$E:$E) &gt; 9.8%, 1.1205, IF(AVERAGEIF('TT History'!$B:$B, D7410, 'TT History'!$E:$E) &gt;= 8.5%, 1.1055, 1.0525)), 1.0525)</f>
        <v>15.139957329435738</v>
      </c>
    </row>
    <row r="7411" spans="1:8" x14ac:dyDescent="0.25">
      <c r="A7411" t="s">
        <v>176</v>
      </c>
      <c r="B7411" t="str">
        <f>VLOOKUP(C7411, olt_db!$B$2:$E$70, 2, 0)</f>
        <v>OLT-SMGN-Mega_Land</v>
      </c>
      <c r="C7411" t="s">
        <v>2034</v>
      </c>
      <c r="D7411" s="42" t="s">
        <v>3031</v>
      </c>
      <c r="E7411" s="42" t="s">
        <v>2805</v>
      </c>
      <c r="F7411" s="105">
        <v>2.9442980590849102</v>
      </c>
      <c r="G7411" s="131">
        <v>99.123180608023603</v>
      </c>
      <c r="H7411" s="41">
        <f>ACOS(COS(RADIANS(90-F7412)) * COS(RADIANS(90-F7411)) + SIN(RADIANS(90-F7412)) * SIN(RADIANS(90-F7411)) * COS(RADIANS(G7412-G7411))) * 6371392 * IFERROR(IF(AVERAGEIF('TT History'!$B:$B, D7411, 'TT History'!$E:$E) &gt; 9.8%, 1.1205, IF(AVERAGEIF('TT History'!$B:$B, D7411, 'TT History'!$E:$E) &gt;= 8.5%, 1.1055, 1.0525)), 1.0525)</f>
        <v>15.670798540120405</v>
      </c>
    </row>
    <row r="7412" spans="1:8" x14ac:dyDescent="0.25">
      <c r="A7412" t="s">
        <v>176</v>
      </c>
      <c r="B7412" t="str">
        <f>VLOOKUP(C7412, olt_db!$B$2:$E$70, 2, 0)</f>
        <v>OLT-SMGN-Mega_Land</v>
      </c>
      <c r="C7412" t="s">
        <v>2034</v>
      </c>
      <c r="D7412" s="42" t="s">
        <v>3031</v>
      </c>
      <c r="E7412" s="42" t="s">
        <v>2806</v>
      </c>
      <c r="F7412" s="105">
        <v>2.9443737255875901</v>
      </c>
      <c r="G7412" s="131">
        <v>99.123291212591695</v>
      </c>
      <c r="H7412" s="41">
        <f>ACOS(COS(RADIANS(90-F7413)) * COS(RADIANS(90-F7412)) + SIN(RADIANS(90-F7413)) * SIN(RADIANS(90-F7412)) * COS(RADIANS(G7413-G7412))) * 6371392 * IFERROR(IF(AVERAGEIF('TT History'!$B:$B, D7412, 'TT History'!$E:$E) &gt; 9.8%, 1.1205, IF(AVERAGEIF('TT History'!$B:$B, D7412, 'TT History'!$E:$E) &gt;= 8.5%, 1.1055, 1.0525)), 1.0525)</f>
        <v>18.052816396850865</v>
      </c>
    </row>
    <row r="7413" spans="1:8" x14ac:dyDescent="0.25">
      <c r="A7413" t="s">
        <v>176</v>
      </c>
      <c r="B7413" t="str">
        <f>VLOOKUP(C7413, olt_db!$B$2:$E$70, 2, 0)</f>
        <v>OLT-SMGN-Mega_Land</v>
      </c>
      <c r="C7413" t="s">
        <v>2034</v>
      </c>
      <c r="D7413" s="42" t="s">
        <v>3031</v>
      </c>
      <c r="E7413" s="42" t="s">
        <v>2807</v>
      </c>
      <c r="F7413" s="105">
        <v>2.9444616777923902</v>
      </c>
      <c r="G7413" s="131">
        <v>99.123418092688198</v>
      </c>
      <c r="H7413" s="41">
        <f>ACOS(COS(RADIANS(90-F7414)) * COS(RADIANS(90-F7413)) + SIN(RADIANS(90-F7414)) * SIN(RADIANS(90-F7413)) * COS(RADIANS(G7414-G7413))) * 6371392 * IFERROR(IF(AVERAGEIF('TT History'!$B:$B, D7413, 'TT History'!$E:$E) &gt; 9.8%, 1.1205, IF(AVERAGEIF('TT History'!$B:$B, D7413, 'TT History'!$E:$E) &gt;= 8.5%, 1.1055, 1.0525)), 1.0525)</f>
        <v>12.640483210342252</v>
      </c>
    </row>
    <row r="7414" spans="1:8" x14ac:dyDescent="0.25">
      <c r="A7414" t="s">
        <v>176</v>
      </c>
      <c r="B7414" t="str">
        <f>VLOOKUP(C7414, olt_db!$B$2:$E$70, 2, 0)</f>
        <v>OLT-SMGN-Mega_Land</v>
      </c>
      <c r="C7414" t="s">
        <v>2034</v>
      </c>
      <c r="D7414" s="42" t="s">
        <v>3031</v>
      </c>
      <c r="E7414" s="42" t="s">
        <v>2808</v>
      </c>
      <c r="F7414" s="105">
        <v>2.9445133349427599</v>
      </c>
      <c r="G7414" s="131">
        <v>99.123513070169693</v>
      </c>
      <c r="H7414" s="41">
        <f>ACOS(COS(RADIANS(90-F7415)) * COS(RADIANS(90-F7414)) + SIN(RADIANS(90-F7415)) * SIN(RADIANS(90-F7414)) * COS(RADIANS(G7415-G7414))) * 6371392 * IFERROR(IF(AVERAGEIF('TT History'!$B:$B, D7414, 'TT History'!$E:$E) &gt; 9.8%, 1.1205, IF(AVERAGEIF('TT History'!$B:$B, D7414, 'TT History'!$E:$E) &gt;= 8.5%, 1.1055, 1.0525)), 1.0525)</f>
        <v>19.545345433144245</v>
      </c>
    </row>
    <row r="7415" spans="1:8" x14ac:dyDescent="0.25">
      <c r="A7415" t="s">
        <v>176</v>
      </c>
      <c r="B7415" t="str">
        <f>VLOOKUP(C7415, olt_db!$B$2:$E$70, 2, 0)</f>
        <v>OLT-SMGN-Mega_Land</v>
      </c>
      <c r="C7415" t="s">
        <v>2034</v>
      </c>
      <c r="D7415" s="42" t="s">
        <v>3031</v>
      </c>
      <c r="E7415" s="42" t="s">
        <v>2809</v>
      </c>
      <c r="F7415" s="105">
        <v>2.9445859669411898</v>
      </c>
      <c r="G7415" s="131">
        <v>99.123663646737796</v>
      </c>
      <c r="H7415" s="41">
        <f>ACOS(COS(RADIANS(90-F7416)) * COS(RADIANS(90-F7415)) + SIN(RADIANS(90-F7416)) * SIN(RADIANS(90-F7415)) * COS(RADIANS(G7416-G7415))) * 6371392 * IFERROR(IF(AVERAGEIF('TT History'!$B:$B, D7415, 'TT History'!$E:$E) &gt; 9.8%, 1.1205, IF(AVERAGEIF('TT History'!$B:$B, D7415, 'TT History'!$E:$E) &gt;= 8.5%, 1.1055, 1.0525)), 1.0525)</f>
        <v>24.662993972001242</v>
      </c>
    </row>
    <row r="7416" spans="1:8" x14ac:dyDescent="0.25">
      <c r="A7416" t="s">
        <v>176</v>
      </c>
      <c r="B7416" t="str">
        <f>VLOOKUP(C7416, olt_db!$B$2:$E$70, 2, 0)</f>
        <v>OLT-SMGN-Mega_Land</v>
      </c>
      <c r="C7416" t="s">
        <v>2034</v>
      </c>
      <c r="D7416" s="42" t="s">
        <v>3031</v>
      </c>
      <c r="E7416" s="42" t="s">
        <v>2810</v>
      </c>
      <c r="F7416" s="105">
        <v>2.9446753851398602</v>
      </c>
      <c r="G7416" s="131">
        <v>99.123854708885005</v>
      </c>
      <c r="H7416" s="41">
        <f>ACOS(COS(RADIANS(90-F7417)) * COS(RADIANS(90-F7416)) + SIN(RADIANS(90-F7417)) * SIN(RADIANS(90-F7416)) * COS(RADIANS(G7417-G7416))) * 6371392 * IFERROR(IF(AVERAGEIF('TT History'!$B:$B, D7416, 'TT History'!$E:$E) &gt; 9.8%, 1.1205, IF(AVERAGEIF('TT History'!$B:$B, D7416, 'TT History'!$E:$E) &gt;= 8.5%, 1.1055, 1.0525)), 1.0525)</f>
        <v>23.7076392299495</v>
      </c>
    </row>
    <row r="7417" spans="1:8" x14ac:dyDescent="0.25">
      <c r="A7417" t="s">
        <v>176</v>
      </c>
      <c r="B7417" t="str">
        <f>VLOOKUP(C7417, olt_db!$B$2:$E$70, 2, 0)</f>
        <v>OLT-SMGN-Mega_Land</v>
      </c>
      <c r="C7417" t="s">
        <v>2034</v>
      </c>
      <c r="D7417" s="42" t="s">
        <v>3031</v>
      </c>
      <c r="E7417" s="42" t="s">
        <v>2811</v>
      </c>
      <c r="F7417" s="105">
        <v>2.9448056205397002</v>
      </c>
      <c r="G7417" s="131">
        <v>99.124010058878994</v>
      </c>
      <c r="H7417" s="41">
        <f>ACOS(COS(RADIANS(90-F7418)) * COS(RADIANS(90-F7417)) + SIN(RADIANS(90-F7418)) * SIN(RADIANS(90-F7417)) * COS(RADIANS(G7418-G7417))) * 6371392 * IFERROR(IF(AVERAGEIF('TT History'!$B:$B, D7417, 'TT History'!$E:$E) &gt; 9.8%, 1.1205, IF(AVERAGEIF('TT History'!$B:$B, D7417, 'TT History'!$E:$E) &gt;= 8.5%, 1.1055, 1.0525)), 1.0525)</f>
        <v>16.077148251857274</v>
      </c>
    </row>
    <row r="7418" spans="1:8" x14ac:dyDescent="0.25">
      <c r="A7418" t="s">
        <v>176</v>
      </c>
      <c r="B7418" t="str">
        <f>VLOOKUP(C7418, olt_db!$B$2:$E$70, 2, 0)</f>
        <v>OLT-SMGN-Mega_Land</v>
      </c>
      <c r="C7418" t="s">
        <v>2034</v>
      </c>
      <c r="D7418" s="42" t="s">
        <v>3031</v>
      </c>
      <c r="E7418" s="42" t="s">
        <v>2812</v>
      </c>
      <c r="F7418" s="105">
        <v>2.9449027567345598</v>
      </c>
      <c r="G7418" s="131">
        <v>99.124107310562295</v>
      </c>
      <c r="H7418" s="41">
        <f>ACOS(COS(RADIANS(90-F7419)) * COS(RADIANS(90-F7418)) + SIN(RADIANS(90-F7419)) * SIN(RADIANS(90-F7418)) * COS(RADIANS(G7419-G7418))) * 6371392 * IFERROR(IF(AVERAGEIF('TT History'!$B:$B, D7418, 'TT History'!$E:$E) &gt; 9.8%, 1.1205, IF(AVERAGEIF('TT History'!$B:$B, D7418, 'TT History'!$E:$E) &gt;= 8.5%, 1.1055, 1.0525)), 1.0525)</f>
        <v>10.329614833890442</v>
      </c>
    </row>
    <row r="7419" spans="1:8" x14ac:dyDescent="0.25">
      <c r="A7419" t="s">
        <v>176</v>
      </c>
      <c r="B7419" t="str">
        <f>VLOOKUP(C7419, olt_db!$B$2:$E$70, 2, 0)</f>
        <v>OLT-SMGN-Mega_Land</v>
      </c>
      <c r="C7419" t="s">
        <v>2034</v>
      </c>
      <c r="D7419" s="42" t="s">
        <v>3031</v>
      </c>
      <c r="E7419" s="42" t="s">
        <v>2813</v>
      </c>
      <c r="F7419" s="105">
        <v>2.94498932740821</v>
      </c>
      <c r="G7419" s="131">
        <v>99.124124520670904</v>
      </c>
      <c r="H7419" s="41">
        <f>ACOS(COS(RADIANS(90-F7420)) * COS(RADIANS(90-F7419)) + SIN(RADIANS(90-F7420)) * SIN(RADIANS(90-F7419)) * COS(RADIANS(G7420-G7419))) * 6371392 * IFERROR(IF(AVERAGEIF('TT History'!$B:$B, D7419, 'TT History'!$E:$E) &gt; 9.8%, 1.1205, IF(AVERAGEIF('TT History'!$B:$B, D7419, 'TT History'!$E:$E) &gt;= 8.5%, 1.1055, 1.0525)), 1.0525)</f>
        <v>13.228723732837185</v>
      </c>
    </row>
    <row r="7420" spans="1:8" x14ac:dyDescent="0.25">
      <c r="A7420" t="s">
        <v>176</v>
      </c>
      <c r="B7420" t="str">
        <f>VLOOKUP(C7420, olt_db!$B$2:$E$70, 2, 0)</f>
        <v>OLT-SMGN-Mega_Land</v>
      </c>
      <c r="C7420" t="s">
        <v>2034</v>
      </c>
      <c r="D7420" s="42" t="s">
        <v>3031</v>
      </c>
      <c r="E7420" s="42" t="s">
        <v>2814</v>
      </c>
      <c r="F7420" s="105">
        <v>2.9450975855897599</v>
      </c>
      <c r="G7420" s="131">
        <v>99.1240919909757</v>
      </c>
      <c r="H7420" s="41">
        <f>ACOS(COS(RADIANS(90-F7421)) * COS(RADIANS(90-F7420)) + SIN(RADIANS(90-F7421)) * SIN(RADIANS(90-F7420)) * COS(RADIANS(G7421-G7420))) * 6371392 * IFERROR(IF(AVERAGEIF('TT History'!$B:$B, D7420, 'TT History'!$E:$E) &gt; 9.8%, 1.1205, IF(AVERAGEIF('TT History'!$B:$B, D7420, 'TT History'!$E:$E) &gt;= 8.5%, 1.1055, 1.0525)), 1.0525)</f>
        <v>19.202612444777085</v>
      </c>
    </row>
    <row r="7421" spans="1:8" x14ac:dyDescent="0.25">
      <c r="A7421" t="s">
        <v>176</v>
      </c>
      <c r="B7421" t="str">
        <f>VLOOKUP(C7421, olt_db!$B$2:$E$70, 2, 0)</f>
        <v>OLT-SMGN-Mega_Land</v>
      </c>
      <c r="C7421" t="s">
        <v>2034</v>
      </c>
      <c r="D7421" s="42" t="s">
        <v>3031</v>
      </c>
      <c r="E7421" s="42" t="s">
        <v>2815</v>
      </c>
      <c r="F7421" s="105">
        <v>2.9452179337194799</v>
      </c>
      <c r="G7421" s="131">
        <v>99.123980332183905</v>
      </c>
      <c r="H7421" s="41">
        <f>ACOS(COS(RADIANS(90-F7422)) * COS(RADIANS(90-F7421)) + SIN(RADIANS(90-F7422)) * SIN(RADIANS(90-F7421)) * COS(RADIANS(G7422-G7421))) * 6371392 * IFERROR(IF(AVERAGEIF('TT History'!$B:$B, D7421, 'TT History'!$E:$E) &gt; 9.8%, 1.1205, IF(AVERAGEIF('TT History'!$B:$B, D7421, 'TT History'!$E:$E) &gt;= 8.5%, 1.1055, 1.0525)), 1.0525)</f>
        <v>23.153635955503038</v>
      </c>
    </row>
    <row r="7422" spans="1:8" x14ac:dyDescent="0.25">
      <c r="A7422" t="s">
        <v>176</v>
      </c>
      <c r="B7422" t="str">
        <f>VLOOKUP(C7422, olt_db!$B$2:$E$70, 2, 0)</f>
        <v>OLT-SMGN-Mega_Land</v>
      </c>
      <c r="C7422" t="s">
        <v>2034</v>
      </c>
      <c r="D7422" s="42" t="s">
        <v>3031</v>
      </c>
      <c r="E7422" s="42" t="s">
        <v>2816</v>
      </c>
      <c r="F7422" s="105">
        <v>2.9453865036821298</v>
      </c>
      <c r="G7422" s="131">
        <v>99.123876659868998</v>
      </c>
      <c r="H7422" s="41">
        <f>ACOS(COS(RADIANS(90-F7423)) * COS(RADIANS(90-F7422)) + SIN(RADIANS(90-F7423)) * SIN(RADIANS(90-F7422)) * COS(RADIANS(G7423-G7422))) * 6371392 * IFERROR(IF(AVERAGEIF('TT History'!$B:$B, D7422, 'TT History'!$E:$E) &gt; 9.8%, 1.1205, IF(AVERAGEIF('TT History'!$B:$B, D7422, 'TT History'!$E:$E) &gt;= 8.5%, 1.1055, 1.0525)), 1.0525)</f>
        <v>24.380195783521103</v>
      </c>
    </row>
    <row r="7423" spans="1:8" x14ac:dyDescent="0.25">
      <c r="A7423" t="s">
        <v>176</v>
      </c>
      <c r="B7423" t="str">
        <f>VLOOKUP(C7423, olt_db!$B$2:$E$70, 2, 0)</f>
        <v>OLT-SMGN-Mega_Land</v>
      </c>
      <c r="C7423" t="s">
        <v>2034</v>
      </c>
      <c r="D7423" s="42" t="s">
        <v>3031</v>
      </c>
      <c r="E7423" s="42" t="s">
        <v>2817</v>
      </c>
      <c r="F7423" s="105">
        <v>2.9455872070306501</v>
      </c>
      <c r="G7423" s="131">
        <v>99.123820822292899</v>
      </c>
      <c r="H7423" s="41">
        <f>ACOS(COS(RADIANS(90-F7424)) * COS(RADIANS(90-F7423)) + SIN(RADIANS(90-F7424)) * SIN(RADIANS(90-F7423)) * COS(RADIANS(G7424-G7423))) * 6371392 * IFERROR(IF(AVERAGEIF('TT History'!$B:$B, D7423, 'TT History'!$E:$E) &gt; 9.8%, 1.1205, IF(AVERAGEIF('TT History'!$B:$B, D7423, 'TT History'!$E:$E) &gt;= 8.5%, 1.1055, 1.0525)), 1.0525)</f>
        <v>17.454965615077157</v>
      </c>
    </row>
    <row r="7424" spans="1:8" x14ac:dyDescent="0.25">
      <c r="A7424" t="s">
        <v>176</v>
      </c>
      <c r="B7424" t="str">
        <f>VLOOKUP(C7424, olt_db!$B$2:$E$70, 2, 0)</f>
        <v>OLT-SMGN-Mega_Land</v>
      </c>
      <c r="C7424" t="s">
        <v>2034</v>
      </c>
      <c r="D7424" s="42" t="s">
        <v>3031</v>
      </c>
      <c r="E7424" s="42" t="s">
        <v>2818</v>
      </c>
      <c r="F7424" s="105">
        <v>2.94573514491975</v>
      </c>
      <c r="G7424" s="131">
        <v>99.123801950818702</v>
      </c>
      <c r="H7424" s="41">
        <f>ACOS(COS(RADIANS(90-F7425)) * COS(RADIANS(90-F7424)) + SIN(RADIANS(90-F7425)) * SIN(RADIANS(90-F7424)) * COS(RADIANS(G7425-G7424))) * 6371392 * IFERROR(IF(AVERAGEIF('TT History'!$B:$B, D7424, 'TT History'!$E:$E) &gt; 9.8%, 1.1205, IF(AVERAGEIF('TT History'!$B:$B, D7424, 'TT History'!$E:$E) &gt;= 8.5%, 1.1055, 1.0525)), 1.0525)</f>
        <v>13.543506524070295</v>
      </c>
    </row>
    <row r="7425" spans="1:8" x14ac:dyDescent="0.25">
      <c r="A7425" t="s">
        <v>176</v>
      </c>
      <c r="B7425" t="str">
        <f>VLOOKUP(C7425, olt_db!$B$2:$E$70, 2, 0)</f>
        <v>OLT-SMGN-Mega_Land</v>
      </c>
      <c r="C7425" t="s">
        <v>2034</v>
      </c>
      <c r="D7425" s="42" t="s">
        <v>3031</v>
      </c>
      <c r="E7425" s="42" t="s">
        <v>2819</v>
      </c>
      <c r="F7425" s="105">
        <v>2.9458407897056502</v>
      </c>
      <c r="G7425" s="131">
        <v>99.123849230676001</v>
      </c>
      <c r="H7425" s="41">
        <f>ACOS(COS(RADIANS(90-F7426)) * COS(RADIANS(90-F7425)) + SIN(RADIANS(90-F7426)) * SIN(RADIANS(90-F7425)) * COS(RADIANS(G7426-G7425))) * 6371392 * IFERROR(IF(AVERAGEIF('TT History'!$B:$B, D7425, 'TT History'!$E:$E) &gt; 9.8%, 1.1205, IF(AVERAGEIF('TT History'!$B:$B, D7425, 'TT History'!$E:$E) &gt;= 8.5%, 1.1055, 1.0525)), 1.0525)</f>
        <v>12.992627142527532</v>
      </c>
    </row>
    <row r="7426" spans="1:8" x14ac:dyDescent="0.25">
      <c r="A7426" t="s">
        <v>176</v>
      </c>
      <c r="B7426" t="str">
        <f>VLOOKUP(C7426, olt_db!$B$2:$E$70, 2, 0)</f>
        <v>OLT-SMGN-Mega_Land</v>
      </c>
      <c r="C7426" t="s">
        <v>2034</v>
      </c>
      <c r="D7426" s="42" t="s">
        <v>3031</v>
      </c>
      <c r="E7426" s="42" t="s">
        <v>2820</v>
      </c>
      <c r="F7426" s="105">
        <v>2.9459069171651802</v>
      </c>
      <c r="G7426" s="131">
        <v>99.1239385138865</v>
      </c>
      <c r="H7426" s="41">
        <f>ACOS(COS(RADIANS(90-F7427)) * COS(RADIANS(90-F7426)) + SIN(RADIANS(90-F7427)) * SIN(RADIANS(90-F7426)) * COS(RADIANS(G7427-G7426))) * 6371392 * IFERROR(IF(AVERAGEIF('TT History'!$B:$B, D7426, 'TT History'!$E:$E) &gt; 9.8%, 1.1205, IF(AVERAGEIF('TT History'!$B:$B, D7426, 'TT History'!$E:$E) &gt;= 8.5%, 1.1055, 1.0525)), 1.0525)</f>
        <v>18.136143048482722</v>
      </c>
    </row>
    <row r="7427" spans="1:8" x14ac:dyDescent="0.25">
      <c r="A7427" t="s">
        <v>176</v>
      </c>
      <c r="B7427" t="str">
        <f>VLOOKUP(C7427, olt_db!$B$2:$E$70, 2, 0)</f>
        <v>OLT-SMGN-Mega_Land</v>
      </c>
      <c r="C7427" t="s">
        <v>2034</v>
      </c>
      <c r="D7427" s="42" t="s">
        <v>3031</v>
      </c>
      <c r="E7427" s="42" t="s">
        <v>2821</v>
      </c>
      <c r="F7427" s="105">
        <v>2.9459524697258899</v>
      </c>
      <c r="G7427" s="131">
        <v>99.124086822352396</v>
      </c>
      <c r="H7427" s="41">
        <f>ACOS(COS(RADIANS(90-F7428)) * COS(RADIANS(90-F7427)) + SIN(RADIANS(90-F7428)) * SIN(RADIANS(90-F7427)) * COS(RADIANS(G7428-G7427))) * 6371392 * IFERROR(IF(AVERAGEIF('TT History'!$B:$B, D7427, 'TT History'!$E:$E) &gt; 9.8%, 1.1205, IF(AVERAGEIF('TT History'!$B:$B, D7427, 'TT History'!$E:$E) &gt;= 8.5%, 1.1055, 1.0525)), 1.0525)</f>
        <v>14.486792412562203</v>
      </c>
    </row>
    <row r="7428" spans="1:8" x14ac:dyDescent="0.25">
      <c r="A7428" t="s">
        <v>176</v>
      </c>
      <c r="B7428" t="str">
        <f>VLOOKUP(C7428, olt_db!$B$2:$E$70, 2, 0)</f>
        <v>OLT-SMGN-Mega_Land</v>
      </c>
      <c r="C7428" t="s">
        <v>2034</v>
      </c>
      <c r="D7428" s="42" t="s">
        <v>3031</v>
      </c>
      <c r="E7428" s="42" t="s">
        <v>2822</v>
      </c>
      <c r="F7428" s="105">
        <v>2.9459939790744198</v>
      </c>
      <c r="G7428" s="131">
        <v>99.124203583291802</v>
      </c>
      <c r="H7428" s="41">
        <f>ACOS(COS(RADIANS(90-F7429)) * COS(RADIANS(90-F7428)) + SIN(RADIANS(90-F7429)) * SIN(RADIANS(90-F7428)) * COS(RADIANS(G7429-G7428))) * 6371392 * IFERROR(IF(AVERAGEIF('TT History'!$B:$B, D7428, 'TT History'!$E:$E) &gt; 9.8%, 1.1205, IF(AVERAGEIF('TT History'!$B:$B, D7428, 'TT History'!$E:$E) &gt;= 8.5%, 1.1055, 1.0525)), 1.0525)</f>
        <v>13.072309057130365</v>
      </c>
    </row>
    <row r="7429" spans="1:8" x14ac:dyDescent="0.25">
      <c r="A7429" t="s">
        <v>176</v>
      </c>
      <c r="B7429" t="str">
        <f>VLOOKUP(C7429, olt_db!$B$2:$E$70, 2, 0)</f>
        <v>OLT-SMGN-Mega_Land</v>
      </c>
      <c r="C7429" t="s">
        <v>2034</v>
      </c>
      <c r="D7429" s="42" t="s">
        <v>3031</v>
      </c>
      <c r="E7429" s="42" t="s">
        <v>2823</v>
      </c>
      <c r="F7429" s="105">
        <v>2.94602726162204</v>
      </c>
      <c r="G7429" s="131">
        <v>99.124310341698504</v>
      </c>
      <c r="H7429" s="41">
        <f>ACOS(COS(RADIANS(90-F7430)) * COS(RADIANS(90-F7429)) + SIN(RADIANS(90-F7430)) * SIN(RADIANS(90-F7429)) * COS(RADIANS(G7430-G7429))) * 6371392 * IFERROR(IF(AVERAGEIF('TT History'!$B:$B, D7429, 'TT History'!$E:$E) &gt; 9.8%, 1.1205, IF(AVERAGEIF('TT History'!$B:$B, D7429, 'TT History'!$E:$E) &gt;= 8.5%, 1.1055, 1.0525)), 1.0525)</f>
        <v>13.645601159806361</v>
      </c>
    </row>
    <row r="7430" spans="1:8" x14ac:dyDescent="0.25">
      <c r="A7430" t="s">
        <v>176</v>
      </c>
      <c r="B7430" t="str">
        <f>VLOOKUP(C7430, olt_db!$B$2:$E$70, 2, 0)</f>
        <v>OLT-SMGN-Mega_Land</v>
      </c>
      <c r="C7430" t="s">
        <v>2034</v>
      </c>
      <c r="D7430" s="42" t="s">
        <v>3031</v>
      </c>
      <c r="E7430" s="42" t="s">
        <v>2824</v>
      </c>
      <c r="F7430" s="105">
        <v>2.94609629096847</v>
      </c>
      <c r="G7430" s="131">
        <v>99.124404425445505</v>
      </c>
      <c r="H7430" s="41">
        <f>ACOS(COS(RADIANS(90-F7431)) * COS(RADIANS(90-F7430)) + SIN(RADIANS(90-F7431)) * SIN(RADIANS(90-F7430)) * COS(RADIANS(G7431-G7430))) * 6371392 * IFERROR(IF(AVERAGEIF('TT History'!$B:$B, D7430, 'TT History'!$E:$E) &gt; 9.8%, 1.1205, IF(AVERAGEIF('TT History'!$B:$B, D7430, 'TT History'!$E:$E) &gt;= 8.5%, 1.1055, 1.0525)), 1.0525)</f>
        <v>18.157327407571639</v>
      </c>
    </row>
    <row r="7431" spans="1:8" x14ac:dyDescent="0.25">
      <c r="A7431" t="s">
        <v>176</v>
      </c>
      <c r="B7431" t="str">
        <f>VLOOKUP(C7431, olt_db!$B$2:$E$70, 2, 0)</f>
        <v>OLT-SMGN-Mega_Land</v>
      </c>
      <c r="C7431" t="s">
        <v>2034</v>
      </c>
      <c r="D7431" s="42" t="s">
        <v>3031</v>
      </c>
      <c r="E7431" s="42" t="s">
        <v>2825</v>
      </c>
      <c r="F7431" s="105">
        <v>2.9461989212820301</v>
      </c>
      <c r="G7431" s="131">
        <v>99.124520919053793</v>
      </c>
      <c r="H7431" s="41">
        <f>ACOS(COS(RADIANS(90-F7432)) * COS(RADIANS(90-F7431)) + SIN(RADIANS(90-F7432)) * SIN(RADIANS(90-F7431)) * COS(RADIANS(G7432-G7431))) * 6371392 * IFERROR(IF(AVERAGEIF('TT History'!$B:$B, D7431, 'TT History'!$E:$E) &gt; 9.8%, 1.1205, IF(AVERAGEIF('TT History'!$B:$B, D7431, 'TT History'!$E:$E) &gt;= 8.5%, 1.1055, 1.0525)), 1.0525)</f>
        <v>13.107398471166</v>
      </c>
    </row>
    <row r="7432" spans="1:8" x14ac:dyDescent="0.25">
      <c r="A7432" t="s">
        <v>176</v>
      </c>
      <c r="B7432" t="str">
        <f>VLOOKUP(C7432, olt_db!$B$2:$E$70, 2, 0)</f>
        <v>OLT-SMGN-Mega_Land</v>
      </c>
      <c r="C7432" t="s">
        <v>2034</v>
      </c>
      <c r="D7432" s="42" t="s">
        <v>3031</v>
      </c>
      <c r="E7432" s="42" t="s">
        <v>2826</v>
      </c>
      <c r="F7432" s="105">
        <v>2.9462716936651798</v>
      </c>
      <c r="G7432" s="131">
        <v>99.124606157816402</v>
      </c>
      <c r="H7432" s="41">
        <f>ACOS(COS(RADIANS(90-F7433)) * COS(RADIANS(90-F7432)) + SIN(RADIANS(90-F7433)) * SIN(RADIANS(90-F7432)) * COS(RADIANS(G7433-G7432))) * 6371392 * IFERROR(IF(AVERAGEIF('TT History'!$B:$B, D7432, 'TT History'!$E:$E) &gt; 9.8%, 1.1205, IF(AVERAGEIF('TT History'!$B:$B, D7432, 'TT History'!$E:$E) &gt;= 8.5%, 1.1055, 1.0525)), 1.0525)</f>
        <v>12.475895881558394</v>
      </c>
    </row>
    <row r="7433" spans="1:8" x14ac:dyDescent="0.25">
      <c r="A7433" t="s">
        <v>176</v>
      </c>
      <c r="B7433" t="str">
        <f>VLOOKUP(C7433, olt_db!$B$2:$E$70, 2, 0)</f>
        <v>OLT-SMGN-Mega_Land</v>
      </c>
      <c r="C7433" t="s">
        <v>2034</v>
      </c>
      <c r="D7433" s="42" t="s">
        <v>3031</v>
      </c>
      <c r="E7433" s="42" t="s">
        <v>2827</v>
      </c>
      <c r="F7433" s="105">
        <v>2.9463190079808599</v>
      </c>
      <c r="G7433" s="131">
        <v>99.1247018047643</v>
      </c>
      <c r="H7433" s="41">
        <f>ACOS(COS(RADIANS(90-F7434)) * COS(RADIANS(90-F7433)) + SIN(RADIANS(90-F7434)) * SIN(RADIANS(90-F7433)) * COS(RADIANS(G7434-G7433))) * 6371392 * IFERROR(IF(AVERAGEIF('TT History'!$B:$B, D7433, 'TT History'!$E:$E) &gt; 9.8%, 1.1205, IF(AVERAGEIF('TT History'!$B:$B, D7433, 'TT History'!$E:$E) &gt;= 8.5%, 1.1055, 1.0525)), 1.0525)</f>
        <v>12.27336344125742</v>
      </c>
    </row>
    <row r="7434" spans="1:8" x14ac:dyDescent="0.25">
      <c r="A7434" t="s">
        <v>176</v>
      </c>
      <c r="B7434" t="str">
        <f>VLOOKUP(C7434, olt_db!$B$2:$E$70, 2, 0)</f>
        <v>OLT-SMGN-Mega_Land</v>
      </c>
      <c r="C7434" t="s">
        <v>2034</v>
      </c>
      <c r="D7434" s="42" t="s">
        <v>3031</v>
      </c>
      <c r="E7434" s="42" t="s">
        <v>2828</v>
      </c>
      <c r="F7434" s="105">
        <v>2.94636802938872</v>
      </c>
      <c r="G7434" s="131">
        <v>99.1247946263085</v>
      </c>
      <c r="H7434" s="41">
        <f>ACOS(COS(RADIANS(90-F7435)) * COS(RADIANS(90-F7434)) + SIN(RADIANS(90-F7435)) * SIN(RADIANS(90-F7434)) * COS(RADIANS(G7435-G7434))) * 6371392 * IFERROR(IF(AVERAGEIF('TT History'!$B:$B, D7434, 'TT History'!$E:$E) &gt; 9.8%, 1.1205, IF(AVERAGEIF('TT History'!$B:$B, D7434, 'TT History'!$E:$E) &gt;= 8.5%, 1.1055, 1.0525)), 1.0525)</f>
        <v>12.901622877457619</v>
      </c>
    </row>
    <row r="7435" spans="1:8" x14ac:dyDescent="0.25">
      <c r="A7435" t="s">
        <v>176</v>
      </c>
      <c r="B7435" t="str">
        <f>VLOOKUP(C7435, olt_db!$B$2:$E$70, 2, 0)</f>
        <v>OLT-SMGN-Mega_Land</v>
      </c>
      <c r="C7435" t="s">
        <v>2034</v>
      </c>
      <c r="D7435" s="42" t="s">
        <v>3031</v>
      </c>
      <c r="E7435" s="42" t="s">
        <v>2829</v>
      </c>
      <c r="F7435" s="105">
        <v>2.9464252668927502</v>
      </c>
      <c r="G7435" s="131">
        <v>99.124888953810995</v>
      </c>
      <c r="H7435" s="41">
        <f>ACOS(COS(RADIANS(90-F7436)) * COS(RADIANS(90-F7435)) + SIN(RADIANS(90-F7436)) * SIN(RADIANS(90-F7435)) * COS(RADIANS(G7436-G7435))) * 6371392 * IFERROR(IF(AVERAGEIF('TT History'!$B:$B, D7435, 'TT History'!$E:$E) &gt; 9.8%, 1.1205, IF(AVERAGEIF('TT History'!$B:$B, D7435, 'TT History'!$E:$E) &gt;= 8.5%, 1.1055, 1.0525)), 1.0525)</f>
        <v>13.058170423189509</v>
      </c>
    </row>
    <row r="7436" spans="1:8" x14ac:dyDescent="0.25">
      <c r="A7436" t="s">
        <v>176</v>
      </c>
      <c r="B7436" t="str">
        <f>VLOOKUP(C7436, olt_db!$B$2:$E$70, 2, 0)</f>
        <v>OLT-SMGN-Mega_Land</v>
      </c>
      <c r="C7436" t="s">
        <v>2034</v>
      </c>
      <c r="D7436" s="42" t="s">
        <v>3031</v>
      </c>
      <c r="E7436" s="42" t="s">
        <v>2830</v>
      </c>
      <c r="F7436" s="105">
        <v>2.9464894892575799</v>
      </c>
      <c r="G7436" s="131">
        <v>99.124980304604307</v>
      </c>
      <c r="H7436" s="41">
        <f>ACOS(COS(RADIANS(90-F7437)) * COS(RADIANS(90-F7436)) + SIN(RADIANS(90-F7437)) * SIN(RADIANS(90-F7436)) * COS(RADIANS(G7437-G7436))) * 6371392 * IFERROR(IF(AVERAGEIF('TT History'!$B:$B, D7436, 'TT History'!$E:$E) &gt; 9.8%, 1.1205, IF(AVERAGEIF('TT History'!$B:$B, D7436, 'TT History'!$E:$E) &gt;= 8.5%, 1.1055, 1.0525)), 1.0525)</f>
        <v>10.342656367684803</v>
      </c>
    </row>
    <row r="7437" spans="1:8" x14ac:dyDescent="0.25">
      <c r="A7437" t="s">
        <v>176</v>
      </c>
      <c r="B7437" t="str">
        <f>VLOOKUP(C7437, olt_db!$B$2:$E$70, 2, 0)</f>
        <v>OLT-SMGN-Mega_Land</v>
      </c>
      <c r="C7437" t="s">
        <v>2034</v>
      </c>
      <c r="D7437" s="42" t="s">
        <v>3031</v>
      </c>
      <c r="E7437" s="42" t="s">
        <v>2831</v>
      </c>
      <c r="F7437" s="105">
        <v>2.9465470640072602</v>
      </c>
      <c r="G7437" s="131">
        <v>99.125047429800802</v>
      </c>
      <c r="H7437" s="41">
        <f>ACOS(COS(RADIANS(90-F7438)) * COS(RADIANS(90-F7437)) + SIN(RADIANS(90-F7438)) * SIN(RADIANS(90-F7437)) * COS(RADIANS(G7438-G7437))) * 6371392 * IFERROR(IF(AVERAGEIF('TT History'!$B:$B, D7437, 'TT History'!$E:$E) &gt; 9.8%, 1.1205, IF(AVERAGEIF('TT History'!$B:$B, D7437, 'TT History'!$E:$E) &gt;= 8.5%, 1.1055, 1.0525)), 1.0525)</f>
        <v>11.952282011659639</v>
      </c>
    </row>
    <row r="7438" spans="1:8" x14ac:dyDescent="0.25">
      <c r="A7438" t="s">
        <v>176</v>
      </c>
      <c r="B7438" t="str">
        <f>VLOOKUP(C7438, olt_db!$B$2:$E$70, 2, 0)</f>
        <v>OLT-SMGN-Mega_Land</v>
      </c>
      <c r="C7438" t="s">
        <v>2034</v>
      </c>
      <c r="D7438" s="42" t="s">
        <v>3031</v>
      </c>
      <c r="E7438" s="42" t="s">
        <v>2832</v>
      </c>
      <c r="F7438" s="105">
        <v>2.9466352254189898</v>
      </c>
      <c r="G7438" s="131">
        <v>99.125099043054107</v>
      </c>
      <c r="H7438" s="41">
        <f>ACOS(COS(RADIANS(90-F7439)) * COS(RADIANS(90-F7438)) + SIN(RADIANS(90-F7439)) * SIN(RADIANS(90-F7438)) * COS(RADIANS(G7439-G7438))) * 6371392 * IFERROR(IF(AVERAGEIF('TT History'!$B:$B, D7438, 'TT History'!$E:$E) &gt; 9.8%, 1.1205, IF(AVERAGEIF('TT History'!$B:$B, D7438, 'TT History'!$E:$E) &gt;= 8.5%, 1.1055, 1.0525)), 1.0525)</f>
        <v>13.04478193594084</v>
      </c>
    </row>
    <row r="7439" spans="1:8" x14ac:dyDescent="0.25">
      <c r="A7439" t="s">
        <v>176</v>
      </c>
      <c r="B7439" t="str">
        <f>VLOOKUP(C7439, olt_db!$B$2:$E$70, 2, 0)</f>
        <v>OLT-SMGN-Mega_Land</v>
      </c>
      <c r="C7439" t="s">
        <v>2034</v>
      </c>
      <c r="D7439" s="42" t="s">
        <v>3031</v>
      </c>
      <c r="E7439" s="42" t="s">
        <v>2833</v>
      </c>
      <c r="F7439" s="105">
        <v>2.9467464772856902</v>
      </c>
      <c r="G7439" s="131">
        <v>99.1251057957667</v>
      </c>
      <c r="H7439" s="41">
        <f>ACOS(COS(RADIANS(90-F7440)) * COS(RADIANS(90-F7439)) + SIN(RADIANS(90-F7440)) * SIN(RADIANS(90-F7439)) * COS(RADIANS(G7440-G7439))) * 6371392 * IFERROR(IF(AVERAGEIF('TT History'!$B:$B, D7439, 'TT History'!$E:$E) &gt; 9.8%, 1.1205, IF(AVERAGEIF('TT History'!$B:$B, D7439, 'TT History'!$E:$E) &gt;= 8.5%, 1.1055, 1.0525)), 1.0525)</f>
        <v>12.886522159054014</v>
      </c>
    </row>
    <row r="7440" spans="1:8" x14ac:dyDescent="0.25">
      <c r="A7440" t="s">
        <v>176</v>
      </c>
      <c r="B7440" t="str">
        <f>VLOOKUP(C7440, olt_db!$B$2:$E$70, 2, 0)</f>
        <v>OLT-SMGN-Mega_Land</v>
      </c>
      <c r="C7440" t="s">
        <v>2034</v>
      </c>
      <c r="D7440" s="42" t="s">
        <v>3031</v>
      </c>
      <c r="E7440" s="42" t="s">
        <v>2834</v>
      </c>
      <c r="F7440" s="105">
        <v>2.9468538808157301</v>
      </c>
      <c r="G7440" s="131">
        <v>99.125081529060395</v>
      </c>
      <c r="H7440" s="41">
        <f>ACOS(COS(RADIANS(90-F7441)) * COS(RADIANS(90-F7440)) + SIN(RADIANS(90-F7441)) * SIN(RADIANS(90-F7440)) * COS(RADIANS(G7441-G7440))) * 6371392 * IFERROR(IF(AVERAGEIF('TT History'!$B:$B, D7440, 'TT History'!$E:$E) &gt; 9.8%, 1.1205, IF(AVERAGEIF('TT History'!$B:$B, D7440, 'TT History'!$E:$E) &gt;= 8.5%, 1.1055, 1.0525)), 1.0525)</f>
        <v>16.123661594908974</v>
      </c>
    </row>
    <row r="7441" spans="1:8" x14ac:dyDescent="0.25">
      <c r="A7441" t="s">
        <v>176</v>
      </c>
      <c r="B7441" t="str">
        <f>VLOOKUP(C7441, olt_db!$B$2:$E$70, 2, 0)</f>
        <v>OLT-SMGN-Mega_Land</v>
      </c>
      <c r="C7441" t="s">
        <v>2034</v>
      </c>
      <c r="D7441" s="42" t="s">
        <v>3031</v>
      </c>
      <c r="E7441" s="42" t="s">
        <v>2835</v>
      </c>
      <c r="F7441" s="105">
        <v>2.9469832012619301</v>
      </c>
      <c r="G7441" s="131">
        <v>99.125033984858405</v>
      </c>
      <c r="H7441" s="41">
        <f>ACOS(COS(RADIANS(90-F7442)) * COS(RADIANS(90-F7441)) + SIN(RADIANS(90-F7442)) * SIN(RADIANS(90-F7441)) * COS(RADIANS(G7442-G7441))) * 6371392 * IFERROR(IF(AVERAGEIF('TT History'!$B:$B, D7441, 'TT History'!$E:$E) &gt; 9.8%, 1.1205, IF(AVERAGEIF('TT History'!$B:$B, D7441, 'TT History'!$E:$E) &gt;= 8.5%, 1.1055, 1.0525)), 1.0525)</f>
        <v>14.408695926791591</v>
      </c>
    </row>
    <row r="7442" spans="1:8" x14ac:dyDescent="0.25">
      <c r="A7442" t="s">
        <v>176</v>
      </c>
      <c r="B7442" t="str">
        <f>VLOOKUP(C7442, olt_db!$B$2:$E$70, 2, 0)</f>
        <v>OLT-SMGN-Mega_Land</v>
      </c>
      <c r="C7442" t="s">
        <v>2034</v>
      </c>
      <c r="D7442" s="42" t="s">
        <v>3031</v>
      </c>
      <c r="E7442" s="42" t="s">
        <v>2836</v>
      </c>
      <c r="F7442" s="105">
        <v>2.9471011379262801</v>
      </c>
      <c r="G7442" s="131">
        <v>99.124998616342594</v>
      </c>
      <c r="H7442" s="41">
        <f>ACOS(COS(RADIANS(90-F7443)) * COS(RADIANS(90-F7442)) + SIN(RADIANS(90-F7443)) * SIN(RADIANS(90-F7442)) * COS(RADIANS(G7443-G7442))) * 6371392 * IFERROR(IF(AVERAGEIF('TT History'!$B:$B, D7442, 'TT History'!$E:$E) &gt; 9.8%, 1.1205, IF(AVERAGEIF('TT History'!$B:$B, D7442, 'TT History'!$E:$E) &gt;= 8.5%, 1.1055, 1.0525)), 1.0525)</f>
        <v>13.127190129517647</v>
      </c>
    </row>
    <row r="7443" spans="1:8" x14ac:dyDescent="0.25">
      <c r="A7443" t="s">
        <v>176</v>
      </c>
      <c r="B7443" t="str">
        <f>VLOOKUP(C7443, olt_db!$B$2:$E$70, 2, 0)</f>
        <v>OLT-SMGN-Mega_Land</v>
      </c>
      <c r="C7443" t="s">
        <v>2034</v>
      </c>
      <c r="D7443" s="42" t="s">
        <v>3031</v>
      </c>
      <c r="E7443" s="42" t="s">
        <v>2837</v>
      </c>
      <c r="F7443" s="105">
        <v>2.9472083425844602</v>
      </c>
      <c r="G7443" s="131">
        <v>99.124965613994306</v>
      </c>
      <c r="H7443" s="41">
        <f>ACOS(COS(RADIANS(90-F7444)) * COS(RADIANS(90-F7443)) + SIN(RADIANS(90-F7444)) * SIN(RADIANS(90-F7443)) * COS(RADIANS(G7444-G7443))) * 6371392 * IFERROR(IF(AVERAGEIF('TT History'!$B:$B, D7443, 'TT History'!$E:$E) &gt; 9.8%, 1.1205, IF(AVERAGEIF('TT History'!$B:$B, D7443, 'TT History'!$E:$E) &gt;= 8.5%, 1.1055, 1.0525)), 1.0525)</f>
        <v>18.198250486356514</v>
      </c>
    </row>
    <row r="7444" spans="1:8" x14ac:dyDescent="0.25">
      <c r="A7444" t="s">
        <v>176</v>
      </c>
      <c r="B7444" t="str">
        <f>VLOOKUP(C7444, olt_db!$B$2:$E$70, 2, 0)</f>
        <v>OLT-SMGN-Mega_Land</v>
      </c>
      <c r="C7444" t="s">
        <v>2034</v>
      </c>
      <c r="D7444" s="42" t="s">
        <v>3031</v>
      </c>
      <c r="E7444" s="42" t="s">
        <v>2838</v>
      </c>
      <c r="F7444" s="105">
        <v>2.9473638136462998</v>
      </c>
      <c r="G7444" s="131">
        <v>99.124967711518906</v>
      </c>
      <c r="H7444" s="41">
        <f>ACOS(COS(RADIANS(90-F7445)) * COS(RADIANS(90-F7444)) + SIN(RADIANS(90-F7445)) * SIN(RADIANS(90-F7444)) * COS(RADIANS(G7445-G7444))) * 6371392 * IFERROR(IF(AVERAGEIF('TT History'!$B:$B, D7444, 'TT History'!$E:$E) &gt; 9.8%, 1.1205, IF(AVERAGEIF('TT History'!$B:$B, D7444, 'TT History'!$E:$E) &gt;= 8.5%, 1.1055, 1.0525)), 1.0525)</f>
        <v>14.267674883911042</v>
      </c>
    </row>
    <row r="7445" spans="1:8" x14ac:dyDescent="0.25">
      <c r="A7445" t="s">
        <v>176</v>
      </c>
      <c r="B7445" t="str">
        <f>VLOOKUP(C7445, olt_db!$B$2:$E$70, 2, 0)</f>
        <v>OLT-SMGN-Mega_Land</v>
      </c>
      <c r="C7445" t="s">
        <v>2034</v>
      </c>
      <c r="D7445" s="42" t="s">
        <v>3031</v>
      </c>
      <c r="E7445" s="42" t="s">
        <v>2839</v>
      </c>
      <c r="F7445" s="105">
        <v>2.9474857040064202</v>
      </c>
      <c r="G7445" s="131">
        <v>99.124969659775005</v>
      </c>
      <c r="H7445" s="41">
        <f>ACOS(COS(RADIANS(90-F7446)) * COS(RADIANS(90-F7445)) + SIN(RADIANS(90-F7446)) * SIN(RADIANS(90-F7445)) * COS(RADIANS(G7446-G7445))) * 6371392 * IFERROR(IF(AVERAGEIF('TT History'!$B:$B, D7445, 'TT History'!$E:$E) &gt; 9.8%, 1.1205, IF(AVERAGEIF('TT History'!$B:$B, D7445, 'TT History'!$E:$E) &gt;= 8.5%, 1.1055, 1.0525)), 1.0525)</f>
        <v>14.52980708120943</v>
      </c>
    </row>
    <row r="7446" spans="1:8" x14ac:dyDescent="0.25">
      <c r="A7446" t="s">
        <v>176</v>
      </c>
      <c r="B7446" t="str">
        <f>VLOOKUP(C7446, olt_db!$B$2:$E$70, 2, 0)</f>
        <v>OLT-SMGN-Mega_Land</v>
      </c>
      <c r="C7446" t="s">
        <v>2034</v>
      </c>
      <c r="D7446" s="42" t="s">
        <v>3031</v>
      </c>
      <c r="E7446" s="42" t="s">
        <v>2840</v>
      </c>
      <c r="F7446" s="105">
        <v>2.9476097887122998</v>
      </c>
      <c r="G7446" s="131">
        <v>99.124973492873707</v>
      </c>
      <c r="H7446" s="41">
        <f>ACOS(COS(RADIANS(90-F7447)) * COS(RADIANS(90-F7446)) + SIN(RADIANS(90-F7447)) * SIN(RADIANS(90-F7446)) * COS(RADIANS(G7447-G7446))) * 6371392 * IFERROR(IF(AVERAGEIF('TT History'!$B:$B, D7446, 'TT History'!$E:$E) &gt; 9.8%, 1.1205, IF(AVERAGEIF('TT History'!$B:$B, D7446, 'TT History'!$E:$E) &gt;= 8.5%, 1.1055, 1.0525)), 1.0525)</f>
        <v>14.680216094023518</v>
      </c>
    </row>
    <row r="7447" spans="1:8" x14ac:dyDescent="0.25">
      <c r="A7447" t="s">
        <v>176</v>
      </c>
      <c r="B7447" t="str">
        <f>VLOOKUP(C7447, olt_db!$B$2:$E$70, 2, 0)</f>
        <v>OLT-SMGN-Mega_Land</v>
      </c>
      <c r="C7447" t="s">
        <v>2034</v>
      </c>
      <c r="D7447" s="42" t="s">
        <v>3031</v>
      </c>
      <c r="E7447" s="42" t="s">
        <v>2841</v>
      </c>
      <c r="F7447" s="105">
        <v>2.94773457559831</v>
      </c>
      <c r="G7447" s="131">
        <v>99.124986183208605</v>
      </c>
      <c r="H7447" s="41">
        <f>ACOS(COS(RADIANS(90-F7448)) * COS(RADIANS(90-F7447)) + SIN(RADIANS(90-F7448)) * SIN(RADIANS(90-F7447)) * COS(RADIANS(G7448-G7447))) * 6371392 * IFERROR(IF(AVERAGEIF('TT History'!$B:$B, D7447, 'TT History'!$E:$E) &gt; 9.8%, 1.1205, IF(AVERAGEIF('TT History'!$B:$B, D7447, 'TT History'!$E:$E) &gt;= 8.5%, 1.1055, 1.0525)), 1.0525)</f>
        <v>13.616299857337584</v>
      </c>
    </row>
    <row r="7448" spans="1:8" x14ac:dyDescent="0.25">
      <c r="A7448" t="s">
        <v>176</v>
      </c>
      <c r="B7448" t="str">
        <f>VLOOKUP(C7448, olt_db!$B$2:$E$70, 2, 0)</f>
        <v>OLT-SMGN-Mega_Land</v>
      </c>
      <c r="C7448" t="s">
        <v>2034</v>
      </c>
      <c r="D7448" s="42" t="s">
        <v>3031</v>
      </c>
      <c r="E7448" s="42" t="s">
        <v>2842</v>
      </c>
      <c r="F7448" s="105">
        <v>2.9478507856199001</v>
      </c>
      <c r="G7448" s="131">
        <v>99.124991550900702</v>
      </c>
      <c r="H7448" s="41">
        <f>ACOS(COS(RADIANS(90-F7449)) * COS(RADIANS(90-F7448)) + SIN(RADIANS(90-F7449)) * SIN(RADIANS(90-F7448)) * COS(RADIANS(G7449-G7448))) * 6371392 * IFERROR(IF(AVERAGEIF('TT History'!$B:$B, D7448, 'TT History'!$E:$E) &gt; 9.8%, 1.1205, IF(AVERAGEIF('TT History'!$B:$B, D7448, 'TT History'!$E:$E) &gt;= 8.5%, 1.1055, 1.0525)), 1.0525)</f>
        <v>12.40325248382212</v>
      </c>
    </row>
    <row r="7449" spans="1:8" x14ac:dyDescent="0.25">
      <c r="A7449" t="s">
        <v>176</v>
      </c>
      <c r="B7449" t="str">
        <f>VLOOKUP(C7449, olt_db!$B$2:$E$70, 2, 0)</f>
        <v>OLT-SMGN-Mega_Land</v>
      </c>
      <c r="C7449" t="s">
        <v>2034</v>
      </c>
      <c r="D7449" s="42" t="s">
        <v>3031</v>
      </c>
      <c r="E7449" s="42" t="s">
        <v>2843</v>
      </c>
      <c r="F7449" s="105">
        <v>2.9479486263652399</v>
      </c>
      <c r="G7449" s="131">
        <v>99.125032306747897</v>
      </c>
      <c r="H7449" s="41">
        <f>ACOS(COS(RADIANS(90-F7450)) * COS(RADIANS(90-F7449)) + SIN(RADIANS(90-F7450)) * SIN(RADIANS(90-F7449)) * COS(RADIANS(G7450-G7449))) * 6371392 * IFERROR(IF(AVERAGEIF('TT History'!$B:$B, D7449, 'TT History'!$E:$E) &gt; 9.8%, 1.1205, IF(AVERAGEIF('TT History'!$B:$B, D7449, 'TT History'!$E:$E) &gt;= 8.5%, 1.1055, 1.0525)), 1.0525)</f>
        <v>12.047971689484671</v>
      </c>
    </row>
    <row r="7450" spans="1:8" x14ac:dyDescent="0.25">
      <c r="A7450" t="s">
        <v>176</v>
      </c>
      <c r="B7450" t="str">
        <f>VLOOKUP(C7450, olt_db!$B$2:$E$70, 2, 0)</f>
        <v>OLT-SMGN-Mega_Land</v>
      </c>
      <c r="C7450" t="s">
        <v>2034</v>
      </c>
      <c r="D7450" s="42" t="s">
        <v>3031</v>
      </c>
      <c r="E7450" s="42" t="s">
        <v>2844</v>
      </c>
      <c r="F7450" s="105">
        <v>2.9480270816106899</v>
      </c>
      <c r="G7450" s="131">
        <v>99.125099036896003</v>
      </c>
      <c r="H7450" s="41">
        <f>ACOS(COS(RADIANS(90-F7451)) * COS(RADIANS(90-F7450)) + SIN(RADIANS(90-F7451)) * SIN(RADIANS(90-F7450)) * COS(RADIANS(G7451-G7450))) * 6371392 * IFERROR(IF(AVERAGEIF('TT History'!$B:$B, D7450, 'TT History'!$E:$E) &gt; 9.8%, 1.1205, IF(AVERAGEIF('TT History'!$B:$B, D7450, 'TT History'!$E:$E) &gt;= 8.5%, 1.1055, 1.0525)), 1.0525)</f>
        <v>13.100921635922894</v>
      </c>
    </row>
    <row r="7451" spans="1:8" x14ac:dyDescent="0.25">
      <c r="A7451" t="s">
        <v>176</v>
      </c>
      <c r="B7451" t="str">
        <f>VLOOKUP(C7451, olt_db!$B$2:$E$70, 2, 0)</f>
        <v>OLT-SMGN-Mega_Land</v>
      </c>
      <c r="C7451" t="s">
        <v>2034</v>
      </c>
      <c r="D7451" s="42" t="s">
        <v>3031</v>
      </c>
      <c r="E7451" s="42" t="s">
        <v>2845</v>
      </c>
      <c r="F7451" s="105">
        <v>2.9480859551812402</v>
      </c>
      <c r="G7451" s="131">
        <v>99.1251943709849</v>
      </c>
      <c r="H7451" s="41">
        <f>ACOS(COS(RADIANS(90-F7452)) * COS(RADIANS(90-F7451)) + SIN(RADIANS(90-F7452)) * SIN(RADIANS(90-F7451)) * COS(RADIANS(G7452-G7451))) * 6371392 * IFERROR(IF(AVERAGEIF('TT History'!$B:$B, D7451, 'TT History'!$E:$E) &gt; 9.8%, 1.1205, IF(AVERAGEIF('TT History'!$B:$B, D7451, 'TT History'!$E:$E) &gt;= 8.5%, 1.1055, 1.0525)), 1.0525)</f>
        <v>16.183929088033008</v>
      </c>
    </row>
    <row r="7452" spans="1:8" x14ac:dyDescent="0.25">
      <c r="A7452" t="s">
        <v>176</v>
      </c>
      <c r="B7452" t="str">
        <f>VLOOKUP(C7452, olt_db!$B$2:$E$70, 2, 0)</f>
        <v>OLT-SMGN-Mega_Land</v>
      </c>
      <c r="C7452" t="s">
        <v>2034</v>
      </c>
      <c r="D7452" s="42" t="s">
        <v>3031</v>
      </c>
      <c r="E7452" s="42" t="s">
        <v>2846</v>
      </c>
      <c r="F7452" s="105">
        <v>2.94815917419329</v>
      </c>
      <c r="G7452" s="131">
        <v>99.125311829256205</v>
      </c>
      <c r="H7452" s="41">
        <f>ACOS(COS(RADIANS(90-F7453)) * COS(RADIANS(90-F7452)) + SIN(RADIANS(90-F7453)) * SIN(RADIANS(90-F7452)) * COS(RADIANS(G7453-G7452))) * 6371392 * IFERROR(IF(AVERAGEIF('TT History'!$B:$B, D7452, 'TT History'!$E:$E) &gt; 9.8%, 1.1205, IF(AVERAGEIF('TT History'!$B:$B, D7452, 'TT History'!$E:$E) &gt;= 8.5%, 1.1055, 1.0525)), 1.0525)</f>
        <v>14.84457849196423</v>
      </c>
    </row>
    <row r="7453" spans="1:8" x14ac:dyDescent="0.25">
      <c r="A7453" t="s">
        <v>176</v>
      </c>
      <c r="B7453" t="str">
        <f>VLOOKUP(C7453, olt_db!$B$2:$E$70, 2, 0)</f>
        <v>OLT-SMGN-Mega_Land</v>
      </c>
      <c r="C7453" t="s">
        <v>2034</v>
      </c>
      <c r="D7453" s="42" t="s">
        <v>3031</v>
      </c>
      <c r="E7453" s="42" t="s">
        <v>2847</v>
      </c>
      <c r="F7453" s="105">
        <v>2.9482266367299799</v>
      </c>
      <c r="G7453" s="131">
        <v>99.125419376206096</v>
      </c>
      <c r="H7453" s="41">
        <f>ACOS(COS(RADIANS(90-F7454)) * COS(RADIANS(90-F7453)) + SIN(RADIANS(90-F7454)) * SIN(RADIANS(90-F7453)) * COS(RADIANS(G7454-G7453))) * 6371392 * IFERROR(IF(AVERAGEIF('TT History'!$B:$B, D7453, 'TT History'!$E:$E) &gt; 9.8%, 1.1205, IF(AVERAGEIF('TT History'!$B:$B, D7453, 'TT History'!$E:$E) &gt;= 8.5%, 1.1055, 1.0525)), 1.0525)</f>
        <v>15.549584179669241</v>
      </c>
    </row>
    <row r="7454" spans="1:8" x14ac:dyDescent="0.25">
      <c r="A7454" t="s">
        <v>176</v>
      </c>
      <c r="B7454" t="str">
        <f>VLOOKUP(C7454, olt_db!$B$2:$E$70, 2, 0)</f>
        <v>OLT-SMGN-Mega_Land</v>
      </c>
      <c r="C7454" t="s">
        <v>2034</v>
      </c>
      <c r="D7454" s="42" t="s">
        <v>3031</v>
      </c>
      <c r="E7454" s="42" t="s">
        <v>2848</v>
      </c>
      <c r="F7454" s="105">
        <v>2.9482967145936998</v>
      </c>
      <c r="G7454" s="131">
        <v>99.125532396587701</v>
      </c>
      <c r="H7454" s="41">
        <f>ACOS(COS(RADIANS(90-F7455)) * COS(RADIANS(90-F7454)) + SIN(RADIANS(90-F7455)) * SIN(RADIANS(90-F7454)) * COS(RADIANS(G7455-G7454))) * 6371392 * IFERROR(IF(AVERAGEIF('TT History'!$B:$B, D7454, 'TT History'!$E:$E) &gt; 9.8%, 1.1205, IF(AVERAGEIF('TT History'!$B:$B, D7454, 'TT History'!$E:$E) &gt;= 8.5%, 1.1055, 1.0525)), 1.0525)</f>
        <v>13.816852765954444</v>
      </c>
    </row>
    <row r="7455" spans="1:8" x14ac:dyDescent="0.25">
      <c r="A7455" t="s">
        <v>176</v>
      </c>
      <c r="B7455" t="str">
        <f>VLOOKUP(C7455, olt_db!$B$2:$E$70, 2, 0)</f>
        <v>OLT-SMGN-Mega_Land</v>
      </c>
      <c r="C7455" t="s">
        <v>2034</v>
      </c>
      <c r="D7455" s="42" t="s">
        <v>3031</v>
      </c>
      <c r="E7455" s="42" t="s">
        <v>2849</v>
      </c>
      <c r="F7455" s="105">
        <v>2.9483614752906302</v>
      </c>
      <c r="G7455" s="131">
        <v>99.125631228005304</v>
      </c>
      <c r="H7455" s="41">
        <f>ACOS(COS(RADIANS(90-F7456)) * COS(RADIANS(90-F7455)) + SIN(RADIANS(90-F7456)) * SIN(RADIANS(90-F7455)) * COS(RADIANS(G7456-G7455))) * 6371392 * IFERROR(IF(AVERAGEIF('TT History'!$B:$B, D7455, 'TT History'!$E:$E) &gt; 9.8%, 1.1205, IF(AVERAGEIF('TT History'!$B:$B, D7455, 'TT History'!$E:$E) &gt;= 8.5%, 1.1055, 1.0525)), 1.0525)</f>
        <v>15.046345745116206</v>
      </c>
    </row>
    <row r="7456" spans="1:8" x14ac:dyDescent="0.25">
      <c r="A7456" t="s">
        <v>176</v>
      </c>
      <c r="B7456" t="str">
        <f>VLOOKUP(C7456, olt_db!$B$2:$E$70, 2, 0)</f>
        <v>OLT-SMGN-Mega_Land</v>
      </c>
      <c r="C7456" t="s">
        <v>2034</v>
      </c>
      <c r="D7456" s="42" t="s">
        <v>3031</v>
      </c>
      <c r="E7456" s="42" t="s">
        <v>2850</v>
      </c>
      <c r="F7456" s="105">
        <v>2.9484401822480302</v>
      </c>
      <c r="G7456" s="131">
        <v>99.125733013539403</v>
      </c>
      <c r="H7456" s="41">
        <f>ACOS(COS(RADIANS(90-F7457)) * COS(RADIANS(90-F7456)) + SIN(RADIANS(90-F7457)) * SIN(RADIANS(90-F7456)) * COS(RADIANS(G7457-G7456))) * 6371392 * IFERROR(IF(AVERAGEIF('TT History'!$B:$B, D7456, 'TT History'!$E:$E) &gt; 9.8%, 1.1205, IF(AVERAGEIF('TT History'!$B:$B, D7456, 'TT History'!$E:$E) &gt;= 8.5%, 1.1055, 1.0525)), 1.0525)</f>
        <v>12.529006280766241</v>
      </c>
    </row>
    <row r="7457" spans="1:8" x14ac:dyDescent="0.25">
      <c r="A7457" t="s">
        <v>176</v>
      </c>
      <c r="B7457" t="str">
        <f>VLOOKUP(C7457, olt_db!$B$2:$E$70, 2, 0)</f>
        <v>OLT-SMGN-Mega_Land</v>
      </c>
      <c r="C7457" t="s">
        <v>2034</v>
      </c>
      <c r="D7457" s="42" t="s">
        <v>3031</v>
      </c>
      <c r="E7457" s="42" t="s">
        <v>2851</v>
      </c>
      <c r="F7457" s="105">
        <v>2.9484953973344501</v>
      </c>
      <c r="G7457" s="131">
        <v>99.125824848938905</v>
      </c>
      <c r="H7457" s="41">
        <f>ACOS(COS(RADIANS(90-F7458)) * COS(RADIANS(90-F7457)) + SIN(RADIANS(90-F7458)) * SIN(RADIANS(90-F7457)) * COS(RADIANS(G7458-G7457))) * 6371392 * IFERROR(IF(AVERAGEIF('TT History'!$B:$B, D7457, 'TT History'!$E:$E) &gt; 9.8%, 1.1205, IF(AVERAGEIF('TT History'!$B:$B, D7457, 'TT History'!$E:$E) &gt;= 8.5%, 1.1055, 1.0525)), 1.0525)</f>
        <v>10.50977383156628</v>
      </c>
    </row>
    <row r="7458" spans="1:8" x14ac:dyDescent="0.25">
      <c r="A7458" t="s">
        <v>176</v>
      </c>
      <c r="B7458" t="str">
        <f>VLOOKUP(C7458, olt_db!$B$2:$E$70, 2, 0)</f>
        <v>OLT-SMGN-Mega_Land</v>
      </c>
      <c r="C7458" t="s">
        <v>2034</v>
      </c>
      <c r="D7458" s="42" t="s">
        <v>3031</v>
      </c>
      <c r="E7458" s="42" t="s">
        <v>2852</v>
      </c>
      <c r="F7458" s="105">
        <v>2.9485435977056098</v>
      </c>
      <c r="G7458" s="131">
        <v>99.125900713230806</v>
      </c>
      <c r="H7458" s="41">
        <f>ACOS(COS(RADIANS(90-F7459)) * COS(RADIANS(90-F7458)) + SIN(RADIANS(90-F7459)) * SIN(RADIANS(90-F7458)) * COS(RADIANS(G7459-G7458))) * 6371392 * IFERROR(IF(AVERAGEIF('TT History'!$B:$B, D7458, 'TT History'!$E:$E) &gt; 9.8%, 1.1205, IF(AVERAGEIF('TT History'!$B:$B, D7458, 'TT History'!$E:$E) &gt;= 8.5%, 1.1055, 1.0525)), 1.0525)</f>
        <v>16.260868352033054</v>
      </c>
    </row>
    <row r="7459" spans="1:8" x14ac:dyDescent="0.25">
      <c r="A7459" t="s">
        <v>176</v>
      </c>
      <c r="B7459" t="str">
        <f>VLOOKUP(C7459, olt_db!$B$2:$E$70, 2, 0)</f>
        <v>OLT-SMGN-Mega_Land</v>
      </c>
      <c r="C7459" t="s">
        <v>2034</v>
      </c>
      <c r="D7459" s="42" t="s">
        <v>3031</v>
      </c>
      <c r="E7459" s="42" t="s">
        <v>2853</v>
      </c>
      <c r="F7459" s="105">
        <v>2.9486099608466798</v>
      </c>
      <c r="G7459" s="131">
        <v>99.126022935615296</v>
      </c>
      <c r="H7459" s="41">
        <f>ACOS(COS(RADIANS(90-F7460)) * COS(RADIANS(90-F7459)) + SIN(RADIANS(90-F7460)) * SIN(RADIANS(90-F7459)) * COS(RADIANS(G7460-G7459))) * 6371392 * IFERROR(IF(AVERAGEIF('TT History'!$B:$B, D7459, 'TT History'!$E:$E) &gt; 9.8%, 1.1205, IF(AVERAGEIF('TT History'!$B:$B, D7459, 'TT History'!$E:$E) &gt;= 8.5%, 1.1055, 1.0525)), 1.0525)</f>
        <v>8.5235966166824486</v>
      </c>
    </row>
    <row r="7460" spans="1:8" x14ac:dyDescent="0.25">
      <c r="A7460" t="s">
        <v>176</v>
      </c>
      <c r="B7460" t="str">
        <f>VLOOKUP(C7460, olt_db!$B$2:$E$70, 2, 0)</f>
        <v>OLT-SMGN-Mega_Land</v>
      </c>
      <c r="C7460" t="s">
        <v>2034</v>
      </c>
      <c r="D7460" s="42" t="s">
        <v>3031</v>
      </c>
      <c r="E7460" s="42" t="s">
        <v>2854</v>
      </c>
      <c r="F7460" s="105">
        <v>2.9486579561840398</v>
      </c>
      <c r="G7460" s="131">
        <v>99.1260777754283</v>
      </c>
      <c r="H7460" s="41">
        <f>ACOS(COS(RADIANS(90-F7461)) * COS(RADIANS(90-F7460)) + SIN(RADIANS(90-F7461)) * SIN(RADIANS(90-F7460)) * COS(RADIANS(G7461-G7460))) * 6371392 * IFERROR(IF(AVERAGEIF('TT History'!$B:$B, D7460, 'TT History'!$E:$E) &gt; 9.8%, 1.1205, IF(AVERAGEIF('TT History'!$B:$B, D7460, 'TT History'!$E:$E) &gt;= 8.5%, 1.1055, 1.0525)), 1.0525)</f>
        <v>11.748797155016504</v>
      </c>
    </row>
    <row r="7461" spans="1:8" x14ac:dyDescent="0.25">
      <c r="A7461" t="s">
        <v>176</v>
      </c>
      <c r="B7461" t="str">
        <f>VLOOKUP(C7461, olt_db!$B$2:$E$70, 2, 0)</f>
        <v>OLT-SMGN-Mega_Land</v>
      </c>
      <c r="C7461" t="s">
        <v>2034</v>
      </c>
      <c r="D7461" s="42" t="s">
        <v>3031</v>
      </c>
      <c r="E7461" s="42" t="s">
        <v>2855</v>
      </c>
      <c r="F7461" s="105">
        <v>2.9487182881021199</v>
      </c>
      <c r="G7461" s="131">
        <v>99.126158111009303</v>
      </c>
      <c r="H7461" s="41">
        <f>ACOS(COS(RADIANS(90-F7462)) * COS(RADIANS(90-F7461)) + SIN(RADIANS(90-F7462)) * SIN(RADIANS(90-F7461)) * COS(RADIANS(G7462-G7461))) * 6371392 * IFERROR(IF(AVERAGEIF('TT History'!$B:$B, D7461, 'TT History'!$E:$E) &gt; 9.8%, 1.1205, IF(AVERAGEIF('TT History'!$B:$B, D7461, 'TT History'!$E:$E) &gt;= 8.5%, 1.1055, 1.0525)), 1.0525)</f>
        <v>10.115703736333517</v>
      </c>
    </row>
    <row r="7462" spans="1:8" x14ac:dyDescent="0.25">
      <c r="A7462" t="s">
        <v>176</v>
      </c>
      <c r="B7462" t="str">
        <f>VLOOKUP(C7462, olt_db!$B$2:$E$70, 2, 0)</f>
        <v>OLT-SMGN-Mega_Land</v>
      </c>
      <c r="C7462" t="s">
        <v>2034</v>
      </c>
      <c r="D7462" s="42" t="s">
        <v>3031</v>
      </c>
      <c r="E7462" s="42" t="s">
        <v>2856</v>
      </c>
      <c r="F7462" s="105">
        <v>2.9487754316088801</v>
      </c>
      <c r="G7462" s="131">
        <v>99.126223044777603</v>
      </c>
      <c r="H7462" s="41">
        <f>ACOS(COS(RADIANS(90-F7463)) * COS(RADIANS(90-F7462)) + SIN(RADIANS(90-F7463)) * SIN(RADIANS(90-F7462)) * COS(RADIANS(G7463-G7462))) * 6371392 * IFERROR(IF(AVERAGEIF('TT History'!$B:$B, D7462, 'TT History'!$E:$E) &gt; 9.8%, 1.1205, IF(AVERAGEIF('TT History'!$B:$B, D7462, 'TT History'!$E:$E) &gt;= 8.5%, 1.1055, 1.0525)), 1.0525)</f>
        <v>12.053357553332914</v>
      </c>
    </row>
    <row r="7463" spans="1:8" x14ac:dyDescent="0.25">
      <c r="A7463" t="s">
        <v>176</v>
      </c>
      <c r="B7463" t="str">
        <f>VLOOKUP(C7463, olt_db!$B$2:$E$70, 2, 0)</f>
        <v>OLT-SMGN-Mega_Land</v>
      </c>
      <c r="C7463" t="s">
        <v>2034</v>
      </c>
      <c r="D7463" s="42" t="s">
        <v>3031</v>
      </c>
      <c r="E7463" s="42" t="s">
        <v>2857</v>
      </c>
      <c r="F7463" s="105">
        <v>2.9488332801046599</v>
      </c>
      <c r="G7463" s="131">
        <v>99.126308358216704</v>
      </c>
      <c r="H7463" s="41">
        <f>ACOS(COS(RADIANS(90-F7464)) * COS(RADIANS(90-F7463)) + SIN(RADIANS(90-F7464)) * SIN(RADIANS(90-F7463)) * COS(RADIANS(G7464-G7463))) * 6371392 * IFERROR(IF(AVERAGEIF('TT History'!$B:$B, D7463, 'TT History'!$E:$E) &gt; 9.8%, 1.1205, IF(AVERAGEIF('TT History'!$B:$B, D7463, 'TT History'!$E:$E) &gt;= 8.5%, 1.1055, 1.0525)), 1.0525)</f>
        <v>10.692967588714939</v>
      </c>
    </row>
    <row r="7464" spans="1:8" x14ac:dyDescent="0.25">
      <c r="A7464" t="s">
        <v>176</v>
      </c>
      <c r="B7464" t="str">
        <f>VLOOKUP(C7464, olt_db!$B$2:$E$70, 2, 0)</f>
        <v>OLT-SMGN-Mega_Land</v>
      </c>
      <c r="C7464" t="s">
        <v>2034</v>
      </c>
      <c r="D7464" s="42" t="s">
        <v>3031</v>
      </c>
      <c r="E7464" s="42" t="s">
        <v>2858</v>
      </c>
      <c r="F7464" s="105">
        <v>2.9488873618624498</v>
      </c>
      <c r="G7464" s="131">
        <v>99.126382095766004</v>
      </c>
      <c r="H7464" s="41">
        <f>ACOS(COS(RADIANS(90-F7465)) * COS(RADIANS(90-F7464)) + SIN(RADIANS(90-F7465)) * SIN(RADIANS(90-F7464)) * COS(RADIANS(G7465-G7464))) * 6371392 * IFERROR(IF(AVERAGEIF('TT History'!$B:$B, D7464, 'TT History'!$E:$E) &gt; 9.8%, 1.1205, IF(AVERAGEIF('TT History'!$B:$B, D7464, 'TT History'!$E:$E) &gt;= 8.5%, 1.1055, 1.0525)), 1.0525)</f>
        <v>8.9916338321527522</v>
      </c>
    </row>
    <row r="7465" spans="1:8" x14ac:dyDescent="0.25">
      <c r="A7465" t="s">
        <v>176</v>
      </c>
      <c r="B7465" t="str">
        <f>VLOOKUP(C7465, olt_db!$B$2:$E$70, 2, 0)</f>
        <v>OLT-SMGN-Mega_Land</v>
      </c>
      <c r="C7465" t="s">
        <v>2034</v>
      </c>
      <c r="D7465" s="42" t="s">
        <v>3031</v>
      </c>
      <c r="E7465" s="42" t="s">
        <v>2859</v>
      </c>
      <c r="F7465" s="105">
        <v>2.9489311439466599</v>
      </c>
      <c r="G7465" s="131">
        <v>99.126445309498607</v>
      </c>
      <c r="H7465" s="41">
        <f>ACOS(COS(RADIANS(90-F7466)) * COS(RADIANS(90-F7465)) + SIN(RADIANS(90-F7466)) * SIN(RADIANS(90-F7465)) * COS(RADIANS(G7466-G7465))) * 6371392 * IFERROR(IF(AVERAGEIF('TT History'!$B:$B, D7465, 'TT History'!$E:$E) &gt; 9.8%, 1.1205, IF(AVERAGEIF('TT History'!$B:$B, D7465, 'TT History'!$E:$E) &gt;= 8.5%, 1.1055, 1.0525)), 1.0525)</f>
        <v>14.633208761082566</v>
      </c>
    </row>
    <row r="7466" spans="1:8" x14ac:dyDescent="0.25">
      <c r="A7466" t="s">
        <v>176</v>
      </c>
      <c r="B7466" t="str">
        <f>VLOOKUP(C7466, olt_db!$B$2:$E$70, 2, 0)</f>
        <v>OLT-SMGN-Mega_Land</v>
      </c>
      <c r="C7466" t="s">
        <v>2034</v>
      </c>
      <c r="D7466" s="42" t="s">
        <v>3031</v>
      </c>
      <c r="E7466" s="42" t="s">
        <v>2860</v>
      </c>
      <c r="F7466" s="105">
        <v>2.9490024992217299</v>
      </c>
      <c r="G7466" s="131">
        <v>99.126548108172599</v>
      </c>
      <c r="H7466" s="41">
        <f>ACOS(COS(RADIANS(90-F7467)) * COS(RADIANS(90-F7466)) + SIN(RADIANS(90-F7467)) * SIN(RADIANS(90-F7466)) * COS(RADIANS(G7467-G7466))) * 6371392 * IFERROR(IF(AVERAGEIF('TT History'!$B:$B, D7466, 'TT History'!$E:$E) &gt; 9.8%, 1.1205, IF(AVERAGEIF('TT History'!$B:$B, D7466, 'TT History'!$E:$E) &gt;= 8.5%, 1.1055, 1.0525)), 1.0525)</f>
        <v>10.653207078723735</v>
      </c>
    </row>
    <row r="7467" spans="1:8" x14ac:dyDescent="0.25">
      <c r="A7467" t="s">
        <v>176</v>
      </c>
      <c r="B7467" t="str">
        <f>VLOOKUP(C7467, olt_db!$B$2:$E$70, 2, 0)</f>
        <v>OLT-SMGN-Mega_Land</v>
      </c>
      <c r="C7467" t="s">
        <v>2034</v>
      </c>
      <c r="D7467" s="42" t="s">
        <v>3031</v>
      </c>
      <c r="E7467" s="42" t="s">
        <v>2861</v>
      </c>
      <c r="F7467" s="105">
        <v>2.9490572355796698</v>
      </c>
      <c r="G7467" s="131">
        <v>99.126620931953894</v>
      </c>
      <c r="H7467" s="41">
        <f>ACOS(COS(RADIANS(90-F7468)) * COS(RADIANS(90-F7467)) + SIN(RADIANS(90-F7468)) * SIN(RADIANS(90-F7467)) * COS(RADIANS(G7468-G7467))) * 6371392 * IFERROR(IF(AVERAGEIF('TT History'!$B:$B, D7467, 'TT History'!$E:$E) &gt; 9.8%, 1.1205, IF(AVERAGEIF('TT History'!$B:$B, D7467, 'TT History'!$E:$E) &gt;= 8.5%, 1.1055, 1.0525)), 1.0525)</f>
        <v>13.532074134518083</v>
      </c>
    </row>
    <row r="7468" spans="1:8" x14ac:dyDescent="0.25">
      <c r="A7468" t="s">
        <v>176</v>
      </c>
      <c r="B7468" t="str">
        <f>VLOOKUP(C7468, olt_db!$B$2:$E$70, 2, 0)</f>
        <v>OLT-SMGN-Mega_Land</v>
      </c>
      <c r="C7468" t="s">
        <v>2034</v>
      </c>
      <c r="D7468" s="42" t="s">
        <v>3031</v>
      </c>
      <c r="E7468" s="42" t="s">
        <v>2862</v>
      </c>
      <c r="F7468" s="105">
        <v>2.9491544247686101</v>
      </c>
      <c r="G7468" s="131">
        <v>99.126683633882294</v>
      </c>
      <c r="H7468" s="41">
        <f>ACOS(COS(RADIANS(90-F7469)) * COS(RADIANS(90-F7468)) + SIN(RADIANS(90-F7469)) * SIN(RADIANS(90-F7468)) * COS(RADIANS(G7469-G7468))) * 6371392 * IFERROR(IF(AVERAGEIF('TT History'!$B:$B, D7468, 'TT History'!$E:$E) &gt; 9.8%, 1.1205, IF(AVERAGEIF('TT History'!$B:$B, D7468, 'TT History'!$E:$E) &gt;= 8.5%, 1.1055, 1.0525)), 1.0525)</f>
        <v>16.139136252035559</v>
      </c>
    </row>
    <row r="7469" spans="1:8" x14ac:dyDescent="0.25">
      <c r="A7469" t="s">
        <v>176</v>
      </c>
      <c r="B7469" t="str">
        <f>VLOOKUP(C7469, olt_db!$B$2:$E$70, 2, 0)</f>
        <v>OLT-SMGN-Mega_Land</v>
      </c>
      <c r="C7469" t="s">
        <v>2034</v>
      </c>
      <c r="D7469" s="42" t="s">
        <v>3031</v>
      </c>
      <c r="E7469" s="42" t="s">
        <v>2863</v>
      </c>
      <c r="F7469" s="105">
        <v>2.9492500864001099</v>
      </c>
      <c r="G7469" s="131">
        <v>99.126584188320194</v>
      </c>
      <c r="H7469" s="41">
        <f>ACOS(COS(RADIANS(90-F7470)) * COS(RADIANS(90-F7469)) + SIN(RADIANS(90-F7470)) * SIN(RADIANS(90-F7469)) * COS(RADIANS(G7470-G7469))) * 6371392 * IFERROR(IF(AVERAGEIF('TT History'!$B:$B, D7469, 'TT History'!$E:$E) &gt; 9.8%, 1.1205, IF(AVERAGEIF('TT History'!$B:$B, D7469, 'TT History'!$E:$E) &gt;= 8.5%, 1.1055, 1.0525)), 1.0525)</f>
        <v>14.919724409679615</v>
      </c>
    </row>
    <row r="7470" spans="1:8" x14ac:dyDescent="0.25">
      <c r="A7470" t="s">
        <v>176</v>
      </c>
      <c r="B7470" t="str">
        <f>VLOOKUP(C7470, olt_db!$B$2:$E$70, 2, 0)</f>
        <v>OLT-SMGN-Mega_Land</v>
      </c>
      <c r="C7470" t="s">
        <v>2034</v>
      </c>
      <c r="D7470" s="42" t="s">
        <v>3031</v>
      </c>
      <c r="E7470" s="42" t="s">
        <v>2864</v>
      </c>
      <c r="F7470" s="105">
        <v>2.9493338654313299</v>
      </c>
      <c r="G7470" s="131">
        <v>99.126487980875396</v>
      </c>
      <c r="H7470" s="41">
        <f>ACOS(COS(RADIANS(90-F7471)) * COS(RADIANS(90-F7470)) + SIN(RADIANS(90-F7471)) * SIN(RADIANS(90-F7470)) * COS(RADIANS(G7471-G7470))) * 6371392 * IFERROR(IF(AVERAGEIF('TT History'!$B:$B, D7470, 'TT History'!$E:$E) &gt; 9.8%, 1.1205, IF(AVERAGEIF('TT History'!$B:$B, D7470, 'TT History'!$E:$E) &gt;= 8.5%, 1.1055, 1.0525)), 1.0525)</f>
        <v>9.0530562122848259</v>
      </c>
    </row>
    <row r="7471" spans="1:8" x14ac:dyDescent="0.25">
      <c r="A7471" t="s">
        <v>176</v>
      </c>
      <c r="B7471" t="str">
        <f>VLOOKUP(C7471, olt_db!$B$2:$E$70, 2, 0)</f>
        <v>OLT-SMGN-Mega_Land</v>
      </c>
      <c r="C7471" t="s">
        <v>2034</v>
      </c>
      <c r="D7471" s="42" t="s">
        <v>3031</v>
      </c>
      <c r="E7471" s="42" t="s">
        <v>2865</v>
      </c>
      <c r="F7471" s="105">
        <v>2.94941121265503</v>
      </c>
      <c r="G7471" s="131">
        <v>99.126488131246305</v>
      </c>
      <c r="H7471" s="41">
        <f>ACOS(COS(RADIANS(90-F7472)) * COS(RADIANS(90-F7471)) + SIN(RADIANS(90-F7472)) * SIN(RADIANS(90-F7471)) * COS(RADIANS(G7472-G7471))) * 6371392 * IFERROR(IF(AVERAGEIF('TT History'!$B:$B, D7471, 'TT History'!$E:$E) &gt; 9.8%, 1.1205, IF(AVERAGEIF('TT History'!$B:$B, D7471, 'TT History'!$E:$E) &gt;= 8.5%, 1.1055, 1.0525)), 1.0525)</f>
        <v>11.898275732205537</v>
      </c>
    </row>
    <row r="7472" spans="1:8" x14ac:dyDescent="0.25">
      <c r="A7472" t="s">
        <v>176</v>
      </c>
      <c r="B7472" t="str">
        <f>VLOOKUP(C7472, olt_db!$B$2:$E$70, 2, 0)</f>
        <v>OLT-SMGN-Mega_Land</v>
      </c>
      <c r="C7472" t="s">
        <v>2034</v>
      </c>
      <c r="D7472" s="42" t="s">
        <v>3031</v>
      </c>
      <c r="E7472" s="42" t="s">
        <v>2866</v>
      </c>
      <c r="F7472" s="105">
        <v>2.9495110831631002</v>
      </c>
      <c r="G7472" s="131">
        <v>99.126507118339504</v>
      </c>
      <c r="H7472" s="41">
        <f>ACOS(COS(RADIANS(90-F7473)) * COS(RADIANS(90-F7472)) + SIN(RADIANS(90-F7473)) * SIN(RADIANS(90-F7472)) * COS(RADIANS(G7473-G7472))) * 6371392 * IFERROR(IF(AVERAGEIF('TT History'!$B:$B, D7472, 'TT History'!$E:$E) &gt; 9.8%, 1.1205, IF(AVERAGEIF('TT History'!$B:$B, D7472, 'TT History'!$E:$E) &gt;= 8.5%, 1.1055, 1.0525)), 1.0525)</f>
        <v>10.380720824579011</v>
      </c>
    </row>
    <row r="7473" spans="1:8" x14ac:dyDescent="0.25">
      <c r="A7473" t="s">
        <v>176</v>
      </c>
      <c r="B7473" t="str">
        <f>VLOOKUP(C7473, olt_db!$B$2:$E$70, 2, 0)</f>
        <v>OLT-SMGN-Mega_Land</v>
      </c>
      <c r="C7473" t="s">
        <v>2034</v>
      </c>
      <c r="D7473" s="42" t="s">
        <v>3031</v>
      </c>
      <c r="E7473" s="42" t="s">
        <v>2867</v>
      </c>
      <c r="F7473" s="105">
        <v>2.9495973406590599</v>
      </c>
      <c r="G7473" s="131">
        <v>99.126527793152803</v>
      </c>
      <c r="H7473" s="41">
        <f>ACOS(COS(RADIANS(90-F7474)) * COS(RADIANS(90-F7473)) + SIN(RADIANS(90-F7474)) * SIN(RADIANS(90-F7473)) * COS(RADIANS(G7474-G7473))) * 6371392 * IFERROR(IF(AVERAGEIF('TT History'!$B:$B, D7473, 'TT History'!$E:$E) &gt; 9.8%, 1.1205, IF(AVERAGEIF('TT History'!$B:$B, D7473, 'TT History'!$E:$E) &gt;= 8.5%, 1.1055, 1.0525)), 1.0525)</f>
        <v>10.455479082374556</v>
      </c>
    </row>
    <row r="7474" spans="1:8" x14ac:dyDescent="0.25">
      <c r="A7474" t="s">
        <v>176</v>
      </c>
      <c r="B7474" t="str">
        <f>VLOOKUP(C7474, olt_db!$B$2:$E$70, 2, 0)</f>
        <v>OLT-SMGN-Mega_Land</v>
      </c>
      <c r="C7474" t="s">
        <v>2034</v>
      </c>
      <c r="D7474" s="42" t="s">
        <v>3031</v>
      </c>
      <c r="E7474" s="42" t="s">
        <v>2868</v>
      </c>
      <c r="F7474" s="105">
        <v>2.9496859215081801</v>
      </c>
      <c r="G7474" s="131">
        <v>99.126539354502896</v>
      </c>
      <c r="H7474" s="41">
        <f>ACOS(COS(RADIANS(90-F7475)) * COS(RADIANS(90-F7474)) + SIN(RADIANS(90-F7475)) * SIN(RADIANS(90-F7474)) * COS(RADIANS(G7475-G7474))) * 6371392 * IFERROR(IF(AVERAGEIF('TT History'!$B:$B, D7474, 'TT History'!$E:$E) &gt; 9.8%, 1.1205, IF(AVERAGEIF('TT History'!$B:$B, D7474, 'TT History'!$E:$E) &gt;= 8.5%, 1.1055, 1.0525)), 1.0525)</f>
        <v>10.18456568686738</v>
      </c>
    </row>
    <row r="7475" spans="1:8" x14ac:dyDescent="0.25">
      <c r="A7475" t="s">
        <v>176</v>
      </c>
      <c r="B7475" t="str">
        <f>VLOOKUP(C7475, olt_db!$B$2:$E$70, 2, 0)</f>
        <v>OLT-SMGN-Mega_Land</v>
      </c>
      <c r="C7475" t="s">
        <v>2034</v>
      </c>
      <c r="D7475" s="42" t="s">
        <v>3031</v>
      </c>
      <c r="E7475" s="42" t="s">
        <v>2869</v>
      </c>
      <c r="F7475" s="105">
        <v>2.9497709626028601</v>
      </c>
      <c r="G7475" s="131">
        <v>99.126520879501399</v>
      </c>
      <c r="H7475" s="41">
        <f>ACOS(COS(RADIANS(90-F7476)) * COS(RADIANS(90-F7475)) + SIN(RADIANS(90-F7476)) * SIN(RADIANS(90-F7475)) * COS(RADIANS(G7476-G7475))) * 6371392 * IFERROR(IF(AVERAGEIF('TT History'!$B:$B, D7475, 'TT History'!$E:$E) &gt; 9.8%, 1.1205, IF(AVERAGEIF('TT History'!$B:$B, D7475, 'TT History'!$E:$E) &gt;= 8.5%, 1.1055, 1.0525)), 1.0525)</f>
        <v>9.1080370168527693</v>
      </c>
    </row>
    <row r="7476" spans="1:8" x14ac:dyDescent="0.25">
      <c r="A7476" t="s">
        <v>176</v>
      </c>
      <c r="B7476" t="str">
        <f>VLOOKUP(C7476, olt_db!$B$2:$E$70, 2, 0)</f>
        <v>OLT-SMGN-Mega_Land</v>
      </c>
      <c r="C7476" t="s">
        <v>2034</v>
      </c>
      <c r="D7476" s="42" t="s">
        <v>3031</v>
      </c>
      <c r="E7476" s="42" t="s">
        <v>2870</v>
      </c>
      <c r="F7476" s="105">
        <v>2.9498408398452201</v>
      </c>
      <c r="G7476" s="131">
        <v>99.126486589844106</v>
      </c>
      <c r="H7476" s="41">
        <f>ACOS(COS(RADIANS(90-F7477)) * COS(RADIANS(90-F7476)) + SIN(RADIANS(90-F7477)) * SIN(RADIANS(90-F7476)) * COS(RADIANS(G7477-G7476))) * 6371392 * IFERROR(IF(AVERAGEIF('TT History'!$B:$B, D7476, 'TT History'!$E:$E) &gt; 9.8%, 1.1205, IF(AVERAGEIF('TT History'!$B:$B, D7476, 'TT History'!$E:$E) &gt;= 8.5%, 1.1055, 1.0525)), 1.0525)</f>
        <v>9.628177963229156</v>
      </c>
    </row>
    <row r="7477" spans="1:8" x14ac:dyDescent="0.25">
      <c r="A7477" t="s">
        <v>176</v>
      </c>
      <c r="B7477" t="str">
        <f>VLOOKUP(C7477, olt_db!$B$2:$E$70, 2, 0)</f>
        <v>OLT-SMGN-Mega_Land</v>
      </c>
      <c r="C7477" t="s">
        <v>2034</v>
      </c>
      <c r="D7477" s="42" t="s">
        <v>3031</v>
      </c>
      <c r="E7477" s="42" t="s">
        <v>2871</v>
      </c>
      <c r="F7477" s="105">
        <v>2.9499112634176599</v>
      </c>
      <c r="G7477" s="131">
        <v>99.126444007738002</v>
      </c>
      <c r="H7477" s="41">
        <f>ACOS(COS(RADIANS(90-F7478)) * COS(RADIANS(90-F7477)) + SIN(RADIANS(90-F7478)) * SIN(RADIANS(90-F7477)) * COS(RADIANS(G7478-G7477))) * 6371392 * IFERROR(IF(AVERAGEIF('TT History'!$B:$B, D7477, 'TT History'!$E:$E) &gt; 9.8%, 1.1205, IF(AVERAGEIF('TT History'!$B:$B, D7477, 'TT History'!$E:$E) &gt;= 8.5%, 1.1055, 1.0525)), 1.0525)</f>
        <v>8.5837151719099669</v>
      </c>
    </row>
    <row r="7478" spans="1:8" x14ac:dyDescent="0.25">
      <c r="A7478" t="s">
        <v>176</v>
      </c>
      <c r="B7478" t="str">
        <f>VLOOKUP(C7478, olt_db!$B$2:$E$70, 2, 0)</f>
        <v>OLT-SMGN-Mega_Land</v>
      </c>
      <c r="C7478" t="s">
        <v>2034</v>
      </c>
      <c r="D7478" s="42" t="s">
        <v>3031</v>
      </c>
      <c r="E7478" s="42" t="s">
        <v>2872</v>
      </c>
      <c r="F7478" s="105">
        <v>2.9499240988040998</v>
      </c>
      <c r="G7478" s="131">
        <v>99.126371698091006</v>
      </c>
      <c r="H7478" s="41">
        <f>ACOS(COS(RADIANS(90-F7479)) * COS(RADIANS(90-F7478)) + SIN(RADIANS(90-F7479)) * SIN(RADIANS(90-F7478)) * COS(RADIANS(G7479-G7478))) * 6371392 * IFERROR(IF(AVERAGEIF('TT History'!$B:$B, D7478, 'TT History'!$E:$E) &gt; 9.8%, 1.1205, IF(AVERAGEIF('TT History'!$B:$B, D7478, 'TT History'!$E:$E) &gt;= 8.5%, 1.1055, 1.0525)), 1.0525)</f>
        <v>10.954046336098637</v>
      </c>
    </row>
    <row r="7479" spans="1:8" x14ac:dyDescent="0.25">
      <c r="A7479" t="s">
        <v>176</v>
      </c>
      <c r="B7479" t="str">
        <f>VLOOKUP(C7479, olt_db!$B$2:$E$70, 2, 0)</f>
        <v>OLT-SMGN-Mega_Land</v>
      </c>
      <c r="C7479" t="s">
        <v>2034</v>
      </c>
      <c r="D7479" s="42" t="s">
        <v>3031</v>
      </c>
      <c r="E7479" s="42" t="s">
        <v>2873</v>
      </c>
      <c r="F7479" s="105">
        <v>2.9499132565973798</v>
      </c>
      <c r="G7479" s="131">
        <v>99.126278607729603</v>
      </c>
      <c r="H7479" s="41">
        <f>ACOS(COS(RADIANS(90-F7480)) * COS(RADIANS(90-F7479)) + SIN(RADIANS(90-F7480)) * SIN(RADIANS(90-F7479)) * COS(RADIANS(G7480-G7479))) * 6371392 * IFERROR(IF(AVERAGEIF('TT History'!$B:$B, D7479, 'TT History'!$E:$E) &gt; 9.8%, 1.1205, IF(AVERAGEIF('TT History'!$B:$B, D7479, 'TT History'!$E:$E) &gt;= 8.5%, 1.1055, 1.0525)), 1.0525)</f>
        <v>13.530967262020527</v>
      </c>
    </row>
    <row r="7480" spans="1:8" x14ac:dyDescent="0.25">
      <c r="A7480" t="s">
        <v>176</v>
      </c>
      <c r="B7480" t="str">
        <f>VLOOKUP(C7480, olt_db!$B$2:$E$70, 2, 0)</f>
        <v>OLT-SMGN-Mega_Land</v>
      </c>
      <c r="C7480" t="s">
        <v>2034</v>
      </c>
      <c r="D7480" s="42" t="s">
        <v>3031</v>
      </c>
      <c r="E7480" s="42" t="s">
        <v>2874</v>
      </c>
      <c r="F7480" s="105">
        <v>2.9499386690873699</v>
      </c>
      <c r="G7480" s="131">
        <v>99.126165672826303</v>
      </c>
      <c r="H7480" s="41">
        <f>ACOS(COS(RADIANS(90-F7481)) * COS(RADIANS(90-F7480)) + SIN(RADIANS(90-F7481)) * SIN(RADIANS(90-F7480)) * COS(RADIANS(G7481-G7480))) * 6371392 * IFERROR(IF(AVERAGEIF('TT History'!$B:$B, D7480, 'TT History'!$E:$E) &gt; 9.8%, 1.1205, IF(AVERAGEIF('TT History'!$B:$B, D7480, 'TT History'!$E:$E) &gt;= 8.5%, 1.1055, 1.0525)), 1.0525)</f>
        <v>14.81158226996217</v>
      </c>
    </row>
    <row r="7481" spans="1:8" x14ac:dyDescent="0.25">
      <c r="A7481" t="s">
        <v>176</v>
      </c>
      <c r="B7481" t="str">
        <f>VLOOKUP(C7481, olt_db!$B$2:$E$70, 2, 0)</f>
        <v>OLT-SMGN-Mega_Land</v>
      </c>
      <c r="C7481" t="s">
        <v>2034</v>
      </c>
      <c r="D7481" s="42" t="s">
        <v>3031</v>
      </c>
      <c r="E7481" s="42" t="s">
        <v>2875</v>
      </c>
      <c r="F7481" s="105">
        <v>2.95003110795537</v>
      </c>
      <c r="G7481" s="131">
        <v>99.1260791282659</v>
      </c>
      <c r="H7481" s="41">
        <f>ACOS(COS(RADIANS(90-F7482)) * COS(RADIANS(90-F7481)) + SIN(RADIANS(90-F7482)) * SIN(RADIANS(90-F7481)) * COS(RADIANS(G7482-G7481))) * 6371392 * IFERROR(IF(AVERAGEIF('TT History'!$B:$B, D7481, 'TT History'!$E:$E) &gt; 9.8%, 1.1205, IF(AVERAGEIF('TT History'!$B:$B, D7481, 'TT History'!$E:$E) &gt;= 8.5%, 1.1055, 1.0525)), 1.0525)</f>
        <v>9.1996650863952301</v>
      </c>
    </row>
    <row r="7482" spans="1:8" x14ac:dyDescent="0.25">
      <c r="A7482" t="s">
        <v>176</v>
      </c>
      <c r="B7482" t="str">
        <f>VLOOKUP(C7482, olt_db!$B$2:$E$70, 2, 0)</f>
        <v>OLT-SMGN-Mega_Land</v>
      </c>
      <c r="C7482" t="s">
        <v>2034</v>
      </c>
      <c r="D7482" s="42" t="s">
        <v>3031</v>
      </c>
      <c r="E7482" s="42" t="s">
        <v>2876</v>
      </c>
      <c r="F7482" s="105">
        <v>2.9500883699532201</v>
      </c>
      <c r="G7482" s="131">
        <v>99.126025203225495</v>
      </c>
      <c r="H7482" s="41">
        <f>ACOS(COS(RADIANS(90-F7483)) * COS(RADIANS(90-F7482)) + SIN(RADIANS(90-F7483)) * SIN(RADIANS(90-F7482)) * COS(RADIANS(G7483-G7482))) * 6371392 * IFERROR(IF(AVERAGEIF('TT History'!$B:$B, D7482, 'TT History'!$E:$E) &gt; 9.8%, 1.1205, IF(AVERAGEIF('TT History'!$B:$B, D7482, 'TT History'!$E:$E) &gt;= 8.5%, 1.1055, 1.0525)), 1.0525)</f>
        <v>11.819971824821724</v>
      </c>
    </row>
    <row r="7483" spans="1:8" x14ac:dyDescent="0.25">
      <c r="A7483" t="s">
        <v>176</v>
      </c>
      <c r="B7483" t="str">
        <f>VLOOKUP(C7483, olt_db!$B$2:$E$70, 2, 0)</f>
        <v>OLT-SMGN-Mega_Land</v>
      </c>
      <c r="C7483" t="s">
        <v>2034</v>
      </c>
      <c r="D7483" s="42" t="s">
        <v>3031</v>
      </c>
      <c r="E7483" s="42" t="s">
        <v>2877</v>
      </c>
      <c r="F7483" s="105">
        <v>2.9501645606992302</v>
      </c>
      <c r="G7483" s="131">
        <v>99.125958824527302</v>
      </c>
      <c r="H7483" s="41">
        <f>ACOS(COS(RADIANS(90-F7484)) * COS(RADIANS(90-F7483)) + SIN(RADIANS(90-F7484)) * SIN(RADIANS(90-F7483)) * COS(RADIANS(G7484-G7483))) * 6371392 * IFERROR(IF(AVERAGEIF('TT History'!$B:$B, D7483, 'TT History'!$E:$E) &gt; 9.8%, 1.1205, IF(AVERAGEIF('TT History'!$B:$B, D7483, 'TT History'!$E:$E) &gt;= 8.5%, 1.1055, 1.0525)), 1.0525)</f>
        <v>9.4497029874760674</v>
      </c>
    </row>
    <row r="7484" spans="1:8" x14ac:dyDescent="0.25">
      <c r="A7484" t="s">
        <v>176</v>
      </c>
      <c r="B7484" t="str">
        <f>VLOOKUP(C7484, olt_db!$B$2:$E$70, 2, 0)</f>
        <v>OLT-SMGN-Mega_Land</v>
      </c>
      <c r="C7484" t="s">
        <v>2034</v>
      </c>
      <c r="D7484" s="42" t="s">
        <v>3031</v>
      </c>
      <c r="E7484" s="42" t="s">
        <v>2878</v>
      </c>
      <c r="F7484" s="105">
        <v>2.9502266572145599</v>
      </c>
      <c r="G7484" s="131">
        <v>99.125907149515299</v>
      </c>
      <c r="H7484" s="41">
        <f>ACOS(COS(RADIANS(90-F7485)) * COS(RADIANS(90-F7484)) + SIN(RADIANS(90-F7485)) * SIN(RADIANS(90-F7484)) * COS(RADIANS(G7485-G7484))) * 6371392 * IFERROR(IF(AVERAGEIF('TT History'!$B:$B, D7484, 'TT History'!$E:$E) &gt; 9.8%, 1.1205, IF(AVERAGEIF('TT History'!$B:$B, D7484, 'TT History'!$E:$E) &gt;= 8.5%, 1.1055, 1.0525)), 1.0525)</f>
        <v>9.1605081408083162</v>
      </c>
    </row>
    <row r="7485" spans="1:8" x14ac:dyDescent="0.25">
      <c r="A7485" t="s">
        <v>176</v>
      </c>
      <c r="B7485" t="str">
        <f>VLOOKUP(C7485, olt_db!$B$2:$E$70, 2, 0)</f>
        <v>OLT-SMGN-Mega_Land</v>
      </c>
      <c r="C7485" t="s">
        <v>2034</v>
      </c>
      <c r="D7485" s="42" t="s">
        <v>3031</v>
      </c>
      <c r="E7485" s="42" t="s">
        <v>2879</v>
      </c>
      <c r="F7485" s="105">
        <v>2.95028714329908</v>
      </c>
      <c r="G7485" s="131">
        <v>99.125857407909393</v>
      </c>
      <c r="H7485" s="41">
        <f>ACOS(COS(RADIANS(90-F7486)) * COS(RADIANS(90-F7485)) + SIN(RADIANS(90-F7486)) * SIN(RADIANS(90-F7485)) * COS(RADIANS(G7486-G7485))) * 6371392 * IFERROR(IF(AVERAGEIF('TT History'!$B:$B, D7485, 'TT History'!$E:$E) &gt; 9.8%, 1.1205, IF(AVERAGEIF('TT History'!$B:$B, D7485, 'TT History'!$E:$E) &gt;= 8.5%, 1.1055, 1.0525)), 1.0525)</f>
        <v>9.1052958627017286</v>
      </c>
    </row>
    <row r="7486" spans="1:8" x14ac:dyDescent="0.25">
      <c r="A7486" t="s">
        <v>176</v>
      </c>
      <c r="B7486" t="str">
        <f>VLOOKUP(C7486, olt_db!$B$2:$E$70, 2, 0)</f>
        <v>OLT-SMGN-Mega_Land</v>
      </c>
      <c r="C7486" t="s">
        <v>2034</v>
      </c>
      <c r="D7486" s="42" t="s">
        <v>3031</v>
      </c>
      <c r="E7486" s="42" t="s">
        <v>2880</v>
      </c>
      <c r="F7486" s="105">
        <v>2.95035059100899</v>
      </c>
      <c r="G7486" s="131">
        <v>99.125812337568405</v>
      </c>
      <c r="H7486" s="41">
        <f>ACOS(COS(RADIANS(90-F7487)) * COS(RADIANS(90-F7486)) + SIN(RADIANS(90-F7487)) * SIN(RADIANS(90-F7486)) * COS(RADIANS(G7487-G7486))) * 6371392 * IFERROR(IF(AVERAGEIF('TT History'!$B:$B, D7486, 'TT History'!$E:$E) &gt; 9.8%, 1.1205, IF(AVERAGEIF('TT History'!$B:$B, D7486, 'TT History'!$E:$E) &gt;= 8.5%, 1.1055, 1.0525)), 1.0525)</f>
        <v>11.107928266479068</v>
      </c>
    </row>
    <row r="7487" spans="1:8" x14ac:dyDescent="0.25">
      <c r="A7487" t="s">
        <v>176</v>
      </c>
      <c r="B7487" t="str">
        <f>VLOOKUP(C7487, olt_db!$B$2:$E$70, 2, 0)</f>
        <v>OLT-SMGN-Mega_Land</v>
      </c>
      <c r="C7487" t="s">
        <v>2034</v>
      </c>
      <c r="D7487" s="42" t="s">
        <v>3031</v>
      </c>
      <c r="E7487" s="42" t="s">
        <v>2881</v>
      </c>
      <c r="F7487" s="105">
        <v>2.9504227465319399</v>
      </c>
      <c r="G7487" s="131">
        <v>99.125750597936204</v>
      </c>
      <c r="H7487" s="41">
        <f>ACOS(COS(RADIANS(90-F7488)) * COS(RADIANS(90-F7487)) + SIN(RADIANS(90-F7488)) * SIN(RADIANS(90-F7487)) * COS(RADIANS(G7488-G7487))) * 6371392 * IFERROR(IF(AVERAGEIF('TT History'!$B:$B, D7487, 'TT History'!$E:$E) &gt; 9.8%, 1.1205, IF(AVERAGEIF('TT History'!$B:$B, D7487, 'TT History'!$E:$E) &gt;= 8.5%, 1.1055, 1.0525)), 1.0525)</f>
        <v>8.9549126945771675</v>
      </c>
    </row>
    <row r="7488" spans="1:8" x14ac:dyDescent="0.25">
      <c r="A7488" t="s">
        <v>176</v>
      </c>
      <c r="B7488" t="str">
        <f>VLOOKUP(C7488, olt_db!$B$2:$E$70, 2, 0)</f>
        <v>OLT-SMGN-Mega_Land</v>
      </c>
      <c r="C7488" t="s">
        <v>2034</v>
      </c>
      <c r="D7488" s="42" t="s">
        <v>3031</v>
      </c>
      <c r="E7488" s="42" t="s">
        <v>2882</v>
      </c>
      <c r="F7488" s="105">
        <v>2.9504882595475701</v>
      </c>
      <c r="G7488" s="131">
        <v>99.125711020022294</v>
      </c>
      <c r="H7488" s="41">
        <f>ACOS(COS(RADIANS(90-F7489)) * COS(RADIANS(90-F7488)) + SIN(RADIANS(90-F7489)) * SIN(RADIANS(90-F7488)) * COS(RADIANS(G7489-G7488))) * 6371392 * IFERROR(IF(AVERAGEIF('TT History'!$B:$B, D7488, 'TT History'!$E:$E) &gt; 9.8%, 1.1205, IF(AVERAGEIF('TT History'!$B:$B, D7488, 'TT History'!$E:$E) &gt;= 8.5%, 1.1055, 1.0525)), 1.0525)</f>
        <v>10.325747512692852</v>
      </c>
    </row>
    <row r="7489" spans="1:8" x14ac:dyDescent="0.25">
      <c r="A7489" t="s">
        <v>176</v>
      </c>
      <c r="B7489" t="str">
        <f>VLOOKUP(C7489, olt_db!$B$2:$E$70, 2, 0)</f>
        <v>OLT-SMGN-Mega_Land</v>
      </c>
      <c r="C7489" t="s">
        <v>2034</v>
      </c>
      <c r="D7489" s="42" t="s">
        <v>3031</v>
      </c>
      <c r="E7489" s="42" t="s">
        <v>2883</v>
      </c>
      <c r="F7489" s="105">
        <v>2.9505653822834801</v>
      </c>
      <c r="G7489" s="131">
        <v>99.125668105714993</v>
      </c>
      <c r="H7489" s="41">
        <f>ACOS(COS(RADIANS(90-F7490)) * COS(RADIANS(90-F7489)) + SIN(RADIANS(90-F7490)) * SIN(RADIANS(90-F7489)) * COS(RADIANS(G7490-G7489))) * 6371392 * IFERROR(IF(AVERAGEIF('TT History'!$B:$B, D7489, 'TT History'!$E:$E) &gt; 9.8%, 1.1205, IF(AVERAGEIF('TT History'!$B:$B, D7489, 'TT History'!$E:$E) &gt;= 8.5%, 1.1055, 1.0525)), 1.0525)</f>
        <v>11.60814936293783</v>
      </c>
    </row>
    <row r="7490" spans="1:8" x14ac:dyDescent="0.25">
      <c r="A7490" t="s">
        <v>176</v>
      </c>
      <c r="B7490" t="str">
        <f>VLOOKUP(C7490, olt_db!$B$2:$E$70, 2, 0)</f>
        <v>OLT-SMGN-Mega_Land</v>
      </c>
      <c r="C7490" t="s">
        <v>2034</v>
      </c>
      <c r="D7490" s="42" t="s">
        <v>3031</v>
      </c>
      <c r="E7490" s="42" t="s">
        <v>2884</v>
      </c>
      <c r="F7490" s="105">
        <v>2.95065034305079</v>
      </c>
      <c r="G7490" s="131">
        <v>99.125616862831393</v>
      </c>
      <c r="H7490" s="41">
        <f>ACOS(COS(RADIANS(90-F7491)) * COS(RADIANS(90-F7490)) + SIN(RADIANS(90-F7491)) * SIN(RADIANS(90-F7490)) * COS(RADIANS(G7491-G7490))) * 6371392 * IFERROR(IF(AVERAGEIF('TT History'!$B:$B, D7490, 'TT History'!$E:$E) &gt; 9.8%, 1.1205, IF(AVERAGEIF('TT History'!$B:$B, D7490, 'TT History'!$E:$E) &gt;= 8.5%, 1.1055, 1.0525)), 1.0525)</f>
        <v>10.082581979153456</v>
      </c>
    </row>
    <row r="7491" spans="1:8" x14ac:dyDescent="0.25">
      <c r="A7491" t="s">
        <v>176</v>
      </c>
      <c r="B7491" t="str">
        <f>VLOOKUP(C7491, olt_db!$B$2:$E$70, 2, 0)</f>
        <v>OLT-SMGN-Mega_Land</v>
      </c>
      <c r="C7491" t="s">
        <v>2034</v>
      </c>
      <c r="D7491" s="42" t="s">
        <v>3031</v>
      </c>
      <c r="E7491" s="42" t="s">
        <v>2885</v>
      </c>
      <c r="F7491" s="105">
        <v>2.95072227087757</v>
      </c>
      <c r="G7491" s="131">
        <v>99.125569395425501</v>
      </c>
      <c r="H7491" s="41">
        <f>ACOS(COS(RADIANS(90-F7492)) * COS(RADIANS(90-F7491)) + SIN(RADIANS(90-F7492)) * SIN(RADIANS(90-F7491)) * COS(RADIANS(G7492-G7491))) * 6371392 * IFERROR(IF(AVERAGEIF('TT History'!$B:$B, D7491, 'TT History'!$E:$E) &gt; 9.8%, 1.1205, IF(AVERAGEIF('TT History'!$B:$B, D7491, 'TT History'!$E:$E) &gt;= 8.5%, 1.1055, 1.0525)), 1.0525)</f>
        <v>13.029080783025055</v>
      </c>
    </row>
    <row r="7492" spans="1:8" x14ac:dyDescent="0.25">
      <c r="A7492" t="s">
        <v>176</v>
      </c>
      <c r="B7492" t="str">
        <f>VLOOKUP(C7492, olt_db!$B$2:$E$70, 2, 0)</f>
        <v>OLT-SMGN-Mega_Land</v>
      </c>
      <c r="C7492" t="s">
        <v>2034</v>
      </c>
      <c r="D7492" s="42" t="s">
        <v>3031</v>
      </c>
      <c r="E7492" s="42" t="s">
        <v>2886</v>
      </c>
      <c r="F7492" s="105">
        <v>2.9508141568373301</v>
      </c>
      <c r="G7492" s="131">
        <v>99.125506472784394</v>
      </c>
      <c r="H7492" s="41">
        <f>ACOS(COS(RADIANS(90-F7493)) * COS(RADIANS(90-F7492)) + SIN(RADIANS(90-F7493)) * SIN(RADIANS(90-F7492)) * COS(RADIANS(G7493-G7492))) * 6371392 * IFERROR(IF(AVERAGEIF('TT History'!$B:$B, D7492, 'TT History'!$E:$E) &gt; 9.8%, 1.1205, IF(AVERAGEIF('TT History'!$B:$B, D7492, 'TT History'!$E:$E) &gt;= 8.5%, 1.1055, 1.0525)), 1.0525)</f>
        <v>10.03642583987828</v>
      </c>
    </row>
    <row r="7493" spans="1:8" x14ac:dyDescent="0.25">
      <c r="A7493" t="s">
        <v>176</v>
      </c>
      <c r="B7493" t="str">
        <f>VLOOKUP(C7493, olt_db!$B$2:$E$70, 2, 0)</f>
        <v>OLT-SMGN-Mega_Land</v>
      </c>
      <c r="C7493" t="s">
        <v>2034</v>
      </c>
      <c r="D7493" s="42" t="s">
        <v>3031</v>
      </c>
      <c r="E7493" s="42" t="s">
        <v>2887</v>
      </c>
      <c r="F7493" s="105">
        <v>2.9508863189575201</v>
      </c>
      <c r="G7493" s="131">
        <v>99.125460082608797</v>
      </c>
      <c r="H7493" s="41">
        <f>ACOS(COS(RADIANS(90-F7494)) * COS(RADIANS(90-F7493)) + SIN(RADIANS(90-F7494)) * SIN(RADIANS(90-F7493)) * COS(RADIANS(G7494-G7493))) * 6371392 * IFERROR(IF(AVERAGEIF('TT History'!$B:$B, D7493, 'TT History'!$E:$E) &gt; 9.8%, 1.1205, IF(AVERAGEIF('TT History'!$B:$B, D7493, 'TT History'!$E:$E) &gt;= 8.5%, 1.1055, 1.0525)), 1.0525)</f>
        <v>14.535647242494964</v>
      </c>
    </row>
    <row r="7494" spans="1:8" x14ac:dyDescent="0.25">
      <c r="A7494" t="s">
        <v>176</v>
      </c>
      <c r="B7494" t="str">
        <f>VLOOKUP(C7494, olt_db!$B$2:$E$70, 2, 0)</f>
        <v>OLT-SMGN-Mega_Land</v>
      </c>
      <c r="C7494" t="s">
        <v>2034</v>
      </c>
      <c r="D7494" s="42" t="s">
        <v>3031</v>
      </c>
      <c r="E7494" s="42" t="s">
        <v>2888</v>
      </c>
      <c r="F7494" s="105">
        <v>2.9509923359491999</v>
      </c>
      <c r="G7494" s="131">
        <v>99.125395313888802</v>
      </c>
      <c r="H7494" s="41">
        <f>ACOS(COS(RADIANS(90-F7495)) * COS(RADIANS(90-F7494)) + SIN(RADIANS(90-F7495)) * SIN(RADIANS(90-F7494)) * COS(RADIANS(G7495-G7494))) * 6371392 * IFERROR(IF(AVERAGEIF('TT History'!$B:$B, D7494, 'TT History'!$E:$E) &gt; 9.8%, 1.1205, IF(AVERAGEIF('TT History'!$B:$B, D7494, 'TT History'!$E:$E) &gt;= 8.5%, 1.1055, 1.0525)), 1.0525)</f>
        <v>13.237023990811556</v>
      </c>
    </row>
    <row r="7495" spans="1:8" x14ac:dyDescent="0.25">
      <c r="A7495" t="s">
        <v>176</v>
      </c>
      <c r="B7495" t="str">
        <f>VLOOKUP(C7495, olt_db!$B$2:$E$70, 2, 0)</f>
        <v>OLT-SMGN-Mega_Land</v>
      </c>
      <c r="C7495" t="s">
        <v>2034</v>
      </c>
      <c r="D7495" s="42" t="s">
        <v>3031</v>
      </c>
      <c r="E7495" s="42" t="s">
        <v>2889</v>
      </c>
      <c r="F7495" s="105">
        <v>2.9510895026011599</v>
      </c>
      <c r="G7495" s="131">
        <v>99.125337364042096</v>
      </c>
      <c r="H7495" s="41">
        <f>ACOS(COS(RADIANS(90-F7496)) * COS(RADIANS(90-F7495)) + SIN(RADIANS(90-F7496)) * SIN(RADIANS(90-F7495)) * COS(RADIANS(G7496-G7495))) * 6371392 * IFERROR(IF(AVERAGEIF('TT History'!$B:$B, D7495, 'TT History'!$E:$E) &gt; 9.8%, 1.1205, IF(AVERAGEIF('TT History'!$B:$B, D7495, 'TT History'!$E:$E) &gt;= 8.5%, 1.1055, 1.0525)), 1.0525)</f>
        <v>12.515450630178881</v>
      </c>
    </row>
    <row r="7496" spans="1:8" x14ac:dyDescent="0.25">
      <c r="A7496" t="s">
        <v>176</v>
      </c>
      <c r="B7496" t="str">
        <f>VLOOKUP(C7496, olt_db!$B$2:$E$70, 2, 0)</f>
        <v>OLT-SMGN-Mega_Land</v>
      </c>
      <c r="C7496" t="s">
        <v>2034</v>
      </c>
      <c r="D7496" s="42" t="s">
        <v>3031</v>
      </c>
      <c r="E7496" s="42" t="s">
        <v>2890</v>
      </c>
      <c r="F7496" s="105">
        <v>2.9511661048231601</v>
      </c>
      <c r="G7496" s="131">
        <v>99.125412067081896</v>
      </c>
      <c r="H7496" s="41">
        <f>ACOS(COS(RADIANS(90-F7497)) * COS(RADIANS(90-F7496)) + SIN(RADIANS(90-F7497)) * SIN(RADIANS(90-F7496)) * COS(RADIANS(G7497-G7496))) * 6371392 * IFERROR(IF(AVERAGEIF('TT History'!$B:$B, D7496, 'TT History'!$E:$E) &gt; 9.8%, 1.1205, IF(AVERAGEIF('TT History'!$B:$B, D7496, 'TT History'!$E:$E) &gt;= 8.5%, 1.1055, 1.0525)), 1.0525)</f>
        <v>8.7473389614715167</v>
      </c>
    </row>
    <row r="7497" spans="1:8" x14ac:dyDescent="0.25">
      <c r="A7497" t="s">
        <v>176</v>
      </c>
      <c r="B7497" t="str">
        <f>VLOOKUP(C7497, olt_db!$B$2:$E$70, 2, 0)</f>
        <v>OLT-SMGN-Mega_Land</v>
      </c>
      <c r="C7497" t="s">
        <v>2034</v>
      </c>
      <c r="D7497" s="42" t="s">
        <v>3031</v>
      </c>
      <c r="E7497" s="42" t="s">
        <v>2891</v>
      </c>
      <c r="F7497" s="105">
        <v>2.9512390959833099</v>
      </c>
      <c r="G7497" s="131">
        <v>99.125428150843305</v>
      </c>
      <c r="H7497" s="41">
        <f>ACOS(COS(RADIANS(90-F7498)) * COS(RADIANS(90-F7497)) + SIN(RADIANS(90-F7498)) * SIN(RADIANS(90-F7497)) * COS(RADIANS(G7498-G7497))) * 6371392 * IFERROR(IF(AVERAGEIF('TT History'!$B:$B, D7497, 'TT History'!$E:$E) &gt; 9.8%, 1.1205, IF(AVERAGEIF('TT History'!$B:$B, D7497, 'TT History'!$E:$E) &gt;= 8.5%, 1.1055, 1.0525)), 1.0525)</f>
        <v>10.641015367219968</v>
      </c>
    </row>
    <row r="7498" spans="1:8" x14ac:dyDescent="0.25">
      <c r="A7498" t="s">
        <v>176</v>
      </c>
      <c r="B7498" t="str">
        <f>VLOOKUP(C7498, olt_db!$B$2:$E$70, 2, 0)</f>
        <v>OLT-SMGN-Mega_Land</v>
      </c>
      <c r="C7498" t="s">
        <v>2034</v>
      </c>
      <c r="D7498" s="42" t="s">
        <v>3031</v>
      </c>
      <c r="E7498" s="42" t="s">
        <v>2892</v>
      </c>
      <c r="F7498" s="105">
        <v>2.9512856276086499</v>
      </c>
      <c r="G7498" s="131">
        <v>99.125506357907298</v>
      </c>
      <c r="H7498" s="41">
        <f>ACOS(COS(RADIANS(90-F7499)) * COS(RADIANS(90-F7498)) + SIN(RADIANS(90-F7499)) * SIN(RADIANS(90-F7498)) * COS(RADIANS(G7499-G7498))) * 6371392 * IFERROR(IF(AVERAGEIF('TT History'!$B:$B, D7498, 'TT History'!$E:$E) &gt; 9.8%, 1.1205, IF(AVERAGEIF('TT History'!$B:$B, D7498, 'TT History'!$E:$E) &gt;= 8.5%, 1.1055, 1.0525)), 1.0525)</f>
        <v>11.20592747710109</v>
      </c>
    </row>
    <row r="7499" spans="1:8" x14ac:dyDescent="0.25">
      <c r="A7499" t="s">
        <v>176</v>
      </c>
      <c r="B7499" t="str">
        <f>VLOOKUP(C7499, olt_db!$B$2:$E$70, 2, 0)</f>
        <v>OLT-SMGN-Mega_Land</v>
      </c>
      <c r="C7499" t="s">
        <v>2034</v>
      </c>
      <c r="D7499" s="42" t="s">
        <v>3031</v>
      </c>
      <c r="E7499" s="42" t="s">
        <v>2893</v>
      </c>
      <c r="F7499" s="105">
        <v>2.9513405804278801</v>
      </c>
      <c r="G7499" s="131">
        <v>99.125584874487501</v>
      </c>
      <c r="H7499" s="41">
        <f>ACOS(COS(RADIANS(90-F7500)) * COS(RADIANS(90-F7499)) + SIN(RADIANS(90-F7500)) * SIN(RADIANS(90-F7499)) * COS(RADIANS(G7500-G7499))) * 6371392 * IFERROR(IF(AVERAGEIF('TT History'!$B:$B, D7499, 'TT History'!$E:$E) &gt; 9.8%, 1.1205, IF(AVERAGEIF('TT History'!$B:$B, D7499, 'TT History'!$E:$E) &gt;= 8.5%, 1.1055, 1.0525)), 1.0525)</f>
        <v>10.510248860444044</v>
      </c>
    </row>
    <row r="7500" spans="1:8" x14ac:dyDescent="0.25">
      <c r="A7500" t="s">
        <v>176</v>
      </c>
      <c r="B7500" t="str">
        <f>VLOOKUP(C7500, olt_db!$B$2:$E$70, 2, 0)</f>
        <v>OLT-SMGN-Mega_Land</v>
      </c>
      <c r="C7500" t="s">
        <v>2034</v>
      </c>
      <c r="D7500" s="42" t="s">
        <v>3031</v>
      </c>
      <c r="E7500" s="42" t="s">
        <v>2894</v>
      </c>
      <c r="F7500" s="105">
        <v>2.9514240854774698</v>
      </c>
      <c r="G7500" s="131">
        <v>99.125617947214394</v>
      </c>
      <c r="H7500" s="41">
        <f>ACOS(COS(RADIANS(90-F7501)) * COS(RADIANS(90-F7500)) + SIN(RADIANS(90-F7501)) * SIN(RADIANS(90-F7500)) * COS(RADIANS(G7501-G7500))) * 6371392 * IFERROR(IF(AVERAGEIF('TT History'!$B:$B, D7500, 'TT History'!$E:$E) &gt; 9.8%, 1.1205, IF(AVERAGEIF('TT History'!$B:$B, D7500, 'TT History'!$E:$E) &gt;= 8.5%, 1.1055, 1.0525)), 1.0525)</f>
        <v>10.230053467611128</v>
      </c>
    </row>
    <row r="7501" spans="1:8" x14ac:dyDescent="0.25">
      <c r="A7501" t="s">
        <v>176</v>
      </c>
      <c r="B7501" t="str">
        <f>VLOOKUP(C7501, olt_db!$B$2:$E$70, 2, 0)</f>
        <v>OLT-SMGN-Mega_Land</v>
      </c>
      <c r="C7501" t="s">
        <v>2034</v>
      </c>
      <c r="D7501" s="42" t="s">
        <v>3031</v>
      </c>
      <c r="E7501" s="42" t="s">
        <v>2895</v>
      </c>
      <c r="F7501" s="105">
        <v>2.9515067254114502</v>
      </c>
      <c r="G7501" s="131">
        <v>99.125589435268196</v>
      </c>
      <c r="H7501" s="41">
        <f>ACOS(COS(RADIANS(90-F7502)) * COS(RADIANS(90-F7501)) + SIN(RADIANS(90-F7502)) * SIN(RADIANS(90-F7501)) * COS(RADIANS(G7502-G7501))) * 6371392 * IFERROR(IF(AVERAGEIF('TT History'!$B:$B, D7501, 'TT History'!$E:$E) &gt; 9.8%, 1.1205, IF(AVERAGEIF('TT History'!$B:$B, D7501, 'TT History'!$E:$E) &gt;= 8.5%, 1.1055, 1.0525)), 1.0525)</f>
        <v>9.1080370168527693</v>
      </c>
    </row>
    <row r="7502" spans="1:8" x14ac:dyDescent="0.25">
      <c r="A7502" t="s">
        <v>176</v>
      </c>
      <c r="B7502" t="str">
        <f>VLOOKUP(C7502, olt_db!$B$2:$E$70, 2, 0)</f>
        <v>OLT-SMGN-Mega_Land</v>
      </c>
      <c r="C7502" t="s">
        <v>2034</v>
      </c>
      <c r="D7502" s="42" t="s">
        <v>3031</v>
      </c>
      <c r="E7502" s="42" t="s">
        <v>2896</v>
      </c>
      <c r="F7502" s="105">
        <v>2.9515808966330699</v>
      </c>
      <c r="G7502" s="131">
        <v>99.125565874154702</v>
      </c>
      <c r="H7502" s="41">
        <f>ACOS(COS(RADIANS(90-F7503)) * COS(RADIANS(90-F7502)) + SIN(RADIANS(90-F7503)) * SIN(RADIANS(90-F7502)) * COS(RADIANS(G7503-G7502))) * 6371392 * IFERROR(IF(AVERAGEIF('TT History'!$B:$B, D7502, 'TT History'!$E:$E) &gt; 9.8%, 1.1205, IF(AVERAGEIF('TT History'!$B:$B, D7502, 'TT History'!$E:$E) &gt;= 8.5%, 1.1055, 1.0525)), 1.0525)</f>
        <v>11.991482232248666</v>
      </c>
    </row>
    <row r="7503" spans="1:8" x14ac:dyDescent="0.25">
      <c r="A7503" t="s">
        <v>176</v>
      </c>
      <c r="B7503" t="str">
        <f>VLOOKUP(C7503, olt_db!$B$2:$E$70, 2, 0)</f>
        <v>OLT-SMGN-Mega_Land</v>
      </c>
      <c r="C7503" t="s">
        <v>2034</v>
      </c>
      <c r="D7503" s="42" t="s">
        <v>3031</v>
      </c>
      <c r="E7503" s="42" t="s">
        <v>2897</v>
      </c>
      <c r="F7503" s="105">
        <v>2.9516709189284001</v>
      </c>
      <c r="G7503" s="131">
        <v>99.125516889860904</v>
      </c>
      <c r="H7503" s="41">
        <f>ACOS(COS(RADIANS(90-F7504)) * COS(RADIANS(90-F7503)) + SIN(RADIANS(90-F7504)) * SIN(RADIANS(90-F7503)) * COS(RADIANS(G7504-G7503))) * 6371392 * IFERROR(IF(AVERAGEIF('TT History'!$B:$B, D7503, 'TT History'!$E:$E) &gt; 9.8%, 1.1205, IF(AVERAGEIF('TT History'!$B:$B, D7503, 'TT History'!$E:$E) &gt;= 8.5%, 1.1055, 1.0525)), 1.0525)</f>
        <v>11.73051041639309</v>
      </c>
    </row>
    <row r="7504" spans="1:8" x14ac:dyDescent="0.25">
      <c r="A7504" t="s">
        <v>176</v>
      </c>
      <c r="B7504" t="str">
        <f>VLOOKUP(C7504, olt_db!$B$2:$E$70, 2, 0)</f>
        <v>OLT-SMGN-Mega_Land</v>
      </c>
      <c r="C7504" t="s">
        <v>2034</v>
      </c>
      <c r="D7504" s="42" t="s">
        <v>3031</v>
      </c>
      <c r="E7504" s="42" t="s">
        <v>2898</v>
      </c>
      <c r="F7504" s="105">
        <v>2.9517565045449001</v>
      </c>
      <c r="G7504" s="131">
        <v>99.125464667959307</v>
      </c>
      <c r="H7504" s="41">
        <f>ACOS(COS(RADIANS(90-F7505)) * COS(RADIANS(90-F7504)) + SIN(RADIANS(90-F7505)) * SIN(RADIANS(90-F7504)) * COS(RADIANS(G7505-G7504))) * 6371392 * IFERROR(IF(AVERAGEIF('TT History'!$B:$B, D7504, 'TT History'!$E:$E) &gt; 9.8%, 1.1205, IF(AVERAGEIF('TT History'!$B:$B, D7504, 'TT History'!$E:$E) &gt;= 8.5%, 1.1055, 1.0525)), 1.0525)</f>
        <v>14.177459996393196</v>
      </c>
    </row>
    <row r="7505" spans="1:8" x14ac:dyDescent="0.25">
      <c r="A7505" t="s">
        <v>176</v>
      </c>
      <c r="B7505" t="str">
        <f>VLOOKUP(C7505, olt_db!$B$2:$E$70, 2, 0)</f>
        <v>OLT-SMGN-Mega_Land</v>
      </c>
      <c r="C7505" t="s">
        <v>2034</v>
      </c>
      <c r="D7505" s="42" t="s">
        <v>3031</v>
      </c>
      <c r="E7505" s="42" t="s">
        <v>2899</v>
      </c>
      <c r="F7505" s="105">
        <v>2.9518627895528802</v>
      </c>
      <c r="G7505" s="131">
        <v>99.125406477949895</v>
      </c>
      <c r="H7505" s="41">
        <f>ACOS(COS(RADIANS(90-F7506)) * COS(RADIANS(90-F7505)) + SIN(RADIANS(90-F7506)) * SIN(RADIANS(90-F7505)) * COS(RADIANS(G7506-G7505))) * 6371392 * IFERROR(IF(AVERAGEIF('TT History'!$B:$B, D7505, 'TT History'!$E:$E) &gt; 9.8%, 1.1205, IF(AVERAGEIF('TT History'!$B:$B, D7505, 'TT History'!$E:$E) &gt;= 8.5%, 1.1055, 1.0525)), 1.0525)</f>
        <v>12.84810985827948</v>
      </c>
    </row>
    <row r="7506" spans="1:8" x14ac:dyDescent="0.25">
      <c r="A7506" t="s">
        <v>176</v>
      </c>
      <c r="B7506" t="str">
        <f>VLOOKUP(C7506, olt_db!$B$2:$E$70, 2, 0)</f>
        <v>OLT-SMGN-Mega_Land</v>
      </c>
      <c r="C7506" t="s">
        <v>2034</v>
      </c>
      <c r="D7506" s="42" t="s">
        <v>3031</v>
      </c>
      <c r="E7506" s="42" t="s">
        <v>2900</v>
      </c>
      <c r="F7506" s="105">
        <v>2.9519621237937002</v>
      </c>
      <c r="G7506" s="131">
        <v>99.125359694883699</v>
      </c>
      <c r="H7506" s="41">
        <f>ACOS(COS(RADIANS(90-F7507)) * COS(RADIANS(90-F7506)) + SIN(RADIANS(90-F7507)) * SIN(RADIANS(90-F7506)) * COS(RADIANS(G7507-G7506))) * 6371392 * IFERROR(IF(AVERAGEIF('TT History'!$B:$B, D7506, 'TT History'!$E:$E) &gt; 9.8%, 1.1205, IF(AVERAGEIF('TT History'!$B:$B, D7506, 'TT History'!$E:$E) &gt;= 8.5%, 1.1055, 1.0525)), 1.0525)</f>
        <v>8.8466566622252145</v>
      </c>
    </row>
    <row r="7507" spans="1:8" x14ac:dyDescent="0.25">
      <c r="A7507" t="s">
        <v>176</v>
      </c>
      <c r="B7507" t="str">
        <f>VLOOKUP(C7507, olt_db!$B$2:$E$70, 2, 0)</f>
        <v>OLT-SMGN-Mega_Land</v>
      </c>
      <c r="C7507" t="s">
        <v>2034</v>
      </c>
      <c r="D7507" s="42" t="s">
        <v>3031</v>
      </c>
      <c r="E7507" s="42" t="s">
        <v>2901</v>
      </c>
      <c r="F7507" s="105">
        <v>2.9520294924769299</v>
      </c>
      <c r="G7507" s="131">
        <v>99.125325382551296</v>
      </c>
      <c r="H7507" s="41">
        <f>ACOS(COS(RADIANS(90-F7508)) * COS(RADIANS(90-F7507)) + SIN(RADIANS(90-F7508)) * SIN(RADIANS(90-F7507)) * COS(RADIANS(G7508-G7507))) * 6371392 * IFERROR(IF(AVERAGEIF('TT History'!$B:$B, D7507, 'TT History'!$E:$E) &gt; 9.8%, 1.1205, IF(AVERAGEIF('TT History'!$B:$B, D7507, 'TT History'!$E:$E) &gt;= 8.5%, 1.1055, 1.0525)), 1.0525)</f>
        <v>15.93366068573491</v>
      </c>
    </row>
    <row r="7508" spans="1:8" x14ac:dyDescent="0.25">
      <c r="A7508" t="s">
        <v>176</v>
      </c>
      <c r="B7508" t="str">
        <f>VLOOKUP(C7508, olt_db!$B$2:$E$70, 2, 0)</f>
        <v>OLT-SMGN-Mega_Land</v>
      </c>
      <c r="C7508" t="s">
        <v>2034</v>
      </c>
      <c r="D7508" s="42" t="s">
        <v>3031</v>
      </c>
      <c r="E7508" s="42" t="s">
        <v>2902</v>
      </c>
      <c r="F7508" s="105">
        <v>2.9521551769051699</v>
      </c>
      <c r="G7508" s="131">
        <v>99.1252729995782</v>
      </c>
      <c r="H7508" s="41">
        <f>ACOS(COS(RADIANS(90-F7509)) * COS(RADIANS(90-F7508)) + SIN(RADIANS(90-F7509)) * SIN(RADIANS(90-F7508)) * COS(RADIANS(G7509-G7508))) * 6371392 * IFERROR(IF(AVERAGEIF('TT History'!$B:$B, D7508, 'TT History'!$E:$E) &gt; 9.8%, 1.1205, IF(AVERAGEIF('TT History'!$B:$B, D7508, 'TT History'!$E:$E) &gt;= 8.5%, 1.1055, 1.0525)), 1.0525)</f>
        <v>14.538394742792619</v>
      </c>
    </row>
    <row r="7509" spans="1:8" x14ac:dyDescent="0.25">
      <c r="A7509" t="s">
        <v>176</v>
      </c>
      <c r="B7509" t="str">
        <f>VLOOKUP(C7509, olt_db!$B$2:$E$70, 2, 0)</f>
        <v>OLT-SMGN-Mega_Land</v>
      </c>
      <c r="C7509" t="s">
        <v>2034</v>
      </c>
      <c r="D7509" s="42" t="s">
        <v>3031</v>
      </c>
      <c r="E7509" s="42" t="s">
        <v>2903</v>
      </c>
      <c r="F7509" s="105">
        <v>2.9522672330883801</v>
      </c>
      <c r="G7509" s="131">
        <v>99.125219326336506</v>
      </c>
      <c r="H7509" s="41">
        <f>ACOS(COS(RADIANS(90-F7510)) * COS(RADIANS(90-F7509)) + SIN(RADIANS(90-F7510)) * SIN(RADIANS(90-F7509)) * COS(RADIANS(G7510-G7509))) * 6371392 * IFERROR(IF(AVERAGEIF('TT History'!$B:$B, D7509, 'TT History'!$E:$E) &gt; 9.8%, 1.1205, IF(AVERAGEIF('TT History'!$B:$B, D7509, 'TT History'!$E:$E) &gt;= 8.5%, 1.1055, 1.0525)), 1.0525)</f>
        <v>18.792646029540588</v>
      </c>
    </row>
    <row r="7510" spans="1:8" x14ac:dyDescent="0.25">
      <c r="A7510" t="s">
        <v>176</v>
      </c>
      <c r="B7510" t="str">
        <f>VLOOKUP(C7510, olt_db!$B$2:$E$70, 2, 0)</f>
        <v>OLT-SMGN-Mega_Land</v>
      </c>
      <c r="C7510" t="s">
        <v>2034</v>
      </c>
      <c r="D7510" s="42" t="s">
        <v>3031</v>
      </c>
      <c r="E7510" s="42" t="s">
        <v>2904</v>
      </c>
      <c r="F7510" s="105">
        <v>2.9524143015813902</v>
      </c>
      <c r="G7510" s="131">
        <v>99.125154804728496</v>
      </c>
      <c r="H7510" s="41">
        <f>ACOS(COS(RADIANS(90-F7511)) * COS(RADIANS(90-F7510)) + SIN(RADIANS(90-F7511)) * SIN(RADIANS(90-F7510)) * COS(RADIANS(G7511-G7510))) * 6371392 * IFERROR(IF(AVERAGEIF('TT History'!$B:$B, D7510, 'TT History'!$E:$E) &gt; 9.8%, 1.1205, IF(AVERAGEIF('TT History'!$B:$B, D7510, 'TT History'!$E:$E) &gt;= 8.5%, 1.1055, 1.0525)), 1.0525)</f>
        <v>16.23966953468895</v>
      </c>
    </row>
    <row r="7511" spans="1:8" x14ac:dyDescent="0.25">
      <c r="A7511" t="s">
        <v>176</v>
      </c>
      <c r="B7511" t="str">
        <f>VLOOKUP(C7511, olt_db!$B$2:$E$70, 2, 0)</f>
        <v>OLT-SMGN-Mega_Land</v>
      </c>
      <c r="C7511" t="s">
        <v>2034</v>
      </c>
      <c r="D7511" s="42" t="s">
        <v>3031</v>
      </c>
      <c r="E7511" s="42" t="s">
        <v>2905</v>
      </c>
      <c r="F7511" s="105">
        <v>2.95253844706219</v>
      </c>
      <c r="G7511" s="131">
        <v>99.125092749138403</v>
      </c>
      <c r="H7511" s="41">
        <f>ACOS(COS(RADIANS(90-F7512)) * COS(RADIANS(90-F7511)) + SIN(RADIANS(90-F7512)) * SIN(RADIANS(90-F7511)) * COS(RADIANS(G7512-G7511))) * 6371392 * IFERROR(IF(AVERAGEIF('TT History'!$B:$B, D7511, 'TT History'!$E:$E) &gt; 9.8%, 1.1205, IF(AVERAGEIF('TT History'!$B:$B, D7511, 'TT History'!$E:$E) &gt;= 8.5%, 1.1055, 1.0525)), 1.0525)</f>
        <v>13.237023990811556</v>
      </c>
    </row>
    <row r="7512" spans="1:8" x14ac:dyDescent="0.25">
      <c r="A7512" t="s">
        <v>176</v>
      </c>
      <c r="B7512" t="str">
        <f>VLOOKUP(C7512, olt_db!$B$2:$E$70, 2, 0)</f>
        <v>OLT-SMGN-Mega_Land</v>
      </c>
      <c r="C7512" t="s">
        <v>2034</v>
      </c>
      <c r="D7512" s="42" t="s">
        <v>3031</v>
      </c>
      <c r="E7512" s="42" t="s">
        <v>2906</v>
      </c>
      <c r="F7512" s="105">
        <v>2.9526423429652899</v>
      </c>
      <c r="G7512" s="131">
        <v>99.125048002800995</v>
      </c>
      <c r="H7512" s="41">
        <f>ACOS(COS(RADIANS(90-F7513)) * COS(RADIANS(90-F7512)) + SIN(RADIANS(90-F7513)) * SIN(RADIANS(90-F7512)) * COS(RADIANS(G7513-G7512))) * 6371392 * IFERROR(IF(AVERAGEIF('TT History'!$B:$B, D7512, 'TT History'!$E:$E) &gt; 9.8%, 1.1205, IF(AVERAGEIF('TT History'!$B:$B, D7512, 'TT History'!$E:$E) &gt;= 8.5%, 1.1055, 1.0525)), 1.0525)</f>
        <v>16.923152142568853</v>
      </c>
    </row>
    <row r="7513" spans="1:8" x14ac:dyDescent="0.25">
      <c r="A7513" t="s">
        <v>176</v>
      </c>
      <c r="B7513" t="str">
        <f>VLOOKUP(C7513, olt_db!$B$2:$E$70, 2, 0)</f>
        <v>OLT-SMGN-Mega_Land</v>
      </c>
      <c r="C7513" t="s">
        <v>2034</v>
      </c>
      <c r="D7513" s="42" t="s">
        <v>3031</v>
      </c>
      <c r="E7513" s="42" t="s">
        <v>2907</v>
      </c>
      <c r="F7513" s="105">
        <v>2.9527757237222798</v>
      </c>
      <c r="G7513" s="131">
        <v>99.124992100303601</v>
      </c>
      <c r="H7513" s="41">
        <f>ACOS(COS(RADIANS(90-F7514)) * COS(RADIANS(90-F7513)) + SIN(RADIANS(90-F7514)) * SIN(RADIANS(90-F7513)) * COS(RADIANS(G7514-G7513))) * 6371392 * IFERROR(IF(AVERAGEIF('TT History'!$B:$B, D7513, 'TT History'!$E:$E) &gt; 9.8%, 1.1205, IF(AVERAGEIF('TT History'!$B:$B, D7513, 'TT History'!$E:$E) &gt;= 8.5%, 1.1055, 1.0525)), 1.0525)</f>
        <v>17.255901159263281</v>
      </c>
    </row>
    <row r="7514" spans="1:8" x14ac:dyDescent="0.25">
      <c r="A7514" t="s">
        <v>176</v>
      </c>
      <c r="B7514" t="str">
        <f>VLOOKUP(C7514, olt_db!$B$2:$E$70, 2, 0)</f>
        <v>OLT-SMGN-Mega_Land</v>
      </c>
      <c r="C7514" t="s">
        <v>2034</v>
      </c>
      <c r="D7514" s="42" t="s">
        <v>3031</v>
      </c>
      <c r="E7514" s="42" t="s">
        <v>2908</v>
      </c>
      <c r="F7514" s="105">
        <v>2.9529121708926902</v>
      </c>
      <c r="G7514" s="131">
        <v>99.124936174391394</v>
      </c>
      <c r="H7514" s="41">
        <f>ACOS(COS(RADIANS(90-F7515)) * COS(RADIANS(90-F7514)) + SIN(RADIANS(90-F7515)) * SIN(RADIANS(90-F7514)) * COS(RADIANS(G7515-G7514))) * 6371392 * IFERROR(IF(AVERAGEIF('TT History'!$B:$B, D7514, 'TT History'!$E:$E) &gt; 9.8%, 1.1205, IF(AVERAGEIF('TT History'!$B:$B, D7514, 'TT History'!$E:$E) &gt;= 8.5%, 1.1055, 1.0525)), 1.0525)</f>
        <v>12.263189726948195</v>
      </c>
    </row>
    <row r="7515" spans="1:8" x14ac:dyDescent="0.25">
      <c r="A7515" t="s">
        <v>176</v>
      </c>
      <c r="B7515" t="str">
        <f>VLOOKUP(C7515, olt_db!$B$2:$E$70, 2, 0)</f>
        <v>OLT-SMGN-Mega_Land</v>
      </c>
      <c r="C7515" t="s">
        <v>2034</v>
      </c>
      <c r="D7515" s="42" t="s">
        <v>3031</v>
      </c>
      <c r="E7515" s="42" t="s">
        <v>2909</v>
      </c>
      <c r="F7515" s="105">
        <v>2.9530091583420299</v>
      </c>
      <c r="G7515" s="131">
        <v>99.124896466378701</v>
      </c>
      <c r="H7515" s="41">
        <f>ACOS(COS(RADIANS(90-F7516)) * COS(RADIANS(90-F7515)) + SIN(RADIANS(90-F7516)) * SIN(RADIANS(90-F7515)) * COS(RADIANS(G7516-G7515))) * 6371392 * IFERROR(IF(AVERAGEIF('TT History'!$B:$B, D7515, 'TT History'!$E:$E) &gt; 9.8%, 1.1205, IF(AVERAGEIF('TT History'!$B:$B, D7515, 'TT History'!$E:$E) &gt;= 8.5%, 1.1055, 1.0525)), 1.0525)</f>
        <v>14.0344713249482</v>
      </c>
    </row>
    <row r="7516" spans="1:8" x14ac:dyDescent="0.25">
      <c r="A7516" t="s">
        <v>176</v>
      </c>
      <c r="B7516" t="str">
        <f>VLOOKUP(C7516, olt_db!$B$2:$E$70, 2, 0)</f>
        <v>OLT-SMGN-Mega_Land</v>
      </c>
      <c r="C7516" t="s">
        <v>2034</v>
      </c>
      <c r="D7516" s="42" t="s">
        <v>3031</v>
      </c>
      <c r="E7516" s="42" t="s">
        <v>2910</v>
      </c>
      <c r="F7516" s="105">
        <v>2.9531189942067702</v>
      </c>
      <c r="G7516" s="131">
        <v>99.124848301064205</v>
      </c>
      <c r="H7516" s="41">
        <f>ACOS(COS(RADIANS(90-F7517)) * COS(RADIANS(90-F7516)) + SIN(RADIANS(90-F7517)) * SIN(RADIANS(90-F7516)) * COS(RADIANS(G7517-G7516))) * 6371392 * IFERROR(IF(AVERAGEIF('TT History'!$B:$B, D7516, 'TT History'!$E:$E) &gt; 9.8%, 1.1205, IF(AVERAGEIF('TT History'!$B:$B, D7516, 'TT History'!$E:$E) &gt;= 8.5%, 1.1055, 1.0525)), 1.0525)</f>
        <v>19.357980109034244</v>
      </c>
    </row>
    <row r="7517" spans="1:8" x14ac:dyDescent="0.25">
      <c r="A7517" t="s">
        <v>176</v>
      </c>
      <c r="B7517" t="str">
        <f>VLOOKUP(C7517, olt_db!$B$2:$E$70, 2, 0)</f>
        <v>OLT-SMGN-Mega_Land</v>
      </c>
      <c r="C7517" t="s">
        <v>2034</v>
      </c>
      <c r="D7517" s="42" t="s">
        <v>3031</v>
      </c>
      <c r="E7517" s="42" t="s">
        <v>2911</v>
      </c>
      <c r="F7517" s="105">
        <v>2.9532724142672899</v>
      </c>
      <c r="G7517" s="131">
        <v>99.124786435310497</v>
      </c>
      <c r="H7517" s="41">
        <f>ACOS(COS(RADIANS(90-F7518)) * COS(RADIANS(90-F7517)) + SIN(RADIANS(90-F7518)) * SIN(RADIANS(90-F7517)) * COS(RADIANS(G7518-G7517))) * 6371392 * IFERROR(IF(AVERAGEIF('TT History'!$B:$B, D7517, 'TT History'!$E:$E) &gt; 9.8%, 1.1205, IF(AVERAGEIF('TT History'!$B:$B, D7517, 'TT History'!$E:$E) &gt;= 8.5%, 1.1055, 1.0525)), 1.0525)</f>
        <v>20.316611388023912</v>
      </c>
    </row>
    <row r="7518" spans="1:8" x14ac:dyDescent="0.25">
      <c r="A7518" t="s">
        <v>176</v>
      </c>
      <c r="B7518" t="str">
        <f>VLOOKUP(C7518, olt_db!$B$2:$E$70, 2, 0)</f>
        <v>OLT-SMGN-Mega_Land</v>
      </c>
      <c r="C7518" t="s">
        <v>2034</v>
      </c>
      <c r="D7518" s="42" t="s">
        <v>3031</v>
      </c>
      <c r="E7518" s="42" t="s">
        <v>2912</v>
      </c>
      <c r="F7518" s="105">
        <v>2.9534298151735299</v>
      </c>
      <c r="G7518" s="131">
        <v>99.124713138236501</v>
      </c>
      <c r="H7518" s="41">
        <f>ACOS(COS(RADIANS(90-F7519)) * COS(RADIANS(90-F7518)) + SIN(RADIANS(90-F7519)) * SIN(RADIANS(90-F7518)) * COS(RADIANS(G7519-G7518))) * 6371392 * IFERROR(IF(AVERAGEIF('TT History'!$B:$B, D7518, 'TT History'!$E:$E) &gt; 9.8%, 1.1205, IF(AVERAGEIF('TT History'!$B:$B, D7518, 'TT History'!$E:$E) &gt;= 8.5%, 1.1055, 1.0525)), 1.0525)</f>
        <v>17.362621273745244</v>
      </c>
    </row>
    <row r="7519" spans="1:8" x14ac:dyDescent="0.25">
      <c r="A7519" t="s">
        <v>176</v>
      </c>
      <c r="B7519" t="str">
        <f>VLOOKUP(C7519, olt_db!$B$2:$E$70, 2, 0)</f>
        <v>OLT-SMGN-Mega_Land</v>
      </c>
      <c r="C7519" t="s">
        <v>2034</v>
      </c>
      <c r="D7519" s="42" t="s">
        <v>3031</v>
      </c>
      <c r="E7519" s="42" t="s">
        <v>2913</v>
      </c>
      <c r="F7519" s="105">
        <v>2.9535685417138202</v>
      </c>
      <c r="G7519" s="131">
        <v>99.124660516162507</v>
      </c>
      <c r="H7519" s="41">
        <f>ACOS(COS(RADIANS(90-F7520)) * COS(RADIANS(90-F7519)) + SIN(RADIANS(90-F7520)) * SIN(RADIANS(90-F7519)) * COS(RADIANS(G7520-G7519))) * 6371392 * IFERROR(IF(AVERAGEIF('TT History'!$B:$B, D7519, 'TT History'!$E:$E) &gt; 9.8%, 1.1205, IF(AVERAGEIF('TT History'!$B:$B, D7519, 'TT History'!$E:$E) &gt;= 8.5%, 1.1055, 1.0525)), 1.0525)</f>
        <v>21.428847021229497</v>
      </c>
    </row>
    <row r="7520" spans="1:8" x14ac:dyDescent="0.25">
      <c r="A7520" t="s">
        <v>176</v>
      </c>
      <c r="B7520" t="str">
        <f>VLOOKUP(C7520, olt_db!$B$2:$E$70, 2, 0)</f>
        <v>OLT-SMGN-Mega_Land</v>
      </c>
      <c r="C7520" t="s">
        <v>2034</v>
      </c>
      <c r="D7520" s="42" t="s">
        <v>3031</v>
      </c>
      <c r="E7520" s="42" t="s">
        <v>2914</v>
      </c>
      <c r="F7520" s="105">
        <v>2.95373509152813</v>
      </c>
      <c r="G7520" s="131">
        <v>99.124584373060202</v>
      </c>
      <c r="H7520" s="41">
        <f>ACOS(COS(RADIANS(90-F7521)) * COS(RADIANS(90-F7520)) + SIN(RADIANS(90-F7521)) * SIN(RADIANS(90-F7520)) * COS(RADIANS(G7521-G7520))) * 6371392 * IFERROR(IF(AVERAGEIF('TT History'!$B:$B, D7520, 'TT History'!$E:$E) &gt; 9.8%, 1.1205, IF(AVERAGEIF('TT History'!$B:$B, D7520, 'TT History'!$E:$E) &gt;= 8.5%, 1.1055, 1.0525)), 1.0525)</f>
        <v>26.392076017876136</v>
      </c>
    </row>
    <row r="7521" spans="1:8" x14ac:dyDescent="0.25">
      <c r="A7521" t="s">
        <v>176</v>
      </c>
      <c r="B7521" t="str">
        <f>VLOOKUP(C7521, olt_db!$B$2:$E$70, 2, 0)</f>
        <v>OLT-SMGN-Mega_Land</v>
      </c>
      <c r="C7521" t="s">
        <v>2034</v>
      </c>
      <c r="D7521" s="42" t="s">
        <v>3031</v>
      </c>
      <c r="E7521" s="42" t="s">
        <v>2915</v>
      </c>
      <c r="F7521" s="105">
        <v>2.9539331190649301</v>
      </c>
      <c r="G7521" s="131">
        <v>99.124476367666901</v>
      </c>
      <c r="H7521" s="41">
        <f>ACOS(COS(RADIANS(90-F7522)) * COS(RADIANS(90-F7521)) + SIN(RADIANS(90-F7522)) * SIN(RADIANS(90-F7521)) * COS(RADIANS(G7522-G7521))) * 6371392 * IFERROR(IF(AVERAGEIF('TT History'!$B:$B, D7521, 'TT History'!$E:$E) &gt; 9.8%, 1.1205, IF(AVERAGEIF('TT History'!$B:$B, D7521, 'TT History'!$E:$E) &gt;= 8.5%, 1.1055, 1.0525)), 1.0525)</f>
        <v>38.793898624930371</v>
      </c>
    </row>
    <row r="7522" spans="1:8" x14ac:dyDescent="0.25">
      <c r="A7522" t="s">
        <v>176</v>
      </c>
      <c r="B7522" t="str">
        <f>VLOOKUP(C7522, olt_db!$B$2:$E$70, 2, 0)</f>
        <v>OLT-SMGN-Mega_Land</v>
      </c>
      <c r="C7522" t="s">
        <v>2034</v>
      </c>
      <c r="D7522" s="42" t="s">
        <v>3031</v>
      </c>
      <c r="E7522" s="42" t="s">
        <v>2916</v>
      </c>
      <c r="F7522" s="105">
        <v>2.9542285788111</v>
      </c>
      <c r="G7522" s="131">
        <v>99.124325941402603</v>
      </c>
      <c r="H7522" s="41">
        <f>ACOS(COS(RADIANS(90-F7523)) * COS(RADIANS(90-F7522)) + SIN(RADIANS(90-F7523)) * SIN(RADIANS(90-F7522)) * COS(RADIANS(G7523-G7522))) * 6371392 * IFERROR(IF(AVERAGEIF('TT History'!$B:$B, D7522, 'TT History'!$E:$E) &gt; 9.8%, 1.1205, IF(AVERAGEIF('TT History'!$B:$B, D7522, 'TT History'!$E:$E) &gt;= 8.5%, 1.1055, 1.0525)), 1.0525)</f>
        <v>24.661374470228395</v>
      </c>
    </row>
    <row r="7523" spans="1:8" x14ac:dyDescent="0.25">
      <c r="A7523" t="s">
        <v>176</v>
      </c>
      <c r="B7523" t="str">
        <f>VLOOKUP(C7523, olt_db!$B$2:$E$70, 2, 0)</f>
        <v>OLT-SMGN-Mega_Land</v>
      </c>
      <c r="C7523" t="s">
        <v>2034</v>
      </c>
      <c r="D7523" s="42" t="s">
        <v>3031</v>
      </c>
      <c r="E7523" s="42" t="s">
        <v>2917</v>
      </c>
      <c r="F7523" s="105">
        <v>2.9544180989405602</v>
      </c>
      <c r="G7523" s="131">
        <v>99.124233728444807</v>
      </c>
      <c r="H7523" s="41">
        <f>ACOS(COS(RADIANS(90-F7524)) * COS(RADIANS(90-F7523)) + SIN(RADIANS(90-F7524)) * SIN(RADIANS(90-F7523)) * COS(RADIANS(G7524-G7523))) * 6371392 * IFERROR(IF(AVERAGEIF('TT History'!$B:$B, D7523, 'TT History'!$E:$E) &gt; 9.8%, 1.1205, IF(AVERAGEIF('TT History'!$B:$B, D7523, 'TT History'!$E:$E) &gt;= 8.5%, 1.1055, 1.0525)), 1.0525)</f>
        <v>29.194168781191244</v>
      </c>
    </row>
    <row r="7524" spans="1:8" x14ac:dyDescent="0.25">
      <c r="A7524" t="s">
        <v>176</v>
      </c>
      <c r="B7524" t="str">
        <f>VLOOKUP(C7524, olt_db!$B$2:$E$70, 2, 0)</f>
        <v>OLT-SMGN-Mega_Land</v>
      </c>
      <c r="C7524" t="s">
        <v>2034</v>
      </c>
      <c r="D7524" s="42" t="s">
        <v>3031</v>
      </c>
      <c r="E7524" s="42" t="s">
        <v>2918</v>
      </c>
      <c r="F7524" s="105">
        <v>2.9546442912798598</v>
      </c>
      <c r="G7524" s="131">
        <v>99.1241284424312</v>
      </c>
      <c r="H7524" s="41">
        <f>ACOS(COS(RADIANS(90-F7525)) * COS(RADIANS(90-F7524)) + SIN(RADIANS(90-F7525)) * SIN(RADIANS(90-F7524)) * COS(RADIANS(G7525-G7524))) * 6371392 * IFERROR(IF(AVERAGEIF('TT History'!$B:$B, D7524, 'TT History'!$E:$E) &gt; 9.8%, 1.1205, IF(AVERAGEIF('TT History'!$B:$B, D7524, 'TT History'!$E:$E) &gt;= 8.5%, 1.1055, 1.0525)), 1.0525)</f>
        <v>33.678023286097201</v>
      </c>
    </row>
    <row r="7525" spans="1:8" x14ac:dyDescent="0.25">
      <c r="A7525" t="s">
        <v>176</v>
      </c>
      <c r="B7525" t="str">
        <f>VLOOKUP(C7525, olt_db!$B$2:$E$70, 2, 0)</f>
        <v>OLT-SMGN-Mega_Land</v>
      </c>
      <c r="C7525" t="s">
        <v>2034</v>
      </c>
      <c r="D7525" s="42" t="s">
        <v>3031</v>
      </c>
      <c r="E7525" s="42" t="s">
        <v>2919</v>
      </c>
      <c r="F7525" s="105">
        <v>2.9549075117308301</v>
      </c>
      <c r="G7525" s="131">
        <v>99.124012041424294</v>
      </c>
      <c r="H7525" s="41">
        <f>ACOS(COS(RADIANS(90-F7526)) * COS(RADIANS(90-F7525)) + SIN(RADIANS(90-F7526)) * SIN(RADIANS(90-F7525)) * COS(RADIANS(G7526-G7525))) * 6371392 * IFERROR(IF(AVERAGEIF('TT History'!$B:$B, D7525, 'TT History'!$E:$E) &gt; 9.8%, 1.1205, IF(AVERAGEIF('TT History'!$B:$B, D7525, 'TT History'!$E:$E) &gt;= 8.5%, 1.1055, 1.0525)), 1.0525)</f>
        <v>22.905194079026199</v>
      </c>
    </row>
    <row r="7526" spans="1:8" x14ac:dyDescent="0.25">
      <c r="A7526" t="s">
        <v>176</v>
      </c>
      <c r="B7526" t="str">
        <f>VLOOKUP(C7526, olt_db!$B$2:$E$70, 2, 0)</f>
        <v>OLT-SMGN-Mega_Land</v>
      </c>
      <c r="C7526" t="s">
        <v>2034</v>
      </c>
      <c r="D7526" s="42" t="s">
        <v>3031</v>
      </c>
      <c r="E7526" s="42" t="s">
        <v>2920</v>
      </c>
      <c r="F7526" s="105">
        <v>2.9550934270676001</v>
      </c>
      <c r="G7526" s="131">
        <v>99.123950828349805</v>
      </c>
      <c r="H7526" s="41">
        <f>ACOS(COS(RADIANS(90-F7527)) * COS(RADIANS(90-F7526)) + SIN(RADIANS(90-F7527)) * SIN(RADIANS(90-F7526)) * COS(RADIANS(G7527-G7526))) * 6371392 * IFERROR(IF(AVERAGEIF('TT History'!$B:$B, D7526, 'TT History'!$E:$E) &gt; 9.8%, 1.1205, IF(AVERAGEIF('TT History'!$B:$B, D7526, 'TT History'!$E:$E) &gt;= 8.5%, 1.1055, 1.0525)), 1.0525)</f>
        <v>28.445277941091256</v>
      </c>
    </row>
    <row r="7527" spans="1:8" x14ac:dyDescent="0.25">
      <c r="A7527" t="s">
        <v>176</v>
      </c>
      <c r="B7527" t="str">
        <f>VLOOKUP(C7527, olt_db!$B$2:$E$70, 2, 0)</f>
        <v>OLT-SMGN-Mega_Land</v>
      </c>
      <c r="C7527" t="s">
        <v>2034</v>
      </c>
      <c r="D7527" s="42" t="s">
        <v>3031</v>
      </c>
      <c r="E7527" s="42" t="s">
        <v>2921</v>
      </c>
      <c r="F7527" s="105">
        <v>2.9553348377008102</v>
      </c>
      <c r="G7527" s="131">
        <v>99.123922710626005</v>
      </c>
      <c r="H7527" s="41">
        <f>ACOS(COS(RADIANS(90-F7528)) * COS(RADIANS(90-F7527)) + SIN(RADIANS(90-F7528)) * SIN(RADIANS(90-F7527)) * COS(RADIANS(G7528-G7527))) * 6371392 * IFERROR(IF(AVERAGEIF('TT History'!$B:$B, D7527, 'TT History'!$E:$E) &gt; 9.8%, 1.1205, IF(AVERAGEIF('TT History'!$B:$B, D7527, 'TT History'!$E:$E) &gt;= 8.5%, 1.1055, 1.0525)), 1.0525)</f>
        <v>16.81453362642257</v>
      </c>
    </row>
    <row r="7528" spans="1:8" x14ac:dyDescent="0.25">
      <c r="A7528" t="s">
        <v>176</v>
      </c>
      <c r="B7528" t="str">
        <f>VLOOKUP(C7528, olt_db!$B$2:$E$70, 2, 0)</f>
        <v>OLT-SMGN-Mega_Land</v>
      </c>
      <c r="C7528" t="s">
        <v>2034</v>
      </c>
      <c r="D7528" s="42" t="s">
        <v>3031</v>
      </c>
      <c r="E7528" s="42" t="s">
        <v>2922</v>
      </c>
      <c r="F7528" s="105">
        <v>2.95547665071958</v>
      </c>
      <c r="G7528" s="131">
        <v>99.123945729686895</v>
      </c>
      <c r="H7528" s="41">
        <f>ACOS(COS(RADIANS(90-F7529)) * COS(RADIANS(90-F7528)) + SIN(RADIANS(90-F7529)) * SIN(RADIANS(90-F7528)) * COS(RADIANS(G7529-G7528))) * 6371392 * IFERROR(IF(AVERAGEIF('TT History'!$B:$B, D7528, 'TT History'!$E:$E) &gt; 9.8%, 1.1205, IF(AVERAGEIF('TT History'!$B:$B, D7528, 'TT History'!$E:$E) &gt;= 8.5%, 1.1055, 1.0525)), 1.0525)</f>
        <v>15.35182977876401</v>
      </c>
    </row>
    <row r="7529" spans="1:8" x14ac:dyDescent="0.25">
      <c r="A7529" t="s">
        <v>176</v>
      </c>
      <c r="B7529" t="str">
        <f>VLOOKUP(C7529, olt_db!$B$2:$E$70, 2, 0)</f>
        <v>OLT-SMGN-Mega_Land</v>
      </c>
      <c r="C7529" t="s">
        <v>2034</v>
      </c>
      <c r="D7529" s="42" t="s">
        <v>3031</v>
      </c>
      <c r="E7529" s="42" t="s">
        <v>2923</v>
      </c>
      <c r="F7529" s="105">
        <v>2.9555986003591901</v>
      </c>
      <c r="G7529" s="131">
        <v>99.123994094984894</v>
      </c>
      <c r="H7529" s="41">
        <f>ACOS(COS(RADIANS(90-F7530)) * COS(RADIANS(90-F7529)) + SIN(RADIANS(90-F7530)) * SIN(RADIANS(90-F7529)) * COS(RADIANS(G7530-G7529))) * 6371392 * IFERROR(IF(AVERAGEIF('TT History'!$B:$B, D7529, 'TT History'!$E:$E) &gt; 9.8%, 1.1205, IF(AVERAGEIF('TT History'!$B:$B, D7529, 'TT History'!$E:$E) &gt;= 8.5%, 1.1055, 1.0525)), 1.0525)</f>
        <v>12.937947042865378</v>
      </c>
    </row>
    <row r="7530" spans="1:8" x14ac:dyDescent="0.25">
      <c r="A7530" t="s">
        <v>176</v>
      </c>
      <c r="B7530" t="str">
        <f>VLOOKUP(C7530, olt_db!$B$2:$E$70, 2, 0)</f>
        <v>OLT-SMGN-Mega_Land</v>
      </c>
      <c r="C7530" t="s">
        <v>2034</v>
      </c>
      <c r="D7530" s="42" t="s">
        <v>3031</v>
      </c>
      <c r="E7530" s="42" t="s">
        <v>2924</v>
      </c>
      <c r="F7530" s="105">
        <v>2.9557009565149599</v>
      </c>
      <c r="G7530" s="131">
        <v>99.124035896722901</v>
      </c>
      <c r="H7530" s="41">
        <f>ACOS(COS(RADIANS(90-F7531)) * COS(RADIANS(90-F7530)) + SIN(RADIANS(90-F7531)) * SIN(RADIANS(90-F7530)) * COS(RADIANS(G7531-G7530))) * 6371392 * IFERROR(IF(AVERAGEIF('TT History'!$B:$B, D7530, 'TT History'!$E:$E) &gt; 9.8%, 1.1205, IF(AVERAGEIF('TT History'!$B:$B, D7530, 'TT History'!$E:$E) &gt;= 8.5%, 1.1055, 1.0525)), 1.0525)</f>
        <v>14.198924747358314</v>
      </c>
    </row>
    <row r="7531" spans="1:8" x14ac:dyDescent="0.25">
      <c r="A7531" t="s">
        <v>176</v>
      </c>
      <c r="B7531" t="str">
        <f>VLOOKUP(C7531, olt_db!$B$2:$E$70, 2, 0)</f>
        <v>OLT-SMGN-Mega_Land</v>
      </c>
      <c r="C7531" t="s">
        <v>2034</v>
      </c>
      <c r="D7531" s="42" t="s">
        <v>3031</v>
      </c>
      <c r="E7531" s="42" t="s">
        <v>2925</v>
      </c>
      <c r="F7531" s="105">
        <v>2.9558115405030199</v>
      </c>
      <c r="G7531" s="131">
        <v>99.124085852526093</v>
      </c>
      <c r="H7531" s="41">
        <f>ACOS(COS(RADIANS(90-F7532)) * COS(RADIANS(90-F7531)) + SIN(RADIANS(90-F7532)) * SIN(RADIANS(90-F7531)) * COS(RADIANS(G7532-G7531))) * 6371392 * IFERROR(IF(AVERAGEIF('TT History'!$B:$B, D7531, 'TT History'!$E:$E) &gt; 9.8%, 1.1205, IF(AVERAGEIF('TT History'!$B:$B, D7531, 'TT History'!$E:$E) &gt;= 8.5%, 1.1055, 1.0525)), 1.0525)</f>
        <v>17.580934150613469</v>
      </c>
    </row>
    <row r="7532" spans="1:8" x14ac:dyDescent="0.25">
      <c r="A7532" t="s">
        <v>176</v>
      </c>
      <c r="B7532" t="str">
        <f>VLOOKUP(C7532, olt_db!$B$2:$E$70, 2, 0)</f>
        <v>OLT-SMGN-Mega_Land</v>
      </c>
      <c r="C7532" t="s">
        <v>2034</v>
      </c>
      <c r="D7532" s="42" t="s">
        <v>3031</v>
      </c>
      <c r="E7532" s="42" t="s">
        <v>2926</v>
      </c>
      <c r="F7532" s="105">
        <v>2.9559549030841201</v>
      </c>
      <c r="G7532" s="131">
        <v>99.124130754212501</v>
      </c>
      <c r="H7532" s="41">
        <f>ACOS(COS(RADIANS(90-F7533)) * COS(RADIANS(90-F7532)) + SIN(RADIANS(90-F7533)) * SIN(RADIANS(90-F7532)) * COS(RADIANS(G7533-G7532))) * 6371392 * IFERROR(IF(AVERAGEIF('TT History'!$B:$B, D7532, 'TT History'!$E:$E) &gt; 9.8%, 1.1205, IF(AVERAGEIF('TT History'!$B:$B, D7532, 'TT History'!$E:$E) &gt;= 8.5%, 1.1055, 1.0525)), 1.0525)</f>
        <v>21.746150531081774</v>
      </c>
    </row>
    <row r="7533" spans="1:8" x14ac:dyDescent="0.25">
      <c r="A7533" t="s">
        <v>176</v>
      </c>
      <c r="B7533" t="str">
        <f>VLOOKUP(C7533, olt_db!$B$2:$E$70, 2, 0)</f>
        <v>OLT-SMGN-Mega_Land</v>
      </c>
      <c r="C7533" t="s">
        <v>2034</v>
      </c>
      <c r="D7533" s="42" t="s">
        <v>3031</v>
      </c>
      <c r="E7533" s="42" t="s">
        <v>2927</v>
      </c>
      <c r="F7533" s="105">
        <v>2.9561406632197298</v>
      </c>
      <c r="G7533" s="131">
        <v>99.124126914596204</v>
      </c>
      <c r="H7533" s="41">
        <f>ACOS(COS(RADIANS(90-F7534)) * COS(RADIANS(90-F7533)) + SIN(RADIANS(90-F7534)) * SIN(RADIANS(90-F7533)) * COS(RADIANS(G7534-G7533))) * 6371392 * IFERROR(IF(AVERAGEIF('TT History'!$B:$B, D7533, 'TT History'!$E:$E) &gt; 9.8%, 1.1205, IF(AVERAGEIF('TT History'!$B:$B, D7533, 'TT History'!$E:$E) &gt;= 8.5%, 1.1055, 1.0525)), 1.0525)</f>
        <v>17.815635312325554</v>
      </c>
    </row>
    <row r="7534" spans="1:8" x14ac:dyDescent="0.25">
      <c r="A7534" t="s">
        <v>176</v>
      </c>
      <c r="B7534" t="str">
        <f>VLOOKUP(C7534, olt_db!$B$2:$E$70, 2, 0)</f>
        <v>OLT-SMGN-Mega_Land</v>
      </c>
      <c r="C7534" t="s">
        <v>2034</v>
      </c>
      <c r="D7534" s="42" t="s">
        <v>3031</v>
      </c>
      <c r="E7534" s="42" t="s">
        <v>2928</v>
      </c>
      <c r="F7534" s="105">
        <v>2.9562928808845301</v>
      </c>
      <c r="G7534" s="131">
        <v>99.124126417036294</v>
      </c>
      <c r="H7534" s="41">
        <f>ACOS(COS(RADIANS(90-F7535)) * COS(RADIANS(90-F7534)) + SIN(RADIANS(90-F7535)) * SIN(RADIANS(90-F7534)) * COS(RADIANS(G7535-G7534))) * 6371392 * IFERROR(IF(AVERAGEIF('TT History'!$B:$B, D7534, 'TT History'!$E:$E) &gt; 9.8%, 1.1205, IF(AVERAGEIF('TT History'!$B:$B, D7534, 'TT History'!$E:$E) &gt;= 8.5%, 1.1055, 1.0525)), 1.0525)</f>
        <v>11.430015275914705</v>
      </c>
    </row>
    <row r="7535" spans="1:8" x14ac:dyDescent="0.25">
      <c r="A7535" t="s">
        <v>176</v>
      </c>
      <c r="B7535" t="str">
        <f>VLOOKUP(C7535, olt_db!$B$2:$E$70, 2, 0)</f>
        <v>OLT-SMGN-Mega_Land</v>
      </c>
      <c r="C7535" t="s">
        <v>2034</v>
      </c>
      <c r="D7535" s="42" t="s">
        <v>3031</v>
      </c>
      <c r="E7535" s="42" t="s">
        <v>2929</v>
      </c>
      <c r="F7535" s="105">
        <v>2.95638991248885</v>
      </c>
      <c r="G7535" s="131">
        <v>99.124115338496196</v>
      </c>
      <c r="H7535" s="41">
        <f>ACOS(COS(RADIANS(90-F7536)) * COS(RADIANS(90-F7535)) + SIN(RADIANS(90-F7536)) * SIN(RADIANS(90-F7535)) * COS(RADIANS(G7536-G7535))) * 6371392 * IFERROR(IF(AVERAGEIF('TT History'!$B:$B, D7535, 'TT History'!$E:$E) &gt; 9.8%, 1.1205, IF(AVERAGEIF('TT History'!$B:$B, D7535, 'TT History'!$E:$E) &gt;= 8.5%, 1.1055, 1.0525)), 1.0525)</f>
        <v>14.221059252054152</v>
      </c>
    </row>
    <row r="7536" spans="1:8" x14ac:dyDescent="0.25">
      <c r="A7536" t="s">
        <v>176</v>
      </c>
      <c r="B7536" t="str">
        <f>VLOOKUP(C7536, olt_db!$B$2:$E$70, 2, 0)</f>
        <v>OLT-SMGN-Mega_Land</v>
      </c>
      <c r="C7536" t="s">
        <v>2034</v>
      </c>
      <c r="D7536" s="42" t="s">
        <v>3031</v>
      </c>
      <c r="E7536" s="42" t="s">
        <v>2930</v>
      </c>
      <c r="F7536" s="105">
        <v>2.9565050734676199</v>
      </c>
      <c r="G7536" s="131">
        <v>99.1240765414789</v>
      </c>
      <c r="H7536" s="41">
        <f>ACOS(COS(RADIANS(90-F7537)) * COS(RADIANS(90-F7536)) + SIN(RADIANS(90-F7537)) * SIN(RADIANS(90-F7536)) * COS(RADIANS(G7537-G7536))) * 6371392 * IFERROR(IF(AVERAGEIF('TT History'!$B:$B, D7536, 'TT History'!$E:$E) &gt; 9.8%, 1.1205, IF(AVERAGEIF('TT History'!$B:$B, D7536, 'TT History'!$E:$E) &gt;= 8.5%, 1.1055, 1.0525)), 1.0525)</f>
        <v>19.042307210433908</v>
      </c>
    </row>
    <row r="7537" spans="1:8" x14ac:dyDescent="0.25">
      <c r="A7537" t="s">
        <v>176</v>
      </c>
      <c r="B7537" t="str">
        <f>VLOOKUP(C7537, olt_db!$B$2:$E$70, 2, 0)</f>
        <v>OLT-SMGN-Mega_Land</v>
      </c>
      <c r="C7537" t="s">
        <v>2034</v>
      </c>
      <c r="D7537" s="42" t="s">
        <v>3031</v>
      </c>
      <c r="E7537" s="42" t="s">
        <v>2931</v>
      </c>
      <c r="F7537" s="105">
        <v>2.9566676426070102</v>
      </c>
      <c r="G7537" s="131">
        <v>99.1240700320282</v>
      </c>
      <c r="H7537" s="41">
        <f>ACOS(COS(RADIANS(90-F7538)) * COS(RADIANS(90-F7537)) + SIN(RADIANS(90-F7538)) * SIN(RADIANS(90-F7537)) * COS(RADIANS(G7538-G7537))) * 6371392 * IFERROR(IF(AVERAGEIF('TT History'!$B:$B, D7537, 'TT History'!$E:$E) &gt; 9.8%, 1.1205, IF(AVERAGEIF('TT History'!$B:$B, D7537, 'TT History'!$E:$E) &gt;= 8.5%, 1.1055, 1.0525)), 1.0525)</f>
        <v>14.522589520219615</v>
      </c>
    </row>
    <row r="7538" spans="1:8" x14ac:dyDescent="0.25">
      <c r="A7538" t="s">
        <v>176</v>
      </c>
      <c r="B7538" t="str">
        <f>VLOOKUP(C7538, olt_db!$B$2:$E$70, 2, 0)</f>
        <v>OLT-SMGN-Mega_Land</v>
      </c>
      <c r="C7538" t="s">
        <v>2034</v>
      </c>
      <c r="D7538" s="42" t="s">
        <v>3031</v>
      </c>
      <c r="E7538" s="42" t="s">
        <v>2932</v>
      </c>
      <c r="F7538" s="105">
        <v>2.95678693556696</v>
      </c>
      <c r="G7538" s="131">
        <v>99.1240358471279</v>
      </c>
      <c r="H7538" s="41">
        <f>ACOS(COS(RADIANS(90-F7539)) * COS(RADIANS(90-F7538)) + SIN(RADIANS(90-F7539)) * SIN(RADIANS(90-F7538)) * COS(RADIANS(G7539-G7538))) * 6371392 * IFERROR(IF(AVERAGEIF('TT History'!$B:$B, D7538, 'TT History'!$E:$E) &gt; 9.8%, 1.1205, IF(AVERAGEIF('TT History'!$B:$B, D7538, 'TT History'!$E:$E) &gt;= 8.5%, 1.1055, 1.0525)), 1.0525)</f>
        <v>15.655498757898279</v>
      </c>
    </row>
    <row r="7539" spans="1:8" x14ac:dyDescent="0.25">
      <c r="A7539" t="s">
        <v>176</v>
      </c>
      <c r="B7539" t="str">
        <f>VLOOKUP(C7539, olt_db!$B$2:$E$70, 2, 0)</f>
        <v>OLT-SMGN-Mega_Land</v>
      </c>
      <c r="C7539" t="s">
        <v>2034</v>
      </c>
      <c r="D7539" s="42" t="s">
        <v>3031</v>
      </c>
      <c r="E7539" s="42" t="s">
        <v>2933</v>
      </c>
      <c r="F7539" s="105">
        <v>2.9569155137234602</v>
      </c>
      <c r="G7539" s="131">
        <v>99.123998931849798</v>
      </c>
      <c r="H7539" s="41">
        <f>ACOS(COS(RADIANS(90-F7540)) * COS(RADIANS(90-F7539)) + SIN(RADIANS(90-F7540)) * SIN(RADIANS(90-F7539)) * COS(RADIANS(G7540-G7539))) * 6371392 * IFERROR(IF(AVERAGEIF('TT History'!$B:$B, D7539, 'TT History'!$E:$E) &gt; 9.8%, 1.1205, IF(AVERAGEIF('TT History'!$B:$B, D7539, 'TT History'!$E:$E) &gt;= 8.5%, 1.1055, 1.0525)), 1.0525)</f>
        <v>11.879798834023749</v>
      </c>
    </row>
    <row r="7540" spans="1:8" x14ac:dyDescent="0.25">
      <c r="A7540" t="s">
        <v>176</v>
      </c>
      <c r="B7540" t="str">
        <f>VLOOKUP(C7540, olt_db!$B$2:$E$70, 2, 0)</f>
        <v>OLT-SMGN-Mega_Land</v>
      </c>
      <c r="C7540" t="s">
        <v>2034</v>
      </c>
      <c r="D7540" s="42" t="s">
        <v>3031</v>
      </c>
      <c r="E7540" s="42" t="s">
        <v>2934</v>
      </c>
      <c r="F7540" s="105">
        <v>2.9570135305574601</v>
      </c>
      <c r="G7540" s="131">
        <v>99.123972523071998</v>
      </c>
      <c r="H7540" s="41">
        <f>ACOS(COS(RADIANS(90-F7541)) * COS(RADIANS(90-F7540)) + SIN(RADIANS(90-F7541)) * SIN(RADIANS(90-F7540)) * COS(RADIANS(G7541-G7540))) * 6371392 * IFERROR(IF(AVERAGEIF('TT History'!$B:$B, D7540, 'TT History'!$E:$E) &gt; 9.8%, 1.1205, IF(AVERAGEIF('TT History'!$B:$B, D7540, 'TT History'!$E:$E) &gt;= 8.5%, 1.1055, 1.0525)), 1.0525)</f>
        <v>14.997490067938624</v>
      </c>
    </row>
    <row r="7541" spans="1:8" x14ac:dyDescent="0.25">
      <c r="A7541" t="s">
        <v>176</v>
      </c>
      <c r="B7541" t="str">
        <f>VLOOKUP(C7541, olt_db!$B$2:$E$70, 2, 0)</f>
        <v>OLT-SMGN-Mega_Land</v>
      </c>
      <c r="C7541" t="s">
        <v>2034</v>
      </c>
      <c r="D7541" s="42" t="s">
        <v>3031</v>
      </c>
      <c r="E7541" s="42" t="s">
        <v>2935</v>
      </c>
      <c r="F7541" s="105">
        <v>2.9571148740806201</v>
      </c>
      <c r="G7541" s="131">
        <v>99.123893996061398</v>
      </c>
      <c r="H7541" s="41">
        <f>ACOS(COS(RADIANS(90-F7542)) * COS(RADIANS(90-F7541)) + SIN(RADIANS(90-F7542)) * SIN(RADIANS(90-F7541)) * COS(RADIANS(G7542-G7541))) * 6371392 * IFERROR(IF(AVERAGEIF('TT History'!$B:$B, D7541, 'TT History'!$E:$E) &gt; 9.8%, 1.1205, IF(AVERAGEIF('TT History'!$B:$B, D7541, 'TT History'!$E:$E) &gt;= 8.5%, 1.1055, 1.0525)), 1.0525)</f>
        <v>26.229457345071356</v>
      </c>
    </row>
    <row r="7542" spans="1:8" x14ac:dyDescent="0.25">
      <c r="A7542" t="s">
        <v>176</v>
      </c>
      <c r="B7542" t="str">
        <f>VLOOKUP(C7542, olt_db!$B$2:$E$70, 2, 0)</f>
        <v>OLT-SMGN-Mega_Land</v>
      </c>
      <c r="C7542" t="s">
        <v>2034</v>
      </c>
      <c r="D7542" s="42" t="s">
        <v>3031</v>
      </c>
      <c r="E7542" s="42" t="s">
        <v>2936</v>
      </c>
      <c r="F7542" s="105">
        <v>2.9571517649839798</v>
      </c>
      <c r="G7542" s="131">
        <v>99.123672649925496</v>
      </c>
      <c r="H7542" s="41">
        <f>ACOS(COS(RADIANS(90-F7543)) * COS(RADIANS(90-F7542)) + SIN(RADIANS(90-F7543)) * SIN(RADIANS(90-F7542)) * COS(RADIANS(G7543-G7542))) * 6371392 * IFERROR(IF(AVERAGEIF('TT History'!$B:$B, D7542, 'TT History'!$E:$E) &gt; 9.8%, 1.1205, IF(AVERAGEIF('TT History'!$B:$B, D7542, 'TT History'!$E:$E) &gt;= 8.5%, 1.1055, 1.0525)), 1.0525)</f>
        <v>25.008951501191888</v>
      </c>
    </row>
    <row r="7543" spans="1:8" x14ac:dyDescent="0.25">
      <c r="A7543" t="s">
        <v>176</v>
      </c>
      <c r="B7543" t="str">
        <f>VLOOKUP(C7543, olt_db!$B$2:$E$70, 2, 0)</f>
        <v>OLT-SMGN-Mega_Land</v>
      </c>
      <c r="C7543" t="s">
        <v>2034</v>
      </c>
      <c r="D7543" s="42" t="s">
        <v>3031</v>
      </c>
      <c r="E7543" s="42" t="s">
        <v>2937</v>
      </c>
      <c r="F7543" s="105">
        <v>2.95713168263585</v>
      </c>
      <c r="G7543" s="131">
        <v>99.123459630997402</v>
      </c>
      <c r="H7543" s="41">
        <f>ACOS(COS(RADIANS(90-F7544)) * COS(RADIANS(90-F7543)) + SIN(RADIANS(90-F7544)) * SIN(RADIANS(90-F7543)) * COS(RADIANS(G7544-G7543))) * 6371392 * IFERROR(IF(AVERAGEIF('TT History'!$B:$B, D7543, 'TT History'!$E:$E) &gt; 9.8%, 1.1205, IF(AVERAGEIF('TT History'!$B:$B, D7543, 'TT History'!$E:$E) &gt;= 8.5%, 1.1055, 1.0525)), 1.0525)</f>
        <v>26.503262241226437</v>
      </c>
    </row>
    <row r="7544" spans="1:8" x14ac:dyDescent="0.25">
      <c r="A7544" t="s">
        <v>176</v>
      </c>
      <c r="B7544" t="str">
        <f>VLOOKUP(C7544, olt_db!$B$2:$E$70, 2, 0)</f>
        <v>OLT-SMGN-Mega_Land</v>
      </c>
      <c r="C7544" t="s">
        <v>2034</v>
      </c>
      <c r="D7544" s="42" t="s">
        <v>3031</v>
      </c>
      <c r="E7544" s="42" t="s">
        <v>2938</v>
      </c>
      <c r="F7544" s="105">
        <v>2.9571439970006801</v>
      </c>
      <c r="G7544" s="131">
        <v>99.123233218931006</v>
      </c>
      <c r="H7544" s="41">
        <f>ACOS(COS(RADIANS(90-F7545)) * COS(RADIANS(90-F7544)) + SIN(RADIANS(90-F7545)) * SIN(RADIANS(90-F7544)) * COS(RADIANS(G7545-G7544))) * 6371392 * IFERROR(IF(AVERAGEIF('TT History'!$B:$B, D7544, 'TT History'!$E:$E) &gt; 9.8%, 1.1205, IF(AVERAGEIF('TT History'!$B:$B, D7544, 'TT History'!$E:$E) &gt;= 8.5%, 1.1055, 1.0525)), 1.0525)</f>
        <v>31.080701157568413</v>
      </c>
    </row>
    <row r="7545" spans="1:8" x14ac:dyDescent="0.25">
      <c r="A7545" t="s">
        <v>176</v>
      </c>
      <c r="B7545" t="str">
        <f>VLOOKUP(C7545, olt_db!$B$2:$E$70, 2, 0)</f>
        <v>OLT-SMGN-Mega_Land</v>
      </c>
      <c r="C7545" t="s">
        <v>2034</v>
      </c>
      <c r="D7545" s="42" t="s">
        <v>3031</v>
      </c>
      <c r="E7545" s="42" t="s">
        <v>2939</v>
      </c>
      <c r="F7545" s="105">
        <v>2.95721530003126</v>
      </c>
      <c r="G7545" s="131">
        <v>99.122977072609103</v>
      </c>
      <c r="H7545" s="41">
        <f>ACOS(COS(RADIANS(90-F7546)) * COS(RADIANS(90-F7545)) + SIN(RADIANS(90-F7546)) * SIN(RADIANS(90-F7545)) * COS(RADIANS(G7546-G7545))) * 6371392 * IFERROR(IF(AVERAGEIF('TT History'!$B:$B, D7545, 'TT History'!$E:$E) &gt; 9.8%, 1.1205, IF(AVERAGEIF('TT History'!$B:$B, D7545, 'TT History'!$E:$E) &gt;= 8.5%, 1.1055, 1.0525)), 1.0525)</f>
        <v>29.330829655053101</v>
      </c>
    </row>
    <row r="7546" spans="1:8" x14ac:dyDescent="0.25">
      <c r="A7546" t="s">
        <v>176</v>
      </c>
      <c r="B7546" t="str">
        <f>VLOOKUP(C7546, olt_db!$B$2:$E$70, 2, 0)</f>
        <v>OLT-SMGN-Mega_Land</v>
      </c>
      <c r="C7546" t="s">
        <v>2034</v>
      </c>
      <c r="D7546" s="42" t="s">
        <v>3031</v>
      </c>
      <c r="E7546" s="42" t="s">
        <v>2940</v>
      </c>
      <c r="F7546" s="105">
        <v>2.9572680323739799</v>
      </c>
      <c r="G7546" s="131">
        <v>99.122731750952596</v>
      </c>
      <c r="H7546" s="41">
        <f>ACOS(COS(RADIANS(90-F7547)) * COS(RADIANS(90-F7546)) + SIN(RADIANS(90-F7547)) * SIN(RADIANS(90-F7546)) * COS(RADIANS(G7547-G7546))) * 6371392 * IFERROR(IF(AVERAGEIF('TT History'!$B:$B, D7546, 'TT History'!$E:$E) &gt; 9.8%, 1.1205, IF(AVERAGEIF('TT History'!$B:$B, D7546, 'TT History'!$E:$E) &gt;= 8.5%, 1.1055, 1.0525)), 1.0525)</f>
        <v>26.00945145267983</v>
      </c>
    </row>
    <row r="7547" spans="1:8" x14ac:dyDescent="0.25">
      <c r="A7547" t="s">
        <v>176</v>
      </c>
      <c r="B7547" t="str">
        <f>VLOOKUP(C7547, olt_db!$B$2:$E$70, 2, 0)</f>
        <v>OLT-SMGN-Mega_Land</v>
      </c>
      <c r="C7547" t="s">
        <v>2034</v>
      </c>
      <c r="D7547" s="42" t="s">
        <v>3031</v>
      </c>
      <c r="E7547" s="42" t="s">
        <v>2941</v>
      </c>
      <c r="F7547" s="105">
        <v>2.95724876965483</v>
      </c>
      <c r="G7547" s="131">
        <v>99.122510065747207</v>
      </c>
      <c r="H7547" s="41">
        <f>ACOS(COS(RADIANS(90-F7548)) * COS(RADIANS(90-F7547)) + SIN(RADIANS(90-F7548)) * SIN(RADIANS(90-F7547)) * COS(RADIANS(G7548-G7547))) * 6371392 * IFERROR(IF(AVERAGEIF('TT History'!$B:$B, D7547, 'TT History'!$E:$E) &gt; 9.8%, 1.1205, IF(AVERAGEIF('TT History'!$B:$B, D7547, 'TT History'!$E:$E) &gt;= 8.5%, 1.1055, 1.0525)), 1.0525)</f>
        <v>22.494570575550085</v>
      </c>
    </row>
    <row r="7548" spans="1:8" x14ac:dyDescent="0.25">
      <c r="A7548" t="s">
        <v>176</v>
      </c>
      <c r="B7548" t="str">
        <f>VLOOKUP(C7548, olt_db!$B$2:$E$70, 2, 0)</f>
        <v>OLT-SMGN-Mega_Land</v>
      </c>
      <c r="C7548" t="s">
        <v>2034</v>
      </c>
      <c r="D7548" s="42" t="s">
        <v>3031</v>
      </c>
      <c r="E7548" s="42" t="s">
        <v>2942</v>
      </c>
      <c r="F7548" s="105">
        <v>2.9572222999712001</v>
      </c>
      <c r="G7548" s="131">
        <v>99.122319447276098</v>
      </c>
      <c r="H7548" s="41">
        <f>ACOS(COS(RADIANS(90-F7549)) * COS(RADIANS(90-F7548)) + SIN(RADIANS(90-F7549)) * SIN(RADIANS(90-F7548)) * COS(RADIANS(G7549-G7548))) * 6371392 * IFERROR(IF(AVERAGEIF('TT History'!$B:$B, D7548, 'TT History'!$E:$E) &gt; 9.8%, 1.1205, IF(AVERAGEIF('TT History'!$B:$B, D7548, 'TT History'!$E:$E) &gt;= 8.5%, 1.1055, 1.0525)), 1.0525)</f>
        <v>24.836675623704672</v>
      </c>
    </row>
    <row r="7549" spans="1:8" x14ac:dyDescent="0.25">
      <c r="A7549" t="s">
        <v>176</v>
      </c>
      <c r="B7549" t="str">
        <f>VLOOKUP(C7549, olt_db!$B$2:$E$70, 2, 0)</f>
        <v>OLT-SMGN-Mega_Land</v>
      </c>
      <c r="C7549" t="s">
        <v>2034</v>
      </c>
      <c r="D7549" s="42" t="s">
        <v>3031</v>
      </c>
      <c r="E7549" s="42" t="s">
        <v>2943</v>
      </c>
      <c r="F7549" s="105">
        <v>2.95727752491733</v>
      </c>
      <c r="G7549" s="131">
        <v>99.122114279243306</v>
      </c>
      <c r="H7549" s="41">
        <f>ACOS(COS(RADIANS(90-F7550)) * COS(RADIANS(90-F7549)) + SIN(RADIANS(90-F7550)) * SIN(RADIANS(90-F7549)) * COS(RADIANS(G7550-G7549))) * 6371392 * IFERROR(IF(AVERAGEIF('TT History'!$B:$B, D7549, 'TT History'!$E:$E) &gt; 9.8%, 1.1205, IF(AVERAGEIF('TT History'!$B:$B, D7549, 'TT History'!$E:$E) &gt;= 8.5%, 1.1055, 1.0525)), 1.0525)</f>
        <v>22.558400179231608</v>
      </c>
    </row>
    <row r="7550" spans="1:8" x14ac:dyDescent="0.25">
      <c r="A7550" t="s">
        <v>176</v>
      </c>
      <c r="B7550" t="str">
        <f>VLOOKUP(C7550, olt_db!$B$2:$E$70, 2, 0)</f>
        <v>OLT-SMGN-Mega_Land</v>
      </c>
      <c r="C7550" t="s">
        <v>2034</v>
      </c>
      <c r="D7550" s="42" t="s">
        <v>3031</v>
      </c>
      <c r="E7550" s="42" t="s">
        <v>2944</v>
      </c>
      <c r="F7550" s="105">
        <v>2.9573299118489098</v>
      </c>
      <c r="G7550" s="131">
        <v>99.121928545650604</v>
      </c>
      <c r="H7550" s="41">
        <f>ACOS(COS(RADIANS(90-F7551)) * COS(RADIANS(90-F7550)) + SIN(RADIANS(90-F7551)) * SIN(RADIANS(90-F7550)) * COS(RADIANS(G7551-G7550))) * 6371392 * IFERROR(IF(AVERAGEIF('TT History'!$B:$B, D7550, 'TT History'!$E:$E) &gt; 9.8%, 1.1205, IF(AVERAGEIF('TT History'!$B:$B, D7550, 'TT History'!$E:$E) &gt;= 8.5%, 1.1055, 1.0525)), 1.0525)</f>
        <v>16.161393729328839</v>
      </c>
    </row>
    <row r="7551" spans="1:8" x14ac:dyDescent="0.25">
      <c r="A7551" t="s">
        <v>176</v>
      </c>
      <c r="B7551" t="str">
        <f>VLOOKUP(C7551, olt_db!$B$2:$E$70, 2, 0)</f>
        <v>OLT-SMGN-Mega_Land</v>
      </c>
      <c r="C7551" t="s">
        <v>2034</v>
      </c>
      <c r="D7551" s="42" t="s">
        <v>3031</v>
      </c>
      <c r="E7551" s="42" t="s">
        <v>2945</v>
      </c>
      <c r="F7551" s="105">
        <v>2.9573861519547102</v>
      </c>
      <c r="G7551" s="131">
        <v>99.121802264838607</v>
      </c>
      <c r="H7551" s="41">
        <f>ACOS(COS(RADIANS(90-F7552)) * COS(RADIANS(90-F7551)) + SIN(RADIANS(90-F7552)) * SIN(RADIANS(90-F7551)) * COS(RADIANS(G7552-G7551))) * 6371392 * IFERROR(IF(AVERAGEIF('TT History'!$B:$B, D7551, 'TT History'!$E:$E) &gt; 9.8%, 1.1205, IF(AVERAGEIF('TT History'!$B:$B, D7551, 'TT History'!$E:$E) &gt;= 8.5%, 1.1055, 1.0525)), 1.0525)</f>
        <v>44.910170392059726</v>
      </c>
    </row>
    <row r="7552" spans="1:8" x14ac:dyDescent="0.25">
      <c r="A7552" t="s">
        <v>176</v>
      </c>
      <c r="B7552" t="str">
        <f>VLOOKUP(C7552, olt_db!$B$2:$E$70, 2, 0)</f>
        <v>OLT-SMGN-Mega_Land</v>
      </c>
      <c r="C7552" t="s">
        <v>2034</v>
      </c>
      <c r="D7552" s="42" t="s">
        <v>3031</v>
      </c>
      <c r="E7552" s="42" t="s">
        <v>2946</v>
      </c>
      <c r="F7552" s="105">
        <v>2.9575220342410198</v>
      </c>
      <c r="G7552" s="131">
        <v>99.121442933738095</v>
      </c>
      <c r="H7552" s="41">
        <f>ACOS(COS(RADIANS(90-F7553)) * COS(RADIANS(90-F7552)) + SIN(RADIANS(90-F7553)) * SIN(RADIANS(90-F7552)) * COS(RADIANS(G7553-G7552))) * 6371392 * IFERROR(IF(AVERAGEIF('TT History'!$B:$B, D7552, 'TT History'!$E:$E) &gt; 9.8%, 1.1205, IF(AVERAGEIF('TT History'!$B:$B, D7552, 'TT History'!$E:$E) &gt;= 8.5%, 1.1055, 1.0525)), 1.0525)</f>
        <v>27.742255150225532</v>
      </c>
    </row>
    <row r="7553" spans="1:8" x14ac:dyDescent="0.25">
      <c r="A7553" t="s">
        <v>176</v>
      </c>
      <c r="B7553" t="str">
        <f>VLOOKUP(C7553, olt_db!$B$2:$E$70, 2, 0)</f>
        <v>OLT-SMGN-Mega_Land</v>
      </c>
      <c r="C7553" t="s">
        <v>2034</v>
      </c>
      <c r="D7553" s="42" t="s">
        <v>3031</v>
      </c>
      <c r="E7553" s="42" t="s">
        <v>2947</v>
      </c>
      <c r="F7553" s="105">
        <v>2.9576385098827802</v>
      </c>
      <c r="G7553" s="131">
        <v>99.121236218596806</v>
      </c>
      <c r="H7553" s="41">
        <f>ACOS(COS(RADIANS(90-F7554)) * COS(RADIANS(90-F7553)) + SIN(RADIANS(90-F7554)) * SIN(RADIANS(90-F7553)) * COS(RADIANS(G7554-G7553))) * 6371392 * IFERROR(IF(AVERAGEIF('TT History'!$B:$B, D7553, 'TT History'!$E:$E) &gt; 9.8%, 1.1205, IF(AVERAGEIF('TT History'!$B:$B, D7553, 'TT History'!$E:$E) &gt;= 8.5%, 1.1055, 1.0525)), 1.0525)</f>
        <v>30.687232095428527</v>
      </c>
    </row>
    <row r="7554" spans="1:8" x14ac:dyDescent="0.25">
      <c r="A7554" t="s">
        <v>176</v>
      </c>
      <c r="B7554" t="str">
        <f>VLOOKUP(C7554, olt_db!$B$2:$E$70, 2, 0)</f>
        <v>OLT-SMGN-Mega_Land</v>
      </c>
      <c r="C7554" t="s">
        <v>2034</v>
      </c>
      <c r="D7554" s="42" t="s">
        <v>3031</v>
      </c>
      <c r="E7554" s="42" t="s">
        <v>2948</v>
      </c>
      <c r="F7554" s="105">
        <v>2.9579005565667398</v>
      </c>
      <c r="G7554" s="131">
        <v>99.121227430852102</v>
      </c>
      <c r="H7554" s="41">
        <f>ACOS(COS(RADIANS(90-F7555)) * COS(RADIANS(90-F7554)) + SIN(RADIANS(90-F7555)) * SIN(RADIANS(90-F7554)) * COS(RADIANS(G7555-G7554))) * 6371392 * IFERROR(IF(AVERAGEIF('TT History'!$B:$B, D7554, 'TT History'!$E:$E) &gt; 9.8%, 1.1205, IF(AVERAGEIF('TT History'!$B:$B, D7554, 'TT History'!$E:$E) &gt;= 8.5%, 1.1055, 1.0525)), 1.0525)</f>
        <v>30.260617529429513</v>
      </c>
    </row>
    <row r="7555" spans="1:8" x14ac:dyDescent="0.25">
      <c r="A7555" t="s">
        <v>176</v>
      </c>
      <c r="B7555" t="str">
        <f>VLOOKUP(C7555, olt_db!$B$2:$E$70, 2, 0)</f>
        <v>OLT-SMGN-Mega_Land</v>
      </c>
      <c r="C7555" t="s">
        <v>2034</v>
      </c>
      <c r="D7555" s="42" t="s">
        <v>3031</v>
      </c>
      <c r="E7555" s="42" t="s">
        <v>2949</v>
      </c>
      <c r="F7555" s="105">
        <v>2.9581567664918098</v>
      </c>
      <c r="G7555" s="131">
        <v>99.121262176413197</v>
      </c>
      <c r="H7555" s="41">
        <f>ACOS(COS(RADIANS(90-F7556)) * COS(RADIANS(90-F7555)) + SIN(RADIANS(90-F7556)) * SIN(RADIANS(90-F7555)) * COS(RADIANS(G7556-G7555))) * 6371392 * IFERROR(IF(AVERAGEIF('TT History'!$B:$B, D7555, 'TT History'!$E:$E) &gt; 9.8%, 1.1205, IF(AVERAGEIF('TT History'!$B:$B, D7555, 'TT History'!$E:$E) &gt;= 8.5%, 1.1055, 1.0525)), 1.0525)</f>
        <v>32.723900982990152</v>
      </c>
    </row>
    <row r="7556" spans="1:8" x14ac:dyDescent="0.25">
      <c r="A7556" t="s">
        <v>176</v>
      </c>
      <c r="B7556" t="str">
        <f>VLOOKUP(C7556, olt_db!$B$2:$E$70, 2, 0)</f>
        <v>OLT-SMGN-Mega_Land</v>
      </c>
      <c r="C7556" t="s">
        <v>2034</v>
      </c>
      <c r="D7556" s="42" t="s">
        <v>3031</v>
      </c>
      <c r="E7556" s="42" t="s">
        <v>2950</v>
      </c>
      <c r="F7556" s="105">
        <v>2.9584363482984601</v>
      </c>
      <c r="G7556" s="131">
        <v>99.121259315559897</v>
      </c>
      <c r="H7556" s="41">
        <f>ACOS(COS(RADIANS(90-F7557)) * COS(RADIANS(90-F7556)) + SIN(RADIANS(90-F7557)) * SIN(RADIANS(90-F7556)) * COS(RADIANS(G7557-G7556))) * 6371392 * IFERROR(IF(AVERAGEIF('TT History'!$B:$B, D7556, 'TT History'!$E:$E) &gt; 9.8%, 1.1205, IF(AVERAGEIF('TT History'!$B:$B, D7556, 'TT History'!$E:$E) &gt;= 8.5%, 1.1055, 1.0525)), 1.0525)</f>
        <v>28.44369826726998</v>
      </c>
    </row>
    <row r="7557" spans="1:8" x14ac:dyDescent="0.25">
      <c r="A7557" t="s">
        <v>176</v>
      </c>
      <c r="B7557" t="str">
        <f>VLOOKUP(C7557, olt_db!$B$2:$E$70, 2, 0)</f>
        <v>OLT-SMGN-Mega_Land</v>
      </c>
      <c r="C7557" t="s">
        <v>2034</v>
      </c>
      <c r="D7557" s="42" t="s">
        <v>3031</v>
      </c>
      <c r="E7557" s="42" t="s">
        <v>2951</v>
      </c>
      <c r="F7557" s="105">
        <v>2.9586790852443698</v>
      </c>
      <c r="G7557" s="131">
        <v>99.121271195545901</v>
      </c>
      <c r="H7557" s="41">
        <f>ACOS(COS(RADIANS(90-F7558)) * COS(RADIANS(90-F7557)) + SIN(RADIANS(90-F7558)) * SIN(RADIANS(90-F7557)) * COS(RADIANS(G7558-G7557))) * 6371392 * IFERROR(IF(AVERAGEIF('TT History'!$B:$B, D7557, 'TT History'!$E:$E) &gt; 9.8%, 1.1205, IF(AVERAGEIF('TT History'!$B:$B, D7557, 'TT History'!$E:$E) &gt;= 8.5%, 1.1055, 1.0525)), 1.0525)</f>
        <v>30.73145237409749</v>
      </c>
    </row>
    <row r="7558" spans="1:8" x14ac:dyDescent="0.25">
      <c r="A7558" t="s">
        <v>176</v>
      </c>
      <c r="B7558" t="str">
        <f>VLOOKUP(C7558, olt_db!$B$2:$E$70, 2, 0)</f>
        <v>OLT-SMGN-Mega_Land</v>
      </c>
      <c r="C7558" t="s">
        <v>2034</v>
      </c>
      <c r="D7558" s="42" t="s">
        <v>3031</v>
      </c>
      <c r="E7558" s="42" t="s">
        <v>2952</v>
      </c>
      <c r="F7558" s="105">
        <v>2.9589404892917601</v>
      </c>
      <c r="G7558" s="131">
        <v>99.121295965229194</v>
      </c>
      <c r="H7558" s="41">
        <f>ACOS(COS(RADIANS(90-F7559)) * COS(RADIANS(90-F7558)) + SIN(RADIANS(90-F7559)) * SIN(RADIANS(90-F7558)) * COS(RADIANS(G7559-G7558))) * 6371392 * IFERROR(IF(AVERAGEIF('TT History'!$B:$B, D7558, 'TT History'!$E:$E) &gt; 9.8%, 1.1205, IF(AVERAGEIF('TT History'!$B:$B, D7558, 'TT History'!$E:$E) &gt;= 8.5%, 1.1055, 1.0525)), 1.0525)</f>
        <v>30.303648103646456</v>
      </c>
    </row>
    <row r="7559" spans="1:8" x14ac:dyDescent="0.25">
      <c r="A7559" t="s">
        <v>176</v>
      </c>
      <c r="B7559" t="str">
        <f>VLOOKUP(C7559, olt_db!$B$2:$E$70, 2, 0)</f>
        <v>OLT-SMGN-Mega_Land</v>
      </c>
      <c r="C7559" t="s">
        <v>2034</v>
      </c>
      <c r="D7559" s="42" t="s">
        <v>3031</v>
      </c>
      <c r="E7559" s="42" t="s">
        <v>2953</v>
      </c>
      <c r="F7559" s="105">
        <v>2.9591993712515299</v>
      </c>
      <c r="G7559" s="131">
        <v>99.121300277281307</v>
      </c>
      <c r="H7559" s="41">
        <f>ACOS(COS(RADIANS(90-F7560)) * COS(RADIANS(90-F7559)) + SIN(RADIANS(90-F7560)) * SIN(RADIANS(90-F7559)) * COS(RADIANS(G7560-G7559))) * 6371392 * IFERROR(IF(AVERAGEIF('TT History'!$B:$B, D7559, 'TT History'!$E:$E) &gt; 9.8%, 1.1205, IF(AVERAGEIF('TT History'!$B:$B, D7559, 'TT History'!$E:$E) &gt;= 8.5%, 1.1055, 1.0525)), 1.0525)</f>
        <v>22.959620959695666</v>
      </c>
    </row>
    <row r="7560" spans="1:8" x14ac:dyDescent="0.25">
      <c r="A7560" t="s">
        <v>176</v>
      </c>
      <c r="B7560" t="str">
        <f>VLOOKUP(C7560, olt_db!$B$2:$E$70, 2, 0)</f>
        <v>OLT-SMGN-Mega_Land</v>
      </c>
      <c r="C7560" t="s">
        <v>2034</v>
      </c>
      <c r="D7560" s="42" t="s">
        <v>3031</v>
      </c>
      <c r="E7560" s="42" t="s">
        <v>2954</v>
      </c>
      <c r="F7560" s="105">
        <v>2.9593955075412199</v>
      </c>
      <c r="G7560" s="131">
        <v>99.121296629382698</v>
      </c>
      <c r="H7560" s="41">
        <f>ACOS(COS(RADIANS(90-F7561)) * COS(RADIANS(90-F7560)) + SIN(RADIANS(90-F7561)) * SIN(RADIANS(90-F7560)) * COS(RADIANS(G7561-G7560))) * 6371392 * IFERROR(IF(AVERAGEIF('TT History'!$B:$B, D7560, 'TT History'!$E:$E) &gt; 9.8%, 1.1205, IF(AVERAGEIF('TT History'!$B:$B, D7560, 'TT History'!$E:$E) &gt;= 8.5%, 1.1055, 1.0525)), 1.0525)</f>
        <v>33.397564209532412</v>
      </c>
    </row>
    <row r="7561" spans="1:8" x14ac:dyDescent="0.25">
      <c r="A7561" t="s">
        <v>176</v>
      </c>
      <c r="B7561" t="str">
        <f>VLOOKUP(C7561, olt_db!$B$2:$E$70, 2, 0)</f>
        <v>OLT-SMGN-Mega_Land</v>
      </c>
      <c r="C7561" t="s">
        <v>2034</v>
      </c>
      <c r="D7561" s="42" t="s">
        <v>3031</v>
      </c>
      <c r="E7561" s="42" t="s">
        <v>2955</v>
      </c>
      <c r="F7561" s="105">
        <v>2.9596808072335601</v>
      </c>
      <c r="G7561" s="131">
        <v>99.121291165250398</v>
      </c>
      <c r="H7561" s="41">
        <f>ACOS(COS(RADIANS(90-F7562)) * COS(RADIANS(90-F7561)) + SIN(RADIANS(90-F7562)) * SIN(RADIANS(90-F7561)) * COS(RADIANS(G7562-G7561))) * 6371392 * IFERROR(IF(AVERAGEIF('TT History'!$B:$B, D7561, 'TT History'!$E:$E) &gt; 9.8%, 1.1205, IF(AVERAGEIF('TT History'!$B:$B, D7561, 'TT History'!$E:$E) &gt;= 8.5%, 1.1055, 1.0525)), 1.0525)</f>
        <v>47.296779614392271</v>
      </c>
    </row>
    <row r="7562" spans="1:8" x14ac:dyDescent="0.25">
      <c r="A7562" t="s">
        <v>176</v>
      </c>
      <c r="B7562" t="str">
        <f>VLOOKUP(C7562, olt_db!$B$2:$E$70, 2, 0)</f>
        <v>OLT-SMGN-Mega_Land</v>
      </c>
      <c r="C7562" t="s">
        <v>2034</v>
      </c>
      <c r="D7562" s="42" t="s">
        <v>3031</v>
      </c>
      <c r="E7562" s="42" t="s">
        <v>2956</v>
      </c>
      <c r="F7562" s="105">
        <v>2.9600848486196099</v>
      </c>
      <c r="G7562" s="131">
        <v>99.121283815450397</v>
      </c>
      <c r="H7562" s="41">
        <f>ACOS(COS(RADIANS(90-F7563)) * COS(RADIANS(90-F7562)) + SIN(RADIANS(90-F7563)) * SIN(RADIANS(90-F7562)) * COS(RADIANS(G7563-G7562))) * 6371392 * IFERROR(IF(AVERAGEIF('TT History'!$B:$B, D7562, 'TT History'!$E:$E) &gt; 9.8%, 1.1205, IF(AVERAGEIF('TT History'!$B:$B, D7562, 'TT History'!$E:$E) &gt;= 8.5%, 1.1055, 1.0525)), 1.0525)</f>
        <v>9.5772266118438072</v>
      </c>
    </row>
    <row r="7563" spans="1:8" x14ac:dyDescent="0.25">
      <c r="A7563" t="s">
        <v>176</v>
      </c>
      <c r="B7563" t="str">
        <f>VLOOKUP(C7563, olt_db!$B$2:$E$70, 2, 0)</f>
        <v>OLT-SMGN-Mega_Land</v>
      </c>
      <c r="C7563" t="s">
        <v>2034</v>
      </c>
      <c r="D7563" s="42" t="s">
        <v>3031</v>
      </c>
      <c r="E7563" s="42" t="s">
        <v>2957</v>
      </c>
      <c r="F7563" s="105">
        <v>2.9601523612784901</v>
      </c>
      <c r="G7563" s="131">
        <v>99.121237518717706</v>
      </c>
      <c r="H7563" s="41">
        <f>ACOS(COS(RADIANS(90-F7564)) * COS(RADIANS(90-F7563)) + SIN(RADIANS(90-F7564)) * SIN(RADIANS(90-F7563)) * COS(RADIANS(G7564-G7563))) * 6371392 * IFERROR(IF(AVERAGEIF('TT History'!$B:$B, D7563, 'TT History'!$E:$E) &gt; 9.8%, 1.1205, IF(AVERAGEIF('TT History'!$B:$B, D7563, 'TT History'!$E:$E) &gt;= 8.5%, 1.1055, 1.0525)), 1.0525)</f>
        <v>51.250020705794633</v>
      </c>
    </row>
    <row r="7564" spans="1:8" x14ac:dyDescent="0.25">
      <c r="A7564" t="s">
        <v>176</v>
      </c>
      <c r="B7564" t="str">
        <f>VLOOKUP(C7564, olt_db!$B$2:$E$70, 2, 0)</f>
        <v>OLT-SMGN-Mega_Land</v>
      </c>
      <c r="C7564" t="s">
        <v>2034</v>
      </c>
      <c r="D7564" s="42" t="s">
        <v>3031</v>
      </c>
      <c r="E7564" s="42" t="s">
        <v>2958</v>
      </c>
      <c r="F7564" s="105">
        <v>2.96058957323122</v>
      </c>
      <c r="G7564" s="131">
        <v>99.121213235021003</v>
      </c>
      <c r="H7564" s="41">
        <f>ACOS(COS(RADIANS(90-F7565)) * COS(RADIANS(90-F7564)) + SIN(RADIANS(90-F7565)) * SIN(RADIANS(90-F7564)) * COS(RADIANS(G7565-G7564))) * 6371392 * IFERROR(IF(AVERAGEIF('TT History'!$B:$B, D7564, 'TT History'!$E:$E) &gt; 9.8%, 1.1205, IF(AVERAGEIF('TT History'!$B:$B, D7564, 'TT History'!$E:$E) &gt;= 8.5%, 1.1055, 1.0525)), 1.0525)</f>
        <v>28.172094233223923</v>
      </c>
    </row>
    <row r="7565" spans="1:8" x14ac:dyDescent="0.25">
      <c r="A7565" t="s">
        <v>176</v>
      </c>
      <c r="B7565" t="str">
        <f>VLOOKUP(C7565, olt_db!$B$2:$E$70, 2, 0)</f>
        <v>OLT-SMGN-Mega_Land</v>
      </c>
      <c r="C7565" t="s">
        <v>2034</v>
      </c>
      <c r="D7565" s="42" t="s">
        <v>3031</v>
      </c>
      <c r="E7565" s="42" t="s">
        <v>2959</v>
      </c>
      <c r="F7565" s="105">
        <v>2.9608298344039401</v>
      </c>
      <c r="G7565" s="131">
        <v>99.121198605308805</v>
      </c>
      <c r="H7565" s="41">
        <f>ACOS(COS(RADIANS(90-F7566)) * COS(RADIANS(90-F7565)) + SIN(RADIANS(90-F7566)) * SIN(RADIANS(90-F7565)) * COS(RADIANS(G7566-G7565))) * 6371392 * IFERROR(IF(AVERAGEIF('TT History'!$B:$B, D7565, 'TT History'!$E:$E) &gt; 9.8%, 1.1205, IF(AVERAGEIF('TT History'!$B:$B, D7565, 'TT History'!$E:$E) &gt;= 8.5%, 1.1055, 1.0525)), 1.0525)</f>
        <v>29.547733090281579</v>
      </c>
    </row>
    <row r="7566" spans="1:8" x14ac:dyDescent="0.25">
      <c r="A7566" t="s">
        <v>176</v>
      </c>
      <c r="B7566" t="str">
        <f>VLOOKUP(C7566, olt_db!$B$2:$E$70, 2, 0)</f>
        <v>OLT-SMGN-Mega_Land</v>
      </c>
      <c r="C7566" t="s">
        <v>2034</v>
      </c>
      <c r="D7566" s="42" t="s">
        <v>3031</v>
      </c>
      <c r="E7566" s="42" t="s">
        <v>2960</v>
      </c>
      <c r="F7566" s="105">
        <v>2.9610809687161002</v>
      </c>
      <c r="G7566" s="131">
        <v>99.121172731480996</v>
      </c>
      <c r="H7566" s="41">
        <f>ACOS(COS(RADIANS(90-F7567)) * COS(RADIANS(90-F7566)) + SIN(RADIANS(90-F7567)) * SIN(RADIANS(90-F7566)) * COS(RADIANS(G7567-G7566))) * 6371392 * IFERROR(IF(AVERAGEIF('TT History'!$B:$B, D7566, 'TT History'!$E:$E) &gt; 9.8%, 1.1205, IF(AVERAGEIF('TT History'!$B:$B, D7566, 'TT History'!$E:$E) &gt;= 8.5%, 1.1055, 1.0525)), 1.0525)</f>
        <v>34.827458593855951</v>
      </c>
    </row>
    <row r="7567" spans="1:8" x14ac:dyDescent="0.25">
      <c r="A7567" t="s">
        <v>176</v>
      </c>
      <c r="B7567" t="str">
        <f>VLOOKUP(C7567, olt_db!$B$2:$E$70, 2, 0)</f>
        <v>OLT-SMGN-Mega_Land</v>
      </c>
      <c r="C7567" t="s">
        <v>2034</v>
      </c>
      <c r="D7567" s="42" t="s">
        <v>3031</v>
      </c>
      <c r="E7567" s="42" t="s">
        <v>2961</v>
      </c>
      <c r="F7567" s="105">
        <v>2.9613779889690601</v>
      </c>
      <c r="G7567" s="131">
        <v>99.121154632364807</v>
      </c>
      <c r="H7567" s="41">
        <f>ACOS(COS(RADIANS(90-F7568)) * COS(RADIANS(90-F7567)) + SIN(RADIANS(90-F7568)) * SIN(RADIANS(90-F7567)) * COS(RADIANS(G7568-G7567))) * 6371392 * IFERROR(IF(AVERAGEIF('TT History'!$B:$B, D7567, 'TT History'!$E:$E) &gt; 9.8%, 1.1205, IF(AVERAGEIF('TT History'!$B:$B, D7567, 'TT History'!$E:$E) &gt;= 8.5%, 1.1055, 1.0525)), 1.0525)</f>
        <v>29.900456065908593</v>
      </c>
    </row>
    <row r="7568" spans="1:8" x14ac:dyDescent="0.25">
      <c r="A7568" t="s">
        <v>176</v>
      </c>
      <c r="B7568" t="str">
        <f>VLOOKUP(C7568, olt_db!$B$2:$E$70, 2, 0)</f>
        <v>OLT-SMGN-Mega_Land</v>
      </c>
      <c r="C7568" t="s">
        <v>2034</v>
      </c>
      <c r="D7568" s="42" t="s">
        <v>3031</v>
      </c>
      <c r="E7568" s="42" t="s">
        <v>2962</v>
      </c>
      <c r="F7568" s="105">
        <v>2.96163327632489</v>
      </c>
      <c r="G7568" s="131">
        <v>99.121144880716898</v>
      </c>
      <c r="H7568" s="41">
        <f>ACOS(COS(RADIANS(90-F7569)) * COS(RADIANS(90-F7568)) + SIN(RADIANS(90-F7569)) * SIN(RADIANS(90-F7568)) * COS(RADIANS(G7569-G7568))) * 6371392 * IFERROR(IF(AVERAGEIF('TT History'!$B:$B, D7568, 'TT History'!$E:$E) &gt; 9.8%, 1.1205, IF(AVERAGEIF('TT History'!$B:$B, D7568, 'TT History'!$E:$E) &gt;= 8.5%, 1.1055, 1.0525)), 1.0525)</f>
        <v>39.891575780884153</v>
      </c>
    </row>
    <row r="7569" spans="1:8" x14ac:dyDescent="0.25">
      <c r="A7569" t="s">
        <v>176</v>
      </c>
      <c r="B7569" t="str">
        <f>VLOOKUP(C7569, olt_db!$B$2:$E$70, 2, 0)</f>
        <v>OLT-SMGN-Mega_Land</v>
      </c>
      <c r="C7569" t="s">
        <v>2034</v>
      </c>
      <c r="D7569" s="42" t="s">
        <v>3031</v>
      </c>
      <c r="E7569" s="42" t="s">
        <v>2963</v>
      </c>
      <c r="F7569" s="105">
        <v>2.9619729613644998</v>
      </c>
      <c r="G7569" s="131">
        <v>99.121116820130396</v>
      </c>
      <c r="H7569" s="41">
        <f>ACOS(COS(RADIANS(90-F7570)) * COS(RADIANS(90-F7569)) + SIN(RADIANS(90-F7570)) * SIN(RADIANS(90-F7569)) * COS(RADIANS(G7570-G7569))) * 6371392 * IFERROR(IF(AVERAGEIF('TT History'!$B:$B, D7569, 'TT History'!$E:$E) &gt; 9.8%, 1.1205, IF(AVERAGEIF('TT History'!$B:$B, D7569, 'TT History'!$E:$E) &gt;= 8.5%, 1.1055, 1.0525)), 1.0525)</f>
        <v>54.492783637568245</v>
      </c>
    </row>
    <row r="7570" spans="1:8" x14ac:dyDescent="0.25">
      <c r="A7570" t="s">
        <v>176</v>
      </c>
      <c r="B7570" t="str">
        <f>VLOOKUP(C7570, olt_db!$B$2:$E$70, 2, 0)</f>
        <v>OLT-SMGN-Mega_Land</v>
      </c>
      <c r="C7570" t="s">
        <v>2034</v>
      </c>
      <c r="D7570" s="42" t="s">
        <v>3031</v>
      </c>
      <c r="E7570" s="42" t="s">
        <v>2964</v>
      </c>
      <c r="F7570" s="105">
        <v>2.9624385188758899</v>
      </c>
      <c r="G7570" s="131">
        <v>99.121122488779093</v>
      </c>
      <c r="H7570" s="41">
        <f>ACOS(COS(RADIANS(90-F7571)) * COS(RADIANS(90-F7570)) + SIN(RADIANS(90-F7571)) * SIN(RADIANS(90-F7570)) * COS(RADIANS(G7571-G7570))) * 6371392 * IFERROR(IF(AVERAGEIF('TT History'!$B:$B, D7570, 'TT History'!$E:$E) &gt; 9.8%, 1.1205, IF(AVERAGEIF('TT History'!$B:$B, D7570, 'TT History'!$E:$E) &gt;= 8.5%, 1.1055, 1.0525)), 1.0525)</f>
        <v>37.670209090492577</v>
      </c>
    </row>
    <row r="7571" spans="1:8" x14ac:dyDescent="0.25">
      <c r="A7571" t="s">
        <v>176</v>
      </c>
      <c r="B7571" t="str">
        <f>VLOOKUP(C7571, olt_db!$B$2:$E$70, 2, 0)</f>
        <v>OLT-SMGN-Mega_Land</v>
      </c>
      <c r="C7571" t="s">
        <v>2034</v>
      </c>
      <c r="D7571" s="42" t="s">
        <v>3031</v>
      </c>
      <c r="E7571" s="42" t="s">
        <v>2965</v>
      </c>
      <c r="F7571" s="105">
        <v>2.9627603693339699</v>
      </c>
      <c r="G7571" s="131">
        <v>99.121120370023505</v>
      </c>
      <c r="H7571" s="41">
        <f>ACOS(COS(RADIANS(90-F7572)) * COS(RADIANS(90-F7571)) + SIN(RADIANS(90-F7572)) * SIN(RADIANS(90-F7571)) * COS(RADIANS(G7572-G7571))) * 6371392 * IFERROR(IF(AVERAGEIF('TT History'!$B:$B, D7571, 'TT History'!$E:$E) &gt; 9.8%, 1.1205, IF(AVERAGEIF('TT History'!$B:$B, D7571, 'TT History'!$E:$E) &gt;= 8.5%, 1.1055, 1.0525)), 1.0525)</f>
        <v>57.96655174688086</v>
      </c>
    </row>
    <row r="7572" spans="1:8" x14ac:dyDescent="0.25">
      <c r="A7572" t="s">
        <v>176</v>
      </c>
      <c r="B7572" t="str">
        <f>VLOOKUP(C7572, olt_db!$B$2:$E$70, 2, 0)</f>
        <v>OLT-SMGN-Mega_Land</v>
      </c>
      <c r="C7572" t="s">
        <v>2034</v>
      </c>
      <c r="D7572" s="42" t="s">
        <v>3031</v>
      </c>
      <c r="E7572" s="42" t="s">
        <v>2966</v>
      </c>
      <c r="F7572" s="105">
        <v>2.9632555846179498</v>
      </c>
      <c r="G7572" s="131">
        <v>99.121127837766906</v>
      </c>
      <c r="H7572" s="41">
        <f>ACOS(COS(RADIANS(90-F7573)) * COS(RADIANS(90-F7572)) + SIN(RADIANS(90-F7573)) * SIN(RADIANS(90-F7572)) * COS(RADIANS(G7573-G7572))) * 6371392 * IFERROR(IF(AVERAGEIF('TT History'!$B:$B, D7572, 'TT History'!$E:$E) &gt; 9.8%, 1.1205, IF(AVERAGEIF('TT History'!$B:$B, D7572, 'TT History'!$E:$E) &gt;= 8.5%, 1.1055, 1.0525)), 1.0525)</f>
        <v>41.31072541682385</v>
      </c>
    </row>
    <row r="7573" spans="1:8" x14ac:dyDescent="0.25">
      <c r="A7573" t="s">
        <v>176</v>
      </c>
      <c r="B7573" t="str">
        <f>VLOOKUP(C7573, olt_db!$B$2:$E$70, 2, 0)</f>
        <v>OLT-SMGN-Mega_Land</v>
      </c>
      <c r="C7573" t="s">
        <v>2034</v>
      </c>
      <c r="D7573" s="42" t="s">
        <v>3031</v>
      </c>
      <c r="E7573" s="42" t="s">
        <v>2967</v>
      </c>
      <c r="F7573" s="105">
        <v>2.9636084412783901</v>
      </c>
      <c r="G7573" s="131">
        <v>99.1211365218591</v>
      </c>
      <c r="H7573" s="41">
        <f>ACOS(COS(RADIANS(90-F7574)) * COS(RADIANS(90-F7573)) + SIN(RADIANS(90-F7574)) * SIN(RADIANS(90-F7573)) * COS(RADIANS(G7574-G7573))) * 6371392 * IFERROR(IF(AVERAGEIF('TT History'!$B:$B, D7573, 'TT History'!$E:$E) &gt; 9.8%, 1.1205, IF(AVERAGEIF('TT History'!$B:$B, D7573, 'TT History'!$E:$E) &gt;= 8.5%, 1.1055, 1.0525)), 1.0525)</f>
        <v>31.446079697092564</v>
      </c>
    </row>
    <row r="7574" spans="1:8" x14ac:dyDescent="0.25">
      <c r="A7574" t="s">
        <v>176</v>
      </c>
      <c r="B7574" t="str">
        <f>VLOOKUP(C7574, olt_db!$B$2:$E$70, 2, 0)</f>
        <v>OLT-SMGN-Mega_Land</v>
      </c>
      <c r="C7574" t="s">
        <v>2034</v>
      </c>
      <c r="D7574" s="42" t="s">
        <v>3031</v>
      </c>
      <c r="E7574" s="42" t="s">
        <v>2968</v>
      </c>
      <c r="F7574" s="105">
        <v>2.9638770611942702</v>
      </c>
      <c r="G7574" s="131">
        <v>99.121142129229</v>
      </c>
      <c r="H7574" s="41">
        <f>ACOS(COS(RADIANS(90-F7575)) * COS(RADIANS(90-F7574)) + SIN(RADIANS(90-F7575)) * SIN(RADIANS(90-F7574)) * COS(RADIANS(G7575-G7574))) * 6371392 * IFERROR(IF(AVERAGEIF('TT History'!$B:$B, D7574, 'TT History'!$E:$E) &gt; 9.8%, 1.1205, IF(AVERAGEIF('TT History'!$B:$B, D7574, 'TT History'!$E:$E) &gt;= 8.5%, 1.1055, 1.0525)), 1.0525)</f>
        <v>26.907261913227682</v>
      </c>
    </row>
    <row r="7575" spans="1:8" x14ac:dyDescent="0.25">
      <c r="A7575" t="s">
        <v>176</v>
      </c>
      <c r="B7575" t="str">
        <f>VLOOKUP(C7575, olt_db!$B$2:$E$70, 2, 0)</f>
        <v>OLT-SMGN-Mega_Land</v>
      </c>
      <c r="C7575" t="s">
        <v>2034</v>
      </c>
      <c r="D7575" s="42" t="s">
        <v>3031</v>
      </c>
      <c r="E7575" s="42" t="s">
        <v>2969</v>
      </c>
      <c r="F7575" s="105">
        <v>2.9639313421171298</v>
      </c>
      <c r="G7575" s="131">
        <v>99.120918432686196</v>
      </c>
      <c r="H7575" s="41">
        <f>ACOS(COS(RADIANS(90-F7576)) * COS(RADIANS(90-F7575)) + SIN(RADIANS(90-F7576)) * SIN(RADIANS(90-F7575)) * COS(RADIANS(G7576-G7575))) * 6371392 * IFERROR(IF(AVERAGEIF('TT History'!$B:$B, D7575, 'TT History'!$E:$E) &gt; 9.8%, 1.1205, IF(AVERAGEIF('TT History'!$B:$B, D7575, 'TT History'!$E:$E) &gt;= 8.5%, 1.1055, 1.0525)), 1.0525)</f>
        <v>27.516019996759137</v>
      </c>
    </row>
    <row r="7576" spans="1:8" x14ac:dyDescent="0.25">
      <c r="A7576" t="s">
        <v>176</v>
      </c>
      <c r="B7576" t="str">
        <f>VLOOKUP(C7576, olt_db!$B$2:$E$70, 2, 0)</f>
        <v>OLT-SMGN-Mega_Land</v>
      </c>
      <c r="C7576" t="s">
        <v>2034</v>
      </c>
      <c r="D7576" s="42" t="s">
        <v>3031</v>
      </c>
      <c r="E7576" s="42" t="s">
        <v>2970</v>
      </c>
      <c r="F7576" s="105">
        <v>2.9639733069616199</v>
      </c>
      <c r="G7576" s="131">
        <v>99.120686799206894</v>
      </c>
      <c r="H7576" s="41">
        <f>ACOS(COS(RADIANS(90-F7577)) * COS(RADIANS(90-F7576)) + SIN(RADIANS(90-F7577)) * SIN(RADIANS(90-F7576)) * COS(RADIANS(G7577-G7576))) * 6371392 * IFERROR(IF(AVERAGEIF('TT History'!$B:$B, D7576, 'TT History'!$E:$E) &gt; 9.8%, 1.1205, IF(AVERAGEIF('TT History'!$B:$B, D7576, 'TT History'!$E:$E) &gt;= 8.5%, 1.1055, 1.0525)), 1.0525)</f>
        <v>28.305576403844963</v>
      </c>
    </row>
    <row r="7577" spans="1:8" x14ac:dyDescent="0.25">
      <c r="A7577" t="s">
        <v>176</v>
      </c>
      <c r="B7577" t="str">
        <f>VLOOKUP(C7577, olt_db!$B$2:$E$70, 2, 0)</f>
        <v>OLT-SMGN-Mega_Land</v>
      </c>
      <c r="C7577" t="s">
        <v>2034</v>
      </c>
      <c r="D7577" s="42" t="s">
        <v>3031</v>
      </c>
      <c r="E7577" s="42" t="s">
        <v>2971</v>
      </c>
      <c r="F7577" s="105">
        <v>2.9640053662022701</v>
      </c>
      <c r="G7577" s="131">
        <v>99.1204467670442</v>
      </c>
      <c r="H7577" s="41">
        <f>ACOS(COS(RADIANS(90-F7578)) * COS(RADIANS(90-F7577)) + SIN(RADIANS(90-F7578)) * SIN(RADIANS(90-F7577)) * COS(RADIANS(G7578-G7577))) * 6371392 * IFERROR(IF(AVERAGEIF('TT History'!$B:$B, D7577, 'TT History'!$E:$E) &gt; 9.8%, 1.1205, IF(AVERAGEIF('TT History'!$B:$B, D7577, 'TT History'!$E:$E) &gt;= 8.5%, 1.1055, 1.0525)), 1.0525)</f>
        <v>31.071222419274626</v>
      </c>
    </row>
    <row r="7578" spans="1:8" x14ac:dyDescent="0.25">
      <c r="A7578" t="s">
        <v>176</v>
      </c>
      <c r="B7578" t="str">
        <f>VLOOKUP(C7578, olt_db!$B$2:$E$70, 2, 0)</f>
        <v>OLT-SMGN-Mega_Land</v>
      </c>
      <c r="C7578" t="s">
        <v>2034</v>
      </c>
      <c r="D7578" s="42" t="s">
        <v>3031</v>
      </c>
      <c r="E7578" s="42" t="s">
        <v>2972</v>
      </c>
      <c r="F7578" s="105">
        <v>2.9640476114372301</v>
      </c>
      <c r="G7578" s="131">
        <v>99.120184321939504</v>
      </c>
      <c r="H7578" s="41">
        <f>ACOS(COS(RADIANS(90-F7579)) * COS(RADIANS(90-F7578)) + SIN(RADIANS(90-F7579)) * SIN(RADIANS(90-F7578)) * COS(RADIANS(G7579-G7578))) * 6371392 * IFERROR(IF(AVERAGEIF('TT History'!$B:$B, D7578, 'TT History'!$E:$E) &gt; 9.8%, 1.1205, IF(AVERAGEIF('TT History'!$B:$B, D7578, 'TT History'!$E:$E) &gt;= 8.5%, 1.1055, 1.0525)), 1.0525)</f>
        <v>35.114127979418157</v>
      </c>
    </row>
    <row r="7579" spans="1:8" x14ac:dyDescent="0.25">
      <c r="A7579" t="s">
        <v>176</v>
      </c>
      <c r="B7579" t="str">
        <f>VLOOKUP(C7579, olt_db!$B$2:$E$70, 2, 0)</f>
        <v>OLT-SMGN-Mega_Land</v>
      </c>
      <c r="C7579" t="s">
        <v>2034</v>
      </c>
      <c r="D7579" s="42" t="s">
        <v>3031</v>
      </c>
      <c r="E7579" s="42" t="s">
        <v>2973</v>
      </c>
      <c r="F7579" s="105">
        <v>2.9641173262685401</v>
      </c>
      <c r="G7579" s="131">
        <v>99.119892125643304</v>
      </c>
      <c r="H7579" s="41">
        <f>ACOS(COS(RADIANS(90-F7580)) * COS(RADIANS(90-F7579)) + SIN(RADIANS(90-F7580)) * SIN(RADIANS(90-F7579)) * COS(RADIANS(G7580-G7579))) * 6371392 * IFERROR(IF(AVERAGEIF('TT History'!$B:$B, D7579, 'TT History'!$E:$E) &gt; 9.8%, 1.1205, IF(AVERAGEIF('TT History'!$B:$B, D7579, 'TT History'!$E:$E) &gt;= 8.5%, 1.1055, 1.0525)), 1.0525)</f>
        <v>26.341709052488607</v>
      </c>
    </row>
    <row r="7580" spans="1:8" x14ac:dyDescent="0.25">
      <c r="A7580" t="s">
        <v>176</v>
      </c>
      <c r="B7580" t="str">
        <f>VLOOKUP(C7580, olt_db!$B$2:$E$70, 2, 0)</f>
        <v>OLT-SMGN-Mega_Land</v>
      </c>
      <c r="C7580" t="s">
        <v>2034</v>
      </c>
      <c r="D7580" s="42" t="s">
        <v>3031</v>
      </c>
      <c r="E7580" s="42" t="s">
        <v>2974</v>
      </c>
      <c r="F7580" s="105">
        <v>2.96415922344389</v>
      </c>
      <c r="G7580" s="131">
        <v>99.119670697548699</v>
      </c>
      <c r="H7580" s="41">
        <f>ACOS(COS(RADIANS(90-F7581)) * COS(RADIANS(90-F7580)) + SIN(RADIANS(90-F7581)) * SIN(RADIANS(90-F7580)) * COS(RADIANS(G7581-G7580))) * 6371392 * IFERROR(IF(AVERAGEIF('TT History'!$B:$B, D7580, 'TT History'!$E:$E) &gt; 9.8%, 1.1205, IF(AVERAGEIF('TT History'!$B:$B, D7580, 'TT History'!$E:$E) &gt;= 8.5%, 1.1055, 1.0525)), 1.0525)</f>
        <v>39.939730691299189</v>
      </c>
    </row>
    <row r="7581" spans="1:8" x14ac:dyDescent="0.25">
      <c r="A7581" t="s">
        <v>176</v>
      </c>
      <c r="B7581" t="str">
        <f>VLOOKUP(C7581, olt_db!$B$2:$E$70, 2, 0)</f>
        <v>OLT-SMGN-Mega_Land</v>
      </c>
      <c r="C7581" t="s">
        <v>2034</v>
      </c>
      <c r="D7581" s="42" t="s">
        <v>3031</v>
      </c>
      <c r="E7581" s="42" t="s">
        <v>2975</v>
      </c>
      <c r="F7581" s="105">
        <v>2.9642218360536199</v>
      </c>
      <c r="G7581" s="131">
        <v>99.119334791669004</v>
      </c>
      <c r="H7581" s="41">
        <f>ACOS(COS(RADIANS(90-F7582)) * COS(RADIANS(90-F7581)) + SIN(RADIANS(90-F7582)) * SIN(RADIANS(90-F7581)) * COS(RADIANS(G7582-G7581))) * 6371392 * IFERROR(IF(AVERAGEIF('TT History'!$B:$B, D7581, 'TT History'!$E:$E) &gt; 9.8%, 1.1205, IF(AVERAGEIF('TT History'!$B:$B, D7581, 'TT History'!$E:$E) &gt;= 8.5%, 1.1055, 1.0525)), 1.0525)</f>
        <v>32.752113549063147</v>
      </c>
    </row>
    <row r="7582" spans="1:8" x14ac:dyDescent="0.25">
      <c r="A7582" t="s">
        <v>176</v>
      </c>
      <c r="B7582" t="str">
        <f>VLOOKUP(C7582, olt_db!$B$2:$E$70, 2, 0)</f>
        <v>OLT-SMGN-Mega_Land</v>
      </c>
      <c r="C7582" t="s">
        <v>2034</v>
      </c>
      <c r="D7582" s="42" t="s">
        <v>3031</v>
      </c>
      <c r="E7582" s="42" t="s">
        <v>2976</v>
      </c>
      <c r="F7582" s="105">
        <v>2.9642859631045901</v>
      </c>
      <c r="G7582" s="131">
        <v>99.119062038368</v>
      </c>
      <c r="H7582" s="41">
        <f>ACOS(COS(RADIANS(90-F7583)) * COS(RADIANS(90-F7582)) + SIN(RADIANS(90-F7583)) * SIN(RADIANS(90-F7582)) * COS(RADIANS(G7583-G7582))) * 6371392 * IFERROR(IF(AVERAGEIF('TT History'!$B:$B, D7582, 'TT History'!$E:$E) &gt; 9.8%, 1.1205, IF(AVERAGEIF('TT History'!$B:$B, D7582, 'TT History'!$E:$E) &gt;= 8.5%, 1.1055, 1.0525)), 1.0525)</f>
        <v>24.555267774397155</v>
      </c>
    </row>
    <row r="7583" spans="1:8" x14ac:dyDescent="0.25">
      <c r="A7583" t="s">
        <v>176</v>
      </c>
      <c r="B7583" t="str">
        <f>VLOOKUP(C7583, olt_db!$B$2:$E$70, 2, 0)</f>
        <v>OLT-SMGN-Mega_Land</v>
      </c>
      <c r="C7583" t="s">
        <v>2034</v>
      </c>
      <c r="D7583" s="42" t="s">
        <v>3031</v>
      </c>
      <c r="E7583" s="42" t="s">
        <v>2977</v>
      </c>
      <c r="F7583" s="105">
        <v>2.9643311284244498</v>
      </c>
      <c r="G7583" s="131">
        <v>99.118856882712294</v>
      </c>
      <c r="H7583" s="41">
        <f>ACOS(COS(RADIANS(90-F7584)) * COS(RADIANS(90-F7583)) + SIN(RADIANS(90-F7584)) * SIN(RADIANS(90-F7583)) * COS(RADIANS(G7584-G7583))) * 6371392 * IFERROR(IF(AVERAGEIF('TT History'!$B:$B, D7583, 'TT History'!$E:$E) &gt; 9.8%, 1.1205, IF(AVERAGEIF('TT History'!$B:$B, D7583, 'TT History'!$E:$E) &gt;= 8.5%, 1.1055, 1.0525)), 1.0525)</f>
        <v>22.021060984941485</v>
      </c>
    </row>
    <row r="7584" spans="1:8" x14ac:dyDescent="0.25">
      <c r="A7584" t="s">
        <v>176</v>
      </c>
      <c r="B7584" t="str">
        <f>VLOOKUP(C7584, olt_db!$B$2:$E$70, 2, 0)</f>
        <v>OLT-SMGN-Mega_Land</v>
      </c>
      <c r="C7584" t="s">
        <v>2034</v>
      </c>
      <c r="D7584" s="42" t="s">
        <v>3031</v>
      </c>
      <c r="E7584" s="42" t="s">
        <v>2978</v>
      </c>
      <c r="F7584" s="105">
        <v>2.9643757674386202</v>
      </c>
      <c r="G7584" s="131">
        <v>99.118673859501399</v>
      </c>
      <c r="H7584" s="41">
        <f>ACOS(COS(RADIANS(90-F7585)) * COS(RADIANS(90-F7584)) + SIN(RADIANS(90-F7585)) * SIN(RADIANS(90-F7584)) * COS(RADIANS(G7585-G7584))) * 6371392 * IFERROR(IF(AVERAGEIF('TT History'!$B:$B, D7584, 'TT History'!$E:$E) &gt; 9.8%, 1.1205, IF(AVERAGEIF('TT History'!$B:$B, D7584, 'TT History'!$E:$E) &gt;= 8.5%, 1.1055, 1.0525)), 1.0525)</f>
        <v>21.981349633017921</v>
      </c>
    </row>
    <row r="7585" spans="1:8" x14ac:dyDescent="0.25">
      <c r="A7585" t="s">
        <v>176</v>
      </c>
      <c r="B7585" t="str">
        <f>VLOOKUP(C7585, olt_db!$B$2:$E$70, 2, 0)</f>
        <v>OLT-SMGN-Mega_Land</v>
      </c>
      <c r="C7585" t="s">
        <v>2034</v>
      </c>
      <c r="D7585" s="42" t="s">
        <v>3031</v>
      </c>
      <c r="E7585" s="42" t="s">
        <v>2979</v>
      </c>
      <c r="F7585" s="105">
        <v>2.9644331919531002</v>
      </c>
      <c r="G7585" s="131">
        <v>99.118494800009302</v>
      </c>
      <c r="H7585" s="41">
        <f>ACOS(COS(RADIANS(90-F7586)) * COS(RADIANS(90-F7585)) + SIN(RADIANS(90-F7586)) * SIN(RADIANS(90-F7585)) * COS(RADIANS(G7586-G7585))) * 6371392 * IFERROR(IF(AVERAGEIF('TT History'!$B:$B, D7585, 'TT History'!$E:$E) &gt; 9.8%, 1.1205, IF(AVERAGEIF('TT History'!$B:$B, D7585, 'TT History'!$E:$E) &gt;= 8.5%, 1.1055, 1.0525)), 1.0525)</f>
        <v>23.580735857284285</v>
      </c>
    </row>
    <row r="7586" spans="1:8" x14ac:dyDescent="0.25">
      <c r="A7586" t="s">
        <v>176</v>
      </c>
      <c r="B7586" t="str">
        <f>VLOOKUP(C7586, olt_db!$B$2:$E$70, 2, 0)</f>
        <v>OLT-SMGN-Mega_Land</v>
      </c>
      <c r="C7586" t="s">
        <v>2034</v>
      </c>
      <c r="D7586" s="42" t="s">
        <v>3031</v>
      </c>
      <c r="E7586" s="42" t="s">
        <v>2980</v>
      </c>
      <c r="F7586" s="105">
        <v>2.9644984265430701</v>
      </c>
      <c r="G7586" s="131">
        <v>99.118303918418405</v>
      </c>
      <c r="H7586" s="41">
        <f>ACOS(COS(RADIANS(90-F7587)) * COS(RADIANS(90-F7586)) + SIN(RADIANS(90-F7587)) * SIN(RADIANS(90-F7586)) * COS(RADIANS(G7587-G7586))) * 6371392 * IFERROR(IF(AVERAGEIF('TT History'!$B:$B, D7586, 'TT History'!$E:$E) &gt; 9.8%, 1.1205, IF(AVERAGEIF('TT History'!$B:$B, D7586, 'TT History'!$E:$E) &gt;= 8.5%, 1.1055, 1.0525)), 1.0525)</f>
        <v>30.94708934062184</v>
      </c>
    </row>
    <row r="7587" spans="1:8" x14ac:dyDescent="0.25">
      <c r="A7587" t="s">
        <v>176</v>
      </c>
      <c r="B7587" t="str">
        <f>VLOOKUP(C7587, olt_db!$B$2:$E$70, 2, 0)</f>
        <v>OLT-SMGN-Mega_Land</v>
      </c>
      <c r="C7587" t="s">
        <v>2034</v>
      </c>
      <c r="D7587" s="42" t="s">
        <v>3031</v>
      </c>
      <c r="E7587" s="42" t="s">
        <v>2981</v>
      </c>
      <c r="F7587" s="105">
        <v>2.96461366304555</v>
      </c>
      <c r="G7587" s="131">
        <v>99.118065617097599</v>
      </c>
      <c r="H7587" s="41">
        <f>ACOS(COS(RADIANS(90-F7588)) * COS(RADIANS(90-F7587)) + SIN(RADIANS(90-F7588)) * SIN(RADIANS(90-F7587)) * COS(RADIANS(G7588-G7587))) * 6371392 * IFERROR(IF(AVERAGEIF('TT History'!$B:$B, D7587, 'TT History'!$E:$E) &gt; 9.8%, 1.1205, IF(AVERAGEIF('TT History'!$B:$B, D7587, 'TT History'!$E:$E) &gt;= 8.5%, 1.1055, 1.0525)), 1.0525)</f>
        <v>32.061155618241251</v>
      </c>
    </row>
    <row r="7588" spans="1:8" x14ac:dyDescent="0.25">
      <c r="A7588" t="s">
        <v>176</v>
      </c>
      <c r="B7588" t="str">
        <f>VLOOKUP(C7588, olt_db!$B$2:$E$70, 2, 0)</f>
        <v>OLT-SMGN-Mega_Land</v>
      </c>
      <c r="C7588" t="s">
        <v>2034</v>
      </c>
      <c r="D7588" s="42" t="s">
        <v>3031</v>
      </c>
      <c r="E7588" s="42" t="s">
        <v>2982</v>
      </c>
      <c r="F7588" s="105">
        <v>2.9647348971116498</v>
      </c>
      <c r="G7588" s="131">
        <v>99.117819641372293</v>
      </c>
      <c r="H7588" s="41">
        <f>ACOS(COS(RADIANS(90-F7589)) * COS(RADIANS(90-F7588)) + SIN(RADIANS(90-F7589)) * SIN(RADIANS(90-F7588)) * COS(RADIANS(G7589-G7588))) * 6371392 * IFERROR(IF(AVERAGEIF('TT History'!$B:$B, D7588, 'TT History'!$E:$E) &gt; 9.8%, 1.1205, IF(AVERAGEIF('TT History'!$B:$B, D7588, 'TT History'!$E:$E) &gt;= 8.5%, 1.1055, 1.0525)), 1.0525)</f>
        <v>28.52134949834107</v>
      </c>
    </row>
    <row r="7589" spans="1:8" x14ac:dyDescent="0.25">
      <c r="A7589" t="s">
        <v>176</v>
      </c>
      <c r="B7589" t="str">
        <f>VLOOKUP(C7589, olt_db!$B$2:$E$70, 2, 0)</f>
        <v>OLT-SMGN-Mega_Land</v>
      </c>
      <c r="C7589" t="s">
        <v>2034</v>
      </c>
      <c r="D7589" s="42" t="s">
        <v>3031</v>
      </c>
      <c r="E7589" s="42" t="s">
        <v>2983</v>
      </c>
      <c r="F7589" s="105">
        <v>2.9648460614641499</v>
      </c>
      <c r="G7589" s="131">
        <v>99.1176024926163</v>
      </c>
      <c r="H7589" s="41">
        <f>ACOS(COS(RADIANS(90-F7590)) * COS(RADIANS(90-F7589)) + SIN(RADIANS(90-F7590)) * SIN(RADIANS(90-F7589)) * COS(RADIANS(G7590-G7589))) * 6371392 * IFERROR(IF(AVERAGEIF('TT History'!$B:$B, D7589, 'TT History'!$E:$E) &gt; 9.8%, 1.1205, IF(AVERAGEIF('TT History'!$B:$B, D7589, 'TT History'!$E:$E) &gt;= 8.5%, 1.1055, 1.0525)), 1.0525)</f>
        <v>34.280143745484601</v>
      </c>
    </row>
    <row r="7590" spans="1:8" x14ac:dyDescent="0.25">
      <c r="A7590" t="s">
        <v>176</v>
      </c>
      <c r="B7590" t="str">
        <f>VLOOKUP(C7590, olt_db!$B$2:$E$70, 2, 0)</f>
        <v>OLT-SMGN-Mega_Land</v>
      </c>
      <c r="C7590" t="s">
        <v>2034</v>
      </c>
      <c r="D7590" s="42" t="s">
        <v>3031</v>
      </c>
      <c r="E7590" s="42" t="s">
        <v>2984</v>
      </c>
      <c r="F7590" s="105">
        <v>2.9649717449533699</v>
      </c>
      <c r="G7590" s="131">
        <v>99.117337580215207</v>
      </c>
      <c r="H7590" s="41">
        <f>ACOS(COS(RADIANS(90-F7591)) * COS(RADIANS(90-F7590)) + SIN(RADIANS(90-F7591)) * SIN(RADIANS(90-F7590)) * COS(RADIANS(G7591-G7590))) * 6371392 * IFERROR(IF(AVERAGEIF('TT History'!$B:$B, D7590, 'TT History'!$E:$E) &gt; 9.8%, 1.1205, IF(AVERAGEIF('TT History'!$B:$B, D7590, 'TT History'!$E:$E) &gt;= 8.5%, 1.1055, 1.0525)), 1.0525)</f>
        <v>31.526312767530392</v>
      </c>
    </row>
    <row r="7591" spans="1:8" x14ac:dyDescent="0.25">
      <c r="A7591" t="s">
        <v>176</v>
      </c>
      <c r="B7591" t="str">
        <f>VLOOKUP(C7591, olt_db!$B$2:$E$70, 2, 0)</f>
        <v>OLT-SMGN-Mega_Land</v>
      </c>
      <c r="C7591" t="s">
        <v>2034</v>
      </c>
      <c r="D7591" s="42" t="s">
        <v>3031</v>
      </c>
      <c r="E7591" s="42" t="s">
        <v>2985</v>
      </c>
      <c r="F7591" s="105">
        <v>2.96510182278403</v>
      </c>
      <c r="G7591" s="131">
        <v>99.117101390086802</v>
      </c>
      <c r="H7591" s="41">
        <f>ACOS(COS(RADIANS(90-F7592)) * COS(RADIANS(90-F7591)) + SIN(RADIANS(90-F7592)) * SIN(RADIANS(90-F7591)) * COS(RADIANS(G7592-G7591))) * 6371392 * IFERROR(IF(AVERAGEIF('TT History'!$B:$B, D7591, 'TT History'!$E:$E) &gt; 9.8%, 1.1205, IF(AVERAGEIF('TT History'!$B:$B, D7591, 'TT History'!$E:$E) &gt;= 8.5%, 1.1055, 1.0525)), 1.0525)</f>
        <v>36.601543287197273</v>
      </c>
    </row>
    <row r="7592" spans="1:8" x14ac:dyDescent="0.25">
      <c r="A7592" t="s">
        <v>176</v>
      </c>
      <c r="B7592" t="str">
        <f>VLOOKUP(C7592, olt_db!$B$2:$E$70, 2, 0)</f>
        <v>OLT-SMGN-Mega_Land</v>
      </c>
      <c r="C7592" t="s">
        <v>2034</v>
      </c>
      <c r="D7592" s="42" t="s">
        <v>3031</v>
      </c>
      <c r="E7592" s="42" t="s">
        <v>2986</v>
      </c>
      <c r="F7592" s="105">
        <v>2.9652416112172602</v>
      </c>
      <c r="G7592" s="131">
        <v>99.116821269873398</v>
      </c>
      <c r="H7592" s="41">
        <f>ACOS(COS(RADIANS(90-F7593)) * COS(RADIANS(90-F7592)) + SIN(RADIANS(90-F7593)) * SIN(RADIANS(90-F7592)) * COS(RADIANS(G7593-G7592))) * 6371392 * IFERROR(IF(AVERAGEIF('TT History'!$B:$B, D7592, 'TT History'!$E:$E) &gt; 9.8%, 1.1205, IF(AVERAGEIF('TT History'!$B:$B, D7592, 'TT History'!$E:$E) &gt;= 8.5%, 1.1055, 1.0525)), 1.0525)</f>
        <v>29.577962512969972</v>
      </c>
    </row>
    <row r="7593" spans="1:8" x14ac:dyDescent="0.25">
      <c r="A7593" t="s">
        <v>176</v>
      </c>
      <c r="B7593" t="str">
        <f>VLOOKUP(C7593, olt_db!$B$2:$E$70, 2, 0)</f>
        <v>OLT-SMGN-Mega_Land</v>
      </c>
      <c r="C7593" t="s">
        <v>2034</v>
      </c>
      <c r="D7593" s="42" t="s">
        <v>3031</v>
      </c>
      <c r="E7593" s="42" t="s">
        <v>2987</v>
      </c>
      <c r="F7593" s="105">
        <v>2.96535391953093</v>
      </c>
      <c r="G7593" s="131">
        <v>99.116594575089195</v>
      </c>
      <c r="H7593" s="41">
        <f>ACOS(COS(RADIANS(90-F7594)) * COS(RADIANS(90-F7593)) + SIN(RADIANS(90-F7594)) * SIN(RADIANS(90-F7593)) * COS(RADIANS(G7594-G7593))) * 6371392 * IFERROR(IF(AVERAGEIF('TT History'!$B:$B, D7593, 'TT History'!$E:$E) &gt; 9.8%, 1.1205, IF(AVERAGEIF('TT History'!$B:$B, D7593, 'TT History'!$E:$E) &gt;= 8.5%, 1.1055, 1.0525)), 1.0525)</f>
        <v>21.542937967607326</v>
      </c>
    </row>
    <row r="7594" spans="1:8" x14ac:dyDescent="0.25">
      <c r="A7594" t="s">
        <v>176</v>
      </c>
      <c r="B7594" t="str">
        <f>VLOOKUP(C7594, olt_db!$B$2:$E$70, 2, 0)</f>
        <v>OLT-SMGN-Mega_Land</v>
      </c>
      <c r="C7594" t="s">
        <v>2034</v>
      </c>
      <c r="D7594" s="42" t="s">
        <v>3031</v>
      </c>
      <c r="E7594" s="42" t="s">
        <v>2988</v>
      </c>
      <c r="F7594" s="105">
        <v>2.9654382232167298</v>
      </c>
      <c r="G7594" s="131">
        <v>99.116430729945705</v>
      </c>
      <c r="H7594" s="41">
        <f>ACOS(COS(RADIANS(90-F7595)) * COS(RADIANS(90-F7594)) + SIN(RADIANS(90-F7595)) * SIN(RADIANS(90-F7594)) * COS(RADIANS(G7595-G7594))) * 6371392 * IFERROR(IF(AVERAGEIF('TT History'!$B:$B, D7594, 'TT History'!$E:$E) &gt; 9.8%, 1.1205, IF(AVERAGEIF('TT History'!$B:$B, D7594, 'TT History'!$E:$E) &gt;= 8.5%, 1.1055, 1.0525)), 1.0525)</f>
        <v>29.692856297520557</v>
      </c>
    </row>
    <row r="7595" spans="1:8" x14ac:dyDescent="0.25">
      <c r="A7595" t="s">
        <v>176</v>
      </c>
      <c r="B7595" t="str">
        <f>VLOOKUP(C7595, olt_db!$B$2:$E$70, 2, 0)</f>
        <v>OLT-SMGN-Mega_Land</v>
      </c>
      <c r="C7595" t="s">
        <v>2034</v>
      </c>
      <c r="D7595" s="42" t="s">
        <v>3031</v>
      </c>
      <c r="E7595" s="42" t="s">
        <v>2989</v>
      </c>
      <c r="F7595" s="105">
        <v>2.96556874917147</v>
      </c>
      <c r="G7595" s="131">
        <v>99.116212894904294</v>
      </c>
      <c r="H7595" s="41">
        <f>ACOS(COS(RADIANS(90-F7596)) * COS(RADIANS(90-F7595)) + SIN(RADIANS(90-F7596)) * SIN(RADIANS(90-F7595)) * COS(RADIANS(G7596-G7595))) * 6371392 * IFERROR(IF(AVERAGEIF('TT History'!$B:$B, D7595, 'TT History'!$E:$E) &gt; 9.8%, 1.1205, IF(AVERAGEIF('TT History'!$B:$B, D7595, 'TT History'!$E:$E) &gt;= 8.5%, 1.1055, 1.0525)), 1.0525)</f>
        <v>30.429257574147851</v>
      </c>
    </row>
    <row r="7596" spans="1:8" x14ac:dyDescent="0.25">
      <c r="A7596" t="s">
        <v>176</v>
      </c>
      <c r="B7596" t="str">
        <f>VLOOKUP(C7596, olt_db!$B$2:$E$70, 2, 0)</f>
        <v>OLT-SMGN-Mega_Land</v>
      </c>
      <c r="C7596" t="s">
        <v>2034</v>
      </c>
      <c r="D7596" s="42" t="s">
        <v>3031</v>
      </c>
      <c r="E7596" s="42" t="s">
        <v>2990</v>
      </c>
      <c r="F7596" s="105">
        <v>2.96568376904853</v>
      </c>
      <c r="G7596" s="131">
        <v>99.115979417122801</v>
      </c>
      <c r="H7596" s="41">
        <f>ACOS(COS(RADIANS(90-F7597)) * COS(RADIANS(90-F7596)) + SIN(RADIANS(90-F7597)) * SIN(RADIANS(90-F7596)) * COS(RADIANS(G7597-G7596))) * 6371392 * IFERROR(IF(AVERAGEIF('TT History'!$B:$B, D7596, 'TT History'!$E:$E) &gt; 9.8%, 1.1205, IF(AVERAGEIF('TT History'!$B:$B, D7596, 'TT History'!$E:$E) &gt;= 8.5%, 1.1055, 1.0525)), 1.0525)</f>
        <v>40.715339066237526</v>
      </c>
    </row>
    <row r="7597" spans="1:8" x14ac:dyDescent="0.25">
      <c r="A7597" t="s">
        <v>176</v>
      </c>
      <c r="B7597" t="str">
        <f>VLOOKUP(C7597, olt_db!$B$2:$E$70, 2, 0)</f>
        <v>OLT-SMGN-Mega_Land</v>
      </c>
      <c r="C7597" t="s">
        <v>2034</v>
      </c>
      <c r="D7597" s="42" t="s">
        <v>3031</v>
      </c>
      <c r="E7597" s="42" t="s">
        <v>2991</v>
      </c>
      <c r="F7597" s="105">
        <v>2.9658468592564602</v>
      </c>
      <c r="G7597" s="131">
        <v>99.115671726626104</v>
      </c>
      <c r="H7597" s="41">
        <f>ACOS(COS(RADIANS(90-F7598)) * COS(RADIANS(90-F7597)) + SIN(RADIANS(90-F7598)) * SIN(RADIANS(90-F7597)) * COS(RADIANS(G7598-G7597))) * 6371392 * IFERROR(IF(AVERAGEIF('TT History'!$B:$B, D7597, 'TT History'!$E:$E) &gt; 9.8%, 1.1205, IF(AVERAGEIF('TT History'!$B:$B, D7597, 'TT History'!$E:$E) &gt;= 8.5%, 1.1055, 1.0525)), 1.0525)</f>
        <v>29.823382350558347</v>
      </c>
    </row>
    <row r="7598" spans="1:8" x14ac:dyDescent="0.25">
      <c r="A7598" t="s">
        <v>176</v>
      </c>
      <c r="B7598" t="str">
        <f>VLOOKUP(C7598, olt_db!$B$2:$E$70, 2, 0)</f>
        <v>OLT-SMGN-Mega_Land</v>
      </c>
      <c r="C7598" t="s">
        <v>2034</v>
      </c>
      <c r="D7598" s="42" t="s">
        <v>3031</v>
      </c>
      <c r="E7598" s="42" t="s">
        <v>2992</v>
      </c>
      <c r="F7598" s="105">
        <v>2.9659586626135899</v>
      </c>
      <c r="G7598" s="131">
        <v>99.115442444266506</v>
      </c>
      <c r="H7598" s="41">
        <f>ACOS(COS(RADIANS(90-F7599)) * COS(RADIANS(90-F7598)) + SIN(RADIANS(90-F7599)) * SIN(RADIANS(90-F7598)) * COS(RADIANS(G7599-G7598))) * 6371392 * IFERROR(IF(AVERAGEIF('TT History'!$B:$B, D7598, 'TT History'!$E:$E) &gt; 9.8%, 1.1205, IF(AVERAGEIF('TT History'!$B:$B, D7598, 'TT History'!$E:$E) &gt;= 8.5%, 1.1055, 1.0525)), 1.0525)</f>
        <v>38.398854516802075</v>
      </c>
    </row>
    <row r="7599" spans="1:8" x14ac:dyDescent="0.25">
      <c r="A7599" t="s">
        <v>176</v>
      </c>
      <c r="B7599" t="str">
        <f>VLOOKUP(C7599, olt_db!$B$2:$E$70, 2, 0)</f>
        <v>OLT-SMGN-Mega_Land</v>
      </c>
      <c r="C7599" t="s">
        <v>2034</v>
      </c>
      <c r="D7599" s="42" t="s">
        <v>3031</v>
      </c>
      <c r="E7599" s="42" t="s">
        <v>2993</v>
      </c>
      <c r="F7599" s="105">
        <v>2.9661130385712502</v>
      </c>
      <c r="G7599" s="131">
        <v>99.115152561771097</v>
      </c>
      <c r="H7599" s="41">
        <f>ACOS(COS(RADIANS(90-F7600)) * COS(RADIANS(90-F7599)) + SIN(RADIANS(90-F7600)) * SIN(RADIANS(90-F7599)) * COS(RADIANS(G7600-G7599))) * 6371392 * IFERROR(IF(AVERAGEIF('TT History'!$B:$B, D7599, 'TT History'!$E:$E) &gt; 9.8%, 1.1205, IF(AVERAGEIF('TT History'!$B:$B, D7599, 'TT History'!$E:$E) &gt;= 8.5%, 1.1055, 1.0525)), 1.0525)</f>
        <v>34.138873201661127</v>
      </c>
    </row>
    <row r="7600" spans="1:8" x14ac:dyDescent="0.25">
      <c r="A7600" t="s">
        <v>176</v>
      </c>
      <c r="B7600" t="str">
        <f>VLOOKUP(C7600, olt_db!$B$2:$E$70, 2, 0)</f>
        <v>OLT-SMGN-Mega_Land</v>
      </c>
      <c r="C7600" t="s">
        <v>2034</v>
      </c>
      <c r="D7600" s="42" t="s">
        <v>3031</v>
      </c>
      <c r="E7600" s="42" t="s">
        <v>2994</v>
      </c>
      <c r="F7600" s="105">
        <v>2.9662405281808502</v>
      </c>
      <c r="G7600" s="131">
        <v>99.114889860676598</v>
      </c>
      <c r="H7600" s="41">
        <f>ACOS(COS(RADIANS(90-F7601)) * COS(RADIANS(90-F7600)) + SIN(RADIANS(90-F7601)) * SIN(RADIANS(90-F7600)) * COS(RADIANS(G7601-G7600))) * 6371392 * IFERROR(IF(AVERAGEIF('TT History'!$B:$B, D7600, 'TT History'!$E:$E) &gt; 9.8%, 1.1205, IF(AVERAGEIF('TT History'!$B:$B, D7600, 'TT History'!$E:$E) &gt;= 8.5%, 1.1055, 1.0525)), 1.0525)</f>
        <v>30.848847442751612</v>
      </c>
    </row>
    <row r="7601" spans="1:8" x14ac:dyDescent="0.25">
      <c r="A7601" t="s">
        <v>176</v>
      </c>
      <c r="B7601" t="str">
        <f>VLOOKUP(C7601, olt_db!$B$2:$E$70, 2, 0)</f>
        <v>OLT-SMGN-Mega_Land</v>
      </c>
      <c r="C7601" t="s">
        <v>2034</v>
      </c>
      <c r="D7601" s="42" t="s">
        <v>3031</v>
      </c>
      <c r="E7601" s="42" t="s">
        <v>2995</v>
      </c>
      <c r="F7601" s="105">
        <v>2.9663569894974202</v>
      </c>
      <c r="G7601" s="131">
        <v>99.114653093517504</v>
      </c>
      <c r="H7601" s="41">
        <f>ACOS(COS(RADIANS(90-F7602)) * COS(RADIANS(90-F7601)) + SIN(RADIANS(90-F7602)) * SIN(RADIANS(90-F7601)) * COS(RADIANS(G7602-G7601))) * 6371392 * IFERROR(IF(AVERAGEIF('TT History'!$B:$B, D7601, 'TT History'!$E:$E) &gt; 9.8%, 1.1205, IF(AVERAGEIF('TT History'!$B:$B, D7601, 'TT History'!$E:$E) &gt;= 8.5%, 1.1055, 1.0525)), 1.0525)</f>
        <v>27.88567424288517</v>
      </c>
    </row>
    <row r="7602" spans="1:8" x14ac:dyDescent="0.25">
      <c r="A7602" t="s">
        <v>176</v>
      </c>
      <c r="B7602" t="str">
        <f>VLOOKUP(C7602, olt_db!$B$2:$E$70, 2, 0)</f>
        <v>OLT-SMGN-Mega_Land</v>
      </c>
      <c r="C7602" t="s">
        <v>2034</v>
      </c>
      <c r="D7602" s="42" t="s">
        <v>3031</v>
      </c>
      <c r="E7602" s="42" t="s">
        <v>2996</v>
      </c>
      <c r="F7602" s="105">
        <v>2.9664745368400198</v>
      </c>
      <c r="G7602" s="131">
        <v>99.1144455741223</v>
      </c>
      <c r="H7602" s="41">
        <f>ACOS(COS(RADIANS(90-F7603)) * COS(RADIANS(90-F7602)) + SIN(RADIANS(90-F7603)) * SIN(RADIANS(90-F7602)) * COS(RADIANS(G7603-G7602))) * 6371392 * IFERROR(IF(AVERAGEIF('TT History'!$B:$B, D7602, 'TT History'!$E:$E) &gt; 9.8%, 1.1205, IF(AVERAGEIF('TT History'!$B:$B, D7602, 'TT History'!$E:$E) &gt;= 8.5%, 1.1055, 1.0525)), 1.0525)</f>
        <v>39.478939193935652</v>
      </c>
    </row>
    <row r="7603" spans="1:8" x14ac:dyDescent="0.25">
      <c r="A7603" t="s">
        <v>176</v>
      </c>
      <c r="B7603" t="str">
        <f>VLOOKUP(C7603, olt_db!$B$2:$E$70, 2, 0)</f>
        <v>OLT-SMGN-Mega_Land</v>
      </c>
      <c r="C7603" t="s">
        <v>2034</v>
      </c>
      <c r="D7603" s="42" t="s">
        <v>3031</v>
      </c>
      <c r="E7603" s="42" t="s">
        <v>2997</v>
      </c>
      <c r="F7603" s="105">
        <v>2.96662540632465</v>
      </c>
      <c r="G7603" s="131">
        <v>99.114143478983706</v>
      </c>
      <c r="H7603" s="41">
        <f>ACOS(COS(RADIANS(90-F7604)) * COS(RADIANS(90-F7603)) + SIN(RADIANS(90-F7604)) * SIN(RADIANS(90-F7603)) * COS(RADIANS(G7604-G7603))) * 6371392 * IFERROR(IF(AVERAGEIF('TT History'!$B:$B, D7603, 'TT History'!$E:$E) &gt; 9.8%, 1.1205, IF(AVERAGEIF('TT History'!$B:$B, D7603, 'TT History'!$E:$E) &gt;= 8.5%, 1.1055, 1.0525)), 1.0525)</f>
        <v>33.617782431303269</v>
      </c>
    </row>
    <row r="7604" spans="1:8" x14ac:dyDescent="0.25">
      <c r="A7604" t="s">
        <v>176</v>
      </c>
      <c r="B7604" t="str">
        <f>VLOOKUP(C7604, olt_db!$B$2:$E$70, 2, 0)</f>
        <v>OLT-SMGN-Mega_Land</v>
      </c>
      <c r="C7604" t="s">
        <v>2034</v>
      </c>
      <c r="D7604" s="42" t="s">
        <v>3031</v>
      </c>
      <c r="E7604" s="42" t="s">
        <v>2998</v>
      </c>
      <c r="F7604" s="105">
        <v>2.9667600013423101</v>
      </c>
      <c r="G7604" s="131">
        <v>99.113889391311304</v>
      </c>
      <c r="H7604" s="41">
        <f>ACOS(COS(RADIANS(90-F7605)) * COS(RADIANS(90-F7604)) + SIN(RADIANS(90-F7605)) * SIN(RADIANS(90-F7604)) * COS(RADIANS(G7605-G7604))) * 6371392 * IFERROR(IF(AVERAGEIF('TT History'!$B:$B, D7604, 'TT History'!$E:$E) &gt; 9.8%, 1.1205, IF(AVERAGEIF('TT History'!$B:$B, D7604, 'TT History'!$E:$E) &gt;= 8.5%, 1.1055, 1.0525)), 1.0525)</f>
        <v>30.55010199088105</v>
      </c>
    </row>
    <row r="7605" spans="1:8" x14ac:dyDescent="0.25">
      <c r="A7605" t="s">
        <v>176</v>
      </c>
      <c r="B7605" t="str">
        <f>VLOOKUP(C7605, olt_db!$B$2:$E$70, 2, 0)</f>
        <v>OLT-SMGN-Mega_Land</v>
      </c>
      <c r="C7605" t="s">
        <v>2034</v>
      </c>
      <c r="D7605" s="42" t="s">
        <v>3031</v>
      </c>
      <c r="E7605" s="42" t="s">
        <v>2999</v>
      </c>
      <c r="F7605" s="105">
        <v>2.9668742729609798</v>
      </c>
      <c r="G7605" s="131">
        <v>99.113654394828004</v>
      </c>
      <c r="H7605" s="41">
        <f>ACOS(COS(RADIANS(90-F7606)) * COS(RADIANS(90-F7605)) + SIN(RADIANS(90-F7606)) * SIN(RADIANS(90-F7605)) * COS(RADIANS(G7606-G7605))) * 6371392 * IFERROR(IF(AVERAGEIF('TT History'!$B:$B, D7605, 'TT History'!$E:$E) &gt; 9.8%, 1.1205, IF(AVERAGEIF('TT History'!$B:$B, D7605, 'TT History'!$E:$E) &gt;= 8.5%, 1.1055, 1.0525)), 1.0525)</f>
        <v>40.810137399330749</v>
      </c>
    </row>
    <row r="7606" spans="1:8" x14ac:dyDescent="0.25">
      <c r="A7606" t="s">
        <v>176</v>
      </c>
      <c r="B7606" t="str">
        <f>VLOOKUP(C7606, olt_db!$B$2:$E$70, 2, 0)</f>
        <v>OLT-SMGN-Mega_Land</v>
      </c>
      <c r="C7606" t="s">
        <v>2034</v>
      </c>
      <c r="D7606" s="42" t="s">
        <v>3031</v>
      </c>
      <c r="E7606" s="42" t="s">
        <v>3000</v>
      </c>
      <c r="F7606" s="105">
        <v>2.96701119879063</v>
      </c>
      <c r="G7606" s="131">
        <v>99.113333288840707</v>
      </c>
      <c r="H7606" s="41">
        <f>ACOS(COS(RADIANS(90-F7607)) * COS(RADIANS(90-F7606)) + SIN(RADIANS(90-F7607)) * SIN(RADIANS(90-F7606)) * COS(RADIANS(G7607-G7606))) * 6371392 * IFERROR(IF(AVERAGEIF('TT History'!$B:$B, D7606, 'TT History'!$E:$E) &gt; 9.8%, 1.1205, IF(AVERAGEIF('TT History'!$B:$B, D7606, 'TT History'!$E:$E) &gt;= 8.5%, 1.1055, 1.0525)), 1.0525)</f>
        <v>42.136365889962896</v>
      </c>
    </row>
    <row r="7607" spans="1:8" x14ac:dyDescent="0.25">
      <c r="A7607" t="s">
        <v>176</v>
      </c>
      <c r="B7607" t="str">
        <f>VLOOKUP(C7607, olt_db!$B$2:$E$70, 2, 0)</f>
        <v>OLT-SMGN-Mega_Land</v>
      </c>
      <c r="C7607" t="s">
        <v>2034</v>
      </c>
      <c r="D7607" s="42" t="s">
        <v>3031</v>
      </c>
      <c r="E7607" s="42" t="s">
        <v>3001</v>
      </c>
      <c r="F7607" s="105">
        <v>2.9671414673938301</v>
      </c>
      <c r="G7607" s="131">
        <v>99.112997216112902</v>
      </c>
      <c r="H7607" s="41">
        <f>ACOS(COS(RADIANS(90-F7608)) * COS(RADIANS(90-F7607)) + SIN(RADIANS(90-F7608)) * SIN(RADIANS(90-F7607)) * COS(RADIANS(G7608-G7607))) * 6371392 * IFERROR(IF(AVERAGEIF('TT History'!$B:$B, D7607, 'TT History'!$E:$E) &gt; 9.8%, 1.1205, IF(AVERAGEIF('TT History'!$B:$B, D7607, 'TT History'!$E:$E) &gt;= 8.5%, 1.1055, 1.0525)), 1.0525)</f>
        <v>44.398890438272893</v>
      </c>
    </row>
    <row r="7608" spans="1:8" x14ac:dyDescent="0.25">
      <c r="A7608" t="s">
        <v>176</v>
      </c>
      <c r="B7608" t="str">
        <f>VLOOKUP(C7608, olt_db!$B$2:$E$70, 2, 0)</f>
        <v>OLT-SMGN-Mega_Land</v>
      </c>
      <c r="C7608" t="s">
        <v>2034</v>
      </c>
      <c r="D7608" s="42" t="s">
        <v>3031</v>
      </c>
      <c r="E7608" s="42" t="s">
        <v>3002</v>
      </c>
      <c r="F7608" s="105">
        <v>2.96729748670047</v>
      </c>
      <c r="G7608" s="131">
        <v>99.112650973483497</v>
      </c>
      <c r="H7608" s="41">
        <f>ACOS(COS(RADIANS(90-F7609)) * COS(RADIANS(90-F7608)) + SIN(RADIANS(90-F7609)) * SIN(RADIANS(90-F7608)) * COS(RADIANS(G7609-G7608))) * 6371392 * IFERROR(IF(AVERAGEIF('TT History'!$B:$B, D7608, 'TT History'!$E:$E) &gt; 9.8%, 1.1205, IF(AVERAGEIF('TT History'!$B:$B, D7608, 'TT History'!$E:$E) &gt;= 8.5%, 1.1055, 1.0525)), 1.0525)</f>
        <v>45.734691352523221</v>
      </c>
    </row>
    <row r="7609" spans="1:8" x14ac:dyDescent="0.25">
      <c r="A7609" t="s">
        <v>176</v>
      </c>
      <c r="B7609" t="str">
        <f>VLOOKUP(C7609, olt_db!$B$2:$E$70, 2, 0)</f>
        <v>OLT-SMGN-Mega_Land</v>
      </c>
      <c r="C7609" t="s">
        <v>2034</v>
      </c>
      <c r="D7609" s="42" t="s">
        <v>3031</v>
      </c>
      <c r="E7609" s="42" t="s">
        <v>3003</v>
      </c>
      <c r="F7609" s="105">
        <v>2.9674251857084299</v>
      </c>
      <c r="G7609" s="131">
        <v>99.1122811710663</v>
      </c>
      <c r="H7609" s="41">
        <f>ACOS(COS(RADIANS(90-F7610)) * COS(RADIANS(90-F7609)) + SIN(RADIANS(90-F7610)) * SIN(RADIANS(90-F7609)) * COS(RADIANS(G7610-G7609))) * 6371392 * IFERROR(IF(AVERAGEIF('TT History'!$B:$B, D7609, 'TT History'!$E:$E) &gt; 9.8%, 1.1205, IF(AVERAGEIF('TT History'!$B:$B, D7609, 'TT History'!$E:$E) &gt;= 8.5%, 1.1055, 1.0525)), 1.0525)</f>
        <v>39.351259746504354</v>
      </c>
    </row>
    <row r="7610" spans="1:8" x14ac:dyDescent="0.25">
      <c r="A7610" t="s">
        <v>176</v>
      </c>
      <c r="B7610" t="str">
        <f>VLOOKUP(C7610, olt_db!$B$2:$E$70, 2, 0)</f>
        <v>OLT-SMGN-Mega_Land</v>
      </c>
      <c r="C7610" t="s">
        <v>2034</v>
      </c>
      <c r="D7610" s="42" t="s">
        <v>3031</v>
      </c>
      <c r="E7610" s="42" t="s">
        <v>3004</v>
      </c>
      <c r="F7610" s="105">
        <v>2.9675348292767598</v>
      </c>
      <c r="G7610" s="131">
        <v>99.1119629041428</v>
      </c>
      <c r="H7610" s="41">
        <f>ACOS(COS(RADIANS(90-F7611)) * COS(RADIANS(90-F7610)) + SIN(RADIANS(90-F7611)) * SIN(RADIANS(90-F7610)) * COS(RADIANS(G7611-G7610))) * 6371392 * IFERROR(IF(AVERAGEIF('TT History'!$B:$B, D7610, 'TT History'!$E:$E) &gt; 9.8%, 1.1205, IF(AVERAGEIF('TT History'!$B:$B, D7610, 'TT History'!$E:$E) &gt;= 8.5%, 1.1055, 1.0525)), 1.0525)</f>
        <v>38.622614324661875</v>
      </c>
    </row>
    <row r="7611" spans="1:8" x14ac:dyDescent="0.25">
      <c r="A7611" t="s">
        <v>176</v>
      </c>
      <c r="B7611" t="str">
        <f>VLOOKUP(C7611, olt_db!$B$2:$E$70, 2, 0)</f>
        <v>OLT-SMGN-Mega_Land</v>
      </c>
      <c r="C7611" t="s">
        <v>2034</v>
      </c>
      <c r="D7611" s="42" t="s">
        <v>3031</v>
      </c>
      <c r="E7611" s="42" t="s">
        <v>3005</v>
      </c>
      <c r="F7611" s="105">
        <v>2.9676319671897402</v>
      </c>
      <c r="G7611" s="131">
        <v>99.111647105972807</v>
      </c>
      <c r="H7611" s="41">
        <f>ACOS(COS(RADIANS(90-F7612)) * COS(RADIANS(90-F7611)) + SIN(RADIANS(90-F7612)) * SIN(RADIANS(90-F7611)) * COS(RADIANS(G7612-G7611))) * 6371392 * IFERROR(IF(AVERAGEIF('TT History'!$B:$B, D7611, 'TT History'!$E:$E) &gt; 9.8%, 1.1205, IF(AVERAGEIF('TT History'!$B:$B, D7611, 'TT History'!$E:$E) &gt;= 8.5%, 1.1055, 1.0525)), 1.0525)</f>
        <v>38.839429723857428</v>
      </c>
    </row>
    <row r="7612" spans="1:8" x14ac:dyDescent="0.25">
      <c r="A7612" t="s">
        <v>176</v>
      </c>
      <c r="B7612" t="str">
        <f>VLOOKUP(C7612, olt_db!$B$2:$E$70, 2, 0)</f>
        <v>OLT-SMGN-Mega_Land</v>
      </c>
      <c r="C7612" t="s">
        <v>2034</v>
      </c>
      <c r="D7612" s="42" t="s">
        <v>3031</v>
      </c>
      <c r="E7612" s="42" t="s">
        <v>3006</v>
      </c>
      <c r="F7612" s="105">
        <v>2.9677128580055698</v>
      </c>
      <c r="G7612" s="131">
        <v>99.111324834899506</v>
      </c>
      <c r="H7612" s="41">
        <f>ACOS(COS(RADIANS(90-F7613)) * COS(RADIANS(90-F7612)) + SIN(RADIANS(90-F7613)) * SIN(RADIANS(90-F7612)) * COS(RADIANS(G7613-G7612))) * 6371392 * IFERROR(IF(AVERAGEIF('TT History'!$B:$B, D7612, 'TT History'!$E:$E) &gt; 9.8%, 1.1205, IF(AVERAGEIF('TT History'!$B:$B, D7612, 'TT History'!$E:$E) &gt;= 8.5%, 1.1055, 1.0525)), 1.0525)</f>
        <v>43.133358349148608</v>
      </c>
    </row>
    <row r="7613" spans="1:8" x14ac:dyDescent="0.25">
      <c r="A7613" t="s">
        <v>176</v>
      </c>
      <c r="B7613" t="str">
        <f>VLOOKUP(C7613, olt_db!$B$2:$E$70, 2, 0)</f>
        <v>OLT-SMGN-Mega_Land</v>
      </c>
      <c r="C7613" t="s">
        <v>2034</v>
      </c>
      <c r="D7613" s="42" t="s">
        <v>3031</v>
      </c>
      <c r="E7613" s="42" t="s">
        <v>2120</v>
      </c>
      <c r="F7613" s="105">
        <v>2.9677765172430202</v>
      </c>
      <c r="G7613" s="131">
        <v>99.1109613507913</v>
      </c>
      <c r="H7613" s="41">
        <f>ACOS(COS(RADIANS(90-F7614)) * COS(RADIANS(90-F7613)) + SIN(RADIANS(90-F7614)) * SIN(RADIANS(90-F7613)) * COS(RADIANS(G7614-G7613))) * 6371392 * IFERROR(IF(AVERAGEIF('TT History'!$B:$B, D7613, 'TT History'!$E:$E) &gt; 9.8%, 1.1205, IF(AVERAGEIF('TT History'!$B:$B, D7613, 'TT History'!$E:$E) &gt;= 8.5%, 1.1055, 1.0525)), 1.0525)</f>
        <v>49.656563612453937</v>
      </c>
    </row>
    <row r="7614" spans="1:8" x14ac:dyDescent="0.25">
      <c r="A7614" t="s">
        <v>176</v>
      </c>
      <c r="B7614" t="str">
        <f>VLOOKUP(C7614, olt_db!$B$2:$E$70, 2, 0)</f>
        <v>OLT-SMGN-Mega_Land</v>
      </c>
      <c r="C7614" t="s">
        <v>2034</v>
      </c>
      <c r="D7614" s="42" t="s">
        <v>3031</v>
      </c>
      <c r="E7614" s="42" t="s">
        <v>2121</v>
      </c>
      <c r="F7614" s="105">
        <v>2.96782671205598</v>
      </c>
      <c r="G7614" s="131">
        <v>99.110539494541598</v>
      </c>
      <c r="H7614" s="41">
        <f>ACOS(COS(RADIANS(90-F7615)) * COS(RADIANS(90-F7614)) + SIN(RADIANS(90-F7615)) * SIN(RADIANS(90-F7614)) * COS(RADIANS(G7615-G7614))) * 6371392 * IFERROR(IF(AVERAGEIF('TT History'!$B:$B, D7614, 'TT History'!$E:$E) &gt; 9.8%, 1.1205, IF(AVERAGEIF('TT History'!$B:$B, D7614, 'TT History'!$E:$E) &gt;= 8.5%, 1.1055, 1.0525)), 1.0525)</f>
        <v>46.459255426321128</v>
      </c>
    </row>
    <row r="7615" spans="1:8" x14ac:dyDescent="0.25">
      <c r="A7615" t="s">
        <v>176</v>
      </c>
      <c r="B7615" t="str">
        <f>VLOOKUP(C7615, olt_db!$B$2:$E$70, 2, 0)</f>
        <v>OLT-SMGN-Mega_Land</v>
      </c>
      <c r="C7615" t="s">
        <v>2034</v>
      </c>
      <c r="D7615" s="42" t="s">
        <v>3031</v>
      </c>
      <c r="E7615" s="42" t="s">
        <v>2122</v>
      </c>
      <c r="F7615" s="105">
        <v>2.9678420672047099</v>
      </c>
      <c r="G7615" s="131">
        <v>99.110142305937501</v>
      </c>
      <c r="H7615" s="41">
        <f>ACOS(COS(RADIANS(90-F7616)) * COS(RADIANS(90-F7615)) + SIN(RADIANS(90-F7616)) * SIN(RADIANS(90-F7615)) * COS(RADIANS(G7616-G7615))) * 6371392 * IFERROR(IF(AVERAGEIF('TT History'!$B:$B, D7615, 'TT History'!$E:$E) &gt; 9.8%, 1.1205, IF(AVERAGEIF('TT History'!$B:$B, D7615, 'TT History'!$E:$E) &gt;= 8.5%, 1.1055, 1.0525)), 1.0525)</f>
        <v>38.151674073208653</v>
      </c>
    </row>
    <row r="7616" spans="1:8" x14ac:dyDescent="0.25">
      <c r="A7616" t="s">
        <v>176</v>
      </c>
      <c r="B7616" t="str">
        <f>VLOOKUP(C7616, olt_db!$B$2:$E$70, 2, 0)</f>
        <v>OLT-SMGN-Mega_Land</v>
      </c>
      <c r="C7616" t="s">
        <v>2034</v>
      </c>
      <c r="D7616" s="42" t="s">
        <v>3031</v>
      </c>
      <c r="E7616" s="42" t="s">
        <v>2123</v>
      </c>
      <c r="F7616" s="105">
        <v>2.9678171647932499</v>
      </c>
      <c r="G7616" s="131">
        <v>99.109816850452205</v>
      </c>
      <c r="H7616" s="41">
        <f>ACOS(COS(RADIANS(90-F7617)) * COS(RADIANS(90-F7616)) + SIN(RADIANS(90-F7617)) * SIN(RADIANS(90-F7616)) * COS(RADIANS(G7617-G7616))) * 6371392 * IFERROR(IF(AVERAGEIF('TT History'!$B:$B, D7616, 'TT History'!$E:$E) &gt; 9.8%, 1.1205, IF(AVERAGEIF('TT History'!$B:$B, D7616, 'TT History'!$E:$E) &gt;= 8.5%, 1.1055, 1.0525)), 1.0525)</f>
        <v>34.694749250477365</v>
      </c>
    </row>
    <row r="7617" spans="1:8" x14ac:dyDescent="0.25">
      <c r="A7617" t="s">
        <v>176</v>
      </c>
      <c r="B7617" t="str">
        <f>VLOOKUP(C7617, olt_db!$B$2:$E$70, 2, 0)</f>
        <v>OLT-SMGN-Mega_Land</v>
      </c>
      <c r="C7617" t="s">
        <v>2034</v>
      </c>
      <c r="D7617" s="42" t="s">
        <v>3031</v>
      </c>
      <c r="E7617" s="42" t="s">
        <v>2124</v>
      </c>
      <c r="F7617" s="105">
        <v>2.96780978162329</v>
      </c>
      <c r="G7617" s="131">
        <v>99.1095201076308</v>
      </c>
      <c r="H7617" s="41">
        <f>ACOS(COS(RADIANS(90-F7618)) * COS(RADIANS(90-F7617)) + SIN(RADIANS(90-F7618)) * SIN(RADIANS(90-F7617)) * COS(RADIANS(G7618-G7617))) * 6371392 * IFERROR(IF(AVERAGEIF('TT History'!$B:$B, D7617, 'TT History'!$E:$E) &gt; 9.8%, 1.1205, IF(AVERAGEIF('TT History'!$B:$B, D7617, 'TT History'!$E:$E) &gt;= 8.5%, 1.1055, 1.0525)), 1.0525)</f>
        <v>33.714027280814406</v>
      </c>
    </row>
    <row r="7618" spans="1:8" x14ac:dyDescent="0.25">
      <c r="A7618" t="s">
        <v>176</v>
      </c>
      <c r="B7618" t="str">
        <f>VLOOKUP(C7618, olt_db!$B$2:$E$70, 2, 0)</f>
        <v>OLT-SMGN-Mega_Land</v>
      </c>
      <c r="C7618" t="s">
        <v>2034</v>
      </c>
      <c r="D7618" s="42" t="s">
        <v>3031</v>
      </c>
      <c r="E7618" s="42" t="s">
        <v>2125</v>
      </c>
      <c r="F7618" s="105">
        <v>2.9678037761678602</v>
      </c>
      <c r="G7618" s="131">
        <v>99.109231726713503</v>
      </c>
      <c r="H7618" s="41">
        <f>ACOS(COS(RADIANS(90-F7619)) * COS(RADIANS(90-F7618)) + SIN(RADIANS(90-F7619)) * SIN(RADIANS(90-F7618)) * COS(RADIANS(G7619-G7618))) * 6371392 * IFERROR(IF(AVERAGEIF('TT History'!$B:$B, D7618, 'TT History'!$E:$E) &gt; 9.8%, 1.1205, IF(AVERAGEIF('TT History'!$B:$B, D7618, 'TT History'!$E:$E) &gt;= 8.5%, 1.1055, 1.0525)), 1.0525)</f>
        <v>41.344550629912582</v>
      </c>
    </row>
    <row r="7619" spans="1:8" x14ac:dyDescent="0.25">
      <c r="A7619" t="s">
        <v>176</v>
      </c>
      <c r="B7619" t="str">
        <f>VLOOKUP(C7619, olt_db!$B$2:$E$70, 2, 0)</f>
        <v>OLT-SMGN-Mega_Land</v>
      </c>
      <c r="C7619" t="s">
        <v>2034</v>
      </c>
      <c r="D7619" s="42" t="s">
        <v>3031</v>
      </c>
      <c r="E7619" s="42" t="s">
        <v>2126</v>
      </c>
      <c r="F7619" s="105">
        <v>2.9677622345176</v>
      </c>
      <c r="G7619" s="131">
        <v>99.108880453812304</v>
      </c>
      <c r="H7619" s="41">
        <f>ACOS(COS(RADIANS(90-F7620)) * COS(RADIANS(90-F7619)) + SIN(RADIANS(90-F7620)) * SIN(RADIANS(90-F7619)) * COS(RADIANS(G7620-G7619))) * 6371392 * IFERROR(IF(AVERAGEIF('TT History'!$B:$B, D7619, 'TT History'!$E:$E) &gt; 9.8%, 1.1205, IF(AVERAGEIF('TT History'!$B:$B, D7619, 'TT History'!$E:$E) &gt;= 8.5%, 1.1055, 1.0525)), 1.0525)</f>
        <v>65.502702733459387</v>
      </c>
    </row>
    <row r="7620" spans="1:8" x14ac:dyDescent="0.25">
      <c r="A7620" t="s">
        <v>176</v>
      </c>
      <c r="B7620" t="str">
        <f>VLOOKUP(C7620, olt_db!$B$2:$E$70, 2, 0)</f>
        <v>OLT-SMGN-Mega_Land</v>
      </c>
      <c r="C7620" t="s">
        <v>2034</v>
      </c>
      <c r="D7620" s="42" t="s">
        <v>3031</v>
      </c>
      <c r="E7620" s="42" t="s">
        <v>2127</v>
      </c>
      <c r="F7620" s="105">
        <v>2.9677413929688599</v>
      </c>
      <c r="G7620" s="131">
        <v>99.108320429445399</v>
      </c>
      <c r="H7620" s="41">
        <f>ACOS(COS(RADIANS(90-F7621)) * COS(RADIANS(90-F7620)) + SIN(RADIANS(90-F7621)) * SIN(RADIANS(90-F7620)) * COS(RADIANS(G7621-G7620))) * 6371392 * IFERROR(IF(AVERAGEIF('TT History'!$B:$B, D7620, 'TT History'!$E:$E) &gt; 9.8%, 1.1205, IF(AVERAGEIF('TT History'!$B:$B, D7620, 'TT History'!$E:$E) &gt;= 8.5%, 1.1055, 1.0525)), 1.0525)</f>
        <v>56.009495888004487</v>
      </c>
    </row>
    <row r="7621" spans="1:8" x14ac:dyDescent="0.25">
      <c r="A7621" t="s">
        <v>176</v>
      </c>
      <c r="B7621" t="str">
        <f>VLOOKUP(C7621, olt_db!$B$2:$E$70, 2, 0)</f>
        <v>OLT-SMGN-Mega_Land</v>
      </c>
      <c r="C7621" t="s">
        <v>2034</v>
      </c>
      <c r="D7621" s="42" t="s">
        <v>3031</v>
      </c>
      <c r="E7621" s="42" t="s">
        <v>2128</v>
      </c>
      <c r="F7621" s="105">
        <v>2.9677115218800099</v>
      </c>
      <c r="G7621" s="131">
        <v>99.107842170612301</v>
      </c>
      <c r="H7621" s="41">
        <f>ACOS(COS(RADIANS(90-F7622)) * COS(RADIANS(90-F7621)) + SIN(RADIANS(90-F7622)) * SIN(RADIANS(90-F7621)) * COS(RADIANS(G7622-G7621))) * 6371392 * IFERROR(IF(AVERAGEIF('TT History'!$B:$B, D7621, 'TT History'!$E:$E) &gt; 9.8%, 1.1205, IF(AVERAGEIF('TT History'!$B:$B, D7621, 'TT History'!$E:$E) &gt;= 8.5%, 1.1055, 1.0525)), 1.0525)</f>
        <v>58.941337301397311</v>
      </c>
    </row>
    <row r="7622" spans="1:8" x14ac:dyDescent="0.25">
      <c r="A7622" t="s">
        <v>176</v>
      </c>
      <c r="B7622" t="str">
        <f>VLOOKUP(C7622, olt_db!$B$2:$E$70, 2, 0)</f>
        <v>OLT-SMGN-Mega_Land</v>
      </c>
      <c r="C7622" t="s">
        <v>2034</v>
      </c>
      <c r="D7622" s="42" t="s">
        <v>3031</v>
      </c>
      <c r="E7622" s="42" t="s">
        <v>2129</v>
      </c>
      <c r="F7622" s="105">
        <v>2.9676872315753</v>
      </c>
      <c r="G7622" s="131">
        <v>99.107338481153903</v>
      </c>
      <c r="H7622" s="41">
        <f>ACOS(COS(RADIANS(90-F7623)) * COS(RADIANS(90-F7622)) + SIN(RADIANS(90-F7623)) * SIN(RADIANS(90-F7622)) * COS(RADIANS(G7623-G7622))) * 6371392 * IFERROR(IF(AVERAGEIF('TT History'!$B:$B, D7622, 'TT History'!$E:$E) &gt; 9.8%, 1.1205, IF(AVERAGEIF('TT History'!$B:$B, D7622, 'TT History'!$E:$E) &gt;= 8.5%, 1.1055, 1.0525)), 1.0525)</f>
        <v>89.055754973459557</v>
      </c>
    </row>
    <row r="7623" spans="1:8" x14ac:dyDescent="0.25">
      <c r="A7623" t="s">
        <v>176</v>
      </c>
      <c r="B7623" t="str">
        <f>VLOOKUP(C7623, olt_db!$B$2:$E$70, 2, 0)</f>
        <v>OLT-SMGN-Mega_Land</v>
      </c>
      <c r="C7623" t="s">
        <v>2034</v>
      </c>
      <c r="D7623" s="42" t="s">
        <v>3031</v>
      </c>
      <c r="E7623" s="42" t="s">
        <v>2130</v>
      </c>
      <c r="F7623" s="105">
        <v>2.9676470414662499</v>
      </c>
      <c r="G7623" s="131">
        <v>99.106577621614903</v>
      </c>
      <c r="H7623" s="41">
        <f>ACOS(COS(RADIANS(90-F7624)) * COS(RADIANS(90-F7623)) + SIN(RADIANS(90-F7624)) * SIN(RADIANS(90-F7623)) * COS(RADIANS(G7624-G7623))) * 6371392 * IFERROR(IF(AVERAGEIF('TT History'!$B:$B, D7623, 'TT History'!$E:$E) &gt; 9.8%, 1.1205, IF(AVERAGEIF('TT History'!$B:$B, D7623, 'TT History'!$E:$E) &gt;= 8.5%, 1.1055, 1.0525)), 1.0525)</f>
        <v>75.629515077813281</v>
      </c>
    </row>
    <row r="7624" spans="1:8" x14ac:dyDescent="0.25">
      <c r="A7624" t="s">
        <v>176</v>
      </c>
      <c r="B7624" t="str">
        <f>VLOOKUP(C7624, olt_db!$B$2:$E$70, 2, 0)</f>
        <v>OLT-SMGN-Mega_Land</v>
      </c>
      <c r="C7624" t="s">
        <v>2034</v>
      </c>
      <c r="D7624" s="42" t="s">
        <v>3031</v>
      </c>
      <c r="E7624" s="42" t="s">
        <v>2131</v>
      </c>
      <c r="F7624" s="105">
        <v>2.96761256837459</v>
      </c>
      <c r="G7624" s="131">
        <v>99.105931489625505</v>
      </c>
      <c r="H7624" s="41">
        <f>ACOS(COS(RADIANS(90-F7625)) * COS(RADIANS(90-F7624)) + SIN(RADIANS(90-F7625)) * SIN(RADIANS(90-F7624)) * COS(RADIANS(G7625-G7624))) * 6371392 * IFERROR(IF(AVERAGEIF('TT History'!$B:$B, D7624, 'TT History'!$E:$E) &gt; 9.8%, 1.1205, IF(AVERAGEIF('TT History'!$B:$B, D7624, 'TT History'!$E:$E) &gt;= 8.5%, 1.1055, 1.0525)), 1.0525)</f>
        <v>56.672588151114446</v>
      </c>
    </row>
    <row r="7625" spans="1:8" x14ac:dyDescent="0.25">
      <c r="A7625" t="s">
        <v>176</v>
      </c>
      <c r="B7625" t="str">
        <f>VLOOKUP(C7625, olt_db!$B$2:$E$70, 2, 0)</f>
        <v>OLT-SMGN-Mega_Land</v>
      </c>
      <c r="C7625" t="s">
        <v>2034</v>
      </c>
      <c r="D7625" s="42" t="s">
        <v>3031</v>
      </c>
      <c r="E7625" s="42" t="s">
        <v>2132</v>
      </c>
      <c r="F7625" s="105">
        <v>2.9676095005080998</v>
      </c>
      <c r="G7625" s="131">
        <v>99.105446634167393</v>
      </c>
      <c r="H7625" s="41">
        <f>ACOS(COS(RADIANS(90-F7626)) * COS(RADIANS(90-F7625)) + SIN(RADIANS(90-F7626)) * SIN(RADIANS(90-F7625)) * COS(RADIANS(G7626-G7625))) * 6371392 * IFERROR(IF(AVERAGEIF('TT History'!$B:$B, D7625, 'TT History'!$E:$E) &gt; 9.8%, 1.1205, IF(AVERAGEIF('TT History'!$B:$B, D7625, 'TT History'!$E:$E) &gt;= 8.5%, 1.1055, 1.0525)), 1.0525)</f>
        <v>105.42363267655065</v>
      </c>
    </row>
    <row r="7626" spans="1:8" x14ac:dyDescent="0.25">
      <c r="A7626" t="s">
        <v>176</v>
      </c>
      <c r="B7626" t="str">
        <f>VLOOKUP(C7626, olt_db!$B$2:$E$70, 2, 0)</f>
        <v>OLT-SMGN-Mega_Land</v>
      </c>
      <c r="C7626" t="s">
        <v>2034</v>
      </c>
      <c r="D7626" s="42" t="s">
        <v>3031</v>
      </c>
      <c r="E7626" s="42" t="s">
        <v>2133</v>
      </c>
      <c r="F7626" s="105">
        <v>2.9675802080449198</v>
      </c>
      <c r="G7626" s="131">
        <v>99.104545151758501</v>
      </c>
      <c r="H7626" s="41">
        <f>ACOS(COS(RADIANS(90-F7627)) * COS(RADIANS(90-F7626)) + SIN(RADIANS(90-F7627)) * SIN(RADIANS(90-F7626)) * COS(RADIANS(G7627-G7626))) * 6371392 * IFERROR(IF(AVERAGEIF('TT History'!$B:$B, D7626, 'TT History'!$E:$E) &gt; 9.8%, 1.1205, IF(AVERAGEIF('TT History'!$B:$B, D7626, 'TT History'!$E:$E) &gt;= 8.5%, 1.1055, 1.0525)), 1.0525)</f>
        <v>73.734154641208036</v>
      </c>
    </row>
    <row r="7627" spans="1:8" x14ac:dyDescent="0.25">
      <c r="A7627" t="s">
        <v>176</v>
      </c>
      <c r="B7627" t="str">
        <f>VLOOKUP(C7627, olt_db!$B$2:$E$70, 2, 0)</f>
        <v>OLT-SMGN-Mega_Land</v>
      </c>
      <c r="C7627" t="s">
        <v>2034</v>
      </c>
      <c r="D7627" s="42" t="s">
        <v>3031</v>
      </c>
      <c r="E7627" s="42" t="s">
        <v>2134</v>
      </c>
      <c r="F7627" s="105">
        <v>2.9675572534585202</v>
      </c>
      <c r="G7627" s="131">
        <v>99.103914733008494</v>
      </c>
      <c r="H7627" s="41">
        <f>ACOS(COS(RADIANS(90-F7628)) * COS(RADIANS(90-F7627)) + SIN(RADIANS(90-F7628)) * SIN(RADIANS(90-F7627)) * COS(RADIANS(G7628-G7627))) * 6371392 * IFERROR(IF(AVERAGEIF('TT History'!$B:$B, D7627, 'TT History'!$E:$E) &gt; 9.8%, 1.1205, IF(AVERAGEIF('TT History'!$B:$B, D7627, 'TT History'!$E:$E) &gt;= 8.5%, 1.1055, 1.0525)), 1.0525)</f>
        <v>98.8133333646784</v>
      </c>
    </row>
    <row r="7628" spans="1:8" x14ac:dyDescent="0.25">
      <c r="A7628" t="s">
        <v>176</v>
      </c>
      <c r="B7628" t="str">
        <f>VLOOKUP(C7628, olt_db!$B$2:$E$70, 2, 0)</f>
        <v>OLT-SMGN-Mega_Land</v>
      </c>
      <c r="C7628" t="s">
        <v>2034</v>
      </c>
      <c r="D7628" s="42" t="s">
        <v>3031</v>
      </c>
      <c r="E7628" s="42" t="s">
        <v>2135</v>
      </c>
      <c r="F7628" s="105">
        <v>2.9674955887602401</v>
      </c>
      <c r="G7628" s="131">
        <v>99.103071586852394</v>
      </c>
      <c r="H7628" s="41">
        <f>ACOS(COS(RADIANS(90-F7629)) * COS(RADIANS(90-F7628)) + SIN(RADIANS(90-F7629)) * SIN(RADIANS(90-F7628)) * COS(RADIANS(G7629-G7628))) * 6371392 * IFERROR(IF(AVERAGEIF('TT History'!$B:$B, D7628, 'TT History'!$E:$E) &gt; 9.8%, 1.1205, IF(AVERAGEIF('TT History'!$B:$B, D7628, 'TT History'!$E:$E) &gt;= 8.5%, 1.1055, 1.0525)), 1.0525)</f>
        <v>55.926179306525029</v>
      </c>
    </row>
    <row r="7629" spans="1:8" x14ac:dyDescent="0.25">
      <c r="A7629" t="s">
        <v>176</v>
      </c>
      <c r="B7629" t="str">
        <f>VLOOKUP(C7629, olt_db!$B$2:$E$70, 2, 0)</f>
        <v>OLT-SMGN-Mega_Land</v>
      </c>
      <c r="C7629" t="s">
        <v>2034</v>
      </c>
      <c r="D7629" s="42" t="s">
        <v>3031</v>
      </c>
      <c r="E7629" s="42" t="s">
        <v>2136</v>
      </c>
      <c r="F7629" s="105">
        <v>2.96746013829739</v>
      </c>
      <c r="G7629" s="131">
        <v>99.102594426035793</v>
      </c>
      <c r="H7629" s="41">
        <f>ACOS(COS(RADIANS(90-F7630)) * COS(RADIANS(90-F7629)) + SIN(RADIANS(90-F7630)) * SIN(RADIANS(90-F7629)) * COS(RADIANS(G7630-G7629))) * 6371392 * IFERROR(IF(AVERAGEIF('TT History'!$B:$B, D7629, 'TT History'!$E:$E) &gt; 9.8%, 1.1205, IF(AVERAGEIF('TT History'!$B:$B, D7629, 'TT History'!$E:$E) &gt;= 8.5%, 1.1055, 1.0525)), 1.0525)</f>
        <v>49.818673919009647</v>
      </c>
    </row>
    <row r="7630" spans="1:8" x14ac:dyDescent="0.25">
      <c r="A7630" t="s">
        <v>176</v>
      </c>
      <c r="B7630" t="str">
        <f>VLOOKUP(C7630, olt_db!$B$2:$E$70, 2, 0)</f>
        <v>OLT-SMGN-Mega_Land</v>
      </c>
      <c r="C7630" t="s">
        <v>2034</v>
      </c>
      <c r="D7630" s="42" t="s">
        <v>3031</v>
      </c>
      <c r="E7630" s="42" t="s">
        <v>2137</v>
      </c>
      <c r="F7630" s="105">
        <v>2.9674781328886199</v>
      </c>
      <c r="G7630" s="131">
        <v>99.102168579390806</v>
      </c>
      <c r="H7630" s="41">
        <f>ACOS(COS(RADIANS(90-F7631)) * COS(RADIANS(90-F7630)) + SIN(RADIANS(90-F7631)) * SIN(RADIANS(90-F7630)) * COS(RADIANS(G7631-G7630))) * 6371392 * IFERROR(IF(AVERAGEIF('TT History'!$B:$B, D7630, 'TT History'!$E:$E) &gt; 9.8%, 1.1205, IF(AVERAGEIF('TT History'!$B:$B, D7630, 'TT History'!$E:$E) &gt;= 8.5%, 1.1055, 1.0525)), 1.0525)</f>
        <v>77.211030450476343</v>
      </c>
    </row>
    <row r="7631" spans="1:8" x14ac:dyDescent="0.25">
      <c r="A7631" t="s">
        <v>176</v>
      </c>
      <c r="B7631" t="str">
        <f>VLOOKUP(C7631, olt_db!$B$2:$E$70, 2, 0)</f>
        <v>OLT-SMGN-Mega_Land</v>
      </c>
      <c r="C7631" t="s">
        <v>2034</v>
      </c>
      <c r="D7631" s="42" t="s">
        <v>3031</v>
      </c>
      <c r="E7631" s="42" t="s">
        <v>2138</v>
      </c>
      <c r="F7631" s="105">
        <v>2.9674554178322898</v>
      </c>
      <c r="G7631" s="131">
        <v>99.101508386868304</v>
      </c>
      <c r="H7631" s="41">
        <f>ACOS(COS(RADIANS(90-F7632)) * COS(RADIANS(90-F7631)) + SIN(RADIANS(90-F7632)) * SIN(RADIANS(90-F7631)) * COS(RADIANS(G7632-G7631))) * 6371392 * IFERROR(IF(AVERAGEIF('TT History'!$B:$B, D7631, 'TT History'!$E:$E) &gt; 9.8%, 1.1205, IF(AVERAGEIF('TT History'!$B:$B, D7631, 'TT History'!$E:$E) &gt;= 8.5%, 1.1055, 1.0525)), 1.0525)</f>
        <v>69.523770738537934</v>
      </c>
    </row>
    <row r="7632" spans="1:8" x14ac:dyDescent="0.25">
      <c r="A7632" t="s">
        <v>176</v>
      </c>
      <c r="B7632" t="str">
        <f>VLOOKUP(C7632, olt_db!$B$2:$E$70, 2, 0)</f>
        <v>OLT-SMGN-Mega_Land</v>
      </c>
      <c r="C7632" t="s">
        <v>2034</v>
      </c>
      <c r="D7632" s="42" t="s">
        <v>3031</v>
      </c>
      <c r="E7632" s="42" t="s">
        <v>2139</v>
      </c>
      <c r="F7632" s="105">
        <v>2.9673865710558398</v>
      </c>
      <c r="G7632" s="131">
        <v>99.100917579587403</v>
      </c>
      <c r="H7632" s="41">
        <f>ACOS(COS(RADIANS(90-F7633)) * COS(RADIANS(90-F7632)) + SIN(RADIANS(90-F7633)) * SIN(RADIANS(90-F7632)) * COS(RADIANS(G7633-G7632))) * 6371392 * IFERROR(IF(AVERAGEIF('TT History'!$B:$B, D7632, 'TT History'!$E:$E) &gt; 9.8%, 1.1205, IF(AVERAGEIF('TT History'!$B:$B, D7632, 'TT History'!$E:$E) &gt;= 8.5%, 1.1055, 1.0525)), 1.0525)</f>
        <v>53.792532032629971</v>
      </c>
    </row>
    <row r="7633" spans="1:8" x14ac:dyDescent="0.25">
      <c r="A7633" t="s">
        <v>176</v>
      </c>
      <c r="B7633" t="str">
        <f>VLOOKUP(C7633, olt_db!$B$2:$E$70, 2, 0)</f>
        <v>OLT-SMGN-Mega_Land</v>
      </c>
      <c r="C7633" t="s">
        <v>2034</v>
      </c>
      <c r="D7633" s="42" t="s">
        <v>3031</v>
      </c>
      <c r="E7633" s="42" t="s">
        <v>2140</v>
      </c>
      <c r="F7633" s="105">
        <v>2.9673578063123198</v>
      </c>
      <c r="G7633" s="131">
        <v>99.100458255463096</v>
      </c>
      <c r="H7633" s="41">
        <f>ACOS(COS(RADIANS(90-F7634)) * COS(RADIANS(90-F7633)) + SIN(RADIANS(90-F7634)) * SIN(RADIANS(90-F7633)) * COS(RADIANS(G7634-G7633))) * 6371392 * IFERROR(IF(AVERAGEIF('TT History'!$B:$B, D7633, 'TT History'!$E:$E) &gt; 9.8%, 1.1205, IF(AVERAGEIF('TT History'!$B:$B, D7633, 'TT History'!$E:$E) &gt;= 8.5%, 1.1055, 1.0525)), 1.0525)</f>
        <v>17.465259481805113</v>
      </c>
    </row>
    <row r="7634" spans="1:8" x14ac:dyDescent="0.25">
      <c r="A7634" t="s">
        <v>176</v>
      </c>
      <c r="B7634" t="str">
        <f>VLOOKUP(C7634, olt_db!$B$2:$E$70, 2, 0)</f>
        <v>OLT-SMGN-Mega_Land</v>
      </c>
      <c r="C7634" t="s">
        <v>2034</v>
      </c>
      <c r="D7634" s="42" t="s">
        <v>3031</v>
      </c>
      <c r="E7634" s="42" t="s">
        <v>1735</v>
      </c>
      <c r="F7634" s="105">
        <v>2.9674439082683599</v>
      </c>
      <c r="G7634" s="131">
        <v>99.100336209434602</v>
      </c>
      <c r="H7634" s="41">
        <f>ACOS(COS(RADIANS(90-F7635)) * COS(RADIANS(90-F7634)) + SIN(RADIANS(90-F7635)) * SIN(RADIANS(90-F7634)) * COS(RADIANS(G7635-G7634))) * 6371392 * IFERROR(IF(AVERAGEIF('TT History'!$B:$B, D7634, 'TT History'!$E:$E) &gt; 9.8%, 1.1205, IF(AVERAGEIF('TT History'!$B:$B, D7634, 'TT History'!$E:$E) &gt;= 8.5%, 1.1055, 1.0525)), 1.0525)</f>
        <v>62.692910399813222</v>
      </c>
    </row>
    <row r="7635" spans="1:8" x14ac:dyDescent="0.25">
      <c r="A7635" t="s">
        <v>176</v>
      </c>
      <c r="B7635" t="str">
        <f>VLOOKUP(C7635, olt_db!$B$2:$E$70, 2, 0)</f>
        <v>OLT-SMGN-Mega_Land</v>
      </c>
      <c r="C7635" t="s">
        <v>2034</v>
      </c>
      <c r="D7635" s="42" t="s">
        <v>3031</v>
      </c>
      <c r="E7635" s="42" t="s">
        <v>1736</v>
      </c>
      <c r="F7635" s="105">
        <v>2.96741939369387</v>
      </c>
      <c r="G7635" s="131">
        <v>99.099800397520596</v>
      </c>
      <c r="H7635" s="41">
        <f>ACOS(COS(RADIANS(90-F7636)) * COS(RADIANS(90-F7635)) + SIN(RADIANS(90-F7636)) * SIN(RADIANS(90-F7635)) * COS(RADIANS(G7636-G7635))) * 6371392 * IFERROR(IF(AVERAGEIF('TT History'!$B:$B, D7635, 'TT History'!$E:$E) &gt; 9.8%, 1.1205, IF(AVERAGEIF('TT History'!$B:$B, D7635, 'TT History'!$E:$E) &gt;= 8.5%, 1.1055, 1.0525)), 1.0525)</f>
        <v>50.673880441500131</v>
      </c>
    </row>
    <row r="7636" spans="1:8" x14ac:dyDescent="0.25">
      <c r="A7636" t="s">
        <v>176</v>
      </c>
      <c r="B7636" t="str">
        <f>VLOOKUP(C7636, olt_db!$B$2:$E$70, 2, 0)</f>
        <v>OLT-SMGN-Mega_Land</v>
      </c>
      <c r="C7636" t="s">
        <v>2034</v>
      </c>
      <c r="D7636" s="42" t="s">
        <v>3031</v>
      </c>
      <c r="E7636" s="42" t="s">
        <v>1737</v>
      </c>
      <c r="F7636" s="105">
        <v>2.9674119806261001</v>
      </c>
      <c r="G7636" s="131">
        <v>99.099366917714505</v>
      </c>
      <c r="H7636" s="41">
        <f>ACOS(COS(RADIANS(90-F7637)) * COS(RADIANS(90-F7636)) + SIN(RADIANS(90-F7637)) * SIN(RADIANS(90-F7636)) * COS(RADIANS(G7637-G7636))) * 6371392 * IFERROR(IF(AVERAGEIF('TT History'!$B:$B, D7636, 'TT History'!$E:$E) &gt; 9.8%, 1.1205, IF(AVERAGEIF('TT History'!$B:$B, D7636, 'TT History'!$E:$E) &gt;= 8.5%, 1.1055, 1.0525)), 1.0525)</f>
        <v>68.952538849374832</v>
      </c>
    </row>
    <row r="7637" spans="1:8" x14ac:dyDescent="0.25">
      <c r="A7637" t="s">
        <v>176</v>
      </c>
      <c r="B7637" t="str">
        <f>VLOOKUP(C7637, olt_db!$B$2:$E$70, 2, 0)</f>
        <v>OLT-SMGN-Mega_Land</v>
      </c>
      <c r="C7637" t="s">
        <v>2034</v>
      </c>
      <c r="D7637" s="42" t="s">
        <v>3031</v>
      </c>
      <c r="E7637" s="42" t="s">
        <v>1738</v>
      </c>
      <c r="F7637" s="105">
        <v>2.96734329726032</v>
      </c>
      <c r="G7637" s="131">
        <v>99.098781012618304</v>
      </c>
      <c r="H7637" s="41">
        <f>ACOS(COS(RADIANS(90-F7638)) * COS(RADIANS(90-F7637)) + SIN(RADIANS(90-F7638)) * SIN(RADIANS(90-F7637)) * COS(RADIANS(G7638-G7637))) * 6371392 * IFERROR(IF(AVERAGEIF('TT History'!$B:$B, D7637, 'TT History'!$E:$E) &gt; 9.8%, 1.1205, IF(AVERAGEIF('TT History'!$B:$B, D7637, 'TT History'!$E:$E) &gt;= 8.5%, 1.1055, 1.0525)), 1.0525)</f>
        <v>42.654634251073354</v>
      </c>
    </row>
    <row r="7638" spans="1:8" x14ac:dyDescent="0.25">
      <c r="A7638" t="s">
        <v>176</v>
      </c>
      <c r="B7638" t="str">
        <f>VLOOKUP(C7638, olt_db!$B$2:$E$70, 2, 0)</f>
        <v>OLT-SMGN-Mega_Land</v>
      </c>
      <c r="C7638" t="s">
        <v>2034</v>
      </c>
      <c r="D7638" s="42" t="s">
        <v>3031</v>
      </c>
      <c r="E7638" s="42" t="s">
        <v>1986</v>
      </c>
      <c r="F7638" s="105">
        <v>2.9673361141737602</v>
      </c>
      <c r="G7638" s="131">
        <v>99.098416149974696</v>
      </c>
      <c r="H7638" s="41">
        <f>ACOS(COS(RADIANS(90-F7639)) * COS(RADIANS(90-F7638)) + SIN(RADIANS(90-F7639)) * SIN(RADIANS(90-F7638)) * COS(RADIANS(G7639-G7638))) * 6371392 * IFERROR(IF(AVERAGEIF('TT History'!$B:$B, D7638, 'TT History'!$E:$E) &gt; 9.8%, 1.1205, IF(AVERAGEIF('TT History'!$B:$B, D7638, 'TT History'!$E:$E) &gt;= 8.5%, 1.1055, 1.0525)), 1.0525)</f>
        <v>89.380540965398097</v>
      </c>
    </row>
    <row r="7639" spans="1:8" x14ac:dyDescent="0.25">
      <c r="A7639" t="s">
        <v>176</v>
      </c>
      <c r="B7639" t="str">
        <f>VLOOKUP(C7639, olt_db!$B$2:$E$70, 2, 0)</f>
        <v>OLT-SMGN-Mega_Land</v>
      </c>
      <c r="C7639" t="s">
        <v>2034</v>
      </c>
      <c r="D7639" s="42" t="s">
        <v>3031</v>
      </c>
      <c r="E7639" s="42" t="s">
        <v>1985</v>
      </c>
      <c r="F7639" s="105">
        <v>2.9673195807225801</v>
      </c>
      <c r="G7639" s="131">
        <v>99.097651627604193</v>
      </c>
      <c r="H7639" s="41">
        <f>ACOS(COS(RADIANS(90-F7640)) * COS(RADIANS(90-F7639)) + SIN(RADIANS(90-F7640)) * SIN(RADIANS(90-F7639)) * COS(RADIANS(G7640-G7639))) * 6371392 * IFERROR(IF(AVERAGEIF('TT History'!$B:$B, D7639, 'TT History'!$E:$E) &gt; 9.8%, 1.1205, IF(AVERAGEIF('TT History'!$B:$B, D7639, 'TT History'!$E:$E) &gt;= 8.5%, 1.1055, 1.0525)), 1.0525)</f>
        <v>122.71186975629989</v>
      </c>
    </row>
    <row r="7640" spans="1:8" x14ac:dyDescent="0.25">
      <c r="A7640" t="s">
        <v>176</v>
      </c>
      <c r="B7640" t="str">
        <f>VLOOKUP(C7640, olt_db!$B$2:$E$70, 2, 0)</f>
        <v>OLT-SMGN-Mega_Land</v>
      </c>
      <c r="C7640" t="s">
        <v>2034</v>
      </c>
      <c r="D7640" s="42" t="s">
        <v>3031</v>
      </c>
      <c r="E7640" s="42" t="s">
        <v>1984</v>
      </c>
      <c r="F7640" s="105">
        <v>2.96724918161941</v>
      </c>
      <c r="G7640" s="131">
        <v>99.096604127155004</v>
      </c>
      <c r="H7640" s="41">
        <f>ACOS(COS(RADIANS(90-F7641)) * COS(RADIANS(90-F7640)) + SIN(RADIANS(90-F7641)) * SIN(RADIANS(90-F7640)) * COS(RADIANS(G7641-G7640))) * 6371392 * IFERROR(IF(AVERAGEIF('TT History'!$B:$B, D7640, 'TT History'!$E:$E) &gt; 9.8%, 1.1205, IF(AVERAGEIF('TT History'!$B:$B, D7640, 'TT History'!$E:$E) &gt;= 8.5%, 1.1055, 1.0525)), 1.0525)</f>
        <v>104.0512415635081</v>
      </c>
    </row>
    <row r="7641" spans="1:8" x14ac:dyDescent="0.25">
      <c r="A7641" t="s">
        <v>176</v>
      </c>
      <c r="B7641" t="str">
        <f>VLOOKUP(C7641, olt_db!$B$2:$E$70, 2, 0)</f>
        <v>OLT-SMGN-Mega_Land</v>
      </c>
      <c r="C7641" t="s">
        <v>2034</v>
      </c>
      <c r="D7641" s="42" t="s">
        <v>3031</v>
      </c>
      <c r="E7641" s="42" t="s">
        <v>1983</v>
      </c>
      <c r="F7641" s="105">
        <v>2.9671876269620499</v>
      </c>
      <c r="G7641" s="131">
        <v>99.095716046693695</v>
      </c>
      <c r="H7641" s="41">
        <f>ACOS(COS(RADIANS(90-F7642)) * COS(RADIANS(90-F7641)) + SIN(RADIANS(90-F7642)) * SIN(RADIANS(90-F7641)) * COS(RADIANS(G7642-G7641))) * 6371392 * IFERROR(IF(AVERAGEIF('TT History'!$B:$B, D7641, 'TT History'!$E:$E) &gt; 9.8%, 1.1205, IF(AVERAGEIF('TT History'!$B:$B, D7641, 'TT History'!$E:$E) &gt;= 8.5%, 1.1055, 1.0525)), 1.0525)</f>
        <v>43.671123374045671</v>
      </c>
    </row>
    <row r="7642" spans="1:8" x14ac:dyDescent="0.25">
      <c r="A7642" t="s">
        <v>176</v>
      </c>
      <c r="B7642" t="str">
        <f>VLOOKUP(C7642, olt_db!$B$2:$E$70, 2, 0)</f>
        <v>OLT-SMGN-Mega_Land</v>
      </c>
      <c r="C7642" t="s">
        <v>2034</v>
      </c>
      <c r="D7642" s="42" t="s">
        <v>3031</v>
      </c>
      <c r="E7642" s="42" t="s">
        <v>1982</v>
      </c>
      <c r="F7642" s="105">
        <v>2.9671699488354899</v>
      </c>
      <c r="G7642" s="131">
        <v>99.095342835536997</v>
      </c>
      <c r="H7642" s="41">
        <f>ACOS(COS(RADIANS(90-F7643)) * COS(RADIANS(90-F7642)) + SIN(RADIANS(90-F7643)) * SIN(RADIANS(90-F7642)) * COS(RADIANS(G7643-G7642))) * 6371392 * IFERROR(IF(AVERAGEIF('TT History'!$B:$B, D7642, 'TT History'!$E:$E) &gt; 9.8%, 1.1205, IF(AVERAGEIF('TT History'!$B:$B, D7642, 'TT History'!$E:$E) &gt;= 8.5%, 1.1055, 1.0525)), 1.0525)</f>
        <v>85.896225139025987</v>
      </c>
    </row>
    <row r="7643" spans="1:8" x14ac:dyDescent="0.25">
      <c r="A7643" t="s">
        <v>176</v>
      </c>
      <c r="B7643" t="str">
        <f>VLOOKUP(C7643, olt_db!$B$2:$E$70, 2, 0)</f>
        <v>OLT-SMGN-Mega_Land</v>
      </c>
      <c r="C7643" t="s">
        <v>2034</v>
      </c>
      <c r="D7643" s="42" t="s">
        <v>3031</v>
      </c>
      <c r="E7643" s="42" t="s">
        <v>1981</v>
      </c>
      <c r="F7643" s="105">
        <v>2.9671356193317302</v>
      </c>
      <c r="G7643" s="131">
        <v>99.0946087489924</v>
      </c>
      <c r="H7643" s="41">
        <f>ACOS(COS(RADIANS(90-F7644)) * COS(RADIANS(90-F7643)) + SIN(RADIANS(90-F7644)) * SIN(RADIANS(90-F7643)) * COS(RADIANS(G7644-G7643))) * 6371392 * IFERROR(IF(AVERAGEIF('TT History'!$B:$B, D7643, 'TT History'!$E:$E) &gt; 9.8%, 1.1205, IF(AVERAGEIF('TT History'!$B:$B, D7643, 'TT History'!$E:$E) &gt;= 8.5%, 1.1055, 1.0525)), 1.0525)</f>
        <v>59.032069983554734</v>
      </c>
    </row>
    <row r="7644" spans="1:8" x14ac:dyDescent="0.25">
      <c r="A7644" t="s">
        <v>176</v>
      </c>
      <c r="B7644" t="str">
        <f>VLOOKUP(C7644, olt_db!$B$2:$E$70, 2, 0)</f>
        <v>OLT-SMGN-Mega_Land</v>
      </c>
      <c r="C7644" t="s">
        <v>2034</v>
      </c>
      <c r="D7644" s="42" t="s">
        <v>3031</v>
      </c>
      <c r="E7644" s="42" t="s">
        <v>1980</v>
      </c>
      <c r="F7644" s="105">
        <v>2.9671034871233202</v>
      </c>
      <c r="G7644" s="131">
        <v>99.094104722311599</v>
      </c>
      <c r="H7644" s="41">
        <f>ACOS(COS(RADIANS(90-F7645)) * COS(RADIANS(90-F7644)) + SIN(RADIANS(90-F7645)) * SIN(RADIANS(90-F7644)) * COS(RADIANS(G7645-G7644))) * 6371392 * IFERROR(IF(AVERAGEIF('TT History'!$B:$B, D7644, 'TT History'!$E:$E) &gt; 9.8%, 1.1205, IF(AVERAGEIF('TT History'!$B:$B, D7644, 'TT History'!$E:$E) &gt;= 8.5%, 1.1055, 1.0525)), 1.0525)</f>
        <v>64.721678598396011</v>
      </c>
    </row>
    <row r="7645" spans="1:8" x14ac:dyDescent="0.25">
      <c r="A7645" t="s">
        <v>176</v>
      </c>
      <c r="B7645" t="str">
        <f>VLOOKUP(C7645, olt_db!$B$2:$E$70, 2, 0)</f>
        <v>OLT-SMGN-Mega_Land</v>
      </c>
      <c r="C7645" t="s">
        <v>2034</v>
      </c>
      <c r="D7645" s="42" t="s">
        <v>3031</v>
      </c>
      <c r="E7645" s="42" t="s">
        <v>1979</v>
      </c>
      <c r="F7645" s="105">
        <v>2.96706554003964</v>
      </c>
      <c r="G7645" s="131">
        <v>99.093552296860906</v>
      </c>
      <c r="H7645" s="41">
        <f>ACOS(COS(RADIANS(90-F7646)) * COS(RADIANS(90-F7645)) + SIN(RADIANS(90-F7646)) * SIN(RADIANS(90-F7645)) * COS(RADIANS(G7646-G7645))) * 6371392 * IFERROR(IF(AVERAGEIF('TT History'!$B:$B, D7645, 'TT History'!$E:$E) &gt; 9.8%, 1.1205, IF(AVERAGEIF('TT History'!$B:$B, D7645, 'TT History'!$E:$E) &gt;= 8.5%, 1.1055, 1.0525)), 1.0525)</f>
        <v>94.470292623984434</v>
      </c>
    </row>
    <row r="7646" spans="1:8" x14ac:dyDescent="0.25">
      <c r="A7646" t="s">
        <v>176</v>
      </c>
      <c r="B7646" t="str">
        <f>VLOOKUP(C7646, olt_db!$B$2:$E$70, 2, 0)</f>
        <v>OLT-SMGN-Mega_Land</v>
      </c>
      <c r="C7646" t="s">
        <v>2034</v>
      </c>
      <c r="D7646" s="42" t="s">
        <v>3031</v>
      </c>
      <c r="E7646" s="42" t="s">
        <v>1978</v>
      </c>
      <c r="F7646" s="105">
        <v>2.9670333933743098</v>
      </c>
      <c r="G7646" s="131">
        <v>99.092744691321201</v>
      </c>
      <c r="H7646" s="41">
        <f>ACOS(COS(RADIANS(90-F7647)) * COS(RADIANS(90-F7646)) + SIN(RADIANS(90-F7647)) * SIN(RADIANS(90-F7646)) * COS(RADIANS(G7647-G7646))) * 6371392 * IFERROR(IF(AVERAGEIF('TT History'!$B:$B, D7646, 'TT History'!$E:$E) &gt; 9.8%, 1.1205, IF(AVERAGEIF('TT History'!$B:$B, D7646, 'TT History'!$E:$E) &gt;= 8.5%, 1.1055, 1.0525)), 1.0525)</f>
        <v>96.032299831773031</v>
      </c>
    </row>
    <row r="7647" spans="1:8" x14ac:dyDescent="0.25">
      <c r="A7647" t="s">
        <v>176</v>
      </c>
      <c r="B7647" t="str">
        <f>VLOOKUP(C7647, olt_db!$B$2:$E$70, 2, 0)</f>
        <v>OLT-SMGN-Mega_Land</v>
      </c>
      <c r="C7647" t="s">
        <v>2034</v>
      </c>
      <c r="D7647" s="42" t="s">
        <v>3031</v>
      </c>
      <c r="E7647" s="42" t="s">
        <v>1977</v>
      </c>
      <c r="F7647" s="105">
        <v>2.9669832766581798</v>
      </c>
      <c r="G7647" s="131">
        <v>99.091924614628695</v>
      </c>
      <c r="H7647" s="41">
        <f>ACOS(COS(RADIANS(90-F7648)) * COS(RADIANS(90-F7647)) + SIN(RADIANS(90-F7648)) * SIN(RADIANS(90-F7647)) * COS(RADIANS(G7648-G7647))) * 6371392 * IFERROR(IF(AVERAGEIF('TT History'!$B:$B, D7647, 'TT History'!$E:$E) &gt; 9.8%, 1.1205, IF(AVERAGEIF('TT History'!$B:$B, D7647, 'TT History'!$E:$E) &gt;= 8.5%, 1.1055, 1.0525)), 1.0525)</f>
        <v>77.765064329966791</v>
      </c>
    </row>
    <row r="7648" spans="1:8" x14ac:dyDescent="0.25">
      <c r="A7648" t="s">
        <v>176</v>
      </c>
      <c r="B7648" t="str">
        <f>VLOOKUP(C7648, olt_db!$B$2:$E$70, 2, 0)</f>
        <v>OLT-SMGN-Mega_Land</v>
      </c>
      <c r="C7648" t="s">
        <v>2034</v>
      </c>
      <c r="D7648" s="42" t="s">
        <v>3031</v>
      </c>
      <c r="E7648" s="42" t="s">
        <v>1976</v>
      </c>
      <c r="F7648" s="105">
        <v>2.96695993039922</v>
      </c>
      <c r="G7648" s="131">
        <v>99.091259700920901</v>
      </c>
      <c r="H7648" s="41">
        <f>ACOS(COS(RADIANS(90-F7649)) * COS(RADIANS(90-F7648)) + SIN(RADIANS(90-F7649)) * SIN(RADIANS(90-F7648)) * COS(RADIANS(G7649-G7648))) * 6371392 * IFERROR(IF(AVERAGEIF('TT History'!$B:$B, D7648, 'TT History'!$E:$E) &gt; 9.8%, 1.1205, IF(AVERAGEIF('TT History'!$B:$B, D7648, 'TT History'!$E:$E) &gt;= 8.5%, 1.1055, 1.0525)), 1.0525)</f>
        <v>47.94656512034306</v>
      </c>
    </row>
    <row r="7649" spans="1:8" x14ac:dyDescent="0.25">
      <c r="A7649" t="s">
        <v>176</v>
      </c>
      <c r="B7649" t="str">
        <f>VLOOKUP(C7649, olt_db!$B$2:$E$70, 2, 0)</f>
        <v>OLT-SMGN-Mega_Land</v>
      </c>
      <c r="C7649" t="s">
        <v>2034</v>
      </c>
      <c r="D7649" s="42" t="s">
        <v>3031</v>
      </c>
      <c r="E7649" s="42" t="s">
        <v>1975</v>
      </c>
      <c r="F7649" s="105">
        <v>2.9669442555768701</v>
      </c>
      <c r="G7649" s="131">
        <v>99.090849792105004</v>
      </c>
      <c r="H7649" s="41">
        <f>ACOS(COS(RADIANS(90-F7650)) * COS(RADIANS(90-F7649)) + SIN(RADIANS(90-F7650)) * SIN(RADIANS(90-F7649)) * COS(RADIANS(G7650-G7649))) * 6371392 * IFERROR(IF(AVERAGEIF('TT History'!$B:$B, D7649, 'TT History'!$E:$E) &gt; 9.8%, 1.1205, IF(AVERAGEIF('TT History'!$B:$B, D7649, 'TT History'!$E:$E) &gt;= 8.5%, 1.1055, 1.0525)), 1.0525)</f>
        <v>80.173363588491199</v>
      </c>
    </row>
    <row r="7650" spans="1:8" x14ac:dyDescent="0.25">
      <c r="A7650" t="s">
        <v>176</v>
      </c>
      <c r="B7650" t="str">
        <f>VLOOKUP(C7650, olt_db!$B$2:$E$70, 2, 0)</f>
        <v>OLT-SMGN-Mega_Land</v>
      </c>
      <c r="C7650" t="s">
        <v>2034</v>
      </c>
      <c r="D7650" s="42" t="s">
        <v>3031</v>
      </c>
      <c r="E7650" s="42" t="s">
        <v>1974</v>
      </c>
      <c r="F7650" s="105">
        <v>2.9669076897714799</v>
      </c>
      <c r="G7650" s="131">
        <v>99.090164841418598</v>
      </c>
      <c r="H7650" s="41">
        <f>ACOS(COS(RADIANS(90-F7651)) * COS(RADIANS(90-F7650)) + SIN(RADIANS(90-F7651)) * SIN(RADIANS(90-F7650)) * COS(RADIANS(G7651-G7650))) * 6371392 * IFERROR(IF(AVERAGEIF('TT History'!$B:$B, D7650, 'TT History'!$E:$E) &gt; 9.8%, 1.1205, IF(AVERAGEIF('TT History'!$B:$B, D7650, 'TT History'!$E:$E) &gt;= 8.5%, 1.1055, 1.0525)), 1.0525)</f>
        <v>99.028134898673031</v>
      </c>
    </row>
    <row r="7651" spans="1:8" x14ac:dyDescent="0.25">
      <c r="A7651" t="s">
        <v>176</v>
      </c>
      <c r="B7651" t="str">
        <f>VLOOKUP(C7651, olt_db!$B$2:$E$70, 2, 0)</f>
        <v>OLT-SMGN-Mega_Land</v>
      </c>
      <c r="C7651" t="s">
        <v>2034</v>
      </c>
      <c r="D7651" s="42" t="s">
        <v>3031</v>
      </c>
      <c r="E7651" s="42" t="s">
        <v>1973</v>
      </c>
      <c r="F7651" s="105">
        <v>2.9668124643485498</v>
      </c>
      <c r="G7651" s="131">
        <v>99.089322982100896</v>
      </c>
      <c r="H7651" s="41">
        <f>ACOS(COS(RADIANS(90-F7652)) * COS(RADIANS(90-F7651)) + SIN(RADIANS(90-F7652)) * SIN(RADIANS(90-F7651)) * COS(RADIANS(G7652-G7651))) * 6371392 * IFERROR(IF(AVERAGEIF('TT History'!$B:$B, D7651, 'TT History'!$E:$E) &gt; 9.8%, 1.1205, IF(AVERAGEIF('TT History'!$B:$B, D7651, 'TT History'!$E:$E) &gt;= 8.5%, 1.1055, 1.0525)), 1.0525)</f>
        <v>63.926818426825115</v>
      </c>
    </row>
    <row r="7652" spans="1:8" x14ac:dyDescent="0.25">
      <c r="A7652" t="s">
        <v>176</v>
      </c>
      <c r="B7652" t="str">
        <f>VLOOKUP(C7652, olt_db!$B$2:$E$70, 2, 0)</f>
        <v>OLT-SMGN-Mega_Land</v>
      </c>
      <c r="C7652" t="s">
        <v>2034</v>
      </c>
      <c r="D7652" s="42" t="s">
        <v>3031</v>
      </c>
      <c r="E7652" s="42" t="s">
        <v>2141</v>
      </c>
      <c r="F7652" s="105">
        <v>2.96676495995204</v>
      </c>
      <c r="G7652" s="131">
        <v>99.088778124802403</v>
      </c>
      <c r="H7652" s="41">
        <f>ACOS(COS(RADIANS(90-F7653)) * COS(RADIANS(90-F7652)) + SIN(RADIANS(90-F7653)) * SIN(RADIANS(90-F7652)) * COS(RADIANS(G7653-G7652))) * 6371392 * IFERROR(IF(AVERAGEIF('TT History'!$B:$B, D7652, 'TT History'!$E:$E) &gt; 9.8%, 1.1205, IF(AVERAGEIF('TT History'!$B:$B, D7652, 'TT History'!$E:$E) &gt;= 8.5%, 1.1055, 1.0525)), 1.0525)</f>
        <v>91.011112679739469</v>
      </c>
    </row>
    <row r="7653" spans="1:8" x14ac:dyDescent="0.25">
      <c r="A7653" t="s">
        <v>176</v>
      </c>
      <c r="B7653" t="str">
        <f>VLOOKUP(C7653, olt_db!$B$2:$E$70, 2, 0)</f>
        <v>OLT-SMGN-Mega_Land</v>
      </c>
      <c r="C7653" t="s">
        <v>2034</v>
      </c>
      <c r="D7653" s="42" t="s">
        <v>3031</v>
      </c>
      <c r="E7653" s="42" t="s">
        <v>2142</v>
      </c>
      <c r="F7653" s="105">
        <v>2.9664816917437502</v>
      </c>
      <c r="G7653" s="131">
        <v>99.088052975555996</v>
      </c>
      <c r="H7653" s="41">
        <f>ACOS(COS(RADIANS(90-F7654)) * COS(RADIANS(90-F7653)) + SIN(RADIANS(90-F7654)) * SIN(RADIANS(90-F7653)) * COS(RADIANS(G7654-G7653))) * 6371392 * IFERROR(IF(AVERAGEIF('TT History'!$B:$B, D7653, 'TT History'!$E:$E) &gt; 9.8%, 1.1205, IF(AVERAGEIF('TT History'!$B:$B, D7653, 'TT History'!$E:$E) &gt;= 8.5%, 1.1055, 1.0525)), 1.0525)</f>
        <v>37.956059169467778</v>
      </c>
    </row>
    <row r="7654" spans="1:8" x14ac:dyDescent="0.25">
      <c r="A7654" t="s">
        <v>176</v>
      </c>
      <c r="B7654" t="str">
        <f>VLOOKUP(C7654, olt_db!$B$2:$E$70, 2, 0)</f>
        <v>OLT-SMGN-Mega_Land</v>
      </c>
      <c r="C7654" t="s">
        <v>2034</v>
      </c>
      <c r="D7654" s="42" t="s">
        <v>3031</v>
      </c>
      <c r="E7654" s="42" t="s">
        <v>2143</v>
      </c>
      <c r="F7654" s="105">
        <v>2.9662840622325901</v>
      </c>
      <c r="G7654" s="131">
        <v>99.087795504768593</v>
      </c>
      <c r="H7654" s="41">
        <f>ACOS(COS(RADIANS(90-F7655)) * COS(RADIANS(90-F7654)) + SIN(RADIANS(90-F7655)) * SIN(RADIANS(90-F7654)) * COS(RADIANS(G7655-G7654))) * 6371392 * IFERROR(IF(AVERAGEIF('TT History'!$B:$B, D7654, 'TT History'!$E:$E) &gt; 9.8%, 1.1205, IF(AVERAGEIF('TT History'!$B:$B, D7654, 'TT History'!$E:$E) &gt;= 8.5%, 1.1055, 1.0525)), 1.0525)</f>
        <v>45.137931184782772</v>
      </c>
    </row>
    <row r="7655" spans="1:8" x14ac:dyDescent="0.25">
      <c r="A7655" t="s">
        <v>176</v>
      </c>
      <c r="B7655" t="str">
        <f>VLOOKUP(C7655, olt_db!$B$2:$E$70, 2, 0)</f>
        <v>OLT-SMGN-Mega_Land</v>
      </c>
      <c r="C7655" t="s">
        <v>2034</v>
      </c>
      <c r="D7655" s="42" t="s">
        <v>3031</v>
      </c>
      <c r="E7655" s="42" t="s">
        <v>2144</v>
      </c>
      <c r="F7655" s="105">
        <v>2.9659875661388702</v>
      </c>
      <c r="G7655" s="131">
        <v>99.087548546080697</v>
      </c>
      <c r="H7655" s="41">
        <f>ACOS(COS(RADIANS(90-F7656)) * COS(RADIANS(90-F7655)) + SIN(RADIANS(90-F7656)) * SIN(RADIANS(90-F7655)) * COS(RADIANS(G7656-G7655))) * 6371392 * IFERROR(IF(AVERAGEIF('TT History'!$B:$B, D7655, 'TT History'!$E:$E) &gt; 9.8%, 1.1205, IF(AVERAGEIF('TT History'!$B:$B, D7655, 'TT History'!$E:$E) &gt;= 8.5%, 1.1055, 1.0525)), 1.0525)</f>
        <v>54.8710470227103</v>
      </c>
    </row>
    <row r="7656" spans="1:8" x14ac:dyDescent="0.25">
      <c r="A7656" t="s">
        <v>176</v>
      </c>
      <c r="B7656" t="str">
        <f>VLOOKUP(C7656, olt_db!$B$2:$E$70, 2, 0)</f>
        <v>OLT-SMGN-Mega_Land</v>
      </c>
      <c r="C7656" t="s">
        <v>2034</v>
      </c>
      <c r="D7656" s="42" t="s">
        <v>3031</v>
      </c>
      <c r="E7656" s="42" t="s">
        <v>2145</v>
      </c>
      <c r="F7656" s="105">
        <v>2.9656223791352199</v>
      </c>
      <c r="G7656" s="131">
        <v>99.0872541553953</v>
      </c>
      <c r="H7656" s="41">
        <f>ACOS(COS(RADIANS(90-F7657)) * COS(RADIANS(90-F7656)) + SIN(RADIANS(90-F7657)) * SIN(RADIANS(90-F7656)) * COS(RADIANS(G7657-G7656))) * 6371392 * IFERROR(IF(AVERAGEIF('TT History'!$B:$B, D7656, 'TT History'!$E:$E) &gt; 9.8%, 1.1205, IF(AVERAGEIF('TT History'!$B:$B, D7656, 'TT History'!$E:$E) &gt;= 8.5%, 1.1055, 1.0525)), 1.0525)</f>
        <v>36.580394723829748</v>
      </c>
    </row>
    <row r="7657" spans="1:8" x14ac:dyDescent="0.25">
      <c r="A7657" t="s">
        <v>176</v>
      </c>
      <c r="B7657" t="str">
        <f>VLOOKUP(C7657, olt_db!$B$2:$E$70, 2, 0)</f>
        <v>OLT-SMGN-Mega_Land</v>
      </c>
      <c r="C7657" t="s">
        <v>2034</v>
      </c>
      <c r="D7657" s="42" t="s">
        <v>3031</v>
      </c>
      <c r="E7657" s="42" t="s">
        <v>2146</v>
      </c>
      <c r="F7657" s="105">
        <v>2.9653649037721102</v>
      </c>
      <c r="G7657" s="131">
        <v>99.087076740546195</v>
      </c>
      <c r="H7657" s="41">
        <f>ACOS(COS(RADIANS(90-F7658)) * COS(RADIANS(90-F7657)) + SIN(RADIANS(90-F7658)) * SIN(RADIANS(90-F7657)) * COS(RADIANS(G7658-G7657))) * 6371392 * IFERROR(IF(AVERAGEIF('TT History'!$B:$B, D7657, 'TT History'!$E:$E) &gt; 9.8%, 1.1205, IF(AVERAGEIF('TT History'!$B:$B, D7657, 'TT History'!$E:$E) &gt;= 8.5%, 1.1055, 1.0525)), 1.0525)</f>
        <v>62.579167897385425</v>
      </c>
    </row>
    <row r="7658" spans="1:8" x14ac:dyDescent="0.25">
      <c r="A7658" t="s">
        <v>176</v>
      </c>
      <c r="B7658" t="str">
        <f>VLOOKUP(C7658, olt_db!$B$2:$E$70, 2, 0)</f>
        <v>OLT-SMGN-Mega_Land</v>
      </c>
      <c r="C7658" t="s">
        <v>2034</v>
      </c>
      <c r="D7658" s="42" t="s">
        <v>3031</v>
      </c>
      <c r="E7658" s="42" t="s">
        <v>2147</v>
      </c>
      <c r="F7658" s="105">
        <v>2.9649564056528601</v>
      </c>
      <c r="G7658" s="131">
        <v>99.086731293105899</v>
      </c>
      <c r="H7658" s="41">
        <f>ACOS(COS(RADIANS(90-F7659)) * COS(RADIANS(90-F7658)) + SIN(RADIANS(90-F7659)) * SIN(RADIANS(90-F7658)) * COS(RADIANS(G7659-G7658))) * 6371392 * IFERROR(IF(AVERAGEIF('TT History'!$B:$B, D7658, 'TT History'!$E:$E) &gt; 9.8%, 1.1205, IF(AVERAGEIF('TT History'!$B:$B, D7658, 'TT History'!$E:$E) &gt;= 8.5%, 1.1055, 1.0525)), 1.0525)</f>
        <v>41.670511509197333</v>
      </c>
    </row>
    <row r="7659" spans="1:8" x14ac:dyDescent="0.25">
      <c r="A7659" t="s">
        <v>176</v>
      </c>
      <c r="B7659" t="str">
        <f>VLOOKUP(C7659, olt_db!$B$2:$E$70, 2, 0)</f>
        <v>OLT-SMGN-Mega_Land</v>
      </c>
      <c r="C7659" t="s">
        <v>2034</v>
      </c>
      <c r="D7659" s="42" t="s">
        <v>3031</v>
      </c>
      <c r="E7659" s="42" t="s">
        <v>2148</v>
      </c>
      <c r="F7659" s="105">
        <v>2.9646144619877499</v>
      </c>
      <c r="G7659" s="131">
        <v>99.086631975837705</v>
      </c>
      <c r="H7659" s="41">
        <f>ACOS(COS(RADIANS(90-F7660)) * COS(RADIANS(90-F7659)) + SIN(RADIANS(90-F7660)) * SIN(RADIANS(90-F7659)) * COS(RADIANS(G7660-G7659))) * 6371392 * IFERROR(IF(AVERAGEIF('TT History'!$B:$B, D7659, 'TT History'!$E:$E) &gt; 9.8%, 1.1205, IF(AVERAGEIF('TT History'!$B:$B, D7659, 'TT History'!$E:$E) &gt;= 8.5%, 1.1055, 1.0525)), 1.0525)</f>
        <v>49.065784933582222</v>
      </c>
    </row>
    <row r="7660" spans="1:8" x14ac:dyDescent="0.25">
      <c r="A7660" t="s">
        <v>176</v>
      </c>
      <c r="B7660" t="str">
        <f>VLOOKUP(C7660, olt_db!$B$2:$E$70, 2, 0)</f>
        <v>OLT-SMGN-Mega_Land</v>
      </c>
      <c r="C7660" t="s">
        <v>2034</v>
      </c>
      <c r="D7660" s="42" t="s">
        <v>3031</v>
      </c>
      <c r="E7660" s="42" t="s">
        <v>2149</v>
      </c>
      <c r="F7660" s="105">
        <v>2.9642718208369399</v>
      </c>
      <c r="G7660" s="131">
        <v>99.086390105017998</v>
      </c>
      <c r="H7660" s="41">
        <f>ACOS(COS(RADIANS(90-F7661)) * COS(RADIANS(90-F7660)) + SIN(RADIANS(90-F7661)) * SIN(RADIANS(90-F7660)) * COS(RADIANS(G7661-G7660))) * 6371392 * IFERROR(IF(AVERAGEIF('TT History'!$B:$B, D7660, 'TT History'!$E:$E) &gt; 9.8%, 1.1205, IF(AVERAGEIF('TT History'!$B:$B, D7660, 'TT History'!$E:$E) &gt;= 8.5%, 1.1055, 1.0525)), 1.0525)</f>
        <v>45.797635360527863</v>
      </c>
    </row>
    <row r="7661" spans="1:8" x14ac:dyDescent="0.25">
      <c r="A7661" t="s">
        <v>176</v>
      </c>
      <c r="B7661" t="str">
        <f>VLOOKUP(C7661, olt_db!$B$2:$E$70, 2, 0)</f>
        <v>OLT-SMGN-Mega_Land</v>
      </c>
      <c r="C7661" t="s">
        <v>2034</v>
      </c>
      <c r="D7661" s="42" t="s">
        <v>3031</v>
      </c>
      <c r="E7661" s="42" t="s">
        <v>2150</v>
      </c>
      <c r="F7661" s="105">
        <v>2.9639789254848101</v>
      </c>
      <c r="G7661" s="131">
        <v>99.086130281352695</v>
      </c>
      <c r="H7661" s="41">
        <f>ACOS(COS(RADIANS(90-F7662)) * COS(RADIANS(90-F7661)) + SIN(RADIANS(90-F7662)) * SIN(RADIANS(90-F7661)) * COS(RADIANS(G7662-G7661))) * 6371392 * IFERROR(IF(AVERAGEIF('TT History'!$B:$B, D7661, 'TT History'!$E:$E) &gt; 9.8%, 1.1205, IF(AVERAGEIF('TT History'!$B:$B, D7661, 'TT History'!$E:$E) &gt;= 8.5%, 1.1055, 1.0525)), 1.0525)</f>
        <v>41.282556880679373</v>
      </c>
    </row>
    <row r="7662" spans="1:8" x14ac:dyDescent="0.25">
      <c r="A7662" t="s">
        <v>176</v>
      </c>
      <c r="B7662" t="str">
        <f>VLOOKUP(C7662, olt_db!$B$2:$E$70, 2, 0)</f>
        <v>OLT-SMGN-Mega_Land</v>
      </c>
      <c r="C7662" t="s">
        <v>2034</v>
      </c>
      <c r="D7662" s="42" t="s">
        <v>3031</v>
      </c>
      <c r="E7662" s="42" t="s">
        <v>2151</v>
      </c>
      <c r="F7662" s="105">
        <v>2.9637454634793299</v>
      </c>
      <c r="G7662" s="131">
        <v>99.085865525242696</v>
      </c>
      <c r="H7662" s="41">
        <f>ACOS(COS(RADIANS(90-F7663)) * COS(RADIANS(90-F7662)) + SIN(RADIANS(90-F7663)) * SIN(RADIANS(90-F7662)) * COS(RADIANS(G7663-G7662))) * 6371392 * IFERROR(IF(AVERAGEIF('TT History'!$B:$B, D7662, 'TT History'!$E:$E) &gt; 9.8%, 1.1205, IF(AVERAGEIF('TT History'!$B:$B, D7662, 'TT History'!$E:$E) &gt;= 8.5%, 1.1055, 1.0525)), 1.0525)</f>
        <v>49.879366986631467</v>
      </c>
    </row>
    <row r="7663" spans="1:8" x14ac:dyDescent="0.25">
      <c r="A7663" t="s">
        <v>176</v>
      </c>
      <c r="B7663" t="str">
        <f>VLOOKUP(C7663, olt_db!$B$2:$E$70, 2, 0)</f>
        <v>OLT-SMGN-Mega_Land</v>
      </c>
      <c r="C7663" t="s">
        <v>2034</v>
      </c>
      <c r="D7663" s="42" t="s">
        <v>3031</v>
      </c>
      <c r="E7663" s="42" t="s">
        <v>2152</v>
      </c>
      <c r="F7663" s="105">
        <v>2.9634809434206799</v>
      </c>
      <c r="G7663" s="131">
        <v>99.0855309314789</v>
      </c>
      <c r="H7663" s="41">
        <f>ACOS(COS(RADIANS(90-F7664)) * COS(RADIANS(90-F7663)) + SIN(RADIANS(90-F7664)) * SIN(RADIANS(90-F7663)) * COS(RADIANS(G7664-G7663))) * 6371392 * IFERROR(IF(AVERAGEIF('TT History'!$B:$B, D7663, 'TT History'!$E:$E) &gt; 9.8%, 1.1205, IF(AVERAGEIF('TT History'!$B:$B, D7663, 'TT History'!$E:$E) &gt;= 8.5%, 1.1055, 1.0525)), 1.0525)</f>
        <v>50.72311816653125</v>
      </c>
    </row>
    <row r="7664" spans="1:8" x14ac:dyDescent="0.25">
      <c r="A7664" t="s">
        <v>176</v>
      </c>
      <c r="B7664" t="str">
        <f>VLOOKUP(C7664, olt_db!$B$2:$E$70, 2, 0)</f>
        <v>OLT-SMGN-Mega_Land</v>
      </c>
      <c r="C7664" t="s">
        <v>2034</v>
      </c>
      <c r="D7664" s="42" t="s">
        <v>3031</v>
      </c>
      <c r="E7664" s="42" t="s">
        <v>2153</v>
      </c>
      <c r="F7664" s="105">
        <v>2.9632463972085001</v>
      </c>
      <c r="G7664" s="131">
        <v>99.085166014387298</v>
      </c>
      <c r="H7664" s="41">
        <f>ACOS(COS(RADIANS(90-F7665)) * COS(RADIANS(90-F7664)) + SIN(RADIANS(90-F7665)) * SIN(RADIANS(90-F7664)) * COS(RADIANS(G7665-G7664))) * 6371392 * IFERROR(IF(AVERAGEIF('TT History'!$B:$B, D7664, 'TT History'!$E:$E) &gt; 9.8%, 1.1205, IF(AVERAGEIF('TT History'!$B:$B, D7664, 'TT History'!$E:$E) &gt;= 8.5%, 1.1055, 1.0525)), 1.0525)</f>
        <v>45.816708739909004</v>
      </c>
    </row>
    <row r="7665" spans="1:8" x14ac:dyDescent="0.25">
      <c r="A7665" t="s">
        <v>176</v>
      </c>
      <c r="B7665" t="str">
        <f>VLOOKUP(C7665, olt_db!$B$2:$E$70, 2, 0)</f>
        <v>OLT-SMGN-Mega_Land</v>
      </c>
      <c r="C7665" t="s">
        <v>2034</v>
      </c>
      <c r="D7665" s="42" t="s">
        <v>3031</v>
      </c>
      <c r="E7665" s="42" t="s">
        <v>2154</v>
      </c>
      <c r="F7665" s="105">
        <v>2.9630428149571202</v>
      </c>
      <c r="G7665" s="131">
        <v>99.084831205888605</v>
      </c>
      <c r="H7665" s="41">
        <f>ACOS(COS(RADIANS(90-F7666)) * COS(RADIANS(90-F7665)) + SIN(RADIANS(90-F7666)) * SIN(RADIANS(90-F7665)) * COS(RADIANS(G7666-G7665))) * 6371392 * IFERROR(IF(AVERAGEIF('TT History'!$B:$B, D7665, 'TT History'!$E:$E) &gt; 9.8%, 1.1205, IF(AVERAGEIF('TT History'!$B:$B, D7665, 'TT History'!$E:$E) &gt;= 8.5%, 1.1055, 1.0525)), 1.0525)</f>
        <v>36.223390548655097</v>
      </c>
    </row>
    <row r="7666" spans="1:8" x14ac:dyDescent="0.25">
      <c r="A7666" t="s">
        <v>176</v>
      </c>
      <c r="B7666" t="str">
        <f>VLOOKUP(C7666, olt_db!$B$2:$E$70, 2, 0)</f>
        <v>OLT-SMGN-Mega_Land</v>
      </c>
      <c r="C7666" t="s">
        <v>2034</v>
      </c>
      <c r="D7666" s="42" t="s">
        <v>3031</v>
      </c>
      <c r="E7666" s="42" t="s">
        <v>2155</v>
      </c>
      <c r="F7666" s="105">
        <v>2.96290085412133</v>
      </c>
      <c r="G7666" s="131">
        <v>99.084555818811396</v>
      </c>
      <c r="H7666" s="41">
        <f>ACOS(COS(RADIANS(90-F7667)) * COS(RADIANS(90-F7666)) + SIN(RADIANS(90-F7667)) * SIN(RADIANS(90-F7666)) * COS(RADIANS(G7667-G7666))) * 6371392 * IFERROR(IF(AVERAGEIF('TT History'!$B:$B, D7666, 'TT History'!$E:$E) &gt; 9.8%, 1.1205, IF(AVERAGEIF('TT History'!$B:$B, D7666, 'TT History'!$E:$E) &gt;= 8.5%, 1.1055, 1.0525)), 1.0525)</f>
        <v>42.413304822135402</v>
      </c>
    </row>
    <row r="7667" spans="1:8" x14ac:dyDescent="0.25">
      <c r="A7667" t="s">
        <v>176</v>
      </c>
      <c r="B7667" t="str">
        <f>VLOOKUP(C7667, olt_db!$B$2:$E$70, 2, 0)</f>
        <v>OLT-SMGN-Mega_Land</v>
      </c>
      <c r="C7667" t="s">
        <v>2034</v>
      </c>
      <c r="D7667" s="42" t="s">
        <v>3031</v>
      </c>
      <c r="E7667" s="42" t="s">
        <v>2036</v>
      </c>
      <c r="F7667" s="105">
        <v>2.96270321485127</v>
      </c>
      <c r="G7667" s="131">
        <v>99.084251669698702</v>
      </c>
      <c r="H7667" s="41">
        <f>ACOS(COS(RADIANS(90-F7668)) * COS(RADIANS(90-F7667)) + SIN(RADIANS(90-F7668)) * SIN(RADIANS(90-F7667)) * COS(RADIANS(G7668-G7667))) * 6371392 * IFERROR(IF(AVERAGEIF('TT History'!$B:$B, D7667, 'TT History'!$E:$E) &gt; 9.8%, 1.1205, IF(AVERAGEIF('TT History'!$B:$B, D7667, 'TT History'!$E:$E) &gt;= 8.5%, 1.1055, 1.0525)), 1.0525)</f>
        <v>70.44758293563882</v>
      </c>
    </row>
    <row r="7668" spans="1:8" x14ac:dyDescent="0.25">
      <c r="A7668" t="s">
        <v>176</v>
      </c>
      <c r="B7668" t="str">
        <f>VLOOKUP(C7668, olt_db!$B$2:$E$70, 2, 0)</f>
        <v>OLT-SMGN-Mega_Land</v>
      </c>
      <c r="C7668" t="s">
        <v>2034</v>
      </c>
      <c r="D7668" s="42" t="s">
        <v>3031</v>
      </c>
      <c r="E7668" s="42" t="s">
        <v>2037</v>
      </c>
      <c r="F7668" s="105">
        <v>2.96239334636366</v>
      </c>
      <c r="G7668" s="131">
        <v>99.083734958134201</v>
      </c>
      <c r="H7668" s="41">
        <f>ACOS(COS(RADIANS(90-F7669)) * COS(RADIANS(90-F7668)) + SIN(RADIANS(90-F7669)) * SIN(RADIANS(90-F7668)) * COS(RADIANS(G7669-G7668))) * 6371392 * IFERROR(IF(AVERAGEIF('TT History'!$B:$B, D7668, 'TT History'!$E:$E) &gt; 9.8%, 1.1205, IF(AVERAGEIF('TT History'!$B:$B, D7668, 'TT History'!$E:$E) &gt;= 8.5%, 1.1055, 1.0525)), 1.0525)</f>
        <v>48.942917792058161</v>
      </c>
    </row>
    <row r="7669" spans="1:8" x14ac:dyDescent="0.25">
      <c r="A7669" t="s">
        <v>176</v>
      </c>
      <c r="B7669" t="str">
        <f>VLOOKUP(C7669, olt_db!$B$2:$E$70, 2, 0)</f>
        <v>OLT-SMGN-Mega_Land</v>
      </c>
      <c r="C7669" t="s">
        <v>2034</v>
      </c>
      <c r="D7669" s="42" t="s">
        <v>3031</v>
      </c>
      <c r="E7669" s="42" t="s">
        <v>2038</v>
      </c>
      <c r="F7669" s="105">
        <v>2.9622020796186401</v>
      </c>
      <c r="G7669" s="131">
        <v>99.083362593593293</v>
      </c>
      <c r="H7669" s="41">
        <f>ACOS(COS(RADIANS(90-F7670)) * COS(RADIANS(90-F7669)) + SIN(RADIANS(90-F7670)) * SIN(RADIANS(90-F7669)) * COS(RADIANS(G7670-G7669))) * 6371392 * IFERROR(IF(AVERAGEIF('TT History'!$B:$B, D7669, 'TT History'!$E:$E) &gt; 9.8%, 1.1205, IF(AVERAGEIF('TT History'!$B:$B, D7669, 'TT History'!$E:$E) &gt;= 8.5%, 1.1055, 1.0525)), 1.0525)</f>
        <v>22.898218098952597</v>
      </c>
    </row>
    <row r="7670" spans="1:8" x14ac:dyDescent="0.25">
      <c r="A7670" t="s">
        <v>176</v>
      </c>
      <c r="B7670" t="str">
        <f>VLOOKUP(C7670, olt_db!$B$2:$E$70, 2, 0)</f>
        <v>OLT-SMGN-Mega_Land</v>
      </c>
      <c r="C7670" t="s">
        <v>2034</v>
      </c>
      <c r="D7670" s="42" t="s">
        <v>3031</v>
      </c>
      <c r="E7670" s="42" t="s">
        <v>2039</v>
      </c>
      <c r="F7670" s="105">
        <v>2.9623673700758402</v>
      </c>
      <c r="G7670" s="131">
        <v>99.083257782883507</v>
      </c>
      <c r="H7670" s="41">
        <f>(ACOS(COS(RADIANS(90-olt_db!F43)) * COS(RADIANS(90-F7670)) + SIN(RADIANS(90-olt_db!F43)) * SIN(RADIANS(90-F7670)) * COS(RADIANS(olt_db!G43-G7670))) * 6371392)*1.105</f>
        <v>12.748178877257191</v>
      </c>
    </row>
    <row r="7671" spans="1:8" x14ac:dyDescent="0.25">
      <c r="A7671" t="s">
        <v>176</v>
      </c>
      <c r="B7671" t="str">
        <f>VLOOKUP(C7671, olt_db!$B$2:$E$70, 2, 0)</f>
        <v>OLT-SMGN-Mega_Land</v>
      </c>
      <c r="C7671" t="s">
        <v>2034</v>
      </c>
      <c r="D7671" s="35" t="s">
        <v>3032</v>
      </c>
      <c r="E7671" s="35" t="s">
        <v>1985</v>
      </c>
      <c r="F7671" s="125">
        <v>2.9673195807225801</v>
      </c>
      <c r="G7671" s="126">
        <v>99.097651627604193</v>
      </c>
      <c r="H7671" s="37">
        <f>ACOS(COS(RADIANS(90-F7672)) * COS(RADIANS(90-F7671)) + SIN(RADIANS(90-F7672)) * SIN(RADIANS(90-F7671)) * COS(RADIANS(G7672-G7671))) * 6371392 * IFERROR(IF(AVERAGEIF('TT History'!$B:$B, D7671, 'TT History'!$E:$E) &gt; 9.8%, 1.1205, IF(AVERAGEIF('TT History'!$B:$B, D7671, 'TT History'!$E:$E) &gt;= 8.5%, 1.1055, 1.0525)), 1.0525)</f>
        <v>122.71186975629989</v>
      </c>
    </row>
    <row r="7672" spans="1:8" x14ac:dyDescent="0.25">
      <c r="A7672" t="s">
        <v>176</v>
      </c>
      <c r="B7672" t="str">
        <f>VLOOKUP(C7672, olt_db!$B$2:$E$70, 2, 0)</f>
        <v>OLT-SMGN-Mega_Land</v>
      </c>
      <c r="C7672" t="s">
        <v>2034</v>
      </c>
      <c r="D7672" s="35" t="s">
        <v>3032</v>
      </c>
      <c r="E7672" s="35" t="s">
        <v>1984</v>
      </c>
      <c r="F7672" s="125">
        <v>2.96724918161941</v>
      </c>
      <c r="G7672" s="126">
        <v>99.096604127155004</v>
      </c>
      <c r="H7672" s="37">
        <f>ACOS(COS(RADIANS(90-F7673)) * COS(RADIANS(90-F7672)) + SIN(RADIANS(90-F7673)) * SIN(RADIANS(90-F7672)) * COS(RADIANS(G7673-G7672))) * 6371392 * IFERROR(IF(AVERAGEIF('TT History'!$B:$B, D7672, 'TT History'!$E:$E) &gt; 9.8%, 1.1205, IF(AVERAGEIF('TT History'!$B:$B, D7672, 'TT History'!$E:$E) &gt;= 8.5%, 1.1055, 1.0525)), 1.0525)</f>
        <v>104.0512415635081</v>
      </c>
    </row>
    <row r="7673" spans="1:8" x14ac:dyDescent="0.25">
      <c r="A7673" t="s">
        <v>176</v>
      </c>
      <c r="B7673" t="str">
        <f>VLOOKUP(C7673, olt_db!$B$2:$E$70, 2, 0)</f>
        <v>OLT-SMGN-Mega_Land</v>
      </c>
      <c r="C7673" t="s">
        <v>2034</v>
      </c>
      <c r="D7673" s="35" t="s">
        <v>3032</v>
      </c>
      <c r="E7673" s="35" t="s">
        <v>1983</v>
      </c>
      <c r="F7673" s="125">
        <v>2.9671876269620499</v>
      </c>
      <c r="G7673" s="126">
        <v>99.095716046693695</v>
      </c>
      <c r="H7673" s="37">
        <f>ACOS(COS(RADIANS(90-F7674)) * COS(RADIANS(90-F7673)) + SIN(RADIANS(90-F7674)) * SIN(RADIANS(90-F7673)) * COS(RADIANS(G7674-G7673))) * 6371392 * IFERROR(IF(AVERAGEIF('TT History'!$B:$B, D7673, 'TT History'!$E:$E) &gt; 9.8%, 1.1205, IF(AVERAGEIF('TT History'!$B:$B, D7673, 'TT History'!$E:$E) &gt;= 8.5%, 1.1055, 1.0525)), 1.0525)</f>
        <v>43.671123374045671</v>
      </c>
    </row>
    <row r="7674" spans="1:8" x14ac:dyDescent="0.25">
      <c r="A7674" t="s">
        <v>176</v>
      </c>
      <c r="B7674" t="str">
        <f>VLOOKUP(C7674, olt_db!$B$2:$E$70, 2, 0)</f>
        <v>OLT-SMGN-Mega_Land</v>
      </c>
      <c r="C7674" t="s">
        <v>2034</v>
      </c>
      <c r="D7674" s="35" t="s">
        <v>3032</v>
      </c>
      <c r="E7674" s="35" t="s">
        <v>1982</v>
      </c>
      <c r="F7674" s="125">
        <v>2.9671699488354899</v>
      </c>
      <c r="G7674" s="126">
        <v>99.095342835536997</v>
      </c>
      <c r="H7674" s="37">
        <f>ACOS(COS(RADIANS(90-F7675)) * COS(RADIANS(90-F7674)) + SIN(RADIANS(90-F7675)) * SIN(RADIANS(90-F7674)) * COS(RADIANS(G7675-G7674))) * 6371392 * IFERROR(IF(AVERAGEIF('TT History'!$B:$B, D7674, 'TT History'!$E:$E) &gt; 9.8%, 1.1205, IF(AVERAGEIF('TT History'!$B:$B, D7674, 'TT History'!$E:$E) &gt;= 8.5%, 1.1055, 1.0525)), 1.0525)</f>
        <v>85.896225139025987</v>
      </c>
    </row>
    <row r="7675" spans="1:8" x14ac:dyDescent="0.25">
      <c r="A7675" t="s">
        <v>176</v>
      </c>
      <c r="B7675" t="str">
        <f>VLOOKUP(C7675, olt_db!$B$2:$E$70, 2, 0)</f>
        <v>OLT-SMGN-Mega_Land</v>
      </c>
      <c r="C7675" t="s">
        <v>2034</v>
      </c>
      <c r="D7675" s="35" t="s">
        <v>3032</v>
      </c>
      <c r="E7675" s="35" t="s">
        <v>1981</v>
      </c>
      <c r="F7675" s="125">
        <v>2.9671356193317302</v>
      </c>
      <c r="G7675" s="126">
        <v>99.0946087489924</v>
      </c>
      <c r="H7675" s="37">
        <f>ACOS(COS(RADIANS(90-F7676)) * COS(RADIANS(90-F7675)) + SIN(RADIANS(90-F7676)) * SIN(RADIANS(90-F7675)) * COS(RADIANS(G7676-G7675))) * 6371392 * IFERROR(IF(AVERAGEIF('TT History'!$B:$B, D7675, 'TT History'!$E:$E) &gt; 9.8%, 1.1205, IF(AVERAGEIF('TT History'!$B:$B, D7675, 'TT History'!$E:$E) &gt;= 8.5%, 1.1055, 1.0525)), 1.0525)</f>
        <v>59.032069983554734</v>
      </c>
    </row>
    <row r="7676" spans="1:8" x14ac:dyDescent="0.25">
      <c r="A7676" t="s">
        <v>176</v>
      </c>
      <c r="B7676" t="str">
        <f>VLOOKUP(C7676, olt_db!$B$2:$E$70, 2, 0)</f>
        <v>OLT-SMGN-Mega_Land</v>
      </c>
      <c r="C7676" t="s">
        <v>2034</v>
      </c>
      <c r="D7676" s="35" t="s">
        <v>3032</v>
      </c>
      <c r="E7676" s="35" t="s">
        <v>1980</v>
      </c>
      <c r="F7676" s="125">
        <v>2.9671034871233202</v>
      </c>
      <c r="G7676" s="126">
        <v>99.094104722311599</v>
      </c>
      <c r="H7676" s="37">
        <f>ACOS(COS(RADIANS(90-F7677)) * COS(RADIANS(90-F7676)) + SIN(RADIANS(90-F7677)) * SIN(RADIANS(90-F7676)) * COS(RADIANS(G7677-G7676))) * 6371392 * IFERROR(IF(AVERAGEIF('TT History'!$B:$B, D7676, 'TT History'!$E:$E) &gt; 9.8%, 1.1205, IF(AVERAGEIF('TT History'!$B:$B, D7676, 'TT History'!$E:$E) &gt;= 8.5%, 1.1055, 1.0525)), 1.0525)</f>
        <v>64.721678598396011</v>
      </c>
    </row>
    <row r="7677" spans="1:8" x14ac:dyDescent="0.25">
      <c r="A7677" t="s">
        <v>176</v>
      </c>
      <c r="B7677" t="str">
        <f>VLOOKUP(C7677, olt_db!$B$2:$E$70, 2, 0)</f>
        <v>OLT-SMGN-Mega_Land</v>
      </c>
      <c r="C7677" t="s">
        <v>2034</v>
      </c>
      <c r="D7677" s="35" t="s">
        <v>3032</v>
      </c>
      <c r="E7677" s="35" t="s">
        <v>1979</v>
      </c>
      <c r="F7677" s="125">
        <v>2.96706554003964</v>
      </c>
      <c r="G7677" s="126">
        <v>99.093552296860906</v>
      </c>
      <c r="H7677" s="37">
        <f>ACOS(COS(RADIANS(90-F7678)) * COS(RADIANS(90-F7677)) + SIN(RADIANS(90-F7678)) * SIN(RADIANS(90-F7677)) * COS(RADIANS(G7678-G7677))) * 6371392 * IFERROR(IF(AVERAGEIF('TT History'!$B:$B, D7677, 'TT History'!$E:$E) &gt; 9.8%, 1.1205, IF(AVERAGEIF('TT History'!$B:$B, D7677, 'TT History'!$E:$E) &gt;= 8.5%, 1.1055, 1.0525)), 1.0525)</f>
        <v>94.470292623984434</v>
      </c>
    </row>
    <row r="7678" spans="1:8" x14ac:dyDescent="0.25">
      <c r="A7678" t="s">
        <v>176</v>
      </c>
      <c r="B7678" t="str">
        <f>VLOOKUP(C7678, olt_db!$B$2:$E$70, 2, 0)</f>
        <v>OLT-SMGN-Mega_Land</v>
      </c>
      <c r="C7678" t="s">
        <v>2034</v>
      </c>
      <c r="D7678" s="35" t="s">
        <v>3032</v>
      </c>
      <c r="E7678" s="35" t="s">
        <v>1978</v>
      </c>
      <c r="F7678" s="125">
        <v>2.9670333933743098</v>
      </c>
      <c r="G7678" s="126">
        <v>99.092744691321201</v>
      </c>
      <c r="H7678" s="37">
        <f>ACOS(COS(RADIANS(90-F7679)) * COS(RADIANS(90-F7678)) + SIN(RADIANS(90-F7679)) * SIN(RADIANS(90-F7678)) * COS(RADIANS(G7679-G7678))) * 6371392 * IFERROR(IF(AVERAGEIF('TT History'!$B:$B, D7678, 'TT History'!$E:$E) &gt; 9.8%, 1.1205, IF(AVERAGEIF('TT History'!$B:$B, D7678, 'TT History'!$E:$E) &gt;= 8.5%, 1.1055, 1.0525)), 1.0525)</f>
        <v>96.032299831773031</v>
      </c>
    </row>
    <row r="7679" spans="1:8" x14ac:dyDescent="0.25">
      <c r="A7679" t="s">
        <v>176</v>
      </c>
      <c r="B7679" t="str">
        <f>VLOOKUP(C7679, olt_db!$B$2:$E$70, 2, 0)</f>
        <v>OLT-SMGN-Mega_Land</v>
      </c>
      <c r="C7679" t="s">
        <v>2034</v>
      </c>
      <c r="D7679" s="35" t="s">
        <v>3032</v>
      </c>
      <c r="E7679" s="35" t="s">
        <v>1977</v>
      </c>
      <c r="F7679" s="125">
        <v>2.9669832766581798</v>
      </c>
      <c r="G7679" s="126">
        <v>99.091924614628695</v>
      </c>
      <c r="H7679" s="37">
        <f>ACOS(COS(RADIANS(90-F7680)) * COS(RADIANS(90-F7679)) + SIN(RADIANS(90-F7680)) * SIN(RADIANS(90-F7679)) * COS(RADIANS(G7680-G7679))) * 6371392 * IFERROR(IF(AVERAGEIF('TT History'!$B:$B, D7679, 'TT History'!$E:$E) &gt; 9.8%, 1.1205, IF(AVERAGEIF('TT History'!$B:$B, D7679, 'TT History'!$E:$E) &gt;= 8.5%, 1.1055, 1.0525)), 1.0525)</f>
        <v>77.765064329966791</v>
      </c>
    </row>
    <row r="7680" spans="1:8" x14ac:dyDescent="0.25">
      <c r="A7680" t="s">
        <v>176</v>
      </c>
      <c r="B7680" t="str">
        <f>VLOOKUP(C7680, olt_db!$B$2:$E$70, 2, 0)</f>
        <v>OLT-SMGN-Mega_Land</v>
      </c>
      <c r="C7680" t="s">
        <v>2034</v>
      </c>
      <c r="D7680" s="35" t="s">
        <v>3032</v>
      </c>
      <c r="E7680" s="35" t="s">
        <v>1976</v>
      </c>
      <c r="F7680" s="125">
        <v>2.96695993039922</v>
      </c>
      <c r="G7680" s="126">
        <v>99.091259700920901</v>
      </c>
      <c r="H7680" s="37">
        <f>ACOS(COS(RADIANS(90-F7681)) * COS(RADIANS(90-F7680)) + SIN(RADIANS(90-F7681)) * SIN(RADIANS(90-F7680)) * COS(RADIANS(G7681-G7680))) * 6371392 * IFERROR(IF(AVERAGEIF('TT History'!$B:$B, D7680, 'TT History'!$E:$E) &gt; 9.8%, 1.1205, IF(AVERAGEIF('TT History'!$B:$B, D7680, 'TT History'!$E:$E) &gt;= 8.5%, 1.1055, 1.0525)), 1.0525)</f>
        <v>47.94656512034306</v>
      </c>
    </row>
    <row r="7681" spans="1:8" x14ac:dyDescent="0.25">
      <c r="A7681" t="s">
        <v>176</v>
      </c>
      <c r="B7681" t="str">
        <f>VLOOKUP(C7681, olt_db!$B$2:$E$70, 2, 0)</f>
        <v>OLT-SMGN-Mega_Land</v>
      </c>
      <c r="C7681" t="s">
        <v>2034</v>
      </c>
      <c r="D7681" s="35" t="s">
        <v>3032</v>
      </c>
      <c r="E7681" s="35" t="s">
        <v>1975</v>
      </c>
      <c r="F7681" s="125">
        <v>2.9669442555768701</v>
      </c>
      <c r="G7681" s="126">
        <v>99.090849792105004</v>
      </c>
      <c r="H7681" s="37">
        <f>ACOS(COS(RADIANS(90-F7682)) * COS(RADIANS(90-F7681)) + SIN(RADIANS(90-F7682)) * SIN(RADIANS(90-F7681)) * COS(RADIANS(G7682-G7681))) * 6371392 * IFERROR(IF(AVERAGEIF('TT History'!$B:$B, D7681, 'TT History'!$E:$E) &gt; 9.8%, 1.1205, IF(AVERAGEIF('TT History'!$B:$B, D7681, 'TT History'!$E:$E) &gt;= 8.5%, 1.1055, 1.0525)), 1.0525)</f>
        <v>80.173363588491199</v>
      </c>
    </row>
    <row r="7682" spans="1:8" x14ac:dyDescent="0.25">
      <c r="A7682" t="s">
        <v>176</v>
      </c>
      <c r="B7682" t="str">
        <f>VLOOKUP(C7682, olt_db!$B$2:$E$70, 2, 0)</f>
        <v>OLT-SMGN-Mega_Land</v>
      </c>
      <c r="C7682" t="s">
        <v>2034</v>
      </c>
      <c r="D7682" s="35" t="s">
        <v>3032</v>
      </c>
      <c r="E7682" s="35" t="s">
        <v>1974</v>
      </c>
      <c r="F7682" s="125">
        <v>2.9669076897714799</v>
      </c>
      <c r="G7682" s="126">
        <v>99.090164841418598</v>
      </c>
      <c r="H7682" s="37">
        <f>ACOS(COS(RADIANS(90-F7683)) * COS(RADIANS(90-F7682)) + SIN(RADIANS(90-F7683)) * SIN(RADIANS(90-F7682)) * COS(RADIANS(G7683-G7682))) * 6371392 * IFERROR(IF(AVERAGEIF('TT History'!$B:$B, D7682, 'TT History'!$E:$E) &gt; 9.8%, 1.1205, IF(AVERAGEIF('TT History'!$B:$B, D7682, 'TT History'!$E:$E) &gt;= 8.5%, 1.1055, 1.0525)), 1.0525)</f>
        <v>99.028134898673031</v>
      </c>
    </row>
    <row r="7683" spans="1:8" x14ac:dyDescent="0.25">
      <c r="A7683" t="s">
        <v>176</v>
      </c>
      <c r="B7683" t="str">
        <f>VLOOKUP(C7683, olt_db!$B$2:$E$70, 2, 0)</f>
        <v>OLT-SMGN-Mega_Land</v>
      </c>
      <c r="C7683" t="s">
        <v>2034</v>
      </c>
      <c r="D7683" s="35" t="s">
        <v>3032</v>
      </c>
      <c r="E7683" s="35" t="s">
        <v>1973</v>
      </c>
      <c r="F7683" s="125">
        <v>2.9668124643485498</v>
      </c>
      <c r="G7683" s="126">
        <v>99.089322982100896</v>
      </c>
      <c r="H7683" s="37">
        <f>ACOS(COS(RADIANS(90-F7684)) * COS(RADIANS(90-F7683)) + SIN(RADIANS(90-F7684)) * SIN(RADIANS(90-F7683)) * COS(RADIANS(G7684-G7683))) * 6371392 * IFERROR(IF(AVERAGEIF('TT History'!$B:$B, D7683, 'TT History'!$E:$E) &gt; 9.8%, 1.1205, IF(AVERAGEIF('TT History'!$B:$B, D7683, 'TT History'!$E:$E) &gt;= 8.5%, 1.1055, 1.0525)), 1.0525)</f>
        <v>63.926818426825115</v>
      </c>
    </row>
    <row r="7684" spans="1:8" x14ac:dyDescent="0.25">
      <c r="A7684" t="s">
        <v>176</v>
      </c>
      <c r="B7684" t="str">
        <f>VLOOKUP(C7684, olt_db!$B$2:$E$70, 2, 0)</f>
        <v>OLT-SMGN-Mega_Land</v>
      </c>
      <c r="C7684" t="s">
        <v>2034</v>
      </c>
      <c r="D7684" s="35" t="s">
        <v>3032</v>
      </c>
      <c r="E7684" s="35" t="s">
        <v>2141</v>
      </c>
      <c r="F7684" s="125">
        <v>2.96676495995204</v>
      </c>
      <c r="G7684" s="126">
        <v>99.088778124802403</v>
      </c>
      <c r="H7684" s="37">
        <f>ACOS(COS(RADIANS(90-F7685)) * COS(RADIANS(90-F7684)) + SIN(RADIANS(90-F7685)) * SIN(RADIANS(90-F7684)) * COS(RADIANS(G7685-G7684))) * 6371392 * IFERROR(IF(AVERAGEIF('TT History'!$B:$B, D7684, 'TT History'!$E:$E) &gt; 9.8%, 1.1205, IF(AVERAGEIF('TT History'!$B:$B, D7684, 'TT History'!$E:$E) &gt;= 8.5%, 1.1055, 1.0525)), 1.0525)</f>
        <v>91.011112679739469</v>
      </c>
    </row>
    <row r="7685" spans="1:8" x14ac:dyDescent="0.25">
      <c r="A7685" t="s">
        <v>176</v>
      </c>
      <c r="B7685" t="str">
        <f>VLOOKUP(C7685, olt_db!$B$2:$E$70, 2, 0)</f>
        <v>OLT-SMGN-Mega_Land</v>
      </c>
      <c r="C7685" t="s">
        <v>2034</v>
      </c>
      <c r="D7685" s="35" t="s">
        <v>3032</v>
      </c>
      <c r="E7685" s="35" t="s">
        <v>2142</v>
      </c>
      <c r="F7685" s="125">
        <v>2.9664816917437502</v>
      </c>
      <c r="G7685" s="126">
        <v>99.088052975555996</v>
      </c>
      <c r="H7685" s="37">
        <f>ACOS(COS(RADIANS(90-F7686)) * COS(RADIANS(90-F7685)) + SIN(RADIANS(90-F7686)) * SIN(RADIANS(90-F7685)) * COS(RADIANS(G7686-G7685))) * 6371392 * IFERROR(IF(AVERAGEIF('TT History'!$B:$B, D7685, 'TT History'!$E:$E) &gt; 9.8%, 1.1205, IF(AVERAGEIF('TT History'!$B:$B, D7685, 'TT History'!$E:$E) &gt;= 8.5%, 1.1055, 1.0525)), 1.0525)</f>
        <v>37.956059169467778</v>
      </c>
    </row>
    <row r="7686" spans="1:8" x14ac:dyDescent="0.25">
      <c r="A7686" t="s">
        <v>176</v>
      </c>
      <c r="B7686" t="str">
        <f>VLOOKUP(C7686, olt_db!$B$2:$E$70, 2, 0)</f>
        <v>OLT-SMGN-Mega_Land</v>
      </c>
      <c r="C7686" t="s">
        <v>2034</v>
      </c>
      <c r="D7686" s="35" t="s">
        <v>3032</v>
      </c>
      <c r="E7686" s="35" t="s">
        <v>2143</v>
      </c>
      <c r="F7686" s="125">
        <v>2.9662840622325901</v>
      </c>
      <c r="G7686" s="126">
        <v>99.087795504768593</v>
      </c>
      <c r="H7686" s="37">
        <f>ACOS(COS(RADIANS(90-F7687)) * COS(RADIANS(90-F7686)) + SIN(RADIANS(90-F7687)) * SIN(RADIANS(90-F7686)) * COS(RADIANS(G7687-G7686))) * 6371392 * IFERROR(IF(AVERAGEIF('TT History'!$B:$B, D7686, 'TT History'!$E:$E) &gt; 9.8%, 1.1205, IF(AVERAGEIF('TT History'!$B:$B, D7686, 'TT History'!$E:$E) &gt;= 8.5%, 1.1055, 1.0525)), 1.0525)</f>
        <v>45.137931184782772</v>
      </c>
    </row>
    <row r="7687" spans="1:8" x14ac:dyDescent="0.25">
      <c r="A7687" t="s">
        <v>176</v>
      </c>
      <c r="B7687" t="str">
        <f>VLOOKUP(C7687, olt_db!$B$2:$E$70, 2, 0)</f>
        <v>OLT-SMGN-Mega_Land</v>
      </c>
      <c r="C7687" t="s">
        <v>2034</v>
      </c>
      <c r="D7687" s="35" t="s">
        <v>3032</v>
      </c>
      <c r="E7687" s="35" t="s">
        <v>2144</v>
      </c>
      <c r="F7687" s="125">
        <v>2.9659875661388702</v>
      </c>
      <c r="G7687" s="126">
        <v>99.087548546080697</v>
      </c>
      <c r="H7687" s="37">
        <f>ACOS(COS(RADIANS(90-F7688)) * COS(RADIANS(90-F7687)) + SIN(RADIANS(90-F7688)) * SIN(RADIANS(90-F7687)) * COS(RADIANS(G7688-G7687))) * 6371392 * IFERROR(IF(AVERAGEIF('TT History'!$B:$B, D7687, 'TT History'!$E:$E) &gt; 9.8%, 1.1205, IF(AVERAGEIF('TT History'!$B:$B, D7687, 'TT History'!$E:$E) &gt;= 8.5%, 1.1055, 1.0525)), 1.0525)</f>
        <v>54.8710470227103</v>
      </c>
    </row>
    <row r="7688" spans="1:8" x14ac:dyDescent="0.25">
      <c r="A7688" t="s">
        <v>176</v>
      </c>
      <c r="B7688" t="str">
        <f>VLOOKUP(C7688, olt_db!$B$2:$E$70, 2, 0)</f>
        <v>OLT-SMGN-Mega_Land</v>
      </c>
      <c r="C7688" t="s">
        <v>2034</v>
      </c>
      <c r="D7688" s="35" t="s">
        <v>3032</v>
      </c>
      <c r="E7688" s="35" t="s">
        <v>2145</v>
      </c>
      <c r="F7688" s="125">
        <v>2.9656223791352199</v>
      </c>
      <c r="G7688" s="126">
        <v>99.0872541553953</v>
      </c>
      <c r="H7688" s="37">
        <f>ACOS(COS(RADIANS(90-F7689)) * COS(RADIANS(90-F7688)) + SIN(RADIANS(90-F7689)) * SIN(RADIANS(90-F7688)) * COS(RADIANS(G7689-G7688))) * 6371392 * IFERROR(IF(AVERAGEIF('TT History'!$B:$B, D7688, 'TT History'!$E:$E) &gt; 9.8%, 1.1205, IF(AVERAGEIF('TT History'!$B:$B, D7688, 'TT History'!$E:$E) &gt;= 8.5%, 1.1055, 1.0525)), 1.0525)</f>
        <v>36.580394723829748</v>
      </c>
    </row>
    <row r="7689" spans="1:8" x14ac:dyDescent="0.25">
      <c r="A7689" t="s">
        <v>176</v>
      </c>
      <c r="B7689" t="str">
        <f>VLOOKUP(C7689, olt_db!$B$2:$E$70, 2, 0)</f>
        <v>OLT-SMGN-Mega_Land</v>
      </c>
      <c r="C7689" t="s">
        <v>2034</v>
      </c>
      <c r="D7689" s="35" t="s">
        <v>3032</v>
      </c>
      <c r="E7689" s="35" t="s">
        <v>2146</v>
      </c>
      <c r="F7689" s="125">
        <v>2.9653649037721102</v>
      </c>
      <c r="G7689" s="126">
        <v>99.087076740546195</v>
      </c>
      <c r="H7689" s="37">
        <f>ACOS(COS(RADIANS(90-F7690)) * COS(RADIANS(90-F7689)) + SIN(RADIANS(90-F7690)) * SIN(RADIANS(90-F7689)) * COS(RADIANS(G7690-G7689))) * 6371392 * IFERROR(IF(AVERAGEIF('TT History'!$B:$B, D7689, 'TT History'!$E:$E) &gt; 9.8%, 1.1205, IF(AVERAGEIF('TT History'!$B:$B, D7689, 'TT History'!$E:$E) &gt;= 8.5%, 1.1055, 1.0525)), 1.0525)</f>
        <v>62.579167897385425</v>
      </c>
    </row>
    <row r="7690" spans="1:8" x14ac:dyDescent="0.25">
      <c r="A7690" t="s">
        <v>176</v>
      </c>
      <c r="B7690" t="str">
        <f>VLOOKUP(C7690, olt_db!$B$2:$E$70, 2, 0)</f>
        <v>OLT-SMGN-Mega_Land</v>
      </c>
      <c r="C7690" t="s">
        <v>2034</v>
      </c>
      <c r="D7690" s="35" t="s">
        <v>3032</v>
      </c>
      <c r="E7690" s="35" t="s">
        <v>2147</v>
      </c>
      <c r="F7690" s="125">
        <v>2.9649564056528601</v>
      </c>
      <c r="G7690" s="126">
        <v>99.086731293105899</v>
      </c>
      <c r="H7690" s="37">
        <f>ACOS(COS(RADIANS(90-F7691)) * COS(RADIANS(90-F7690)) + SIN(RADIANS(90-F7691)) * SIN(RADIANS(90-F7690)) * COS(RADIANS(G7691-G7690))) * 6371392 * IFERROR(IF(AVERAGEIF('TT History'!$B:$B, D7690, 'TT History'!$E:$E) &gt; 9.8%, 1.1205, IF(AVERAGEIF('TT History'!$B:$B, D7690, 'TT History'!$E:$E) &gt;= 8.5%, 1.1055, 1.0525)), 1.0525)</f>
        <v>41.670511509197333</v>
      </c>
    </row>
    <row r="7691" spans="1:8" x14ac:dyDescent="0.25">
      <c r="A7691" t="s">
        <v>176</v>
      </c>
      <c r="B7691" t="str">
        <f>VLOOKUP(C7691, olt_db!$B$2:$E$70, 2, 0)</f>
        <v>OLT-SMGN-Mega_Land</v>
      </c>
      <c r="C7691" t="s">
        <v>2034</v>
      </c>
      <c r="D7691" s="35" t="s">
        <v>3032</v>
      </c>
      <c r="E7691" s="35" t="s">
        <v>2148</v>
      </c>
      <c r="F7691" s="125">
        <v>2.9646144619877499</v>
      </c>
      <c r="G7691" s="126">
        <v>99.086631975837705</v>
      </c>
      <c r="H7691" s="37">
        <f>ACOS(COS(RADIANS(90-F7692)) * COS(RADIANS(90-F7691)) + SIN(RADIANS(90-F7692)) * SIN(RADIANS(90-F7691)) * COS(RADIANS(G7692-G7691))) * 6371392 * IFERROR(IF(AVERAGEIF('TT History'!$B:$B, D7691, 'TT History'!$E:$E) &gt; 9.8%, 1.1205, IF(AVERAGEIF('TT History'!$B:$B, D7691, 'TT History'!$E:$E) &gt;= 8.5%, 1.1055, 1.0525)), 1.0525)</f>
        <v>49.065784933582222</v>
      </c>
    </row>
    <row r="7692" spans="1:8" x14ac:dyDescent="0.25">
      <c r="A7692" t="s">
        <v>176</v>
      </c>
      <c r="B7692" t="str">
        <f>VLOOKUP(C7692, olt_db!$B$2:$E$70, 2, 0)</f>
        <v>OLT-SMGN-Mega_Land</v>
      </c>
      <c r="C7692" t="s">
        <v>2034</v>
      </c>
      <c r="D7692" s="35" t="s">
        <v>3032</v>
      </c>
      <c r="E7692" s="35" t="s">
        <v>2149</v>
      </c>
      <c r="F7692" s="125">
        <v>2.9642718208369399</v>
      </c>
      <c r="G7692" s="126">
        <v>99.086390105017998</v>
      </c>
      <c r="H7692" s="37">
        <f>ACOS(COS(RADIANS(90-F7693)) * COS(RADIANS(90-F7692)) + SIN(RADIANS(90-F7693)) * SIN(RADIANS(90-F7692)) * COS(RADIANS(G7693-G7692))) * 6371392 * IFERROR(IF(AVERAGEIF('TT History'!$B:$B, D7692, 'TT History'!$E:$E) &gt; 9.8%, 1.1205, IF(AVERAGEIF('TT History'!$B:$B, D7692, 'TT History'!$E:$E) &gt;= 8.5%, 1.1055, 1.0525)), 1.0525)</f>
        <v>45.797635360527863</v>
      </c>
    </row>
    <row r="7693" spans="1:8" x14ac:dyDescent="0.25">
      <c r="A7693" t="s">
        <v>176</v>
      </c>
      <c r="B7693" t="str">
        <f>VLOOKUP(C7693, olt_db!$B$2:$E$70, 2, 0)</f>
        <v>OLT-SMGN-Mega_Land</v>
      </c>
      <c r="C7693" t="s">
        <v>2034</v>
      </c>
      <c r="D7693" s="35" t="s">
        <v>3032</v>
      </c>
      <c r="E7693" s="35" t="s">
        <v>2150</v>
      </c>
      <c r="F7693" s="125">
        <v>2.9639789254848101</v>
      </c>
      <c r="G7693" s="126">
        <v>99.086130281352695</v>
      </c>
      <c r="H7693" s="37">
        <f>ACOS(COS(RADIANS(90-F7694)) * COS(RADIANS(90-F7693)) + SIN(RADIANS(90-F7694)) * SIN(RADIANS(90-F7693)) * COS(RADIANS(G7694-G7693))) * 6371392 * IFERROR(IF(AVERAGEIF('TT History'!$B:$B, D7693, 'TT History'!$E:$E) &gt; 9.8%, 1.1205, IF(AVERAGEIF('TT History'!$B:$B, D7693, 'TT History'!$E:$E) &gt;= 8.5%, 1.1055, 1.0525)), 1.0525)</f>
        <v>41.282556880679373</v>
      </c>
    </row>
    <row r="7694" spans="1:8" x14ac:dyDescent="0.25">
      <c r="A7694" t="s">
        <v>176</v>
      </c>
      <c r="B7694" t="str">
        <f>VLOOKUP(C7694, olt_db!$B$2:$E$70, 2, 0)</f>
        <v>OLT-SMGN-Mega_Land</v>
      </c>
      <c r="C7694" t="s">
        <v>2034</v>
      </c>
      <c r="D7694" s="35" t="s">
        <v>3032</v>
      </c>
      <c r="E7694" s="35" t="s">
        <v>2151</v>
      </c>
      <c r="F7694" s="125">
        <v>2.9637454634793299</v>
      </c>
      <c r="G7694" s="126">
        <v>99.085865525242696</v>
      </c>
      <c r="H7694" s="37">
        <f>ACOS(COS(RADIANS(90-F7695)) * COS(RADIANS(90-F7694)) + SIN(RADIANS(90-F7695)) * SIN(RADIANS(90-F7694)) * COS(RADIANS(G7695-G7694))) * 6371392 * IFERROR(IF(AVERAGEIF('TT History'!$B:$B, D7694, 'TT History'!$E:$E) &gt; 9.8%, 1.1205, IF(AVERAGEIF('TT History'!$B:$B, D7694, 'TT History'!$E:$E) &gt;= 8.5%, 1.1055, 1.0525)), 1.0525)</f>
        <v>49.879366986631467</v>
      </c>
    </row>
    <row r="7695" spans="1:8" x14ac:dyDescent="0.25">
      <c r="A7695" t="s">
        <v>176</v>
      </c>
      <c r="B7695" t="str">
        <f>VLOOKUP(C7695, olt_db!$B$2:$E$70, 2, 0)</f>
        <v>OLT-SMGN-Mega_Land</v>
      </c>
      <c r="C7695" t="s">
        <v>2034</v>
      </c>
      <c r="D7695" s="35" t="s">
        <v>3032</v>
      </c>
      <c r="E7695" s="35" t="s">
        <v>2152</v>
      </c>
      <c r="F7695" s="125">
        <v>2.9634809434206799</v>
      </c>
      <c r="G7695" s="126">
        <v>99.0855309314789</v>
      </c>
      <c r="H7695" s="37">
        <f>ACOS(COS(RADIANS(90-F7696)) * COS(RADIANS(90-F7695)) + SIN(RADIANS(90-F7696)) * SIN(RADIANS(90-F7695)) * COS(RADIANS(G7696-G7695))) * 6371392 * IFERROR(IF(AVERAGEIF('TT History'!$B:$B, D7695, 'TT History'!$E:$E) &gt; 9.8%, 1.1205, IF(AVERAGEIF('TT History'!$B:$B, D7695, 'TT History'!$E:$E) &gt;= 8.5%, 1.1055, 1.0525)), 1.0525)</f>
        <v>50.72311816653125</v>
      </c>
    </row>
    <row r="7696" spans="1:8" x14ac:dyDescent="0.25">
      <c r="A7696" t="s">
        <v>176</v>
      </c>
      <c r="B7696" t="str">
        <f>VLOOKUP(C7696, olt_db!$B$2:$E$70, 2, 0)</f>
        <v>OLT-SMGN-Mega_Land</v>
      </c>
      <c r="C7696" t="s">
        <v>2034</v>
      </c>
      <c r="D7696" s="35" t="s">
        <v>3032</v>
      </c>
      <c r="E7696" s="35" t="s">
        <v>2153</v>
      </c>
      <c r="F7696" s="125">
        <v>2.9632463972085001</v>
      </c>
      <c r="G7696" s="126">
        <v>99.085166014387298</v>
      </c>
      <c r="H7696" s="37">
        <f>ACOS(COS(RADIANS(90-F7697)) * COS(RADIANS(90-F7696)) + SIN(RADIANS(90-F7697)) * SIN(RADIANS(90-F7696)) * COS(RADIANS(G7697-G7696))) * 6371392 * IFERROR(IF(AVERAGEIF('TT History'!$B:$B, D7696, 'TT History'!$E:$E) &gt; 9.8%, 1.1205, IF(AVERAGEIF('TT History'!$B:$B, D7696, 'TT History'!$E:$E) &gt;= 8.5%, 1.1055, 1.0525)), 1.0525)</f>
        <v>45.816708739909004</v>
      </c>
    </row>
    <row r="7697" spans="1:9" x14ac:dyDescent="0.25">
      <c r="A7697" t="s">
        <v>176</v>
      </c>
      <c r="B7697" t="str">
        <f>VLOOKUP(C7697, olt_db!$B$2:$E$70, 2, 0)</f>
        <v>OLT-SMGN-Mega_Land</v>
      </c>
      <c r="C7697" t="s">
        <v>2034</v>
      </c>
      <c r="D7697" s="35" t="s">
        <v>3032</v>
      </c>
      <c r="E7697" s="35" t="s">
        <v>2154</v>
      </c>
      <c r="F7697" s="125">
        <v>2.9630428149571202</v>
      </c>
      <c r="G7697" s="126">
        <v>99.084831205888605</v>
      </c>
      <c r="H7697" s="37">
        <f>ACOS(COS(RADIANS(90-F7698)) * COS(RADIANS(90-F7697)) + SIN(RADIANS(90-F7698)) * SIN(RADIANS(90-F7697)) * COS(RADIANS(G7698-G7697))) * 6371392 * IFERROR(IF(AVERAGEIF('TT History'!$B:$B, D7697, 'TT History'!$E:$E) &gt; 9.8%, 1.1205, IF(AVERAGEIF('TT History'!$B:$B, D7697, 'TT History'!$E:$E) &gt;= 8.5%, 1.1055, 1.0525)), 1.0525)</f>
        <v>36.223390548655097</v>
      </c>
    </row>
    <row r="7698" spans="1:9" x14ac:dyDescent="0.25">
      <c r="A7698" t="s">
        <v>176</v>
      </c>
      <c r="B7698" t="str">
        <f>VLOOKUP(C7698, olt_db!$B$2:$E$70, 2, 0)</f>
        <v>OLT-SMGN-Mega_Land</v>
      </c>
      <c r="C7698" t="s">
        <v>2034</v>
      </c>
      <c r="D7698" s="35" t="s">
        <v>3032</v>
      </c>
      <c r="E7698" s="35" t="s">
        <v>2155</v>
      </c>
      <c r="F7698" s="125">
        <v>2.96290085412133</v>
      </c>
      <c r="G7698" s="126">
        <v>99.084555818811396</v>
      </c>
      <c r="H7698" s="37">
        <f>ACOS(COS(RADIANS(90-F7699)) * COS(RADIANS(90-F7698)) + SIN(RADIANS(90-F7699)) * SIN(RADIANS(90-F7698)) * COS(RADIANS(G7699-G7698))) * 6371392 * IFERROR(IF(AVERAGEIF('TT History'!$B:$B, D7698, 'TT History'!$E:$E) &gt; 9.8%, 1.1205, IF(AVERAGEIF('TT History'!$B:$B, D7698, 'TT History'!$E:$E) &gt;= 8.5%, 1.1055, 1.0525)), 1.0525)</f>
        <v>42.413304822135402</v>
      </c>
    </row>
    <row r="7699" spans="1:9" x14ac:dyDescent="0.25">
      <c r="A7699" t="s">
        <v>176</v>
      </c>
      <c r="B7699" t="str">
        <f>VLOOKUP(C7699, olt_db!$B$2:$E$70, 2, 0)</f>
        <v>OLT-SMGN-Mega_Land</v>
      </c>
      <c r="C7699" t="s">
        <v>2034</v>
      </c>
      <c r="D7699" s="35" t="s">
        <v>3032</v>
      </c>
      <c r="E7699" s="35" t="s">
        <v>2036</v>
      </c>
      <c r="F7699" s="125">
        <v>2.96270321485127</v>
      </c>
      <c r="G7699" s="126">
        <v>99.084251669698702</v>
      </c>
      <c r="H7699" s="37">
        <f>ACOS(COS(RADIANS(90-F7700)) * COS(RADIANS(90-F7699)) + SIN(RADIANS(90-F7700)) * SIN(RADIANS(90-F7699)) * COS(RADIANS(G7700-G7699))) * 6371392 * IFERROR(IF(AVERAGEIF('TT History'!$B:$B, D7699, 'TT History'!$E:$E) &gt; 9.8%, 1.1205, IF(AVERAGEIF('TT History'!$B:$B, D7699, 'TT History'!$E:$E) &gt;= 8.5%, 1.1055, 1.0525)), 1.0525)</f>
        <v>70.44758293563882</v>
      </c>
    </row>
    <row r="7700" spans="1:9" x14ac:dyDescent="0.25">
      <c r="A7700" t="s">
        <v>176</v>
      </c>
      <c r="B7700" t="str">
        <f>VLOOKUP(C7700, olt_db!$B$2:$E$70, 2, 0)</f>
        <v>OLT-SMGN-Mega_Land</v>
      </c>
      <c r="C7700" t="s">
        <v>2034</v>
      </c>
      <c r="D7700" s="35" t="s">
        <v>3032</v>
      </c>
      <c r="E7700" s="35" t="s">
        <v>2037</v>
      </c>
      <c r="F7700" s="125">
        <v>2.96239334636366</v>
      </c>
      <c r="G7700" s="126">
        <v>99.083734958134201</v>
      </c>
      <c r="H7700" s="37">
        <f>ACOS(COS(RADIANS(90-F7701)) * COS(RADIANS(90-F7700)) + SIN(RADIANS(90-F7701)) * SIN(RADIANS(90-F7700)) * COS(RADIANS(G7701-G7700))) * 6371392 * IFERROR(IF(AVERAGEIF('TT History'!$B:$B, D7700, 'TT History'!$E:$E) &gt; 9.8%, 1.1205, IF(AVERAGEIF('TT History'!$B:$B, D7700, 'TT History'!$E:$E) &gt;= 8.5%, 1.1055, 1.0525)), 1.0525)</f>
        <v>48.942917792058161</v>
      </c>
    </row>
    <row r="7701" spans="1:9" x14ac:dyDescent="0.25">
      <c r="A7701" t="s">
        <v>176</v>
      </c>
      <c r="B7701" t="str">
        <f>VLOOKUP(C7701, olt_db!$B$2:$E$70, 2, 0)</f>
        <v>OLT-SMGN-Mega_Land</v>
      </c>
      <c r="C7701" t="s">
        <v>2034</v>
      </c>
      <c r="D7701" s="35" t="s">
        <v>3032</v>
      </c>
      <c r="E7701" s="35" t="s">
        <v>2038</v>
      </c>
      <c r="F7701" s="125">
        <v>2.9622020796186401</v>
      </c>
      <c r="G7701" s="126">
        <v>99.083362593593293</v>
      </c>
      <c r="H7701" s="37">
        <f>ACOS(COS(RADIANS(90-F7702)) * COS(RADIANS(90-F7701)) + SIN(RADIANS(90-F7702)) * SIN(RADIANS(90-F7701)) * COS(RADIANS(G7702-G7701))) * 6371392 * IFERROR(IF(AVERAGEIF('TT History'!$B:$B, D7701, 'TT History'!$E:$E) &gt; 9.8%, 1.1205, IF(AVERAGEIF('TT History'!$B:$B, D7701, 'TT History'!$E:$E) &gt;= 8.5%, 1.1055, 1.0525)), 1.0525)</f>
        <v>22.898218098952597</v>
      </c>
    </row>
    <row r="7702" spans="1:9" x14ac:dyDescent="0.25">
      <c r="A7702" t="s">
        <v>176</v>
      </c>
      <c r="B7702" t="str">
        <f>VLOOKUP(C7702, olt_db!$B$2:$E$70, 2, 0)</f>
        <v>OLT-SMGN-Mega_Land</v>
      </c>
      <c r="C7702" t="s">
        <v>2034</v>
      </c>
      <c r="D7702" s="35" t="s">
        <v>3032</v>
      </c>
      <c r="E7702" s="35" t="s">
        <v>2039</v>
      </c>
      <c r="F7702" s="125">
        <v>2.9623673700758402</v>
      </c>
      <c r="G7702" s="126">
        <v>99.083257782883507</v>
      </c>
      <c r="H7702" s="37">
        <f>(ACOS(COS(RADIANS(90-olt_db!F43)) * COS(RADIANS(90-F7702)) + SIN(RADIANS(90-olt_db!F43)) * SIN(RADIANS(90-F7702)) * COS(RADIANS(olt_db!G43-G7702))) * 6371392)*1.105</f>
        <v>12.748178877257191</v>
      </c>
      <c r="I7702">
        <v>7</v>
      </c>
    </row>
    <row r="7703" spans="1:9" x14ac:dyDescent="0.25">
      <c r="A7703" t="s">
        <v>176</v>
      </c>
      <c r="B7703" t="str">
        <f>VLOOKUP(C7703, olt_db!$B$2:$E$70, 2, 0)</f>
        <v>OLT-SMGN-Mega_Land</v>
      </c>
      <c r="C7703" t="s">
        <v>2034</v>
      </c>
      <c r="D7703" s="22" t="s">
        <v>3033</v>
      </c>
      <c r="E7703" s="22" t="s">
        <v>2742</v>
      </c>
      <c r="F7703" s="138">
        <v>2.9426861914109499</v>
      </c>
      <c r="G7703" s="139">
        <v>99.115541621731296</v>
      </c>
      <c r="H7703" s="100">
        <f>ACOS(COS(RADIANS(90-F7704)) * COS(RADIANS(90-F7703)) + SIN(RADIANS(90-F7704)) * SIN(RADIANS(90-F7703)) * COS(RADIANS(G7704-G7703))) * 6371392 * IFERROR(IF(AVERAGEIF('TT History'!$B:$B, D7703, 'TT History'!$E:$E) &gt; 9.8%, 1.1205, IF(AVERAGEIF('TT History'!$B:$B, D7703, 'TT History'!$E:$E) &gt;= 8.5%, 1.1055, 1.0525)), 1.0525)</f>
        <v>20.698341941677384</v>
      </c>
    </row>
    <row r="7704" spans="1:9" x14ac:dyDescent="0.25">
      <c r="A7704" t="s">
        <v>176</v>
      </c>
      <c r="B7704" t="str">
        <f>VLOOKUP(C7704, olt_db!$B$2:$E$70, 2, 0)</f>
        <v>OLT-SMGN-Mega_Land</v>
      </c>
      <c r="C7704" t="s">
        <v>2034</v>
      </c>
      <c r="D7704" s="22" t="s">
        <v>3033</v>
      </c>
      <c r="E7704" s="22" t="s">
        <v>2743</v>
      </c>
      <c r="F7704" s="138">
        <v>2.94271596499292</v>
      </c>
      <c r="G7704" s="139">
        <v>99.115716178698307</v>
      </c>
      <c r="H7704" s="100">
        <f>ACOS(COS(RADIANS(90-F7705)) * COS(RADIANS(90-F7704)) + SIN(RADIANS(90-F7705)) * SIN(RADIANS(90-F7704)) * COS(RADIANS(G7705-G7704))) * 6371392 * IFERROR(IF(AVERAGEIF('TT History'!$B:$B, D7704, 'TT History'!$E:$E) &gt; 9.8%, 1.1205, IF(AVERAGEIF('TT History'!$B:$B, D7704, 'TT History'!$E:$E) &gt;= 8.5%, 1.1055, 1.0525)), 1.0525)</f>
        <v>20.027034561996931</v>
      </c>
    </row>
    <row r="7705" spans="1:9" x14ac:dyDescent="0.25">
      <c r="A7705" t="s">
        <v>176</v>
      </c>
      <c r="B7705" t="str">
        <f>VLOOKUP(C7705, olt_db!$B$2:$E$70, 2, 0)</f>
        <v>OLT-SMGN-Mega_Land</v>
      </c>
      <c r="C7705" t="s">
        <v>2034</v>
      </c>
      <c r="D7705" s="22" t="s">
        <v>3033</v>
      </c>
      <c r="E7705" s="22" t="s">
        <v>2744</v>
      </c>
      <c r="F7705" s="138">
        <v>2.9427523061959202</v>
      </c>
      <c r="G7705" s="139">
        <v>99.115883610034004</v>
      </c>
      <c r="H7705" s="100">
        <f>ACOS(COS(RADIANS(90-F7706)) * COS(RADIANS(90-F7705)) + SIN(RADIANS(90-F7706)) * SIN(RADIANS(90-F7705)) * COS(RADIANS(G7706-G7705))) * 6371392 * IFERROR(IF(AVERAGEIF('TT History'!$B:$B, D7705, 'TT History'!$E:$E) &gt; 9.8%, 1.1205, IF(AVERAGEIF('TT History'!$B:$B, D7705, 'TT History'!$E:$E) &gt;= 8.5%, 1.1055, 1.0525)), 1.0525)</f>
        <v>10.285052843070803</v>
      </c>
    </row>
    <row r="7706" spans="1:9" x14ac:dyDescent="0.25">
      <c r="A7706" t="s">
        <v>176</v>
      </c>
      <c r="B7706" t="str">
        <f>VLOOKUP(C7706, olt_db!$B$2:$E$70, 2, 0)</f>
        <v>OLT-SMGN-Mega_Land</v>
      </c>
      <c r="C7706" t="s">
        <v>2034</v>
      </c>
      <c r="D7706" s="22" t="s">
        <v>3033</v>
      </c>
      <c r="E7706" s="22" t="s">
        <v>2745</v>
      </c>
      <c r="F7706" s="138">
        <v>2.9428176902943401</v>
      </c>
      <c r="G7706" s="139">
        <v>99.115942394853803</v>
      </c>
      <c r="H7706" s="100">
        <f>ACOS(COS(RADIANS(90-F7707)) * COS(RADIANS(90-F7706)) + SIN(RADIANS(90-F7707)) * SIN(RADIANS(90-F7706)) * COS(RADIANS(G7707-G7706))) * 6371392 * IFERROR(IF(AVERAGEIF('TT History'!$B:$B, D7706, 'TT History'!$E:$E) &gt; 9.8%, 1.1205, IF(AVERAGEIF('TT History'!$B:$B, D7706, 'TT History'!$E:$E) &gt;= 8.5%, 1.1055, 1.0525)), 1.0525)</f>
        <v>16.797303485474039</v>
      </c>
    </row>
    <row r="7707" spans="1:9" x14ac:dyDescent="0.25">
      <c r="A7707" t="s">
        <v>176</v>
      </c>
      <c r="B7707" t="str">
        <f>VLOOKUP(C7707, olt_db!$B$2:$E$70, 2, 0)</f>
        <v>OLT-SMGN-Mega_Land</v>
      </c>
      <c r="C7707" t="s">
        <v>2034</v>
      </c>
      <c r="D7707" s="22" t="s">
        <v>3033</v>
      </c>
      <c r="E7707" s="22" t="s">
        <v>2746</v>
      </c>
      <c r="F7707" s="138">
        <v>2.9428570930988802</v>
      </c>
      <c r="G7707" s="139">
        <v>99.116080583396993</v>
      </c>
      <c r="H7707" s="100">
        <f>ACOS(COS(RADIANS(90-F7708)) * COS(RADIANS(90-F7707)) + SIN(RADIANS(90-F7708)) * SIN(RADIANS(90-F7707)) * COS(RADIANS(G7708-G7707))) * 6371392 * IFERROR(IF(AVERAGEIF('TT History'!$B:$B, D7707, 'TT History'!$E:$E) &gt; 9.8%, 1.1205, IF(AVERAGEIF('TT History'!$B:$B, D7707, 'TT History'!$E:$E) &gt;= 8.5%, 1.1055, 1.0525)), 1.0525)</f>
        <v>15.392751609761262</v>
      </c>
    </row>
    <row r="7708" spans="1:9" x14ac:dyDescent="0.25">
      <c r="A7708" t="s">
        <v>176</v>
      </c>
      <c r="B7708" t="str">
        <f>VLOOKUP(C7708, olt_db!$B$2:$E$70, 2, 0)</f>
        <v>OLT-SMGN-Mega_Land</v>
      </c>
      <c r="C7708" t="s">
        <v>2034</v>
      </c>
      <c r="D7708" s="22" t="s">
        <v>3033</v>
      </c>
      <c r="E7708" s="22" t="s">
        <v>2747</v>
      </c>
      <c r="F7708" s="138">
        <v>2.9428936598282198</v>
      </c>
      <c r="G7708" s="139">
        <v>99.116207083250799</v>
      </c>
      <c r="H7708" s="100">
        <f>ACOS(COS(RADIANS(90-F7709)) * COS(RADIANS(90-F7708)) + SIN(RADIANS(90-F7709)) * SIN(RADIANS(90-F7708)) * COS(RADIANS(G7709-G7708))) * 6371392 * IFERROR(IF(AVERAGEIF('TT History'!$B:$B, D7708, 'TT History'!$E:$E) &gt; 9.8%, 1.1205, IF(AVERAGEIF('TT History'!$B:$B, D7708, 'TT History'!$E:$E) &gt;= 8.5%, 1.1055, 1.0525)), 1.0525)</f>
        <v>16.64472920972343</v>
      </c>
    </row>
    <row r="7709" spans="1:9" x14ac:dyDescent="0.25">
      <c r="A7709" t="s">
        <v>176</v>
      </c>
      <c r="B7709" t="str">
        <f>VLOOKUP(C7709, olt_db!$B$2:$E$70, 2, 0)</f>
        <v>OLT-SMGN-Mega_Land</v>
      </c>
      <c r="C7709" t="s">
        <v>2034</v>
      </c>
      <c r="D7709" s="22" t="s">
        <v>3033</v>
      </c>
      <c r="E7709" s="22" t="s">
        <v>2748</v>
      </c>
      <c r="F7709" s="138">
        <v>2.9429264625015299</v>
      </c>
      <c r="G7709" s="139">
        <v>99.116345645610295</v>
      </c>
      <c r="H7709" s="100">
        <f>ACOS(COS(RADIANS(90-F7710)) * COS(RADIANS(90-F7709)) + SIN(RADIANS(90-F7710)) * SIN(RADIANS(90-F7709)) * COS(RADIANS(G7710-G7709))) * 6371392 * IFERROR(IF(AVERAGEIF('TT History'!$B:$B, D7709, 'TT History'!$E:$E) &gt; 9.8%, 1.1205, IF(AVERAGEIF('TT History'!$B:$B, D7709, 'TT History'!$E:$E) &gt;= 8.5%, 1.1055, 1.0525)), 1.0525)</f>
        <v>16.250733237244862</v>
      </c>
    </row>
    <row r="7710" spans="1:9" x14ac:dyDescent="0.25">
      <c r="A7710" t="s">
        <v>176</v>
      </c>
      <c r="B7710" t="str">
        <f>VLOOKUP(C7710, olt_db!$B$2:$E$70, 2, 0)</f>
        <v>OLT-SMGN-Mega_Land</v>
      </c>
      <c r="C7710" t="s">
        <v>2034</v>
      </c>
      <c r="D7710" s="22" t="s">
        <v>3033</v>
      </c>
      <c r="E7710" s="22" t="s">
        <v>2749</v>
      </c>
      <c r="F7710" s="138">
        <v>2.9429713298457898</v>
      </c>
      <c r="G7710" s="139">
        <v>99.116477218721599</v>
      </c>
      <c r="H7710" s="100">
        <f>ACOS(COS(RADIANS(90-F7711)) * COS(RADIANS(90-F7710)) + SIN(RADIANS(90-F7711)) * SIN(RADIANS(90-F7710)) * COS(RADIANS(G7711-G7710))) * 6371392 * IFERROR(IF(AVERAGEIF('TT History'!$B:$B, D7710, 'TT History'!$E:$E) &gt; 9.8%, 1.1205, IF(AVERAGEIF('TT History'!$B:$B, D7710, 'TT History'!$E:$E) &gt;= 8.5%, 1.1055, 1.0525)), 1.0525)</f>
        <v>14.296339603251656</v>
      </c>
    </row>
    <row r="7711" spans="1:9" x14ac:dyDescent="0.25">
      <c r="A7711" t="s">
        <v>176</v>
      </c>
      <c r="B7711" t="str">
        <f>VLOOKUP(C7711, olt_db!$B$2:$E$70, 2, 0)</f>
        <v>OLT-SMGN-Mega_Land</v>
      </c>
      <c r="C7711" t="s">
        <v>2034</v>
      </c>
      <c r="D7711" s="22" t="s">
        <v>3033</v>
      </c>
      <c r="E7711" s="22" t="s">
        <v>2750</v>
      </c>
      <c r="F7711" s="138">
        <v>2.94300472861174</v>
      </c>
      <c r="G7711" s="139">
        <v>99.116594866184201</v>
      </c>
      <c r="H7711" s="100">
        <f>ACOS(COS(RADIANS(90-F7712)) * COS(RADIANS(90-F7711)) + SIN(RADIANS(90-F7712)) * SIN(RADIANS(90-F7711)) * COS(RADIANS(G7712-G7711))) * 6371392 * IFERROR(IF(AVERAGEIF('TT History'!$B:$B, D7711, 'TT History'!$E:$E) &gt; 9.8%, 1.1205, IF(AVERAGEIF('TT History'!$B:$B, D7711, 'TT History'!$E:$E) &gt;= 8.5%, 1.1055, 1.0525)), 1.0525)</f>
        <v>16.478325970247177</v>
      </c>
    </row>
    <row r="7712" spans="1:9" x14ac:dyDescent="0.25">
      <c r="A7712" t="s">
        <v>176</v>
      </c>
      <c r="B7712" t="str">
        <f>VLOOKUP(C7712, olt_db!$B$2:$E$70, 2, 0)</f>
        <v>OLT-SMGN-Mega_Land</v>
      </c>
      <c r="C7712" t="s">
        <v>2034</v>
      </c>
      <c r="D7712" s="22" t="s">
        <v>3033</v>
      </c>
      <c r="E7712" s="22" t="s">
        <v>2751</v>
      </c>
      <c r="F7712" s="138">
        <v>2.9430478415204502</v>
      </c>
      <c r="G7712" s="139">
        <v>99.116729071213499</v>
      </c>
      <c r="H7712" s="100">
        <f>ACOS(COS(RADIANS(90-F7713)) * COS(RADIANS(90-F7712)) + SIN(RADIANS(90-F7713)) * SIN(RADIANS(90-F7712)) * COS(RADIANS(G7713-G7712))) * 6371392 * IFERROR(IF(AVERAGEIF('TT History'!$B:$B, D7712, 'TT History'!$E:$E) &gt; 9.8%, 1.1205, IF(AVERAGEIF('TT History'!$B:$B, D7712, 'TT History'!$E:$E) &gt;= 8.5%, 1.1055, 1.0525)), 1.0525)</f>
        <v>15.361582960352179</v>
      </c>
    </row>
    <row r="7713" spans="1:8" x14ac:dyDescent="0.25">
      <c r="A7713" t="s">
        <v>176</v>
      </c>
      <c r="B7713" t="str">
        <f>VLOOKUP(C7713, olt_db!$B$2:$E$70, 2, 0)</f>
        <v>OLT-SMGN-Mega_Land</v>
      </c>
      <c r="C7713" t="s">
        <v>2034</v>
      </c>
      <c r="D7713" s="22" t="s">
        <v>3033</v>
      </c>
      <c r="E7713" s="22" t="s">
        <v>2752</v>
      </c>
      <c r="F7713" s="138">
        <v>2.9430852223476802</v>
      </c>
      <c r="G7713" s="139">
        <v>99.116855055271401</v>
      </c>
      <c r="H7713" s="100">
        <f>ACOS(COS(RADIANS(90-F7714)) * COS(RADIANS(90-F7713)) + SIN(RADIANS(90-F7714)) * SIN(RADIANS(90-F7713)) * COS(RADIANS(G7714-G7713))) * 6371392 * IFERROR(IF(AVERAGEIF('TT History'!$B:$B, D7713, 'TT History'!$E:$E) &gt; 9.8%, 1.1205, IF(AVERAGEIF('TT History'!$B:$B, D7713, 'TT History'!$E:$E) &gt;= 8.5%, 1.1055, 1.0525)), 1.0525)</f>
        <v>19.391736488320625</v>
      </c>
    </row>
    <row r="7714" spans="1:8" x14ac:dyDescent="0.25">
      <c r="A7714" t="s">
        <v>176</v>
      </c>
      <c r="B7714" t="str">
        <f>VLOOKUP(C7714, olt_db!$B$2:$E$70, 2, 0)</f>
        <v>OLT-SMGN-Mega_Land</v>
      </c>
      <c r="C7714" t="s">
        <v>2034</v>
      </c>
      <c r="D7714" s="22" t="s">
        <v>3033</v>
      </c>
      <c r="E7714" s="22" t="s">
        <v>2753</v>
      </c>
      <c r="F7714" s="138">
        <v>2.9431334235564099</v>
      </c>
      <c r="G7714" s="139">
        <v>99.117013782648598</v>
      </c>
      <c r="H7714" s="100">
        <f>ACOS(COS(RADIANS(90-F7715)) * COS(RADIANS(90-F7714)) + SIN(RADIANS(90-F7715)) * SIN(RADIANS(90-F7714)) * COS(RADIANS(G7715-G7714))) * 6371392 * IFERROR(IF(AVERAGEIF('TT History'!$B:$B, D7714, 'TT History'!$E:$E) &gt; 9.8%, 1.1205, IF(AVERAGEIF('TT History'!$B:$B, D7714, 'TT History'!$E:$E) &gt;= 8.5%, 1.1055, 1.0525)), 1.0525)</f>
        <v>17.948253156241599</v>
      </c>
    </row>
    <row r="7715" spans="1:8" x14ac:dyDescent="0.25">
      <c r="A7715" t="s">
        <v>176</v>
      </c>
      <c r="B7715" t="str">
        <f>VLOOKUP(C7715, olt_db!$B$2:$E$70, 2, 0)</f>
        <v>OLT-SMGN-Mega_Land</v>
      </c>
      <c r="C7715" t="s">
        <v>2034</v>
      </c>
      <c r="D7715" s="22" t="s">
        <v>3033</v>
      </c>
      <c r="E7715" s="22" t="s">
        <v>2754</v>
      </c>
      <c r="F7715" s="138">
        <v>2.9431898603206701</v>
      </c>
      <c r="G7715" s="139">
        <v>99.117156563214195</v>
      </c>
      <c r="H7715" s="100">
        <f>ACOS(COS(RADIANS(90-F7716)) * COS(RADIANS(90-F7715)) + SIN(RADIANS(90-F7716)) * SIN(RADIANS(90-F7715)) * COS(RADIANS(G7716-G7715))) * 6371392 * IFERROR(IF(AVERAGEIF('TT History'!$B:$B, D7715, 'TT History'!$E:$E) &gt; 9.8%, 1.1205, IF(AVERAGEIF('TT History'!$B:$B, D7715, 'TT History'!$E:$E) &gt;= 8.5%, 1.1055, 1.0525)), 1.0525)</f>
        <v>17.618945798395579</v>
      </c>
    </row>
    <row r="7716" spans="1:8" x14ac:dyDescent="0.25">
      <c r="A7716" t="s">
        <v>176</v>
      </c>
      <c r="B7716" t="str">
        <f>VLOOKUP(C7716, olt_db!$B$2:$E$70, 2, 0)</f>
        <v>OLT-SMGN-Mega_Land</v>
      </c>
      <c r="C7716" t="s">
        <v>2034</v>
      </c>
      <c r="D7716" s="22" t="s">
        <v>3033</v>
      </c>
      <c r="E7716" s="22" t="s">
        <v>2755</v>
      </c>
      <c r="F7716" s="138">
        <v>2.9432800800322401</v>
      </c>
      <c r="G7716" s="139">
        <v>99.117277234043499</v>
      </c>
      <c r="H7716" s="100">
        <f>ACOS(COS(RADIANS(90-F7717)) * COS(RADIANS(90-F7716)) + SIN(RADIANS(90-F7717)) * SIN(RADIANS(90-F7716)) * COS(RADIANS(G7717-G7716))) * 6371392 * IFERROR(IF(AVERAGEIF('TT History'!$B:$B, D7716, 'TT History'!$E:$E) &gt; 9.8%, 1.1205, IF(AVERAGEIF('TT History'!$B:$B, D7716, 'TT History'!$E:$E) &gt;= 8.5%, 1.1055, 1.0525)), 1.0525)</f>
        <v>18.656129440429268</v>
      </c>
    </row>
    <row r="7717" spans="1:8" x14ac:dyDescent="0.25">
      <c r="A7717" t="s">
        <v>176</v>
      </c>
      <c r="B7717" t="str">
        <f>VLOOKUP(C7717, olt_db!$B$2:$E$70, 2, 0)</f>
        <v>OLT-SMGN-Mega_Land</v>
      </c>
      <c r="C7717" t="s">
        <v>2034</v>
      </c>
      <c r="D7717" s="22" t="s">
        <v>3033</v>
      </c>
      <c r="E7717" s="22" t="s">
        <v>2756</v>
      </c>
      <c r="F7717" s="138">
        <v>2.94337995895786</v>
      </c>
      <c r="G7717" s="139">
        <v>99.117401620879804</v>
      </c>
      <c r="H7717" s="100">
        <f>ACOS(COS(RADIANS(90-F7718)) * COS(RADIANS(90-F7717)) + SIN(RADIANS(90-F7718)) * SIN(RADIANS(90-F7717)) * COS(RADIANS(G7718-G7717))) * 6371392 * IFERROR(IF(AVERAGEIF('TT History'!$B:$B, D7717, 'TT History'!$E:$E) &gt; 9.8%, 1.1205, IF(AVERAGEIF('TT History'!$B:$B, D7717, 'TT History'!$E:$E) &gt;= 8.5%, 1.1055, 1.0525)), 1.0525)</f>
        <v>15.55825074669619</v>
      </c>
    </row>
    <row r="7718" spans="1:8" x14ac:dyDescent="0.25">
      <c r="A7718" t="s">
        <v>176</v>
      </c>
      <c r="B7718" t="str">
        <f>VLOOKUP(C7718, olt_db!$B$2:$E$70, 2, 0)</f>
        <v>OLT-SMGN-Mega_Land</v>
      </c>
      <c r="C7718" t="s">
        <v>2034</v>
      </c>
      <c r="D7718" s="22" t="s">
        <v>3033</v>
      </c>
      <c r="E7718" s="22" t="s">
        <v>2757</v>
      </c>
      <c r="F7718" s="138">
        <v>2.94346517723389</v>
      </c>
      <c r="G7718" s="139">
        <v>99.117503776560994</v>
      </c>
      <c r="H7718" s="100">
        <f>ACOS(COS(RADIANS(90-F7719)) * COS(RADIANS(90-F7718)) + SIN(RADIANS(90-F7719)) * SIN(RADIANS(90-F7718)) * COS(RADIANS(G7719-G7718))) * 6371392 * IFERROR(IF(AVERAGEIF('TT History'!$B:$B, D7718, 'TT History'!$E:$E) &gt; 9.8%, 1.1205, IF(AVERAGEIF('TT History'!$B:$B, D7718, 'TT History'!$E:$E) &gt;= 8.5%, 1.1055, 1.0525)), 1.0525)</f>
        <v>12.262782602732594</v>
      </c>
    </row>
    <row r="7719" spans="1:8" x14ac:dyDescent="0.25">
      <c r="A7719" t="s">
        <v>176</v>
      </c>
      <c r="B7719" t="str">
        <f>VLOOKUP(C7719, olt_db!$B$2:$E$70, 2, 0)</f>
        <v>OLT-SMGN-Mega_Land</v>
      </c>
      <c r="C7719" t="s">
        <v>2034</v>
      </c>
      <c r="D7719" s="22" t="s">
        <v>3033</v>
      </c>
      <c r="E7719" s="22" t="s">
        <v>2758</v>
      </c>
      <c r="F7719" s="138">
        <v>2.9435277904125599</v>
      </c>
      <c r="G7719" s="139">
        <v>99.117587892703895</v>
      </c>
      <c r="H7719" s="100">
        <f>ACOS(COS(RADIANS(90-F7720)) * COS(RADIANS(90-F7719)) + SIN(RADIANS(90-F7720)) * SIN(RADIANS(90-F7719)) * COS(RADIANS(G7720-G7719))) * 6371392 * IFERROR(IF(AVERAGEIF('TT History'!$B:$B, D7719, 'TT History'!$E:$E) &gt; 9.8%, 1.1205, IF(AVERAGEIF('TT History'!$B:$B, D7719, 'TT History'!$E:$E) &gt;= 8.5%, 1.1055, 1.0525)), 1.0525)</f>
        <v>12.109970648752366</v>
      </c>
    </row>
    <row r="7720" spans="1:8" x14ac:dyDescent="0.25">
      <c r="A7720" t="s">
        <v>176</v>
      </c>
      <c r="B7720" t="str">
        <f>VLOOKUP(C7720, olt_db!$B$2:$E$70, 2, 0)</f>
        <v>OLT-SMGN-Mega_Land</v>
      </c>
      <c r="C7720" t="s">
        <v>2034</v>
      </c>
      <c r="D7720" s="22" t="s">
        <v>3033</v>
      </c>
      <c r="E7720" s="22" t="s">
        <v>2759</v>
      </c>
      <c r="F7720" s="138">
        <v>2.9435839727941602</v>
      </c>
      <c r="G7720" s="139">
        <v>99.117674888106905</v>
      </c>
      <c r="H7720" s="100">
        <f>ACOS(COS(RADIANS(90-F7721)) * COS(RADIANS(90-F7720)) + SIN(RADIANS(90-F7721)) * SIN(RADIANS(90-F7720)) * COS(RADIANS(G7721-G7720))) * 6371392 * IFERROR(IF(AVERAGEIF('TT History'!$B:$B, D7720, 'TT History'!$E:$E) &gt; 9.8%, 1.1205, IF(AVERAGEIF('TT History'!$B:$B, D7720, 'TT History'!$E:$E) &gt;= 8.5%, 1.1055, 1.0525)), 1.0525)</f>
        <v>12.990705696995311</v>
      </c>
    </row>
    <row r="7721" spans="1:8" x14ac:dyDescent="0.25">
      <c r="A7721" t="s">
        <v>176</v>
      </c>
      <c r="B7721" t="str">
        <f>VLOOKUP(C7721, olt_db!$B$2:$E$70, 2, 0)</f>
        <v>OLT-SMGN-Mega_Land</v>
      </c>
      <c r="C7721" t="s">
        <v>2034</v>
      </c>
      <c r="D7721" s="22" t="s">
        <v>3033</v>
      </c>
      <c r="E7721" s="22" t="s">
        <v>2760</v>
      </c>
      <c r="F7721" s="138">
        <v>2.9436287133710399</v>
      </c>
      <c r="G7721" s="139">
        <v>99.117776598852501</v>
      </c>
      <c r="H7721" s="100">
        <f>ACOS(COS(RADIANS(90-F7722)) * COS(RADIANS(90-F7721)) + SIN(RADIANS(90-F7722)) * SIN(RADIANS(90-F7721)) * COS(RADIANS(G7722-G7721))) * 6371392 * IFERROR(IF(AVERAGEIF('TT History'!$B:$B, D7721, 'TT History'!$E:$E) &gt; 9.8%, 1.1205, IF(AVERAGEIF('TT History'!$B:$B, D7721, 'TT History'!$E:$E) &gt;= 8.5%, 1.1055, 1.0525)), 1.0525)</f>
        <v>14.580572378227915</v>
      </c>
    </row>
    <row r="7722" spans="1:8" x14ac:dyDescent="0.25">
      <c r="A7722" t="s">
        <v>176</v>
      </c>
      <c r="B7722" t="str">
        <f>VLOOKUP(C7722, olt_db!$B$2:$E$70, 2, 0)</f>
        <v>OLT-SMGN-Mega_Land</v>
      </c>
      <c r="C7722" t="s">
        <v>2034</v>
      </c>
      <c r="D7722" s="22" t="s">
        <v>3033</v>
      </c>
      <c r="E7722" s="22" t="s">
        <v>2761</v>
      </c>
      <c r="F7722" s="138">
        <v>2.9436727435962</v>
      </c>
      <c r="G7722" s="139">
        <v>99.117893291652294</v>
      </c>
      <c r="H7722" s="100">
        <f>ACOS(COS(RADIANS(90-F7723)) * COS(RADIANS(90-F7722)) + SIN(RADIANS(90-F7723)) * SIN(RADIANS(90-F7722)) * COS(RADIANS(G7723-G7722))) * 6371392 * IFERROR(IF(AVERAGEIF('TT History'!$B:$B, D7722, 'TT History'!$E:$E) &gt; 9.8%, 1.1205, IF(AVERAGEIF('TT History'!$B:$B, D7722, 'TT History'!$E:$E) &gt;= 8.5%, 1.1055, 1.0525)), 1.0525)</f>
        <v>11.716457050421681</v>
      </c>
    </row>
    <row r="7723" spans="1:8" x14ac:dyDescent="0.25">
      <c r="A7723" t="s">
        <v>176</v>
      </c>
      <c r="B7723" t="str">
        <f>VLOOKUP(C7723, olt_db!$B$2:$E$70, 2, 0)</f>
        <v>OLT-SMGN-Mega_Land</v>
      </c>
      <c r="C7723" t="s">
        <v>2034</v>
      </c>
      <c r="D7723" s="22" t="s">
        <v>3033</v>
      </c>
      <c r="E7723" s="22" t="s">
        <v>2762</v>
      </c>
      <c r="F7723" s="138">
        <v>2.94375180363045</v>
      </c>
      <c r="G7723" s="139">
        <v>99.117954781076605</v>
      </c>
      <c r="H7723" s="100">
        <f>ACOS(COS(RADIANS(90-F7724)) * COS(RADIANS(90-F7723)) + SIN(RADIANS(90-F7724)) * SIN(RADIANS(90-F7723)) * COS(RADIANS(G7724-G7723))) * 6371392 * IFERROR(IF(AVERAGEIF('TT History'!$B:$B, D7723, 'TT History'!$E:$E) &gt; 9.8%, 1.1205, IF(AVERAGEIF('TT History'!$B:$B, D7723, 'TT History'!$E:$E) &gt;= 8.5%, 1.1055, 1.0525)), 1.0525)</f>
        <v>11.933051997706277</v>
      </c>
    </row>
    <row r="7724" spans="1:8" x14ac:dyDescent="0.25">
      <c r="A7724" t="s">
        <v>176</v>
      </c>
      <c r="B7724" t="str">
        <f>VLOOKUP(C7724, olt_db!$B$2:$E$70, 2, 0)</f>
        <v>OLT-SMGN-Mega_Land</v>
      </c>
      <c r="C7724" t="s">
        <v>2034</v>
      </c>
      <c r="D7724" s="22" t="s">
        <v>3033</v>
      </c>
      <c r="E7724" s="22" t="s">
        <v>2763</v>
      </c>
      <c r="F7724" s="138">
        <v>2.94380602403989</v>
      </c>
      <c r="G7724" s="139">
        <v>99.118041240022507</v>
      </c>
      <c r="H7724" s="100">
        <f>ACOS(COS(RADIANS(90-F7725)) * COS(RADIANS(90-F7724)) + SIN(RADIANS(90-F7725)) * SIN(RADIANS(90-F7724)) * COS(RADIANS(G7725-G7724))) * 6371392 * IFERROR(IF(AVERAGEIF('TT History'!$B:$B, D7724, 'TT History'!$E:$E) &gt; 9.8%, 1.1205, IF(AVERAGEIF('TT History'!$B:$B, D7724, 'TT History'!$E:$E) &gt;= 8.5%, 1.1055, 1.0525)), 1.0525)</f>
        <v>12.62348825949312</v>
      </c>
    </row>
    <row r="7725" spans="1:8" x14ac:dyDescent="0.25">
      <c r="A7725" t="s">
        <v>176</v>
      </c>
      <c r="B7725" t="str">
        <f>VLOOKUP(C7725, olt_db!$B$2:$E$70, 2, 0)</f>
        <v>OLT-SMGN-Mega_Land</v>
      </c>
      <c r="C7725" t="s">
        <v>2034</v>
      </c>
      <c r="D7725" s="22" t="s">
        <v>3033</v>
      </c>
      <c r="E7725" s="22" t="s">
        <v>2764</v>
      </c>
      <c r="F7725" s="138">
        <v>2.9438619073646901</v>
      </c>
      <c r="G7725" s="139">
        <v>99.118133614771693</v>
      </c>
      <c r="H7725" s="100">
        <f>ACOS(COS(RADIANS(90-F7726)) * COS(RADIANS(90-F7725)) + SIN(RADIANS(90-F7726)) * SIN(RADIANS(90-F7725)) * COS(RADIANS(G7726-G7725))) * 6371392 * IFERROR(IF(AVERAGEIF('TT History'!$B:$B, D7725, 'TT History'!$E:$E) &gt; 9.8%, 1.1205, IF(AVERAGEIF('TT History'!$B:$B, D7725, 'TT History'!$E:$E) &gt;= 8.5%, 1.1055, 1.0525)), 1.0525)</f>
        <v>16.246738879950506</v>
      </c>
    </row>
    <row r="7726" spans="1:8" x14ac:dyDescent="0.25">
      <c r="A7726" t="s">
        <v>176</v>
      </c>
      <c r="B7726" t="str">
        <f>VLOOKUP(C7726, olt_db!$B$2:$E$70, 2, 0)</f>
        <v>OLT-SMGN-Mega_Land</v>
      </c>
      <c r="C7726" t="s">
        <v>2034</v>
      </c>
      <c r="D7726" s="22" t="s">
        <v>3033</v>
      </c>
      <c r="E7726" s="22" t="s">
        <v>2765</v>
      </c>
      <c r="F7726" s="138">
        <v>2.94394378480701</v>
      </c>
      <c r="G7726" s="139">
        <v>99.118245863942903</v>
      </c>
      <c r="H7726" s="100">
        <f>ACOS(COS(RADIANS(90-F7727)) * COS(RADIANS(90-F7726)) + SIN(RADIANS(90-F7727)) * SIN(RADIANS(90-F7726)) * COS(RADIANS(G7727-G7726))) * 6371392 * IFERROR(IF(AVERAGEIF('TT History'!$B:$B, D7726, 'TT History'!$E:$E) &gt; 9.8%, 1.1205, IF(AVERAGEIF('TT History'!$B:$B, D7726, 'TT History'!$E:$E) &gt;= 8.5%, 1.1055, 1.0525)), 1.0525)</f>
        <v>23.439091953961444</v>
      </c>
    </row>
    <row r="7727" spans="1:8" x14ac:dyDescent="0.25">
      <c r="A7727" t="s">
        <v>176</v>
      </c>
      <c r="B7727" t="str">
        <f>VLOOKUP(C7727, olt_db!$B$2:$E$70, 2, 0)</f>
        <v>OLT-SMGN-Mega_Land</v>
      </c>
      <c r="C7727" t="s">
        <v>2034</v>
      </c>
      <c r="D7727" s="22" t="s">
        <v>3033</v>
      </c>
      <c r="E7727" s="22" t="s">
        <v>2766</v>
      </c>
      <c r="F7727" s="138">
        <v>2.9440580997752002</v>
      </c>
      <c r="G7727" s="139">
        <v>99.118410516262401</v>
      </c>
      <c r="H7727" s="100">
        <f>ACOS(COS(RADIANS(90-F7728)) * COS(RADIANS(90-F7727)) + SIN(RADIANS(90-F7728)) * SIN(RADIANS(90-F7727)) * COS(RADIANS(G7728-G7727))) * 6371392 * IFERROR(IF(AVERAGEIF('TT History'!$B:$B, D7727, 'TT History'!$E:$E) &gt; 9.8%, 1.1205, IF(AVERAGEIF('TT History'!$B:$B, D7727, 'TT History'!$E:$E) &gt;= 8.5%, 1.1055, 1.0525)), 1.0525)</f>
        <v>26.194982855072229</v>
      </c>
    </row>
    <row r="7728" spans="1:8" x14ac:dyDescent="0.25">
      <c r="A7728" t="s">
        <v>176</v>
      </c>
      <c r="B7728" t="str">
        <f>VLOOKUP(C7728, olt_db!$B$2:$E$70, 2, 0)</f>
        <v>OLT-SMGN-Mega_Land</v>
      </c>
      <c r="C7728" t="s">
        <v>2034</v>
      </c>
      <c r="D7728" s="22" t="s">
        <v>3033</v>
      </c>
      <c r="E7728" s="22" t="s">
        <v>2767</v>
      </c>
      <c r="F7728" s="138">
        <v>2.94419583424536</v>
      </c>
      <c r="G7728" s="139">
        <v>99.118587162436199</v>
      </c>
      <c r="H7728" s="100">
        <f>ACOS(COS(RADIANS(90-F7729)) * COS(RADIANS(90-F7728)) + SIN(RADIANS(90-F7729)) * SIN(RADIANS(90-F7728)) * COS(RADIANS(G7729-G7728))) * 6371392 * IFERROR(IF(AVERAGEIF('TT History'!$B:$B, D7728, 'TT History'!$E:$E) &gt; 9.8%, 1.1205, IF(AVERAGEIF('TT History'!$B:$B, D7728, 'TT History'!$E:$E) &gt;= 8.5%, 1.1055, 1.0525)), 1.0525)</f>
        <v>21.721111511819352</v>
      </c>
    </row>
    <row r="7729" spans="1:8" x14ac:dyDescent="0.25">
      <c r="A7729" t="s">
        <v>176</v>
      </c>
      <c r="B7729" t="str">
        <f>VLOOKUP(C7729, olt_db!$B$2:$E$70, 2, 0)</f>
        <v>OLT-SMGN-Mega_Land</v>
      </c>
      <c r="C7729" t="s">
        <v>2034</v>
      </c>
      <c r="D7729" s="22" t="s">
        <v>3033</v>
      </c>
      <c r="E7729" s="22" t="s">
        <v>2768</v>
      </c>
      <c r="F7729" s="138">
        <v>2.9442907384532799</v>
      </c>
      <c r="G7729" s="139">
        <v>99.118746856698905</v>
      </c>
      <c r="H7729" s="100">
        <f>ACOS(COS(RADIANS(90-F7730)) * COS(RADIANS(90-F7729)) + SIN(RADIANS(90-F7730)) * SIN(RADIANS(90-F7729)) * COS(RADIANS(G7730-G7729))) * 6371392 * IFERROR(IF(AVERAGEIF('TT History'!$B:$B, D7729, 'TT History'!$E:$E) &gt; 9.8%, 1.1205, IF(AVERAGEIF('TT History'!$B:$B, D7729, 'TT History'!$E:$E) &gt;= 8.5%, 1.1055, 1.0525)), 1.0525)</f>
        <v>30.624042660403333</v>
      </c>
    </row>
    <row r="7730" spans="1:8" x14ac:dyDescent="0.25">
      <c r="A7730" t="s">
        <v>176</v>
      </c>
      <c r="B7730" t="str">
        <f>VLOOKUP(C7730, olt_db!$B$2:$E$70, 2, 0)</f>
        <v>OLT-SMGN-Mega_Land</v>
      </c>
      <c r="C7730" t="s">
        <v>2034</v>
      </c>
      <c r="D7730" s="22" t="s">
        <v>3033</v>
      </c>
      <c r="E7730" s="22" t="s">
        <v>2769</v>
      </c>
      <c r="F7730" s="138">
        <v>2.94443915517583</v>
      </c>
      <c r="G7730" s="139">
        <v>99.118962630982594</v>
      </c>
      <c r="H7730" s="100">
        <f>ACOS(COS(RADIANS(90-F7731)) * COS(RADIANS(90-F7730)) + SIN(RADIANS(90-F7731)) * SIN(RADIANS(90-F7730)) * COS(RADIANS(G7731-G7730))) * 6371392 * IFERROR(IF(AVERAGEIF('TT History'!$B:$B, D7730, 'TT History'!$E:$E) &gt; 9.8%, 1.1205, IF(AVERAGEIF('TT History'!$B:$B, D7730, 'TT History'!$E:$E) &gt;= 8.5%, 1.1055, 1.0525)), 1.0525)</f>
        <v>23.618180897808735</v>
      </c>
    </row>
    <row r="7731" spans="1:8" x14ac:dyDescent="0.25">
      <c r="A7731" t="s">
        <v>176</v>
      </c>
      <c r="B7731" t="str">
        <f>VLOOKUP(C7731, olt_db!$B$2:$E$70, 2, 0)</f>
        <v>OLT-SMGN-Mega_Land</v>
      </c>
      <c r="C7731" t="s">
        <v>2034</v>
      </c>
      <c r="D7731" s="22" t="s">
        <v>3033</v>
      </c>
      <c r="E7731" s="22" t="s">
        <v>2770</v>
      </c>
      <c r="F7731" s="138">
        <v>2.9444937692601401</v>
      </c>
      <c r="G7731" s="139">
        <v>99.119157152707302</v>
      </c>
      <c r="H7731" s="100">
        <f>ACOS(COS(RADIANS(90-F7732)) * COS(RADIANS(90-F7731)) + SIN(RADIANS(90-F7732)) * SIN(RADIANS(90-F7731)) * COS(RADIANS(G7732-G7731))) * 6371392 * IFERROR(IF(AVERAGEIF('TT History'!$B:$B, D7731, 'TT History'!$E:$E) &gt; 9.8%, 1.1205, IF(AVERAGEIF('TT History'!$B:$B, D7731, 'TT History'!$E:$E) &gt;= 8.5%, 1.1055, 1.0525)), 1.0525)</f>
        <v>19.864083246581366</v>
      </c>
    </row>
    <row r="7732" spans="1:8" x14ac:dyDescent="0.25">
      <c r="A7732" t="s">
        <v>176</v>
      </c>
      <c r="B7732" t="str">
        <f>VLOOKUP(C7732, olt_db!$B$2:$E$70, 2, 0)</f>
        <v>OLT-SMGN-Mega_Land</v>
      </c>
      <c r="C7732" t="s">
        <v>2034</v>
      </c>
      <c r="D7732" s="22" t="s">
        <v>3033</v>
      </c>
      <c r="E7732" s="22" t="s">
        <v>2771</v>
      </c>
      <c r="F7732" s="138">
        <v>2.9445157119715599</v>
      </c>
      <c r="G7732" s="139">
        <v>99.119325670164997</v>
      </c>
      <c r="H7732" s="100">
        <f>ACOS(COS(RADIANS(90-F7733)) * COS(RADIANS(90-F7732)) + SIN(RADIANS(90-F7733)) * SIN(RADIANS(90-F7732)) * COS(RADIANS(G7733-G7732))) * 6371392 * IFERROR(IF(AVERAGEIF('TT History'!$B:$B, D7732, 'TT History'!$E:$E) &gt; 9.8%, 1.1205, IF(AVERAGEIF('TT History'!$B:$B, D7732, 'TT History'!$E:$E) &gt;= 8.5%, 1.1055, 1.0525)), 1.0525)</f>
        <v>15.813198401728634</v>
      </c>
    </row>
    <row r="7733" spans="1:8" x14ac:dyDescent="0.25">
      <c r="A7733" t="s">
        <v>176</v>
      </c>
      <c r="B7733" t="str">
        <f>VLOOKUP(C7733, olt_db!$B$2:$E$70, 2, 0)</f>
        <v>OLT-SMGN-Mega_Land</v>
      </c>
      <c r="C7733" t="s">
        <v>2034</v>
      </c>
      <c r="D7733" s="22" t="s">
        <v>3033</v>
      </c>
      <c r="E7733" s="22" t="s">
        <v>2772</v>
      </c>
      <c r="F7733" s="138">
        <v>2.9445415953868199</v>
      </c>
      <c r="G7733" s="139">
        <v>99.119458453571497</v>
      </c>
      <c r="H7733" s="100">
        <f>ACOS(COS(RADIANS(90-F7734)) * COS(RADIANS(90-F7733)) + SIN(RADIANS(90-F7734)) * SIN(RADIANS(90-F7733)) * COS(RADIANS(G7734-G7733))) * 6371392 * IFERROR(IF(AVERAGEIF('TT History'!$B:$B, D7733, 'TT History'!$E:$E) &gt; 9.8%, 1.1205, IF(AVERAGEIF('TT History'!$B:$B, D7733, 'TT History'!$E:$E) &gt;= 8.5%, 1.1055, 1.0525)), 1.0525)</f>
        <v>21.058464874171584</v>
      </c>
    </row>
    <row r="7734" spans="1:8" x14ac:dyDescent="0.25">
      <c r="A7734" t="s">
        <v>176</v>
      </c>
      <c r="B7734" t="str">
        <f>VLOOKUP(C7734, olt_db!$B$2:$E$70, 2, 0)</f>
        <v>OLT-SMGN-Mega_Land</v>
      </c>
      <c r="C7734" t="s">
        <v>2034</v>
      </c>
      <c r="D7734" s="22" t="s">
        <v>3033</v>
      </c>
      <c r="E7734" s="22" t="s">
        <v>2773</v>
      </c>
      <c r="F7734" s="138">
        <v>2.9445926152975601</v>
      </c>
      <c r="G7734" s="139">
        <v>99.119631222120702</v>
      </c>
      <c r="H7734" s="100">
        <f>ACOS(COS(RADIANS(90-F7735)) * COS(RADIANS(90-F7734)) + SIN(RADIANS(90-F7735)) * SIN(RADIANS(90-F7734)) * COS(RADIANS(G7735-G7734))) * 6371392 * IFERROR(IF(AVERAGEIF('TT History'!$B:$B, D7734, 'TT History'!$E:$E) &gt; 9.8%, 1.1205, IF(AVERAGEIF('TT History'!$B:$B, D7734, 'TT History'!$E:$E) &gt;= 8.5%, 1.1055, 1.0525)), 1.0525)</f>
        <v>17.246929762781949</v>
      </c>
    </row>
    <row r="7735" spans="1:8" x14ac:dyDescent="0.25">
      <c r="A7735" t="s">
        <v>176</v>
      </c>
      <c r="B7735" t="str">
        <f>VLOOKUP(C7735, olt_db!$B$2:$E$70, 2, 0)</f>
        <v>OLT-SMGN-Mega_Land</v>
      </c>
      <c r="C7735" t="s">
        <v>2034</v>
      </c>
      <c r="D7735" s="22" t="s">
        <v>3033</v>
      </c>
      <c r="E7735" s="22" t="s">
        <v>2774</v>
      </c>
      <c r="F7735" s="138">
        <v>2.9445981696507801</v>
      </c>
      <c r="G7735" s="139">
        <v>99.119778672960607</v>
      </c>
      <c r="H7735" s="100">
        <f>ACOS(COS(RADIANS(90-F7736)) * COS(RADIANS(90-F7735)) + SIN(RADIANS(90-F7736)) * SIN(RADIANS(90-F7735)) * COS(RADIANS(G7736-G7735))) * 6371392 * IFERROR(IF(AVERAGEIF('TT History'!$B:$B, D7735, 'TT History'!$E:$E) &gt; 9.8%, 1.1205, IF(AVERAGEIF('TT History'!$B:$B, D7735, 'TT History'!$E:$E) &gt;= 8.5%, 1.1055, 1.0525)), 1.0525)</f>
        <v>14.996824267520729</v>
      </c>
    </row>
    <row r="7736" spans="1:8" x14ac:dyDescent="0.25">
      <c r="A7736" t="s">
        <v>176</v>
      </c>
      <c r="B7736" t="str">
        <f>VLOOKUP(C7736, olt_db!$B$2:$E$70, 2, 0)</f>
        <v>OLT-SMGN-Mega_Land</v>
      </c>
      <c r="C7736" t="s">
        <v>2034</v>
      </c>
      <c r="D7736" s="22" t="s">
        <v>3033</v>
      </c>
      <c r="E7736" s="22" t="s">
        <v>2775</v>
      </c>
      <c r="F7736" s="138">
        <v>2.9445235402866099</v>
      </c>
      <c r="G7736" s="139">
        <v>99.119882967815002</v>
      </c>
      <c r="H7736" s="100">
        <f>ACOS(COS(RADIANS(90-F7737)) * COS(RADIANS(90-F7736)) + SIN(RADIANS(90-F7737)) * SIN(RADIANS(90-F7736)) * COS(RADIANS(G7737-G7736))) * 6371392 * IFERROR(IF(AVERAGEIF('TT History'!$B:$B, D7736, 'TT History'!$E:$E) &gt; 9.8%, 1.1205, IF(AVERAGEIF('TT History'!$B:$B, D7736, 'TT History'!$E:$E) &gt;= 8.5%, 1.1055, 1.0525)), 1.0525)</f>
        <v>20.318085760779415</v>
      </c>
    </row>
    <row r="7737" spans="1:8" x14ac:dyDescent="0.25">
      <c r="A7737" t="s">
        <v>176</v>
      </c>
      <c r="B7737" t="str">
        <f>VLOOKUP(C7737, olt_db!$B$2:$E$70, 2, 0)</f>
        <v>OLT-SMGN-Mega_Land</v>
      </c>
      <c r="C7737" t="s">
        <v>2034</v>
      </c>
      <c r="D7737" s="22" t="s">
        <v>3033</v>
      </c>
      <c r="E7737" s="22" t="s">
        <v>2776</v>
      </c>
      <c r="F7737" s="138">
        <v>2.9444013492738499</v>
      </c>
      <c r="G7737" s="139">
        <v>99.120006443417395</v>
      </c>
      <c r="H7737" s="100">
        <f>ACOS(COS(RADIANS(90-F7738)) * COS(RADIANS(90-F7737)) + SIN(RADIANS(90-F7738)) * SIN(RADIANS(90-F7737)) * COS(RADIANS(G7738-G7737))) * 6371392 * IFERROR(IF(AVERAGEIF('TT History'!$B:$B, D7737, 'TT History'!$E:$E) &gt; 9.8%, 1.1205, IF(AVERAGEIF('TT History'!$B:$B, D7737, 'TT History'!$E:$E) &gt;= 8.5%, 1.1055, 1.0525)), 1.0525)</f>
        <v>15.742318057924441</v>
      </c>
    </row>
    <row r="7738" spans="1:8" x14ac:dyDescent="0.25">
      <c r="A7738" t="s">
        <v>176</v>
      </c>
      <c r="B7738" t="str">
        <f>VLOOKUP(C7738, olt_db!$B$2:$E$70, 2, 0)</f>
        <v>OLT-SMGN-Mega_Land</v>
      </c>
      <c r="C7738" t="s">
        <v>2034</v>
      </c>
      <c r="D7738" s="22" t="s">
        <v>3033</v>
      </c>
      <c r="E7738" s="22" t="s">
        <v>2777</v>
      </c>
      <c r="F7738" s="138">
        <v>2.9443914971346401</v>
      </c>
      <c r="G7738" s="139">
        <v>99.120140766425394</v>
      </c>
      <c r="H7738" s="100">
        <f>ACOS(COS(RADIANS(90-F7739)) * COS(RADIANS(90-F7738)) + SIN(RADIANS(90-F7739)) * SIN(RADIANS(90-F7738)) * COS(RADIANS(G7739-G7738))) * 6371392 * IFERROR(IF(AVERAGEIF('TT History'!$B:$B, D7738, 'TT History'!$E:$E) &gt; 9.8%, 1.1205, IF(AVERAGEIF('TT History'!$B:$B, D7738, 'TT History'!$E:$E) &gt;= 8.5%, 1.1055, 1.0525)), 1.0525)</f>
        <v>16.245202327763653</v>
      </c>
    </row>
    <row r="7739" spans="1:8" x14ac:dyDescent="0.25">
      <c r="A7739" t="s">
        <v>176</v>
      </c>
      <c r="B7739" t="str">
        <f>VLOOKUP(C7739, olt_db!$B$2:$E$70, 2, 0)</f>
        <v>OLT-SMGN-Mega_Land</v>
      </c>
      <c r="C7739" t="s">
        <v>2034</v>
      </c>
      <c r="D7739" s="22" t="s">
        <v>3033</v>
      </c>
      <c r="E7739" s="22" t="s">
        <v>2778</v>
      </c>
      <c r="F7739" s="138">
        <v>2.9443874951576201</v>
      </c>
      <c r="G7739" s="139">
        <v>99.120279696432206</v>
      </c>
      <c r="H7739" s="100">
        <f>ACOS(COS(RADIANS(90-F7740)) * COS(RADIANS(90-F7739)) + SIN(RADIANS(90-F7740)) * SIN(RADIANS(90-F7739)) * COS(RADIANS(G7740-G7739))) * 6371392 * IFERROR(IF(AVERAGEIF('TT History'!$B:$B, D7739, 'TT History'!$E:$E) &gt; 9.8%, 1.1205, IF(AVERAGEIF('TT History'!$B:$B, D7739, 'TT History'!$E:$E) &gt;= 8.5%, 1.1055, 1.0525)), 1.0525)</f>
        <v>12.55289230852617</v>
      </c>
    </row>
    <row r="7740" spans="1:8" x14ac:dyDescent="0.25">
      <c r="A7740" t="s">
        <v>176</v>
      </c>
      <c r="B7740" t="str">
        <f>VLOOKUP(C7740, olt_db!$B$2:$E$70, 2, 0)</f>
        <v>OLT-SMGN-Mega_Land</v>
      </c>
      <c r="C7740" t="s">
        <v>2034</v>
      </c>
      <c r="D7740" s="22" t="s">
        <v>3033</v>
      </c>
      <c r="E7740" s="22" t="s">
        <v>2779</v>
      </c>
      <c r="F7740" s="138">
        <v>2.9443946016562301</v>
      </c>
      <c r="G7740" s="139">
        <v>99.120386860165894</v>
      </c>
      <c r="H7740" s="100">
        <f>ACOS(COS(RADIANS(90-F7741)) * COS(RADIANS(90-F7740)) + SIN(RADIANS(90-F7741)) * SIN(RADIANS(90-F7740)) * COS(RADIANS(G7741-G7740))) * 6371392 * IFERROR(IF(AVERAGEIF('TT History'!$B:$B, D7740, 'TT History'!$E:$E) &gt; 9.8%, 1.1205, IF(AVERAGEIF('TT History'!$B:$B, D7740, 'TT History'!$E:$E) &gt;= 8.5%, 1.1055, 1.0525)), 1.0525)</f>
        <v>14.83482194968791</v>
      </c>
    </row>
    <row r="7741" spans="1:8" x14ac:dyDescent="0.25">
      <c r="A7741" t="s">
        <v>176</v>
      </c>
      <c r="B7741" t="str">
        <f>VLOOKUP(C7741, olt_db!$B$2:$E$70, 2, 0)</f>
        <v>OLT-SMGN-Mega_Land</v>
      </c>
      <c r="C7741" t="s">
        <v>2034</v>
      </c>
      <c r="D7741" s="22" t="s">
        <v>3033</v>
      </c>
      <c r="E7741" s="22" t="s">
        <v>2780</v>
      </c>
      <c r="F7741" s="138">
        <v>2.9444086322443601</v>
      </c>
      <c r="G7741" s="139">
        <v>99.120512999765594</v>
      </c>
      <c r="H7741" s="100">
        <f>ACOS(COS(RADIANS(90-F7742)) * COS(RADIANS(90-F7741)) + SIN(RADIANS(90-F7742)) * SIN(RADIANS(90-F7741)) * COS(RADIANS(G7742-G7741))) * 6371392 * IFERROR(IF(AVERAGEIF('TT History'!$B:$B, D7741, 'TT History'!$E:$E) &gt; 9.8%, 1.1205, IF(AVERAGEIF('TT History'!$B:$B, D7741, 'TT History'!$E:$E) &gt;= 8.5%, 1.1055, 1.0525)), 1.0525)</f>
        <v>10.599176043044015</v>
      </c>
    </row>
    <row r="7742" spans="1:8" x14ac:dyDescent="0.25">
      <c r="A7742" t="s">
        <v>176</v>
      </c>
      <c r="B7742" t="str">
        <f>VLOOKUP(C7742, olt_db!$B$2:$E$70, 2, 0)</f>
        <v>OLT-SMGN-Mega_Land</v>
      </c>
      <c r="C7742" t="s">
        <v>2034</v>
      </c>
      <c r="D7742" s="22" t="s">
        <v>3033</v>
      </c>
      <c r="E7742" s="22" t="s">
        <v>2781</v>
      </c>
      <c r="F7742" s="138">
        <v>2.9444142612270601</v>
      </c>
      <c r="G7742" s="139">
        <v>99.120603504647306</v>
      </c>
      <c r="H7742" s="100">
        <f>ACOS(COS(RADIANS(90-F7743)) * COS(RADIANS(90-F7742)) + SIN(RADIANS(90-F7743)) * SIN(RADIANS(90-F7742)) * COS(RADIANS(G7743-G7742))) * 6371392 * IFERROR(IF(AVERAGEIF('TT History'!$B:$B, D7742, 'TT History'!$E:$E) &gt; 9.8%, 1.1205, IF(AVERAGEIF('TT History'!$B:$B, D7742, 'TT History'!$E:$E) &gt;= 8.5%, 1.1055, 1.0525)), 1.0525)</f>
        <v>13.94453786565523</v>
      </c>
    </row>
    <row r="7743" spans="1:8" x14ac:dyDescent="0.25">
      <c r="A7743" t="s">
        <v>176</v>
      </c>
      <c r="B7743" t="str">
        <f>VLOOKUP(C7743, olt_db!$B$2:$E$70, 2, 0)</f>
        <v>OLT-SMGN-Mega_Land</v>
      </c>
      <c r="C7743" t="s">
        <v>2034</v>
      </c>
      <c r="D7743" s="22" t="s">
        <v>3033</v>
      </c>
      <c r="E7743" s="22" t="s">
        <v>2782</v>
      </c>
      <c r="F7743" s="138">
        <v>2.9444323579710399</v>
      </c>
      <c r="G7743" s="139">
        <v>99.1207214189686</v>
      </c>
      <c r="H7743" s="100">
        <f>ACOS(COS(RADIANS(90-F7744)) * COS(RADIANS(90-F7743)) + SIN(RADIANS(90-F7744)) * SIN(RADIANS(90-F7743)) * COS(RADIANS(G7744-G7743))) * 6371392 * IFERROR(IF(AVERAGEIF('TT History'!$B:$B, D7743, 'TT History'!$E:$E) &gt; 9.8%, 1.1205, IF(AVERAGEIF('TT History'!$B:$B, D7743, 'TT History'!$E:$E) &gt;= 8.5%, 1.1055, 1.0525)), 1.0525)</f>
        <v>10.408578267017857</v>
      </c>
    </row>
    <row r="7744" spans="1:8" x14ac:dyDescent="0.25">
      <c r="A7744" t="s">
        <v>176</v>
      </c>
      <c r="B7744" t="str">
        <f>VLOOKUP(C7744, olt_db!$B$2:$E$70, 2, 0)</f>
        <v>OLT-SMGN-Mega_Land</v>
      </c>
      <c r="C7744" t="s">
        <v>2034</v>
      </c>
      <c r="D7744" s="22" t="s">
        <v>3033</v>
      </c>
      <c r="E7744" s="22" t="s">
        <v>2783</v>
      </c>
      <c r="F7744" s="138">
        <v>2.9444451469802702</v>
      </c>
      <c r="G7744" s="139">
        <v>99.120809545359705</v>
      </c>
      <c r="H7744" s="100">
        <f>ACOS(COS(RADIANS(90-F7745)) * COS(RADIANS(90-F7744)) + SIN(RADIANS(90-F7745)) * SIN(RADIANS(90-F7744)) * COS(RADIANS(G7745-G7744))) * 6371392 * IFERROR(IF(AVERAGEIF('TT History'!$B:$B, D7744, 'TT History'!$E:$E) &gt; 9.8%, 1.1205, IF(AVERAGEIF('TT History'!$B:$B, D7744, 'TT History'!$E:$E) &gt;= 8.5%, 1.1055, 1.0525)), 1.0525)</f>
        <v>18.764198288258264</v>
      </c>
    </row>
    <row r="7745" spans="1:8" x14ac:dyDescent="0.25">
      <c r="A7745" t="s">
        <v>176</v>
      </c>
      <c r="B7745" t="str">
        <f>VLOOKUP(C7745, olt_db!$B$2:$E$70, 2, 0)</f>
        <v>OLT-SMGN-Mega_Land</v>
      </c>
      <c r="C7745" t="s">
        <v>2034</v>
      </c>
      <c r="D7745" s="22" t="s">
        <v>3033</v>
      </c>
      <c r="E7745" s="22" t="s">
        <v>2784</v>
      </c>
      <c r="F7745" s="138">
        <v>2.9444692560377099</v>
      </c>
      <c r="G7745" s="139">
        <v>99.120968256228394</v>
      </c>
      <c r="H7745" s="100">
        <f>ACOS(COS(RADIANS(90-F7746)) * COS(RADIANS(90-F7745)) + SIN(RADIANS(90-F7746)) * SIN(RADIANS(90-F7745)) * COS(RADIANS(G7746-G7745))) * 6371392 * IFERROR(IF(AVERAGEIF('TT History'!$B:$B, D7745, 'TT History'!$E:$E) &gt; 9.8%, 1.1205, IF(AVERAGEIF('TT History'!$B:$B, D7745, 'TT History'!$E:$E) &gt;= 8.5%, 1.1055, 1.0525)), 1.0525)</f>
        <v>13.769073502153086</v>
      </c>
    </row>
    <row r="7746" spans="1:8" x14ac:dyDescent="0.25">
      <c r="A7746" t="s">
        <v>176</v>
      </c>
      <c r="B7746" t="str">
        <f>VLOOKUP(C7746, olt_db!$B$2:$E$70, 2, 0)</f>
        <v>OLT-SMGN-Mega_Land</v>
      </c>
      <c r="C7746" t="s">
        <v>2034</v>
      </c>
      <c r="D7746" s="22" t="s">
        <v>3033</v>
      </c>
      <c r="E7746" s="22" t="s">
        <v>2785</v>
      </c>
      <c r="F7746" s="138">
        <v>2.94448513541766</v>
      </c>
      <c r="G7746" s="139">
        <v>99.121084978940402</v>
      </c>
      <c r="H7746" s="100">
        <f>ACOS(COS(RADIANS(90-F7747)) * COS(RADIANS(90-F7746)) + SIN(RADIANS(90-F7747)) * SIN(RADIANS(90-F7746)) * COS(RADIANS(G7747-G7746))) * 6371392 * IFERROR(IF(AVERAGEIF('TT History'!$B:$B, D7746, 'TT History'!$E:$E) &gt; 9.8%, 1.1205, IF(AVERAGEIF('TT History'!$B:$B, D7746, 'TT History'!$E:$E) &gt;= 8.5%, 1.1055, 1.0525)), 1.0525)</f>
        <v>17.260529732165129</v>
      </c>
    </row>
    <row r="7747" spans="1:8" x14ac:dyDescent="0.25">
      <c r="A7747" t="s">
        <v>176</v>
      </c>
      <c r="B7747" t="str">
        <f>VLOOKUP(C7747, olt_db!$B$2:$E$70, 2, 0)</f>
        <v>OLT-SMGN-Mega_Land</v>
      </c>
      <c r="C7747" t="s">
        <v>2034</v>
      </c>
      <c r="D7747" s="22" t="s">
        <v>3033</v>
      </c>
      <c r="E7747" s="22" t="s">
        <v>2786</v>
      </c>
      <c r="F7747" s="138">
        <v>2.9445304290049998</v>
      </c>
      <c r="G7747" s="139">
        <v>99.121225511908307</v>
      </c>
      <c r="H7747" s="100">
        <f>ACOS(COS(RADIANS(90-F7748)) * COS(RADIANS(90-F7747)) + SIN(RADIANS(90-F7748)) * SIN(RADIANS(90-F7747)) * COS(RADIANS(G7748-G7747))) * 6371392 * IFERROR(IF(AVERAGEIF('TT History'!$B:$B, D7747, 'TT History'!$E:$E) &gt; 9.8%, 1.1205, IF(AVERAGEIF('TT History'!$B:$B, D7747, 'TT History'!$E:$E) &gt;= 8.5%, 1.1055, 1.0525)), 1.0525)</f>
        <v>10.983177068381364</v>
      </c>
    </row>
    <row r="7748" spans="1:8" x14ac:dyDescent="0.25">
      <c r="A7748" t="s">
        <v>176</v>
      </c>
      <c r="B7748" t="str">
        <f>VLOOKUP(C7748, olt_db!$B$2:$E$70, 2, 0)</f>
        <v>OLT-SMGN-Mega_Land</v>
      </c>
      <c r="C7748" t="s">
        <v>2034</v>
      </c>
      <c r="D7748" s="22" t="s">
        <v>3033</v>
      </c>
      <c r="E7748" s="22" t="s">
        <v>2787</v>
      </c>
      <c r="F7748" s="138">
        <v>2.9445601576674401</v>
      </c>
      <c r="G7748" s="139">
        <v>99.121314635328304</v>
      </c>
      <c r="H7748" s="100">
        <f>ACOS(COS(RADIANS(90-F7749)) * COS(RADIANS(90-F7748)) + SIN(RADIANS(90-F7749)) * SIN(RADIANS(90-F7748)) * COS(RADIANS(G7749-G7748))) * 6371392 * IFERROR(IF(AVERAGEIF('TT History'!$B:$B, D7748, 'TT History'!$E:$E) &gt; 9.8%, 1.1205, IF(AVERAGEIF('TT History'!$B:$B, D7748, 'TT History'!$E:$E) &gt;= 8.5%, 1.1055, 1.0525)), 1.0525)</f>
        <v>14.913365122582499</v>
      </c>
    </row>
    <row r="7749" spans="1:8" x14ac:dyDescent="0.25">
      <c r="A7749" t="s">
        <v>176</v>
      </c>
      <c r="B7749" t="str">
        <f>VLOOKUP(C7749, olt_db!$B$2:$E$70, 2, 0)</f>
        <v>OLT-SMGN-Mega_Land</v>
      </c>
      <c r="C7749" t="s">
        <v>2034</v>
      </c>
      <c r="D7749" s="22" t="s">
        <v>3033</v>
      </c>
      <c r="E7749" s="22" t="s">
        <v>2788</v>
      </c>
      <c r="F7749" s="138">
        <v>2.9446130853027301</v>
      </c>
      <c r="G7749" s="139">
        <v>99.121430698495303</v>
      </c>
      <c r="H7749" s="100">
        <f>ACOS(COS(RADIANS(90-F7750)) * COS(RADIANS(90-F7749)) + SIN(RADIANS(90-F7750)) * SIN(RADIANS(90-F7749)) * COS(RADIANS(G7750-G7749))) * 6371392 * IFERROR(IF(AVERAGEIF('TT History'!$B:$B, D7749, 'TT History'!$E:$E) &gt; 9.8%, 1.1205, IF(AVERAGEIF('TT History'!$B:$B, D7749, 'TT History'!$E:$E) &gt;= 8.5%, 1.1055, 1.0525)), 1.0525)</f>
        <v>11.492741440748153</v>
      </c>
    </row>
    <row r="7750" spans="1:8" x14ac:dyDescent="0.25">
      <c r="A7750" t="s">
        <v>176</v>
      </c>
      <c r="B7750" t="str">
        <f>VLOOKUP(C7750, olt_db!$B$2:$E$70, 2, 0)</f>
        <v>OLT-SMGN-Mega_Land</v>
      </c>
      <c r="C7750" t="s">
        <v>2034</v>
      </c>
      <c r="D7750" s="22" t="s">
        <v>3033</v>
      </c>
      <c r="E7750" s="22" t="s">
        <v>2789</v>
      </c>
      <c r="F7750" s="138">
        <v>2.9446573597458299</v>
      </c>
      <c r="G7750" s="139">
        <v>99.121518464777594</v>
      </c>
      <c r="H7750" s="100">
        <f>ACOS(COS(RADIANS(90-F7751)) * COS(RADIANS(90-F7750)) + SIN(RADIANS(90-F7751)) * SIN(RADIANS(90-F7750)) * COS(RADIANS(G7751-G7750))) * 6371392 * IFERROR(IF(AVERAGEIF('TT History'!$B:$B, D7750, 'TT History'!$E:$E) &gt; 9.8%, 1.1205, IF(AVERAGEIF('TT History'!$B:$B, D7750, 'TT History'!$E:$E) &gt;= 8.5%, 1.1055, 1.0525)), 1.0525)</f>
        <v>10.773902075122242</v>
      </c>
    </row>
    <row r="7751" spans="1:8" x14ac:dyDescent="0.25">
      <c r="A7751" t="s">
        <v>176</v>
      </c>
      <c r="B7751" t="str">
        <f>VLOOKUP(C7751, olt_db!$B$2:$E$70, 2, 0)</f>
        <v>OLT-SMGN-Mega_Land</v>
      </c>
      <c r="C7751" t="s">
        <v>2034</v>
      </c>
      <c r="D7751" s="22" t="s">
        <v>3033</v>
      </c>
      <c r="E7751" s="22" t="s">
        <v>2790</v>
      </c>
      <c r="F7751" s="138">
        <v>2.9447051598851601</v>
      </c>
      <c r="G7751" s="139">
        <v>99.121597237878603</v>
      </c>
      <c r="H7751" s="100">
        <f>ACOS(COS(RADIANS(90-F7752)) * COS(RADIANS(90-F7751)) + SIN(RADIANS(90-F7752)) * SIN(RADIANS(90-F7751)) * COS(RADIANS(G7752-G7751))) * 6371392 * IFERROR(IF(AVERAGEIF('TT History'!$B:$B, D7751, 'TT History'!$E:$E) &gt; 9.8%, 1.1205, IF(AVERAGEIF('TT History'!$B:$B, D7751, 'TT History'!$E:$E) &gt;= 8.5%, 1.1055, 1.0525)), 1.0525)</f>
        <v>13.603093679603893</v>
      </c>
    </row>
    <row r="7752" spans="1:8" x14ac:dyDescent="0.25">
      <c r="A7752" t="s">
        <v>176</v>
      </c>
      <c r="B7752" t="str">
        <f>VLOOKUP(C7752, olt_db!$B$2:$E$70, 2, 0)</f>
        <v>OLT-SMGN-Mega_Land</v>
      </c>
      <c r="C7752" t="s">
        <v>2034</v>
      </c>
      <c r="D7752" s="22" t="s">
        <v>3033</v>
      </c>
      <c r="E7752" s="22" t="s">
        <v>2791</v>
      </c>
      <c r="F7752" s="138">
        <v>2.94472542220739</v>
      </c>
      <c r="G7752" s="139">
        <v>99.121711834321303</v>
      </c>
      <c r="H7752" s="100">
        <f>ACOS(COS(RADIANS(90-F7753)) * COS(RADIANS(90-F7752)) + SIN(RADIANS(90-F7753)) * SIN(RADIANS(90-F7752)) * COS(RADIANS(G7753-G7752))) * 6371392 * IFERROR(IF(AVERAGEIF('TT History'!$B:$B, D7752, 'TT History'!$E:$E) &gt; 9.8%, 1.1205, IF(AVERAGEIF('TT History'!$B:$B, D7752, 'TT History'!$E:$E) &gt;= 8.5%, 1.1055, 1.0525)), 1.0525)</f>
        <v>11.124994595843024</v>
      </c>
    </row>
    <row r="7753" spans="1:8" x14ac:dyDescent="0.25">
      <c r="A7753" t="s">
        <v>176</v>
      </c>
      <c r="B7753" t="str">
        <f>VLOOKUP(C7753, olt_db!$B$2:$E$70, 2, 0)</f>
        <v>OLT-SMGN-Mega_Land</v>
      </c>
      <c r="C7753" t="s">
        <v>2034</v>
      </c>
      <c r="D7753" s="22" t="s">
        <v>3033</v>
      </c>
      <c r="E7753" s="22" t="s">
        <v>2792</v>
      </c>
      <c r="F7753" s="138">
        <v>2.9446950203318401</v>
      </c>
      <c r="G7753" s="139">
        <v>99.121802013396206</v>
      </c>
      <c r="H7753" s="100">
        <f>ACOS(COS(RADIANS(90-F7754)) * COS(RADIANS(90-F7753)) + SIN(RADIANS(90-F7754)) * SIN(RADIANS(90-F7753)) * COS(RADIANS(G7754-G7753))) * 6371392 * IFERROR(IF(AVERAGEIF('TT History'!$B:$B, D7753, 'TT History'!$E:$E) &gt; 9.8%, 1.1205, IF(AVERAGEIF('TT History'!$B:$B, D7753, 'TT History'!$E:$E) &gt;= 8.5%, 1.1055, 1.0525)), 1.0525)</f>
        <v>13.51804704802616</v>
      </c>
    </row>
    <row r="7754" spans="1:8" x14ac:dyDescent="0.25">
      <c r="A7754" t="s">
        <v>176</v>
      </c>
      <c r="B7754" t="str">
        <f>VLOOKUP(C7754, olt_db!$B$2:$E$70, 2, 0)</f>
        <v>OLT-SMGN-Mega_Land</v>
      </c>
      <c r="C7754" t="s">
        <v>2034</v>
      </c>
      <c r="D7754" s="22" t="s">
        <v>3033</v>
      </c>
      <c r="E7754" s="22" t="s">
        <v>2793</v>
      </c>
      <c r="F7754" s="138">
        <v>2.9446002608594601</v>
      </c>
      <c r="G7754" s="139">
        <v>99.121868133074202</v>
      </c>
      <c r="H7754" s="100">
        <f>ACOS(COS(RADIANS(90-F7755)) * COS(RADIANS(90-F7754)) + SIN(RADIANS(90-F7755)) * SIN(RADIANS(90-F7754)) * COS(RADIANS(G7755-G7754))) * 6371392 * IFERROR(IF(AVERAGEIF('TT History'!$B:$B, D7754, 'TT History'!$E:$E) &gt; 9.8%, 1.1205, IF(AVERAGEIF('TT History'!$B:$B, D7754, 'TT History'!$E:$E) &gt;= 8.5%, 1.1055, 1.0525)), 1.0525)</f>
        <v>13.682869318245299</v>
      </c>
    </row>
    <row r="7755" spans="1:8" x14ac:dyDescent="0.25">
      <c r="A7755" t="s">
        <v>176</v>
      </c>
      <c r="B7755" t="str">
        <f>VLOOKUP(C7755, olt_db!$B$2:$E$70, 2, 0)</f>
        <v>OLT-SMGN-Mega_Land</v>
      </c>
      <c r="C7755" t="s">
        <v>2034</v>
      </c>
      <c r="D7755" s="22" t="s">
        <v>3033</v>
      </c>
      <c r="E7755" s="22" t="s">
        <v>2794</v>
      </c>
      <c r="F7755" s="138">
        <v>2.9444995355146499</v>
      </c>
      <c r="G7755" s="139">
        <v>99.121927563533703</v>
      </c>
      <c r="H7755" s="100">
        <f>ACOS(COS(RADIANS(90-F7756)) * COS(RADIANS(90-F7755)) + SIN(RADIANS(90-F7756)) * SIN(RADIANS(90-F7755)) * COS(RADIANS(G7756-G7755))) * 6371392 * IFERROR(IF(AVERAGEIF('TT History'!$B:$B, D7755, 'TT History'!$E:$E) &gt; 9.8%, 1.1205, IF(AVERAGEIF('TT History'!$B:$B, D7755, 'TT History'!$E:$E) &gt;= 8.5%, 1.1055, 1.0525)), 1.0525)</f>
        <v>15.399561342235302</v>
      </c>
    </row>
    <row r="7756" spans="1:8" x14ac:dyDescent="0.25">
      <c r="A7756" t="s">
        <v>176</v>
      </c>
      <c r="B7756" t="str">
        <f>VLOOKUP(C7756, olt_db!$B$2:$E$70, 2, 0)</f>
        <v>OLT-SMGN-Mega_Land</v>
      </c>
      <c r="C7756" t="s">
        <v>2034</v>
      </c>
      <c r="D7756" s="22" t="s">
        <v>3033</v>
      </c>
      <c r="E7756" s="22" t="s">
        <v>2795</v>
      </c>
      <c r="F7756" s="138">
        <v>2.9443873515794201</v>
      </c>
      <c r="G7756" s="139">
        <v>99.121996409336205</v>
      </c>
      <c r="H7756" s="100">
        <f>ACOS(COS(RADIANS(90-F7757)) * COS(RADIANS(90-F7756)) + SIN(RADIANS(90-F7757)) * SIN(RADIANS(90-F7756)) * COS(RADIANS(G7757-G7756))) * 6371392 * IFERROR(IF(AVERAGEIF('TT History'!$B:$B, D7756, 'TT History'!$E:$E) &gt; 9.8%, 1.1205, IF(AVERAGEIF('TT History'!$B:$B, D7756, 'TT History'!$E:$E) &gt;= 8.5%, 1.1055, 1.0525)), 1.0525)</f>
        <v>19.042569390268998</v>
      </c>
    </row>
    <row r="7757" spans="1:8" x14ac:dyDescent="0.25">
      <c r="A7757" t="s">
        <v>176</v>
      </c>
      <c r="B7757" t="str">
        <f>VLOOKUP(C7757, olt_db!$B$2:$E$70, 2, 0)</f>
        <v>OLT-SMGN-Mega_Land</v>
      </c>
      <c r="C7757" t="s">
        <v>2034</v>
      </c>
      <c r="D7757" s="22" t="s">
        <v>3033</v>
      </c>
      <c r="E7757" s="22" t="s">
        <v>2796</v>
      </c>
      <c r="F7757" s="138">
        <v>2.9442658748239099</v>
      </c>
      <c r="G7757" s="139">
        <v>99.122104791370305</v>
      </c>
      <c r="H7757" s="100">
        <f>ACOS(COS(RADIANS(90-F7758)) * COS(RADIANS(90-F7757)) + SIN(RADIANS(90-F7758)) * SIN(RADIANS(90-F7757)) * COS(RADIANS(G7758-G7757))) * 6371392 * IFERROR(IF(AVERAGEIF('TT History'!$B:$B, D7757, 'TT History'!$E:$E) &gt; 9.8%, 1.1205, IF(AVERAGEIF('TT History'!$B:$B, D7757, 'TT History'!$E:$E) &gt;= 8.5%, 1.1055, 1.0525)), 1.0525)</f>
        <v>14.457469334859248</v>
      </c>
    </row>
    <row r="7758" spans="1:8" x14ac:dyDescent="0.25">
      <c r="A7758" t="s">
        <v>176</v>
      </c>
      <c r="B7758" t="str">
        <f>VLOOKUP(C7758, olt_db!$B$2:$E$70, 2, 0)</f>
        <v>OLT-SMGN-Mega_Land</v>
      </c>
      <c r="C7758" t="s">
        <v>2034</v>
      </c>
      <c r="D7758" s="22" t="s">
        <v>3033</v>
      </c>
      <c r="E7758" s="22" t="s">
        <v>2797</v>
      </c>
      <c r="F7758" s="138">
        <v>2.9442125798921301</v>
      </c>
      <c r="G7758" s="139">
        <v>99.122216375214705</v>
      </c>
      <c r="H7758" s="100">
        <f>ACOS(COS(RADIANS(90-F7759)) * COS(RADIANS(90-F7758)) + SIN(RADIANS(90-F7759)) * SIN(RADIANS(90-F7758)) * COS(RADIANS(G7759-G7758))) * 6371392 * IFERROR(IF(AVERAGEIF('TT History'!$B:$B, D7758, 'TT History'!$E:$E) &gt; 9.8%, 1.1205, IF(AVERAGEIF('TT History'!$B:$B, D7758, 'TT History'!$E:$E) &gt;= 8.5%, 1.1055, 1.0525)), 1.0525)</f>
        <v>12.867912332775893</v>
      </c>
    </row>
    <row r="7759" spans="1:8" x14ac:dyDescent="0.25">
      <c r="A7759" t="s">
        <v>176</v>
      </c>
      <c r="B7759" t="str">
        <f>VLOOKUP(C7759, olt_db!$B$2:$E$70, 2, 0)</f>
        <v>OLT-SMGN-Mega_Land</v>
      </c>
      <c r="C7759" t="s">
        <v>2034</v>
      </c>
      <c r="D7759" s="22" t="s">
        <v>3033</v>
      </c>
      <c r="E7759" s="22" t="s">
        <v>2798</v>
      </c>
      <c r="F7759" s="138">
        <v>2.9441915135480201</v>
      </c>
      <c r="G7759" s="139">
        <v>99.122324427387497</v>
      </c>
      <c r="H7759" s="100">
        <f>ACOS(COS(RADIANS(90-F7760)) * COS(RADIANS(90-F7759)) + SIN(RADIANS(90-F7760)) * SIN(RADIANS(90-F7759)) * COS(RADIANS(G7760-G7759))) * 6371392 * IFERROR(IF(AVERAGEIF('TT History'!$B:$B, D7759, 'TT History'!$E:$E) &gt; 9.8%, 1.1205, IF(AVERAGEIF('TT History'!$B:$B, D7759, 'TT History'!$E:$E) &gt;= 8.5%, 1.1055, 1.0525)), 1.0525)</f>
        <v>16.747295454088835</v>
      </c>
    </row>
    <row r="7760" spans="1:8" x14ac:dyDescent="0.25">
      <c r="A7760" t="s">
        <v>176</v>
      </c>
      <c r="B7760" t="str">
        <f>VLOOKUP(C7760, olt_db!$B$2:$E$70, 2, 0)</f>
        <v>OLT-SMGN-Mega_Land</v>
      </c>
      <c r="C7760" t="s">
        <v>2034</v>
      </c>
      <c r="D7760" s="22" t="s">
        <v>3033</v>
      </c>
      <c r="E7760" s="22" t="s">
        <v>2799</v>
      </c>
      <c r="F7760" s="138">
        <v>2.9441717001964598</v>
      </c>
      <c r="G7760" s="139">
        <v>99.122466324935303</v>
      </c>
      <c r="H7760" s="100">
        <f>ACOS(COS(RADIANS(90-F7761)) * COS(RADIANS(90-F7760)) + SIN(RADIANS(90-F7761)) * SIN(RADIANS(90-F7760)) * COS(RADIANS(G7761-G7760))) * 6371392 * IFERROR(IF(AVERAGEIF('TT History'!$B:$B, D7760, 'TT History'!$E:$E) &gt; 9.8%, 1.1205, IF(AVERAGEIF('TT History'!$B:$B, D7760, 'TT History'!$E:$E) &gt;= 8.5%, 1.1055, 1.0525)), 1.0525)</f>
        <v>15.649438461860225</v>
      </c>
    </row>
    <row r="7761" spans="1:8" x14ac:dyDescent="0.25">
      <c r="A7761" t="s">
        <v>176</v>
      </c>
      <c r="B7761" t="str">
        <f>VLOOKUP(C7761, olt_db!$B$2:$E$70, 2, 0)</f>
        <v>OLT-SMGN-Mega_Land</v>
      </c>
      <c r="C7761" t="s">
        <v>2034</v>
      </c>
      <c r="D7761" s="22" t="s">
        <v>3033</v>
      </c>
      <c r="E7761" s="22" t="s">
        <v>2800</v>
      </c>
      <c r="F7761" s="138">
        <v>2.9441496837166201</v>
      </c>
      <c r="G7761" s="139">
        <v>99.1225983829341</v>
      </c>
      <c r="H7761" s="100">
        <f>ACOS(COS(RADIANS(90-F7762)) * COS(RADIANS(90-F7761)) + SIN(RADIANS(90-F7762)) * SIN(RADIANS(90-F7761)) * COS(RADIANS(G7762-G7761))) * 6371392 * IFERROR(IF(AVERAGEIF('TT History'!$B:$B, D7761, 'TT History'!$E:$E) &gt; 9.8%, 1.1205, IF(AVERAGEIF('TT History'!$B:$B, D7761, 'TT History'!$E:$E) &gt;= 8.5%, 1.1055, 1.0525)), 1.0525)</f>
        <v>12.341108718651538</v>
      </c>
    </row>
    <row r="7762" spans="1:8" x14ac:dyDescent="0.25">
      <c r="A7762" t="s">
        <v>176</v>
      </c>
      <c r="B7762" t="str">
        <f>VLOOKUP(C7762, olt_db!$B$2:$E$70, 2, 0)</f>
        <v>OLT-SMGN-Mega_Land</v>
      </c>
      <c r="C7762" t="s">
        <v>2034</v>
      </c>
      <c r="D7762" s="22" t="s">
        <v>3033</v>
      </c>
      <c r="E7762" s="22" t="s">
        <v>2801</v>
      </c>
      <c r="F7762" s="138">
        <v>2.94410839279637</v>
      </c>
      <c r="G7762" s="139">
        <v>99.122695532114506</v>
      </c>
      <c r="H7762" s="100">
        <f>ACOS(COS(RADIANS(90-F7763)) * COS(RADIANS(90-F7762)) + SIN(RADIANS(90-F7763)) * SIN(RADIANS(90-F7762)) * COS(RADIANS(G7763-G7762))) * 6371392 * IFERROR(IF(AVERAGEIF('TT History'!$B:$B, D7762, 'TT History'!$E:$E) &gt; 9.8%, 1.1205, IF(AVERAGEIF('TT History'!$B:$B, D7762, 'TT History'!$E:$E) &gt;= 8.5%, 1.1055, 1.0525)), 1.0525)</f>
        <v>13.881381631012726</v>
      </c>
    </row>
    <row r="7763" spans="1:8" x14ac:dyDescent="0.25">
      <c r="A7763" t="s">
        <v>176</v>
      </c>
      <c r="B7763" t="str">
        <f>VLOOKUP(C7763, olt_db!$B$2:$E$70, 2, 0)</f>
        <v>OLT-SMGN-Mega_Land</v>
      </c>
      <c r="C7763" t="s">
        <v>2034</v>
      </c>
      <c r="D7763" s="22" t="s">
        <v>3033</v>
      </c>
      <c r="E7763" s="22" t="s">
        <v>2802</v>
      </c>
      <c r="F7763" s="138">
        <v>2.9440924982839101</v>
      </c>
      <c r="G7763" s="139">
        <v>99.122813219112302</v>
      </c>
      <c r="H7763" s="100">
        <f>ACOS(COS(RADIANS(90-F7764)) * COS(RADIANS(90-F7763)) + SIN(RADIANS(90-F7764)) * SIN(RADIANS(90-F7763)) * COS(RADIANS(G7764-G7763))) * 6371392 * IFERROR(IF(AVERAGEIF('TT History'!$B:$B, D7763, 'TT History'!$E:$E) &gt; 9.8%, 1.1205, IF(AVERAGEIF('TT History'!$B:$B, D7763, 'TT History'!$E:$E) &gt;= 8.5%, 1.1055, 1.0525)), 1.0525)</f>
        <v>15.394373246769737</v>
      </c>
    </row>
    <row r="7764" spans="1:8" x14ac:dyDescent="0.25">
      <c r="A7764" t="s">
        <v>176</v>
      </c>
      <c r="B7764" t="str">
        <f>VLOOKUP(C7764, olt_db!$B$2:$E$70, 2, 0)</f>
        <v>OLT-SMGN-Mega_Land</v>
      </c>
      <c r="C7764" t="s">
        <v>2034</v>
      </c>
      <c r="D7764" s="22" t="s">
        <v>3033</v>
      </c>
      <c r="E7764" s="22" t="s">
        <v>2803</v>
      </c>
      <c r="F7764" s="138">
        <v>2.94411249371616</v>
      </c>
      <c r="G7764" s="139">
        <v>99.122943394717794</v>
      </c>
      <c r="H7764" s="100">
        <f>ACOS(COS(RADIANS(90-F7765)) * COS(RADIANS(90-F7764)) + SIN(RADIANS(90-F7765)) * SIN(RADIANS(90-F7764)) * COS(RADIANS(G7765-G7764))) * 6371392 * IFERROR(IF(AVERAGEIF('TT History'!$B:$B, D7764, 'TT History'!$E:$E) &gt; 9.8%, 1.1205, IF(AVERAGEIF('TT History'!$B:$B, D7764, 'TT History'!$E:$E) &gt;= 8.5%, 1.1055, 1.0525)), 1.0525)</f>
        <v>20.146586653424421</v>
      </c>
    </row>
    <row r="7765" spans="1:8" x14ac:dyDescent="0.25">
      <c r="A7765" t="s">
        <v>176</v>
      </c>
      <c r="B7765" t="str">
        <f>VLOOKUP(C7765, olt_db!$B$2:$E$70, 2, 0)</f>
        <v>OLT-SMGN-Mega_Land</v>
      </c>
      <c r="C7765" t="s">
        <v>2034</v>
      </c>
      <c r="D7765" s="22" t="s">
        <v>3033</v>
      </c>
      <c r="E7765" s="22" t="s">
        <v>2804</v>
      </c>
      <c r="F7765" s="138">
        <v>2.9442257022409302</v>
      </c>
      <c r="G7765" s="139">
        <v>99.123073237114198</v>
      </c>
      <c r="H7765" s="100">
        <f>ACOS(COS(RADIANS(90-F7766)) * COS(RADIANS(90-F7765)) + SIN(RADIANS(90-F7766)) * SIN(RADIANS(90-F7765)) * COS(RADIANS(G7766-G7765))) * 6371392 * IFERROR(IF(AVERAGEIF('TT History'!$B:$B, D7765, 'TT History'!$E:$E) &gt; 9.8%, 1.1205, IF(AVERAGEIF('TT History'!$B:$B, D7765, 'TT History'!$E:$E) &gt;= 8.5%, 1.1055, 1.0525)), 1.0525)</f>
        <v>15.139957329435738</v>
      </c>
    </row>
    <row r="7766" spans="1:8" x14ac:dyDescent="0.25">
      <c r="A7766" t="s">
        <v>176</v>
      </c>
      <c r="B7766" t="str">
        <f>VLOOKUP(C7766, olt_db!$B$2:$E$70, 2, 0)</f>
        <v>OLT-SMGN-Mega_Land</v>
      </c>
      <c r="C7766" t="s">
        <v>2034</v>
      </c>
      <c r="D7766" s="22" t="s">
        <v>3033</v>
      </c>
      <c r="E7766" s="22" t="s">
        <v>2805</v>
      </c>
      <c r="F7766" s="138">
        <v>2.9442980590849102</v>
      </c>
      <c r="G7766" s="139">
        <v>99.123180608023603</v>
      </c>
      <c r="H7766" s="100">
        <f>ACOS(COS(RADIANS(90-F7767)) * COS(RADIANS(90-F7766)) + SIN(RADIANS(90-F7767)) * SIN(RADIANS(90-F7766)) * COS(RADIANS(G7767-G7766))) * 6371392 * IFERROR(IF(AVERAGEIF('TT History'!$B:$B, D7766, 'TT History'!$E:$E) &gt; 9.8%, 1.1205, IF(AVERAGEIF('TT History'!$B:$B, D7766, 'TT History'!$E:$E) &gt;= 8.5%, 1.1055, 1.0525)), 1.0525)</f>
        <v>15.670798540120405</v>
      </c>
    </row>
    <row r="7767" spans="1:8" x14ac:dyDescent="0.25">
      <c r="A7767" t="s">
        <v>176</v>
      </c>
      <c r="B7767" t="str">
        <f>VLOOKUP(C7767, olt_db!$B$2:$E$70, 2, 0)</f>
        <v>OLT-SMGN-Mega_Land</v>
      </c>
      <c r="C7767" t="s">
        <v>2034</v>
      </c>
      <c r="D7767" s="22" t="s">
        <v>3033</v>
      </c>
      <c r="E7767" s="22" t="s">
        <v>2806</v>
      </c>
      <c r="F7767" s="138">
        <v>2.9443737255875901</v>
      </c>
      <c r="G7767" s="139">
        <v>99.123291212591695</v>
      </c>
      <c r="H7767" s="100">
        <f>ACOS(COS(RADIANS(90-F7768)) * COS(RADIANS(90-F7767)) + SIN(RADIANS(90-F7768)) * SIN(RADIANS(90-F7767)) * COS(RADIANS(G7768-G7767))) * 6371392 * IFERROR(IF(AVERAGEIF('TT History'!$B:$B, D7767, 'TT History'!$E:$E) &gt; 9.8%, 1.1205, IF(AVERAGEIF('TT History'!$B:$B, D7767, 'TT History'!$E:$E) &gt;= 8.5%, 1.1055, 1.0525)), 1.0525)</f>
        <v>18.052816396850865</v>
      </c>
    </row>
    <row r="7768" spans="1:8" x14ac:dyDescent="0.25">
      <c r="A7768" t="s">
        <v>176</v>
      </c>
      <c r="B7768" t="str">
        <f>VLOOKUP(C7768, olt_db!$B$2:$E$70, 2, 0)</f>
        <v>OLT-SMGN-Mega_Land</v>
      </c>
      <c r="C7768" t="s">
        <v>2034</v>
      </c>
      <c r="D7768" s="22" t="s">
        <v>3033</v>
      </c>
      <c r="E7768" s="22" t="s">
        <v>2807</v>
      </c>
      <c r="F7768" s="138">
        <v>2.9444616777923902</v>
      </c>
      <c r="G7768" s="139">
        <v>99.123418092688198</v>
      </c>
      <c r="H7768" s="100">
        <f>ACOS(COS(RADIANS(90-F7769)) * COS(RADIANS(90-F7768)) + SIN(RADIANS(90-F7769)) * SIN(RADIANS(90-F7768)) * COS(RADIANS(G7769-G7768))) * 6371392 * IFERROR(IF(AVERAGEIF('TT History'!$B:$B, D7768, 'TT History'!$E:$E) &gt; 9.8%, 1.1205, IF(AVERAGEIF('TT History'!$B:$B, D7768, 'TT History'!$E:$E) &gt;= 8.5%, 1.1055, 1.0525)), 1.0525)</f>
        <v>12.640483210342252</v>
      </c>
    </row>
    <row r="7769" spans="1:8" x14ac:dyDescent="0.25">
      <c r="A7769" t="s">
        <v>176</v>
      </c>
      <c r="B7769" t="str">
        <f>VLOOKUP(C7769, olt_db!$B$2:$E$70, 2, 0)</f>
        <v>OLT-SMGN-Mega_Land</v>
      </c>
      <c r="C7769" t="s">
        <v>2034</v>
      </c>
      <c r="D7769" s="22" t="s">
        <v>3033</v>
      </c>
      <c r="E7769" s="22" t="s">
        <v>2808</v>
      </c>
      <c r="F7769" s="138">
        <v>2.9445133349427599</v>
      </c>
      <c r="G7769" s="139">
        <v>99.123513070169693</v>
      </c>
      <c r="H7769" s="100">
        <f>ACOS(COS(RADIANS(90-F7770)) * COS(RADIANS(90-F7769)) + SIN(RADIANS(90-F7770)) * SIN(RADIANS(90-F7769)) * COS(RADIANS(G7770-G7769))) * 6371392 * IFERROR(IF(AVERAGEIF('TT History'!$B:$B, D7769, 'TT History'!$E:$E) &gt; 9.8%, 1.1205, IF(AVERAGEIF('TT History'!$B:$B, D7769, 'TT History'!$E:$E) &gt;= 8.5%, 1.1055, 1.0525)), 1.0525)</f>
        <v>19.545345433144245</v>
      </c>
    </row>
    <row r="7770" spans="1:8" x14ac:dyDescent="0.25">
      <c r="A7770" t="s">
        <v>176</v>
      </c>
      <c r="B7770" t="str">
        <f>VLOOKUP(C7770, olt_db!$B$2:$E$70, 2, 0)</f>
        <v>OLT-SMGN-Mega_Land</v>
      </c>
      <c r="C7770" t="s">
        <v>2034</v>
      </c>
      <c r="D7770" s="22" t="s">
        <v>3033</v>
      </c>
      <c r="E7770" s="22" t="s">
        <v>2809</v>
      </c>
      <c r="F7770" s="138">
        <v>2.9445859669411898</v>
      </c>
      <c r="G7770" s="139">
        <v>99.123663646737796</v>
      </c>
      <c r="H7770" s="100">
        <f>ACOS(COS(RADIANS(90-F7771)) * COS(RADIANS(90-F7770)) + SIN(RADIANS(90-F7771)) * SIN(RADIANS(90-F7770)) * COS(RADIANS(G7771-G7770))) * 6371392 * IFERROR(IF(AVERAGEIF('TT History'!$B:$B, D7770, 'TT History'!$E:$E) &gt; 9.8%, 1.1205, IF(AVERAGEIF('TT History'!$B:$B, D7770, 'TT History'!$E:$E) &gt;= 8.5%, 1.1055, 1.0525)), 1.0525)</f>
        <v>24.662993972001242</v>
      </c>
    </row>
    <row r="7771" spans="1:8" x14ac:dyDescent="0.25">
      <c r="A7771" t="s">
        <v>176</v>
      </c>
      <c r="B7771" t="str">
        <f>VLOOKUP(C7771, olt_db!$B$2:$E$70, 2, 0)</f>
        <v>OLT-SMGN-Mega_Land</v>
      </c>
      <c r="C7771" t="s">
        <v>2034</v>
      </c>
      <c r="D7771" s="22" t="s">
        <v>3033</v>
      </c>
      <c r="E7771" s="22" t="s">
        <v>2810</v>
      </c>
      <c r="F7771" s="138">
        <v>2.9446753851398602</v>
      </c>
      <c r="G7771" s="139">
        <v>99.123854708885005</v>
      </c>
      <c r="H7771" s="100">
        <f>ACOS(COS(RADIANS(90-F7772)) * COS(RADIANS(90-F7771)) + SIN(RADIANS(90-F7772)) * SIN(RADIANS(90-F7771)) * COS(RADIANS(G7772-G7771))) * 6371392 * IFERROR(IF(AVERAGEIF('TT History'!$B:$B, D7771, 'TT History'!$E:$E) &gt; 9.8%, 1.1205, IF(AVERAGEIF('TT History'!$B:$B, D7771, 'TT History'!$E:$E) &gt;= 8.5%, 1.1055, 1.0525)), 1.0525)</f>
        <v>23.7076392299495</v>
      </c>
    </row>
    <row r="7772" spans="1:8" x14ac:dyDescent="0.25">
      <c r="A7772" t="s">
        <v>176</v>
      </c>
      <c r="B7772" t="str">
        <f>VLOOKUP(C7772, olt_db!$B$2:$E$70, 2, 0)</f>
        <v>OLT-SMGN-Mega_Land</v>
      </c>
      <c r="C7772" t="s">
        <v>2034</v>
      </c>
      <c r="D7772" s="22" t="s">
        <v>3033</v>
      </c>
      <c r="E7772" s="22" t="s">
        <v>2811</v>
      </c>
      <c r="F7772" s="138">
        <v>2.9448056205397002</v>
      </c>
      <c r="G7772" s="139">
        <v>99.124010058878994</v>
      </c>
      <c r="H7772" s="100">
        <f>ACOS(COS(RADIANS(90-F7773)) * COS(RADIANS(90-F7772)) + SIN(RADIANS(90-F7773)) * SIN(RADIANS(90-F7772)) * COS(RADIANS(G7773-G7772))) * 6371392 * IFERROR(IF(AVERAGEIF('TT History'!$B:$B, D7772, 'TT History'!$E:$E) &gt; 9.8%, 1.1205, IF(AVERAGEIF('TT History'!$B:$B, D7772, 'TT History'!$E:$E) &gt;= 8.5%, 1.1055, 1.0525)), 1.0525)</f>
        <v>16.077148251857274</v>
      </c>
    </row>
    <row r="7773" spans="1:8" x14ac:dyDescent="0.25">
      <c r="A7773" t="s">
        <v>176</v>
      </c>
      <c r="B7773" t="str">
        <f>VLOOKUP(C7773, olt_db!$B$2:$E$70, 2, 0)</f>
        <v>OLT-SMGN-Mega_Land</v>
      </c>
      <c r="C7773" t="s">
        <v>2034</v>
      </c>
      <c r="D7773" s="22" t="s">
        <v>3033</v>
      </c>
      <c r="E7773" s="22" t="s">
        <v>2812</v>
      </c>
      <c r="F7773" s="138">
        <v>2.9449027567345598</v>
      </c>
      <c r="G7773" s="139">
        <v>99.124107310562295</v>
      </c>
      <c r="H7773" s="100">
        <f>ACOS(COS(RADIANS(90-F7774)) * COS(RADIANS(90-F7773)) + SIN(RADIANS(90-F7774)) * SIN(RADIANS(90-F7773)) * COS(RADIANS(G7774-G7773))) * 6371392 * IFERROR(IF(AVERAGEIF('TT History'!$B:$B, D7773, 'TT History'!$E:$E) &gt; 9.8%, 1.1205, IF(AVERAGEIF('TT History'!$B:$B, D7773, 'TT History'!$E:$E) &gt;= 8.5%, 1.1055, 1.0525)), 1.0525)</f>
        <v>10.329614833890442</v>
      </c>
    </row>
    <row r="7774" spans="1:8" x14ac:dyDescent="0.25">
      <c r="A7774" t="s">
        <v>176</v>
      </c>
      <c r="B7774" t="str">
        <f>VLOOKUP(C7774, olt_db!$B$2:$E$70, 2, 0)</f>
        <v>OLT-SMGN-Mega_Land</v>
      </c>
      <c r="C7774" t="s">
        <v>2034</v>
      </c>
      <c r="D7774" s="22" t="s">
        <v>3033</v>
      </c>
      <c r="E7774" s="22" t="s">
        <v>2813</v>
      </c>
      <c r="F7774" s="138">
        <v>2.94498932740821</v>
      </c>
      <c r="G7774" s="139">
        <v>99.124124520670904</v>
      </c>
      <c r="H7774" s="100">
        <f>ACOS(COS(RADIANS(90-F7775)) * COS(RADIANS(90-F7774)) + SIN(RADIANS(90-F7775)) * SIN(RADIANS(90-F7774)) * COS(RADIANS(G7775-G7774))) * 6371392 * IFERROR(IF(AVERAGEIF('TT History'!$B:$B, D7774, 'TT History'!$E:$E) &gt; 9.8%, 1.1205, IF(AVERAGEIF('TT History'!$B:$B, D7774, 'TT History'!$E:$E) &gt;= 8.5%, 1.1055, 1.0525)), 1.0525)</f>
        <v>13.228723732837185</v>
      </c>
    </row>
    <row r="7775" spans="1:8" x14ac:dyDescent="0.25">
      <c r="A7775" t="s">
        <v>176</v>
      </c>
      <c r="B7775" t="str">
        <f>VLOOKUP(C7775, olt_db!$B$2:$E$70, 2, 0)</f>
        <v>OLT-SMGN-Mega_Land</v>
      </c>
      <c r="C7775" t="s">
        <v>2034</v>
      </c>
      <c r="D7775" s="22" t="s">
        <v>3033</v>
      </c>
      <c r="E7775" s="22" t="s">
        <v>2814</v>
      </c>
      <c r="F7775" s="138">
        <v>2.9450975855897599</v>
      </c>
      <c r="G7775" s="139">
        <v>99.1240919909757</v>
      </c>
      <c r="H7775" s="100">
        <f>ACOS(COS(RADIANS(90-F7776)) * COS(RADIANS(90-F7775)) + SIN(RADIANS(90-F7776)) * SIN(RADIANS(90-F7775)) * COS(RADIANS(G7776-G7775))) * 6371392 * IFERROR(IF(AVERAGEIF('TT History'!$B:$B, D7775, 'TT History'!$E:$E) &gt; 9.8%, 1.1205, IF(AVERAGEIF('TT History'!$B:$B, D7775, 'TT History'!$E:$E) &gt;= 8.5%, 1.1055, 1.0525)), 1.0525)</f>
        <v>19.202612444777085</v>
      </c>
    </row>
    <row r="7776" spans="1:8" x14ac:dyDescent="0.25">
      <c r="A7776" t="s">
        <v>176</v>
      </c>
      <c r="B7776" t="str">
        <f>VLOOKUP(C7776, olt_db!$B$2:$E$70, 2, 0)</f>
        <v>OLT-SMGN-Mega_Land</v>
      </c>
      <c r="C7776" t="s">
        <v>2034</v>
      </c>
      <c r="D7776" s="22" t="s">
        <v>3033</v>
      </c>
      <c r="E7776" s="22" t="s">
        <v>2815</v>
      </c>
      <c r="F7776" s="138">
        <v>2.9452179337194799</v>
      </c>
      <c r="G7776" s="139">
        <v>99.123980332183905</v>
      </c>
      <c r="H7776" s="100">
        <f>ACOS(COS(RADIANS(90-F7777)) * COS(RADIANS(90-F7776)) + SIN(RADIANS(90-F7777)) * SIN(RADIANS(90-F7776)) * COS(RADIANS(G7777-G7776))) * 6371392 * IFERROR(IF(AVERAGEIF('TT History'!$B:$B, D7776, 'TT History'!$E:$E) &gt; 9.8%, 1.1205, IF(AVERAGEIF('TT History'!$B:$B, D7776, 'TT History'!$E:$E) &gt;= 8.5%, 1.1055, 1.0525)), 1.0525)</f>
        <v>23.153635955503038</v>
      </c>
    </row>
    <row r="7777" spans="1:8" x14ac:dyDescent="0.25">
      <c r="A7777" t="s">
        <v>176</v>
      </c>
      <c r="B7777" t="str">
        <f>VLOOKUP(C7777, olt_db!$B$2:$E$70, 2, 0)</f>
        <v>OLT-SMGN-Mega_Land</v>
      </c>
      <c r="C7777" t="s">
        <v>2034</v>
      </c>
      <c r="D7777" s="22" t="s">
        <v>3033</v>
      </c>
      <c r="E7777" s="22" t="s">
        <v>2816</v>
      </c>
      <c r="F7777" s="138">
        <v>2.9453865036821298</v>
      </c>
      <c r="G7777" s="139">
        <v>99.123876659868998</v>
      </c>
      <c r="H7777" s="100">
        <f>ACOS(COS(RADIANS(90-F7778)) * COS(RADIANS(90-F7777)) + SIN(RADIANS(90-F7778)) * SIN(RADIANS(90-F7777)) * COS(RADIANS(G7778-G7777))) * 6371392 * IFERROR(IF(AVERAGEIF('TT History'!$B:$B, D7777, 'TT History'!$E:$E) &gt; 9.8%, 1.1205, IF(AVERAGEIF('TT History'!$B:$B, D7777, 'TT History'!$E:$E) &gt;= 8.5%, 1.1055, 1.0525)), 1.0525)</f>
        <v>24.380195783521103</v>
      </c>
    </row>
    <row r="7778" spans="1:8" x14ac:dyDescent="0.25">
      <c r="A7778" t="s">
        <v>176</v>
      </c>
      <c r="B7778" t="str">
        <f>VLOOKUP(C7778, olt_db!$B$2:$E$70, 2, 0)</f>
        <v>OLT-SMGN-Mega_Land</v>
      </c>
      <c r="C7778" t="s">
        <v>2034</v>
      </c>
      <c r="D7778" s="22" t="s">
        <v>3033</v>
      </c>
      <c r="E7778" s="22" t="s">
        <v>2817</v>
      </c>
      <c r="F7778" s="138">
        <v>2.9455872070306501</v>
      </c>
      <c r="G7778" s="139">
        <v>99.123820822292899</v>
      </c>
      <c r="H7778" s="100">
        <f>ACOS(COS(RADIANS(90-F7779)) * COS(RADIANS(90-F7778)) + SIN(RADIANS(90-F7779)) * SIN(RADIANS(90-F7778)) * COS(RADIANS(G7779-G7778))) * 6371392 * IFERROR(IF(AVERAGEIF('TT History'!$B:$B, D7778, 'TT History'!$E:$E) &gt; 9.8%, 1.1205, IF(AVERAGEIF('TT History'!$B:$B, D7778, 'TT History'!$E:$E) &gt;= 8.5%, 1.1055, 1.0525)), 1.0525)</f>
        <v>17.454965615077157</v>
      </c>
    </row>
    <row r="7779" spans="1:8" x14ac:dyDescent="0.25">
      <c r="A7779" t="s">
        <v>176</v>
      </c>
      <c r="B7779" t="str">
        <f>VLOOKUP(C7779, olt_db!$B$2:$E$70, 2, 0)</f>
        <v>OLT-SMGN-Mega_Land</v>
      </c>
      <c r="C7779" t="s">
        <v>2034</v>
      </c>
      <c r="D7779" s="22" t="s">
        <v>3033</v>
      </c>
      <c r="E7779" s="22" t="s">
        <v>2818</v>
      </c>
      <c r="F7779" s="138">
        <v>2.94573514491975</v>
      </c>
      <c r="G7779" s="139">
        <v>99.123801950818702</v>
      </c>
      <c r="H7779" s="100">
        <f>ACOS(COS(RADIANS(90-F7780)) * COS(RADIANS(90-F7779)) + SIN(RADIANS(90-F7780)) * SIN(RADIANS(90-F7779)) * COS(RADIANS(G7780-G7779))) * 6371392 * IFERROR(IF(AVERAGEIF('TT History'!$B:$B, D7779, 'TT History'!$E:$E) &gt; 9.8%, 1.1205, IF(AVERAGEIF('TT History'!$B:$B, D7779, 'TT History'!$E:$E) &gt;= 8.5%, 1.1055, 1.0525)), 1.0525)</f>
        <v>13.543506524070295</v>
      </c>
    </row>
    <row r="7780" spans="1:8" x14ac:dyDescent="0.25">
      <c r="A7780" t="s">
        <v>176</v>
      </c>
      <c r="B7780" t="str">
        <f>VLOOKUP(C7780, olt_db!$B$2:$E$70, 2, 0)</f>
        <v>OLT-SMGN-Mega_Land</v>
      </c>
      <c r="C7780" t="s">
        <v>2034</v>
      </c>
      <c r="D7780" s="22" t="s">
        <v>3033</v>
      </c>
      <c r="E7780" s="22" t="s">
        <v>2819</v>
      </c>
      <c r="F7780" s="138">
        <v>2.9458407897056502</v>
      </c>
      <c r="G7780" s="139">
        <v>99.123849230676001</v>
      </c>
      <c r="H7780" s="100">
        <f>ACOS(COS(RADIANS(90-F7781)) * COS(RADIANS(90-F7780)) + SIN(RADIANS(90-F7781)) * SIN(RADIANS(90-F7780)) * COS(RADIANS(G7781-G7780))) * 6371392 * IFERROR(IF(AVERAGEIF('TT History'!$B:$B, D7780, 'TT History'!$E:$E) &gt; 9.8%, 1.1205, IF(AVERAGEIF('TT History'!$B:$B, D7780, 'TT History'!$E:$E) &gt;= 8.5%, 1.1055, 1.0525)), 1.0525)</f>
        <v>12.992627142527532</v>
      </c>
    </row>
    <row r="7781" spans="1:8" x14ac:dyDescent="0.25">
      <c r="A7781" t="s">
        <v>176</v>
      </c>
      <c r="B7781" t="str">
        <f>VLOOKUP(C7781, olt_db!$B$2:$E$70, 2, 0)</f>
        <v>OLT-SMGN-Mega_Land</v>
      </c>
      <c r="C7781" t="s">
        <v>2034</v>
      </c>
      <c r="D7781" s="22" t="s">
        <v>3033</v>
      </c>
      <c r="E7781" s="22" t="s">
        <v>2820</v>
      </c>
      <c r="F7781" s="138">
        <v>2.9459069171651802</v>
      </c>
      <c r="G7781" s="139">
        <v>99.1239385138865</v>
      </c>
      <c r="H7781" s="100">
        <f>ACOS(COS(RADIANS(90-F7782)) * COS(RADIANS(90-F7781)) + SIN(RADIANS(90-F7782)) * SIN(RADIANS(90-F7781)) * COS(RADIANS(G7782-G7781))) * 6371392 * IFERROR(IF(AVERAGEIF('TT History'!$B:$B, D7781, 'TT History'!$E:$E) &gt; 9.8%, 1.1205, IF(AVERAGEIF('TT History'!$B:$B, D7781, 'TT History'!$E:$E) &gt;= 8.5%, 1.1055, 1.0525)), 1.0525)</f>
        <v>18.136143048482722</v>
      </c>
    </row>
    <row r="7782" spans="1:8" x14ac:dyDescent="0.25">
      <c r="A7782" t="s">
        <v>176</v>
      </c>
      <c r="B7782" t="str">
        <f>VLOOKUP(C7782, olt_db!$B$2:$E$70, 2, 0)</f>
        <v>OLT-SMGN-Mega_Land</v>
      </c>
      <c r="C7782" t="s">
        <v>2034</v>
      </c>
      <c r="D7782" s="22" t="s">
        <v>3033</v>
      </c>
      <c r="E7782" s="22" t="s">
        <v>2821</v>
      </c>
      <c r="F7782" s="138">
        <v>2.9459524697258899</v>
      </c>
      <c r="G7782" s="139">
        <v>99.124086822352396</v>
      </c>
      <c r="H7782" s="100">
        <f>ACOS(COS(RADIANS(90-F7783)) * COS(RADIANS(90-F7782)) + SIN(RADIANS(90-F7783)) * SIN(RADIANS(90-F7782)) * COS(RADIANS(G7783-G7782))) * 6371392 * IFERROR(IF(AVERAGEIF('TT History'!$B:$B, D7782, 'TT History'!$E:$E) &gt; 9.8%, 1.1205, IF(AVERAGEIF('TT History'!$B:$B, D7782, 'TT History'!$E:$E) &gt;= 8.5%, 1.1055, 1.0525)), 1.0525)</f>
        <v>14.486792412562203</v>
      </c>
    </row>
    <row r="7783" spans="1:8" x14ac:dyDescent="0.25">
      <c r="A7783" t="s">
        <v>176</v>
      </c>
      <c r="B7783" t="str">
        <f>VLOOKUP(C7783, olt_db!$B$2:$E$70, 2, 0)</f>
        <v>OLT-SMGN-Mega_Land</v>
      </c>
      <c r="C7783" t="s">
        <v>2034</v>
      </c>
      <c r="D7783" s="22" t="s">
        <v>3033</v>
      </c>
      <c r="E7783" s="22" t="s">
        <v>2822</v>
      </c>
      <c r="F7783" s="138">
        <v>2.9459939790744198</v>
      </c>
      <c r="G7783" s="139">
        <v>99.124203583291802</v>
      </c>
      <c r="H7783" s="100">
        <f>ACOS(COS(RADIANS(90-F7784)) * COS(RADIANS(90-F7783)) + SIN(RADIANS(90-F7784)) * SIN(RADIANS(90-F7783)) * COS(RADIANS(G7784-G7783))) * 6371392 * IFERROR(IF(AVERAGEIF('TT History'!$B:$B, D7783, 'TT History'!$E:$E) &gt; 9.8%, 1.1205, IF(AVERAGEIF('TT History'!$B:$B, D7783, 'TT History'!$E:$E) &gt;= 8.5%, 1.1055, 1.0525)), 1.0525)</f>
        <v>13.072309057130365</v>
      </c>
    </row>
    <row r="7784" spans="1:8" x14ac:dyDescent="0.25">
      <c r="A7784" t="s">
        <v>176</v>
      </c>
      <c r="B7784" t="str">
        <f>VLOOKUP(C7784, olt_db!$B$2:$E$70, 2, 0)</f>
        <v>OLT-SMGN-Mega_Land</v>
      </c>
      <c r="C7784" t="s">
        <v>2034</v>
      </c>
      <c r="D7784" s="22" t="s">
        <v>3033</v>
      </c>
      <c r="E7784" s="22" t="s">
        <v>2823</v>
      </c>
      <c r="F7784" s="138">
        <v>2.94602726162204</v>
      </c>
      <c r="G7784" s="139">
        <v>99.124310341698504</v>
      </c>
      <c r="H7784" s="100">
        <f>ACOS(COS(RADIANS(90-F7785)) * COS(RADIANS(90-F7784)) + SIN(RADIANS(90-F7785)) * SIN(RADIANS(90-F7784)) * COS(RADIANS(G7785-G7784))) * 6371392 * IFERROR(IF(AVERAGEIF('TT History'!$B:$B, D7784, 'TT History'!$E:$E) &gt; 9.8%, 1.1205, IF(AVERAGEIF('TT History'!$B:$B, D7784, 'TT History'!$E:$E) &gt;= 8.5%, 1.1055, 1.0525)), 1.0525)</f>
        <v>13.645601159806361</v>
      </c>
    </row>
    <row r="7785" spans="1:8" x14ac:dyDescent="0.25">
      <c r="A7785" t="s">
        <v>176</v>
      </c>
      <c r="B7785" t="str">
        <f>VLOOKUP(C7785, olt_db!$B$2:$E$70, 2, 0)</f>
        <v>OLT-SMGN-Mega_Land</v>
      </c>
      <c r="C7785" t="s">
        <v>2034</v>
      </c>
      <c r="D7785" s="22" t="s">
        <v>3033</v>
      </c>
      <c r="E7785" s="22" t="s">
        <v>2824</v>
      </c>
      <c r="F7785" s="138">
        <v>2.94609629096847</v>
      </c>
      <c r="G7785" s="139">
        <v>99.124404425445505</v>
      </c>
      <c r="H7785" s="100">
        <f>ACOS(COS(RADIANS(90-F7786)) * COS(RADIANS(90-F7785)) + SIN(RADIANS(90-F7786)) * SIN(RADIANS(90-F7785)) * COS(RADIANS(G7786-G7785))) * 6371392 * IFERROR(IF(AVERAGEIF('TT History'!$B:$B, D7785, 'TT History'!$E:$E) &gt; 9.8%, 1.1205, IF(AVERAGEIF('TT History'!$B:$B, D7785, 'TT History'!$E:$E) &gt;= 8.5%, 1.1055, 1.0525)), 1.0525)</f>
        <v>18.157327407571639</v>
      </c>
    </row>
    <row r="7786" spans="1:8" x14ac:dyDescent="0.25">
      <c r="A7786" t="s">
        <v>176</v>
      </c>
      <c r="B7786" t="str">
        <f>VLOOKUP(C7786, olt_db!$B$2:$E$70, 2, 0)</f>
        <v>OLT-SMGN-Mega_Land</v>
      </c>
      <c r="C7786" t="s">
        <v>2034</v>
      </c>
      <c r="D7786" s="22" t="s">
        <v>3033</v>
      </c>
      <c r="E7786" s="22" t="s">
        <v>2825</v>
      </c>
      <c r="F7786" s="138">
        <v>2.9461989212820301</v>
      </c>
      <c r="G7786" s="139">
        <v>99.124520919053793</v>
      </c>
      <c r="H7786" s="100">
        <f>ACOS(COS(RADIANS(90-F7787)) * COS(RADIANS(90-F7786)) + SIN(RADIANS(90-F7787)) * SIN(RADIANS(90-F7786)) * COS(RADIANS(G7787-G7786))) * 6371392 * IFERROR(IF(AVERAGEIF('TT History'!$B:$B, D7786, 'TT History'!$E:$E) &gt; 9.8%, 1.1205, IF(AVERAGEIF('TT History'!$B:$B, D7786, 'TT History'!$E:$E) &gt;= 8.5%, 1.1055, 1.0525)), 1.0525)</f>
        <v>13.107398471166</v>
      </c>
    </row>
    <row r="7787" spans="1:8" x14ac:dyDescent="0.25">
      <c r="A7787" t="s">
        <v>176</v>
      </c>
      <c r="B7787" t="str">
        <f>VLOOKUP(C7787, olt_db!$B$2:$E$70, 2, 0)</f>
        <v>OLT-SMGN-Mega_Land</v>
      </c>
      <c r="C7787" t="s">
        <v>2034</v>
      </c>
      <c r="D7787" s="22" t="s">
        <v>3033</v>
      </c>
      <c r="E7787" s="22" t="s">
        <v>2826</v>
      </c>
      <c r="F7787" s="138">
        <v>2.9462716936651798</v>
      </c>
      <c r="G7787" s="139">
        <v>99.124606157816402</v>
      </c>
      <c r="H7787" s="100">
        <f>ACOS(COS(RADIANS(90-F7788)) * COS(RADIANS(90-F7787)) + SIN(RADIANS(90-F7788)) * SIN(RADIANS(90-F7787)) * COS(RADIANS(G7788-G7787))) * 6371392 * IFERROR(IF(AVERAGEIF('TT History'!$B:$B, D7787, 'TT History'!$E:$E) &gt; 9.8%, 1.1205, IF(AVERAGEIF('TT History'!$B:$B, D7787, 'TT History'!$E:$E) &gt;= 8.5%, 1.1055, 1.0525)), 1.0525)</f>
        <v>12.475895881558394</v>
      </c>
    </row>
    <row r="7788" spans="1:8" x14ac:dyDescent="0.25">
      <c r="A7788" t="s">
        <v>176</v>
      </c>
      <c r="B7788" t="str">
        <f>VLOOKUP(C7788, olt_db!$B$2:$E$70, 2, 0)</f>
        <v>OLT-SMGN-Mega_Land</v>
      </c>
      <c r="C7788" t="s">
        <v>2034</v>
      </c>
      <c r="D7788" s="22" t="s">
        <v>3033</v>
      </c>
      <c r="E7788" s="22" t="s">
        <v>2827</v>
      </c>
      <c r="F7788" s="138">
        <v>2.9463190079808599</v>
      </c>
      <c r="G7788" s="139">
        <v>99.1247018047643</v>
      </c>
      <c r="H7788" s="100">
        <f>ACOS(COS(RADIANS(90-F7789)) * COS(RADIANS(90-F7788)) + SIN(RADIANS(90-F7789)) * SIN(RADIANS(90-F7788)) * COS(RADIANS(G7789-G7788))) * 6371392 * IFERROR(IF(AVERAGEIF('TT History'!$B:$B, D7788, 'TT History'!$E:$E) &gt; 9.8%, 1.1205, IF(AVERAGEIF('TT History'!$B:$B, D7788, 'TT History'!$E:$E) &gt;= 8.5%, 1.1055, 1.0525)), 1.0525)</f>
        <v>12.27336344125742</v>
      </c>
    </row>
    <row r="7789" spans="1:8" x14ac:dyDescent="0.25">
      <c r="A7789" t="s">
        <v>176</v>
      </c>
      <c r="B7789" t="str">
        <f>VLOOKUP(C7789, olt_db!$B$2:$E$70, 2, 0)</f>
        <v>OLT-SMGN-Mega_Land</v>
      </c>
      <c r="C7789" t="s">
        <v>2034</v>
      </c>
      <c r="D7789" s="22" t="s">
        <v>3033</v>
      </c>
      <c r="E7789" s="22" t="s">
        <v>2828</v>
      </c>
      <c r="F7789" s="138">
        <v>2.94636802938872</v>
      </c>
      <c r="G7789" s="139">
        <v>99.1247946263085</v>
      </c>
      <c r="H7789" s="100">
        <f>ACOS(COS(RADIANS(90-F7790)) * COS(RADIANS(90-F7789)) + SIN(RADIANS(90-F7790)) * SIN(RADIANS(90-F7789)) * COS(RADIANS(G7790-G7789))) * 6371392 * IFERROR(IF(AVERAGEIF('TT History'!$B:$B, D7789, 'TT History'!$E:$E) &gt; 9.8%, 1.1205, IF(AVERAGEIF('TT History'!$B:$B, D7789, 'TT History'!$E:$E) &gt;= 8.5%, 1.1055, 1.0525)), 1.0525)</f>
        <v>12.901622877457619</v>
      </c>
    </row>
    <row r="7790" spans="1:8" x14ac:dyDescent="0.25">
      <c r="A7790" t="s">
        <v>176</v>
      </c>
      <c r="B7790" t="str">
        <f>VLOOKUP(C7790, olt_db!$B$2:$E$70, 2, 0)</f>
        <v>OLT-SMGN-Mega_Land</v>
      </c>
      <c r="C7790" t="s">
        <v>2034</v>
      </c>
      <c r="D7790" s="22" t="s">
        <v>3033</v>
      </c>
      <c r="E7790" s="22" t="s">
        <v>2829</v>
      </c>
      <c r="F7790" s="138">
        <v>2.9464252668927502</v>
      </c>
      <c r="G7790" s="139">
        <v>99.124888953810995</v>
      </c>
      <c r="H7790" s="100">
        <f>ACOS(COS(RADIANS(90-F7791)) * COS(RADIANS(90-F7790)) + SIN(RADIANS(90-F7791)) * SIN(RADIANS(90-F7790)) * COS(RADIANS(G7791-G7790))) * 6371392 * IFERROR(IF(AVERAGEIF('TT History'!$B:$B, D7790, 'TT History'!$E:$E) &gt; 9.8%, 1.1205, IF(AVERAGEIF('TT History'!$B:$B, D7790, 'TT History'!$E:$E) &gt;= 8.5%, 1.1055, 1.0525)), 1.0525)</f>
        <v>13.058170423189509</v>
      </c>
    </row>
    <row r="7791" spans="1:8" x14ac:dyDescent="0.25">
      <c r="A7791" t="s">
        <v>176</v>
      </c>
      <c r="B7791" t="str">
        <f>VLOOKUP(C7791, olt_db!$B$2:$E$70, 2, 0)</f>
        <v>OLT-SMGN-Mega_Land</v>
      </c>
      <c r="C7791" t="s">
        <v>2034</v>
      </c>
      <c r="D7791" s="22" t="s">
        <v>3033</v>
      </c>
      <c r="E7791" s="22" t="s">
        <v>2830</v>
      </c>
      <c r="F7791" s="138">
        <v>2.9464894892575799</v>
      </c>
      <c r="G7791" s="139">
        <v>99.124980304604307</v>
      </c>
      <c r="H7791" s="100">
        <f>ACOS(COS(RADIANS(90-F7792)) * COS(RADIANS(90-F7791)) + SIN(RADIANS(90-F7792)) * SIN(RADIANS(90-F7791)) * COS(RADIANS(G7792-G7791))) * 6371392 * IFERROR(IF(AVERAGEIF('TT History'!$B:$B, D7791, 'TT History'!$E:$E) &gt; 9.8%, 1.1205, IF(AVERAGEIF('TT History'!$B:$B, D7791, 'TT History'!$E:$E) &gt;= 8.5%, 1.1055, 1.0525)), 1.0525)</f>
        <v>10.342656367684803</v>
      </c>
    </row>
    <row r="7792" spans="1:8" x14ac:dyDescent="0.25">
      <c r="A7792" t="s">
        <v>176</v>
      </c>
      <c r="B7792" t="str">
        <f>VLOOKUP(C7792, olt_db!$B$2:$E$70, 2, 0)</f>
        <v>OLT-SMGN-Mega_Land</v>
      </c>
      <c r="C7792" t="s">
        <v>2034</v>
      </c>
      <c r="D7792" s="22" t="s">
        <v>3033</v>
      </c>
      <c r="E7792" s="22" t="s">
        <v>2831</v>
      </c>
      <c r="F7792" s="138">
        <v>2.9465470640072602</v>
      </c>
      <c r="G7792" s="139">
        <v>99.125047429800802</v>
      </c>
      <c r="H7792" s="100">
        <f>ACOS(COS(RADIANS(90-F7793)) * COS(RADIANS(90-F7792)) + SIN(RADIANS(90-F7793)) * SIN(RADIANS(90-F7792)) * COS(RADIANS(G7793-G7792))) * 6371392 * IFERROR(IF(AVERAGEIF('TT History'!$B:$B, D7792, 'TT History'!$E:$E) &gt; 9.8%, 1.1205, IF(AVERAGEIF('TT History'!$B:$B, D7792, 'TT History'!$E:$E) &gt;= 8.5%, 1.1055, 1.0525)), 1.0525)</f>
        <v>11.952282011659639</v>
      </c>
    </row>
    <row r="7793" spans="1:8" x14ac:dyDescent="0.25">
      <c r="A7793" t="s">
        <v>176</v>
      </c>
      <c r="B7793" t="str">
        <f>VLOOKUP(C7793, olt_db!$B$2:$E$70, 2, 0)</f>
        <v>OLT-SMGN-Mega_Land</v>
      </c>
      <c r="C7793" t="s">
        <v>2034</v>
      </c>
      <c r="D7793" s="22" t="s">
        <v>3033</v>
      </c>
      <c r="E7793" s="22" t="s">
        <v>2832</v>
      </c>
      <c r="F7793" s="138">
        <v>2.9466352254189898</v>
      </c>
      <c r="G7793" s="139">
        <v>99.125099043054107</v>
      </c>
      <c r="H7793" s="100">
        <f>ACOS(COS(RADIANS(90-F7794)) * COS(RADIANS(90-F7793)) + SIN(RADIANS(90-F7794)) * SIN(RADIANS(90-F7793)) * COS(RADIANS(G7794-G7793))) * 6371392 * IFERROR(IF(AVERAGEIF('TT History'!$B:$B, D7793, 'TT History'!$E:$E) &gt; 9.8%, 1.1205, IF(AVERAGEIF('TT History'!$B:$B, D7793, 'TT History'!$E:$E) &gt;= 8.5%, 1.1055, 1.0525)), 1.0525)</f>
        <v>13.04478193594084</v>
      </c>
    </row>
    <row r="7794" spans="1:8" x14ac:dyDescent="0.25">
      <c r="A7794" t="s">
        <v>176</v>
      </c>
      <c r="B7794" t="str">
        <f>VLOOKUP(C7794, olt_db!$B$2:$E$70, 2, 0)</f>
        <v>OLT-SMGN-Mega_Land</v>
      </c>
      <c r="C7794" t="s">
        <v>2034</v>
      </c>
      <c r="D7794" s="22" t="s">
        <v>3033</v>
      </c>
      <c r="E7794" s="22" t="s">
        <v>2833</v>
      </c>
      <c r="F7794" s="138">
        <v>2.9467464772856902</v>
      </c>
      <c r="G7794" s="139">
        <v>99.1251057957667</v>
      </c>
      <c r="H7794" s="100">
        <f>ACOS(COS(RADIANS(90-F7795)) * COS(RADIANS(90-F7794)) + SIN(RADIANS(90-F7795)) * SIN(RADIANS(90-F7794)) * COS(RADIANS(G7795-G7794))) * 6371392 * IFERROR(IF(AVERAGEIF('TT History'!$B:$B, D7794, 'TT History'!$E:$E) &gt; 9.8%, 1.1205, IF(AVERAGEIF('TT History'!$B:$B, D7794, 'TT History'!$E:$E) &gt;= 8.5%, 1.1055, 1.0525)), 1.0525)</f>
        <v>12.886522159054014</v>
      </c>
    </row>
    <row r="7795" spans="1:8" x14ac:dyDescent="0.25">
      <c r="A7795" t="s">
        <v>176</v>
      </c>
      <c r="B7795" t="str">
        <f>VLOOKUP(C7795, olt_db!$B$2:$E$70, 2, 0)</f>
        <v>OLT-SMGN-Mega_Land</v>
      </c>
      <c r="C7795" t="s">
        <v>2034</v>
      </c>
      <c r="D7795" s="22" t="s">
        <v>3033</v>
      </c>
      <c r="E7795" s="22" t="s">
        <v>2834</v>
      </c>
      <c r="F7795" s="138">
        <v>2.9468538808157301</v>
      </c>
      <c r="G7795" s="139">
        <v>99.125081529060395</v>
      </c>
      <c r="H7795" s="100">
        <f>ACOS(COS(RADIANS(90-F7796)) * COS(RADIANS(90-F7795)) + SIN(RADIANS(90-F7796)) * SIN(RADIANS(90-F7795)) * COS(RADIANS(G7796-G7795))) * 6371392 * IFERROR(IF(AVERAGEIF('TT History'!$B:$B, D7795, 'TT History'!$E:$E) &gt; 9.8%, 1.1205, IF(AVERAGEIF('TT History'!$B:$B, D7795, 'TT History'!$E:$E) &gt;= 8.5%, 1.1055, 1.0525)), 1.0525)</f>
        <v>16.123661594908974</v>
      </c>
    </row>
    <row r="7796" spans="1:8" x14ac:dyDescent="0.25">
      <c r="A7796" t="s">
        <v>176</v>
      </c>
      <c r="B7796" t="str">
        <f>VLOOKUP(C7796, olt_db!$B$2:$E$70, 2, 0)</f>
        <v>OLT-SMGN-Mega_Land</v>
      </c>
      <c r="C7796" t="s">
        <v>2034</v>
      </c>
      <c r="D7796" s="22" t="s">
        <v>3033</v>
      </c>
      <c r="E7796" s="22" t="s">
        <v>2835</v>
      </c>
      <c r="F7796" s="138">
        <v>2.9469832012619301</v>
      </c>
      <c r="G7796" s="139">
        <v>99.125033984858405</v>
      </c>
      <c r="H7796" s="100">
        <f>ACOS(COS(RADIANS(90-F7797)) * COS(RADIANS(90-F7796)) + SIN(RADIANS(90-F7797)) * SIN(RADIANS(90-F7796)) * COS(RADIANS(G7797-G7796))) * 6371392 * IFERROR(IF(AVERAGEIF('TT History'!$B:$B, D7796, 'TT History'!$E:$E) &gt; 9.8%, 1.1205, IF(AVERAGEIF('TT History'!$B:$B, D7796, 'TT History'!$E:$E) &gt;= 8.5%, 1.1055, 1.0525)), 1.0525)</f>
        <v>14.408695926791591</v>
      </c>
    </row>
    <row r="7797" spans="1:8" x14ac:dyDescent="0.25">
      <c r="A7797" t="s">
        <v>176</v>
      </c>
      <c r="B7797" t="str">
        <f>VLOOKUP(C7797, olt_db!$B$2:$E$70, 2, 0)</f>
        <v>OLT-SMGN-Mega_Land</v>
      </c>
      <c r="C7797" t="s">
        <v>2034</v>
      </c>
      <c r="D7797" s="22" t="s">
        <v>3033</v>
      </c>
      <c r="E7797" s="22" t="s">
        <v>2836</v>
      </c>
      <c r="F7797" s="138">
        <v>2.9471011379262801</v>
      </c>
      <c r="G7797" s="139">
        <v>99.124998616342594</v>
      </c>
      <c r="H7797" s="100">
        <f>ACOS(COS(RADIANS(90-F7798)) * COS(RADIANS(90-F7797)) + SIN(RADIANS(90-F7798)) * SIN(RADIANS(90-F7797)) * COS(RADIANS(G7798-G7797))) * 6371392 * IFERROR(IF(AVERAGEIF('TT History'!$B:$B, D7797, 'TT History'!$E:$E) &gt; 9.8%, 1.1205, IF(AVERAGEIF('TT History'!$B:$B, D7797, 'TT History'!$E:$E) &gt;= 8.5%, 1.1055, 1.0525)), 1.0525)</f>
        <v>13.127190129517647</v>
      </c>
    </row>
    <row r="7798" spans="1:8" x14ac:dyDescent="0.25">
      <c r="A7798" t="s">
        <v>176</v>
      </c>
      <c r="B7798" t="str">
        <f>VLOOKUP(C7798, olt_db!$B$2:$E$70, 2, 0)</f>
        <v>OLT-SMGN-Mega_Land</v>
      </c>
      <c r="C7798" t="s">
        <v>2034</v>
      </c>
      <c r="D7798" s="22" t="s">
        <v>3033</v>
      </c>
      <c r="E7798" s="22" t="s">
        <v>2837</v>
      </c>
      <c r="F7798" s="138">
        <v>2.9472083425844602</v>
      </c>
      <c r="G7798" s="139">
        <v>99.124965613994306</v>
      </c>
      <c r="H7798" s="100">
        <f>ACOS(COS(RADIANS(90-F7799)) * COS(RADIANS(90-F7798)) + SIN(RADIANS(90-F7799)) * SIN(RADIANS(90-F7798)) * COS(RADIANS(G7799-G7798))) * 6371392 * IFERROR(IF(AVERAGEIF('TT History'!$B:$B, D7798, 'TT History'!$E:$E) &gt; 9.8%, 1.1205, IF(AVERAGEIF('TT History'!$B:$B, D7798, 'TT History'!$E:$E) &gt;= 8.5%, 1.1055, 1.0525)), 1.0525)</f>
        <v>18.198250486356514</v>
      </c>
    </row>
    <row r="7799" spans="1:8" x14ac:dyDescent="0.25">
      <c r="A7799" t="s">
        <v>176</v>
      </c>
      <c r="B7799" t="str">
        <f>VLOOKUP(C7799, olt_db!$B$2:$E$70, 2, 0)</f>
        <v>OLT-SMGN-Mega_Land</v>
      </c>
      <c r="C7799" t="s">
        <v>2034</v>
      </c>
      <c r="D7799" s="22" t="s">
        <v>3033</v>
      </c>
      <c r="E7799" s="22" t="s">
        <v>2838</v>
      </c>
      <c r="F7799" s="138">
        <v>2.9473638136462998</v>
      </c>
      <c r="G7799" s="139">
        <v>99.124967711518906</v>
      </c>
      <c r="H7799" s="100">
        <f>ACOS(COS(RADIANS(90-F7800)) * COS(RADIANS(90-F7799)) + SIN(RADIANS(90-F7800)) * SIN(RADIANS(90-F7799)) * COS(RADIANS(G7800-G7799))) * 6371392 * IFERROR(IF(AVERAGEIF('TT History'!$B:$B, D7799, 'TT History'!$E:$E) &gt; 9.8%, 1.1205, IF(AVERAGEIF('TT History'!$B:$B, D7799, 'TT History'!$E:$E) &gt;= 8.5%, 1.1055, 1.0525)), 1.0525)</f>
        <v>14.267674883911042</v>
      </c>
    </row>
    <row r="7800" spans="1:8" x14ac:dyDescent="0.25">
      <c r="A7800" t="s">
        <v>176</v>
      </c>
      <c r="B7800" t="str">
        <f>VLOOKUP(C7800, olt_db!$B$2:$E$70, 2, 0)</f>
        <v>OLT-SMGN-Mega_Land</v>
      </c>
      <c r="C7800" t="s">
        <v>2034</v>
      </c>
      <c r="D7800" s="22" t="s">
        <v>3033</v>
      </c>
      <c r="E7800" s="22" t="s">
        <v>2839</v>
      </c>
      <c r="F7800" s="138">
        <v>2.9474857040064202</v>
      </c>
      <c r="G7800" s="139">
        <v>99.124969659775005</v>
      </c>
      <c r="H7800" s="100">
        <f>ACOS(COS(RADIANS(90-F7801)) * COS(RADIANS(90-F7800)) + SIN(RADIANS(90-F7801)) * SIN(RADIANS(90-F7800)) * COS(RADIANS(G7801-G7800))) * 6371392 * IFERROR(IF(AVERAGEIF('TT History'!$B:$B, D7800, 'TT History'!$E:$E) &gt; 9.8%, 1.1205, IF(AVERAGEIF('TT History'!$B:$B, D7800, 'TT History'!$E:$E) &gt;= 8.5%, 1.1055, 1.0525)), 1.0525)</f>
        <v>14.52980708120943</v>
      </c>
    </row>
    <row r="7801" spans="1:8" x14ac:dyDescent="0.25">
      <c r="A7801" t="s">
        <v>176</v>
      </c>
      <c r="B7801" t="str">
        <f>VLOOKUP(C7801, olt_db!$B$2:$E$70, 2, 0)</f>
        <v>OLT-SMGN-Mega_Land</v>
      </c>
      <c r="C7801" t="s">
        <v>2034</v>
      </c>
      <c r="D7801" s="22" t="s">
        <v>3033</v>
      </c>
      <c r="E7801" s="22" t="s">
        <v>2840</v>
      </c>
      <c r="F7801" s="138">
        <v>2.9476097887122998</v>
      </c>
      <c r="G7801" s="139">
        <v>99.124973492873707</v>
      </c>
      <c r="H7801" s="100">
        <f>ACOS(COS(RADIANS(90-F7802)) * COS(RADIANS(90-F7801)) + SIN(RADIANS(90-F7802)) * SIN(RADIANS(90-F7801)) * COS(RADIANS(G7802-G7801))) * 6371392 * IFERROR(IF(AVERAGEIF('TT History'!$B:$B, D7801, 'TT History'!$E:$E) &gt; 9.8%, 1.1205, IF(AVERAGEIF('TT History'!$B:$B, D7801, 'TT History'!$E:$E) &gt;= 8.5%, 1.1055, 1.0525)), 1.0525)</f>
        <v>14.680216094023518</v>
      </c>
    </row>
    <row r="7802" spans="1:8" x14ac:dyDescent="0.25">
      <c r="A7802" t="s">
        <v>176</v>
      </c>
      <c r="B7802" t="str">
        <f>VLOOKUP(C7802, olt_db!$B$2:$E$70, 2, 0)</f>
        <v>OLT-SMGN-Mega_Land</v>
      </c>
      <c r="C7802" t="s">
        <v>2034</v>
      </c>
      <c r="D7802" s="22" t="s">
        <v>3033</v>
      </c>
      <c r="E7802" s="22" t="s">
        <v>2841</v>
      </c>
      <c r="F7802" s="138">
        <v>2.94773457559831</v>
      </c>
      <c r="G7802" s="139">
        <v>99.124986183208605</v>
      </c>
      <c r="H7802" s="100">
        <f>ACOS(COS(RADIANS(90-F7803)) * COS(RADIANS(90-F7802)) + SIN(RADIANS(90-F7803)) * SIN(RADIANS(90-F7802)) * COS(RADIANS(G7803-G7802))) * 6371392 * IFERROR(IF(AVERAGEIF('TT History'!$B:$B, D7802, 'TT History'!$E:$E) &gt; 9.8%, 1.1205, IF(AVERAGEIF('TT History'!$B:$B, D7802, 'TT History'!$E:$E) &gt;= 8.5%, 1.1055, 1.0525)), 1.0525)</f>
        <v>13.616299857337584</v>
      </c>
    </row>
    <row r="7803" spans="1:8" x14ac:dyDescent="0.25">
      <c r="A7803" t="s">
        <v>176</v>
      </c>
      <c r="B7803" t="str">
        <f>VLOOKUP(C7803, olt_db!$B$2:$E$70, 2, 0)</f>
        <v>OLT-SMGN-Mega_Land</v>
      </c>
      <c r="C7803" t="s">
        <v>2034</v>
      </c>
      <c r="D7803" s="22" t="s">
        <v>3033</v>
      </c>
      <c r="E7803" s="22" t="s">
        <v>2842</v>
      </c>
      <c r="F7803" s="138">
        <v>2.9478507856199001</v>
      </c>
      <c r="G7803" s="139">
        <v>99.124991550900702</v>
      </c>
      <c r="H7803" s="100">
        <f>ACOS(COS(RADIANS(90-F7804)) * COS(RADIANS(90-F7803)) + SIN(RADIANS(90-F7804)) * SIN(RADIANS(90-F7803)) * COS(RADIANS(G7804-G7803))) * 6371392 * IFERROR(IF(AVERAGEIF('TT History'!$B:$B, D7803, 'TT History'!$E:$E) &gt; 9.8%, 1.1205, IF(AVERAGEIF('TT History'!$B:$B, D7803, 'TT History'!$E:$E) &gt;= 8.5%, 1.1055, 1.0525)), 1.0525)</f>
        <v>12.40325248382212</v>
      </c>
    </row>
    <row r="7804" spans="1:8" x14ac:dyDescent="0.25">
      <c r="A7804" t="s">
        <v>176</v>
      </c>
      <c r="B7804" t="str">
        <f>VLOOKUP(C7804, olt_db!$B$2:$E$70, 2, 0)</f>
        <v>OLT-SMGN-Mega_Land</v>
      </c>
      <c r="C7804" t="s">
        <v>2034</v>
      </c>
      <c r="D7804" s="22" t="s">
        <v>3033</v>
      </c>
      <c r="E7804" s="22" t="s">
        <v>2843</v>
      </c>
      <c r="F7804" s="138">
        <v>2.9479486263652399</v>
      </c>
      <c r="G7804" s="139">
        <v>99.125032306747897</v>
      </c>
      <c r="H7804" s="100">
        <f>ACOS(COS(RADIANS(90-F7805)) * COS(RADIANS(90-F7804)) + SIN(RADIANS(90-F7805)) * SIN(RADIANS(90-F7804)) * COS(RADIANS(G7805-G7804))) * 6371392 * IFERROR(IF(AVERAGEIF('TT History'!$B:$B, D7804, 'TT History'!$E:$E) &gt; 9.8%, 1.1205, IF(AVERAGEIF('TT History'!$B:$B, D7804, 'TT History'!$E:$E) &gt;= 8.5%, 1.1055, 1.0525)), 1.0525)</f>
        <v>12.047971689484671</v>
      </c>
    </row>
    <row r="7805" spans="1:8" x14ac:dyDescent="0.25">
      <c r="A7805" t="s">
        <v>176</v>
      </c>
      <c r="B7805" t="str">
        <f>VLOOKUP(C7805, olt_db!$B$2:$E$70, 2, 0)</f>
        <v>OLT-SMGN-Mega_Land</v>
      </c>
      <c r="C7805" t="s">
        <v>2034</v>
      </c>
      <c r="D7805" s="22" t="s">
        <v>3033</v>
      </c>
      <c r="E7805" s="22" t="s">
        <v>2844</v>
      </c>
      <c r="F7805" s="138">
        <v>2.9480270816106899</v>
      </c>
      <c r="G7805" s="139">
        <v>99.125099036896003</v>
      </c>
      <c r="H7805" s="100">
        <f>ACOS(COS(RADIANS(90-F7806)) * COS(RADIANS(90-F7805)) + SIN(RADIANS(90-F7806)) * SIN(RADIANS(90-F7805)) * COS(RADIANS(G7806-G7805))) * 6371392 * IFERROR(IF(AVERAGEIF('TT History'!$B:$B, D7805, 'TT History'!$E:$E) &gt; 9.8%, 1.1205, IF(AVERAGEIF('TT History'!$B:$B, D7805, 'TT History'!$E:$E) &gt;= 8.5%, 1.1055, 1.0525)), 1.0525)</f>
        <v>13.100921635922894</v>
      </c>
    </row>
    <row r="7806" spans="1:8" x14ac:dyDescent="0.25">
      <c r="A7806" t="s">
        <v>176</v>
      </c>
      <c r="B7806" t="str">
        <f>VLOOKUP(C7806, olt_db!$B$2:$E$70, 2, 0)</f>
        <v>OLT-SMGN-Mega_Land</v>
      </c>
      <c r="C7806" t="s">
        <v>2034</v>
      </c>
      <c r="D7806" s="22" t="s">
        <v>3033</v>
      </c>
      <c r="E7806" s="22" t="s">
        <v>2845</v>
      </c>
      <c r="F7806" s="138">
        <v>2.9480859551812402</v>
      </c>
      <c r="G7806" s="139">
        <v>99.1251943709849</v>
      </c>
      <c r="H7806" s="100">
        <f>ACOS(COS(RADIANS(90-F7807)) * COS(RADIANS(90-F7806)) + SIN(RADIANS(90-F7807)) * SIN(RADIANS(90-F7806)) * COS(RADIANS(G7807-G7806))) * 6371392 * IFERROR(IF(AVERAGEIF('TT History'!$B:$B, D7806, 'TT History'!$E:$E) &gt; 9.8%, 1.1205, IF(AVERAGEIF('TT History'!$B:$B, D7806, 'TT History'!$E:$E) &gt;= 8.5%, 1.1055, 1.0525)), 1.0525)</f>
        <v>16.183929088033008</v>
      </c>
    </row>
    <row r="7807" spans="1:8" x14ac:dyDescent="0.25">
      <c r="A7807" t="s">
        <v>176</v>
      </c>
      <c r="B7807" t="str">
        <f>VLOOKUP(C7807, olt_db!$B$2:$E$70, 2, 0)</f>
        <v>OLT-SMGN-Mega_Land</v>
      </c>
      <c r="C7807" t="s">
        <v>2034</v>
      </c>
      <c r="D7807" s="22" t="s">
        <v>3033</v>
      </c>
      <c r="E7807" s="22" t="s">
        <v>2846</v>
      </c>
      <c r="F7807" s="138">
        <v>2.94815917419329</v>
      </c>
      <c r="G7807" s="139">
        <v>99.125311829256205</v>
      </c>
      <c r="H7807" s="100">
        <f>ACOS(COS(RADIANS(90-F7808)) * COS(RADIANS(90-F7807)) + SIN(RADIANS(90-F7808)) * SIN(RADIANS(90-F7807)) * COS(RADIANS(G7808-G7807))) * 6371392 * IFERROR(IF(AVERAGEIF('TT History'!$B:$B, D7807, 'TT History'!$E:$E) &gt; 9.8%, 1.1205, IF(AVERAGEIF('TT History'!$B:$B, D7807, 'TT History'!$E:$E) &gt;= 8.5%, 1.1055, 1.0525)), 1.0525)</f>
        <v>14.84457849196423</v>
      </c>
    </row>
    <row r="7808" spans="1:8" x14ac:dyDescent="0.25">
      <c r="A7808" t="s">
        <v>176</v>
      </c>
      <c r="B7808" t="str">
        <f>VLOOKUP(C7808, olt_db!$B$2:$E$70, 2, 0)</f>
        <v>OLT-SMGN-Mega_Land</v>
      </c>
      <c r="C7808" t="s">
        <v>2034</v>
      </c>
      <c r="D7808" s="22" t="s">
        <v>3033</v>
      </c>
      <c r="E7808" s="22" t="s">
        <v>2847</v>
      </c>
      <c r="F7808" s="138">
        <v>2.9482266367299799</v>
      </c>
      <c r="G7808" s="139">
        <v>99.125419376206096</v>
      </c>
      <c r="H7808" s="100">
        <f>ACOS(COS(RADIANS(90-F7809)) * COS(RADIANS(90-F7808)) + SIN(RADIANS(90-F7809)) * SIN(RADIANS(90-F7808)) * COS(RADIANS(G7809-G7808))) * 6371392 * IFERROR(IF(AVERAGEIF('TT History'!$B:$B, D7808, 'TT History'!$E:$E) &gt; 9.8%, 1.1205, IF(AVERAGEIF('TT History'!$B:$B, D7808, 'TT History'!$E:$E) &gt;= 8.5%, 1.1055, 1.0525)), 1.0525)</f>
        <v>15.549584179669241</v>
      </c>
    </row>
    <row r="7809" spans="1:8" x14ac:dyDescent="0.25">
      <c r="A7809" t="s">
        <v>176</v>
      </c>
      <c r="B7809" t="str">
        <f>VLOOKUP(C7809, olt_db!$B$2:$E$70, 2, 0)</f>
        <v>OLT-SMGN-Mega_Land</v>
      </c>
      <c r="C7809" t="s">
        <v>2034</v>
      </c>
      <c r="D7809" s="22" t="s">
        <v>3033</v>
      </c>
      <c r="E7809" s="22" t="s">
        <v>2848</v>
      </c>
      <c r="F7809" s="138">
        <v>2.9482967145936998</v>
      </c>
      <c r="G7809" s="139">
        <v>99.125532396587701</v>
      </c>
      <c r="H7809" s="100">
        <f>ACOS(COS(RADIANS(90-F7810)) * COS(RADIANS(90-F7809)) + SIN(RADIANS(90-F7810)) * SIN(RADIANS(90-F7809)) * COS(RADIANS(G7810-G7809))) * 6371392 * IFERROR(IF(AVERAGEIF('TT History'!$B:$B, D7809, 'TT History'!$E:$E) &gt; 9.8%, 1.1205, IF(AVERAGEIF('TT History'!$B:$B, D7809, 'TT History'!$E:$E) &gt;= 8.5%, 1.1055, 1.0525)), 1.0525)</f>
        <v>13.816852765954444</v>
      </c>
    </row>
    <row r="7810" spans="1:8" x14ac:dyDescent="0.25">
      <c r="A7810" t="s">
        <v>176</v>
      </c>
      <c r="B7810" t="str">
        <f>VLOOKUP(C7810, olt_db!$B$2:$E$70, 2, 0)</f>
        <v>OLT-SMGN-Mega_Land</v>
      </c>
      <c r="C7810" t="s">
        <v>2034</v>
      </c>
      <c r="D7810" s="22" t="s">
        <v>3033</v>
      </c>
      <c r="E7810" s="22" t="s">
        <v>2849</v>
      </c>
      <c r="F7810" s="138">
        <v>2.9483614752906302</v>
      </c>
      <c r="G7810" s="139">
        <v>99.125631228005304</v>
      </c>
      <c r="H7810" s="100">
        <f>ACOS(COS(RADIANS(90-F7811)) * COS(RADIANS(90-F7810)) + SIN(RADIANS(90-F7811)) * SIN(RADIANS(90-F7810)) * COS(RADIANS(G7811-G7810))) * 6371392 * IFERROR(IF(AVERAGEIF('TT History'!$B:$B, D7810, 'TT History'!$E:$E) &gt; 9.8%, 1.1205, IF(AVERAGEIF('TT History'!$B:$B, D7810, 'TT History'!$E:$E) &gt;= 8.5%, 1.1055, 1.0525)), 1.0525)</f>
        <v>15.046345745116206</v>
      </c>
    </row>
    <row r="7811" spans="1:8" x14ac:dyDescent="0.25">
      <c r="A7811" t="s">
        <v>176</v>
      </c>
      <c r="B7811" t="str">
        <f>VLOOKUP(C7811, olt_db!$B$2:$E$70, 2, 0)</f>
        <v>OLT-SMGN-Mega_Land</v>
      </c>
      <c r="C7811" t="s">
        <v>2034</v>
      </c>
      <c r="D7811" s="22" t="s">
        <v>3033</v>
      </c>
      <c r="E7811" s="22" t="s">
        <v>2850</v>
      </c>
      <c r="F7811" s="138">
        <v>2.9484401822480302</v>
      </c>
      <c r="G7811" s="139">
        <v>99.125733013539403</v>
      </c>
      <c r="H7811" s="100">
        <f>ACOS(COS(RADIANS(90-F7812)) * COS(RADIANS(90-F7811)) + SIN(RADIANS(90-F7812)) * SIN(RADIANS(90-F7811)) * COS(RADIANS(G7812-G7811))) * 6371392 * IFERROR(IF(AVERAGEIF('TT History'!$B:$B, D7811, 'TT History'!$E:$E) &gt; 9.8%, 1.1205, IF(AVERAGEIF('TT History'!$B:$B, D7811, 'TT History'!$E:$E) &gt;= 8.5%, 1.1055, 1.0525)), 1.0525)</f>
        <v>12.529006280766241</v>
      </c>
    </row>
    <row r="7812" spans="1:8" x14ac:dyDescent="0.25">
      <c r="A7812" t="s">
        <v>176</v>
      </c>
      <c r="B7812" t="str">
        <f>VLOOKUP(C7812, olt_db!$B$2:$E$70, 2, 0)</f>
        <v>OLT-SMGN-Mega_Land</v>
      </c>
      <c r="C7812" t="s">
        <v>2034</v>
      </c>
      <c r="D7812" s="22" t="s">
        <v>3033</v>
      </c>
      <c r="E7812" s="22" t="s">
        <v>2851</v>
      </c>
      <c r="F7812" s="138">
        <v>2.9484953973344501</v>
      </c>
      <c r="G7812" s="139">
        <v>99.125824848938905</v>
      </c>
      <c r="H7812" s="100">
        <f>ACOS(COS(RADIANS(90-F7813)) * COS(RADIANS(90-F7812)) + SIN(RADIANS(90-F7813)) * SIN(RADIANS(90-F7812)) * COS(RADIANS(G7813-G7812))) * 6371392 * IFERROR(IF(AVERAGEIF('TT History'!$B:$B, D7812, 'TT History'!$E:$E) &gt; 9.8%, 1.1205, IF(AVERAGEIF('TT History'!$B:$B, D7812, 'TT History'!$E:$E) &gt;= 8.5%, 1.1055, 1.0525)), 1.0525)</f>
        <v>10.50977383156628</v>
      </c>
    </row>
    <row r="7813" spans="1:8" x14ac:dyDescent="0.25">
      <c r="A7813" t="s">
        <v>176</v>
      </c>
      <c r="B7813" t="str">
        <f>VLOOKUP(C7813, olt_db!$B$2:$E$70, 2, 0)</f>
        <v>OLT-SMGN-Mega_Land</v>
      </c>
      <c r="C7813" t="s">
        <v>2034</v>
      </c>
      <c r="D7813" s="22" t="s">
        <v>3033</v>
      </c>
      <c r="E7813" s="22" t="s">
        <v>2852</v>
      </c>
      <c r="F7813" s="138">
        <v>2.9485435977056098</v>
      </c>
      <c r="G7813" s="139">
        <v>99.125900713230806</v>
      </c>
      <c r="H7813" s="100">
        <f>ACOS(COS(RADIANS(90-F7814)) * COS(RADIANS(90-F7813)) + SIN(RADIANS(90-F7814)) * SIN(RADIANS(90-F7813)) * COS(RADIANS(G7814-G7813))) * 6371392 * IFERROR(IF(AVERAGEIF('TT History'!$B:$B, D7813, 'TT History'!$E:$E) &gt; 9.8%, 1.1205, IF(AVERAGEIF('TT History'!$B:$B, D7813, 'TT History'!$E:$E) &gt;= 8.5%, 1.1055, 1.0525)), 1.0525)</f>
        <v>16.260868352033054</v>
      </c>
    </row>
    <row r="7814" spans="1:8" x14ac:dyDescent="0.25">
      <c r="A7814" t="s">
        <v>176</v>
      </c>
      <c r="B7814" t="str">
        <f>VLOOKUP(C7814, olt_db!$B$2:$E$70, 2, 0)</f>
        <v>OLT-SMGN-Mega_Land</v>
      </c>
      <c r="C7814" t="s">
        <v>2034</v>
      </c>
      <c r="D7814" s="22" t="s">
        <v>3033</v>
      </c>
      <c r="E7814" s="22" t="s">
        <v>2853</v>
      </c>
      <c r="F7814" s="138">
        <v>2.9486099608466798</v>
      </c>
      <c r="G7814" s="139">
        <v>99.126022935615296</v>
      </c>
      <c r="H7814" s="100">
        <f>ACOS(COS(RADIANS(90-F7815)) * COS(RADIANS(90-F7814)) + SIN(RADIANS(90-F7815)) * SIN(RADIANS(90-F7814)) * COS(RADIANS(G7815-G7814))) * 6371392 * IFERROR(IF(AVERAGEIF('TT History'!$B:$B, D7814, 'TT History'!$E:$E) &gt; 9.8%, 1.1205, IF(AVERAGEIF('TT History'!$B:$B, D7814, 'TT History'!$E:$E) &gt;= 8.5%, 1.1055, 1.0525)), 1.0525)</f>
        <v>8.5235966166824486</v>
      </c>
    </row>
    <row r="7815" spans="1:8" x14ac:dyDescent="0.25">
      <c r="A7815" t="s">
        <v>176</v>
      </c>
      <c r="B7815" t="str">
        <f>VLOOKUP(C7815, olt_db!$B$2:$E$70, 2, 0)</f>
        <v>OLT-SMGN-Mega_Land</v>
      </c>
      <c r="C7815" t="s">
        <v>2034</v>
      </c>
      <c r="D7815" s="22" t="s">
        <v>3033</v>
      </c>
      <c r="E7815" s="22" t="s">
        <v>2854</v>
      </c>
      <c r="F7815" s="138">
        <v>2.9486579561840398</v>
      </c>
      <c r="G7815" s="139">
        <v>99.1260777754283</v>
      </c>
      <c r="H7815" s="100">
        <f>ACOS(COS(RADIANS(90-F7816)) * COS(RADIANS(90-F7815)) + SIN(RADIANS(90-F7816)) * SIN(RADIANS(90-F7815)) * COS(RADIANS(G7816-G7815))) * 6371392 * IFERROR(IF(AVERAGEIF('TT History'!$B:$B, D7815, 'TT History'!$E:$E) &gt; 9.8%, 1.1205, IF(AVERAGEIF('TT History'!$B:$B, D7815, 'TT History'!$E:$E) &gt;= 8.5%, 1.1055, 1.0525)), 1.0525)</f>
        <v>11.748797155016504</v>
      </c>
    </row>
    <row r="7816" spans="1:8" x14ac:dyDescent="0.25">
      <c r="A7816" t="s">
        <v>176</v>
      </c>
      <c r="B7816" t="str">
        <f>VLOOKUP(C7816, olt_db!$B$2:$E$70, 2, 0)</f>
        <v>OLT-SMGN-Mega_Land</v>
      </c>
      <c r="C7816" t="s">
        <v>2034</v>
      </c>
      <c r="D7816" s="22" t="s">
        <v>3033</v>
      </c>
      <c r="E7816" s="22" t="s">
        <v>2855</v>
      </c>
      <c r="F7816" s="138">
        <v>2.9487182881021199</v>
      </c>
      <c r="G7816" s="139">
        <v>99.126158111009303</v>
      </c>
      <c r="H7816" s="100">
        <f>ACOS(COS(RADIANS(90-F7817)) * COS(RADIANS(90-F7816)) + SIN(RADIANS(90-F7817)) * SIN(RADIANS(90-F7816)) * COS(RADIANS(G7817-G7816))) * 6371392 * IFERROR(IF(AVERAGEIF('TT History'!$B:$B, D7816, 'TT History'!$E:$E) &gt; 9.8%, 1.1205, IF(AVERAGEIF('TT History'!$B:$B, D7816, 'TT History'!$E:$E) &gt;= 8.5%, 1.1055, 1.0525)), 1.0525)</f>
        <v>10.115703736333517</v>
      </c>
    </row>
    <row r="7817" spans="1:8" x14ac:dyDescent="0.25">
      <c r="A7817" t="s">
        <v>176</v>
      </c>
      <c r="B7817" t="str">
        <f>VLOOKUP(C7817, olt_db!$B$2:$E$70, 2, 0)</f>
        <v>OLT-SMGN-Mega_Land</v>
      </c>
      <c r="C7817" t="s">
        <v>2034</v>
      </c>
      <c r="D7817" s="22" t="s">
        <v>3033</v>
      </c>
      <c r="E7817" s="22" t="s">
        <v>2856</v>
      </c>
      <c r="F7817" s="138">
        <v>2.9487754316088801</v>
      </c>
      <c r="G7817" s="139">
        <v>99.126223044777603</v>
      </c>
      <c r="H7817" s="100">
        <f>ACOS(COS(RADIANS(90-F7818)) * COS(RADIANS(90-F7817)) + SIN(RADIANS(90-F7818)) * SIN(RADIANS(90-F7817)) * COS(RADIANS(G7818-G7817))) * 6371392 * IFERROR(IF(AVERAGEIF('TT History'!$B:$B, D7817, 'TT History'!$E:$E) &gt; 9.8%, 1.1205, IF(AVERAGEIF('TT History'!$B:$B, D7817, 'TT History'!$E:$E) &gt;= 8.5%, 1.1055, 1.0525)), 1.0525)</f>
        <v>12.053357553332914</v>
      </c>
    </row>
    <row r="7818" spans="1:8" x14ac:dyDescent="0.25">
      <c r="A7818" t="s">
        <v>176</v>
      </c>
      <c r="B7818" t="str">
        <f>VLOOKUP(C7818, olt_db!$B$2:$E$70, 2, 0)</f>
        <v>OLT-SMGN-Mega_Land</v>
      </c>
      <c r="C7818" t="s">
        <v>2034</v>
      </c>
      <c r="D7818" s="22" t="s">
        <v>3033</v>
      </c>
      <c r="E7818" s="22" t="s">
        <v>2857</v>
      </c>
      <c r="F7818" s="138">
        <v>2.9488332801046599</v>
      </c>
      <c r="G7818" s="139">
        <v>99.126308358216704</v>
      </c>
      <c r="H7818" s="100">
        <f>ACOS(COS(RADIANS(90-F7819)) * COS(RADIANS(90-F7818)) + SIN(RADIANS(90-F7819)) * SIN(RADIANS(90-F7818)) * COS(RADIANS(G7819-G7818))) * 6371392 * IFERROR(IF(AVERAGEIF('TT History'!$B:$B, D7818, 'TT History'!$E:$E) &gt; 9.8%, 1.1205, IF(AVERAGEIF('TT History'!$B:$B, D7818, 'TT History'!$E:$E) &gt;= 8.5%, 1.1055, 1.0525)), 1.0525)</f>
        <v>10.692967588714939</v>
      </c>
    </row>
    <row r="7819" spans="1:8" x14ac:dyDescent="0.25">
      <c r="A7819" t="s">
        <v>176</v>
      </c>
      <c r="B7819" t="str">
        <f>VLOOKUP(C7819, olt_db!$B$2:$E$70, 2, 0)</f>
        <v>OLT-SMGN-Mega_Land</v>
      </c>
      <c r="C7819" t="s">
        <v>2034</v>
      </c>
      <c r="D7819" s="22" t="s">
        <v>3033</v>
      </c>
      <c r="E7819" s="22" t="s">
        <v>2858</v>
      </c>
      <c r="F7819" s="138">
        <v>2.9488873618624498</v>
      </c>
      <c r="G7819" s="139">
        <v>99.126382095766004</v>
      </c>
      <c r="H7819" s="100">
        <f>ACOS(COS(RADIANS(90-F7820)) * COS(RADIANS(90-F7819)) + SIN(RADIANS(90-F7820)) * SIN(RADIANS(90-F7819)) * COS(RADIANS(G7820-G7819))) * 6371392 * IFERROR(IF(AVERAGEIF('TT History'!$B:$B, D7819, 'TT History'!$E:$E) &gt; 9.8%, 1.1205, IF(AVERAGEIF('TT History'!$B:$B, D7819, 'TT History'!$E:$E) &gt;= 8.5%, 1.1055, 1.0525)), 1.0525)</f>
        <v>8.9916338321527522</v>
      </c>
    </row>
    <row r="7820" spans="1:8" x14ac:dyDescent="0.25">
      <c r="A7820" t="s">
        <v>176</v>
      </c>
      <c r="B7820" t="str">
        <f>VLOOKUP(C7820, olt_db!$B$2:$E$70, 2, 0)</f>
        <v>OLT-SMGN-Mega_Land</v>
      </c>
      <c r="C7820" t="s">
        <v>2034</v>
      </c>
      <c r="D7820" s="22" t="s">
        <v>3033</v>
      </c>
      <c r="E7820" s="22" t="s">
        <v>2859</v>
      </c>
      <c r="F7820" s="138">
        <v>2.9489311439466599</v>
      </c>
      <c r="G7820" s="139">
        <v>99.126445309498607</v>
      </c>
      <c r="H7820" s="100">
        <f>ACOS(COS(RADIANS(90-F7821)) * COS(RADIANS(90-F7820)) + SIN(RADIANS(90-F7821)) * SIN(RADIANS(90-F7820)) * COS(RADIANS(G7821-G7820))) * 6371392 * IFERROR(IF(AVERAGEIF('TT History'!$B:$B, D7820, 'TT History'!$E:$E) &gt; 9.8%, 1.1205, IF(AVERAGEIF('TT History'!$B:$B, D7820, 'TT History'!$E:$E) &gt;= 8.5%, 1.1055, 1.0525)), 1.0525)</f>
        <v>14.633208761082566</v>
      </c>
    </row>
    <row r="7821" spans="1:8" x14ac:dyDescent="0.25">
      <c r="A7821" t="s">
        <v>176</v>
      </c>
      <c r="B7821" t="str">
        <f>VLOOKUP(C7821, olt_db!$B$2:$E$70, 2, 0)</f>
        <v>OLT-SMGN-Mega_Land</v>
      </c>
      <c r="C7821" t="s">
        <v>2034</v>
      </c>
      <c r="D7821" s="22" t="s">
        <v>3033</v>
      </c>
      <c r="E7821" s="22" t="s">
        <v>2860</v>
      </c>
      <c r="F7821" s="138">
        <v>2.9490024992217299</v>
      </c>
      <c r="G7821" s="139">
        <v>99.126548108172599</v>
      </c>
      <c r="H7821" s="100">
        <f>ACOS(COS(RADIANS(90-F7822)) * COS(RADIANS(90-F7821)) + SIN(RADIANS(90-F7822)) * SIN(RADIANS(90-F7821)) * COS(RADIANS(G7822-G7821))) * 6371392 * IFERROR(IF(AVERAGEIF('TT History'!$B:$B, D7821, 'TT History'!$E:$E) &gt; 9.8%, 1.1205, IF(AVERAGEIF('TT History'!$B:$B, D7821, 'TT History'!$E:$E) &gt;= 8.5%, 1.1055, 1.0525)), 1.0525)</f>
        <v>10.653207078723735</v>
      </c>
    </row>
    <row r="7822" spans="1:8" x14ac:dyDescent="0.25">
      <c r="A7822" t="s">
        <v>176</v>
      </c>
      <c r="B7822" t="str">
        <f>VLOOKUP(C7822, olt_db!$B$2:$E$70, 2, 0)</f>
        <v>OLT-SMGN-Mega_Land</v>
      </c>
      <c r="C7822" t="s">
        <v>2034</v>
      </c>
      <c r="D7822" s="22" t="s">
        <v>3033</v>
      </c>
      <c r="E7822" s="22" t="s">
        <v>2861</v>
      </c>
      <c r="F7822" s="138">
        <v>2.9490572355796698</v>
      </c>
      <c r="G7822" s="139">
        <v>99.126620931953894</v>
      </c>
      <c r="H7822" s="100">
        <f>ACOS(COS(RADIANS(90-F7823)) * COS(RADIANS(90-F7822)) + SIN(RADIANS(90-F7823)) * SIN(RADIANS(90-F7822)) * COS(RADIANS(G7823-G7822))) * 6371392 * IFERROR(IF(AVERAGEIF('TT History'!$B:$B, D7822, 'TT History'!$E:$E) &gt; 9.8%, 1.1205, IF(AVERAGEIF('TT History'!$B:$B, D7822, 'TT History'!$E:$E) &gt;= 8.5%, 1.1055, 1.0525)), 1.0525)</f>
        <v>13.532074134518083</v>
      </c>
    </row>
    <row r="7823" spans="1:8" x14ac:dyDescent="0.25">
      <c r="A7823" t="s">
        <v>176</v>
      </c>
      <c r="B7823" t="str">
        <f>VLOOKUP(C7823, olt_db!$B$2:$E$70, 2, 0)</f>
        <v>OLT-SMGN-Mega_Land</v>
      </c>
      <c r="C7823" t="s">
        <v>2034</v>
      </c>
      <c r="D7823" s="22" t="s">
        <v>3033</v>
      </c>
      <c r="E7823" s="22" t="s">
        <v>2862</v>
      </c>
      <c r="F7823" s="138">
        <v>2.9491544247686101</v>
      </c>
      <c r="G7823" s="139">
        <v>99.126683633882294</v>
      </c>
      <c r="H7823" s="100">
        <f>ACOS(COS(RADIANS(90-F7824)) * COS(RADIANS(90-F7823)) + SIN(RADIANS(90-F7824)) * SIN(RADIANS(90-F7823)) * COS(RADIANS(G7824-G7823))) * 6371392 * IFERROR(IF(AVERAGEIF('TT History'!$B:$B, D7823, 'TT History'!$E:$E) &gt; 9.8%, 1.1205, IF(AVERAGEIF('TT History'!$B:$B, D7823, 'TT History'!$E:$E) &gt;= 8.5%, 1.1055, 1.0525)), 1.0525)</f>
        <v>16.139136252035559</v>
      </c>
    </row>
    <row r="7824" spans="1:8" x14ac:dyDescent="0.25">
      <c r="A7824" t="s">
        <v>176</v>
      </c>
      <c r="B7824" t="str">
        <f>VLOOKUP(C7824, olt_db!$B$2:$E$70, 2, 0)</f>
        <v>OLT-SMGN-Mega_Land</v>
      </c>
      <c r="C7824" t="s">
        <v>2034</v>
      </c>
      <c r="D7824" s="22" t="s">
        <v>3033</v>
      </c>
      <c r="E7824" s="22" t="s">
        <v>2863</v>
      </c>
      <c r="F7824" s="138">
        <v>2.9492500864001099</v>
      </c>
      <c r="G7824" s="139">
        <v>99.126584188320194</v>
      </c>
      <c r="H7824" s="100">
        <f>ACOS(COS(RADIANS(90-F7825)) * COS(RADIANS(90-F7824)) + SIN(RADIANS(90-F7825)) * SIN(RADIANS(90-F7824)) * COS(RADIANS(G7825-G7824))) * 6371392 * IFERROR(IF(AVERAGEIF('TT History'!$B:$B, D7824, 'TT History'!$E:$E) &gt; 9.8%, 1.1205, IF(AVERAGEIF('TT History'!$B:$B, D7824, 'TT History'!$E:$E) &gt;= 8.5%, 1.1055, 1.0525)), 1.0525)</f>
        <v>14.919724409679615</v>
      </c>
    </row>
    <row r="7825" spans="1:8" x14ac:dyDescent="0.25">
      <c r="A7825" t="s">
        <v>176</v>
      </c>
      <c r="B7825" t="str">
        <f>VLOOKUP(C7825, olt_db!$B$2:$E$70, 2, 0)</f>
        <v>OLT-SMGN-Mega_Land</v>
      </c>
      <c r="C7825" t="s">
        <v>2034</v>
      </c>
      <c r="D7825" s="22" t="s">
        <v>3033</v>
      </c>
      <c r="E7825" s="22" t="s">
        <v>2864</v>
      </c>
      <c r="F7825" s="138">
        <v>2.9493338654313299</v>
      </c>
      <c r="G7825" s="139">
        <v>99.126487980875396</v>
      </c>
      <c r="H7825" s="100">
        <f>ACOS(COS(RADIANS(90-F7826)) * COS(RADIANS(90-F7825)) + SIN(RADIANS(90-F7826)) * SIN(RADIANS(90-F7825)) * COS(RADIANS(G7826-G7825))) * 6371392 * IFERROR(IF(AVERAGEIF('TT History'!$B:$B, D7825, 'TT History'!$E:$E) &gt; 9.8%, 1.1205, IF(AVERAGEIF('TT History'!$B:$B, D7825, 'TT History'!$E:$E) &gt;= 8.5%, 1.1055, 1.0525)), 1.0525)</f>
        <v>9.0530562122848259</v>
      </c>
    </row>
    <row r="7826" spans="1:8" x14ac:dyDescent="0.25">
      <c r="A7826" t="s">
        <v>176</v>
      </c>
      <c r="B7826" t="str">
        <f>VLOOKUP(C7826, olt_db!$B$2:$E$70, 2, 0)</f>
        <v>OLT-SMGN-Mega_Land</v>
      </c>
      <c r="C7826" t="s">
        <v>2034</v>
      </c>
      <c r="D7826" s="22" t="s">
        <v>3033</v>
      </c>
      <c r="E7826" s="22" t="s">
        <v>2865</v>
      </c>
      <c r="F7826" s="138">
        <v>2.94941121265503</v>
      </c>
      <c r="G7826" s="139">
        <v>99.126488131246305</v>
      </c>
      <c r="H7826" s="100">
        <f>ACOS(COS(RADIANS(90-F7827)) * COS(RADIANS(90-F7826)) + SIN(RADIANS(90-F7827)) * SIN(RADIANS(90-F7826)) * COS(RADIANS(G7827-G7826))) * 6371392 * IFERROR(IF(AVERAGEIF('TT History'!$B:$B, D7826, 'TT History'!$E:$E) &gt; 9.8%, 1.1205, IF(AVERAGEIF('TT History'!$B:$B, D7826, 'TT History'!$E:$E) &gt;= 8.5%, 1.1055, 1.0525)), 1.0525)</f>
        <v>11.898275732205537</v>
      </c>
    </row>
    <row r="7827" spans="1:8" x14ac:dyDescent="0.25">
      <c r="A7827" t="s">
        <v>176</v>
      </c>
      <c r="B7827" t="str">
        <f>VLOOKUP(C7827, olt_db!$B$2:$E$70, 2, 0)</f>
        <v>OLT-SMGN-Mega_Land</v>
      </c>
      <c r="C7827" t="s">
        <v>2034</v>
      </c>
      <c r="D7827" s="22" t="s">
        <v>3033</v>
      </c>
      <c r="E7827" s="22" t="s">
        <v>2866</v>
      </c>
      <c r="F7827" s="138">
        <v>2.9495110831631002</v>
      </c>
      <c r="G7827" s="139">
        <v>99.126507118339504</v>
      </c>
      <c r="H7827" s="100">
        <f>ACOS(COS(RADIANS(90-F7828)) * COS(RADIANS(90-F7827)) + SIN(RADIANS(90-F7828)) * SIN(RADIANS(90-F7827)) * COS(RADIANS(G7828-G7827))) * 6371392 * IFERROR(IF(AVERAGEIF('TT History'!$B:$B, D7827, 'TT History'!$E:$E) &gt; 9.8%, 1.1205, IF(AVERAGEIF('TT History'!$B:$B, D7827, 'TT History'!$E:$E) &gt;= 8.5%, 1.1055, 1.0525)), 1.0525)</f>
        <v>10.380720824579011</v>
      </c>
    </row>
    <row r="7828" spans="1:8" x14ac:dyDescent="0.25">
      <c r="A7828" t="s">
        <v>176</v>
      </c>
      <c r="B7828" t="str">
        <f>VLOOKUP(C7828, olt_db!$B$2:$E$70, 2, 0)</f>
        <v>OLT-SMGN-Mega_Land</v>
      </c>
      <c r="C7828" t="s">
        <v>2034</v>
      </c>
      <c r="D7828" s="22" t="s">
        <v>3033</v>
      </c>
      <c r="E7828" s="22" t="s">
        <v>2867</v>
      </c>
      <c r="F7828" s="138">
        <v>2.9495973406590599</v>
      </c>
      <c r="G7828" s="139">
        <v>99.126527793152803</v>
      </c>
      <c r="H7828" s="100">
        <f>ACOS(COS(RADIANS(90-F7829)) * COS(RADIANS(90-F7828)) + SIN(RADIANS(90-F7829)) * SIN(RADIANS(90-F7828)) * COS(RADIANS(G7829-G7828))) * 6371392 * IFERROR(IF(AVERAGEIF('TT History'!$B:$B, D7828, 'TT History'!$E:$E) &gt; 9.8%, 1.1205, IF(AVERAGEIF('TT History'!$B:$B, D7828, 'TT History'!$E:$E) &gt;= 8.5%, 1.1055, 1.0525)), 1.0525)</f>
        <v>10.455479082374556</v>
      </c>
    </row>
    <row r="7829" spans="1:8" x14ac:dyDescent="0.25">
      <c r="A7829" t="s">
        <v>176</v>
      </c>
      <c r="B7829" t="str">
        <f>VLOOKUP(C7829, olt_db!$B$2:$E$70, 2, 0)</f>
        <v>OLT-SMGN-Mega_Land</v>
      </c>
      <c r="C7829" t="s">
        <v>2034</v>
      </c>
      <c r="D7829" s="22" t="s">
        <v>3033</v>
      </c>
      <c r="E7829" s="22" t="s">
        <v>2868</v>
      </c>
      <c r="F7829" s="138">
        <v>2.9496859215081801</v>
      </c>
      <c r="G7829" s="139">
        <v>99.126539354502896</v>
      </c>
      <c r="H7829" s="100">
        <f>ACOS(COS(RADIANS(90-F7830)) * COS(RADIANS(90-F7829)) + SIN(RADIANS(90-F7830)) * SIN(RADIANS(90-F7829)) * COS(RADIANS(G7830-G7829))) * 6371392 * IFERROR(IF(AVERAGEIF('TT History'!$B:$B, D7829, 'TT History'!$E:$E) &gt; 9.8%, 1.1205, IF(AVERAGEIF('TT History'!$B:$B, D7829, 'TT History'!$E:$E) &gt;= 8.5%, 1.1055, 1.0525)), 1.0525)</f>
        <v>10.18456568686738</v>
      </c>
    </row>
    <row r="7830" spans="1:8" x14ac:dyDescent="0.25">
      <c r="A7830" t="s">
        <v>176</v>
      </c>
      <c r="B7830" t="str">
        <f>VLOOKUP(C7830, olt_db!$B$2:$E$70, 2, 0)</f>
        <v>OLT-SMGN-Mega_Land</v>
      </c>
      <c r="C7830" t="s">
        <v>2034</v>
      </c>
      <c r="D7830" s="22" t="s">
        <v>3033</v>
      </c>
      <c r="E7830" s="22" t="s">
        <v>2869</v>
      </c>
      <c r="F7830" s="138">
        <v>2.9497709626028601</v>
      </c>
      <c r="G7830" s="139">
        <v>99.126520879501399</v>
      </c>
      <c r="H7830" s="100">
        <f>ACOS(COS(RADIANS(90-F7831)) * COS(RADIANS(90-F7830)) + SIN(RADIANS(90-F7831)) * SIN(RADIANS(90-F7830)) * COS(RADIANS(G7831-G7830))) * 6371392 * IFERROR(IF(AVERAGEIF('TT History'!$B:$B, D7830, 'TT History'!$E:$E) &gt; 9.8%, 1.1205, IF(AVERAGEIF('TT History'!$B:$B, D7830, 'TT History'!$E:$E) &gt;= 8.5%, 1.1055, 1.0525)), 1.0525)</f>
        <v>9.1080370168527693</v>
      </c>
    </row>
    <row r="7831" spans="1:8" x14ac:dyDescent="0.25">
      <c r="A7831" t="s">
        <v>176</v>
      </c>
      <c r="B7831" t="str">
        <f>VLOOKUP(C7831, olt_db!$B$2:$E$70, 2, 0)</f>
        <v>OLT-SMGN-Mega_Land</v>
      </c>
      <c r="C7831" t="s">
        <v>2034</v>
      </c>
      <c r="D7831" s="22" t="s">
        <v>3033</v>
      </c>
      <c r="E7831" s="22" t="s">
        <v>2870</v>
      </c>
      <c r="F7831" s="138">
        <v>2.9498408398452201</v>
      </c>
      <c r="G7831" s="139">
        <v>99.126486589844106</v>
      </c>
      <c r="H7831" s="100">
        <f>ACOS(COS(RADIANS(90-F7832)) * COS(RADIANS(90-F7831)) + SIN(RADIANS(90-F7832)) * SIN(RADIANS(90-F7831)) * COS(RADIANS(G7832-G7831))) * 6371392 * IFERROR(IF(AVERAGEIF('TT History'!$B:$B, D7831, 'TT History'!$E:$E) &gt; 9.8%, 1.1205, IF(AVERAGEIF('TT History'!$B:$B, D7831, 'TT History'!$E:$E) &gt;= 8.5%, 1.1055, 1.0525)), 1.0525)</f>
        <v>9.628177963229156</v>
      </c>
    </row>
    <row r="7832" spans="1:8" x14ac:dyDescent="0.25">
      <c r="A7832" t="s">
        <v>176</v>
      </c>
      <c r="B7832" t="str">
        <f>VLOOKUP(C7832, olt_db!$B$2:$E$70, 2, 0)</f>
        <v>OLT-SMGN-Mega_Land</v>
      </c>
      <c r="C7832" t="s">
        <v>2034</v>
      </c>
      <c r="D7832" s="22" t="s">
        <v>3033</v>
      </c>
      <c r="E7832" s="22" t="s">
        <v>2871</v>
      </c>
      <c r="F7832" s="138">
        <v>2.9499112634176599</v>
      </c>
      <c r="G7832" s="139">
        <v>99.126444007738002</v>
      </c>
      <c r="H7832" s="100">
        <f>ACOS(COS(RADIANS(90-F7833)) * COS(RADIANS(90-F7832)) + SIN(RADIANS(90-F7833)) * SIN(RADIANS(90-F7832)) * COS(RADIANS(G7833-G7832))) * 6371392 * IFERROR(IF(AVERAGEIF('TT History'!$B:$B, D7832, 'TT History'!$E:$E) &gt; 9.8%, 1.1205, IF(AVERAGEIF('TT History'!$B:$B, D7832, 'TT History'!$E:$E) &gt;= 8.5%, 1.1055, 1.0525)), 1.0525)</f>
        <v>8.5837151719099669</v>
      </c>
    </row>
    <row r="7833" spans="1:8" x14ac:dyDescent="0.25">
      <c r="A7833" t="s">
        <v>176</v>
      </c>
      <c r="B7833" t="str">
        <f>VLOOKUP(C7833, olt_db!$B$2:$E$70, 2, 0)</f>
        <v>OLT-SMGN-Mega_Land</v>
      </c>
      <c r="C7833" t="s">
        <v>2034</v>
      </c>
      <c r="D7833" s="22" t="s">
        <v>3033</v>
      </c>
      <c r="E7833" s="22" t="s">
        <v>2872</v>
      </c>
      <c r="F7833" s="138">
        <v>2.9499240988040998</v>
      </c>
      <c r="G7833" s="139">
        <v>99.126371698091006</v>
      </c>
      <c r="H7833" s="100">
        <f>ACOS(COS(RADIANS(90-F7834)) * COS(RADIANS(90-F7833)) + SIN(RADIANS(90-F7834)) * SIN(RADIANS(90-F7833)) * COS(RADIANS(G7834-G7833))) * 6371392 * IFERROR(IF(AVERAGEIF('TT History'!$B:$B, D7833, 'TT History'!$E:$E) &gt; 9.8%, 1.1205, IF(AVERAGEIF('TT History'!$B:$B, D7833, 'TT History'!$E:$E) &gt;= 8.5%, 1.1055, 1.0525)), 1.0525)</f>
        <v>10.954046336098637</v>
      </c>
    </row>
    <row r="7834" spans="1:8" x14ac:dyDescent="0.25">
      <c r="A7834" t="s">
        <v>176</v>
      </c>
      <c r="B7834" t="str">
        <f>VLOOKUP(C7834, olt_db!$B$2:$E$70, 2, 0)</f>
        <v>OLT-SMGN-Mega_Land</v>
      </c>
      <c r="C7834" t="s">
        <v>2034</v>
      </c>
      <c r="D7834" s="22" t="s">
        <v>3033</v>
      </c>
      <c r="E7834" s="22" t="s">
        <v>2873</v>
      </c>
      <c r="F7834" s="138">
        <v>2.9499132565973798</v>
      </c>
      <c r="G7834" s="139">
        <v>99.126278607729603</v>
      </c>
      <c r="H7834" s="100">
        <f>ACOS(COS(RADIANS(90-F7835)) * COS(RADIANS(90-F7834)) + SIN(RADIANS(90-F7835)) * SIN(RADIANS(90-F7834)) * COS(RADIANS(G7835-G7834))) * 6371392 * IFERROR(IF(AVERAGEIF('TT History'!$B:$B, D7834, 'TT History'!$E:$E) &gt; 9.8%, 1.1205, IF(AVERAGEIF('TT History'!$B:$B, D7834, 'TT History'!$E:$E) &gt;= 8.5%, 1.1055, 1.0525)), 1.0525)</f>
        <v>13.530967262020527</v>
      </c>
    </row>
    <row r="7835" spans="1:8" x14ac:dyDescent="0.25">
      <c r="A7835" t="s">
        <v>176</v>
      </c>
      <c r="B7835" t="str">
        <f>VLOOKUP(C7835, olt_db!$B$2:$E$70, 2, 0)</f>
        <v>OLT-SMGN-Mega_Land</v>
      </c>
      <c r="C7835" t="s">
        <v>2034</v>
      </c>
      <c r="D7835" s="22" t="s">
        <v>3033</v>
      </c>
      <c r="E7835" s="22" t="s">
        <v>2874</v>
      </c>
      <c r="F7835" s="138">
        <v>2.9499386690873699</v>
      </c>
      <c r="G7835" s="139">
        <v>99.126165672826303</v>
      </c>
      <c r="H7835" s="100">
        <f>ACOS(COS(RADIANS(90-F7836)) * COS(RADIANS(90-F7835)) + SIN(RADIANS(90-F7836)) * SIN(RADIANS(90-F7835)) * COS(RADIANS(G7836-G7835))) * 6371392 * IFERROR(IF(AVERAGEIF('TT History'!$B:$B, D7835, 'TT History'!$E:$E) &gt; 9.8%, 1.1205, IF(AVERAGEIF('TT History'!$B:$B, D7835, 'TT History'!$E:$E) &gt;= 8.5%, 1.1055, 1.0525)), 1.0525)</f>
        <v>14.81158226996217</v>
      </c>
    </row>
    <row r="7836" spans="1:8" x14ac:dyDescent="0.25">
      <c r="A7836" t="s">
        <v>176</v>
      </c>
      <c r="B7836" t="str">
        <f>VLOOKUP(C7836, olt_db!$B$2:$E$70, 2, 0)</f>
        <v>OLT-SMGN-Mega_Land</v>
      </c>
      <c r="C7836" t="s">
        <v>2034</v>
      </c>
      <c r="D7836" s="22" t="s">
        <v>3033</v>
      </c>
      <c r="E7836" s="22" t="s">
        <v>2875</v>
      </c>
      <c r="F7836" s="138">
        <v>2.95003110795537</v>
      </c>
      <c r="G7836" s="139">
        <v>99.1260791282659</v>
      </c>
      <c r="H7836" s="100">
        <f>ACOS(COS(RADIANS(90-F7837)) * COS(RADIANS(90-F7836)) + SIN(RADIANS(90-F7837)) * SIN(RADIANS(90-F7836)) * COS(RADIANS(G7837-G7836))) * 6371392 * IFERROR(IF(AVERAGEIF('TT History'!$B:$B, D7836, 'TT History'!$E:$E) &gt; 9.8%, 1.1205, IF(AVERAGEIF('TT History'!$B:$B, D7836, 'TT History'!$E:$E) &gt;= 8.5%, 1.1055, 1.0525)), 1.0525)</f>
        <v>9.1996650863952301</v>
      </c>
    </row>
    <row r="7837" spans="1:8" x14ac:dyDescent="0.25">
      <c r="A7837" t="s">
        <v>176</v>
      </c>
      <c r="B7837" t="str">
        <f>VLOOKUP(C7837, olt_db!$B$2:$E$70, 2, 0)</f>
        <v>OLT-SMGN-Mega_Land</v>
      </c>
      <c r="C7837" t="s">
        <v>2034</v>
      </c>
      <c r="D7837" s="22" t="s">
        <v>3033</v>
      </c>
      <c r="E7837" s="22" t="s">
        <v>2876</v>
      </c>
      <c r="F7837" s="138">
        <v>2.9500883699532201</v>
      </c>
      <c r="G7837" s="139">
        <v>99.126025203225495</v>
      </c>
      <c r="H7837" s="100">
        <f>ACOS(COS(RADIANS(90-F7838)) * COS(RADIANS(90-F7837)) + SIN(RADIANS(90-F7838)) * SIN(RADIANS(90-F7837)) * COS(RADIANS(G7838-G7837))) * 6371392 * IFERROR(IF(AVERAGEIF('TT History'!$B:$B, D7837, 'TT History'!$E:$E) &gt; 9.8%, 1.1205, IF(AVERAGEIF('TT History'!$B:$B, D7837, 'TT History'!$E:$E) &gt;= 8.5%, 1.1055, 1.0525)), 1.0525)</f>
        <v>11.819971824821724</v>
      </c>
    </row>
    <row r="7838" spans="1:8" x14ac:dyDescent="0.25">
      <c r="A7838" t="s">
        <v>176</v>
      </c>
      <c r="B7838" t="str">
        <f>VLOOKUP(C7838, olt_db!$B$2:$E$70, 2, 0)</f>
        <v>OLT-SMGN-Mega_Land</v>
      </c>
      <c r="C7838" t="s">
        <v>2034</v>
      </c>
      <c r="D7838" s="22" t="s">
        <v>3033</v>
      </c>
      <c r="E7838" s="22" t="s">
        <v>2877</v>
      </c>
      <c r="F7838" s="138">
        <v>2.9501645606992302</v>
      </c>
      <c r="G7838" s="139">
        <v>99.125958824527302</v>
      </c>
      <c r="H7838" s="100">
        <f>ACOS(COS(RADIANS(90-F7839)) * COS(RADIANS(90-F7838)) + SIN(RADIANS(90-F7839)) * SIN(RADIANS(90-F7838)) * COS(RADIANS(G7839-G7838))) * 6371392 * IFERROR(IF(AVERAGEIF('TT History'!$B:$B, D7838, 'TT History'!$E:$E) &gt; 9.8%, 1.1205, IF(AVERAGEIF('TT History'!$B:$B, D7838, 'TT History'!$E:$E) &gt;= 8.5%, 1.1055, 1.0525)), 1.0525)</f>
        <v>9.4497029874760674</v>
      </c>
    </row>
    <row r="7839" spans="1:8" x14ac:dyDescent="0.25">
      <c r="A7839" t="s">
        <v>176</v>
      </c>
      <c r="B7839" t="str">
        <f>VLOOKUP(C7839, olt_db!$B$2:$E$70, 2, 0)</f>
        <v>OLT-SMGN-Mega_Land</v>
      </c>
      <c r="C7839" t="s">
        <v>2034</v>
      </c>
      <c r="D7839" s="22" t="s">
        <v>3033</v>
      </c>
      <c r="E7839" s="22" t="s">
        <v>2878</v>
      </c>
      <c r="F7839" s="138">
        <v>2.9502266572145599</v>
      </c>
      <c r="G7839" s="139">
        <v>99.125907149515299</v>
      </c>
      <c r="H7839" s="100">
        <f>ACOS(COS(RADIANS(90-F7840)) * COS(RADIANS(90-F7839)) + SIN(RADIANS(90-F7840)) * SIN(RADIANS(90-F7839)) * COS(RADIANS(G7840-G7839))) * 6371392 * IFERROR(IF(AVERAGEIF('TT History'!$B:$B, D7839, 'TT History'!$E:$E) &gt; 9.8%, 1.1205, IF(AVERAGEIF('TT History'!$B:$B, D7839, 'TT History'!$E:$E) &gt;= 8.5%, 1.1055, 1.0525)), 1.0525)</f>
        <v>9.1605081408083162</v>
      </c>
    </row>
    <row r="7840" spans="1:8" x14ac:dyDescent="0.25">
      <c r="A7840" t="s">
        <v>176</v>
      </c>
      <c r="B7840" t="str">
        <f>VLOOKUP(C7840, olt_db!$B$2:$E$70, 2, 0)</f>
        <v>OLT-SMGN-Mega_Land</v>
      </c>
      <c r="C7840" t="s">
        <v>2034</v>
      </c>
      <c r="D7840" s="22" t="s">
        <v>3033</v>
      </c>
      <c r="E7840" s="22" t="s">
        <v>2879</v>
      </c>
      <c r="F7840" s="138">
        <v>2.95028714329908</v>
      </c>
      <c r="G7840" s="139">
        <v>99.125857407909393</v>
      </c>
      <c r="H7840" s="100">
        <f>ACOS(COS(RADIANS(90-F7841)) * COS(RADIANS(90-F7840)) + SIN(RADIANS(90-F7841)) * SIN(RADIANS(90-F7840)) * COS(RADIANS(G7841-G7840))) * 6371392 * IFERROR(IF(AVERAGEIF('TT History'!$B:$B, D7840, 'TT History'!$E:$E) &gt; 9.8%, 1.1205, IF(AVERAGEIF('TT History'!$B:$B, D7840, 'TT History'!$E:$E) &gt;= 8.5%, 1.1055, 1.0525)), 1.0525)</f>
        <v>9.1052958627017286</v>
      </c>
    </row>
    <row r="7841" spans="1:8" x14ac:dyDescent="0.25">
      <c r="A7841" t="s">
        <v>176</v>
      </c>
      <c r="B7841" t="str">
        <f>VLOOKUP(C7841, olt_db!$B$2:$E$70, 2, 0)</f>
        <v>OLT-SMGN-Mega_Land</v>
      </c>
      <c r="C7841" t="s">
        <v>2034</v>
      </c>
      <c r="D7841" s="22" t="s">
        <v>3033</v>
      </c>
      <c r="E7841" s="22" t="s">
        <v>2880</v>
      </c>
      <c r="F7841" s="138">
        <v>2.95035059100899</v>
      </c>
      <c r="G7841" s="139">
        <v>99.125812337568405</v>
      </c>
      <c r="H7841" s="100">
        <f>ACOS(COS(RADIANS(90-F7842)) * COS(RADIANS(90-F7841)) + SIN(RADIANS(90-F7842)) * SIN(RADIANS(90-F7841)) * COS(RADIANS(G7842-G7841))) * 6371392 * IFERROR(IF(AVERAGEIF('TT History'!$B:$B, D7841, 'TT History'!$E:$E) &gt; 9.8%, 1.1205, IF(AVERAGEIF('TT History'!$B:$B, D7841, 'TT History'!$E:$E) &gt;= 8.5%, 1.1055, 1.0525)), 1.0525)</f>
        <v>11.107928266479068</v>
      </c>
    </row>
    <row r="7842" spans="1:8" x14ac:dyDescent="0.25">
      <c r="A7842" t="s">
        <v>176</v>
      </c>
      <c r="B7842" t="str">
        <f>VLOOKUP(C7842, olt_db!$B$2:$E$70, 2, 0)</f>
        <v>OLT-SMGN-Mega_Land</v>
      </c>
      <c r="C7842" t="s">
        <v>2034</v>
      </c>
      <c r="D7842" s="22" t="s">
        <v>3033</v>
      </c>
      <c r="E7842" s="22" t="s">
        <v>2881</v>
      </c>
      <c r="F7842" s="138">
        <v>2.9504227465319399</v>
      </c>
      <c r="G7842" s="139">
        <v>99.125750597936204</v>
      </c>
      <c r="H7842" s="100">
        <f>ACOS(COS(RADIANS(90-F7843)) * COS(RADIANS(90-F7842)) + SIN(RADIANS(90-F7843)) * SIN(RADIANS(90-F7842)) * COS(RADIANS(G7843-G7842))) * 6371392 * IFERROR(IF(AVERAGEIF('TT History'!$B:$B, D7842, 'TT History'!$E:$E) &gt; 9.8%, 1.1205, IF(AVERAGEIF('TT History'!$B:$B, D7842, 'TT History'!$E:$E) &gt;= 8.5%, 1.1055, 1.0525)), 1.0525)</f>
        <v>8.9549126945771675</v>
      </c>
    </row>
    <row r="7843" spans="1:8" x14ac:dyDescent="0.25">
      <c r="A7843" t="s">
        <v>176</v>
      </c>
      <c r="B7843" t="str">
        <f>VLOOKUP(C7843, olt_db!$B$2:$E$70, 2, 0)</f>
        <v>OLT-SMGN-Mega_Land</v>
      </c>
      <c r="C7843" t="s">
        <v>2034</v>
      </c>
      <c r="D7843" s="22" t="s">
        <v>3033</v>
      </c>
      <c r="E7843" s="22" t="s">
        <v>2882</v>
      </c>
      <c r="F7843" s="138">
        <v>2.9504882595475701</v>
      </c>
      <c r="G7843" s="139">
        <v>99.125711020022294</v>
      </c>
      <c r="H7843" s="100">
        <f>ACOS(COS(RADIANS(90-F7844)) * COS(RADIANS(90-F7843)) + SIN(RADIANS(90-F7844)) * SIN(RADIANS(90-F7843)) * COS(RADIANS(G7844-G7843))) * 6371392 * IFERROR(IF(AVERAGEIF('TT History'!$B:$B, D7843, 'TT History'!$E:$E) &gt; 9.8%, 1.1205, IF(AVERAGEIF('TT History'!$B:$B, D7843, 'TT History'!$E:$E) &gt;= 8.5%, 1.1055, 1.0525)), 1.0525)</f>
        <v>10.325747512692852</v>
      </c>
    </row>
    <row r="7844" spans="1:8" x14ac:dyDescent="0.25">
      <c r="A7844" t="s">
        <v>176</v>
      </c>
      <c r="B7844" t="str">
        <f>VLOOKUP(C7844, olt_db!$B$2:$E$70, 2, 0)</f>
        <v>OLT-SMGN-Mega_Land</v>
      </c>
      <c r="C7844" t="s">
        <v>2034</v>
      </c>
      <c r="D7844" s="22" t="s">
        <v>3033</v>
      </c>
      <c r="E7844" s="22" t="s">
        <v>2883</v>
      </c>
      <c r="F7844" s="138">
        <v>2.9505653822834801</v>
      </c>
      <c r="G7844" s="139">
        <v>99.125668105714993</v>
      </c>
      <c r="H7844" s="100">
        <f>ACOS(COS(RADIANS(90-F7845)) * COS(RADIANS(90-F7844)) + SIN(RADIANS(90-F7845)) * SIN(RADIANS(90-F7844)) * COS(RADIANS(G7845-G7844))) * 6371392 * IFERROR(IF(AVERAGEIF('TT History'!$B:$B, D7844, 'TT History'!$E:$E) &gt; 9.8%, 1.1205, IF(AVERAGEIF('TT History'!$B:$B, D7844, 'TT History'!$E:$E) &gt;= 8.5%, 1.1055, 1.0525)), 1.0525)</f>
        <v>11.60814936293783</v>
      </c>
    </row>
    <row r="7845" spans="1:8" x14ac:dyDescent="0.25">
      <c r="A7845" t="s">
        <v>176</v>
      </c>
      <c r="B7845" t="str">
        <f>VLOOKUP(C7845, olt_db!$B$2:$E$70, 2, 0)</f>
        <v>OLT-SMGN-Mega_Land</v>
      </c>
      <c r="C7845" t="s">
        <v>2034</v>
      </c>
      <c r="D7845" s="22" t="s">
        <v>3033</v>
      </c>
      <c r="E7845" s="22" t="s">
        <v>2884</v>
      </c>
      <c r="F7845" s="138">
        <v>2.95065034305079</v>
      </c>
      <c r="G7845" s="139">
        <v>99.125616862831393</v>
      </c>
      <c r="H7845" s="100">
        <f>ACOS(COS(RADIANS(90-F7846)) * COS(RADIANS(90-F7845)) + SIN(RADIANS(90-F7846)) * SIN(RADIANS(90-F7845)) * COS(RADIANS(G7846-G7845))) * 6371392 * IFERROR(IF(AVERAGEIF('TT History'!$B:$B, D7845, 'TT History'!$E:$E) &gt; 9.8%, 1.1205, IF(AVERAGEIF('TT History'!$B:$B, D7845, 'TT History'!$E:$E) &gt;= 8.5%, 1.1055, 1.0525)), 1.0525)</f>
        <v>10.082581979153456</v>
      </c>
    </row>
    <row r="7846" spans="1:8" x14ac:dyDescent="0.25">
      <c r="A7846" t="s">
        <v>176</v>
      </c>
      <c r="B7846" t="str">
        <f>VLOOKUP(C7846, olt_db!$B$2:$E$70, 2, 0)</f>
        <v>OLT-SMGN-Mega_Land</v>
      </c>
      <c r="C7846" t="s">
        <v>2034</v>
      </c>
      <c r="D7846" s="22" t="s">
        <v>3033</v>
      </c>
      <c r="E7846" s="22" t="s">
        <v>2885</v>
      </c>
      <c r="F7846" s="138">
        <v>2.95072227087757</v>
      </c>
      <c r="G7846" s="139">
        <v>99.125569395425501</v>
      </c>
      <c r="H7846" s="100">
        <f>ACOS(COS(RADIANS(90-F7847)) * COS(RADIANS(90-F7846)) + SIN(RADIANS(90-F7847)) * SIN(RADIANS(90-F7846)) * COS(RADIANS(G7847-G7846))) * 6371392 * IFERROR(IF(AVERAGEIF('TT History'!$B:$B, D7846, 'TT History'!$E:$E) &gt; 9.8%, 1.1205, IF(AVERAGEIF('TT History'!$B:$B, D7846, 'TT History'!$E:$E) &gt;= 8.5%, 1.1055, 1.0525)), 1.0525)</f>
        <v>13.029080783025055</v>
      </c>
    </row>
    <row r="7847" spans="1:8" x14ac:dyDescent="0.25">
      <c r="A7847" t="s">
        <v>176</v>
      </c>
      <c r="B7847" t="str">
        <f>VLOOKUP(C7847, olt_db!$B$2:$E$70, 2, 0)</f>
        <v>OLT-SMGN-Mega_Land</v>
      </c>
      <c r="C7847" t="s">
        <v>2034</v>
      </c>
      <c r="D7847" s="22" t="s">
        <v>3033</v>
      </c>
      <c r="E7847" s="22" t="s">
        <v>2886</v>
      </c>
      <c r="F7847" s="138">
        <v>2.9508141568373301</v>
      </c>
      <c r="G7847" s="139">
        <v>99.125506472784394</v>
      </c>
      <c r="H7847" s="100">
        <f>ACOS(COS(RADIANS(90-F7848)) * COS(RADIANS(90-F7847)) + SIN(RADIANS(90-F7848)) * SIN(RADIANS(90-F7847)) * COS(RADIANS(G7848-G7847))) * 6371392 * IFERROR(IF(AVERAGEIF('TT History'!$B:$B, D7847, 'TT History'!$E:$E) &gt; 9.8%, 1.1205, IF(AVERAGEIF('TT History'!$B:$B, D7847, 'TT History'!$E:$E) &gt;= 8.5%, 1.1055, 1.0525)), 1.0525)</f>
        <v>10.03642583987828</v>
      </c>
    </row>
    <row r="7848" spans="1:8" x14ac:dyDescent="0.25">
      <c r="A7848" t="s">
        <v>176</v>
      </c>
      <c r="B7848" t="str">
        <f>VLOOKUP(C7848, olt_db!$B$2:$E$70, 2, 0)</f>
        <v>OLT-SMGN-Mega_Land</v>
      </c>
      <c r="C7848" t="s">
        <v>2034</v>
      </c>
      <c r="D7848" s="22" t="s">
        <v>3033</v>
      </c>
      <c r="E7848" s="22" t="s">
        <v>2887</v>
      </c>
      <c r="F7848" s="138">
        <v>2.9508863189575201</v>
      </c>
      <c r="G7848" s="139">
        <v>99.125460082608797</v>
      </c>
      <c r="H7848" s="100">
        <f>ACOS(COS(RADIANS(90-F7849)) * COS(RADIANS(90-F7848)) + SIN(RADIANS(90-F7849)) * SIN(RADIANS(90-F7848)) * COS(RADIANS(G7849-G7848))) * 6371392 * IFERROR(IF(AVERAGEIF('TT History'!$B:$B, D7848, 'TT History'!$E:$E) &gt; 9.8%, 1.1205, IF(AVERAGEIF('TT History'!$B:$B, D7848, 'TT History'!$E:$E) &gt;= 8.5%, 1.1055, 1.0525)), 1.0525)</f>
        <v>14.535647242494964</v>
      </c>
    </row>
    <row r="7849" spans="1:8" x14ac:dyDescent="0.25">
      <c r="A7849" t="s">
        <v>176</v>
      </c>
      <c r="B7849" t="str">
        <f>VLOOKUP(C7849, olt_db!$B$2:$E$70, 2, 0)</f>
        <v>OLT-SMGN-Mega_Land</v>
      </c>
      <c r="C7849" t="s">
        <v>2034</v>
      </c>
      <c r="D7849" s="22" t="s">
        <v>3033</v>
      </c>
      <c r="E7849" s="22" t="s">
        <v>2888</v>
      </c>
      <c r="F7849" s="138">
        <v>2.9509923359491999</v>
      </c>
      <c r="G7849" s="139">
        <v>99.125395313888802</v>
      </c>
      <c r="H7849" s="100">
        <f>ACOS(COS(RADIANS(90-F7850)) * COS(RADIANS(90-F7849)) + SIN(RADIANS(90-F7850)) * SIN(RADIANS(90-F7849)) * COS(RADIANS(G7850-G7849))) * 6371392 * IFERROR(IF(AVERAGEIF('TT History'!$B:$B, D7849, 'TT History'!$E:$E) &gt; 9.8%, 1.1205, IF(AVERAGEIF('TT History'!$B:$B, D7849, 'TT History'!$E:$E) &gt;= 8.5%, 1.1055, 1.0525)), 1.0525)</f>
        <v>13.237023990811556</v>
      </c>
    </row>
    <row r="7850" spans="1:8" x14ac:dyDescent="0.25">
      <c r="A7850" t="s">
        <v>176</v>
      </c>
      <c r="B7850" t="str">
        <f>VLOOKUP(C7850, olt_db!$B$2:$E$70, 2, 0)</f>
        <v>OLT-SMGN-Mega_Land</v>
      </c>
      <c r="C7850" t="s">
        <v>2034</v>
      </c>
      <c r="D7850" s="22" t="s">
        <v>3033</v>
      </c>
      <c r="E7850" s="22" t="s">
        <v>2889</v>
      </c>
      <c r="F7850" s="138">
        <v>2.9510895026011599</v>
      </c>
      <c r="G7850" s="139">
        <v>99.125337364042096</v>
      </c>
      <c r="H7850" s="100">
        <f>ACOS(COS(RADIANS(90-F7851)) * COS(RADIANS(90-F7850)) + SIN(RADIANS(90-F7851)) * SIN(RADIANS(90-F7850)) * COS(RADIANS(G7851-G7850))) * 6371392 * IFERROR(IF(AVERAGEIF('TT History'!$B:$B, D7850, 'TT History'!$E:$E) &gt; 9.8%, 1.1205, IF(AVERAGEIF('TT History'!$B:$B, D7850, 'TT History'!$E:$E) &gt;= 8.5%, 1.1055, 1.0525)), 1.0525)</f>
        <v>12.515450630178881</v>
      </c>
    </row>
    <row r="7851" spans="1:8" x14ac:dyDescent="0.25">
      <c r="A7851" t="s">
        <v>176</v>
      </c>
      <c r="B7851" t="str">
        <f>VLOOKUP(C7851, olt_db!$B$2:$E$70, 2, 0)</f>
        <v>OLT-SMGN-Mega_Land</v>
      </c>
      <c r="C7851" t="s">
        <v>2034</v>
      </c>
      <c r="D7851" s="22" t="s">
        <v>3033</v>
      </c>
      <c r="E7851" s="22" t="s">
        <v>2890</v>
      </c>
      <c r="F7851" s="138">
        <v>2.9511661048231601</v>
      </c>
      <c r="G7851" s="139">
        <v>99.125412067081896</v>
      </c>
      <c r="H7851" s="100">
        <f>ACOS(COS(RADIANS(90-F7852)) * COS(RADIANS(90-F7851)) + SIN(RADIANS(90-F7852)) * SIN(RADIANS(90-F7851)) * COS(RADIANS(G7852-G7851))) * 6371392 * IFERROR(IF(AVERAGEIF('TT History'!$B:$B, D7851, 'TT History'!$E:$E) &gt; 9.8%, 1.1205, IF(AVERAGEIF('TT History'!$B:$B, D7851, 'TT History'!$E:$E) &gt;= 8.5%, 1.1055, 1.0525)), 1.0525)</f>
        <v>8.7473389614715167</v>
      </c>
    </row>
    <row r="7852" spans="1:8" x14ac:dyDescent="0.25">
      <c r="A7852" t="s">
        <v>176</v>
      </c>
      <c r="B7852" t="str">
        <f>VLOOKUP(C7852, olt_db!$B$2:$E$70, 2, 0)</f>
        <v>OLT-SMGN-Mega_Land</v>
      </c>
      <c r="C7852" t="s">
        <v>2034</v>
      </c>
      <c r="D7852" s="22" t="s">
        <v>3033</v>
      </c>
      <c r="E7852" s="22" t="s">
        <v>2891</v>
      </c>
      <c r="F7852" s="138">
        <v>2.9512390959833099</v>
      </c>
      <c r="G7852" s="139">
        <v>99.125428150843305</v>
      </c>
      <c r="H7852" s="100">
        <f>ACOS(COS(RADIANS(90-F7853)) * COS(RADIANS(90-F7852)) + SIN(RADIANS(90-F7853)) * SIN(RADIANS(90-F7852)) * COS(RADIANS(G7853-G7852))) * 6371392 * IFERROR(IF(AVERAGEIF('TT History'!$B:$B, D7852, 'TT History'!$E:$E) &gt; 9.8%, 1.1205, IF(AVERAGEIF('TT History'!$B:$B, D7852, 'TT History'!$E:$E) &gt;= 8.5%, 1.1055, 1.0525)), 1.0525)</f>
        <v>10.641015367219968</v>
      </c>
    </row>
    <row r="7853" spans="1:8" x14ac:dyDescent="0.25">
      <c r="A7853" t="s">
        <v>176</v>
      </c>
      <c r="B7853" t="str">
        <f>VLOOKUP(C7853, olt_db!$B$2:$E$70, 2, 0)</f>
        <v>OLT-SMGN-Mega_Land</v>
      </c>
      <c r="C7853" t="s">
        <v>2034</v>
      </c>
      <c r="D7853" s="22" t="s">
        <v>3033</v>
      </c>
      <c r="E7853" s="22" t="s">
        <v>2892</v>
      </c>
      <c r="F7853" s="138">
        <v>2.9512856276086499</v>
      </c>
      <c r="G7853" s="139">
        <v>99.125506357907298</v>
      </c>
      <c r="H7853" s="100">
        <f>ACOS(COS(RADIANS(90-F7854)) * COS(RADIANS(90-F7853)) + SIN(RADIANS(90-F7854)) * SIN(RADIANS(90-F7853)) * COS(RADIANS(G7854-G7853))) * 6371392 * IFERROR(IF(AVERAGEIF('TT History'!$B:$B, D7853, 'TT History'!$E:$E) &gt; 9.8%, 1.1205, IF(AVERAGEIF('TT History'!$B:$B, D7853, 'TT History'!$E:$E) &gt;= 8.5%, 1.1055, 1.0525)), 1.0525)</f>
        <v>11.20592747710109</v>
      </c>
    </row>
    <row r="7854" spans="1:8" x14ac:dyDescent="0.25">
      <c r="A7854" t="s">
        <v>176</v>
      </c>
      <c r="B7854" t="str">
        <f>VLOOKUP(C7854, olt_db!$B$2:$E$70, 2, 0)</f>
        <v>OLT-SMGN-Mega_Land</v>
      </c>
      <c r="C7854" t="s">
        <v>2034</v>
      </c>
      <c r="D7854" s="22" t="s">
        <v>3033</v>
      </c>
      <c r="E7854" s="22" t="s">
        <v>2893</v>
      </c>
      <c r="F7854" s="138">
        <v>2.9513405804278801</v>
      </c>
      <c r="G7854" s="139">
        <v>99.125584874487501</v>
      </c>
      <c r="H7854" s="100">
        <f>ACOS(COS(RADIANS(90-F7855)) * COS(RADIANS(90-F7854)) + SIN(RADIANS(90-F7855)) * SIN(RADIANS(90-F7854)) * COS(RADIANS(G7855-G7854))) * 6371392 * IFERROR(IF(AVERAGEIF('TT History'!$B:$B, D7854, 'TT History'!$E:$E) &gt; 9.8%, 1.1205, IF(AVERAGEIF('TT History'!$B:$B, D7854, 'TT History'!$E:$E) &gt;= 8.5%, 1.1055, 1.0525)), 1.0525)</f>
        <v>10.510248860444044</v>
      </c>
    </row>
    <row r="7855" spans="1:8" x14ac:dyDescent="0.25">
      <c r="A7855" t="s">
        <v>176</v>
      </c>
      <c r="B7855" t="str">
        <f>VLOOKUP(C7855, olt_db!$B$2:$E$70, 2, 0)</f>
        <v>OLT-SMGN-Mega_Land</v>
      </c>
      <c r="C7855" t="s">
        <v>2034</v>
      </c>
      <c r="D7855" s="22" t="s">
        <v>3033</v>
      </c>
      <c r="E7855" s="22" t="s">
        <v>2894</v>
      </c>
      <c r="F7855" s="138">
        <v>2.9514240854774698</v>
      </c>
      <c r="G7855" s="139">
        <v>99.125617947214394</v>
      </c>
      <c r="H7855" s="100">
        <f>ACOS(COS(RADIANS(90-F7856)) * COS(RADIANS(90-F7855)) + SIN(RADIANS(90-F7856)) * SIN(RADIANS(90-F7855)) * COS(RADIANS(G7856-G7855))) * 6371392 * IFERROR(IF(AVERAGEIF('TT History'!$B:$B, D7855, 'TT History'!$E:$E) &gt; 9.8%, 1.1205, IF(AVERAGEIF('TT History'!$B:$B, D7855, 'TT History'!$E:$E) &gt;= 8.5%, 1.1055, 1.0525)), 1.0525)</f>
        <v>10.230053467611128</v>
      </c>
    </row>
    <row r="7856" spans="1:8" x14ac:dyDescent="0.25">
      <c r="A7856" t="s">
        <v>176</v>
      </c>
      <c r="B7856" t="str">
        <f>VLOOKUP(C7856, olt_db!$B$2:$E$70, 2, 0)</f>
        <v>OLT-SMGN-Mega_Land</v>
      </c>
      <c r="C7856" t="s">
        <v>2034</v>
      </c>
      <c r="D7856" s="22" t="s">
        <v>3033</v>
      </c>
      <c r="E7856" s="22" t="s">
        <v>2895</v>
      </c>
      <c r="F7856" s="138">
        <v>2.9515067254114502</v>
      </c>
      <c r="G7856" s="139">
        <v>99.125589435268196</v>
      </c>
      <c r="H7856" s="100">
        <f>ACOS(COS(RADIANS(90-F7857)) * COS(RADIANS(90-F7856)) + SIN(RADIANS(90-F7857)) * SIN(RADIANS(90-F7856)) * COS(RADIANS(G7857-G7856))) * 6371392 * IFERROR(IF(AVERAGEIF('TT History'!$B:$B, D7856, 'TT History'!$E:$E) &gt; 9.8%, 1.1205, IF(AVERAGEIF('TT History'!$B:$B, D7856, 'TT History'!$E:$E) &gt;= 8.5%, 1.1055, 1.0525)), 1.0525)</f>
        <v>9.1080370168527693</v>
      </c>
    </row>
    <row r="7857" spans="1:8" x14ac:dyDescent="0.25">
      <c r="A7857" t="s">
        <v>176</v>
      </c>
      <c r="B7857" t="str">
        <f>VLOOKUP(C7857, olt_db!$B$2:$E$70, 2, 0)</f>
        <v>OLT-SMGN-Mega_Land</v>
      </c>
      <c r="C7857" t="s">
        <v>2034</v>
      </c>
      <c r="D7857" s="22" t="s">
        <v>3033</v>
      </c>
      <c r="E7857" s="22" t="s">
        <v>2896</v>
      </c>
      <c r="F7857" s="138">
        <v>2.9515808966330699</v>
      </c>
      <c r="G7857" s="139">
        <v>99.125565874154702</v>
      </c>
      <c r="H7857" s="100">
        <f>ACOS(COS(RADIANS(90-F7858)) * COS(RADIANS(90-F7857)) + SIN(RADIANS(90-F7858)) * SIN(RADIANS(90-F7857)) * COS(RADIANS(G7858-G7857))) * 6371392 * IFERROR(IF(AVERAGEIF('TT History'!$B:$B, D7857, 'TT History'!$E:$E) &gt; 9.8%, 1.1205, IF(AVERAGEIF('TT History'!$B:$B, D7857, 'TT History'!$E:$E) &gt;= 8.5%, 1.1055, 1.0525)), 1.0525)</f>
        <v>11.991482232248666</v>
      </c>
    </row>
    <row r="7858" spans="1:8" x14ac:dyDescent="0.25">
      <c r="A7858" t="s">
        <v>176</v>
      </c>
      <c r="B7858" t="str">
        <f>VLOOKUP(C7858, olt_db!$B$2:$E$70, 2, 0)</f>
        <v>OLT-SMGN-Mega_Land</v>
      </c>
      <c r="C7858" t="s">
        <v>2034</v>
      </c>
      <c r="D7858" s="22" t="s">
        <v>3033</v>
      </c>
      <c r="E7858" s="22" t="s">
        <v>2897</v>
      </c>
      <c r="F7858" s="138">
        <v>2.9516709189284001</v>
      </c>
      <c r="G7858" s="139">
        <v>99.125516889860904</v>
      </c>
      <c r="H7858" s="100">
        <f>ACOS(COS(RADIANS(90-F7859)) * COS(RADIANS(90-F7858)) + SIN(RADIANS(90-F7859)) * SIN(RADIANS(90-F7858)) * COS(RADIANS(G7859-G7858))) * 6371392 * IFERROR(IF(AVERAGEIF('TT History'!$B:$B, D7858, 'TT History'!$E:$E) &gt; 9.8%, 1.1205, IF(AVERAGEIF('TT History'!$B:$B, D7858, 'TT History'!$E:$E) &gt;= 8.5%, 1.1055, 1.0525)), 1.0525)</f>
        <v>11.73051041639309</v>
      </c>
    </row>
    <row r="7859" spans="1:8" x14ac:dyDescent="0.25">
      <c r="A7859" t="s">
        <v>176</v>
      </c>
      <c r="B7859" t="str">
        <f>VLOOKUP(C7859, olt_db!$B$2:$E$70, 2, 0)</f>
        <v>OLT-SMGN-Mega_Land</v>
      </c>
      <c r="C7859" t="s">
        <v>2034</v>
      </c>
      <c r="D7859" s="22" t="s">
        <v>3033</v>
      </c>
      <c r="E7859" s="22" t="s">
        <v>2898</v>
      </c>
      <c r="F7859" s="138">
        <v>2.9517565045449001</v>
      </c>
      <c r="G7859" s="139">
        <v>99.125464667959307</v>
      </c>
      <c r="H7859" s="100">
        <f>ACOS(COS(RADIANS(90-F7860)) * COS(RADIANS(90-F7859)) + SIN(RADIANS(90-F7860)) * SIN(RADIANS(90-F7859)) * COS(RADIANS(G7860-G7859))) * 6371392 * IFERROR(IF(AVERAGEIF('TT History'!$B:$B, D7859, 'TT History'!$E:$E) &gt; 9.8%, 1.1205, IF(AVERAGEIF('TT History'!$B:$B, D7859, 'TT History'!$E:$E) &gt;= 8.5%, 1.1055, 1.0525)), 1.0525)</f>
        <v>14.177459996393196</v>
      </c>
    </row>
    <row r="7860" spans="1:8" x14ac:dyDescent="0.25">
      <c r="A7860" t="s">
        <v>176</v>
      </c>
      <c r="B7860" t="str">
        <f>VLOOKUP(C7860, olt_db!$B$2:$E$70, 2, 0)</f>
        <v>OLT-SMGN-Mega_Land</v>
      </c>
      <c r="C7860" t="s">
        <v>2034</v>
      </c>
      <c r="D7860" s="22" t="s">
        <v>3033</v>
      </c>
      <c r="E7860" s="22" t="s">
        <v>2899</v>
      </c>
      <c r="F7860" s="138">
        <v>2.9518627895528802</v>
      </c>
      <c r="G7860" s="139">
        <v>99.125406477949895</v>
      </c>
      <c r="H7860" s="100">
        <f>ACOS(COS(RADIANS(90-F7861)) * COS(RADIANS(90-F7860)) + SIN(RADIANS(90-F7861)) * SIN(RADIANS(90-F7860)) * COS(RADIANS(G7861-G7860))) * 6371392 * IFERROR(IF(AVERAGEIF('TT History'!$B:$B, D7860, 'TT History'!$E:$E) &gt; 9.8%, 1.1205, IF(AVERAGEIF('TT History'!$B:$B, D7860, 'TT History'!$E:$E) &gt;= 8.5%, 1.1055, 1.0525)), 1.0525)</f>
        <v>12.84810985827948</v>
      </c>
    </row>
    <row r="7861" spans="1:8" x14ac:dyDescent="0.25">
      <c r="A7861" t="s">
        <v>176</v>
      </c>
      <c r="B7861" t="str">
        <f>VLOOKUP(C7861, olt_db!$B$2:$E$70, 2, 0)</f>
        <v>OLT-SMGN-Mega_Land</v>
      </c>
      <c r="C7861" t="s">
        <v>2034</v>
      </c>
      <c r="D7861" s="22" t="s">
        <v>3033</v>
      </c>
      <c r="E7861" s="22" t="s">
        <v>2900</v>
      </c>
      <c r="F7861" s="138">
        <v>2.9519621237937002</v>
      </c>
      <c r="G7861" s="139">
        <v>99.125359694883699</v>
      </c>
      <c r="H7861" s="100">
        <f>ACOS(COS(RADIANS(90-F7862)) * COS(RADIANS(90-F7861)) + SIN(RADIANS(90-F7862)) * SIN(RADIANS(90-F7861)) * COS(RADIANS(G7862-G7861))) * 6371392 * IFERROR(IF(AVERAGEIF('TT History'!$B:$B, D7861, 'TT History'!$E:$E) &gt; 9.8%, 1.1205, IF(AVERAGEIF('TT History'!$B:$B, D7861, 'TT History'!$E:$E) &gt;= 8.5%, 1.1055, 1.0525)), 1.0525)</f>
        <v>8.8466566622252145</v>
      </c>
    </row>
    <row r="7862" spans="1:8" x14ac:dyDescent="0.25">
      <c r="A7862" t="s">
        <v>176</v>
      </c>
      <c r="B7862" t="str">
        <f>VLOOKUP(C7862, olt_db!$B$2:$E$70, 2, 0)</f>
        <v>OLT-SMGN-Mega_Land</v>
      </c>
      <c r="C7862" t="s">
        <v>2034</v>
      </c>
      <c r="D7862" s="22" t="s">
        <v>3033</v>
      </c>
      <c r="E7862" s="22" t="s">
        <v>2901</v>
      </c>
      <c r="F7862" s="138">
        <v>2.9520294924769299</v>
      </c>
      <c r="G7862" s="139">
        <v>99.125325382551296</v>
      </c>
      <c r="H7862" s="100">
        <f>ACOS(COS(RADIANS(90-F7863)) * COS(RADIANS(90-F7862)) + SIN(RADIANS(90-F7863)) * SIN(RADIANS(90-F7862)) * COS(RADIANS(G7863-G7862))) * 6371392 * IFERROR(IF(AVERAGEIF('TT History'!$B:$B, D7862, 'TT History'!$E:$E) &gt; 9.8%, 1.1205, IF(AVERAGEIF('TT History'!$B:$B, D7862, 'TT History'!$E:$E) &gt;= 8.5%, 1.1055, 1.0525)), 1.0525)</f>
        <v>15.93366068573491</v>
      </c>
    </row>
    <row r="7863" spans="1:8" x14ac:dyDescent="0.25">
      <c r="A7863" t="s">
        <v>176</v>
      </c>
      <c r="B7863" t="str">
        <f>VLOOKUP(C7863, olt_db!$B$2:$E$70, 2, 0)</f>
        <v>OLT-SMGN-Mega_Land</v>
      </c>
      <c r="C7863" t="s">
        <v>2034</v>
      </c>
      <c r="D7863" s="22" t="s">
        <v>3033</v>
      </c>
      <c r="E7863" s="22" t="s">
        <v>2902</v>
      </c>
      <c r="F7863" s="138">
        <v>2.9521551769051699</v>
      </c>
      <c r="G7863" s="139">
        <v>99.1252729995782</v>
      </c>
      <c r="H7863" s="100">
        <f>ACOS(COS(RADIANS(90-F7864)) * COS(RADIANS(90-F7863)) + SIN(RADIANS(90-F7864)) * SIN(RADIANS(90-F7863)) * COS(RADIANS(G7864-G7863))) * 6371392 * IFERROR(IF(AVERAGEIF('TT History'!$B:$B, D7863, 'TT History'!$E:$E) &gt; 9.8%, 1.1205, IF(AVERAGEIF('TT History'!$B:$B, D7863, 'TT History'!$E:$E) &gt;= 8.5%, 1.1055, 1.0525)), 1.0525)</f>
        <v>14.538394742792619</v>
      </c>
    </row>
    <row r="7864" spans="1:8" x14ac:dyDescent="0.25">
      <c r="A7864" t="s">
        <v>176</v>
      </c>
      <c r="B7864" t="str">
        <f>VLOOKUP(C7864, olt_db!$B$2:$E$70, 2, 0)</f>
        <v>OLT-SMGN-Mega_Land</v>
      </c>
      <c r="C7864" t="s">
        <v>2034</v>
      </c>
      <c r="D7864" s="22" t="s">
        <v>3033</v>
      </c>
      <c r="E7864" s="22" t="s">
        <v>2903</v>
      </c>
      <c r="F7864" s="138">
        <v>2.9522672330883801</v>
      </c>
      <c r="G7864" s="139">
        <v>99.125219326336506</v>
      </c>
      <c r="H7864" s="100">
        <f>ACOS(COS(RADIANS(90-F7865)) * COS(RADIANS(90-F7864)) + SIN(RADIANS(90-F7865)) * SIN(RADIANS(90-F7864)) * COS(RADIANS(G7865-G7864))) * 6371392 * IFERROR(IF(AVERAGEIF('TT History'!$B:$B, D7864, 'TT History'!$E:$E) &gt; 9.8%, 1.1205, IF(AVERAGEIF('TT History'!$B:$B, D7864, 'TT History'!$E:$E) &gt;= 8.5%, 1.1055, 1.0525)), 1.0525)</f>
        <v>18.792646029540588</v>
      </c>
    </row>
    <row r="7865" spans="1:8" x14ac:dyDescent="0.25">
      <c r="A7865" t="s">
        <v>176</v>
      </c>
      <c r="B7865" t="str">
        <f>VLOOKUP(C7865, olt_db!$B$2:$E$70, 2, 0)</f>
        <v>OLT-SMGN-Mega_Land</v>
      </c>
      <c r="C7865" t="s">
        <v>2034</v>
      </c>
      <c r="D7865" s="22" t="s">
        <v>3033</v>
      </c>
      <c r="E7865" s="22" t="s">
        <v>2904</v>
      </c>
      <c r="F7865" s="138">
        <v>2.9524143015813902</v>
      </c>
      <c r="G7865" s="139">
        <v>99.125154804728496</v>
      </c>
      <c r="H7865" s="100">
        <f>ACOS(COS(RADIANS(90-F7866)) * COS(RADIANS(90-F7865)) + SIN(RADIANS(90-F7866)) * SIN(RADIANS(90-F7865)) * COS(RADIANS(G7866-G7865))) * 6371392 * IFERROR(IF(AVERAGEIF('TT History'!$B:$B, D7865, 'TT History'!$E:$E) &gt; 9.8%, 1.1205, IF(AVERAGEIF('TT History'!$B:$B, D7865, 'TT History'!$E:$E) &gt;= 8.5%, 1.1055, 1.0525)), 1.0525)</f>
        <v>16.23966953468895</v>
      </c>
    </row>
    <row r="7866" spans="1:8" x14ac:dyDescent="0.25">
      <c r="A7866" t="s">
        <v>176</v>
      </c>
      <c r="B7866" t="str">
        <f>VLOOKUP(C7866, olt_db!$B$2:$E$70, 2, 0)</f>
        <v>OLT-SMGN-Mega_Land</v>
      </c>
      <c r="C7866" t="s">
        <v>2034</v>
      </c>
      <c r="D7866" s="22" t="s">
        <v>3033</v>
      </c>
      <c r="E7866" s="22" t="s">
        <v>2905</v>
      </c>
      <c r="F7866" s="138">
        <v>2.95253844706219</v>
      </c>
      <c r="G7866" s="139">
        <v>99.125092749138403</v>
      </c>
      <c r="H7866" s="100">
        <f>ACOS(COS(RADIANS(90-F7867)) * COS(RADIANS(90-F7866)) + SIN(RADIANS(90-F7867)) * SIN(RADIANS(90-F7866)) * COS(RADIANS(G7867-G7866))) * 6371392 * IFERROR(IF(AVERAGEIF('TT History'!$B:$B, D7866, 'TT History'!$E:$E) &gt; 9.8%, 1.1205, IF(AVERAGEIF('TT History'!$B:$B, D7866, 'TT History'!$E:$E) &gt;= 8.5%, 1.1055, 1.0525)), 1.0525)</f>
        <v>13.237023990811556</v>
      </c>
    </row>
    <row r="7867" spans="1:8" x14ac:dyDescent="0.25">
      <c r="A7867" t="s">
        <v>176</v>
      </c>
      <c r="B7867" t="str">
        <f>VLOOKUP(C7867, olt_db!$B$2:$E$70, 2, 0)</f>
        <v>OLT-SMGN-Mega_Land</v>
      </c>
      <c r="C7867" t="s">
        <v>2034</v>
      </c>
      <c r="D7867" s="22" t="s">
        <v>3033</v>
      </c>
      <c r="E7867" s="22" t="s">
        <v>2906</v>
      </c>
      <c r="F7867" s="138">
        <v>2.9526423429652899</v>
      </c>
      <c r="G7867" s="139">
        <v>99.125048002800995</v>
      </c>
      <c r="H7867" s="100">
        <f>ACOS(COS(RADIANS(90-F7868)) * COS(RADIANS(90-F7867)) + SIN(RADIANS(90-F7868)) * SIN(RADIANS(90-F7867)) * COS(RADIANS(G7868-G7867))) * 6371392 * IFERROR(IF(AVERAGEIF('TT History'!$B:$B, D7867, 'TT History'!$E:$E) &gt; 9.8%, 1.1205, IF(AVERAGEIF('TT History'!$B:$B, D7867, 'TT History'!$E:$E) &gt;= 8.5%, 1.1055, 1.0525)), 1.0525)</f>
        <v>16.923152142568853</v>
      </c>
    </row>
    <row r="7868" spans="1:8" x14ac:dyDescent="0.25">
      <c r="A7868" t="s">
        <v>176</v>
      </c>
      <c r="B7868" t="str">
        <f>VLOOKUP(C7868, olt_db!$B$2:$E$70, 2, 0)</f>
        <v>OLT-SMGN-Mega_Land</v>
      </c>
      <c r="C7868" t="s">
        <v>2034</v>
      </c>
      <c r="D7868" s="22" t="s">
        <v>3033</v>
      </c>
      <c r="E7868" s="22" t="s">
        <v>2907</v>
      </c>
      <c r="F7868" s="138">
        <v>2.9527757237222798</v>
      </c>
      <c r="G7868" s="139">
        <v>99.124992100303601</v>
      </c>
      <c r="H7868" s="100">
        <f>ACOS(COS(RADIANS(90-F7869)) * COS(RADIANS(90-F7868)) + SIN(RADIANS(90-F7869)) * SIN(RADIANS(90-F7868)) * COS(RADIANS(G7869-G7868))) * 6371392 * IFERROR(IF(AVERAGEIF('TT History'!$B:$B, D7868, 'TT History'!$E:$E) &gt; 9.8%, 1.1205, IF(AVERAGEIF('TT History'!$B:$B, D7868, 'TT History'!$E:$E) &gt;= 8.5%, 1.1055, 1.0525)), 1.0525)</f>
        <v>17.255901159263281</v>
      </c>
    </row>
    <row r="7869" spans="1:8" x14ac:dyDescent="0.25">
      <c r="A7869" t="s">
        <v>176</v>
      </c>
      <c r="B7869" t="str">
        <f>VLOOKUP(C7869, olt_db!$B$2:$E$70, 2, 0)</f>
        <v>OLT-SMGN-Mega_Land</v>
      </c>
      <c r="C7869" t="s">
        <v>2034</v>
      </c>
      <c r="D7869" s="22" t="s">
        <v>3033</v>
      </c>
      <c r="E7869" s="22" t="s">
        <v>2908</v>
      </c>
      <c r="F7869" s="138">
        <v>2.9529121708926902</v>
      </c>
      <c r="G7869" s="139">
        <v>99.124936174391394</v>
      </c>
      <c r="H7869" s="100">
        <f>ACOS(COS(RADIANS(90-F7870)) * COS(RADIANS(90-F7869)) + SIN(RADIANS(90-F7870)) * SIN(RADIANS(90-F7869)) * COS(RADIANS(G7870-G7869))) * 6371392 * IFERROR(IF(AVERAGEIF('TT History'!$B:$B, D7869, 'TT History'!$E:$E) &gt; 9.8%, 1.1205, IF(AVERAGEIF('TT History'!$B:$B, D7869, 'TT History'!$E:$E) &gt;= 8.5%, 1.1055, 1.0525)), 1.0525)</f>
        <v>12.263189726948195</v>
      </c>
    </row>
    <row r="7870" spans="1:8" x14ac:dyDescent="0.25">
      <c r="A7870" t="s">
        <v>176</v>
      </c>
      <c r="B7870" t="str">
        <f>VLOOKUP(C7870, olt_db!$B$2:$E$70, 2, 0)</f>
        <v>OLT-SMGN-Mega_Land</v>
      </c>
      <c r="C7870" t="s">
        <v>2034</v>
      </c>
      <c r="D7870" s="22" t="s">
        <v>3033</v>
      </c>
      <c r="E7870" s="22" t="s">
        <v>2909</v>
      </c>
      <c r="F7870" s="138">
        <v>2.9530091583420299</v>
      </c>
      <c r="G7870" s="139">
        <v>99.124896466378701</v>
      </c>
      <c r="H7870" s="100">
        <f>ACOS(COS(RADIANS(90-F7871)) * COS(RADIANS(90-F7870)) + SIN(RADIANS(90-F7871)) * SIN(RADIANS(90-F7870)) * COS(RADIANS(G7871-G7870))) * 6371392 * IFERROR(IF(AVERAGEIF('TT History'!$B:$B, D7870, 'TT History'!$E:$E) &gt; 9.8%, 1.1205, IF(AVERAGEIF('TT History'!$B:$B, D7870, 'TT History'!$E:$E) &gt;= 8.5%, 1.1055, 1.0525)), 1.0525)</f>
        <v>14.0344713249482</v>
      </c>
    </row>
    <row r="7871" spans="1:8" x14ac:dyDescent="0.25">
      <c r="A7871" t="s">
        <v>176</v>
      </c>
      <c r="B7871" t="str">
        <f>VLOOKUP(C7871, olt_db!$B$2:$E$70, 2, 0)</f>
        <v>OLT-SMGN-Mega_Land</v>
      </c>
      <c r="C7871" t="s">
        <v>2034</v>
      </c>
      <c r="D7871" s="22" t="s">
        <v>3033</v>
      </c>
      <c r="E7871" s="22" t="s">
        <v>2910</v>
      </c>
      <c r="F7871" s="138">
        <v>2.9531189942067702</v>
      </c>
      <c r="G7871" s="139">
        <v>99.124848301064205</v>
      </c>
      <c r="H7871" s="100">
        <f>ACOS(COS(RADIANS(90-F7872)) * COS(RADIANS(90-F7871)) + SIN(RADIANS(90-F7872)) * SIN(RADIANS(90-F7871)) * COS(RADIANS(G7872-G7871))) * 6371392 * IFERROR(IF(AVERAGEIF('TT History'!$B:$B, D7871, 'TT History'!$E:$E) &gt; 9.8%, 1.1205, IF(AVERAGEIF('TT History'!$B:$B, D7871, 'TT History'!$E:$E) &gt;= 8.5%, 1.1055, 1.0525)), 1.0525)</f>
        <v>19.357980109034244</v>
      </c>
    </row>
    <row r="7872" spans="1:8" x14ac:dyDescent="0.25">
      <c r="A7872" t="s">
        <v>176</v>
      </c>
      <c r="B7872" t="str">
        <f>VLOOKUP(C7872, olt_db!$B$2:$E$70, 2, 0)</f>
        <v>OLT-SMGN-Mega_Land</v>
      </c>
      <c r="C7872" t="s">
        <v>2034</v>
      </c>
      <c r="D7872" s="22" t="s">
        <v>3033</v>
      </c>
      <c r="E7872" s="22" t="s">
        <v>2911</v>
      </c>
      <c r="F7872" s="138">
        <v>2.9532724142672899</v>
      </c>
      <c r="G7872" s="139">
        <v>99.124786435310497</v>
      </c>
      <c r="H7872" s="100">
        <f>ACOS(COS(RADIANS(90-F7873)) * COS(RADIANS(90-F7872)) + SIN(RADIANS(90-F7873)) * SIN(RADIANS(90-F7872)) * COS(RADIANS(G7873-G7872))) * 6371392 * IFERROR(IF(AVERAGEIF('TT History'!$B:$B, D7872, 'TT History'!$E:$E) &gt; 9.8%, 1.1205, IF(AVERAGEIF('TT History'!$B:$B, D7872, 'TT History'!$E:$E) &gt;= 8.5%, 1.1055, 1.0525)), 1.0525)</f>
        <v>20.316611388023912</v>
      </c>
    </row>
    <row r="7873" spans="1:8" x14ac:dyDescent="0.25">
      <c r="A7873" t="s">
        <v>176</v>
      </c>
      <c r="B7873" t="str">
        <f>VLOOKUP(C7873, olt_db!$B$2:$E$70, 2, 0)</f>
        <v>OLT-SMGN-Mega_Land</v>
      </c>
      <c r="C7873" t="s">
        <v>2034</v>
      </c>
      <c r="D7873" s="22" t="s">
        <v>3033</v>
      </c>
      <c r="E7873" s="22" t="s">
        <v>2912</v>
      </c>
      <c r="F7873" s="138">
        <v>2.9534298151735299</v>
      </c>
      <c r="G7873" s="139">
        <v>99.124713138236501</v>
      </c>
      <c r="H7873" s="100">
        <f>ACOS(COS(RADIANS(90-F7874)) * COS(RADIANS(90-F7873)) + SIN(RADIANS(90-F7874)) * SIN(RADIANS(90-F7873)) * COS(RADIANS(G7874-G7873))) * 6371392 * IFERROR(IF(AVERAGEIF('TT History'!$B:$B, D7873, 'TT History'!$E:$E) &gt; 9.8%, 1.1205, IF(AVERAGEIF('TT History'!$B:$B, D7873, 'TT History'!$E:$E) &gt;= 8.5%, 1.1055, 1.0525)), 1.0525)</f>
        <v>17.362621273745244</v>
      </c>
    </row>
    <row r="7874" spans="1:8" x14ac:dyDescent="0.25">
      <c r="A7874" t="s">
        <v>176</v>
      </c>
      <c r="B7874" t="str">
        <f>VLOOKUP(C7874, olt_db!$B$2:$E$70, 2, 0)</f>
        <v>OLT-SMGN-Mega_Land</v>
      </c>
      <c r="C7874" t="s">
        <v>2034</v>
      </c>
      <c r="D7874" s="22" t="s">
        <v>3033</v>
      </c>
      <c r="E7874" s="22" t="s">
        <v>2913</v>
      </c>
      <c r="F7874" s="138">
        <v>2.9535685417138202</v>
      </c>
      <c r="G7874" s="139">
        <v>99.124660516162507</v>
      </c>
      <c r="H7874" s="100">
        <f>ACOS(COS(RADIANS(90-F7875)) * COS(RADIANS(90-F7874)) + SIN(RADIANS(90-F7875)) * SIN(RADIANS(90-F7874)) * COS(RADIANS(G7875-G7874))) * 6371392 * IFERROR(IF(AVERAGEIF('TT History'!$B:$B, D7874, 'TT History'!$E:$E) &gt; 9.8%, 1.1205, IF(AVERAGEIF('TT History'!$B:$B, D7874, 'TT History'!$E:$E) &gt;= 8.5%, 1.1055, 1.0525)), 1.0525)</f>
        <v>21.428847021229497</v>
      </c>
    </row>
    <row r="7875" spans="1:8" x14ac:dyDescent="0.25">
      <c r="A7875" t="s">
        <v>176</v>
      </c>
      <c r="B7875" t="str">
        <f>VLOOKUP(C7875, olt_db!$B$2:$E$70, 2, 0)</f>
        <v>OLT-SMGN-Mega_Land</v>
      </c>
      <c r="C7875" t="s">
        <v>2034</v>
      </c>
      <c r="D7875" s="22" t="s">
        <v>3033</v>
      </c>
      <c r="E7875" s="22" t="s">
        <v>2914</v>
      </c>
      <c r="F7875" s="138">
        <v>2.95373509152813</v>
      </c>
      <c r="G7875" s="139">
        <v>99.124584373060202</v>
      </c>
      <c r="H7875" s="100">
        <f>ACOS(COS(RADIANS(90-F7876)) * COS(RADIANS(90-F7875)) + SIN(RADIANS(90-F7876)) * SIN(RADIANS(90-F7875)) * COS(RADIANS(G7876-G7875))) * 6371392 * IFERROR(IF(AVERAGEIF('TT History'!$B:$B, D7875, 'TT History'!$E:$E) &gt; 9.8%, 1.1205, IF(AVERAGEIF('TT History'!$B:$B, D7875, 'TT History'!$E:$E) &gt;= 8.5%, 1.1055, 1.0525)), 1.0525)</f>
        <v>26.392076017876136</v>
      </c>
    </row>
    <row r="7876" spans="1:8" x14ac:dyDescent="0.25">
      <c r="A7876" t="s">
        <v>176</v>
      </c>
      <c r="B7876" t="str">
        <f>VLOOKUP(C7876, olt_db!$B$2:$E$70, 2, 0)</f>
        <v>OLT-SMGN-Mega_Land</v>
      </c>
      <c r="C7876" t="s">
        <v>2034</v>
      </c>
      <c r="D7876" s="22" t="s">
        <v>3033</v>
      </c>
      <c r="E7876" s="22" t="s">
        <v>2915</v>
      </c>
      <c r="F7876" s="138">
        <v>2.9539331190649301</v>
      </c>
      <c r="G7876" s="139">
        <v>99.124476367666901</v>
      </c>
      <c r="H7876" s="100">
        <f>ACOS(COS(RADIANS(90-F7877)) * COS(RADIANS(90-F7876)) + SIN(RADIANS(90-F7877)) * SIN(RADIANS(90-F7876)) * COS(RADIANS(G7877-G7876))) * 6371392 * IFERROR(IF(AVERAGEIF('TT History'!$B:$B, D7876, 'TT History'!$E:$E) &gt; 9.8%, 1.1205, IF(AVERAGEIF('TT History'!$B:$B, D7876, 'TT History'!$E:$E) &gt;= 8.5%, 1.1055, 1.0525)), 1.0525)</f>
        <v>38.793898624930371</v>
      </c>
    </row>
    <row r="7877" spans="1:8" x14ac:dyDescent="0.25">
      <c r="A7877" t="s">
        <v>176</v>
      </c>
      <c r="B7877" t="str">
        <f>VLOOKUP(C7877, olt_db!$B$2:$E$70, 2, 0)</f>
        <v>OLT-SMGN-Mega_Land</v>
      </c>
      <c r="C7877" t="s">
        <v>2034</v>
      </c>
      <c r="D7877" s="22" t="s">
        <v>3033</v>
      </c>
      <c r="E7877" s="22" t="s">
        <v>2916</v>
      </c>
      <c r="F7877" s="138">
        <v>2.9542285788111</v>
      </c>
      <c r="G7877" s="139">
        <v>99.124325941402603</v>
      </c>
      <c r="H7877" s="100">
        <f>ACOS(COS(RADIANS(90-F7878)) * COS(RADIANS(90-F7877)) + SIN(RADIANS(90-F7878)) * SIN(RADIANS(90-F7877)) * COS(RADIANS(G7878-G7877))) * 6371392 * IFERROR(IF(AVERAGEIF('TT History'!$B:$B, D7877, 'TT History'!$E:$E) &gt; 9.8%, 1.1205, IF(AVERAGEIF('TT History'!$B:$B, D7877, 'TT History'!$E:$E) &gt;= 8.5%, 1.1055, 1.0525)), 1.0525)</f>
        <v>24.661374470228395</v>
      </c>
    </row>
    <row r="7878" spans="1:8" x14ac:dyDescent="0.25">
      <c r="A7878" t="s">
        <v>176</v>
      </c>
      <c r="B7878" t="str">
        <f>VLOOKUP(C7878, olt_db!$B$2:$E$70, 2, 0)</f>
        <v>OLT-SMGN-Mega_Land</v>
      </c>
      <c r="C7878" t="s">
        <v>2034</v>
      </c>
      <c r="D7878" s="22" t="s">
        <v>3033</v>
      </c>
      <c r="E7878" s="22" t="s">
        <v>2917</v>
      </c>
      <c r="F7878" s="138">
        <v>2.9544180989405602</v>
      </c>
      <c r="G7878" s="139">
        <v>99.124233728444807</v>
      </c>
      <c r="H7878" s="100">
        <f>ACOS(COS(RADIANS(90-F7879)) * COS(RADIANS(90-F7878)) + SIN(RADIANS(90-F7879)) * SIN(RADIANS(90-F7878)) * COS(RADIANS(G7879-G7878))) * 6371392 * IFERROR(IF(AVERAGEIF('TT History'!$B:$B, D7878, 'TT History'!$E:$E) &gt; 9.8%, 1.1205, IF(AVERAGEIF('TT History'!$B:$B, D7878, 'TT History'!$E:$E) &gt;= 8.5%, 1.1055, 1.0525)), 1.0525)</f>
        <v>29.194168781191244</v>
      </c>
    </row>
    <row r="7879" spans="1:8" x14ac:dyDescent="0.25">
      <c r="A7879" t="s">
        <v>176</v>
      </c>
      <c r="B7879" t="str">
        <f>VLOOKUP(C7879, olt_db!$B$2:$E$70, 2, 0)</f>
        <v>OLT-SMGN-Mega_Land</v>
      </c>
      <c r="C7879" t="s">
        <v>2034</v>
      </c>
      <c r="D7879" s="22" t="s">
        <v>3033</v>
      </c>
      <c r="E7879" s="22" t="s">
        <v>2918</v>
      </c>
      <c r="F7879" s="138">
        <v>2.9546442912798598</v>
      </c>
      <c r="G7879" s="139">
        <v>99.1241284424312</v>
      </c>
      <c r="H7879" s="100">
        <f>ACOS(COS(RADIANS(90-F7880)) * COS(RADIANS(90-F7879)) + SIN(RADIANS(90-F7880)) * SIN(RADIANS(90-F7879)) * COS(RADIANS(G7880-G7879))) * 6371392 * IFERROR(IF(AVERAGEIF('TT History'!$B:$B, D7879, 'TT History'!$E:$E) &gt; 9.8%, 1.1205, IF(AVERAGEIF('TT History'!$B:$B, D7879, 'TT History'!$E:$E) &gt;= 8.5%, 1.1055, 1.0525)), 1.0525)</f>
        <v>33.678023286097201</v>
      </c>
    </row>
    <row r="7880" spans="1:8" x14ac:dyDescent="0.25">
      <c r="A7880" t="s">
        <v>176</v>
      </c>
      <c r="B7880" t="str">
        <f>VLOOKUP(C7880, olt_db!$B$2:$E$70, 2, 0)</f>
        <v>OLT-SMGN-Mega_Land</v>
      </c>
      <c r="C7880" t="s">
        <v>2034</v>
      </c>
      <c r="D7880" s="22" t="s">
        <v>3033</v>
      </c>
      <c r="E7880" s="22" t="s">
        <v>2919</v>
      </c>
      <c r="F7880" s="138">
        <v>2.9549075117308301</v>
      </c>
      <c r="G7880" s="139">
        <v>99.124012041424294</v>
      </c>
      <c r="H7880" s="100">
        <f>ACOS(COS(RADIANS(90-F7881)) * COS(RADIANS(90-F7880)) + SIN(RADIANS(90-F7881)) * SIN(RADIANS(90-F7880)) * COS(RADIANS(G7881-G7880))) * 6371392 * IFERROR(IF(AVERAGEIF('TT History'!$B:$B, D7880, 'TT History'!$E:$E) &gt; 9.8%, 1.1205, IF(AVERAGEIF('TT History'!$B:$B, D7880, 'TT History'!$E:$E) &gt;= 8.5%, 1.1055, 1.0525)), 1.0525)</f>
        <v>22.905194079026199</v>
      </c>
    </row>
    <row r="7881" spans="1:8" x14ac:dyDescent="0.25">
      <c r="A7881" t="s">
        <v>176</v>
      </c>
      <c r="B7881" t="str">
        <f>VLOOKUP(C7881, olt_db!$B$2:$E$70, 2, 0)</f>
        <v>OLT-SMGN-Mega_Land</v>
      </c>
      <c r="C7881" t="s">
        <v>2034</v>
      </c>
      <c r="D7881" s="22" t="s">
        <v>3033</v>
      </c>
      <c r="E7881" s="22" t="s">
        <v>2920</v>
      </c>
      <c r="F7881" s="138">
        <v>2.9550934270676001</v>
      </c>
      <c r="G7881" s="139">
        <v>99.123950828349805</v>
      </c>
      <c r="H7881" s="100">
        <f>ACOS(COS(RADIANS(90-F7882)) * COS(RADIANS(90-F7881)) + SIN(RADIANS(90-F7882)) * SIN(RADIANS(90-F7881)) * COS(RADIANS(G7882-G7881))) * 6371392 * IFERROR(IF(AVERAGEIF('TT History'!$B:$B, D7881, 'TT History'!$E:$E) &gt; 9.8%, 1.1205, IF(AVERAGEIF('TT History'!$B:$B, D7881, 'TT History'!$E:$E) &gt;= 8.5%, 1.1055, 1.0525)), 1.0525)</f>
        <v>28.445277941091256</v>
      </c>
    </row>
    <row r="7882" spans="1:8" x14ac:dyDescent="0.25">
      <c r="A7882" t="s">
        <v>176</v>
      </c>
      <c r="B7882" t="str">
        <f>VLOOKUP(C7882, olt_db!$B$2:$E$70, 2, 0)</f>
        <v>OLT-SMGN-Mega_Land</v>
      </c>
      <c r="C7882" t="s">
        <v>2034</v>
      </c>
      <c r="D7882" s="22" t="s">
        <v>3033</v>
      </c>
      <c r="E7882" s="22" t="s">
        <v>2921</v>
      </c>
      <c r="F7882" s="138">
        <v>2.9553348377008102</v>
      </c>
      <c r="G7882" s="139">
        <v>99.123922710626005</v>
      </c>
      <c r="H7882" s="100">
        <f>ACOS(COS(RADIANS(90-F7883)) * COS(RADIANS(90-F7882)) + SIN(RADIANS(90-F7883)) * SIN(RADIANS(90-F7882)) * COS(RADIANS(G7883-G7882))) * 6371392 * IFERROR(IF(AVERAGEIF('TT History'!$B:$B, D7882, 'TT History'!$E:$E) &gt; 9.8%, 1.1205, IF(AVERAGEIF('TT History'!$B:$B, D7882, 'TT History'!$E:$E) &gt;= 8.5%, 1.1055, 1.0525)), 1.0525)</f>
        <v>16.81453362642257</v>
      </c>
    </row>
    <row r="7883" spans="1:8" x14ac:dyDescent="0.25">
      <c r="A7883" t="s">
        <v>176</v>
      </c>
      <c r="B7883" t="str">
        <f>VLOOKUP(C7883, olt_db!$B$2:$E$70, 2, 0)</f>
        <v>OLT-SMGN-Mega_Land</v>
      </c>
      <c r="C7883" t="s">
        <v>2034</v>
      </c>
      <c r="D7883" s="22" t="s">
        <v>3033</v>
      </c>
      <c r="E7883" s="22" t="s">
        <v>2922</v>
      </c>
      <c r="F7883" s="138">
        <v>2.95547665071958</v>
      </c>
      <c r="G7883" s="139">
        <v>99.123945729686895</v>
      </c>
      <c r="H7883" s="100">
        <f>ACOS(COS(RADIANS(90-F7884)) * COS(RADIANS(90-F7883)) + SIN(RADIANS(90-F7884)) * SIN(RADIANS(90-F7883)) * COS(RADIANS(G7884-G7883))) * 6371392 * IFERROR(IF(AVERAGEIF('TT History'!$B:$B, D7883, 'TT History'!$E:$E) &gt; 9.8%, 1.1205, IF(AVERAGEIF('TT History'!$B:$B, D7883, 'TT History'!$E:$E) &gt;= 8.5%, 1.1055, 1.0525)), 1.0525)</f>
        <v>15.35182977876401</v>
      </c>
    </row>
    <row r="7884" spans="1:8" x14ac:dyDescent="0.25">
      <c r="A7884" t="s">
        <v>176</v>
      </c>
      <c r="B7884" t="str">
        <f>VLOOKUP(C7884, olt_db!$B$2:$E$70, 2, 0)</f>
        <v>OLT-SMGN-Mega_Land</v>
      </c>
      <c r="C7884" t="s">
        <v>2034</v>
      </c>
      <c r="D7884" s="22" t="s">
        <v>3033</v>
      </c>
      <c r="E7884" s="22" t="s">
        <v>2923</v>
      </c>
      <c r="F7884" s="138">
        <v>2.9555986003591901</v>
      </c>
      <c r="G7884" s="139">
        <v>99.123994094984894</v>
      </c>
      <c r="H7884" s="100">
        <f>ACOS(COS(RADIANS(90-F7885)) * COS(RADIANS(90-F7884)) + SIN(RADIANS(90-F7885)) * SIN(RADIANS(90-F7884)) * COS(RADIANS(G7885-G7884))) * 6371392 * IFERROR(IF(AVERAGEIF('TT History'!$B:$B, D7884, 'TT History'!$E:$E) &gt; 9.8%, 1.1205, IF(AVERAGEIF('TT History'!$B:$B, D7884, 'TT History'!$E:$E) &gt;= 8.5%, 1.1055, 1.0525)), 1.0525)</f>
        <v>12.937947042865378</v>
      </c>
    </row>
    <row r="7885" spans="1:8" x14ac:dyDescent="0.25">
      <c r="A7885" t="s">
        <v>176</v>
      </c>
      <c r="B7885" t="str">
        <f>VLOOKUP(C7885, olt_db!$B$2:$E$70, 2, 0)</f>
        <v>OLT-SMGN-Mega_Land</v>
      </c>
      <c r="C7885" t="s">
        <v>2034</v>
      </c>
      <c r="D7885" s="22" t="s">
        <v>3033</v>
      </c>
      <c r="E7885" s="22" t="s">
        <v>2924</v>
      </c>
      <c r="F7885" s="138">
        <v>2.9557009565149599</v>
      </c>
      <c r="G7885" s="139">
        <v>99.124035896722901</v>
      </c>
      <c r="H7885" s="100">
        <f>ACOS(COS(RADIANS(90-F7886)) * COS(RADIANS(90-F7885)) + SIN(RADIANS(90-F7886)) * SIN(RADIANS(90-F7885)) * COS(RADIANS(G7886-G7885))) * 6371392 * IFERROR(IF(AVERAGEIF('TT History'!$B:$B, D7885, 'TT History'!$E:$E) &gt; 9.8%, 1.1205, IF(AVERAGEIF('TT History'!$B:$B, D7885, 'TT History'!$E:$E) &gt;= 8.5%, 1.1055, 1.0525)), 1.0525)</f>
        <v>14.198924747358314</v>
      </c>
    </row>
    <row r="7886" spans="1:8" x14ac:dyDescent="0.25">
      <c r="A7886" t="s">
        <v>176</v>
      </c>
      <c r="B7886" t="str">
        <f>VLOOKUP(C7886, olt_db!$B$2:$E$70, 2, 0)</f>
        <v>OLT-SMGN-Mega_Land</v>
      </c>
      <c r="C7886" t="s">
        <v>2034</v>
      </c>
      <c r="D7886" s="22" t="s">
        <v>3033</v>
      </c>
      <c r="E7886" s="22" t="s">
        <v>2925</v>
      </c>
      <c r="F7886" s="138">
        <v>2.9558115405030199</v>
      </c>
      <c r="G7886" s="139">
        <v>99.124085852526093</v>
      </c>
      <c r="H7886" s="100">
        <f>ACOS(COS(RADIANS(90-F7887)) * COS(RADIANS(90-F7886)) + SIN(RADIANS(90-F7887)) * SIN(RADIANS(90-F7886)) * COS(RADIANS(G7887-G7886))) * 6371392 * IFERROR(IF(AVERAGEIF('TT History'!$B:$B, D7886, 'TT History'!$E:$E) &gt; 9.8%, 1.1205, IF(AVERAGEIF('TT History'!$B:$B, D7886, 'TT History'!$E:$E) &gt;= 8.5%, 1.1055, 1.0525)), 1.0525)</f>
        <v>17.580934150613469</v>
      </c>
    </row>
    <row r="7887" spans="1:8" x14ac:dyDescent="0.25">
      <c r="A7887" t="s">
        <v>176</v>
      </c>
      <c r="B7887" t="str">
        <f>VLOOKUP(C7887, olt_db!$B$2:$E$70, 2, 0)</f>
        <v>OLT-SMGN-Mega_Land</v>
      </c>
      <c r="C7887" t="s">
        <v>2034</v>
      </c>
      <c r="D7887" s="22" t="s">
        <v>3033</v>
      </c>
      <c r="E7887" s="22" t="s">
        <v>2926</v>
      </c>
      <c r="F7887" s="138">
        <v>2.9559549030841201</v>
      </c>
      <c r="G7887" s="139">
        <v>99.124130754212501</v>
      </c>
      <c r="H7887" s="100">
        <f>ACOS(COS(RADIANS(90-F7888)) * COS(RADIANS(90-F7887)) + SIN(RADIANS(90-F7888)) * SIN(RADIANS(90-F7887)) * COS(RADIANS(G7888-G7887))) * 6371392 * IFERROR(IF(AVERAGEIF('TT History'!$B:$B, D7887, 'TT History'!$E:$E) &gt; 9.8%, 1.1205, IF(AVERAGEIF('TT History'!$B:$B, D7887, 'TT History'!$E:$E) &gt;= 8.5%, 1.1055, 1.0525)), 1.0525)</f>
        <v>21.746150531081774</v>
      </c>
    </row>
    <row r="7888" spans="1:8" x14ac:dyDescent="0.25">
      <c r="A7888" t="s">
        <v>176</v>
      </c>
      <c r="B7888" t="str">
        <f>VLOOKUP(C7888, olt_db!$B$2:$E$70, 2, 0)</f>
        <v>OLT-SMGN-Mega_Land</v>
      </c>
      <c r="C7888" t="s">
        <v>2034</v>
      </c>
      <c r="D7888" s="22" t="s">
        <v>3033</v>
      </c>
      <c r="E7888" s="22" t="s">
        <v>2927</v>
      </c>
      <c r="F7888" s="138">
        <v>2.9561406632197298</v>
      </c>
      <c r="G7888" s="139">
        <v>99.124126914596204</v>
      </c>
      <c r="H7888" s="100">
        <f>ACOS(COS(RADIANS(90-F7889)) * COS(RADIANS(90-F7888)) + SIN(RADIANS(90-F7889)) * SIN(RADIANS(90-F7888)) * COS(RADIANS(G7889-G7888))) * 6371392 * IFERROR(IF(AVERAGEIF('TT History'!$B:$B, D7888, 'TT History'!$E:$E) &gt; 9.8%, 1.1205, IF(AVERAGEIF('TT History'!$B:$B, D7888, 'TT History'!$E:$E) &gt;= 8.5%, 1.1055, 1.0525)), 1.0525)</f>
        <v>17.815635312325554</v>
      </c>
    </row>
    <row r="7889" spans="1:8" x14ac:dyDescent="0.25">
      <c r="A7889" t="s">
        <v>176</v>
      </c>
      <c r="B7889" t="str">
        <f>VLOOKUP(C7889, olt_db!$B$2:$E$70, 2, 0)</f>
        <v>OLT-SMGN-Mega_Land</v>
      </c>
      <c r="C7889" t="s">
        <v>2034</v>
      </c>
      <c r="D7889" s="22" t="s">
        <v>3033</v>
      </c>
      <c r="E7889" s="22" t="s">
        <v>2928</v>
      </c>
      <c r="F7889" s="138">
        <v>2.9562928808845301</v>
      </c>
      <c r="G7889" s="139">
        <v>99.124126417036294</v>
      </c>
      <c r="H7889" s="100">
        <f>ACOS(COS(RADIANS(90-F7890)) * COS(RADIANS(90-F7889)) + SIN(RADIANS(90-F7890)) * SIN(RADIANS(90-F7889)) * COS(RADIANS(G7890-G7889))) * 6371392 * IFERROR(IF(AVERAGEIF('TT History'!$B:$B, D7889, 'TT History'!$E:$E) &gt; 9.8%, 1.1205, IF(AVERAGEIF('TT History'!$B:$B, D7889, 'TT History'!$E:$E) &gt;= 8.5%, 1.1055, 1.0525)), 1.0525)</f>
        <v>11.430015275914705</v>
      </c>
    </row>
    <row r="7890" spans="1:8" x14ac:dyDescent="0.25">
      <c r="A7890" t="s">
        <v>176</v>
      </c>
      <c r="B7890" t="str">
        <f>VLOOKUP(C7890, olt_db!$B$2:$E$70, 2, 0)</f>
        <v>OLT-SMGN-Mega_Land</v>
      </c>
      <c r="C7890" t="s">
        <v>2034</v>
      </c>
      <c r="D7890" s="22" t="s">
        <v>3033</v>
      </c>
      <c r="E7890" s="22" t="s">
        <v>2929</v>
      </c>
      <c r="F7890" s="138">
        <v>2.95638991248885</v>
      </c>
      <c r="G7890" s="139">
        <v>99.124115338496196</v>
      </c>
      <c r="H7890" s="100">
        <f>ACOS(COS(RADIANS(90-F7891)) * COS(RADIANS(90-F7890)) + SIN(RADIANS(90-F7891)) * SIN(RADIANS(90-F7890)) * COS(RADIANS(G7891-G7890))) * 6371392 * IFERROR(IF(AVERAGEIF('TT History'!$B:$B, D7890, 'TT History'!$E:$E) &gt; 9.8%, 1.1205, IF(AVERAGEIF('TT History'!$B:$B, D7890, 'TT History'!$E:$E) &gt;= 8.5%, 1.1055, 1.0525)), 1.0525)</f>
        <v>14.221059252054152</v>
      </c>
    </row>
    <row r="7891" spans="1:8" x14ac:dyDescent="0.25">
      <c r="A7891" t="s">
        <v>176</v>
      </c>
      <c r="B7891" t="str">
        <f>VLOOKUP(C7891, olt_db!$B$2:$E$70, 2, 0)</f>
        <v>OLT-SMGN-Mega_Land</v>
      </c>
      <c r="C7891" t="s">
        <v>2034</v>
      </c>
      <c r="D7891" s="22" t="s">
        <v>3033</v>
      </c>
      <c r="E7891" s="22" t="s">
        <v>2930</v>
      </c>
      <c r="F7891" s="138">
        <v>2.9565050734676199</v>
      </c>
      <c r="G7891" s="139">
        <v>99.1240765414789</v>
      </c>
      <c r="H7891" s="100">
        <f>ACOS(COS(RADIANS(90-F7892)) * COS(RADIANS(90-F7891)) + SIN(RADIANS(90-F7892)) * SIN(RADIANS(90-F7891)) * COS(RADIANS(G7892-G7891))) * 6371392 * IFERROR(IF(AVERAGEIF('TT History'!$B:$B, D7891, 'TT History'!$E:$E) &gt; 9.8%, 1.1205, IF(AVERAGEIF('TT History'!$B:$B, D7891, 'TT History'!$E:$E) &gt;= 8.5%, 1.1055, 1.0525)), 1.0525)</f>
        <v>19.042307210433908</v>
      </c>
    </row>
    <row r="7892" spans="1:8" x14ac:dyDescent="0.25">
      <c r="A7892" t="s">
        <v>176</v>
      </c>
      <c r="B7892" t="str">
        <f>VLOOKUP(C7892, olt_db!$B$2:$E$70, 2, 0)</f>
        <v>OLT-SMGN-Mega_Land</v>
      </c>
      <c r="C7892" t="s">
        <v>2034</v>
      </c>
      <c r="D7892" s="22" t="s">
        <v>3033</v>
      </c>
      <c r="E7892" s="22" t="s">
        <v>2931</v>
      </c>
      <c r="F7892" s="138">
        <v>2.9566676426070102</v>
      </c>
      <c r="G7892" s="139">
        <v>99.1240700320282</v>
      </c>
      <c r="H7892" s="100">
        <f>ACOS(COS(RADIANS(90-F7893)) * COS(RADIANS(90-F7892)) + SIN(RADIANS(90-F7893)) * SIN(RADIANS(90-F7892)) * COS(RADIANS(G7893-G7892))) * 6371392 * IFERROR(IF(AVERAGEIF('TT History'!$B:$B, D7892, 'TT History'!$E:$E) &gt; 9.8%, 1.1205, IF(AVERAGEIF('TT History'!$B:$B, D7892, 'TT History'!$E:$E) &gt;= 8.5%, 1.1055, 1.0525)), 1.0525)</f>
        <v>14.522589520219615</v>
      </c>
    </row>
    <row r="7893" spans="1:8" x14ac:dyDescent="0.25">
      <c r="A7893" t="s">
        <v>176</v>
      </c>
      <c r="B7893" t="str">
        <f>VLOOKUP(C7893, olt_db!$B$2:$E$70, 2, 0)</f>
        <v>OLT-SMGN-Mega_Land</v>
      </c>
      <c r="C7893" t="s">
        <v>2034</v>
      </c>
      <c r="D7893" s="22" t="s">
        <v>3033</v>
      </c>
      <c r="E7893" s="22" t="s">
        <v>2932</v>
      </c>
      <c r="F7893" s="138">
        <v>2.95678693556696</v>
      </c>
      <c r="G7893" s="139">
        <v>99.1240358471279</v>
      </c>
      <c r="H7893" s="100">
        <f>ACOS(COS(RADIANS(90-F7894)) * COS(RADIANS(90-F7893)) + SIN(RADIANS(90-F7894)) * SIN(RADIANS(90-F7893)) * COS(RADIANS(G7894-G7893))) * 6371392 * IFERROR(IF(AVERAGEIF('TT History'!$B:$B, D7893, 'TT History'!$E:$E) &gt; 9.8%, 1.1205, IF(AVERAGEIF('TT History'!$B:$B, D7893, 'TT History'!$E:$E) &gt;= 8.5%, 1.1055, 1.0525)), 1.0525)</f>
        <v>15.655498757898279</v>
      </c>
    </row>
    <row r="7894" spans="1:8" x14ac:dyDescent="0.25">
      <c r="A7894" t="s">
        <v>176</v>
      </c>
      <c r="B7894" t="str">
        <f>VLOOKUP(C7894, olt_db!$B$2:$E$70, 2, 0)</f>
        <v>OLT-SMGN-Mega_Land</v>
      </c>
      <c r="C7894" t="s">
        <v>2034</v>
      </c>
      <c r="D7894" s="22" t="s">
        <v>3033</v>
      </c>
      <c r="E7894" s="22" t="s">
        <v>2933</v>
      </c>
      <c r="F7894" s="138">
        <v>2.9569155137234602</v>
      </c>
      <c r="G7894" s="139">
        <v>99.123998931849798</v>
      </c>
      <c r="H7894" s="100">
        <f>ACOS(COS(RADIANS(90-F7895)) * COS(RADIANS(90-F7894)) + SIN(RADIANS(90-F7895)) * SIN(RADIANS(90-F7894)) * COS(RADIANS(G7895-G7894))) * 6371392 * IFERROR(IF(AVERAGEIF('TT History'!$B:$B, D7894, 'TT History'!$E:$E) &gt; 9.8%, 1.1205, IF(AVERAGEIF('TT History'!$B:$B, D7894, 'TT History'!$E:$E) &gt;= 8.5%, 1.1055, 1.0525)), 1.0525)</f>
        <v>11.879798834023749</v>
      </c>
    </row>
    <row r="7895" spans="1:8" x14ac:dyDescent="0.25">
      <c r="A7895" t="s">
        <v>176</v>
      </c>
      <c r="B7895" t="str">
        <f>VLOOKUP(C7895, olt_db!$B$2:$E$70, 2, 0)</f>
        <v>OLT-SMGN-Mega_Land</v>
      </c>
      <c r="C7895" t="s">
        <v>2034</v>
      </c>
      <c r="D7895" s="22" t="s">
        <v>3033</v>
      </c>
      <c r="E7895" s="22" t="s">
        <v>2934</v>
      </c>
      <c r="F7895" s="138">
        <v>2.9570135305574601</v>
      </c>
      <c r="G7895" s="139">
        <v>99.123972523071998</v>
      </c>
      <c r="H7895" s="100">
        <f>ACOS(COS(RADIANS(90-F7896)) * COS(RADIANS(90-F7895)) + SIN(RADIANS(90-F7896)) * SIN(RADIANS(90-F7895)) * COS(RADIANS(G7896-G7895))) * 6371392 * IFERROR(IF(AVERAGEIF('TT History'!$B:$B, D7895, 'TT History'!$E:$E) &gt; 9.8%, 1.1205, IF(AVERAGEIF('TT History'!$B:$B, D7895, 'TT History'!$E:$E) &gt;= 8.5%, 1.1055, 1.0525)), 1.0525)</f>
        <v>14.997490067938624</v>
      </c>
    </row>
    <row r="7896" spans="1:8" x14ac:dyDescent="0.25">
      <c r="A7896" t="s">
        <v>176</v>
      </c>
      <c r="B7896" t="str">
        <f>VLOOKUP(C7896, olt_db!$B$2:$E$70, 2, 0)</f>
        <v>OLT-SMGN-Mega_Land</v>
      </c>
      <c r="C7896" t="s">
        <v>2034</v>
      </c>
      <c r="D7896" s="22" t="s">
        <v>3033</v>
      </c>
      <c r="E7896" s="22" t="s">
        <v>2935</v>
      </c>
      <c r="F7896" s="138">
        <v>2.9571148740806201</v>
      </c>
      <c r="G7896" s="139">
        <v>99.123893996061398</v>
      </c>
      <c r="H7896" s="100">
        <f>ACOS(COS(RADIANS(90-F7897)) * COS(RADIANS(90-F7896)) + SIN(RADIANS(90-F7897)) * SIN(RADIANS(90-F7896)) * COS(RADIANS(G7897-G7896))) * 6371392 * IFERROR(IF(AVERAGEIF('TT History'!$B:$B, D7896, 'TT History'!$E:$E) &gt; 9.8%, 1.1205, IF(AVERAGEIF('TT History'!$B:$B, D7896, 'TT History'!$E:$E) &gt;= 8.5%, 1.1055, 1.0525)), 1.0525)</f>
        <v>26.229457345071356</v>
      </c>
    </row>
    <row r="7897" spans="1:8" x14ac:dyDescent="0.25">
      <c r="A7897" t="s">
        <v>176</v>
      </c>
      <c r="B7897" t="str">
        <f>VLOOKUP(C7897, olt_db!$B$2:$E$70, 2, 0)</f>
        <v>OLT-SMGN-Mega_Land</v>
      </c>
      <c r="C7897" t="s">
        <v>2034</v>
      </c>
      <c r="D7897" s="22" t="s">
        <v>3033</v>
      </c>
      <c r="E7897" s="22" t="s">
        <v>2936</v>
      </c>
      <c r="F7897" s="138">
        <v>2.9571517649839798</v>
      </c>
      <c r="G7897" s="139">
        <v>99.123672649925496</v>
      </c>
      <c r="H7897" s="100">
        <f>ACOS(COS(RADIANS(90-F7898)) * COS(RADIANS(90-F7897)) + SIN(RADIANS(90-F7898)) * SIN(RADIANS(90-F7897)) * COS(RADIANS(G7898-G7897))) * 6371392 * IFERROR(IF(AVERAGEIF('TT History'!$B:$B, D7897, 'TT History'!$E:$E) &gt; 9.8%, 1.1205, IF(AVERAGEIF('TT History'!$B:$B, D7897, 'TT History'!$E:$E) &gt;= 8.5%, 1.1055, 1.0525)), 1.0525)</f>
        <v>25.008951501191888</v>
      </c>
    </row>
    <row r="7898" spans="1:8" x14ac:dyDescent="0.25">
      <c r="A7898" t="s">
        <v>176</v>
      </c>
      <c r="B7898" t="str">
        <f>VLOOKUP(C7898, olt_db!$B$2:$E$70, 2, 0)</f>
        <v>OLT-SMGN-Mega_Land</v>
      </c>
      <c r="C7898" t="s">
        <v>2034</v>
      </c>
      <c r="D7898" s="22" t="s">
        <v>3033</v>
      </c>
      <c r="E7898" s="22" t="s">
        <v>2937</v>
      </c>
      <c r="F7898" s="138">
        <v>2.95713168263585</v>
      </c>
      <c r="G7898" s="139">
        <v>99.123459630997402</v>
      </c>
      <c r="H7898" s="100">
        <f>ACOS(COS(RADIANS(90-F7899)) * COS(RADIANS(90-F7898)) + SIN(RADIANS(90-F7899)) * SIN(RADIANS(90-F7898)) * COS(RADIANS(G7899-G7898))) * 6371392 * IFERROR(IF(AVERAGEIF('TT History'!$B:$B, D7898, 'TT History'!$E:$E) &gt; 9.8%, 1.1205, IF(AVERAGEIF('TT History'!$B:$B, D7898, 'TT History'!$E:$E) &gt;= 8.5%, 1.1055, 1.0525)), 1.0525)</f>
        <v>26.503262241226437</v>
      </c>
    </row>
    <row r="7899" spans="1:8" x14ac:dyDescent="0.25">
      <c r="A7899" t="s">
        <v>176</v>
      </c>
      <c r="B7899" t="str">
        <f>VLOOKUP(C7899, olt_db!$B$2:$E$70, 2, 0)</f>
        <v>OLT-SMGN-Mega_Land</v>
      </c>
      <c r="C7899" t="s">
        <v>2034</v>
      </c>
      <c r="D7899" s="22" t="s">
        <v>3033</v>
      </c>
      <c r="E7899" s="22" t="s">
        <v>2938</v>
      </c>
      <c r="F7899" s="138">
        <v>2.9571439970006801</v>
      </c>
      <c r="G7899" s="139">
        <v>99.123233218931006</v>
      </c>
      <c r="H7899" s="100">
        <f>ACOS(COS(RADIANS(90-F7900)) * COS(RADIANS(90-F7899)) + SIN(RADIANS(90-F7900)) * SIN(RADIANS(90-F7899)) * COS(RADIANS(G7900-G7899))) * 6371392 * IFERROR(IF(AVERAGEIF('TT History'!$B:$B, D7899, 'TT History'!$E:$E) &gt; 9.8%, 1.1205, IF(AVERAGEIF('TT History'!$B:$B, D7899, 'TT History'!$E:$E) &gt;= 8.5%, 1.1055, 1.0525)), 1.0525)</f>
        <v>31.080701157568413</v>
      </c>
    </row>
    <row r="7900" spans="1:8" x14ac:dyDescent="0.25">
      <c r="A7900" t="s">
        <v>176</v>
      </c>
      <c r="B7900" t="str">
        <f>VLOOKUP(C7900, olt_db!$B$2:$E$70, 2, 0)</f>
        <v>OLT-SMGN-Mega_Land</v>
      </c>
      <c r="C7900" t="s">
        <v>2034</v>
      </c>
      <c r="D7900" s="22" t="s">
        <v>3033</v>
      </c>
      <c r="E7900" s="22" t="s">
        <v>2939</v>
      </c>
      <c r="F7900" s="138">
        <v>2.95721530003126</v>
      </c>
      <c r="G7900" s="139">
        <v>99.122977072609103</v>
      </c>
      <c r="H7900" s="100">
        <f>ACOS(COS(RADIANS(90-F7901)) * COS(RADIANS(90-F7900)) + SIN(RADIANS(90-F7901)) * SIN(RADIANS(90-F7900)) * COS(RADIANS(G7901-G7900))) * 6371392 * IFERROR(IF(AVERAGEIF('TT History'!$B:$B, D7900, 'TT History'!$E:$E) &gt; 9.8%, 1.1205, IF(AVERAGEIF('TT History'!$B:$B, D7900, 'TT History'!$E:$E) &gt;= 8.5%, 1.1055, 1.0525)), 1.0525)</f>
        <v>29.330829655053101</v>
      </c>
    </row>
    <row r="7901" spans="1:8" x14ac:dyDescent="0.25">
      <c r="A7901" t="s">
        <v>176</v>
      </c>
      <c r="B7901" t="str">
        <f>VLOOKUP(C7901, olt_db!$B$2:$E$70, 2, 0)</f>
        <v>OLT-SMGN-Mega_Land</v>
      </c>
      <c r="C7901" t="s">
        <v>2034</v>
      </c>
      <c r="D7901" s="22" t="s">
        <v>3033</v>
      </c>
      <c r="E7901" s="22" t="s">
        <v>2940</v>
      </c>
      <c r="F7901" s="138">
        <v>2.9572680323739799</v>
      </c>
      <c r="G7901" s="139">
        <v>99.122731750952596</v>
      </c>
      <c r="H7901" s="100">
        <f>ACOS(COS(RADIANS(90-F7902)) * COS(RADIANS(90-F7901)) + SIN(RADIANS(90-F7902)) * SIN(RADIANS(90-F7901)) * COS(RADIANS(G7902-G7901))) * 6371392 * IFERROR(IF(AVERAGEIF('TT History'!$B:$B, D7901, 'TT History'!$E:$E) &gt; 9.8%, 1.1205, IF(AVERAGEIF('TT History'!$B:$B, D7901, 'TT History'!$E:$E) &gt;= 8.5%, 1.1055, 1.0525)), 1.0525)</f>
        <v>26.00945145267983</v>
      </c>
    </row>
    <row r="7902" spans="1:8" x14ac:dyDescent="0.25">
      <c r="A7902" t="s">
        <v>176</v>
      </c>
      <c r="B7902" t="str">
        <f>VLOOKUP(C7902, olt_db!$B$2:$E$70, 2, 0)</f>
        <v>OLT-SMGN-Mega_Land</v>
      </c>
      <c r="C7902" t="s">
        <v>2034</v>
      </c>
      <c r="D7902" s="22" t="s">
        <v>3033</v>
      </c>
      <c r="E7902" s="22" t="s">
        <v>2941</v>
      </c>
      <c r="F7902" s="138">
        <v>2.95724876965483</v>
      </c>
      <c r="G7902" s="139">
        <v>99.122510065747207</v>
      </c>
      <c r="H7902" s="100">
        <f>ACOS(COS(RADIANS(90-F7903)) * COS(RADIANS(90-F7902)) + SIN(RADIANS(90-F7903)) * SIN(RADIANS(90-F7902)) * COS(RADIANS(G7903-G7902))) * 6371392 * IFERROR(IF(AVERAGEIF('TT History'!$B:$B, D7902, 'TT History'!$E:$E) &gt; 9.8%, 1.1205, IF(AVERAGEIF('TT History'!$B:$B, D7902, 'TT History'!$E:$E) &gt;= 8.5%, 1.1055, 1.0525)), 1.0525)</f>
        <v>22.494570575550085</v>
      </c>
    </row>
    <row r="7903" spans="1:8" x14ac:dyDescent="0.25">
      <c r="A7903" t="s">
        <v>176</v>
      </c>
      <c r="B7903" t="str">
        <f>VLOOKUP(C7903, olt_db!$B$2:$E$70, 2, 0)</f>
        <v>OLT-SMGN-Mega_Land</v>
      </c>
      <c r="C7903" t="s">
        <v>2034</v>
      </c>
      <c r="D7903" s="22" t="s">
        <v>3033</v>
      </c>
      <c r="E7903" s="22" t="s">
        <v>2942</v>
      </c>
      <c r="F7903" s="138">
        <v>2.9572222999712001</v>
      </c>
      <c r="G7903" s="139">
        <v>99.122319447276098</v>
      </c>
      <c r="H7903" s="100">
        <f>ACOS(COS(RADIANS(90-F7904)) * COS(RADIANS(90-F7903)) + SIN(RADIANS(90-F7904)) * SIN(RADIANS(90-F7903)) * COS(RADIANS(G7904-G7903))) * 6371392 * IFERROR(IF(AVERAGEIF('TT History'!$B:$B, D7903, 'TT History'!$E:$E) &gt; 9.8%, 1.1205, IF(AVERAGEIF('TT History'!$B:$B, D7903, 'TT History'!$E:$E) &gt;= 8.5%, 1.1055, 1.0525)), 1.0525)</f>
        <v>24.836675623704672</v>
      </c>
    </row>
    <row r="7904" spans="1:8" x14ac:dyDescent="0.25">
      <c r="A7904" t="s">
        <v>176</v>
      </c>
      <c r="B7904" t="str">
        <f>VLOOKUP(C7904, olt_db!$B$2:$E$70, 2, 0)</f>
        <v>OLT-SMGN-Mega_Land</v>
      </c>
      <c r="C7904" t="s">
        <v>2034</v>
      </c>
      <c r="D7904" s="22" t="s">
        <v>3033</v>
      </c>
      <c r="E7904" s="22" t="s">
        <v>2943</v>
      </c>
      <c r="F7904" s="138">
        <v>2.95727752491733</v>
      </c>
      <c r="G7904" s="139">
        <v>99.122114279243306</v>
      </c>
      <c r="H7904" s="100">
        <f>ACOS(COS(RADIANS(90-F7905)) * COS(RADIANS(90-F7904)) + SIN(RADIANS(90-F7905)) * SIN(RADIANS(90-F7904)) * COS(RADIANS(G7905-G7904))) * 6371392 * IFERROR(IF(AVERAGEIF('TT History'!$B:$B, D7904, 'TT History'!$E:$E) &gt; 9.8%, 1.1205, IF(AVERAGEIF('TT History'!$B:$B, D7904, 'TT History'!$E:$E) &gt;= 8.5%, 1.1055, 1.0525)), 1.0525)</f>
        <v>22.558400179231608</v>
      </c>
    </row>
    <row r="7905" spans="1:8" x14ac:dyDescent="0.25">
      <c r="A7905" t="s">
        <v>176</v>
      </c>
      <c r="B7905" t="str">
        <f>VLOOKUP(C7905, olt_db!$B$2:$E$70, 2, 0)</f>
        <v>OLT-SMGN-Mega_Land</v>
      </c>
      <c r="C7905" t="s">
        <v>2034</v>
      </c>
      <c r="D7905" s="22" t="s">
        <v>3033</v>
      </c>
      <c r="E7905" s="22" t="s">
        <v>2944</v>
      </c>
      <c r="F7905" s="138">
        <v>2.9573299118489098</v>
      </c>
      <c r="G7905" s="139">
        <v>99.121928545650604</v>
      </c>
      <c r="H7905" s="100">
        <f>ACOS(COS(RADIANS(90-F7906)) * COS(RADIANS(90-F7905)) + SIN(RADIANS(90-F7906)) * SIN(RADIANS(90-F7905)) * COS(RADIANS(G7906-G7905))) * 6371392 * IFERROR(IF(AVERAGEIF('TT History'!$B:$B, D7905, 'TT History'!$E:$E) &gt; 9.8%, 1.1205, IF(AVERAGEIF('TT History'!$B:$B, D7905, 'TT History'!$E:$E) &gt;= 8.5%, 1.1055, 1.0525)), 1.0525)</f>
        <v>16.161393729328839</v>
      </c>
    </row>
    <row r="7906" spans="1:8" x14ac:dyDescent="0.25">
      <c r="A7906" t="s">
        <v>176</v>
      </c>
      <c r="B7906" t="str">
        <f>VLOOKUP(C7906, olt_db!$B$2:$E$70, 2, 0)</f>
        <v>OLT-SMGN-Mega_Land</v>
      </c>
      <c r="C7906" t="s">
        <v>2034</v>
      </c>
      <c r="D7906" s="22" t="s">
        <v>3033</v>
      </c>
      <c r="E7906" s="22" t="s">
        <v>2945</v>
      </c>
      <c r="F7906" s="138">
        <v>2.9573861519547102</v>
      </c>
      <c r="G7906" s="139">
        <v>99.121802264838607</v>
      </c>
      <c r="H7906" s="100">
        <f>ACOS(COS(RADIANS(90-F7907)) * COS(RADIANS(90-F7906)) + SIN(RADIANS(90-F7907)) * SIN(RADIANS(90-F7906)) * COS(RADIANS(G7907-G7906))) * 6371392 * IFERROR(IF(AVERAGEIF('TT History'!$B:$B, D7906, 'TT History'!$E:$E) &gt; 9.8%, 1.1205, IF(AVERAGEIF('TT History'!$B:$B, D7906, 'TT History'!$E:$E) &gt;= 8.5%, 1.1055, 1.0525)), 1.0525)</f>
        <v>44.910170392059726</v>
      </c>
    </row>
    <row r="7907" spans="1:8" x14ac:dyDescent="0.25">
      <c r="A7907" t="s">
        <v>176</v>
      </c>
      <c r="B7907" t="str">
        <f>VLOOKUP(C7907, olt_db!$B$2:$E$70, 2, 0)</f>
        <v>OLT-SMGN-Mega_Land</v>
      </c>
      <c r="C7907" t="s">
        <v>2034</v>
      </c>
      <c r="D7907" s="22" t="s">
        <v>3033</v>
      </c>
      <c r="E7907" s="22" t="s">
        <v>2946</v>
      </c>
      <c r="F7907" s="138">
        <v>2.9575220342410198</v>
      </c>
      <c r="G7907" s="139">
        <v>99.121442933738095</v>
      </c>
      <c r="H7907" s="100">
        <f>ACOS(COS(RADIANS(90-F7908)) * COS(RADIANS(90-F7907)) + SIN(RADIANS(90-F7908)) * SIN(RADIANS(90-F7907)) * COS(RADIANS(G7908-G7907))) * 6371392 * IFERROR(IF(AVERAGEIF('TT History'!$B:$B, D7907, 'TT History'!$E:$E) &gt; 9.8%, 1.1205, IF(AVERAGEIF('TT History'!$B:$B, D7907, 'TT History'!$E:$E) &gt;= 8.5%, 1.1055, 1.0525)), 1.0525)</f>
        <v>27.742255150225532</v>
      </c>
    </row>
    <row r="7908" spans="1:8" x14ac:dyDescent="0.25">
      <c r="A7908" t="s">
        <v>176</v>
      </c>
      <c r="B7908" t="str">
        <f>VLOOKUP(C7908, olt_db!$B$2:$E$70, 2, 0)</f>
        <v>OLT-SMGN-Mega_Land</v>
      </c>
      <c r="C7908" t="s">
        <v>2034</v>
      </c>
      <c r="D7908" s="22" t="s">
        <v>3033</v>
      </c>
      <c r="E7908" s="22" t="s">
        <v>2947</v>
      </c>
      <c r="F7908" s="138">
        <v>2.9576385098827802</v>
      </c>
      <c r="G7908" s="139">
        <v>99.121236218596806</v>
      </c>
      <c r="H7908" s="100">
        <f>ACOS(COS(RADIANS(90-F7909)) * COS(RADIANS(90-F7908)) + SIN(RADIANS(90-F7909)) * SIN(RADIANS(90-F7908)) * COS(RADIANS(G7909-G7908))) * 6371392 * IFERROR(IF(AVERAGEIF('TT History'!$B:$B, D7908, 'TT History'!$E:$E) &gt; 9.8%, 1.1205, IF(AVERAGEIF('TT History'!$B:$B, D7908, 'TT History'!$E:$E) &gt;= 8.5%, 1.1055, 1.0525)), 1.0525)</f>
        <v>30.687232095428527</v>
      </c>
    </row>
    <row r="7909" spans="1:8" x14ac:dyDescent="0.25">
      <c r="A7909" t="s">
        <v>176</v>
      </c>
      <c r="B7909" t="str">
        <f>VLOOKUP(C7909, olt_db!$B$2:$E$70, 2, 0)</f>
        <v>OLT-SMGN-Mega_Land</v>
      </c>
      <c r="C7909" t="s">
        <v>2034</v>
      </c>
      <c r="D7909" s="22" t="s">
        <v>3033</v>
      </c>
      <c r="E7909" s="22" t="s">
        <v>2948</v>
      </c>
      <c r="F7909" s="138">
        <v>2.9579005565667398</v>
      </c>
      <c r="G7909" s="139">
        <v>99.121227430852102</v>
      </c>
      <c r="H7909" s="100">
        <f>ACOS(COS(RADIANS(90-F7910)) * COS(RADIANS(90-F7909)) + SIN(RADIANS(90-F7910)) * SIN(RADIANS(90-F7909)) * COS(RADIANS(G7910-G7909))) * 6371392 * IFERROR(IF(AVERAGEIF('TT History'!$B:$B, D7909, 'TT History'!$E:$E) &gt; 9.8%, 1.1205, IF(AVERAGEIF('TT History'!$B:$B, D7909, 'TT History'!$E:$E) &gt;= 8.5%, 1.1055, 1.0525)), 1.0525)</f>
        <v>30.260617529429513</v>
      </c>
    </row>
    <row r="7910" spans="1:8" x14ac:dyDescent="0.25">
      <c r="A7910" t="s">
        <v>176</v>
      </c>
      <c r="B7910" t="str">
        <f>VLOOKUP(C7910, olt_db!$B$2:$E$70, 2, 0)</f>
        <v>OLT-SMGN-Mega_Land</v>
      </c>
      <c r="C7910" t="s">
        <v>2034</v>
      </c>
      <c r="D7910" s="22" t="s">
        <v>3033</v>
      </c>
      <c r="E7910" s="22" t="s">
        <v>2949</v>
      </c>
      <c r="F7910" s="138">
        <v>2.9581567664918098</v>
      </c>
      <c r="G7910" s="139">
        <v>99.121262176413197</v>
      </c>
      <c r="H7910" s="100">
        <f>ACOS(COS(RADIANS(90-F7911)) * COS(RADIANS(90-F7910)) + SIN(RADIANS(90-F7911)) * SIN(RADIANS(90-F7910)) * COS(RADIANS(G7911-G7910))) * 6371392 * IFERROR(IF(AVERAGEIF('TT History'!$B:$B, D7910, 'TT History'!$E:$E) &gt; 9.8%, 1.1205, IF(AVERAGEIF('TT History'!$B:$B, D7910, 'TT History'!$E:$E) &gt;= 8.5%, 1.1055, 1.0525)), 1.0525)</f>
        <v>32.723900982990152</v>
      </c>
    </row>
    <row r="7911" spans="1:8" x14ac:dyDescent="0.25">
      <c r="A7911" t="s">
        <v>176</v>
      </c>
      <c r="B7911" t="str">
        <f>VLOOKUP(C7911, olt_db!$B$2:$E$70, 2, 0)</f>
        <v>OLT-SMGN-Mega_Land</v>
      </c>
      <c r="C7911" t="s">
        <v>2034</v>
      </c>
      <c r="D7911" s="22" t="s">
        <v>3033</v>
      </c>
      <c r="E7911" s="22" t="s">
        <v>2950</v>
      </c>
      <c r="F7911" s="138">
        <v>2.9584363482984601</v>
      </c>
      <c r="G7911" s="139">
        <v>99.121259315559897</v>
      </c>
      <c r="H7911" s="100">
        <f>ACOS(COS(RADIANS(90-F7912)) * COS(RADIANS(90-F7911)) + SIN(RADIANS(90-F7912)) * SIN(RADIANS(90-F7911)) * COS(RADIANS(G7912-G7911))) * 6371392 * IFERROR(IF(AVERAGEIF('TT History'!$B:$B, D7911, 'TT History'!$E:$E) &gt; 9.8%, 1.1205, IF(AVERAGEIF('TT History'!$B:$B, D7911, 'TT History'!$E:$E) &gt;= 8.5%, 1.1055, 1.0525)), 1.0525)</f>
        <v>28.44369826726998</v>
      </c>
    </row>
    <row r="7912" spans="1:8" x14ac:dyDescent="0.25">
      <c r="A7912" t="s">
        <v>176</v>
      </c>
      <c r="B7912" t="str">
        <f>VLOOKUP(C7912, olt_db!$B$2:$E$70, 2, 0)</f>
        <v>OLT-SMGN-Mega_Land</v>
      </c>
      <c r="C7912" t="s">
        <v>2034</v>
      </c>
      <c r="D7912" s="22" t="s">
        <v>3033</v>
      </c>
      <c r="E7912" s="22" t="s">
        <v>2951</v>
      </c>
      <c r="F7912" s="138">
        <v>2.9586790852443698</v>
      </c>
      <c r="G7912" s="139">
        <v>99.121271195545901</v>
      </c>
      <c r="H7912" s="100">
        <f>ACOS(COS(RADIANS(90-F7913)) * COS(RADIANS(90-F7912)) + SIN(RADIANS(90-F7913)) * SIN(RADIANS(90-F7912)) * COS(RADIANS(G7913-G7912))) * 6371392 * IFERROR(IF(AVERAGEIF('TT History'!$B:$B, D7912, 'TT History'!$E:$E) &gt; 9.8%, 1.1205, IF(AVERAGEIF('TT History'!$B:$B, D7912, 'TT History'!$E:$E) &gt;= 8.5%, 1.1055, 1.0525)), 1.0525)</f>
        <v>30.73145237409749</v>
      </c>
    </row>
    <row r="7913" spans="1:8" x14ac:dyDescent="0.25">
      <c r="A7913" t="s">
        <v>176</v>
      </c>
      <c r="B7913" t="str">
        <f>VLOOKUP(C7913, olt_db!$B$2:$E$70, 2, 0)</f>
        <v>OLT-SMGN-Mega_Land</v>
      </c>
      <c r="C7913" t="s">
        <v>2034</v>
      </c>
      <c r="D7913" s="22" t="s">
        <v>3033</v>
      </c>
      <c r="E7913" s="22" t="s">
        <v>2952</v>
      </c>
      <c r="F7913" s="138">
        <v>2.9589404892917601</v>
      </c>
      <c r="G7913" s="139">
        <v>99.121295965229194</v>
      </c>
      <c r="H7913" s="100">
        <f>ACOS(COS(RADIANS(90-F7914)) * COS(RADIANS(90-F7913)) + SIN(RADIANS(90-F7914)) * SIN(RADIANS(90-F7913)) * COS(RADIANS(G7914-G7913))) * 6371392 * IFERROR(IF(AVERAGEIF('TT History'!$B:$B, D7913, 'TT History'!$E:$E) &gt; 9.8%, 1.1205, IF(AVERAGEIF('TT History'!$B:$B, D7913, 'TT History'!$E:$E) &gt;= 8.5%, 1.1055, 1.0525)), 1.0525)</f>
        <v>30.303648103646456</v>
      </c>
    </row>
    <row r="7914" spans="1:8" x14ac:dyDescent="0.25">
      <c r="A7914" t="s">
        <v>176</v>
      </c>
      <c r="B7914" t="str">
        <f>VLOOKUP(C7914, olt_db!$B$2:$E$70, 2, 0)</f>
        <v>OLT-SMGN-Mega_Land</v>
      </c>
      <c r="C7914" t="s">
        <v>2034</v>
      </c>
      <c r="D7914" s="22" t="s">
        <v>3033</v>
      </c>
      <c r="E7914" s="22" t="s">
        <v>2953</v>
      </c>
      <c r="F7914" s="138">
        <v>2.9591993712515299</v>
      </c>
      <c r="G7914" s="139">
        <v>99.121300277281307</v>
      </c>
      <c r="H7914" s="100">
        <f>ACOS(COS(RADIANS(90-F7915)) * COS(RADIANS(90-F7914)) + SIN(RADIANS(90-F7915)) * SIN(RADIANS(90-F7914)) * COS(RADIANS(G7915-G7914))) * 6371392 * IFERROR(IF(AVERAGEIF('TT History'!$B:$B, D7914, 'TT History'!$E:$E) &gt; 9.8%, 1.1205, IF(AVERAGEIF('TT History'!$B:$B, D7914, 'TT History'!$E:$E) &gt;= 8.5%, 1.1055, 1.0525)), 1.0525)</f>
        <v>22.959620959695666</v>
      </c>
    </row>
    <row r="7915" spans="1:8" x14ac:dyDescent="0.25">
      <c r="A7915" t="s">
        <v>176</v>
      </c>
      <c r="B7915" t="str">
        <f>VLOOKUP(C7915, olt_db!$B$2:$E$70, 2, 0)</f>
        <v>OLT-SMGN-Mega_Land</v>
      </c>
      <c r="C7915" t="s">
        <v>2034</v>
      </c>
      <c r="D7915" s="22" t="s">
        <v>3033</v>
      </c>
      <c r="E7915" s="22" t="s">
        <v>2954</v>
      </c>
      <c r="F7915" s="138">
        <v>2.9593955075412199</v>
      </c>
      <c r="G7915" s="139">
        <v>99.121296629382698</v>
      </c>
      <c r="H7915" s="100">
        <f>ACOS(COS(RADIANS(90-F7916)) * COS(RADIANS(90-F7915)) + SIN(RADIANS(90-F7916)) * SIN(RADIANS(90-F7915)) * COS(RADIANS(G7916-G7915))) * 6371392 * IFERROR(IF(AVERAGEIF('TT History'!$B:$B, D7915, 'TT History'!$E:$E) &gt; 9.8%, 1.1205, IF(AVERAGEIF('TT History'!$B:$B, D7915, 'TT History'!$E:$E) &gt;= 8.5%, 1.1055, 1.0525)), 1.0525)</f>
        <v>33.397564209532412</v>
      </c>
    </row>
    <row r="7916" spans="1:8" x14ac:dyDescent="0.25">
      <c r="A7916" t="s">
        <v>176</v>
      </c>
      <c r="B7916" t="str">
        <f>VLOOKUP(C7916, olt_db!$B$2:$E$70, 2, 0)</f>
        <v>OLT-SMGN-Mega_Land</v>
      </c>
      <c r="C7916" t="s">
        <v>2034</v>
      </c>
      <c r="D7916" s="22" t="s">
        <v>3033</v>
      </c>
      <c r="E7916" s="22" t="s">
        <v>2955</v>
      </c>
      <c r="F7916" s="138">
        <v>2.9596808072335601</v>
      </c>
      <c r="G7916" s="139">
        <v>99.121291165250398</v>
      </c>
      <c r="H7916" s="100">
        <f>ACOS(COS(RADIANS(90-F7917)) * COS(RADIANS(90-F7916)) + SIN(RADIANS(90-F7917)) * SIN(RADIANS(90-F7916)) * COS(RADIANS(G7917-G7916))) * 6371392 * IFERROR(IF(AVERAGEIF('TT History'!$B:$B, D7916, 'TT History'!$E:$E) &gt; 9.8%, 1.1205, IF(AVERAGEIF('TT History'!$B:$B, D7916, 'TT History'!$E:$E) &gt;= 8.5%, 1.1055, 1.0525)), 1.0525)</f>
        <v>47.296779614392271</v>
      </c>
    </row>
    <row r="7917" spans="1:8" x14ac:dyDescent="0.25">
      <c r="A7917" t="s">
        <v>176</v>
      </c>
      <c r="B7917" t="str">
        <f>VLOOKUP(C7917, olt_db!$B$2:$E$70, 2, 0)</f>
        <v>OLT-SMGN-Mega_Land</v>
      </c>
      <c r="C7917" t="s">
        <v>2034</v>
      </c>
      <c r="D7917" s="22" t="s">
        <v>3033</v>
      </c>
      <c r="E7917" s="22" t="s">
        <v>2956</v>
      </c>
      <c r="F7917" s="138">
        <v>2.9600848486196099</v>
      </c>
      <c r="G7917" s="139">
        <v>99.121283815450397</v>
      </c>
      <c r="H7917" s="100">
        <f>ACOS(COS(RADIANS(90-F7918)) * COS(RADIANS(90-F7917)) + SIN(RADIANS(90-F7918)) * SIN(RADIANS(90-F7917)) * COS(RADIANS(G7918-G7917))) * 6371392 * IFERROR(IF(AVERAGEIF('TT History'!$B:$B, D7917, 'TT History'!$E:$E) &gt; 9.8%, 1.1205, IF(AVERAGEIF('TT History'!$B:$B, D7917, 'TT History'!$E:$E) &gt;= 8.5%, 1.1055, 1.0525)), 1.0525)</f>
        <v>9.5772266118438072</v>
      </c>
    </row>
    <row r="7918" spans="1:8" x14ac:dyDescent="0.25">
      <c r="A7918" t="s">
        <v>176</v>
      </c>
      <c r="B7918" t="str">
        <f>VLOOKUP(C7918, olt_db!$B$2:$E$70, 2, 0)</f>
        <v>OLT-SMGN-Mega_Land</v>
      </c>
      <c r="C7918" t="s">
        <v>2034</v>
      </c>
      <c r="D7918" s="22" t="s">
        <v>3033</v>
      </c>
      <c r="E7918" s="22" t="s">
        <v>2957</v>
      </c>
      <c r="F7918" s="138">
        <v>2.9601523612784901</v>
      </c>
      <c r="G7918" s="139">
        <v>99.121237518717706</v>
      </c>
      <c r="H7918" s="100">
        <f>ACOS(COS(RADIANS(90-F7919)) * COS(RADIANS(90-F7918)) + SIN(RADIANS(90-F7919)) * SIN(RADIANS(90-F7918)) * COS(RADIANS(G7919-G7918))) * 6371392 * IFERROR(IF(AVERAGEIF('TT History'!$B:$B, D7918, 'TT History'!$E:$E) &gt; 9.8%, 1.1205, IF(AVERAGEIF('TT History'!$B:$B, D7918, 'TT History'!$E:$E) &gt;= 8.5%, 1.1055, 1.0525)), 1.0525)</f>
        <v>51.250020705794633</v>
      </c>
    </row>
    <row r="7919" spans="1:8" x14ac:dyDescent="0.25">
      <c r="A7919" t="s">
        <v>176</v>
      </c>
      <c r="B7919" t="str">
        <f>VLOOKUP(C7919, olt_db!$B$2:$E$70, 2, 0)</f>
        <v>OLT-SMGN-Mega_Land</v>
      </c>
      <c r="C7919" t="s">
        <v>2034</v>
      </c>
      <c r="D7919" s="22" t="s">
        <v>3033</v>
      </c>
      <c r="E7919" s="22" t="s">
        <v>2958</v>
      </c>
      <c r="F7919" s="138">
        <v>2.96058957323122</v>
      </c>
      <c r="G7919" s="139">
        <v>99.121213235021003</v>
      </c>
      <c r="H7919" s="100">
        <f>ACOS(COS(RADIANS(90-F7920)) * COS(RADIANS(90-F7919)) + SIN(RADIANS(90-F7920)) * SIN(RADIANS(90-F7919)) * COS(RADIANS(G7920-G7919))) * 6371392 * IFERROR(IF(AVERAGEIF('TT History'!$B:$B, D7919, 'TT History'!$E:$E) &gt; 9.8%, 1.1205, IF(AVERAGEIF('TT History'!$B:$B, D7919, 'TT History'!$E:$E) &gt;= 8.5%, 1.1055, 1.0525)), 1.0525)</f>
        <v>28.172094233223923</v>
      </c>
    </row>
    <row r="7920" spans="1:8" x14ac:dyDescent="0.25">
      <c r="A7920" t="s">
        <v>176</v>
      </c>
      <c r="B7920" t="str">
        <f>VLOOKUP(C7920, olt_db!$B$2:$E$70, 2, 0)</f>
        <v>OLT-SMGN-Mega_Land</v>
      </c>
      <c r="C7920" t="s">
        <v>2034</v>
      </c>
      <c r="D7920" s="22" t="s">
        <v>3033</v>
      </c>
      <c r="E7920" s="22" t="s">
        <v>2959</v>
      </c>
      <c r="F7920" s="138">
        <v>2.9608298344039401</v>
      </c>
      <c r="G7920" s="139">
        <v>99.121198605308805</v>
      </c>
      <c r="H7920" s="100">
        <f>ACOS(COS(RADIANS(90-F7921)) * COS(RADIANS(90-F7920)) + SIN(RADIANS(90-F7921)) * SIN(RADIANS(90-F7920)) * COS(RADIANS(G7921-G7920))) * 6371392 * IFERROR(IF(AVERAGEIF('TT History'!$B:$B, D7920, 'TT History'!$E:$E) &gt; 9.8%, 1.1205, IF(AVERAGEIF('TT History'!$B:$B, D7920, 'TT History'!$E:$E) &gt;= 8.5%, 1.1055, 1.0525)), 1.0525)</f>
        <v>29.547733090281579</v>
      </c>
    </row>
    <row r="7921" spans="1:8" x14ac:dyDescent="0.25">
      <c r="A7921" t="s">
        <v>176</v>
      </c>
      <c r="B7921" t="str">
        <f>VLOOKUP(C7921, olt_db!$B$2:$E$70, 2, 0)</f>
        <v>OLT-SMGN-Mega_Land</v>
      </c>
      <c r="C7921" t="s">
        <v>2034</v>
      </c>
      <c r="D7921" s="22" t="s">
        <v>3033</v>
      </c>
      <c r="E7921" s="22" t="s">
        <v>2960</v>
      </c>
      <c r="F7921" s="138">
        <v>2.9610809687161002</v>
      </c>
      <c r="G7921" s="139">
        <v>99.121172731480996</v>
      </c>
      <c r="H7921" s="100">
        <f>ACOS(COS(RADIANS(90-F7922)) * COS(RADIANS(90-F7921)) + SIN(RADIANS(90-F7922)) * SIN(RADIANS(90-F7921)) * COS(RADIANS(G7922-G7921))) * 6371392 * IFERROR(IF(AVERAGEIF('TT History'!$B:$B, D7921, 'TT History'!$E:$E) &gt; 9.8%, 1.1205, IF(AVERAGEIF('TT History'!$B:$B, D7921, 'TT History'!$E:$E) &gt;= 8.5%, 1.1055, 1.0525)), 1.0525)</f>
        <v>34.827458593855951</v>
      </c>
    </row>
    <row r="7922" spans="1:8" x14ac:dyDescent="0.25">
      <c r="A7922" t="s">
        <v>176</v>
      </c>
      <c r="B7922" t="str">
        <f>VLOOKUP(C7922, olt_db!$B$2:$E$70, 2, 0)</f>
        <v>OLT-SMGN-Mega_Land</v>
      </c>
      <c r="C7922" t="s">
        <v>2034</v>
      </c>
      <c r="D7922" s="22" t="s">
        <v>3033</v>
      </c>
      <c r="E7922" s="22" t="s">
        <v>2961</v>
      </c>
      <c r="F7922" s="138">
        <v>2.9613779889690601</v>
      </c>
      <c r="G7922" s="139">
        <v>99.121154632364807</v>
      </c>
      <c r="H7922" s="100">
        <f>ACOS(COS(RADIANS(90-F7923)) * COS(RADIANS(90-F7922)) + SIN(RADIANS(90-F7923)) * SIN(RADIANS(90-F7922)) * COS(RADIANS(G7923-G7922))) * 6371392 * IFERROR(IF(AVERAGEIF('TT History'!$B:$B, D7922, 'TT History'!$E:$E) &gt; 9.8%, 1.1205, IF(AVERAGEIF('TT History'!$B:$B, D7922, 'TT History'!$E:$E) &gt;= 8.5%, 1.1055, 1.0525)), 1.0525)</f>
        <v>29.900456065908593</v>
      </c>
    </row>
    <row r="7923" spans="1:8" x14ac:dyDescent="0.25">
      <c r="A7923" t="s">
        <v>176</v>
      </c>
      <c r="B7923" t="str">
        <f>VLOOKUP(C7923, olt_db!$B$2:$E$70, 2, 0)</f>
        <v>OLT-SMGN-Mega_Land</v>
      </c>
      <c r="C7923" t="s">
        <v>2034</v>
      </c>
      <c r="D7923" s="22" t="s">
        <v>3033</v>
      </c>
      <c r="E7923" s="22" t="s">
        <v>2962</v>
      </c>
      <c r="F7923" s="138">
        <v>2.96163327632489</v>
      </c>
      <c r="G7923" s="139">
        <v>99.121144880716898</v>
      </c>
      <c r="H7923" s="100">
        <f>ACOS(COS(RADIANS(90-F7924)) * COS(RADIANS(90-F7923)) + SIN(RADIANS(90-F7924)) * SIN(RADIANS(90-F7923)) * COS(RADIANS(G7924-G7923))) * 6371392 * IFERROR(IF(AVERAGEIF('TT History'!$B:$B, D7923, 'TT History'!$E:$E) &gt; 9.8%, 1.1205, IF(AVERAGEIF('TT History'!$B:$B, D7923, 'TT History'!$E:$E) &gt;= 8.5%, 1.1055, 1.0525)), 1.0525)</f>
        <v>39.891575780884153</v>
      </c>
    </row>
    <row r="7924" spans="1:8" x14ac:dyDescent="0.25">
      <c r="A7924" t="s">
        <v>176</v>
      </c>
      <c r="B7924" t="str">
        <f>VLOOKUP(C7924, olt_db!$B$2:$E$70, 2, 0)</f>
        <v>OLT-SMGN-Mega_Land</v>
      </c>
      <c r="C7924" t="s">
        <v>2034</v>
      </c>
      <c r="D7924" s="22" t="s">
        <v>3033</v>
      </c>
      <c r="E7924" s="22" t="s">
        <v>2963</v>
      </c>
      <c r="F7924" s="138">
        <v>2.9619729613644998</v>
      </c>
      <c r="G7924" s="139">
        <v>99.121116820130396</v>
      </c>
      <c r="H7924" s="100">
        <f>ACOS(COS(RADIANS(90-F7925)) * COS(RADIANS(90-F7924)) + SIN(RADIANS(90-F7925)) * SIN(RADIANS(90-F7924)) * COS(RADIANS(G7925-G7924))) * 6371392 * IFERROR(IF(AVERAGEIF('TT History'!$B:$B, D7924, 'TT History'!$E:$E) &gt; 9.8%, 1.1205, IF(AVERAGEIF('TT History'!$B:$B, D7924, 'TT History'!$E:$E) &gt;= 8.5%, 1.1055, 1.0525)), 1.0525)</f>
        <v>54.492783637568245</v>
      </c>
    </row>
    <row r="7925" spans="1:8" x14ac:dyDescent="0.25">
      <c r="A7925" t="s">
        <v>176</v>
      </c>
      <c r="B7925" t="str">
        <f>VLOOKUP(C7925, olt_db!$B$2:$E$70, 2, 0)</f>
        <v>OLT-SMGN-Mega_Land</v>
      </c>
      <c r="C7925" t="s">
        <v>2034</v>
      </c>
      <c r="D7925" s="22" t="s">
        <v>3033</v>
      </c>
      <c r="E7925" s="22" t="s">
        <v>2964</v>
      </c>
      <c r="F7925" s="138">
        <v>2.9624385188758899</v>
      </c>
      <c r="G7925" s="139">
        <v>99.121122488779093</v>
      </c>
      <c r="H7925" s="100">
        <f>ACOS(COS(RADIANS(90-F7926)) * COS(RADIANS(90-F7925)) + SIN(RADIANS(90-F7926)) * SIN(RADIANS(90-F7925)) * COS(RADIANS(G7926-G7925))) * 6371392 * IFERROR(IF(AVERAGEIF('TT History'!$B:$B, D7925, 'TT History'!$E:$E) &gt; 9.8%, 1.1205, IF(AVERAGEIF('TT History'!$B:$B, D7925, 'TT History'!$E:$E) &gt;= 8.5%, 1.1055, 1.0525)), 1.0525)</f>
        <v>37.670209090492577</v>
      </c>
    </row>
    <row r="7926" spans="1:8" x14ac:dyDescent="0.25">
      <c r="A7926" t="s">
        <v>176</v>
      </c>
      <c r="B7926" t="str">
        <f>VLOOKUP(C7926, olt_db!$B$2:$E$70, 2, 0)</f>
        <v>OLT-SMGN-Mega_Land</v>
      </c>
      <c r="C7926" t="s">
        <v>2034</v>
      </c>
      <c r="D7926" s="22" t="s">
        <v>3033</v>
      </c>
      <c r="E7926" s="22" t="s">
        <v>2965</v>
      </c>
      <c r="F7926" s="138">
        <v>2.9627603693339699</v>
      </c>
      <c r="G7926" s="139">
        <v>99.121120370023505</v>
      </c>
      <c r="H7926" s="100">
        <f>ACOS(COS(RADIANS(90-F7927)) * COS(RADIANS(90-F7926)) + SIN(RADIANS(90-F7927)) * SIN(RADIANS(90-F7926)) * COS(RADIANS(G7927-G7926))) * 6371392 * IFERROR(IF(AVERAGEIF('TT History'!$B:$B, D7926, 'TT History'!$E:$E) &gt; 9.8%, 1.1205, IF(AVERAGEIF('TT History'!$B:$B, D7926, 'TT History'!$E:$E) &gt;= 8.5%, 1.1055, 1.0525)), 1.0525)</f>
        <v>57.96655174688086</v>
      </c>
    </row>
    <row r="7927" spans="1:8" x14ac:dyDescent="0.25">
      <c r="A7927" t="s">
        <v>176</v>
      </c>
      <c r="B7927" t="str">
        <f>VLOOKUP(C7927, olt_db!$B$2:$E$70, 2, 0)</f>
        <v>OLT-SMGN-Mega_Land</v>
      </c>
      <c r="C7927" t="s">
        <v>2034</v>
      </c>
      <c r="D7927" s="22" t="s">
        <v>3033</v>
      </c>
      <c r="E7927" s="22" t="s">
        <v>2966</v>
      </c>
      <c r="F7927" s="138">
        <v>2.9632555846179498</v>
      </c>
      <c r="G7927" s="139">
        <v>99.121127837766906</v>
      </c>
      <c r="H7927" s="100">
        <f>ACOS(COS(RADIANS(90-F7928)) * COS(RADIANS(90-F7927)) + SIN(RADIANS(90-F7928)) * SIN(RADIANS(90-F7927)) * COS(RADIANS(G7928-G7927))) * 6371392 * IFERROR(IF(AVERAGEIF('TT History'!$B:$B, D7927, 'TT History'!$E:$E) &gt; 9.8%, 1.1205, IF(AVERAGEIF('TT History'!$B:$B, D7927, 'TT History'!$E:$E) &gt;= 8.5%, 1.1055, 1.0525)), 1.0525)</f>
        <v>41.31072541682385</v>
      </c>
    </row>
    <row r="7928" spans="1:8" x14ac:dyDescent="0.25">
      <c r="A7928" t="s">
        <v>176</v>
      </c>
      <c r="B7928" t="str">
        <f>VLOOKUP(C7928, olt_db!$B$2:$E$70, 2, 0)</f>
        <v>OLT-SMGN-Mega_Land</v>
      </c>
      <c r="C7928" t="s">
        <v>2034</v>
      </c>
      <c r="D7928" s="22" t="s">
        <v>3033</v>
      </c>
      <c r="E7928" s="22" t="s">
        <v>2967</v>
      </c>
      <c r="F7928" s="138">
        <v>2.9636084412783901</v>
      </c>
      <c r="G7928" s="139">
        <v>99.1211365218591</v>
      </c>
      <c r="H7928" s="100">
        <f>ACOS(COS(RADIANS(90-F7929)) * COS(RADIANS(90-F7928)) + SIN(RADIANS(90-F7929)) * SIN(RADIANS(90-F7928)) * COS(RADIANS(G7929-G7928))) * 6371392 * IFERROR(IF(AVERAGEIF('TT History'!$B:$B, D7928, 'TT History'!$E:$E) &gt; 9.8%, 1.1205, IF(AVERAGEIF('TT History'!$B:$B, D7928, 'TT History'!$E:$E) &gt;= 8.5%, 1.1055, 1.0525)), 1.0525)</f>
        <v>31.446079697092564</v>
      </c>
    </row>
    <row r="7929" spans="1:8" x14ac:dyDescent="0.25">
      <c r="A7929" t="s">
        <v>176</v>
      </c>
      <c r="B7929" t="str">
        <f>VLOOKUP(C7929, olt_db!$B$2:$E$70, 2, 0)</f>
        <v>OLT-SMGN-Mega_Land</v>
      </c>
      <c r="C7929" t="s">
        <v>2034</v>
      </c>
      <c r="D7929" s="22" t="s">
        <v>3033</v>
      </c>
      <c r="E7929" s="22" t="s">
        <v>2968</v>
      </c>
      <c r="F7929" s="138">
        <v>2.9638770611942702</v>
      </c>
      <c r="G7929" s="139">
        <v>99.121142129229</v>
      </c>
      <c r="H7929" s="100">
        <f>ACOS(COS(RADIANS(90-F7930)) * COS(RADIANS(90-F7929)) + SIN(RADIANS(90-F7930)) * SIN(RADIANS(90-F7929)) * COS(RADIANS(G7930-G7929))) * 6371392 * IFERROR(IF(AVERAGEIF('TT History'!$B:$B, D7929, 'TT History'!$E:$E) &gt; 9.8%, 1.1205, IF(AVERAGEIF('TT History'!$B:$B, D7929, 'TT History'!$E:$E) &gt;= 8.5%, 1.1055, 1.0525)), 1.0525)</f>
        <v>26.907261913227682</v>
      </c>
    </row>
    <row r="7930" spans="1:8" x14ac:dyDescent="0.25">
      <c r="A7930" t="s">
        <v>176</v>
      </c>
      <c r="B7930" t="str">
        <f>VLOOKUP(C7930, olt_db!$B$2:$E$70, 2, 0)</f>
        <v>OLT-SMGN-Mega_Land</v>
      </c>
      <c r="C7930" t="s">
        <v>2034</v>
      </c>
      <c r="D7930" s="22" t="s">
        <v>3033</v>
      </c>
      <c r="E7930" s="22" t="s">
        <v>2969</v>
      </c>
      <c r="F7930" s="138">
        <v>2.9639313421171298</v>
      </c>
      <c r="G7930" s="139">
        <v>99.120918432686196</v>
      </c>
      <c r="H7930" s="100">
        <f>ACOS(COS(RADIANS(90-F7931)) * COS(RADIANS(90-F7930)) + SIN(RADIANS(90-F7931)) * SIN(RADIANS(90-F7930)) * COS(RADIANS(G7931-G7930))) * 6371392 * IFERROR(IF(AVERAGEIF('TT History'!$B:$B, D7930, 'TT History'!$E:$E) &gt; 9.8%, 1.1205, IF(AVERAGEIF('TT History'!$B:$B, D7930, 'TT History'!$E:$E) &gt;= 8.5%, 1.1055, 1.0525)), 1.0525)</f>
        <v>27.516019996759137</v>
      </c>
    </row>
    <row r="7931" spans="1:8" x14ac:dyDescent="0.25">
      <c r="A7931" t="s">
        <v>176</v>
      </c>
      <c r="B7931" t="str">
        <f>VLOOKUP(C7931, olt_db!$B$2:$E$70, 2, 0)</f>
        <v>OLT-SMGN-Mega_Land</v>
      </c>
      <c r="C7931" t="s">
        <v>2034</v>
      </c>
      <c r="D7931" s="22" t="s">
        <v>3033</v>
      </c>
      <c r="E7931" s="22" t="s">
        <v>2970</v>
      </c>
      <c r="F7931" s="138">
        <v>2.9639733069616199</v>
      </c>
      <c r="G7931" s="139">
        <v>99.120686799206894</v>
      </c>
      <c r="H7931" s="100">
        <f>ACOS(COS(RADIANS(90-F7932)) * COS(RADIANS(90-F7931)) + SIN(RADIANS(90-F7932)) * SIN(RADIANS(90-F7931)) * COS(RADIANS(G7932-G7931))) * 6371392 * IFERROR(IF(AVERAGEIF('TT History'!$B:$B, D7931, 'TT History'!$E:$E) &gt; 9.8%, 1.1205, IF(AVERAGEIF('TT History'!$B:$B, D7931, 'TT History'!$E:$E) &gt;= 8.5%, 1.1055, 1.0525)), 1.0525)</f>
        <v>28.305576403844963</v>
      </c>
    </row>
    <row r="7932" spans="1:8" x14ac:dyDescent="0.25">
      <c r="A7932" t="s">
        <v>176</v>
      </c>
      <c r="B7932" t="str">
        <f>VLOOKUP(C7932, olt_db!$B$2:$E$70, 2, 0)</f>
        <v>OLT-SMGN-Mega_Land</v>
      </c>
      <c r="C7932" t="s">
        <v>2034</v>
      </c>
      <c r="D7932" s="22" t="s">
        <v>3033</v>
      </c>
      <c r="E7932" s="22" t="s">
        <v>2971</v>
      </c>
      <c r="F7932" s="138">
        <v>2.9640053662022701</v>
      </c>
      <c r="G7932" s="139">
        <v>99.1204467670442</v>
      </c>
      <c r="H7932" s="100">
        <f>ACOS(COS(RADIANS(90-F7933)) * COS(RADIANS(90-F7932)) + SIN(RADIANS(90-F7933)) * SIN(RADIANS(90-F7932)) * COS(RADIANS(G7933-G7932))) * 6371392 * IFERROR(IF(AVERAGEIF('TT History'!$B:$B, D7932, 'TT History'!$E:$E) &gt; 9.8%, 1.1205, IF(AVERAGEIF('TT History'!$B:$B, D7932, 'TT History'!$E:$E) &gt;= 8.5%, 1.1055, 1.0525)), 1.0525)</f>
        <v>31.071222419274626</v>
      </c>
    </row>
    <row r="7933" spans="1:8" x14ac:dyDescent="0.25">
      <c r="A7933" t="s">
        <v>176</v>
      </c>
      <c r="B7933" t="str">
        <f>VLOOKUP(C7933, olt_db!$B$2:$E$70, 2, 0)</f>
        <v>OLT-SMGN-Mega_Land</v>
      </c>
      <c r="C7933" t="s">
        <v>2034</v>
      </c>
      <c r="D7933" s="22" t="s">
        <v>3033</v>
      </c>
      <c r="E7933" s="22" t="s">
        <v>2972</v>
      </c>
      <c r="F7933" s="138">
        <v>2.9640476114372301</v>
      </c>
      <c r="G7933" s="139">
        <v>99.120184321939504</v>
      </c>
      <c r="H7933" s="100">
        <f>ACOS(COS(RADIANS(90-F7934)) * COS(RADIANS(90-F7933)) + SIN(RADIANS(90-F7934)) * SIN(RADIANS(90-F7933)) * COS(RADIANS(G7934-G7933))) * 6371392 * IFERROR(IF(AVERAGEIF('TT History'!$B:$B, D7933, 'TT History'!$E:$E) &gt; 9.8%, 1.1205, IF(AVERAGEIF('TT History'!$B:$B, D7933, 'TT History'!$E:$E) &gt;= 8.5%, 1.1055, 1.0525)), 1.0525)</f>
        <v>35.114127979418157</v>
      </c>
    </row>
    <row r="7934" spans="1:8" x14ac:dyDescent="0.25">
      <c r="A7934" t="s">
        <v>176</v>
      </c>
      <c r="B7934" t="str">
        <f>VLOOKUP(C7934, olt_db!$B$2:$E$70, 2, 0)</f>
        <v>OLT-SMGN-Mega_Land</v>
      </c>
      <c r="C7934" t="s">
        <v>2034</v>
      </c>
      <c r="D7934" s="22" t="s">
        <v>3033</v>
      </c>
      <c r="E7934" s="22" t="s">
        <v>2973</v>
      </c>
      <c r="F7934" s="138">
        <v>2.9641173262685401</v>
      </c>
      <c r="G7934" s="139">
        <v>99.119892125643304</v>
      </c>
      <c r="H7934" s="100">
        <f>ACOS(COS(RADIANS(90-F7935)) * COS(RADIANS(90-F7934)) + SIN(RADIANS(90-F7935)) * SIN(RADIANS(90-F7934)) * COS(RADIANS(G7935-G7934))) * 6371392 * IFERROR(IF(AVERAGEIF('TT History'!$B:$B, D7934, 'TT History'!$E:$E) &gt; 9.8%, 1.1205, IF(AVERAGEIF('TT History'!$B:$B, D7934, 'TT History'!$E:$E) &gt;= 8.5%, 1.1055, 1.0525)), 1.0525)</f>
        <v>26.341709052488607</v>
      </c>
    </row>
    <row r="7935" spans="1:8" x14ac:dyDescent="0.25">
      <c r="A7935" t="s">
        <v>176</v>
      </c>
      <c r="B7935" t="str">
        <f>VLOOKUP(C7935, olt_db!$B$2:$E$70, 2, 0)</f>
        <v>OLT-SMGN-Mega_Land</v>
      </c>
      <c r="C7935" t="s">
        <v>2034</v>
      </c>
      <c r="D7935" s="22" t="s">
        <v>3033</v>
      </c>
      <c r="E7935" s="22" t="s">
        <v>2974</v>
      </c>
      <c r="F7935" s="138">
        <v>2.96415922344389</v>
      </c>
      <c r="G7935" s="139">
        <v>99.119670697548699</v>
      </c>
      <c r="H7935" s="100">
        <f>ACOS(COS(RADIANS(90-F7936)) * COS(RADIANS(90-F7935)) + SIN(RADIANS(90-F7936)) * SIN(RADIANS(90-F7935)) * COS(RADIANS(G7936-G7935))) * 6371392 * IFERROR(IF(AVERAGEIF('TT History'!$B:$B, D7935, 'TT History'!$E:$E) &gt; 9.8%, 1.1205, IF(AVERAGEIF('TT History'!$B:$B, D7935, 'TT History'!$E:$E) &gt;= 8.5%, 1.1055, 1.0525)), 1.0525)</f>
        <v>39.939730691299189</v>
      </c>
    </row>
    <row r="7936" spans="1:8" x14ac:dyDescent="0.25">
      <c r="A7936" t="s">
        <v>176</v>
      </c>
      <c r="B7936" t="str">
        <f>VLOOKUP(C7936, olt_db!$B$2:$E$70, 2, 0)</f>
        <v>OLT-SMGN-Mega_Land</v>
      </c>
      <c r="C7936" t="s">
        <v>2034</v>
      </c>
      <c r="D7936" s="22" t="s">
        <v>3033</v>
      </c>
      <c r="E7936" s="22" t="s">
        <v>2975</v>
      </c>
      <c r="F7936" s="138">
        <v>2.9642218360536199</v>
      </c>
      <c r="G7936" s="139">
        <v>99.119334791669004</v>
      </c>
      <c r="H7936" s="100">
        <f>ACOS(COS(RADIANS(90-F7937)) * COS(RADIANS(90-F7936)) + SIN(RADIANS(90-F7937)) * SIN(RADIANS(90-F7936)) * COS(RADIANS(G7937-G7936))) * 6371392 * IFERROR(IF(AVERAGEIF('TT History'!$B:$B, D7936, 'TT History'!$E:$E) &gt; 9.8%, 1.1205, IF(AVERAGEIF('TT History'!$B:$B, D7936, 'TT History'!$E:$E) &gt;= 8.5%, 1.1055, 1.0525)), 1.0525)</f>
        <v>32.752113549063147</v>
      </c>
    </row>
    <row r="7937" spans="1:8" x14ac:dyDescent="0.25">
      <c r="A7937" t="s">
        <v>176</v>
      </c>
      <c r="B7937" t="str">
        <f>VLOOKUP(C7937, olt_db!$B$2:$E$70, 2, 0)</f>
        <v>OLT-SMGN-Mega_Land</v>
      </c>
      <c r="C7937" t="s">
        <v>2034</v>
      </c>
      <c r="D7937" s="22" t="s">
        <v>3033</v>
      </c>
      <c r="E7937" s="22" t="s">
        <v>2976</v>
      </c>
      <c r="F7937" s="138">
        <v>2.9642859631045901</v>
      </c>
      <c r="G7937" s="139">
        <v>99.119062038368</v>
      </c>
      <c r="H7937" s="100">
        <f>ACOS(COS(RADIANS(90-F7938)) * COS(RADIANS(90-F7937)) + SIN(RADIANS(90-F7938)) * SIN(RADIANS(90-F7937)) * COS(RADIANS(G7938-G7937))) * 6371392 * IFERROR(IF(AVERAGEIF('TT History'!$B:$B, D7937, 'TT History'!$E:$E) &gt; 9.8%, 1.1205, IF(AVERAGEIF('TT History'!$B:$B, D7937, 'TT History'!$E:$E) &gt;= 8.5%, 1.1055, 1.0525)), 1.0525)</f>
        <v>24.555267774397155</v>
      </c>
    </row>
    <row r="7938" spans="1:8" x14ac:dyDescent="0.25">
      <c r="A7938" t="s">
        <v>176</v>
      </c>
      <c r="B7938" t="str">
        <f>VLOOKUP(C7938, olt_db!$B$2:$E$70, 2, 0)</f>
        <v>OLT-SMGN-Mega_Land</v>
      </c>
      <c r="C7938" t="s">
        <v>2034</v>
      </c>
      <c r="D7938" s="22" t="s">
        <v>3033</v>
      </c>
      <c r="E7938" s="22" t="s">
        <v>2977</v>
      </c>
      <c r="F7938" s="138">
        <v>2.9643311284244498</v>
      </c>
      <c r="G7938" s="139">
        <v>99.118856882712294</v>
      </c>
      <c r="H7938" s="100">
        <f>ACOS(COS(RADIANS(90-F7939)) * COS(RADIANS(90-F7938)) + SIN(RADIANS(90-F7939)) * SIN(RADIANS(90-F7938)) * COS(RADIANS(G7939-G7938))) * 6371392 * IFERROR(IF(AVERAGEIF('TT History'!$B:$B, D7938, 'TT History'!$E:$E) &gt; 9.8%, 1.1205, IF(AVERAGEIF('TT History'!$B:$B, D7938, 'TT History'!$E:$E) &gt;= 8.5%, 1.1055, 1.0525)), 1.0525)</f>
        <v>22.021060984941485</v>
      </c>
    </row>
    <row r="7939" spans="1:8" x14ac:dyDescent="0.25">
      <c r="A7939" t="s">
        <v>176</v>
      </c>
      <c r="B7939" t="str">
        <f>VLOOKUP(C7939, olt_db!$B$2:$E$70, 2, 0)</f>
        <v>OLT-SMGN-Mega_Land</v>
      </c>
      <c r="C7939" t="s">
        <v>2034</v>
      </c>
      <c r="D7939" s="22" t="s">
        <v>3033</v>
      </c>
      <c r="E7939" s="22" t="s">
        <v>2978</v>
      </c>
      <c r="F7939" s="138">
        <v>2.9643757674386202</v>
      </c>
      <c r="G7939" s="139">
        <v>99.118673859501399</v>
      </c>
      <c r="H7939" s="100">
        <f>ACOS(COS(RADIANS(90-F7940)) * COS(RADIANS(90-F7939)) + SIN(RADIANS(90-F7940)) * SIN(RADIANS(90-F7939)) * COS(RADIANS(G7940-G7939))) * 6371392 * IFERROR(IF(AVERAGEIF('TT History'!$B:$B, D7939, 'TT History'!$E:$E) &gt; 9.8%, 1.1205, IF(AVERAGEIF('TT History'!$B:$B, D7939, 'TT History'!$E:$E) &gt;= 8.5%, 1.1055, 1.0525)), 1.0525)</f>
        <v>21.981349633017921</v>
      </c>
    </row>
    <row r="7940" spans="1:8" x14ac:dyDescent="0.25">
      <c r="A7940" t="s">
        <v>176</v>
      </c>
      <c r="B7940" t="str">
        <f>VLOOKUP(C7940, olt_db!$B$2:$E$70, 2, 0)</f>
        <v>OLT-SMGN-Mega_Land</v>
      </c>
      <c r="C7940" t="s">
        <v>2034</v>
      </c>
      <c r="D7940" s="22" t="s">
        <v>3033</v>
      </c>
      <c r="E7940" s="22" t="s">
        <v>2979</v>
      </c>
      <c r="F7940" s="138">
        <v>2.9644331919531002</v>
      </c>
      <c r="G7940" s="139">
        <v>99.118494800009302</v>
      </c>
      <c r="H7940" s="100">
        <f>ACOS(COS(RADIANS(90-F7941)) * COS(RADIANS(90-F7940)) + SIN(RADIANS(90-F7941)) * SIN(RADIANS(90-F7940)) * COS(RADIANS(G7941-G7940))) * 6371392 * IFERROR(IF(AVERAGEIF('TT History'!$B:$B, D7940, 'TT History'!$E:$E) &gt; 9.8%, 1.1205, IF(AVERAGEIF('TT History'!$B:$B, D7940, 'TT History'!$E:$E) &gt;= 8.5%, 1.1055, 1.0525)), 1.0525)</f>
        <v>23.580735857284285</v>
      </c>
    </row>
    <row r="7941" spans="1:8" x14ac:dyDescent="0.25">
      <c r="A7941" t="s">
        <v>176</v>
      </c>
      <c r="B7941" t="str">
        <f>VLOOKUP(C7941, olt_db!$B$2:$E$70, 2, 0)</f>
        <v>OLT-SMGN-Mega_Land</v>
      </c>
      <c r="C7941" t="s">
        <v>2034</v>
      </c>
      <c r="D7941" s="22" t="s">
        <v>3033</v>
      </c>
      <c r="E7941" s="22" t="s">
        <v>2980</v>
      </c>
      <c r="F7941" s="138">
        <v>2.9644984265430701</v>
      </c>
      <c r="G7941" s="139">
        <v>99.118303918418405</v>
      </c>
      <c r="H7941" s="100">
        <f>ACOS(COS(RADIANS(90-F7942)) * COS(RADIANS(90-F7941)) + SIN(RADIANS(90-F7942)) * SIN(RADIANS(90-F7941)) * COS(RADIANS(G7942-G7941))) * 6371392 * IFERROR(IF(AVERAGEIF('TT History'!$B:$B, D7941, 'TT History'!$E:$E) &gt; 9.8%, 1.1205, IF(AVERAGEIF('TT History'!$B:$B, D7941, 'TT History'!$E:$E) &gt;= 8.5%, 1.1055, 1.0525)), 1.0525)</f>
        <v>30.94708934062184</v>
      </c>
    </row>
    <row r="7942" spans="1:8" x14ac:dyDescent="0.25">
      <c r="A7942" t="s">
        <v>176</v>
      </c>
      <c r="B7942" t="str">
        <f>VLOOKUP(C7942, olt_db!$B$2:$E$70, 2, 0)</f>
        <v>OLT-SMGN-Mega_Land</v>
      </c>
      <c r="C7942" t="s">
        <v>2034</v>
      </c>
      <c r="D7942" s="22" t="s">
        <v>3033</v>
      </c>
      <c r="E7942" s="22" t="s">
        <v>2981</v>
      </c>
      <c r="F7942" s="138">
        <v>2.96461366304555</v>
      </c>
      <c r="G7942" s="139">
        <v>99.118065617097599</v>
      </c>
      <c r="H7942" s="100">
        <f>ACOS(COS(RADIANS(90-F7943)) * COS(RADIANS(90-F7942)) + SIN(RADIANS(90-F7943)) * SIN(RADIANS(90-F7942)) * COS(RADIANS(G7943-G7942))) * 6371392 * IFERROR(IF(AVERAGEIF('TT History'!$B:$B, D7942, 'TT History'!$E:$E) &gt; 9.8%, 1.1205, IF(AVERAGEIF('TT History'!$B:$B, D7942, 'TT History'!$E:$E) &gt;= 8.5%, 1.1055, 1.0525)), 1.0525)</f>
        <v>32.061155618241251</v>
      </c>
    </row>
    <row r="7943" spans="1:8" x14ac:dyDescent="0.25">
      <c r="A7943" t="s">
        <v>176</v>
      </c>
      <c r="B7943" t="str">
        <f>VLOOKUP(C7943, olt_db!$B$2:$E$70, 2, 0)</f>
        <v>OLT-SMGN-Mega_Land</v>
      </c>
      <c r="C7943" t="s">
        <v>2034</v>
      </c>
      <c r="D7943" s="22" t="s">
        <v>3033</v>
      </c>
      <c r="E7943" s="22" t="s">
        <v>2982</v>
      </c>
      <c r="F7943" s="138">
        <v>2.9647348971116498</v>
      </c>
      <c r="G7943" s="139">
        <v>99.117819641372293</v>
      </c>
      <c r="H7943" s="100">
        <f>ACOS(COS(RADIANS(90-F7944)) * COS(RADIANS(90-F7943)) + SIN(RADIANS(90-F7944)) * SIN(RADIANS(90-F7943)) * COS(RADIANS(G7944-G7943))) * 6371392 * IFERROR(IF(AVERAGEIF('TT History'!$B:$B, D7943, 'TT History'!$E:$E) &gt; 9.8%, 1.1205, IF(AVERAGEIF('TT History'!$B:$B, D7943, 'TT History'!$E:$E) &gt;= 8.5%, 1.1055, 1.0525)), 1.0525)</f>
        <v>28.52134949834107</v>
      </c>
    </row>
    <row r="7944" spans="1:8" x14ac:dyDescent="0.25">
      <c r="A7944" t="s">
        <v>176</v>
      </c>
      <c r="B7944" t="str">
        <f>VLOOKUP(C7944, olt_db!$B$2:$E$70, 2, 0)</f>
        <v>OLT-SMGN-Mega_Land</v>
      </c>
      <c r="C7944" t="s">
        <v>2034</v>
      </c>
      <c r="D7944" s="22" t="s">
        <v>3033</v>
      </c>
      <c r="E7944" s="22" t="s">
        <v>2983</v>
      </c>
      <c r="F7944" s="138">
        <v>2.9648460614641499</v>
      </c>
      <c r="G7944" s="139">
        <v>99.1176024926163</v>
      </c>
      <c r="H7944" s="100">
        <f>ACOS(COS(RADIANS(90-F7945)) * COS(RADIANS(90-F7944)) + SIN(RADIANS(90-F7945)) * SIN(RADIANS(90-F7944)) * COS(RADIANS(G7945-G7944))) * 6371392 * IFERROR(IF(AVERAGEIF('TT History'!$B:$B, D7944, 'TT History'!$E:$E) &gt; 9.8%, 1.1205, IF(AVERAGEIF('TT History'!$B:$B, D7944, 'TT History'!$E:$E) &gt;= 8.5%, 1.1055, 1.0525)), 1.0525)</f>
        <v>34.280143745484601</v>
      </c>
    </row>
    <row r="7945" spans="1:8" x14ac:dyDescent="0.25">
      <c r="A7945" t="s">
        <v>176</v>
      </c>
      <c r="B7945" t="str">
        <f>VLOOKUP(C7945, olt_db!$B$2:$E$70, 2, 0)</f>
        <v>OLT-SMGN-Mega_Land</v>
      </c>
      <c r="C7945" t="s">
        <v>2034</v>
      </c>
      <c r="D7945" s="22" t="s">
        <v>3033</v>
      </c>
      <c r="E7945" s="22" t="s">
        <v>2984</v>
      </c>
      <c r="F7945" s="138">
        <v>2.9649717449533699</v>
      </c>
      <c r="G7945" s="139">
        <v>99.117337580215207</v>
      </c>
      <c r="H7945" s="100">
        <f>ACOS(COS(RADIANS(90-F7946)) * COS(RADIANS(90-F7945)) + SIN(RADIANS(90-F7946)) * SIN(RADIANS(90-F7945)) * COS(RADIANS(G7946-G7945))) * 6371392 * IFERROR(IF(AVERAGEIF('TT History'!$B:$B, D7945, 'TT History'!$E:$E) &gt; 9.8%, 1.1205, IF(AVERAGEIF('TT History'!$B:$B, D7945, 'TT History'!$E:$E) &gt;= 8.5%, 1.1055, 1.0525)), 1.0525)</f>
        <v>31.526312767530392</v>
      </c>
    </row>
    <row r="7946" spans="1:8" x14ac:dyDescent="0.25">
      <c r="A7946" t="s">
        <v>176</v>
      </c>
      <c r="B7946" t="str">
        <f>VLOOKUP(C7946, olt_db!$B$2:$E$70, 2, 0)</f>
        <v>OLT-SMGN-Mega_Land</v>
      </c>
      <c r="C7946" t="s">
        <v>2034</v>
      </c>
      <c r="D7946" s="22" t="s">
        <v>3033</v>
      </c>
      <c r="E7946" s="22" t="s">
        <v>2985</v>
      </c>
      <c r="F7946" s="138">
        <v>2.96510182278403</v>
      </c>
      <c r="G7946" s="139">
        <v>99.117101390086802</v>
      </c>
      <c r="H7946" s="100">
        <f>ACOS(COS(RADIANS(90-F7947)) * COS(RADIANS(90-F7946)) + SIN(RADIANS(90-F7947)) * SIN(RADIANS(90-F7946)) * COS(RADIANS(G7947-G7946))) * 6371392 * IFERROR(IF(AVERAGEIF('TT History'!$B:$B, D7946, 'TT History'!$E:$E) &gt; 9.8%, 1.1205, IF(AVERAGEIF('TT History'!$B:$B, D7946, 'TT History'!$E:$E) &gt;= 8.5%, 1.1055, 1.0525)), 1.0525)</f>
        <v>36.601543287197273</v>
      </c>
    </row>
    <row r="7947" spans="1:8" x14ac:dyDescent="0.25">
      <c r="A7947" t="s">
        <v>176</v>
      </c>
      <c r="B7947" t="str">
        <f>VLOOKUP(C7947, olt_db!$B$2:$E$70, 2, 0)</f>
        <v>OLT-SMGN-Mega_Land</v>
      </c>
      <c r="C7947" t="s">
        <v>2034</v>
      </c>
      <c r="D7947" s="22" t="s">
        <v>3033</v>
      </c>
      <c r="E7947" s="22" t="s">
        <v>2986</v>
      </c>
      <c r="F7947" s="138">
        <v>2.9652416112172602</v>
      </c>
      <c r="G7947" s="139">
        <v>99.116821269873398</v>
      </c>
      <c r="H7947" s="100">
        <f>ACOS(COS(RADIANS(90-F7948)) * COS(RADIANS(90-F7947)) + SIN(RADIANS(90-F7948)) * SIN(RADIANS(90-F7947)) * COS(RADIANS(G7948-G7947))) * 6371392 * IFERROR(IF(AVERAGEIF('TT History'!$B:$B, D7947, 'TT History'!$E:$E) &gt; 9.8%, 1.1205, IF(AVERAGEIF('TT History'!$B:$B, D7947, 'TT History'!$E:$E) &gt;= 8.5%, 1.1055, 1.0525)), 1.0525)</f>
        <v>29.577962512969972</v>
      </c>
    </row>
    <row r="7948" spans="1:8" x14ac:dyDescent="0.25">
      <c r="A7948" t="s">
        <v>176</v>
      </c>
      <c r="B7948" t="str">
        <f>VLOOKUP(C7948, olt_db!$B$2:$E$70, 2, 0)</f>
        <v>OLT-SMGN-Mega_Land</v>
      </c>
      <c r="C7948" t="s">
        <v>2034</v>
      </c>
      <c r="D7948" s="22" t="s">
        <v>3033</v>
      </c>
      <c r="E7948" s="22" t="s">
        <v>2987</v>
      </c>
      <c r="F7948" s="138">
        <v>2.96535391953093</v>
      </c>
      <c r="G7948" s="139">
        <v>99.116594575089195</v>
      </c>
      <c r="H7948" s="100">
        <f>ACOS(COS(RADIANS(90-F7949)) * COS(RADIANS(90-F7948)) + SIN(RADIANS(90-F7949)) * SIN(RADIANS(90-F7948)) * COS(RADIANS(G7949-G7948))) * 6371392 * IFERROR(IF(AVERAGEIF('TT History'!$B:$B, D7948, 'TT History'!$E:$E) &gt; 9.8%, 1.1205, IF(AVERAGEIF('TT History'!$B:$B, D7948, 'TT History'!$E:$E) &gt;= 8.5%, 1.1055, 1.0525)), 1.0525)</f>
        <v>21.542937967607326</v>
      </c>
    </row>
    <row r="7949" spans="1:8" x14ac:dyDescent="0.25">
      <c r="A7949" t="s">
        <v>176</v>
      </c>
      <c r="B7949" t="str">
        <f>VLOOKUP(C7949, olt_db!$B$2:$E$70, 2, 0)</f>
        <v>OLT-SMGN-Mega_Land</v>
      </c>
      <c r="C7949" t="s">
        <v>2034</v>
      </c>
      <c r="D7949" s="22" t="s">
        <v>3033</v>
      </c>
      <c r="E7949" s="22" t="s">
        <v>2988</v>
      </c>
      <c r="F7949" s="138">
        <v>2.9654382232167298</v>
      </c>
      <c r="G7949" s="139">
        <v>99.116430729945705</v>
      </c>
      <c r="H7949" s="100">
        <f>ACOS(COS(RADIANS(90-F7950)) * COS(RADIANS(90-F7949)) + SIN(RADIANS(90-F7950)) * SIN(RADIANS(90-F7949)) * COS(RADIANS(G7950-G7949))) * 6371392 * IFERROR(IF(AVERAGEIF('TT History'!$B:$B, D7949, 'TT History'!$E:$E) &gt; 9.8%, 1.1205, IF(AVERAGEIF('TT History'!$B:$B, D7949, 'TT History'!$E:$E) &gt;= 8.5%, 1.1055, 1.0525)), 1.0525)</f>
        <v>29.692856297520557</v>
      </c>
    </row>
    <row r="7950" spans="1:8" x14ac:dyDescent="0.25">
      <c r="A7950" t="s">
        <v>176</v>
      </c>
      <c r="B7950" t="str">
        <f>VLOOKUP(C7950, olt_db!$B$2:$E$70, 2, 0)</f>
        <v>OLT-SMGN-Mega_Land</v>
      </c>
      <c r="C7950" t="s">
        <v>2034</v>
      </c>
      <c r="D7950" s="22" t="s">
        <v>3033</v>
      </c>
      <c r="E7950" s="22" t="s">
        <v>2989</v>
      </c>
      <c r="F7950" s="138">
        <v>2.96556874917147</v>
      </c>
      <c r="G7950" s="139">
        <v>99.116212894904294</v>
      </c>
      <c r="H7950" s="100">
        <f>ACOS(COS(RADIANS(90-F7951)) * COS(RADIANS(90-F7950)) + SIN(RADIANS(90-F7951)) * SIN(RADIANS(90-F7950)) * COS(RADIANS(G7951-G7950))) * 6371392 * IFERROR(IF(AVERAGEIF('TT History'!$B:$B, D7950, 'TT History'!$E:$E) &gt; 9.8%, 1.1205, IF(AVERAGEIF('TT History'!$B:$B, D7950, 'TT History'!$E:$E) &gt;= 8.5%, 1.1055, 1.0525)), 1.0525)</f>
        <v>30.429257574147851</v>
      </c>
    </row>
    <row r="7951" spans="1:8" x14ac:dyDescent="0.25">
      <c r="A7951" t="s">
        <v>176</v>
      </c>
      <c r="B7951" t="str">
        <f>VLOOKUP(C7951, olt_db!$B$2:$E$70, 2, 0)</f>
        <v>OLT-SMGN-Mega_Land</v>
      </c>
      <c r="C7951" t="s">
        <v>2034</v>
      </c>
      <c r="D7951" s="22" t="s">
        <v>3033</v>
      </c>
      <c r="E7951" s="22" t="s">
        <v>2990</v>
      </c>
      <c r="F7951" s="138">
        <v>2.96568376904853</v>
      </c>
      <c r="G7951" s="139">
        <v>99.115979417122801</v>
      </c>
      <c r="H7951" s="100">
        <f>ACOS(COS(RADIANS(90-F7952)) * COS(RADIANS(90-F7951)) + SIN(RADIANS(90-F7952)) * SIN(RADIANS(90-F7951)) * COS(RADIANS(G7952-G7951))) * 6371392 * IFERROR(IF(AVERAGEIF('TT History'!$B:$B, D7951, 'TT History'!$E:$E) &gt; 9.8%, 1.1205, IF(AVERAGEIF('TT History'!$B:$B, D7951, 'TT History'!$E:$E) &gt;= 8.5%, 1.1055, 1.0525)), 1.0525)</f>
        <v>40.715339066237526</v>
      </c>
    </row>
    <row r="7952" spans="1:8" x14ac:dyDescent="0.25">
      <c r="A7952" t="s">
        <v>176</v>
      </c>
      <c r="B7952" t="str">
        <f>VLOOKUP(C7952, olt_db!$B$2:$E$70, 2, 0)</f>
        <v>OLT-SMGN-Mega_Land</v>
      </c>
      <c r="C7952" t="s">
        <v>2034</v>
      </c>
      <c r="D7952" s="22" t="s">
        <v>3033</v>
      </c>
      <c r="E7952" s="22" t="s">
        <v>2991</v>
      </c>
      <c r="F7952" s="138">
        <v>2.9658468592564602</v>
      </c>
      <c r="G7952" s="139">
        <v>99.115671726626104</v>
      </c>
      <c r="H7952" s="100">
        <f>ACOS(COS(RADIANS(90-F7953)) * COS(RADIANS(90-F7952)) + SIN(RADIANS(90-F7953)) * SIN(RADIANS(90-F7952)) * COS(RADIANS(G7953-G7952))) * 6371392 * IFERROR(IF(AVERAGEIF('TT History'!$B:$B, D7952, 'TT History'!$E:$E) &gt; 9.8%, 1.1205, IF(AVERAGEIF('TT History'!$B:$B, D7952, 'TT History'!$E:$E) &gt;= 8.5%, 1.1055, 1.0525)), 1.0525)</f>
        <v>29.823382350558347</v>
      </c>
    </row>
    <row r="7953" spans="1:8" x14ac:dyDescent="0.25">
      <c r="A7953" t="s">
        <v>176</v>
      </c>
      <c r="B7953" t="str">
        <f>VLOOKUP(C7953, olt_db!$B$2:$E$70, 2, 0)</f>
        <v>OLT-SMGN-Mega_Land</v>
      </c>
      <c r="C7953" t="s">
        <v>2034</v>
      </c>
      <c r="D7953" s="22" t="s">
        <v>3033</v>
      </c>
      <c r="E7953" s="22" t="s">
        <v>2992</v>
      </c>
      <c r="F7953" s="138">
        <v>2.9659586626135899</v>
      </c>
      <c r="G7953" s="139">
        <v>99.115442444266506</v>
      </c>
      <c r="H7953" s="100">
        <f>ACOS(COS(RADIANS(90-F7954)) * COS(RADIANS(90-F7953)) + SIN(RADIANS(90-F7954)) * SIN(RADIANS(90-F7953)) * COS(RADIANS(G7954-G7953))) * 6371392 * IFERROR(IF(AVERAGEIF('TT History'!$B:$B, D7953, 'TT History'!$E:$E) &gt; 9.8%, 1.1205, IF(AVERAGEIF('TT History'!$B:$B, D7953, 'TT History'!$E:$E) &gt;= 8.5%, 1.1055, 1.0525)), 1.0525)</f>
        <v>38.398854516802075</v>
      </c>
    </row>
    <row r="7954" spans="1:8" x14ac:dyDescent="0.25">
      <c r="A7954" t="s">
        <v>176</v>
      </c>
      <c r="B7954" t="str">
        <f>VLOOKUP(C7954, olt_db!$B$2:$E$70, 2, 0)</f>
        <v>OLT-SMGN-Mega_Land</v>
      </c>
      <c r="C7954" t="s">
        <v>2034</v>
      </c>
      <c r="D7954" s="22" t="s">
        <v>3033</v>
      </c>
      <c r="E7954" s="22" t="s">
        <v>2993</v>
      </c>
      <c r="F7954" s="138">
        <v>2.9661130385712502</v>
      </c>
      <c r="G7954" s="139">
        <v>99.115152561771097</v>
      </c>
      <c r="H7954" s="100">
        <f>ACOS(COS(RADIANS(90-F7955)) * COS(RADIANS(90-F7954)) + SIN(RADIANS(90-F7955)) * SIN(RADIANS(90-F7954)) * COS(RADIANS(G7955-G7954))) * 6371392 * IFERROR(IF(AVERAGEIF('TT History'!$B:$B, D7954, 'TT History'!$E:$E) &gt; 9.8%, 1.1205, IF(AVERAGEIF('TT History'!$B:$B, D7954, 'TT History'!$E:$E) &gt;= 8.5%, 1.1055, 1.0525)), 1.0525)</f>
        <v>34.138873201661127</v>
      </c>
    </row>
    <row r="7955" spans="1:8" x14ac:dyDescent="0.25">
      <c r="A7955" t="s">
        <v>176</v>
      </c>
      <c r="B7955" t="str">
        <f>VLOOKUP(C7955, olt_db!$B$2:$E$70, 2, 0)</f>
        <v>OLT-SMGN-Mega_Land</v>
      </c>
      <c r="C7955" t="s">
        <v>2034</v>
      </c>
      <c r="D7955" s="22" t="s">
        <v>3033</v>
      </c>
      <c r="E7955" s="22" t="s">
        <v>2994</v>
      </c>
      <c r="F7955" s="138">
        <v>2.9662405281808502</v>
      </c>
      <c r="G7955" s="139">
        <v>99.114889860676598</v>
      </c>
      <c r="H7955" s="100">
        <f>ACOS(COS(RADIANS(90-F7956)) * COS(RADIANS(90-F7955)) + SIN(RADIANS(90-F7956)) * SIN(RADIANS(90-F7955)) * COS(RADIANS(G7956-G7955))) * 6371392 * IFERROR(IF(AVERAGEIF('TT History'!$B:$B, D7955, 'TT History'!$E:$E) &gt; 9.8%, 1.1205, IF(AVERAGEIF('TT History'!$B:$B, D7955, 'TT History'!$E:$E) &gt;= 8.5%, 1.1055, 1.0525)), 1.0525)</f>
        <v>30.848847442751612</v>
      </c>
    </row>
    <row r="7956" spans="1:8" x14ac:dyDescent="0.25">
      <c r="A7956" t="s">
        <v>176</v>
      </c>
      <c r="B7956" t="str">
        <f>VLOOKUP(C7956, olt_db!$B$2:$E$70, 2, 0)</f>
        <v>OLT-SMGN-Mega_Land</v>
      </c>
      <c r="C7956" t="s">
        <v>2034</v>
      </c>
      <c r="D7956" s="22" t="s">
        <v>3033</v>
      </c>
      <c r="E7956" s="22" t="s">
        <v>2995</v>
      </c>
      <c r="F7956" s="138">
        <v>2.9663569894974202</v>
      </c>
      <c r="G7956" s="139">
        <v>99.114653093517504</v>
      </c>
      <c r="H7956" s="100">
        <f>ACOS(COS(RADIANS(90-F7957)) * COS(RADIANS(90-F7956)) + SIN(RADIANS(90-F7957)) * SIN(RADIANS(90-F7956)) * COS(RADIANS(G7957-G7956))) * 6371392 * IFERROR(IF(AVERAGEIF('TT History'!$B:$B, D7956, 'TT History'!$E:$E) &gt; 9.8%, 1.1205, IF(AVERAGEIF('TT History'!$B:$B, D7956, 'TT History'!$E:$E) &gt;= 8.5%, 1.1055, 1.0525)), 1.0525)</f>
        <v>27.88567424288517</v>
      </c>
    </row>
    <row r="7957" spans="1:8" x14ac:dyDescent="0.25">
      <c r="A7957" t="s">
        <v>176</v>
      </c>
      <c r="B7957" t="str">
        <f>VLOOKUP(C7957, olt_db!$B$2:$E$70, 2, 0)</f>
        <v>OLT-SMGN-Mega_Land</v>
      </c>
      <c r="C7957" t="s">
        <v>2034</v>
      </c>
      <c r="D7957" s="22" t="s">
        <v>3033</v>
      </c>
      <c r="E7957" s="22" t="s">
        <v>2996</v>
      </c>
      <c r="F7957" s="138">
        <v>2.9664745368400198</v>
      </c>
      <c r="G7957" s="139">
        <v>99.1144455741223</v>
      </c>
      <c r="H7957" s="100">
        <f>ACOS(COS(RADIANS(90-F7958)) * COS(RADIANS(90-F7957)) + SIN(RADIANS(90-F7958)) * SIN(RADIANS(90-F7957)) * COS(RADIANS(G7958-G7957))) * 6371392 * IFERROR(IF(AVERAGEIF('TT History'!$B:$B, D7957, 'TT History'!$E:$E) &gt; 9.8%, 1.1205, IF(AVERAGEIF('TT History'!$B:$B, D7957, 'TT History'!$E:$E) &gt;= 8.5%, 1.1055, 1.0525)), 1.0525)</f>
        <v>39.478939193935652</v>
      </c>
    </row>
    <row r="7958" spans="1:8" x14ac:dyDescent="0.25">
      <c r="A7958" t="s">
        <v>176</v>
      </c>
      <c r="B7958" t="str">
        <f>VLOOKUP(C7958, olt_db!$B$2:$E$70, 2, 0)</f>
        <v>OLT-SMGN-Mega_Land</v>
      </c>
      <c r="C7958" t="s">
        <v>2034</v>
      </c>
      <c r="D7958" s="22" t="s">
        <v>3033</v>
      </c>
      <c r="E7958" s="22" t="s">
        <v>2997</v>
      </c>
      <c r="F7958" s="138">
        <v>2.96662540632465</v>
      </c>
      <c r="G7958" s="139">
        <v>99.114143478983706</v>
      </c>
      <c r="H7958" s="100">
        <f>ACOS(COS(RADIANS(90-F7959)) * COS(RADIANS(90-F7958)) + SIN(RADIANS(90-F7959)) * SIN(RADIANS(90-F7958)) * COS(RADIANS(G7959-G7958))) * 6371392 * IFERROR(IF(AVERAGEIF('TT History'!$B:$B, D7958, 'TT History'!$E:$E) &gt; 9.8%, 1.1205, IF(AVERAGEIF('TT History'!$B:$B, D7958, 'TT History'!$E:$E) &gt;= 8.5%, 1.1055, 1.0525)), 1.0525)</f>
        <v>33.617782431303269</v>
      </c>
    </row>
    <row r="7959" spans="1:8" x14ac:dyDescent="0.25">
      <c r="A7959" t="s">
        <v>176</v>
      </c>
      <c r="B7959" t="str">
        <f>VLOOKUP(C7959, olt_db!$B$2:$E$70, 2, 0)</f>
        <v>OLT-SMGN-Mega_Land</v>
      </c>
      <c r="C7959" t="s">
        <v>2034</v>
      </c>
      <c r="D7959" s="22" t="s">
        <v>3033</v>
      </c>
      <c r="E7959" s="22" t="s">
        <v>2998</v>
      </c>
      <c r="F7959" s="138">
        <v>2.9667600013423101</v>
      </c>
      <c r="G7959" s="139">
        <v>99.113889391311304</v>
      </c>
      <c r="H7959" s="100">
        <f>ACOS(COS(RADIANS(90-F7960)) * COS(RADIANS(90-F7959)) + SIN(RADIANS(90-F7960)) * SIN(RADIANS(90-F7959)) * COS(RADIANS(G7960-G7959))) * 6371392 * IFERROR(IF(AVERAGEIF('TT History'!$B:$B, D7959, 'TT History'!$E:$E) &gt; 9.8%, 1.1205, IF(AVERAGEIF('TT History'!$B:$B, D7959, 'TT History'!$E:$E) &gt;= 8.5%, 1.1055, 1.0525)), 1.0525)</f>
        <v>30.55010199088105</v>
      </c>
    </row>
    <row r="7960" spans="1:8" x14ac:dyDescent="0.25">
      <c r="A7960" t="s">
        <v>176</v>
      </c>
      <c r="B7960" t="str">
        <f>VLOOKUP(C7960, olt_db!$B$2:$E$70, 2, 0)</f>
        <v>OLT-SMGN-Mega_Land</v>
      </c>
      <c r="C7960" t="s">
        <v>2034</v>
      </c>
      <c r="D7960" s="22" t="s">
        <v>3033</v>
      </c>
      <c r="E7960" s="22" t="s">
        <v>2999</v>
      </c>
      <c r="F7960" s="138">
        <v>2.9668742729609798</v>
      </c>
      <c r="G7960" s="139">
        <v>99.113654394828004</v>
      </c>
      <c r="H7960" s="100">
        <f>ACOS(COS(RADIANS(90-F7961)) * COS(RADIANS(90-F7960)) + SIN(RADIANS(90-F7961)) * SIN(RADIANS(90-F7960)) * COS(RADIANS(G7961-G7960))) * 6371392 * IFERROR(IF(AVERAGEIF('TT History'!$B:$B, D7960, 'TT History'!$E:$E) &gt; 9.8%, 1.1205, IF(AVERAGEIF('TT History'!$B:$B, D7960, 'TT History'!$E:$E) &gt;= 8.5%, 1.1055, 1.0525)), 1.0525)</f>
        <v>40.810137399330749</v>
      </c>
    </row>
    <row r="7961" spans="1:8" x14ac:dyDescent="0.25">
      <c r="A7961" t="s">
        <v>176</v>
      </c>
      <c r="B7961" t="str">
        <f>VLOOKUP(C7961, olt_db!$B$2:$E$70, 2, 0)</f>
        <v>OLT-SMGN-Mega_Land</v>
      </c>
      <c r="C7961" t="s">
        <v>2034</v>
      </c>
      <c r="D7961" s="22" t="s">
        <v>3033</v>
      </c>
      <c r="E7961" s="22" t="s">
        <v>3000</v>
      </c>
      <c r="F7961" s="138">
        <v>2.96701119879063</v>
      </c>
      <c r="G7961" s="139">
        <v>99.113333288840707</v>
      </c>
      <c r="H7961" s="100">
        <f>ACOS(COS(RADIANS(90-F7962)) * COS(RADIANS(90-F7961)) + SIN(RADIANS(90-F7962)) * SIN(RADIANS(90-F7961)) * COS(RADIANS(G7962-G7961))) * 6371392 * IFERROR(IF(AVERAGEIF('TT History'!$B:$B, D7961, 'TT History'!$E:$E) &gt; 9.8%, 1.1205, IF(AVERAGEIF('TT History'!$B:$B, D7961, 'TT History'!$E:$E) &gt;= 8.5%, 1.1055, 1.0525)), 1.0525)</f>
        <v>42.136365889962896</v>
      </c>
    </row>
    <row r="7962" spans="1:8" x14ac:dyDescent="0.25">
      <c r="A7962" t="s">
        <v>176</v>
      </c>
      <c r="B7962" t="str">
        <f>VLOOKUP(C7962, olt_db!$B$2:$E$70, 2, 0)</f>
        <v>OLT-SMGN-Mega_Land</v>
      </c>
      <c r="C7962" t="s">
        <v>2034</v>
      </c>
      <c r="D7962" s="22" t="s">
        <v>3033</v>
      </c>
      <c r="E7962" s="22" t="s">
        <v>3001</v>
      </c>
      <c r="F7962" s="138">
        <v>2.9671414673938301</v>
      </c>
      <c r="G7962" s="139">
        <v>99.112997216112902</v>
      </c>
      <c r="H7962" s="100">
        <f>ACOS(COS(RADIANS(90-F7963)) * COS(RADIANS(90-F7962)) + SIN(RADIANS(90-F7963)) * SIN(RADIANS(90-F7962)) * COS(RADIANS(G7963-G7962))) * 6371392 * IFERROR(IF(AVERAGEIF('TT History'!$B:$B, D7962, 'TT History'!$E:$E) &gt; 9.8%, 1.1205, IF(AVERAGEIF('TT History'!$B:$B, D7962, 'TT History'!$E:$E) &gt;= 8.5%, 1.1055, 1.0525)), 1.0525)</f>
        <v>44.398890438272893</v>
      </c>
    </row>
    <row r="7963" spans="1:8" x14ac:dyDescent="0.25">
      <c r="A7963" t="s">
        <v>176</v>
      </c>
      <c r="B7963" t="str">
        <f>VLOOKUP(C7963, olt_db!$B$2:$E$70, 2, 0)</f>
        <v>OLT-SMGN-Mega_Land</v>
      </c>
      <c r="C7963" t="s">
        <v>2034</v>
      </c>
      <c r="D7963" s="22" t="s">
        <v>3033</v>
      </c>
      <c r="E7963" s="22" t="s">
        <v>3002</v>
      </c>
      <c r="F7963" s="138">
        <v>2.96729748670047</v>
      </c>
      <c r="G7963" s="139">
        <v>99.112650973483497</v>
      </c>
      <c r="H7963" s="100">
        <f>ACOS(COS(RADIANS(90-F7964)) * COS(RADIANS(90-F7963)) + SIN(RADIANS(90-F7964)) * SIN(RADIANS(90-F7963)) * COS(RADIANS(G7964-G7963))) * 6371392 * IFERROR(IF(AVERAGEIF('TT History'!$B:$B, D7963, 'TT History'!$E:$E) &gt; 9.8%, 1.1205, IF(AVERAGEIF('TT History'!$B:$B, D7963, 'TT History'!$E:$E) &gt;= 8.5%, 1.1055, 1.0525)), 1.0525)</f>
        <v>45.734691352523221</v>
      </c>
    </row>
    <row r="7964" spans="1:8" x14ac:dyDescent="0.25">
      <c r="A7964" t="s">
        <v>176</v>
      </c>
      <c r="B7964" t="str">
        <f>VLOOKUP(C7964, olt_db!$B$2:$E$70, 2, 0)</f>
        <v>OLT-SMGN-Mega_Land</v>
      </c>
      <c r="C7964" t="s">
        <v>2034</v>
      </c>
      <c r="D7964" s="22" t="s">
        <v>3033</v>
      </c>
      <c r="E7964" s="22" t="s">
        <v>3003</v>
      </c>
      <c r="F7964" s="138">
        <v>2.9674251857084299</v>
      </c>
      <c r="G7964" s="139">
        <v>99.1122811710663</v>
      </c>
      <c r="H7964" s="100">
        <f>ACOS(COS(RADIANS(90-F7965)) * COS(RADIANS(90-F7964)) + SIN(RADIANS(90-F7965)) * SIN(RADIANS(90-F7964)) * COS(RADIANS(G7965-G7964))) * 6371392 * IFERROR(IF(AVERAGEIF('TT History'!$B:$B, D7964, 'TT History'!$E:$E) &gt; 9.8%, 1.1205, IF(AVERAGEIF('TT History'!$B:$B, D7964, 'TT History'!$E:$E) &gt;= 8.5%, 1.1055, 1.0525)), 1.0525)</f>
        <v>39.351259746504354</v>
      </c>
    </row>
    <row r="7965" spans="1:8" x14ac:dyDescent="0.25">
      <c r="A7965" t="s">
        <v>176</v>
      </c>
      <c r="B7965" t="str">
        <f>VLOOKUP(C7965, olt_db!$B$2:$E$70, 2, 0)</f>
        <v>OLT-SMGN-Mega_Land</v>
      </c>
      <c r="C7965" t="s">
        <v>2034</v>
      </c>
      <c r="D7965" s="22" t="s">
        <v>3033</v>
      </c>
      <c r="E7965" s="22" t="s">
        <v>3004</v>
      </c>
      <c r="F7965" s="138">
        <v>2.9675348292767598</v>
      </c>
      <c r="G7965" s="139">
        <v>99.1119629041428</v>
      </c>
      <c r="H7965" s="100">
        <f>ACOS(COS(RADIANS(90-F7966)) * COS(RADIANS(90-F7965)) + SIN(RADIANS(90-F7966)) * SIN(RADIANS(90-F7965)) * COS(RADIANS(G7966-G7965))) * 6371392 * IFERROR(IF(AVERAGEIF('TT History'!$B:$B, D7965, 'TT History'!$E:$E) &gt; 9.8%, 1.1205, IF(AVERAGEIF('TT History'!$B:$B, D7965, 'TT History'!$E:$E) &gt;= 8.5%, 1.1055, 1.0525)), 1.0525)</f>
        <v>38.622614324661875</v>
      </c>
    </row>
    <row r="7966" spans="1:8" x14ac:dyDescent="0.25">
      <c r="A7966" t="s">
        <v>176</v>
      </c>
      <c r="B7966" t="str">
        <f>VLOOKUP(C7966, olt_db!$B$2:$E$70, 2, 0)</f>
        <v>OLT-SMGN-Mega_Land</v>
      </c>
      <c r="C7966" t="s">
        <v>2034</v>
      </c>
      <c r="D7966" s="22" t="s">
        <v>3033</v>
      </c>
      <c r="E7966" s="22" t="s">
        <v>3005</v>
      </c>
      <c r="F7966" s="138">
        <v>2.9676319671897402</v>
      </c>
      <c r="G7966" s="139">
        <v>99.111647105972807</v>
      </c>
      <c r="H7966" s="100">
        <f>ACOS(COS(RADIANS(90-F7967)) * COS(RADIANS(90-F7966)) + SIN(RADIANS(90-F7967)) * SIN(RADIANS(90-F7966)) * COS(RADIANS(G7967-G7966))) * 6371392 * IFERROR(IF(AVERAGEIF('TT History'!$B:$B, D7966, 'TT History'!$E:$E) &gt; 9.8%, 1.1205, IF(AVERAGEIF('TT History'!$B:$B, D7966, 'TT History'!$E:$E) &gt;= 8.5%, 1.1055, 1.0525)), 1.0525)</f>
        <v>38.839429723857428</v>
      </c>
    </row>
    <row r="7967" spans="1:8" x14ac:dyDescent="0.25">
      <c r="A7967" t="s">
        <v>176</v>
      </c>
      <c r="B7967" t="str">
        <f>VLOOKUP(C7967, olt_db!$B$2:$E$70, 2, 0)</f>
        <v>OLT-SMGN-Mega_Land</v>
      </c>
      <c r="C7967" t="s">
        <v>2034</v>
      </c>
      <c r="D7967" s="22" t="s">
        <v>3033</v>
      </c>
      <c r="E7967" s="22" t="s">
        <v>3006</v>
      </c>
      <c r="F7967" s="138">
        <v>2.9677128580055698</v>
      </c>
      <c r="G7967" s="139">
        <v>99.111324834899506</v>
      </c>
      <c r="H7967" s="100">
        <f>ACOS(COS(RADIANS(90-F7968)) * COS(RADIANS(90-F7967)) + SIN(RADIANS(90-F7968)) * SIN(RADIANS(90-F7967)) * COS(RADIANS(G7968-G7967))) * 6371392 * IFERROR(IF(AVERAGEIF('TT History'!$B:$B, D7967, 'TT History'!$E:$E) &gt; 9.8%, 1.1205, IF(AVERAGEIF('TT History'!$B:$B, D7967, 'TT History'!$E:$E) &gt;= 8.5%, 1.1055, 1.0525)), 1.0525)</f>
        <v>43.133358349148608</v>
      </c>
    </row>
    <row r="7968" spans="1:8" x14ac:dyDescent="0.25">
      <c r="A7968" t="s">
        <v>176</v>
      </c>
      <c r="B7968" t="str">
        <f>VLOOKUP(C7968, olt_db!$B$2:$E$70, 2, 0)</f>
        <v>OLT-SMGN-Mega_Land</v>
      </c>
      <c r="C7968" t="s">
        <v>2034</v>
      </c>
      <c r="D7968" s="22" t="s">
        <v>3033</v>
      </c>
      <c r="E7968" s="22" t="s">
        <v>2120</v>
      </c>
      <c r="F7968" s="138">
        <v>2.9677765172430202</v>
      </c>
      <c r="G7968" s="139">
        <v>99.1109613507913</v>
      </c>
      <c r="H7968" s="100">
        <f>ACOS(COS(RADIANS(90-F7969)) * COS(RADIANS(90-F7968)) + SIN(RADIANS(90-F7969)) * SIN(RADIANS(90-F7968)) * COS(RADIANS(G7969-G7968))) * 6371392 * IFERROR(IF(AVERAGEIF('TT History'!$B:$B, D7968, 'TT History'!$E:$E) &gt; 9.8%, 1.1205, IF(AVERAGEIF('TT History'!$B:$B, D7968, 'TT History'!$E:$E) &gt;= 8.5%, 1.1055, 1.0525)), 1.0525)</f>
        <v>49.656563612453937</v>
      </c>
    </row>
    <row r="7969" spans="1:8" x14ac:dyDescent="0.25">
      <c r="A7969" t="s">
        <v>176</v>
      </c>
      <c r="B7969" t="str">
        <f>VLOOKUP(C7969, olt_db!$B$2:$E$70, 2, 0)</f>
        <v>OLT-SMGN-Mega_Land</v>
      </c>
      <c r="C7969" t="s">
        <v>2034</v>
      </c>
      <c r="D7969" s="22" t="s">
        <v>3033</v>
      </c>
      <c r="E7969" s="22" t="s">
        <v>2121</v>
      </c>
      <c r="F7969" s="138">
        <v>2.96782671205598</v>
      </c>
      <c r="G7969" s="139">
        <v>99.110539494541598</v>
      </c>
      <c r="H7969" s="100">
        <f>ACOS(COS(RADIANS(90-F7970)) * COS(RADIANS(90-F7969)) + SIN(RADIANS(90-F7970)) * SIN(RADIANS(90-F7969)) * COS(RADIANS(G7970-G7969))) * 6371392 * IFERROR(IF(AVERAGEIF('TT History'!$B:$B, D7969, 'TT History'!$E:$E) &gt; 9.8%, 1.1205, IF(AVERAGEIF('TT History'!$B:$B, D7969, 'TT History'!$E:$E) &gt;= 8.5%, 1.1055, 1.0525)), 1.0525)</f>
        <v>46.459255426321128</v>
      </c>
    </row>
    <row r="7970" spans="1:8" x14ac:dyDescent="0.25">
      <c r="A7970" t="s">
        <v>176</v>
      </c>
      <c r="B7970" t="str">
        <f>VLOOKUP(C7970, olt_db!$B$2:$E$70, 2, 0)</f>
        <v>OLT-SMGN-Mega_Land</v>
      </c>
      <c r="C7970" t="s">
        <v>2034</v>
      </c>
      <c r="D7970" s="22" t="s">
        <v>3033</v>
      </c>
      <c r="E7970" s="22" t="s">
        <v>2122</v>
      </c>
      <c r="F7970" s="138">
        <v>2.9678420672047099</v>
      </c>
      <c r="G7970" s="139">
        <v>99.110142305937501</v>
      </c>
      <c r="H7970" s="100">
        <f>ACOS(COS(RADIANS(90-F7971)) * COS(RADIANS(90-F7970)) + SIN(RADIANS(90-F7971)) * SIN(RADIANS(90-F7970)) * COS(RADIANS(G7971-G7970))) * 6371392 * IFERROR(IF(AVERAGEIF('TT History'!$B:$B, D7970, 'TT History'!$E:$E) &gt; 9.8%, 1.1205, IF(AVERAGEIF('TT History'!$B:$B, D7970, 'TT History'!$E:$E) &gt;= 8.5%, 1.1055, 1.0525)), 1.0525)</f>
        <v>38.151674073208653</v>
      </c>
    </row>
    <row r="7971" spans="1:8" x14ac:dyDescent="0.25">
      <c r="A7971" t="s">
        <v>176</v>
      </c>
      <c r="B7971" t="str">
        <f>VLOOKUP(C7971, olt_db!$B$2:$E$70, 2, 0)</f>
        <v>OLT-SMGN-Mega_Land</v>
      </c>
      <c r="C7971" t="s">
        <v>2034</v>
      </c>
      <c r="D7971" s="22" t="s">
        <v>3033</v>
      </c>
      <c r="E7971" s="22" t="s">
        <v>2123</v>
      </c>
      <c r="F7971" s="138">
        <v>2.9678171647932499</v>
      </c>
      <c r="G7971" s="139">
        <v>99.109816850452205</v>
      </c>
      <c r="H7971" s="100">
        <f>ACOS(COS(RADIANS(90-F7972)) * COS(RADIANS(90-F7971)) + SIN(RADIANS(90-F7972)) * SIN(RADIANS(90-F7971)) * COS(RADIANS(G7972-G7971))) * 6371392 * IFERROR(IF(AVERAGEIF('TT History'!$B:$B, D7971, 'TT History'!$E:$E) &gt; 9.8%, 1.1205, IF(AVERAGEIF('TT History'!$B:$B, D7971, 'TT History'!$E:$E) &gt;= 8.5%, 1.1055, 1.0525)), 1.0525)</f>
        <v>34.694749250477365</v>
      </c>
    </row>
    <row r="7972" spans="1:8" x14ac:dyDescent="0.25">
      <c r="A7972" t="s">
        <v>176</v>
      </c>
      <c r="B7972" t="str">
        <f>VLOOKUP(C7972, olt_db!$B$2:$E$70, 2, 0)</f>
        <v>OLT-SMGN-Mega_Land</v>
      </c>
      <c r="C7972" t="s">
        <v>2034</v>
      </c>
      <c r="D7972" s="22" t="s">
        <v>3033</v>
      </c>
      <c r="E7972" s="22" t="s">
        <v>2124</v>
      </c>
      <c r="F7972" s="138">
        <v>2.96780978162329</v>
      </c>
      <c r="G7972" s="139">
        <v>99.1095201076308</v>
      </c>
      <c r="H7972" s="100">
        <f>ACOS(COS(RADIANS(90-F7973)) * COS(RADIANS(90-F7972)) + SIN(RADIANS(90-F7973)) * SIN(RADIANS(90-F7972)) * COS(RADIANS(G7973-G7972))) * 6371392 * IFERROR(IF(AVERAGEIF('TT History'!$B:$B, D7972, 'TT History'!$E:$E) &gt; 9.8%, 1.1205, IF(AVERAGEIF('TT History'!$B:$B, D7972, 'TT History'!$E:$E) &gt;= 8.5%, 1.1055, 1.0525)), 1.0525)</f>
        <v>33.714027280814406</v>
      </c>
    </row>
    <row r="7973" spans="1:8" x14ac:dyDescent="0.25">
      <c r="A7973" t="s">
        <v>176</v>
      </c>
      <c r="B7973" t="str">
        <f>VLOOKUP(C7973, olt_db!$B$2:$E$70, 2, 0)</f>
        <v>OLT-SMGN-Mega_Land</v>
      </c>
      <c r="C7973" t="s">
        <v>2034</v>
      </c>
      <c r="D7973" s="22" t="s">
        <v>3033</v>
      </c>
      <c r="E7973" s="22" t="s">
        <v>2125</v>
      </c>
      <c r="F7973" s="138">
        <v>2.9678037761678602</v>
      </c>
      <c r="G7973" s="139">
        <v>99.109231726713503</v>
      </c>
      <c r="H7973" s="100">
        <f>ACOS(COS(RADIANS(90-F7974)) * COS(RADIANS(90-F7973)) + SIN(RADIANS(90-F7974)) * SIN(RADIANS(90-F7973)) * COS(RADIANS(G7974-G7973))) * 6371392 * IFERROR(IF(AVERAGEIF('TT History'!$B:$B, D7973, 'TT History'!$E:$E) &gt; 9.8%, 1.1205, IF(AVERAGEIF('TT History'!$B:$B, D7973, 'TT History'!$E:$E) &gt;= 8.5%, 1.1055, 1.0525)), 1.0525)</f>
        <v>41.344550629912582</v>
      </c>
    </row>
    <row r="7974" spans="1:8" x14ac:dyDescent="0.25">
      <c r="A7974" t="s">
        <v>176</v>
      </c>
      <c r="B7974" t="str">
        <f>VLOOKUP(C7974, olt_db!$B$2:$E$70, 2, 0)</f>
        <v>OLT-SMGN-Mega_Land</v>
      </c>
      <c r="C7974" t="s">
        <v>2034</v>
      </c>
      <c r="D7974" s="22" t="s">
        <v>3033</v>
      </c>
      <c r="E7974" s="22" t="s">
        <v>2126</v>
      </c>
      <c r="F7974" s="138">
        <v>2.9677622345176</v>
      </c>
      <c r="G7974" s="139">
        <v>99.108880453812304</v>
      </c>
      <c r="H7974" s="100">
        <f>ACOS(COS(RADIANS(90-F7975)) * COS(RADIANS(90-F7974)) + SIN(RADIANS(90-F7975)) * SIN(RADIANS(90-F7974)) * COS(RADIANS(G7975-G7974))) * 6371392 * IFERROR(IF(AVERAGEIF('TT History'!$B:$B, D7974, 'TT History'!$E:$E) &gt; 9.8%, 1.1205, IF(AVERAGEIF('TT History'!$B:$B, D7974, 'TT History'!$E:$E) &gt;= 8.5%, 1.1055, 1.0525)), 1.0525)</f>
        <v>65.502702733459387</v>
      </c>
    </row>
    <row r="7975" spans="1:8" x14ac:dyDescent="0.25">
      <c r="A7975" t="s">
        <v>176</v>
      </c>
      <c r="B7975" t="str">
        <f>VLOOKUP(C7975, olt_db!$B$2:$E$70, 2, 0)</f>
        <v>OLT-SMGN-Mega_Land</v>
      </c>
      <c r="C7975" t="s">
        <v>2034</v>
      </c>
      <c r="D7975" s="22" t="s">
        <v>3033</v>
      </c>
      <c r="E7975" s="22" t="s">
        <v>2127</v>
      </c>
      <c r="F7975" s="138">
        <v>2.9677413929688599</v>
      </c>
      <c r="G7975" s="139">
        <v>99.108320429445399</v>
      </c>
      <c r="H7975" s="100">
        <f>ACOS(COS(RADIANS(90-F7976)) * COS(RADIANS(90-F7975)) + SIN(RADIANS(90-F7976)) * SIN(RADIANS(90-F7975)) * COS(RADIANS(G7976-G7975))) * 6371392 * IFERROR(IF(AVERAGEIF('TT History'!$B:$B, D7975, 'TT History'!$E:$E) &gt; 9.8%, 1.1205, IF(AVERAGEIF('TT History'!$B:$B, D7975, 'TT History'!$E:$E) &gt;= 8.5%, 1.1055, 1.0525)), 1.0525)</f>
        <v>56.009495888004487</v>
      </c>
    </row>
    <row r="7976" spans="1:8" x14ac:dyDescent="0.25">
      <c r="A7976" t="s">
        <v>176</v>
      </c>
      <c r="B7976" t="str">
        <f>VLOOKUP(C7976, olt_db!$B$2:$E$70, 2, 0)</f>
        <v>OLT-SMGN-Mega_Land</v>
      </c>
      <c r="C7976" t="s">
        <v>2034</v>
      </c>
      <c r="D7976" s="22" t="s">
        <v>3033</v>
      </c>
      <c r="E7976" s="22" t="s">
        <v>2128</v>
      </c>
      <c r="F7976" s="138">
        <v>2.9677115218800099</v>
      </c>
      <c r="G7976" s="139">
        <v>99.107842170612301</v>
      </c>
      <c r="H7976" s="100">
        <f>ACOS(COS(RADIANS(90-F7977)) * COS(RADIANS(90-F7976)) + SIN(RADIANS(90-F7977)) * SIN(RADIANS(90-F7976)) * COS(RADIANS(G7977-G7976))) * 6371392 * IFERROR(IF(AVERAGEIF('TT History'!$B:$B, D7976, 'TT History'!$E:$E) &gt; 9.8%, 1.1205, IF(AVERAGEIF('TT History'!$B:$B, D7976, 'TT History'!$E:$E) &gt;= 8.5%, 1.1055, 1.0525)), 1.0525)</f>
        <v>58.941337301397311</v>
      </c>
    </row>
    <row r="7977" spans="1:8" x14ac:dyDescent="0.25">
      <c r="A7977" t="s">
        <v>176</v>
      </c>
      <c r="B7977" t="str">
        <f>VLOOKUP(C7977, olt_db!$B$2:$E$70, 2, 0)</f>
        <v>OLT-SMGN-Mega_Land</v>
      </c>
      <c r="C7977" t="s">
        <v>2034</v>
      </c>
      <c r="D7977" s="22" t="s">
        <v>3033</v>
      </c>
      <c r="E7977" s="22" t="s">
        <v>2129</v>
      </c>
      <c r="F7977" s="138">
        <v>2.9676872315753</v>
      </c>
      <c r="G7977" s="139">
        <v>99.107338481153903</v>
      </c>
      <c r="H7977" s="100">
        <f>ACOS(COS(RADIANS(90-F7978)) * COS(RADIANS(90-F7977)) + SIN(RADIANS(90-F7978)) * SIN(RADIANS(90-F7977)) * COS(RADIANS(G7978-G7977))) * 6371392 * IFERROR(IF(AVERAGEIF('TT History'!$B:$B, D7977, 'TT History'!$E:$E) &gt; 9.8%, 1.1205, IF(AVERAGEIF('TT History'!$B:$B, D7977, 'TT History'!$E:$E) &gt;= 8.5%, 1.1055, 1.0525)), 1.0525)</f>
        <v>89.055754973459557</v>
      </c>
    </row>
    <row r="7978" spans="1:8" x14ac:dyDescent="0.25">
      <c r="A7978" t="s">
        <v>176</v>
      </c>
      <c r="B7978" t="str">
        <f>VLOOKUP(C7978, olt_db!$B$2:$E$70, 2, 0)</f>
        <v>OLT-SMGN-Mega_Land</v>
      </c>
      <c r="C7978" t="s">
        <v>2034</v>
      </c>
      <c r="D7978" s="22" t="s">
        <v>3033</v>
      </c>
      <c r="E7978" s="22" t="s">
        <v>2130</v>
      </c>
      <c r="F7978" s="138">
        <v>2.9676470414662499</v>
      </c>
      <c r="G7978" s="139">
        <v>99.106577621614903</v>
      </c>
      <c r="H7978" s="100">
        <f>ACOS(COS(RADIANS(90-F7979)) * COS(RADIANS(90-F7978)) + SIN(RADIANS(90-F7979)) * SIN(RADIANS(90-F7978)) * COS(RADIANS(G7979-G7978))) * 6371392 * IFERROR(IF(AVERAGEIF('TT History'!$B:$B, D7978, 'TT History'!$E:$E) &gt; 9.8%, 1.1205, IF(AVERAGEIF('TT History'!$B:$B, D7978, 'TT History'!$E:$E) &gt;= 8.5%, 1.1055, 1.0525)), 1.0525)</f>
        <v>75.629515077813281</v>
      </c>
    </row>
    <row r="7979" spans="1:8" x14ac:dyDescent="0.25">
      <c r="A7979" t="s">
        <v>176</v>
      </c>
      <c r="B7979" t="str">
        <f>VLOOKUP(C7979, olt_db!$B$2:$E$70, 2, 0)</f>
        <v>OLT-SMGN-Mega_Land</v>
      </c>
      <c r="C7979" t="s">
        <v>2034</v>
      </c>
      <c r="D7979" s="22" t="s">
        <v>3033</v>
      </c>
      <c r="E7979" s="22" t="s">
        <v>2131</v>
      </c>
      <c r="F7979" s="138">
        <v>2.96761256837459</v>
      </c>
      <c r="G7979" s="139">
        <v>99.105931489625505</v>
      </c>
      <c r="H7979" s="100">
        <f>ACOS(COS(RADIANS(90-F7980)) * COS(RADIANS(90-F7979)) + SIN(RADIANS(90-F7980)) * SIN(RADIANS(90-F7979)) * COS(RADIANS(G7980-G7979))) * 6371392 * IFERROR(IF(AVERAGEIF('TT History'!$B:$B, D7979, 'TT History'!$E:$E) &gt; 9.8%, 1.1205, IF(AVERAGEIF('TT History'!$B:$B, D7979, 'TT History'!$E:$E) &gt;= 8.5%, 1.1055, 1.0525)), 1.0525)</f>
        <v>56.672588151114446</v>
      </c>
    </row>
    <row r="7980" spans="1:8" x14ac:dyDescent="0.25">
      <c r="A7980" t="s">
        <v>176</v>
      </c>
      <c r="B7980" t="str">
        <f>VLOOKUP(C7980, olt_db!$B$2:$E$70, 2, 0)</f>
        <v>OLT-SMGN-Mega_Land</v>
      </c>
      <c r="C7980" t="s">
        <v>2034</v>
      </c>
      <c r="D7980" s="22" t="s">
        <v>3033</v>
      </c>
      <c r="E7980" s="22" t="s">
        <v>2132</v>
      </c>
      <c r="F7980" s="138">
        <v>2.9676095005080998</v>
      </c>
      <c r="G7980" s="139">
        <v>99.105446634167393</v>
      </c>
      <c r="H7980" s="100">
        <f>ACOS(COS(RADIANS(90-F7981)) * COS(RADIANS(90-F7980)) + SIN(RADIANS(90-F7981)) * SIN(RADIANS(90-F7980)) * COS(RADIANS(G7981-G7980))) * 6371392 * IFERROR(IF(AVERAGEIF('TT History'!$B:$B, D7980, 'TT History'!$E:$E) &gt; 9.8%, 1.1205, IF(AVERAGEIF('TT History'!$B:$B, D7980, 'TT History'!$E:$E) &gt;= 8.5%, 1.1055, 1.0525)), 1.0525)</f>
        <v>105.42363267655065</v>
      </c>
    </row>
    <row r="7981" spans="1:8" x14ac:dyDescent="0.25">
      <c r="A7981" t="s">
        <v>176</v>
      </c>
      <c r="B7981" t="str">
        <f>VLOOKUP(C7981, olt_db!$B$2:$E$70, 2, 0)</f>
        <v>OLT-SMGN-Mega_Land</v>
      </c>
      <c r="C7981" t="s">
        <v>2034</v>
      </c>
      <c r="D7981" s="22" t="s">
        <v>3033</v>
      </c>
      <c r="E7981" s="22" t="s">
        <v>2133</v>
      </c>
      <c r="F7981" s="138">
        <v>2.9675802080449198</v>
      </c>
      <c r="G7981" s="139">
        <v>99.104545151758501</v>
      </c>
      <c r="H7981" s="100">
        <f>ACOS(COS(RADIANS(90-F7982)) * COS(RADIANS(90-F7981)) + SIN(RADIANS(90-F7982)) * SIN(RADIANS(90-F7981)) * COS(RADIANS(G7982-G7981))) * 6371392 * IFERROR(IF(AVERAGEIF('TT History'!$B:$B, D7981, 'TT History'!$E:$E) &gt; 9.8%, 1.1205, IF(AVERAGEIF('TT History'!$B:$B, D7981, 'TT History'!$E:$E) &gt;= 8.5%, 1.1055, 1.0525)), 1.0525)</f>
        <v>73.734154641208036</v>
      </c>
    </row>
    <row r="7982" spans="1:8" x14ac:dyDescent="0.25">
      <c r="A7982" t="s">
        <v>176</v>
      </c>
      <c r="B7982" t="str">
        <f>VLOOKUP(C7982, olt_db!$B$2:$E$70, 2, 0)</f>
        <v>OLT-SMGN-Mega_Land</v>
      </c>
      <c r="C7982" t="s">
        <v>2034</v>
      </c>
      <c r="D7982" s="22" t="s">
        <v>3033</v>
      </c>
      <c r="E7982" s="22" t="s">
        <v>2134</v>
      </c>
      <c r="F7982" s="138">
        <v>2.9675572534585202</v>
      </c>
      <c r="G7982" s="139">
        <v>99.103914733008494</v>
      </c>
      <c r="H7982" s="100">
        <f>ACOS(COS(RADIANS(90-F7983)) * COS(RADIANS(90-F7982)) + SIN(RADIANS(90-F7983)) * SIN(RADIANS(90-F7982)) * COS(RADIANS(G7983-G7982))) * 6371392 * IFERROR(IF(AVERAGEIF('TT History'!$B:$B, D7982, 'TT History'!$E:$E) &gt; 9.8%, 1.1205, IF(AVERAGEIF('TT History'!$B:$B, D7982, 'TT History'!$E:$E) &gt;= 8.5%, 1.1055, 1.0525)), 1.0525)</f>
        <v>98.8133333646784</v>
      </c>
    </row>
    <row r="7983" spans="1:8" x14ac:dyDescent="0.25">
      <c r="A7983" t="s">
        <v>176</v>
      </c>
      <c r="B7983" t="str">
        <f>VLOOKUP(C7983, olt_db!$B$2:$E$70, 2, 0)</f>
        <v>OLT-SMGN-Mega_Land</v>
      </c>
      <c r="C7983" t="s">
        <v>2034</v>
      </c>
      <c r="D7983" s="22" t="s">
        <v>3033</v>
      </c>
      <c r="E7983" s="22" t="s">
        <v>2135</v>
      </c>
      <c r="F7983" s="138">
        <v>2.9674955887602401</v>
      </c>
      <c r="G7983" s="139">
        <v>99.103071586852394</v>
      </c>
      <c r="H7983" s="100">
        <f>ACOS(COS(RADIANS(90-F7984)) * COS(RADIANS(90-F7983)) + SIN(RADIANS(90-F7984)) * SIN(RADIANS(90-F7983)) * COS(RADIANS(G7984-G7983))) * 6371392 * IFERROR(IF(AVERAGEIF('TT History'!$B:$B, D7983, 'TT History'!$E:$E) &gt; 9.8%, 1.1205, IF(AVERAGEIF('TT History'!$B:$B, D7983, 'TT History'!$E:$E) &gt;= 8.5%, 1.1055, 1.0525)), 1.0525)</f>
        <v>55.926179306525029</v>
      </c>
    </row>
    <row r="7984" spans="1:8" x14ac:dyDescent="0.25">
      <c r="A7984" t="s">
        <v>176</v>
      </c>
      <c r="B7984" t="str">
        <f>VLOOKUP(C7984, olt_db!$B$2:$E$70, 2, 0)</f>
        <v>OLT-SMGN-Mega_Land</v>
      </c>
      <c r="C7984" t="s">
        <v>2034</v>
      </c>
      <c r="D7984" s="22" t="s">
        <v>3033</v>
      </c>
      <c r="E7984" s="22" t="s">
        <v>2136</v>
      </c>
      <c r="F7984" s="138">
        <v>2.96746013829739</v>
      </c>
      <c r="G7984" s="139">
        <v>99.102594426035793</v>
      </c>
      <c r="H7984" s="100">
        <f>ACOS(COS(RADIANS(90-F7985)) * COS(RADIANS(90-F7984)) + SIN(RADIANS(90-F7985)) * SIN(RADIANS(90-F7984)) * COS(RADIANS(G7985-G7984))) * 6371392 * IFERROR(IF(AVERAGEIF('TT History'!$B:$B, D7984, 'TT History'!$E:$E) &gt; 9.8%, 1.1205, IF(AVERAGEIF('TT History'!$B:$B, D7984, 'TT History'!$E:$E) &gt;= 8.5%, 1.1055, 1.0525)), 1.0525)</f>
        <v>49.818673919009647</v>
      </c>
    </row>
    <row r="7985" spans="1:8" x14ac:dyDescent="0.25">
      <c r="A7985" t="s">
        <v>176</v>
      </c>
      <c r="B7985" t="str">
        <f>VLOOKUP(C7985, olt_db!$B$2:$E$70, 2, 0)</f>
        <v>OLT-SMGN-Mega_Land</v>
      </c>
      <c r="C7985" t="s">
        <v>2034</v>
      </c>
      <c r="D7985" s="22" t="s">
        <v>3033</v>
      </c>
      <c r="E7985" s="22" t="s">
        <v>2137</v>
      </c>
      <c r="F7985" s="138">
        <v>2.9674781328886199</v>
      </c>
      <c r="G7985" s="139">
        <v>99.102168579390806</v>
      </c>
      <c r="H7985" s="100">
        <f>ACOS(COS(RADIANS(90-F7986)) * COS(RADIANS(90-F7985)) + SIN(RADIANS(90-F7986)) * SIN(RADIANS(90-F7985)) * COS(RADIANS(G7986-G7985))) * 6371392 * IFERROR(IF(AVERAGEIF('TT History'!$B:$B, D7985, 'TT History'!$E:$E) &gt; 9.8%, 1.1205, IF(AVERAGEIF('TT History'!$B:$B, D7985, 'TT History'!$E:$E) &gt;= 8.5%, 1.1055, 1.0525)), 1.0525)</f>
        <v>77.211030450476343</v>
      </c>
    </row>
    <row r="7986" spans="1:8" x14ac:dyDescent="0.25">
      <c r="A7986" t="s">
        <v>176</v>
      </c>
      <c r="B7986" t="str">
        <f>VLOOKUP(C7986, olt_db!$B$2:$E$70, 2, 0)</f>
        <v>OLT-SMGN-Mega_Land</v>
      </c>
      <c r="C7986" t="s">
        <v>2034</v>
      </c>
      <c r="D7986" s="22" t="s">
        <v>3033</v>
      </c>
      <c r="E7986" s="22" t="s">
        <v>2138</v>
      </c>
      <c r="F7986" s="138">
        <v>2.9674554178322898</v>
      </c>
      <c r="G7986" s="139">
        <v>99.101508386868304</v>
      </c>
      <c r="H7986" s="100">
        <f>ACOS(COS(RADIANS(90-F7987)) * COS(RADIANS(90-F7986)) + SIN(RADIANS(90-F7987)) * SIN(RADIANS(90-F7986)) * COS(RADIANS(G7987-G7986))) * 6371392 * IFERROR(IF(AVERAGEIF('TT History'!$B:$B, D7986, 'TT History'!$E:$E) &gt; 9.8%, 1.1205, IF(AVERAGEIF('TT History'!$B:$B, D7986, 'TT History'!$E:$E) &gt;= 8.5%, 1.1055, 1.0525)), 1.0525)</f>
        <v>69.523770738537934</v>
      </c>
    </row>
    <row r="7987" spans="1:8" x14ac:dyDescent="0.25">
      <c r="A7987" t="s">
        <v>176</v>
      </c>
      <c r="B7987" t="str">
        <f>VLOOKUP(C7987, olt_db!$B$2:$E$70, 2, 0)</f>
        <v>OLT-SMGN-Mega_Land</v>
      </c>
      <c r="C7987" t="s">
        <v>2034</v>
      </c>
      <c r="D7987" s="22" t="s">
        <v>3033</v>
      </c>
      <c r="E7987" s="22" t="s">
        <v>2139</v>
      </c>
      <c r="F7987" s="138">
        <v>2.9673865710558398</v>
      </c>
      <c r="G7987" s="139">
        <v>99.100917579587403</v>
      </c>
      <c r="H7987" s="100">
        <f>ACOS(COS(RADIANS(90-F7988)) * COS(RADIANS(90-F7987)) + SIN(RADIANS(90-F7988)) * SIN(RADIANS(90-F7987)) * COS(RADIANS(G7988-G7987))) * 6371392 * IFERROR(IF(AVERAGEIF('TT History'!$B:$B, D7987, 'TT History'!$E:$E) &gt; 9.8%, 1.1205, IF(AVERAGEIF('TT History'!$B:$B, D7987, 'TT History'!$E:$E) &gt;= 8.5%, 1.1055, 1.0525)), 1.0525)</f>
        <v>53.792532032629971</v>
      </c>
    </row>
    <row r="7988" spans="1:8" x14ac:dyDescent="0.25">
      <c r="A7988" t="s">
        <v>176</v>
      </c>
      <c r="B7988" t="str">
        <f>VLOOKUP(C7988, olt_db!$B$2:$E$70, 2, 0)</f>
        <v>OLT-SMGN-Mega_Land</v>
      </c>
      <c r="C7988" t="s">
        <v>2034</v>
      </c>
      <c r="D7988" s="22" t="s">
        <v>3033</v>
      </c>
      <c r="E7988" s="22" t="s">
        <v>2140</v>
      </c>
      <c r="F7988" s="138">
        <v>2.9673578063123198</v>
      </c>
      <c r="G7988" s="139">
        <v>99.100458255463096</v>
      </c>
      <c r="H7988" s="100">
        <f>ACOS(COS(RADIANS(90-F7989)) * COS(RADIANS(90-F7988)) + SIN(RADIANS(90-F7989)) * SIN(RADIANS(90-F7988)) * COS(RADIANS(G7989-G7988))) * 6371392 * IFERROR(IF(AVERAGEIF('TT History'!$B:$B, D7988, 'TT History'!$E:$E) &gt; 9.8%, 1.1205, IF(AVERAGEIF('TT History'!$B:$B, D7988, 'TT History'!$E:$E) &gt;= 8.5%, 1.1055, 1.0525)), 1.0525)</f>
        <v>17.465259481805113</v>
      </c>
    </row>
    <row r="7989" spans="1:8" x14ac:dyDescent="0.25">
      <c r="A7989" t="s">
        <v>176</v>
      </c>
      <c r="B7989" t="str">
        <f>VLOOKUP(C7989, olt_db!$B$2:$E$70, 2, 0)</f>
        <v>OLT-SMGN-Mega_Land</v>
      </c>
      <c r="C7989" t="s">
        <v>2034</v>
      </c>
      <c r="D7989" s="22" t="s">
        <v>3033</v>
      </c>
      <c r="E7989" s="22" t="s">
        <v>1735</v>
      </c>
      <c r="F7989" s="138">
        <v>2.9674439082683599</v>
      </c>
      <c r="G7989" s="139">
        <v>99.100336209434602</v>
      </c>
      <c r="H7989" s="100">
        <f>ACOS(COS(RADIANS(90-F7990)) * COS(RADIANS(90-F7989)) + SIN(RADIANS(90-F7990)) * SIN(RADIANS(90-F7989)) * COS(RADIANS(G7990-G7989))) * 6371392 * IFERROR(IF(AVERAGEIF('TT History'!$B:$B, D7989, 'TT History'!$E:$E) &gt; 9.8%, 1.1205, IF(AVERAGEIF('TT History'!$B:$B, D7989, 'TT History'!$E:$E) &gt;= 8.5%, 1.1055, 1.0525)), 1.0525)</f>
        <v>62.692910399813222</v>
      </c>
    </row>
    <row r="7990" spans="1:8" x14ac:dyDescent="0.25">
      <c r="A7990" t="s">
        <v>176</v>
      </c>
      <c r="B7990" t="str">
        <f>VLOOKUP(C7990, olt_db!$B$2:$E$70, 2, 0)</f>
        <v>OLT-SMGN-Mega_Land</v>
      </c>
      <c r="C7990" t="s">
        <v>2034</v>
      </c>
      <c r="D7990" s="22" t="s">
        <v>3033</v>
      </c>
      <c r="E7990" s="22" t="s">
        <v>1736</v>
      </c>
      <c r="F7990" s="138">
        <v>2.96741939369387</v>
      </c>
      <c r="G7990" s="139">
        <v>99.099800397520596</v>
      </c>
      <c r="H7990" s="100">
        <f>ACOS(COS(RADIANS(90-F7991)) * COS(RADIANS(90-F7990)) + SIN(RADIANS(90-F7991)) * SIN(RADIANS(90-F7990)) * COS(RADIANS(G7991-G7990))) * 6371392 * IFERROR(IF(AVERAGEIF('TT History'!$B:$B, D7990, 'TT History'!$E:$E) &gt; 9.8%, 1.1205, IF(AVERAGEIF('TT History'!$B:$B, D7990, 'TT History'!$E:$E) &gt;= 8.5%, 1.1055, 1.0525)), 1.0525)</f>
        <v>50.673880441500131</v>
      </c>
    </row>
    <row r="7991" spans="1:8" x14ac:dyDescent="0.25">
      <c r="A7991" t="s">
        <v>176</v>
      </c>
      <c r="B7991" t="str">
        <f>VLOOKUP(C7991, olt_db!$B$2:$E$70, 2, 0)</f>
        <v>OLT-SMGN-Mega_Land</v>
      </c>
      <c r="C7991" t="s">
        <v>2034</v>
      </c>
      <c r="D7991" s="22" t="s">
        <v>3033</v>
      </c>
      <c r="E7991" s="22" t="s">
        <v>1737</v>
      </c>
      <c r="F7991" s="138">
        <v>2.9674119806261001</v>
      </c>
      <c r="G7991" s="139">
        <v>99.099366917714505</v>
      </c>
      <c r="H7991" s="100">
        <f>ACOS(COS(RADIANS(90-F7992)) * COS(RADIANS(90-F7991)) + SIN(RADIANS(90-F7992)) * SIN(RADIANS(90-F7991)) * COS(RADIANS(G7992-G7991))) * 6371392 * IFERROR(IF(AVERAGEIF('TT History'!$B:$B, D7991, 'TT History'!$E:$E) &gt; 9.8%, 1.1205, IF(AVERAGEIF('TT History'!$B:$B, D7991, 'TT History'!$E:$E) &gt;= 8.5%, 1.1055, 1.0525)), 1.0525)</f>
        <v>68.952538849374832</v>
      </c>
    </row>
    <row r="7992" spans="1:8" x14ac:dyDescent="0.25">
      <c r="A7992" t="s">
        <v>176</v>
      </c>
      <c r="B7992" t="str">
        <f>VLOOKUP(C7992, olt_db!$B$2:$E$70, 2, 0)</f>
        <v>OLT-SMGN-Mega_Land</v>
      </c>
      <c r="C7992" t="s">
        <v>2034</v>
      </c>
      <c r="D7992" s="22" t="s">
        <v>3033</v>
      </c>
      <c r="E7992" s="22" t="s">
        <v>1738</v>
      </c>
      <c r="F7992" s="138">
        <v>2.96734329726032</v>
      </c>
      <c r="G7992" s="139">
        <v>99.098781012618304</v>
      </c>
      <c r="H7992" s="100">
        <f>ACOS(COS(RADIANS(90-F7993)) * COS(RADIANS(90-F7992)) + SIN(RADIANS(90-F7993)) * SIN(RADIANS(90-F7992)) * COS(RADIANS(G7993-G7992))) * 6371392 * IFERROR(IF(AVERAGEIF('TT History'!$B:$B, D7992, 'TT History'!$E:$E) &gt; 9.8%, 1.1205, IF(AVERAGEIF('TT History'!$B:$B, D7992, 'TT History'!$E:$E) &gt;= 8.5%, 1.1055, 1.0525)), 1.0525)</f>
        <v>42.654634251073354</v>
      </c>
    </row>
    <row r="7993" spans="1:8" x14ac:dyDescent="0.25">
      <c r="A7993" t="s">
        <v>176</v>
      </c>
      <c r="B7993" t="str">
        <f>VLOOKUP(C7993, olt_db!$B$2:$E$70, 2, 0)</f>
        <v>OLT-SMGN-Mega_Land</v>
      </c>
      <c r="C7993" t="s">
        <v>2034</v>
      </c>
      <c r="D7993" s="22" t="s">
        <v>3033</v>
      </c>
      <c r="E7993" s="22" t="s">
        <v>1986</v>
      </c>
      <c r="F7993" s="138">
        <v>2.9673361141737602</v>
      </c>
      <c r="G7993" s="139">
        <v>99.098416149974696</v>
      </c>
      <c r="H7993" s="100">
        <f>ACOS(COS(RADIANS(90-F7994)) * COS(RADIANS(90-F7993)) + SIN(RADIANS(90-F7994)) * SIN(RADIANS(90-F7993)) * COS(RADIANS(G7994-G7993))) * 6371392 * IFERROR(IF(AVERAGEIF('TT History'!$B:$B, D7993, 'TT History'!$E:$E) &gt; 9.8%, 1.1205, IF(AVERAGEIF('TT History'!$B:$B, D7993, 'TT History'!$E:$E) &gt;= 8.5%, 1.1055, 1.0525)), 1.0525)</f>
        <v>89.380540965398097</v>
      </c>
    </row>
    <row r="7994" spans="1:8" x14ac:dyDescent="0.25">
      <c r="A7994" t="s">
        <v>176</v>
      </c>
      <c r="B7994" t="str">
        <f>VLOOKUP(C7994, olt_db!$B$2:$E$70, 2, 0)</f>
        <v>OLT-SMGN-Mega_Land</v>
      </c>
      <c r="C7994" t="s">
        <v>2034</v>
      </c>
      <c r="D7994" s="22" t="s">
        <v>3033</v>
      </c>
      <c r="E7994" s="22" t="s">
        <v>1985</v>
      </c>
      <c r="F7994" s="138">
        <v>2.9673195807225801</v>
      </c>
      <c r="G7994" s="139">
        <v>99.097651627604193</v>
      </c>
      <c r="H7994" s="100">
        <f>ACOS(COS(RADIANS(90-F7995)) * COS(RADIANS(90-F7994)) + SIN(RADIANS(90-F7995)) * SIN(RADIANS(90-F7994)) * COS(RADIANS(G7995-G7994))) * 6371392 * IFERROR(IF(AVERAGEIF('TT History'!$B:$B, D7994, 'TT History'!$E:$E) &gt; 9.8%, 1.1205, IF(AVERAGEIF('TT History'!$B:$B, D7994, 'TT History'!$E:$E) &gt;= 8.5%, 1.1055, 1.0525)), 1.0525)</f>
        <v>122.71186975629989</v>
      </c>
    </row>
    <row r="7995" spans="1:8" x14ac:dyDescent="0.25">
      <c r="A7995" t="s">
        <v>176</v>
      </c>
      <c r="B7995" t="str">
        <f>VLOOKUP(C7995, olt_db!$B$2:$E$70, 2, 0)</f>
        <v>OLT-SMGN-Mega_Land</v>
      </c>
      <c r="C7995" t="s">
        <v>2034</v>
      </c>
      <c r="D7995" s="22" t="s">
        <v>3033</v>
      </c>
      <c r="E7995" s="22" t="s">
        <v>1984</v>
      </c>
      <c r="F7995" s="138">
        <v>2.96724918161941</v>
      </c>
      <c r="G7995" s="139">
        <v>99.096604127155004</v>
      </c>
      <c r="H7995" s="100">
        <f>ACOS(COS(RADIANS(90-F7996)) * COS(RADIANS(90-F7995)) + SIN(RADIANS(90-F7996)) * SIN(RADIANS(90-F7995)) * COS(RADIANS(G7996-G7995))) * 6371392 * IFERROR(IF(AVERAGEIF('TT History'!$B:$B, D7995, 'TT History'!$E:$E) &gt; 9.8%, 1.1205, IF(AVERAGEIF('TT History'!$B:$B, D7995, 'TT History'!$E:$E) &gt;= 8.5%, 1.1055, 1.0525)), 1.0525)</f>
        <v>104.0512415635081</v>
      </c>
    </row>
    <row r="7996" spans="1:8" x14ac:dyDescent="0.25">
      <c r="A7996" t="s">
        <v>176</v>
      </c>
      <c r="B7996" t="str">
        <f>VLOOKUP(C7996, olt_db!$B$2:$E$70, 2, 0)</f>
        <v>OLT-SMGN-Mega_Land</v>
      </c>
      <c r="C7996" t="s">
        <v>2034</v>
      </c>
      <c r="D7996" s="22" t="s">
        <v>3033</v>
      </c>
      <c r="E7996" s="22" t="s">
        <v>1983</v>
      </c>
      <c r="F7996" s="138">
        <v>2.9671876269620499</v>
      </c>
      <c r="G7996" s="139">
        <v>99.095716046693695</v>
      </c>
      <c r="H7996" s="100">
        <f>ACOS(COS(RADIANS(90-F7997)) * COS(RADIANS(90-F7996)) + SIN(RADIANS(90-F7997)) * SIN(RADIANS(90-F7996)) * COS(RADIANS(G7997-G7996))) * 6371392 * IFERROR(IF(AVERAGEIF('TT History'!$B:$B, D7996, 'TT History'!$E:$E) &gt; 9.8%, 1.1205, IF(AVERAGEIF('TT History'!$B:$B, D7996, 'TT History'!$E:$E) &gt;= 8.5%, 1.1055, 1.0525)), 1.0525)</f>
        <v>43.671123374045671</v>
      </c>
    </row>
    <row r="7997" spans="1:8" x14ac:dyDescent="0.25">
      <c r="A7997" t="s">
        <v>176</v>
      </c>
      <c r="B7997" t="str">
        <f>VLOOKUP(C7997, olt_db!$B$2:$E$70, 2, 0)</f>
        <v>OLT-SMGN-Mega_Land</v>
      </c>
      <c r="C7997" t="s">
        <v>2034</v>
      </c>
      <c r="D7997" s="22" t="s">
        <v>3033</v>
      </c>
      <c r="E7997" s="22" t="s">
        <v>1982</v>
      </c>
      <c r="F7997" s="138">
        <v>2.9671699488354899</v>
      </c>
      <c r="G7997" s="139">
        <v>99.095342835536997</v>
      </c>
      <c r="H7997" s="100">
        <f>ACOS(COS(RADIANS(90-F7998)) * COS(RADIANS(90-F7997)) + SIN(RADIANS(90-F7998)) * SIN(RADIANS(90-F7997)) * COS(RADIANS(G7998-G7997))) * 6371392 * IFERROR(IF(AVERAGEIF('TT History'!$B:$B, D7997, 'TT History'!$E:$E) &gt; 9.8%, 1.1205, IF(AVERAGEIF('TT History'!$B:$B, D7997, 'TT History'!$E:$E) &gt;= 8.5%, 1.1055, 1.0525)), 1.0525)</f>
        <v>85.896225139025987</v>
      </c>
    </row>
    <row r="7998" spans="1:8" x14ac:dyDescent="0.25">
      <c r="A7998" t="s">
        <v>176</v>
      </c>
      <c r="B7998" t="str">
        <f>VLOOKUP(C7998, olt_db!$B$2:$E$70, 2, 0)</f>
        <v>OLT-SMGN-Mega_Land</v>
      </c>
      <c r="C7998" t="s">
        <v>2034</v>
      </c>
      <c r="D7998" s="22" t="s">
        <v>3033</v>
      </c>
      <c r="E7998" s="22" t="s">
        <v>1981</v>
      </c>
      <c r="F7998" s="138">
        <v>2.9671356193317302</v>
      </c>
      <c r="G7998" s="139">
        <v>99.0946087489924</v>
      </c>
      <c r="H7998" s="100">
        <f>ACOS(COS(RADIANS(90-F7999)) * COS(RADIANS(90-F7998)) + SIN(RADIANS(90-F7999)) * SIN(RADIANS(90-F7998)) * COS(RADIANS(G7999-G7998))) * 6371392 * IFERROR(IF(AVERAGEIF('TT History'!$B:$B, D7998, 'TT History'!$E:$E) &gt; 9.8%, 1.1205, IF(AVERAGEIF('TT History'!$B:$B, D7998, 'TT History'!$E:$E) &gt;= 8.5%, 1.1055, 1.0525)), 1.0525)</f>
        <v>59.032069983554734</v>
      </c>
    </row>
    <row r="7999" spans="1:8" x14ac:dyDescent="0.25">
      <c r="A7999" t="s">
        <v>176</v>
      </c>
      <c r="B7999" t="str">
        <f>VLOOKUP(C7999, olt_db!$B$2:$E$70, 2, 0)</f>
        <v>OLT-SMGN-Mega_Land</v>
      </c>
      <c r="C7999" t="s">
        <v>2034</v>
      </c>
      <c r="D7999" s="22" t="s">
        <v>3033</v>
      </c>
      <c r="E7999" s="22" t="s">
        <v>1980</v>
      </c>
      <c r="F7999" s="138">
        <v>2.9671034871233202</v>
      </c>
      <c r="G7999" s="139">
        <v>99.094104722311599</v>
      </c>
      <c r="H7999" s="100">
        <f>ACOS(COS(RADIANS(90-F8000)) * COS(RADIANS(90-F7999)) + SIN(RADIANS(90-F8000)) * SIN(RADIANS(90-F7999)) * COS(RADIANS(G8000-G7999))) * 6371392 * IFERROR(IF(AVERAGEIF('TT History'!$B:$B, D7999, 'TT History'!$E:$E) &gt; 9.8%, 1.1205, IF(AVERAGEIF('TT History'!$B:$B, D7999, 'TT History'!$E:$E) &gt;= 8.5%, 1.1055, 1.0525)), 1.0525)</f>
        <v>64.721678598396011</v>
      </c>
    </row>
    <row r="8000" spans="1:8" x14ac:dyDescent="0.25">
      <c r="A8000" t="s">
        <v>176</v>
      </c>
      <c r="B8000" t="str">
        <f>VLOOKUP(C8000, olt_db!$B$2:$E$70, 2, 0)</f>
        <v>OLT-SMGN-Mega_Land</v>
      </c>
      <c r="C8000" t="s">
        <v>2034</v>
      </c>
      <c r="D8000" s="22" t="s">
        <v>3033</v>
      </c>
      <c r="E8000" s="22" t="s">
        <v>1979</v>
      </c>
      <c r="F8000" s="138">
        <v>2.96706554003964</v>
      </c>
      <c r="G8000" s="139">
        <v>99.093552296860906</v>
      </c>
      <c r="H8000" s="100">
        <f>ACOS(COS(RADIANS(90-F8001)) * COS(RADIANS(90-F8000)) + SIN(RADIANS(90-F8001)) * SIN(RADIANS(90-F8000)) * COS(RADIANS(G8001-G8000))) * 6371392 * IFERROR(IF(AVERAGEIF('TT History'!$B:$B, D8000, 'TT History'!$E:$E) &gt; 9.8%, 1.1205, IF(AVERAGEIF('TT History'!$B:$B, D8000, 'TT History'!$E:$E) &gt;= 8.5%, 1.1055, 1.0525)), 1.0525)</f>
        <v>94.470292623984434</v>
      </c>
    </row>
    <row r="8001" spans="1:8" x14ac:dyDescent="0.25">
      <c r="A8001" t="s">
        <v>176</v>
      </c>
      <c r="B8001" t="str">
        <f>VLOOKUP(C8001, olt_db!$B$2:$E$70, 2, 0)</f>
        <v>OLT-SMGN-Mega_Land</v>
      </c>
      <c r="C8001" t="s">
        <v>2034</v>
      </c>
      <c r="D8001" s="22" t="s">
        <v>3033</v>
      </c>
      <c r="E8001" s="22" t="s">
        <v>1978</v>
      </c>
      <c r="F8001" s="138">
        <v>2.9670333933743098</v>
      </c>
      <c r="G8001" s="139">
        <v>99.092744691321201</v>
      </c>
      <c r="H8001" s="100">
        <f>ACOS(COS(RADIANS(90-F8002)) * COS(RADIANS(90-F8001)) + SIN(RADIANS(90-F8002)) * SIN(RADIANS(90-F8001)) * COS(RADIANS(G8002-G8001))) * 6371392 * IFERROR(IF(AVERAGEIF('TT History'!$B:$B, D8001, 'TT History'!$E:$E) &gt; 9.8%, 1.1205, IF(AVERAGEIF('TT History'!$B:$B, D8001, 'TT History'!$E:$E) &gt;= 8.5%, 1.1055, 1.0525)), 1.0525)</f>
        <v>96.032299831773031</v>
      </c>
    </row>
    <row r="8002" spans="1:8" x14ac:dyDescent="0.25">
      <c r="A8002" t="s">
        <v>176</v>
      </c>
      <c r="B8002" t="str">
        <f>VLOOKUP(C8002, olt_db!$B$2:$E$70, 2, 0)</f>
        <v>OLT-SMGN-Mega_Land</v>
      </c>
      <c r="C8002" t="s">
        <v>2034</v>
      </c>
      <c r="D8002" s="22" t="s">
        <v>3033</v>
      </c>
      <c r="E8002" s="22" t="s">
        <v>1977</v>
      </c>
      <c r="F8002" s="138">
        <v>2.9669832766581798</v>
      </c>
      <c r="G8002" s="139">
        <v>99.091924614628695</v>
      </c>
      <c r="H8002" s="100">
        <f>ACOS(COS(RADIANS(90-F8003)) * COS(RADIANS(90-F8002)) + SIN(RADIANS(90-F8003)) * SIN(RADIANS(90-F8002)) * COS(RADIANS(G8003-G8002))) * 6371392 * IFERROR(IF(AVERAGEIF('TT History'!$B:$B, D8002, 'TT History'!$E:$E) &gt; 9.8%, 1.1205, IF(AVERAGEIF('TT History'!$B:$B, D8002, 'TT History'!$E:$E) &gt;= 8.5%, 1.1055, 1.0525)), 1.0525)</f>
        <v>77.765064329966791</v>
      </c>
    </row>
    <row r="8003" spans="1:8" x14ac:dyDescent="0.25">
      <c r="A8003" t="s">
        <v>176</v>
      </c>
      <c r="B8003" t="str">
        <f>VLOOKUP(C8003, olt_db!$B$2:$E$70, 2, 0)</f>
        <v>OLT-SMGN-Mega_Land</v>
      </c>
      <c r="C8003" t="s">
        <v>2034</v>
      </c>
      <c r="D8003" s="22" t="s">
        <v>3033</v>
      </c>
      <c r="E8003" s="22" t="s">
        <v>1976</v>
      </c>
      <c r="F8003" s="138">
        <v>2.96695993039922</v>
      </c>
      <c r="G8003" s="139">
        <v>99.091259700920901</v>
      </c>
      <c r="H8003" s="100">
        <f>ACOS(COS(RADIANS(90-F8004)) * COS(RADIANS(90-F8003)) + SIN(RADIANS(90-F8004)) * SIN(RADIANS(90-F8003)) * COS(RADIANS(G8004-G8003))) * 6371392 * IFERROR(IF(AVERAGEIF('TT History'!$B:$B, D8003, 'TT History'!$E:$E) &gt; 9.8%, 1.1205, IF(AVERAGEIF('TT History'!$B:$B, D8003, 'TT History'!$E:$E) &gt;= 8.5%, 1.1055, 1.0525)), 1.0525)</f>
        <v>47.94656512034306</v>
      </c>
    </row>
    <row r="8004" spans="1:8" x14ac:dyDescent="0.25">
      <c r="A8004" t="s">
        <v>176</v>
      </c>
      <c r="B8004" t="str">
        <f>VLOOKUP(C8004, olt_db!$B$2:$E$70, 2, 0)</f>
        <v>OLT-SMGN-Mega_Land</v>
      </c>
      <c r="C8004" t="s">
        <v>2034</v>
      </c>
      <c r="D8004" s="22" t="s">
        <v>3033</v>
      </c>
      <c r="E8004" s="22" t="s">
        <v>1975</v>
      </c>
      <c r="F8004" s="138">
        <v>2.9669442555768701</v>
      </c>
      <c r="G8004" s="139">
        <v>99.090849792105004</v>
      </c>
      <c r="H8004" s="100">
        <f>ACOS(COS(RADIANS(90-F8005)) * COS(RADIANS(90-F8004)) + SIN(RADIANS(90-F8005)) * SIN(RADIANS(90-F8004)) * COS(RADIANS(G8005-G8004))) * 6371392 * IFERROR(IF(AVERAGEIF('TT History'!$B:$B, D8004, 'TT History'!$E:$E) &gt; 9.8%, 1.1205, IF(AVERAGEIF('TT History'!$B:$B, D8004, 'TT History'!$E:$E) &gt;= 8.5%, 1.1055, 1.0525)), 1.0525)</f>
        <v>80.173363588491199</v>
      </c>
    </row>
    <row r="8005" spans="1:8" x14ac:dyDescent="0.25">
      <c r="A8005" t="s">
        <v>176</v>
      </c>
      <c r="B8005" t="str">
        <f>VLOOKUP(C8005, olt_db!$B$2:$E$70, 2, 0)</f>
        <v>OLT-SMGN-Mega_Land</v>
      </c>
      <c r="C8005" t="s">
        <v>2034</v>
      </c>
      <c r="D8005" s="22" t="s">
        <v>3033</v>
      </c>
      <c r="E8005" s="22" t="s">
        <v>1974</v>
      </c>
      <c r="F8005" s="138">
        <v>2.9669076897714799</v>
      </c>
      <c r="G8005" s="139">
        <v>99.090164841418598</v>
      </c>
      <c r="H8005" s="100">
        <f>ACOS(COS(RADIANS(90-F8006)) * COS(RADIANS(90-F8005)) + SIN(RADIANS(90-F8006)) * SIN(RADIANS(90-F8005)) * COS(RADIANS(G8006-G8005))) * 6371392 * IFERROR(IF(AVERAGEIF('TT History'!$B:$B, D8005, 'TT History'!$E:$E) &gt; 9.8%, 1.1205, IF(AVERAGEIF('TT History'!$B:$B, D8005, 'TT History'!$E:$E) &gt;= 8.5%, 1.1055, 1.0525)), 1.0525)</f>
        <v>99.028134898673031</v>
      </c>
    </row>
    <row r="8006" spans="1:8" x14ac:dyDescent="0.25">
      <c r="A8006" t="s">
        <v>176</v>
      </c>
      <c r="B8006" t="str">
        <f>VLOOKUP(C8006, olt_db!$B$2:$E$70, 2, 0)</f>
        <v>OLT-SMGN-Mega_Land</v>
      </c>
      <c r="C8006" t="s">
        <v>2034</v>
      </c>
      <c r="D8006" s="22" t="s">
        <v>3033</v>
      </c>
      <c r="E8006" s="22" t="s">
        <v>1973</v>
      </c>
      <c r="F8006" s="138">
        <v>2.9668124643485498</v>
      </c>
      <c r="G8006" s="139">
        <v>99.089322982100896</v>
      </c>
      <c r="H8006" s="100">
        <f>ACOS(COS(RADIANS(90-F8007)) * COS(RADIANS(90-F8006)) + SIN(RADIANS(90-F8007)) * SIN(RADIANS(90-F8006)) * COS(RADIANS(G8007-G8006))) * 6371392 * IFERROR(IF(AVERAGEIF('TT History'!$B:$B, D8006, 'TT History'!$E:$E) &gt; 9.8%, 1.1205, IF(AVERAGEIF('TT History'!$B:$B, D8006, 'TT History'!$E:$E) &gt;= 8.5%, 1.1055, 1.0525)), 1.0525)</f>
        <v>63.926818426825115</v>
      </c>
    </row>
    <row r="8007" spans="1:8" x14ac:dyDescent="0.25">
      <c r="A8007" t="s">
        <v>176</v>
      </c>
      <c r="B8007" t="str">
        <f>VLOOKUP(C8007, olt_db!$B$2:$E$70, 2, 0)</f>
        <v>OLT-SMGN-Mega_Land</v>
      </c>
      <c r="C8007" t="s">
        <v>2034</v>
      </c>
      <c r="D8007" s="22" t="s">
        <v>3033</v>
      </c>
      <c r="E8007" s="22" t="s">
        <v>2141</v>
      </c>
      <c r="F8007" s="138">
        <v>2.96676495995204</v>
      </c>
      <c r="G8007" s="139">
        <v>99.088778124802403</v>
      </c>
      <c r="H8007" s="100">
        <f>ACOS(COS(RADIANS(90-F8008)) * COS(RADIANS(90-F8007)) + SIN(RADIANS(90-F8008)) * SIN(RADIANS(90-F8007)) * COS(RADIANS(G8008-G8007))) * 6371392 * IFERROR(IF(AVERAGEIF('TT History'!$B:$B, D8007, 'TT History'!$E:$E) &gt; 9.8%, 1.1205, IF(AVERAGEIF('TT History'!$B:$B, D8007, 'TT History'!$E:$E) &gt;= 8.5%, 1.1055, 1.0525)), 1.0525)</f>
        <v>91.011112679739469</v>
      </c>
    </row>
    <row r="8008" spans="1:8" x14ac:dyDescent="0.25">
      <c r="A8008" t="s">
        <v>176</v>
      </c>
      <c r="B8008" t="str">
        <f>VLOOKUP(C8008, olt_db!$B$2:$E$70, 2, 0)</f>
        <v>OLT-SMGN-Mega_Land</v>
      </c>
      <c r="C8008" t="s">
        <v>2034</v>
      </c>
      <c r="D8008" s="22" t="s">
        <v>3033</v>
      </c>
      <c r="E8008" s="22" t="s">
        <v>2142</v>
      </c>
      <c r="F8008" s="138">
        <v>2.9664816917437502</v>
      </c>
      <c r="G8008" s="139">
        <v>99.088052975555996</v>
      </c>
      <c r="H8008" s="100">
        <f>ACOS(COS(RADIANS(90-F8009)) * COS(RADIANS(90-F8008)) + SIN(RADIANS(90-F8009)) * SIN(RADIANS(90-F8008)) * COS(RADIANS(G8009-G8008))) * 6371392 * IFERROR(IF(AVERAGEIF('TT History'!$B:$B, D8008, 'TT History'!$E:$E) &gt; 9.8%, 1.1205, IF(AVERAGEIF('TT History'!$B:$B, D8008, 'TT History'!$E:$E) &gt;= 8.5%, 1.1055, 1.0525)), 1.0525)</f>
        <v>37.956059169467778</v>
      </c>
    </row>
    <row r="8009" spans="1:8" x14ac:dyDescent="0.25">
      <c r="A8009" t="s">
        <v>176</v>
      </c>
      <c r="B8009" t="str">
        <f>VLOOKUP(C8009, olt_db!$B$2:$E$70, 2, 0)</f>
        <v>OLT-SMGN-Mega_Land</v>
      </c>
      <c r="C8009" t="s">
        <v>2034</v>
      </c>
      <c r="D8009" s="22" t="s">
        <v>3033</v>
      </c>
      <c r="E8009" s="22" t="s">
        <v>2143</v>
      </c>
      <c r="F8009" s="138">
        <v>2.9662840622325901</v>
      </c>
      <c r="G8009" s="139">
        <v>99.087795504768593</v>
      </c>
      <c r="H8009" s="100">
        <f>ACOS(COS(RADIANS(90-F8010)) * COS(RADIANS(90-F8009)) + SIN(RADIANS(90-F8010)) * SIN(RADIANS(90-F8009)) * COS(RADIANS(G8010-G8009))) * 6371392 * IFERROR(IF(AVERAGEIF('TT History'!$B:$B, D8009, 'TT History'!$E:$E) &gt; 9.8%, 1.1205, IF(AVERAGEIF('TT History'!$B:$B, D8009, 'TT History'!$E:$E) &gt;= 8.5%, 1.1055, 1.0525)), 1.0525)</f>
        <v>45.137931184782772</v>
      </c>
    </row>
    <row r="8010" spans="1:8" x14ac:dyDescent="0.25">
      <c r="A8010" t="s">
        <v>176</v>
      </c>
      <c r="B8010" t="str">
        <f>VLOOKUP(C8010, olt_db!$B$2:$E$70, 2, 0)</f>
        <v>OLT-SMGN-Mega_Land</v>
      </c>
      <c r="C8010" t="s">
        <v>2034</v>
      </c>
      <c r="D8010" s="22" t="s">
        <v>3033</v>
      </c>
      <c r="E8010" s="22" t="s">
        <v>2144</v>
      </c>
      <c r="F8010" s="138">
        <v>2.9659875661388702</v>
      </c>
      <c r="G8010" s="139">
        <v>99.087548546080697</v>
      </c>
      <c r="H8010" s="100">
        <f>ACOS(COS(RADIANS(90-F8011)) * COS(RADIANS(90-F8010)) + SIN(RADIANS(90-F8011)) * SIN(RADIANS(90-F8010)) * COS(RADIANS(G8011-G8010))) * 6371392 * IFERROR(IF(AVERAGEIF('TT History'!$B:$B, D8010, 'TT History'!$E:$E) &gt; 9.8%, 1.1205, IF(AVERAGEIF('TT History'!$B:$B, D8010, 'TT History'!$E:$E) &gt;= 8.5%, 1.1055, 1.0525)), 1.0525)</f>
        <v>54.8710470227103</v>
      </c>
    </row>
    <row r="8011" spans="1:8" x14ac:dyDescent="0.25">
      <c r="A8011" t="s">
        <v>176</v>
      </c>
      <c r="B8011" t="str">
        <f>VLOOKUP(C8011, olt_db!$B$2:$E$70, 2, 0)</f>
        <v>OLT-SMGN-Mega_Land</v>
      </c>
      <c r="C8011" t="s">
        <v>2034</v>
      </c>
      <c r="D8011" s="22" t="s">
        <v>3033</v>
      </c>
      <c r="E8011" s="22" t="s">
        <v>2145</v>
      </c>
      <c r="F8011" s="138">
        <v>2.9656223791352199</v>
      </c>
      <c r="G8011" s="139">
        <v>99.0872541553953</v>
      </c>
      <c r="H8011" s="100">
        <f>ACOS(COS(RADIANS(90-F8012)) * COS(RADIANS(90-F8011)) + SIN(RADIANS(90-F8012)) * SIN(RADIANS(90-F8011)) * COS(RADIANS(G8012-G8011))) * 6371392 * IFERROR(IF(AVERAGEIF('TT History'!$B:$B, D8011, 'TT History'!$E:$E) &gt; 9.8%, 1.1205, IF(AVERAGEIF('TT History'!$B:$B, D8011, 'TT History'!$E:$E) &gt;= 8.5%, 1.1055, 1.0525)), 1.0525)</f>
        <v>36.580394723829748</v>
      </c>
    </row>
    <row r="8012" spans="1:8" x14ac:dyDescent="0.25">
      <c r="A8012" t="s">
        <v>176</v>
      </c>
      <c r="B8012" t="str">
        <f>VLOOKUP(C8012, olt_db!$B$2:$E$70, 2, 0)</f>
        <v>OLT-SMGN-Mega_Land</v>
      </c>
      <c r="C8012" t="s">
        <v>2034</v>
      </c>
      <c r="D8012" s="22" t="s">
        <v>3033</v>
      </c>
      <c r="E8012" s="22" t="s">
        <v>2146</v>
      </c>
      <c r="F8012" s="138">
        <v>2.9653649037721102</v>
      </c>
      <c r="G8012" s="139">
        <v>99.087076740546195</v>
      </c>
      <c r="H8012" s="100">
        <f>ACOS(COS(RADIANS(90-F8013)) * COS(RADIANS(90-F8012)) + SIN(RADIANS(90-F8013)) * SIN(RADIANS(90-F8012)) * COS(RADIANS(G8013-G8012))) * 6371392 * IFERROR(IF(AVERAGEIF('TT History'!$B:$B, D8012, 'TT History'!$E:$E) &gt; 9.8%, 1.1205, IF(AVERAGEIF('TT History'!$B:$B, D8012, 'TT History'!$E:$E) &gt;= 8.5%, 1.1055, 1.0525)), 1.0525)</f>
        <v>62.579167897385425</v>
      </c>
    </row>
    <row r="8013" spans="1:8" x14ac:dyDescent="0.25">
      <c r="A8013" t="s">
        <v>176</v>
      </c>
      <c r="B8013" t="str">
        <f>VLOOKUP(C8013, olt_db!$B$2:$E$70, 2, 0)</f>
        <v>OLT-SMGN-Mega_Land</v>
      </c>
      <c r="C8013" t="s">
        <v>2034</v>
      </c>
      <c r="D8013" s="22" t="s">
        <v>3033</v>
      </c>
      <c r="E8013" s="22" t="s">
        <v>2147</v>
      </c>
      <c r="F8013" s="138">
        <v>2.9649564056528601</v>
      </c>
      <c r="G8013" s="139">
        <v>99.086731293105899</v>
      </c>
      <c r="H8013" s="100">
        <f>ACOS(COS(RADIANS(90-F8014)) * COS(RADIANS(90-F8013)) + SIN(RADIANS(90-F8014)) * SIN(RADIANS(90-F8013)) * COS(RADIANS(G8014-G8013))) * 6371392 * IFERROR(IF(AVERAGEIF('TT History'!$B:$B, D8013, 'TT History'!$E:$E) &gt; 9.8%, 1.1205, IF(AVERAGEIF('TT History'!$B:$B, D8013, 'TT History'!$E:$E) &gt;= 8.5%, 1.1055, 1.0525)), 1.0525)</f>
        <v>41.670511509197333</v>
      </c>
    </row>
    <row r="8014" spans="1:8" x14ac:dyDescent="0.25">
      <c r="A8014" t="s">
        <v>176</v>
      </c>
      <c r="B8014" t="str">
        <f>VLOOKUP(C8014, olt_db!$B$2:$E$70, 2, 0)</f>
        <v>OLT-SMGN-Mega_Land</v>
      </c>
      <c r="C8014" t="s">
        <v>2034</v>
      </c>
      <c r="D8014" s="22" t="s">
        <v>3033</v>
      </c>
      <c r="E8014" s="22" t="s">
        <v>2148</v>
      </c>
      <c r="F8014" s="138">
        <v>2.9646144619877499</v>
      </c>
      <c r="G8014" s="139">
        <v>99.086631975837705</v>
      </c>
      <c r="H8014" s="100">
        <f>ACOS(COS(RADIANS(90-F8015)) * COS(RADIANS(90-F8014)) + SIN(RADIANS(90-F8015)) * SIN(RADIANS(90-F8014)) * COS(RADIANS(G8015-G8014))) * 6371392 * IFERROR(IF(AVERAGEIF('TT History'!$B:$B, D8014, 'TT History'!$E:$E) &gt; 9.8%, 1.1205, IF(AVERAGEIF('TT History'!$B:$B, D8014, 'TT History'!$E:$E) &gt;= 8.5%, 1.1055, 1.0525)), 1.0525)</f>
        <v>49.065784933582222</v>
      </c>
    </row>
    <row r="8015" spans="1:8" x14ac:dyDescent="0.25">
      <c r="A8015" t="s">
        <v>176</v>
      </c>
      <c r="B8015" t="str">
        <f>VLOOKUP(C8015, olt_db!$B$2:$E$70, 2, 0)</f>
        <v>OLT-SMGN-Mega_Land</v>
      </c>
      <c r="C8015" t="s">
        <v>2034</v>
      </c>
      <c r="D8015" s="22" t="s">
        <v>3033</v>
      </c>
      <c r="E8015" s="22" t="s">
        <v>2149</v>
      </c>
      <c r="F8015" s="138">
        <v>2.9642718208369399</v>
      </c>
      <c r="G8015" s="139">
        <v>99.086390105017998</v>
      </c>
      <c r="H8015" s="100">
        <f>ACOS(COS(RADIANS(90-F8016)) * COS(RADIANS(90-F8015)) + SIN(RADIANS(90-F8016)) * SIN(RADIANS(90-F8015)) * COS(RADIANS(G8016-G8015))) * 6371392 * IFERROR(IF(AVERAGEIF('TT History'!$B:$B, D8015, 'TT History'!$E:$E) &gt; 9.8%, 1.1205, IF(AVERAGEIF('TT History'!$B:$B, D8015, 'TT History'!$E:$E) &gt;= 8.5%, 1.1055, 1.0525)), 1.0525)</f>
        <v>45.797635360527863</v>
      </c>
    </row>
    <row r="8016" spans="1:8" x14ac:dyDescent="0.25">
      <c r="A8016" t="s">
        <v>176</v>
      </c>
      <c r="B8016" t="str">
        <f>VLOOKUP(C8016, olt_db!$B$2:$E$70, 2, 0)</f>
        <v>OLT-SMGN-Mega_Land</v>
      </c>
      <c r="C8016" t="s">
        <v>2034</v>
      </c>
      <c r="D8016" s="22" t="s">
        <v>3033</v>
      </c>
      <c r="E8016" s="22" t="s">
        <v>2150</v>
      </c>
      <c r="F8016" s="138">
        <v>2.9639789254848101</v>
      </c>
      <c r="G8016" s="139">
        <v>99.086130281352695</v>
      </c>
      <c r="H8016" s="100">
        <f>ACOS(COS(RADIANS(90-F8017)) * COS(RADIANS(90-F8016)) + SIN(RADIANS(90-F8017)) * SIN(RADIANS(90-F8016)) * COS(RADIANS(G8017-G8016))) * 6371392 * IFERROR(IF(AVERAGEIF('TT History'!$B:$B, D8016, 'TT History'!$E:$E) &gt; 9.8%, 1.1205, IF(AVERAGEIF('TT History'!$B:$B, D8016, 'TT History'!$E:$E) &gt;= 8.5%, 1.1055, 1.0525)), 1.0525)</f>
        <v>41.282556880679373</v>
      </c>
    </row>
    <row r="8017" spans="1:8" x14ac:dyDescent="0.25">
      <c r="A8017" t="s">
        <v>176</v>
      </c>
      <c r="B8017" t="str">
        <f>VLOOKUP(C8017, olt_db!$B$2:$E$70, 2, 0)</f>
        <v>OLT-SMGN-Mega_Land</v>
      </c>
      <c r="C8017" t="s">
        <v>2034</v>
      </c>
      <c r="D8017" s="22" t="s">
        <v>3033</v>
      </c>
      <c r="E8017" s="22" t="s">
        <v>2151</v>
      </c>
      <c r="F8017" s="138">
        <v>2.9637454634793299</v>
      </c>
      <c r="G8017" s="139">
        <v>99.085865525242696</v>
      </c>
      <c r="H8017" s="100">
        <f>ACOS(COS(RADIANS(90-F8018)) * COS(RADIANS(90-F8017)) + SIN(RADIANS(90-F8018)) * SIN(RADIANS(90-F8017)) * COS(RADIANS(G8018-G8017))) * 6371392 * IFERROR(IF(AVERAGEIF('TT History'!$B:$B, D8017, 'TT History'!$E:$E) &gt; 9.8%, 1.1205, IF(AVERAGEIF('TT History'!$B:$B, D8017, 'TT History'!$E:$E) &gt;= 8.5%, 1.1055, 1.0525)), 1.0525)</f>
        <v>49.879366986631467</v>
      </c>
    </row>
    <row r="8018" spans="1:8" x14ac:dyDescent="0.25">
      <c r="A8018" t="s">
        <v>176</v>
      </c>
      <c r="B8018" t="str">
        <f>VLOOKUP(C8018, olt_db!$B$2:$E$70, 2, 0)</f>
        <v>OLT-SMGN-Mega_Land</v>
      </c>
      <c r="C8018" t="s">
        <v>2034</v>
      </c>
      <c r="D8018" s="22" t="s">
        <v>3033</v>
      </c>
      <c r="E8018" s="22" t="s">
        <v>2152</v>
      </c>
      <c r="F8018" s="138">
        <v>2.9634809434206799</v>
      </c>
      <c r="G8018" s="139">
        <v>99.0855309314789</v>
      </c>
      <c r="H8018" s="100">
        <f>ACOS(COS(RADIANS(90-F8019)) * COS(RADIANS(90-F8018)) + SIN(RADIANS(90-F8019)) * SIN(RADIANS(90-F8018)) * COS(RADIANS(G8019-G8018))) * 6371392 * IFERROR(IF(AVERAGEIF('TT History'!$B:$B, D8018, 'TT History'!$E:$E) &gt; 9.8%, 1.1205, IF(AVERAGEIF('TT History'!$B:$B, D8018, 'TT History'!$E:$E) &gt;= 8.5%, 1.1055, 1.0525)), 1.0525)</f>
        <v>50.72311816653125</v>
      </c>
    </row>
    <row r="8019" spans="1:8" x14ac:dyDescent="0.25">
      <c r="A8019" t="s">
        <v>176</v>
      </c>
      <c r="B8019" t="str">
        <f>VLOOKUP(C8019, olt_db!$B$2:$E$70, 2, 0)</f>
        <v>OLT-SMGN-Mega_Land</v>
      </c>
      <c r="C8019" t="s">
        <v>2034</v>
      </c>
      <c r="D8019" s="22" t="s">
        <v>3033</v>
      </c>
      <c r="E8019" s="22" t="s">
        <v>2153</v>
      </c>
      <c r="F8019" s="138">
        <v>2.9632463972085001</v>
      </c>
      <c r="G8019" s="139">
        <v>99.085166014387298</v>
      </c>
      <c r="H8019" s="100">
        <f>ACOS(COS(RADIANS(90-F8020)) * COS(RADIANS(90-F8019)) + SIN(RADIANS(90-F8020)) * SIN(RADIANS(90-F8019)) * COS(RADIANS(G8020-G8019))) * 6371392 * IFERROR(IF(AVERAGEIF('TT History'!$B:$B, D8019, 'TT History'!$E:$E) &gt; 9.8%, 1.1205, IF(AVERAGEIF('TT History'!$B:$B, D8019, 'TT History'!$E:$E) &gt;= 8.5%, 1.1055, 1.0525)), 1.0525)</f>
        <v>45.816708739909004</v>
      </c>
    </row>
    <row r="8020" spans="1:8" x14ac:dyDescent="0.25">
      <c r="A8020" t="s">
        <v>176</v>
      </c>
      <c r="B8020" t="str">
        <f>VLOOKUP(C8020, olt_db!$B$2:$E$70, 2, 0)</f>
        <v>OLT-SMGN-Mega_Land</v>
      </c>
      <c r="C8020" t="s">
        <v>2034</v>
      </c>
      <c r="D8020" s="22" t="s">
        <v>3033</v>
      </c>
      <c r="E8020" s="22" t="s">
        <v>2154</v>
      </c>
      <c r="F8020" s="138">
        <v>2.9630428149571202</v>
      </c>
      <c r="G8020" s="139">
        <v>99.084831205888605</v>
      </c>
      <c r="H8020" s="100">
        <f>ACOS(COS(RADIANS(90-F8021)) * COS(RADIANS(90-F8020)) + SIN(RADIANS(90-F8021)) * SIN(RADIANS(90-F8020)) * COS(RADIANS(G8021-G8020))) * 6371392 * IFERROR(IF(AVERAGEIF('TT History'!$B:$B, D8020, 'TT History'!$E:$E) &gt; 9.8%, 1.1205, IF(AVERAGEIF('TT History'!$B:$B, D8020, 'TT History'!$E:$E) &gt;= 8.5%, 1.1055, 1.0525)), 1.0525)</f>
        <v>36.223390548655097</v>
      </c>
    </row>
    <row r="8021" spans="1:8" x14ac:dyDescent="0.25">
      <c r="A8021" t="s">
        <v>176</v>
      </c>
      <c r="B8021" t="str">
        <f>VLOOKUP(C8021, olt_db!$B$2:$E$70, 2, 0)</f>
        <v>OLT-SMGN-Mega_Land</v>
      </c>
      <c r="C8021" t="s">
        <v>2034</v>
      </c>
      <c r="D8021" s="22" t="s">
        <v>3033</v>
      </c>
      <c r="E8021" s="22" t="s">
        <v>2155</v>
      </c>
      <c r="F8021" s="138">
        <v>2.96290085412133</v>
      </c>
      <c r="G8021" s="139">
        <v>99.084555818811396</v>
      </c>
      <c r="H8021" s="100">
        <f>ACOS(COS(RADIANS(90-F8022)) * COS(RADIANS(90-F8021)) + SIN(RADIANS(90-F8022)) * SIN(RADIANS(90-F8021)) * COS(RADIANS(G8022-G8021))) * 6371392 * IFERROR(IF(AVERAGEIF('TT History'!$B:$B, D8021, 'TT History'!$E:$E) &gt; 9.8%, 1.1205, IF(AVERAGEIF('TT History'!$B:$B, D8021, 'TT History'!$E:$E) &gt;= 8.5%, 1.1055, 1.0525)), 1.0525)</f>
        <v>42.413304822135402</v>
      </c>
    </row>
    <row r="8022" spans="1:8" x14ac:dyDescent="0.25">
      <c r="A8022" t="s">
        <v>176</v>
      </c>
      <c r="B8022" t="str">
        <f>VLOOKUP(C8022, olt_db!$B$2:$E$70, 2, 0)</f>
        <v>OLT-SMGN-Mega_Land</v>
      </c>
      <c r="C8022" t="s">
        <v>2034</v>
      </c>
      <c r="D8022" s="22" t="s">
        <v>3033</v>
      </c>
      <c r="E8022" s="22" t="s">
        <v>2036</v>
      </c>
      <c r="F8022" s="138">
        <v>2.96270321485127</v>
      </c>
      <c r="G8022" s="139">
        <v>99.084251669698702</v>
      </c>
      <c r="H8022" s="100">
        <f>ACOS(COS(RADIANS(90-F8023)) * COS(RADIANS(90-F8022)) + SIN(RADIANS(90-F8023)) * SIN(RADIANS(90-F8022)) * COS(RADIANS(G8023-G8022))) * 6371392 * IFERROR(IF(AVERAGEIF('TT History'!$B:$B, D8022, 'TT History'!$E:$E) &gt; 9.8%, 1.1205, IF(AVERAGEIF('TT History'!$B:$B, D8022, 'TT History'!$E:$E) &gt;= 8.5%, 1.1055, 1.0525)), 1.0525)</f>
        <v>70.44758293563882</v>
      </c>
    </row>
    <row r="8023" spans="1:8" x14ac:dyDescent="0.25">
      <c r="A8023" t="s">
        <v>176</v>
      </c>
      <c r="B8023" t="str">
        <f>VLOOKUP(C8023, olt_db!$B$2:$E$70, 2, 0)</f>
        <v>OLT-SMGN-Mega_Land</v>
      </c>
      <c r="C8023" t="s">
        <v>2034</v>
      </c>
      <c r="D8023" s="22" t="s">
        <v>3033</v>
      </c>
      <c r="E8023" s="22" t="s">
        <v>2037</v>
      </c>
      <c r="F8023" s="138">
        <v>2.96239334636366</v>
      </c>
      <c r="G8023" s="139">
        <v>99.083734958134201</v>
      </c>
      <c r="H8023" s="100">
        <f>ACOS(COS(RADIANS(90-F8024)) * COS(RADIANS(90-F8023)) + SIN(RADIANS(90-F8024)) * SIN(RADIANS(90-F8023)) * COS(RADIANS(G8024-G8023))) * 6371392 * IFERROR(IF(AVERAGEIF('TT History'!$B:$B, D8023, 'TT History'!$E:$E) &gt; 9.8%, 1.1205, IF(AVERAGEIF('TT History'!$B:$B, D8023, 'TT History'!$E:$E) &gt;= 8.5%, 1.1055, 1.0525)), 1.0525)</f>
        <v>48.942917792058161</v>
      </c>
    </row>
    <row r="8024" spans="1:8" x14ac:dyDescent="0.25">
      <c r="A8024" t="s">
        <v>176</v>
      </c>
      <c r="B8024" t="str">
        <f>VLOOKUP(C8024, olt_db!$B$2:$E$70, 2, 0)</f>
        <v>OLT-SMGN-Mega_Land</v>
      </c>
      <c r="C8024" t="s">
        <v>2034</v>
      </c>
      <c r="D8024" s="22" t="s">
        <v>3033</v>
      </c>
      <c r="E8024" s="22" t="s">
        <v>2038</v>
      </c>
      <c r="F8024" s="138">
        <v>2.9622020796186401</v>
      </c>
      <c r="G8024" s="139">
        <v>99.083362593593293</v>
      </c>
      <c r="H8024" s="100">
        <f>ACOS(COS(RADIANS(90-F8025)) * COS(RADIANS(90-F8024)) + SIN(RADIANS(90-F8025)) * SIN(RADIANS(90-F8024)) * COS(RADIANS(G8025-G8024))) * 6371392 * IFERROR(IF(AVERAGEIF('TT History'!$B:$B, D8024, 'TT History'!$E:$E) &gt; 9.8%, 1.1205, IF(AVERAGEIF('TT History'!$B:$B, D8024, 'TT History'!$E:$E) &gt;= 8.5%, 1.1055, 1.0525)), 1.0525)</f>
        <v>22.898218098952597</v>
      </c>
    </row>
    <row r="8025" spans="1:8" x14ac:dyDescent="0.25">
      <c r="A8025" t="s">
        <v>176</v>
      </c>
      <c r="B8025" t="str">
        <f>VLOOKUP(C8025, olt_db!$B$2:$E$70, 2, 0)</f>
        <v>OLT-SMGN-Mega_Land</v>
      </c>
      <c r="C8025" t="s">
        <v>2034</v>
      </c>
      <c r="D8025" s="22" t="s">
        <v>3033</v>
      </c>
      <c r="E8025" s="22" t="s">
        <v>2039</v>
      </c>
      <c r="F8025" s="138">
        <v>2.9623673700758402</v>
      </c>
      <c r="G8025" s="139">
        <v>99.083257782883507</v>
      </c>
      <c r="H8025" s="100">
        <f>(ACOS(COS(RADIANS(90-olt_db!F43)) * COS(RADIANS(90-F8025)) + SIN(RADIANS(90-olt_db!F43)) * SIN(RADIANS(90-F8025)) * COS(RADIANS(olt_db!G43-G8025))) * 6371392)*1.105</f>
        <v>12.748178877257191</v>
      </c>
    </row>
    <row r="8026" spans="1:8" x14ac:dyDescent="0.25">
      <c r="A8026" t="s">
        <v>176</v>
      </c>
      <c r="B8026" t="e">
        <f>VLOOKUP(C8026, olt_db!$B$2:$E$70, 2, 0)</f>
        <v>#N/A</v>
      </c>
    </row>
    <row r="8027" spans="1:8" x14ac:dyDescent="0.25">
      <c r="A8027" t="s">
        <v>176</v>
      </c>
      <c r="B8027" t="e">
        <f>VLOOKUP(C8027, olt_db!$B$2:$E$70, 2, 0)</f>
        <v>#N/A</v>
      </c>
    </row>
    <row r="8028" spans="1:8" x14ac:dyDescent="0.25">
      <c r="A8028" t="s">
        <v>176</v>
      </c>
      <c r="B8028" t="e">
        <f>VLOOKUP(C8028, olt_db!$B$2:$E$70, 2, 0)</f>
        <v>#N/A</v>
      </c>
    </row>
    <row r="8029" spans="1:8" x14ac:dyDescent="0.25">
      <c r="A8029" t="s">
        <v>176</v>
      </c>
      <c r="B8029" t="e">
        <f>VLOOKUP(C8029, olt_db!$B$2:$E$70, 2, 0)</f>
        <v>#N/A</v>
      </c>
    </row>
    <row r="8030" spans="1:8" x14ac:dyDescent="0.25">
      <c r="A8030" t="s">
        <v>176</v>
      </c>
      <c r="B8030" t="e">
        <f>VLOOKUP(C8030, olt_db!$B$2:$E$70, 2, 0)</f>
        <v>#N/A</v>
      </c>
    </row>
    <row r="8031" spans="1:8" x14ac:dyDescent="0.25">
      <c r="A8031" t="s">
        <v>176</v>
      </c>
      <c r="B8031" t="e">
        <f>VLOOKUP(C8031, olt_db!$B$2:$E$70, 2, 0)</f>
        <v>#N/A</v>
      </c>
    </row>
    <row r="8032" spans="1:8" x14ac:dyDescent="0.25">
      <c r="A8032" t="s">
        <v>176</v>
      </c>
      <c r="B8032" t="e">
        <f>VLOOKUP(C8032, olt_db!$B$2:$E$70, 2, 0)</f>
        <v>#N/A</v>
      </c>
    </row>
    <row r="8033" spans="1:2" x14ac:dyDescent="0.25">
      <c r="A8033" t="s">
        <v>176</v>
      </c>
      <c r="B8033" t="e">
        <f>VLOOKUP(C8033, olt_db!$B$2:$E$70, 2, 0)</f>
        <v>#N/A</v>
      </c>
    </row>
    <row r="8034" spans="1:2" x14ac:dyDescent="0.25">
      <c r="A8034" t="s">
        <v>176</v>
      </c>
      <c r="B8034" t="e">
        <f>VLOOKUP(C8034, olt_db!$B$2:$E$70, 2, 0)</f>
        <v>#N/A</v>
      </c>
    </row>
    <row r="8035" spans="1:2" x14ac:dyDescent="0.25">
      <c r="A8035" t="s">
        <v>176</v>
      </c>
      <c r="B8035" t="e">
        <f>VLOOKUP(C8035, olt_db!$B$2:$E$70, 2, 0)</f>
        <v>#N/A</v>
      </c>
    </row>
    <row r="8036" spans="1:2" x14ac:dyDescent="0.25">
      <c r="A8036" t="s">
        <v>176</v>
      </c>
      <c r="B8036" t="e">
        <f>VLOOKUP(C8036, olt_db!$B$2:$E$70, 2, 0)</f>
        <v>#N/A</v>
      </c>
    </row>
    <row r="8037" spans="1:2" x14ac:dyDescent="0.25">
      <c r="A8037" t="s">
        <v>176</v>
      </c>
      <c r="B8037" t="e">
        <f>VLOOKUP(C8037, olt_db!$B$2:$E$70, 2, 0)</f>
        <v>#N/A</v>
      </c>
    </row>
    <row r="8038" spans="1:2" x14ac:dyDescent="0.25">
      <c r="A8038" t="s">
        <v>176</v>
      </c>
      <c r="B8038" t="e">
        <f>VLOOKUP(C8038, olt_db!$B$2:$E$70, 2, 0)</f>
        <v>#N/A</v>
      </c>
    </row>
    <row r="8039" spans="1:2" x14ac:dyDescent="0.25">
      <c r="A8039" t="s">
        <v>176</v>
      </c>
      <c r="B8039" t="e">
        <f>VLOOKUP(C8039, olt_db!$B$2:$E$70, 2, 0)</f>
        <v>#N/A</v>
      </c>
    </row>
    <row r="8040" spans="1:2" x14ac:dyDescent="0.25">
      <c r="A8040" t="s">
        <v>176</v>
      </c>
      <c r="B8040" t="e">
        <f>VLOOKUP(C8040, olt_db!$B$2:$E$70, 2, 0)</f>
        <v>#N/A</v>
      </c>
    </row>
    <row r="8041" spans="1:2" x14ac:dyDescent="0.25">
      <c r="A8041" t="s">
        <v>176</v>
      </c>
      <c r="B8041" t="e">
        <f>VLOOKUP(C8041, olt_db!$B$2:$E$70, 2, 0)</f>
        <v>#N/A</v>
      </c>
    </row>
    <row r="8042" spans="1:2" x14ac:dyDescent="0.25">
      <c r="A8042" t="s">
        <v>176</v>
      </c>
      <c r="B8042" t="e">
        <f>VLOOKUP(C8042, olt_db!$B$2:$E$70, 2, 0)</f>
        <v>#N/A</v>
      </c>
    </row>
    <row r="8043" spans="1:2" x14ac:dyDescent="0.25">
      <c r="A8043" t="s">
        <v>176</v>
      </c>
      <c r="B8043" t="e">
        <f>VLOOKUP(C8043, olt_db!$B$2:$E$70, 2, 0)</f>
        <v>#N/A</v>
      </c>
    </row>
    <row r="8044" spans="1:2" x14ac:dyDescent="0.25">
      <c r="A8044" t="s">
        <v>176</v>
      </c>
      <c r="B8044" t="e">
        <f>VLOOKUP(C8044, olt_db!$B$2:$E$70, 2, 0)</f>
        <v>#N/A</v>
      </c>
    </row>
    <row r="8045" spans="1:2" x14ac:dyDescent="0.25">
      <c r="A8045" t="s">
        <v>176</v>
      </c>
      <c r="B8045" t="e">
        <f>VLOOKUP(C8045, olt_db!$B$2:$E$70, 2, 0)</f>
        <v>#N/A</v>
      </c>
    </row>
    <row r="8046" spans="1:2" x14ac:dyDescent="0.25">
      <c r="A8046" t="s">
        <v>176</v>
      </c>
      <c r="B8046" t="e">
        <f>VLOOKUP(C8046, olt_db!$B$2:$E$70, 2, 0)</f>
        <v>#N/A</v>
      </c>
    </row>
    <row r="8047" spans="1:2" x14ac:dyDescent="0.25">
      <c r="A8047" t="s">
        <v>176</v>
      </c>
      <c r="B8047" t="e">
        <f>VLOOKUP(C8047, olt_db!$B$2:$E$70, 2, 0)</f>
        <v>#N/A</v>
      </c>
    </row>
    <row r="8048" spans="1:2" x14ac:dyDescent="0.25">
      <c r="A8048" t="s">
        <v>176</v>
      </c>
      <c r="B8048" t="e">
        <f>VLOOKUP(C8048, olt_db!$B$2:$E$70, 2, 0)</f>
        <v>#N/A</v>
      </c>
    </row>
    <row r="8049" spans="1:2" x14ac:dyDescent="0.25">
      <c r="A8049" t="s">
        <v>176</v>
      </c>
      <c r="B8049" t="e">
        <f>VLOOKUP(C8049, olt_db!$B$2:$E$70, 2, 0)</f>
        <v>#N/A</v>
      </c>
    </row>
    <row r="8050" spans="1:2" x14ac:dyDescent="0.25">
      <c r="A8050" t="s">
        <v>176</v>
      </c>
      <c r="B8050" t="e">
        <f>VLOOKUP(C8050, olt_db!$B$2:$E$70, 2, 0)</f>
        <v>#N/A</v>
      </c>
    </row>
    <row r="8051" spans="1:2" x14ac:dyDescent="0.25">
      <c r="A8051" t="s">
        <v>176</v>
      </c>
      <c r="B8051" t="e">
        <f>VLOOKUP(C8051, olt_db!$B$2:$E$70, 2, 0)</f>
        <v>#N/A</v>
      </c>
    </row>
    <row r="8052" spans="1:2" x14ac:dyDescent="0.25">
      <c r="A8052" t="s">
        <v>176</v>
      </c>
      <c r="B8052" t="e">
        <f>VLOOKUP(C8052, olt_db!$B$2:$E$70, 2, 0)</f>
        <v>#N/A</v>
      </c>
    </row>
    <row r="8053" spans="1:2" x14ac:dyDescent="0.25">
      <c r="A8053" t="s">
        <v>176</v>
      </c>
      <c r="B8053" t="e">
        <f>VLOOKUP(C8053, olt_db!$B$2:$E$70, 2, 0)</f>
        <v>#N/A</v>
      </c>
    </row>
    <row r="8054" spans="1:2" x14ac:dyDescent="0.25">
      <c r="A8054" t="s">
        <v>176</v>
      </c>
      <c r="B8054" t="e">
        <f>VLOOKUP(C8054, olt_db!$B$2:$E$70, 2, 0)</f>
        <v>#N/A</v>
      </c>
    </row>
    <row r="8055" spans="1:2" x14ac:dyDescent="0.25">
      <c r="A8055" t="s">
        <v>176</v>
      </c>
      <c r="B8055" t="e">
        <f>VLOOKUP(C8055, olt_db!$B$2:$E$70, 2, 0)</f>
        <v>#N/A</v>
      </c>
    </row>
    <row r="8056" spans="1:2" x14ac:dyDescent="0.25">
      <c r="A8056" t="s">
        <v>176</v>
      </c>
      <c r="B8056" t="e">
        <f>VLOOKUP(C8056, olt_db!$B$2:$E$70, 2, 0)</f>
        <v>#N/A</v>
      </c>
    </row>
    <row r="8057" spans="1:2" x14ac:dyDescent="0.25">
      <c r="A8057" t="s">
        <v>176</v>
      </c>
      <c r="B8057" t="e">
        <f>VLOOKUP(C8057, olt_db!$B$2:$E$70, 2, 0)</f>
        <v>#N/A</v>
      </c>
    </row>
    <row r="8058" spans="1:2" x14ac:dyDescent="0.25">
      <c r="A8058" t="s">
        <v>176</v>
      </c>
      <c r="B8058" t="e">
        <f>VLOOKUP(C8058, olt_db!$B$2:$E$70, 2, 0)</f>
        <v>#N/A</v>
      </c>
    </row>
    <row r="8059" spans="1:2" x14ac:dyDescent="0.25">
      <c r="A8059" t="s">
        <v>176</v>
      </c>
      <c r="B8059" t="e">
        <f>VLOOKUP(C8059, olt_db!$B$2:$E$70, 2, 0)</f>
        <v>#N/A</v>
      </c>
    </row>
    <row r="8060" spans="1:2" x14ac:dyDescent="0.25">
      <c r="A8060" t="s">
        <v>176</v>
      </c>
      <c r="B8060" t="e">
        <f>VLOOKUP(C8060, olt_db!$B$2:$E$70, 2, 0)</f>
        <v>#N/A</v>
      </c>
    </row>
    <row r="8061" spans="1:2" x14ac:dyDescent="0.25">
      <c r="A8061" t="s">
        <v>176</v>
      </c>
      <c r="B8061" t="e">
        <f>VLOOKUP(C8061, olt_db!$B$2:$E$70, 2, 0)</f>
        <v>#N/A</v>
      </c>
    </row>
    <row r="8062" spans="1:2" x14ac:dyDescent="0.25">
      <c r="A8062" t="s">
        <v>176</v>
      </c>
      <c r="B8062" t="e">
        <f>VLOOKUP(C8062, olt_db!$B$2:$E$70, 2, 0)</f>
        <v>#N/A</v>
      </c>
    </row>
    <row r="8063" spans="1:2" x14ac:dyDescent="0.25">
      <c r="A8063" t="s">
        <v>176</v>
      </c>
      <c r="B8063" t="e">
        <f>VLOOKUP(C8063, olt_db!$B$2:$E$70, 2, 0)</f>
        <v>#N/A</v>
      </c>
    </row>
    <row r="8064" spans="1:2" x14ac:dyDescent="0.25">
      <c r="A8064" t="s">
        <v>176</v>
      </c>
      <c r="B8064" t="e">
        <f>VLOOKUP(C8064, olt_db!$B$2:$E$70, 2, 0)</f>
        <v>#N/A</v>
      </c>
    </row>
    <row r="8065" spans="1:2" x14ac:dyDescent="0.25">
      <c r="A8065" t="s">
        <v>176</v>
      </c>
      <c r="B8065" t="e">
        <f>VLOOKUP(C8065, olt_db!$B$2:$E$70, 2, 0)</f>
        <v>#N/A</v>
      </c>
    </row>
    <row r="8066" spans="1:2" x14ac:dyDescent="0.25">
      <c r="A8066" t="s">
        <v>176</v>
      </c>
      <c r="B8066" t="e">
        <f>VLOOKUP(C8066, olt_db!$B$2:$E$70, 2, 0)</f>
        <v>#N/A</v>
      </c>
    </row>
    <row r="8067" spans="1:2" x14ac:dyDescent="0.25">
      <c r="A8067" t="s">
        <v>176</v>
      </c>
      <c r="B8067" t="e">
        <f>VLOOKUP(C8067, olt_db!$B$2:$E$70, 2, 0)</f>
        <v>#N/A</v>
      </c>
    </row>
    <row r="8068" spans="1:2" x14ac:dyDescent="0.25">
      <c r="A8068" t="s">
        <v>176</v>
      </c>
      <c r="B8068" t="e">
        <f>VLOOKUP(C8068, olt_db!$B$2:$E$70, 2, 0)</f>
        <v>#N/A</v>
      </c>
    </row>
    <row r="8069" spans="1:2" x14ac:dyDescent="0.25">
      <c r="A8069" t="s">
        <v>176</v>
      </c>
      <c r="B8069" t="e">
        <f>VLOOKUP(C8069, olt_db!$B$2:$E$70, 2, 0)</f>
        <v>#N/A</v>
      </c>
    </row>
    <row r="8070" spans="1:2" x14ac:dyDescent="0.25">
      <c r="A8070" t="s">
        <v>176</v>
      </c>
      <c r="B8070" t="e">
        <f>VLOOKUP(C8070, olt_db!$B$2:$E$70, 2, 0)</f>
        <v>#N/A</v>
      </c>
    </row>
    <row r="8071" spans="1:2" x14ac:dyDescent="0.25">
      <c r="A8071" t="s">
        <v>176</v>
      </c>
      <c r="B8071" t="e">
        <f>VLOOKUP(C8071, olt_db!$B$2:$E$70, 2, 0)</f>
        <v>#N/A</v>
      </c>
    </row>
    <row r="8072" spans="1:2" x14ac:dyDescent="0.25">
      <c r="A8072" t="s">
        <v>176</v>
      </c>
      <c r="B8072" t="e">
        <f>VLOOKUP(C8072, olt_db!$B$2:$E$70, 2, 0)</f>
        <v>#N/A</v>
      </c>
    </row>
    <row r="8073" spans="1:2" x14ac:dyDescent="0.25">
      <c r="A8073" t="s">
        <v>176</v>
      </c>
      <c r="B8073" t="e">
        <f>VLOOKUP(C8073, olt_db!$B$2:$E$70, 2, 0)</f>
        <v>#N/A</v>
      </c>
    </row>
    <row r="8074" spans="1:2" x14ac:dyDescent="0.25">
      <c r="A8074" t="s">
        <v>176</v>
      </c>
      <c r="B8074" t="e">
        <f>VLOOKUP(C8074, olt_db!$B$2:$E$70, 2, 0)</f>
        <v>#N/A</v>
      </c>
    </row>
    <row r="8075" spans="1:2" x14ac:dyDescent="0.25">
      <c r="A8075" t="s">
        <v>176</v>
      </c>
      <c r="B8075" t="e">
        <f>VLOOKUP(C8075, olt_db!$B$2:$E$70, 2, 0)</f>
        <v>#N/A</v>
      </c>
    </row>
    <row r="8076" spans="1:2" x14ac:dyDescent="0.25">
      <c r="A8076" t="s">
        <v>176</v>
      </c>
      <c r="B8076" t="e">
        <f>VLOOKUP(C8076, olt_db!$B$2:$E$70, 2, 0)</f>
        <v>#N/A</v>
      </c>
    </row>
    <row r="8077" spans="1:2" x14ac:dyDescent="0.25">
      <c r="A8077" t="s">
        <v>176</v>
      </c>
      <c r="B8077" t="e">
        <f>VLOOKUP(C8077, olt_db!$B$2:$E$70, 2, 0)</f>
        <v>#N/A</v>
      </c>
    </row>
    <row r="8078" spans="1:2" x14ac:dyDescent="0.25">
      <c r="A8078" t="s">
        <v>176</v>
      </c>
      <c r="B8078" t="e">
        <f>VLOOKUP(C8078, olt_db!$B$2:$E$70, 2, 0)</f>
        <v>#N/A</v>
      </c>
    </row>
    <row r="8079" spans="1:2" x14ac:dyDescent="0.25">
      <c r="A8079" t="s">
        <v>176</v>
      </c>
      <c r="B8079" t="e">
        <f>VLOOKUP(C8079, olt_db!$B$2:$E$70, 2, 0)</f>
        <v>#N/A</v>
      </c>
    </row>
    <row r="8080" spans="1:2" x14ac:dyDescent="0.25">
      <c r="A8080" t="s">
        <v>176</v>
      </c>
      <c r="B8080" t="e">
        <f>VLOOKUP(C8080, olt_db!$B$2:$E$70, 2, 0)</f>
        <v>#N/A</v>
      </c>
    </row>
    <row r="8081" spans="1:2" x14ac:dyDescent="0.25">
      <c r="A8081" t="s">
        <v>176</v>
      </c>
      <c r="B8081" t="e">
        <f>VLOOKUP(C8081, olt_db!$B$2:$E$70, 2, 0)</f>
        <v>#N/A</v>
      </c>
    </row>
    <row r="8082" spans="1:2" x14ac:dyDescent="0.25">
      <c r="A8082" t="s">
        <v>176</v>
      </c>
      <c r="B8082" t="e">
        <f>VLOOKUP(C8082, olt_db!$B$2:$E$70, 2, 0)</f>
        <v>#N/A</v>
      </c>
    </row>
    <row r="8083" spans="1:2" x14ac:dyDescent="0.25">
      <c r="A8083" t="s">
        <v>176</v>
      </c>
      <c r="B8083" t="e">
        <f>VLOOKUP(C8083, olt_db!$B$2:$E$70, 2, 0)</f>
        <v>#N/A</v>
      </c>
    </row>
    <row r="8084" spans="1:2" x14ac:dyDescent="0.25">
      <c r="A8084" t="s">
        <v>176</v>
      </c>
      <c r="B8084" t="e">
        <f>VLOOKUP(C8084, olt_db!$B$2:$E$70, 2, 0)</f>
        <v>#N/A</v>
      </c>
    </row>
    <row r="8085" spans="1:2" x14ac:dyDescent="0.25">
      <c r="A8085" t="s">
        <v>176</v>
      </c>
      <c r="B8085" t="e">
        <f>VLOOKUP(C8085, olt_db!$B$2:$E$70, 2, 0)</f>
        <v>#N/A</v>
      </c>
    </row>
    <row r="8086" spans="1:2" x14ac:dyDescent="0.25">
      <c r="A8086" t="s">
        <v>176</v>
      </c>
      <c r="B8086" t="e">
        <f>VLOOKUP(C8086, olt_db!$B$2:$E$70, 2, 0)</f>
        <v>#N/A</v>
      </c>
    </row>
    <row r="8087" spans="1:2" x14ac:dyDescent="0.25">
      <c r="A8087" t="s">
        <v>176</v>
      </c>
      <c r="B8087" t="e">
        <f>VLOOKUP(C8087, olt_db!$B$2:$E$70, 2, 0)</f>
        <v>#N/A</v>
      </c>
    </row>
    <row r="8088" spans="1:2" x14ac:dyDescent="0.25">
      <c r="A8088" t="s">
        <v>176</v>
      </c>
      <c r="B8088" t="e">
        <f>VLOOKUP(C8088, olt_db!$B$2:$E$70, 2, 0)</f>
        <v>#N/A</v>
      </c>
    </row>
    <row r="8089" spans="1:2" x14ac:dyDescent="0.25">
      <c r="A8089" t="s">
        <v>176</v>
      </c>
      <c r="B8089" t="e">
        <f>VLOOKUP(C8089, olt_db!$B$2:$E$70, 2, 0)</f>
        <v>#N/A</v>
      </c>
    </row>
    <row r="8090" spans="1:2" x14ac:dyDescent="0.25">
      <c r="A8090" t="s">
        <v>176</v>
      </c>
      <c r="B8090" t="e">
        <f>VLOOKUP(C8090, olt_db!$B$2:$E$70, 2, 0)</f>
        <v>#N/A</v>
      </c>
    </row>
    <row r="8091" spans="1:2" x14ac:dyDescent="0.25">
      <c r="A8091" t="s">
        <v>176</v>
      </c>
      <c r="B8091" t="e">
        <f>VLOOKUP(C8091, olt_db!$B$2:$E$70, 2, 0)</f>
        <v>#N/A</v>
      </c>
    </row>
    <row r="8092" spans="1:2" x14ac:dyDescent="0.25">
      <c r="A8092" t="s">
        <v>176</v>
      </c>
      <c r="B8092" t="e">
        <f>VLOOKUP(C8092, olt_db!$B$2:$E$70, 2, 0)</f>
        <v>#N/A</v>
      </c>
    </row>
    <row r="8093" spans="1:2" x14ac:dyDescent="0.25">
      <c r="A8093" t="s">
        <v>176</v>
      </c>
      <c r="B8093" t="e">
        <f>VLOOKUP(C8093, olt_db!$B$2:$E$70, 2, 0)</f>
        <v>#N/A</v>
      </c>
    </row>
    <row r="8094" spans="1:2" x14ac:dyDescent="0.25">
      <c r="A8094" t="s">
        <v>176</v>
      </c>
      <c r="B8094" t="e">
        <f>VLOOKUP(C8094, olt_db!$B$2:$E$70, 2, 0)</f>
        <v>#N/A</v>
      </c>
    </row>
    <row r="8095" spans="1:2" x14ac:dyDescent="0.25">
      <c r="A8095" t="s">
        <v>176</v>
      </c>
      <c r="B8095" t="e">
        <f>VLOOKUP(C8095, olt_db!$B$2:$E$70, 2, 0)</f>
        <v>#N/A</v>
      </c>
    </row>
    <row r="8096" spans="1:2" x14ac:dyDescent="0.25">
      <c r="A8096" t="s">
        <v>176</v>
      </c>
      <c r="B8096" t="e">
        <f>VLOOKUP(C8096, olt_db!$B$2:$E$70, 2, 0)</f>
        <v>#N/A</v>
      </c>
    </row>
    <row r="8097" spans="1:2" x14ac:dyDescent="0.25">
      <c r="A8097" t="s">
        <v>176</v>
      </c>
      <c r="B8097" t="e">
        <f>VLOOKUP(C8097, olt_db!$B$2:$E$70, 2, 0)</f>
        <v>#N/A</v>
      </c>
    </row>
    <row r="8098" spans="1:2" x14ac:dyDescent="0.25">
      <c r="A8098" t="s">
        <v>176</v>
      </c>
      <c r="B8098" t="e">
        <f>VLOOKUP(C8098, olt_db!$B$2:$E$70, 2, 0)</f>
        <v>#N/A</v>
      </c>
    </row>
    <row r="8099" spans="1:2" x14ac:dyDescent="0.25">
      <c r="A8099" t="s">
        <v>176</v>
      </c>
      <c r="B8099" t="e">
        <f>VLOOKUP(C8099, olt_db!$B$2:$E$70, 2, 0)</f>
        <v>#N/A</v>
      </c>
    </row>
    <row r="8100" spans="1:2" x14ac:dyDescent="0.25">
      <c r="A8100" t="s">
        <v>176</v>
      </c>
      <c r="B8100" t="e">
        <f>VLOOKUP(C8100, olt_db!$B$2:$E$70, 2, 0)</f>
        <v>#N/A</v>
      </c>
    </row>
    <row r="8101" spans="1:2" x14ac:dyDescent="0.25">
      <c r="A8101" t="s">
        <v>176</v>
      </c>
      <c r="B8101" t="e">
        <f>VLOOKUP(C8101, olt_db!$B$2:$E$70, 2, 0)</f>
        <v>#N/A</v>
      </c>
    </row>
    <row r="8102" spans="1:2" x14ac:dyDescent="0.25">
      <c r="A8102" t="s">
        <v>176</v>
      </c>
      <c r="B8102" t="e">
        <f>VLOOKUP(C8102, olt_db!$B$2:$E$70, 2, 0)</f>
        <v>#N/A</v>
      </c>
    </row>
    <row r="8103" spans="1:2" x14ac:dyDescent="0.25">
      <c r="A8103" t="s">
        <v>176</v>
      </c>
      <c r="B8103" t="e">
        <f>VLOOKUP(C8103, olt_db!$B$2:$E$70, 2, 0)</f>
        <v>#N/A</v>
      </c>
    </row>
    <row r="8104" spans="1:2" x14ac:dyDescent="0.25">
      <c r="A8104" t="s">
        <v>176</v>
      </c>
      <c r="B8104" t="e">
        <f>VLOOKUP(C8104, olt_db!$B$2:$E$70, 2, 0)</f>
        <v>#N/A</v>
      </c>
    </row>
    <row r="8105" spans="1:2" x14ac:dyDescent="0.25">
      <c r="A8105" t="s">
        <v>176</v>
      </c>
      <c r="B8105" t="e">
        <f>VLOOKUP(C8105, olt_db!$B$2:$E$70, 2, 0)</f>
        <v>#N/A</v>
      </c>
    </row>
    <row r="8106" spans="1:2" x14ac:dyDescent="0.25">
      <c r="A8106" t="s">
        <v>176</v>
      </c>
      <c r="B8106" t="e">
        <f>VLOOKUP(C8106, olt_db!$B$2:$E$70, 2, 0)</f>
        <v>#N/A</v>
      </c>
    </row>
    <row r="8107" spans="1:2" x14ac:dyDescent="0.25">
      <c r="A8107" t="s">
        <v>176</v>
      </c>
      <c r="B8107" t="e">
        <f>VLOOKUP(C8107, olt_db!$B$2:$E$70, 2, 0)</f>
        <v>#N/A</v>
      </c>
    </row>
    <row r="8108" spans="1:2" x14ac:dyDescent="0.25">
      <c r="A8108" t="s">
        <v>176</v>
      </c>
      <c r="B8108" t="e">
        <f>VLOOKUP(C8108, olt_db!$B$2:$E$70, 2, 0)</f>
        <v>#N/A</v>
      </c>
    </row>
    <row r="8109" spans="1:2" x14ac:dyDescent="0.25">
      <c r="A8109" t="s">
        <v>176</v>
      </c>
      <c r="B8109" t="e">
        <f>VLOOKUP(C8109, olt_db!$B$2:$E$70, 2, 0)</f>
        <v>#N/A</v>
      </c>
    </row>
    <row r="8110" spans="1:2" x14ac:dyDescent="0.25">
      <c r="A8110" t="s">
        <v>176</v>
      </c>
      <c r="B8110" t="e">
        <f>VLOOKUP(C8110, olt_db!$B$2:$E$70, 2, 0)</f>
        <v>#N/A</v>
      </c>
    </row>
    <row r="8111" spans="1:2" x14ac:dyDescent="0.25">
      <c r="A8111" t="s">
        <v>176</v>
      </c>
      <c r="B8111" t="e">
        <f>VLOOKUP(C8111, olt_db!$B$2:$E$70, 2, 0)</f>
        <v>#N/A</v>
      </c>
    </row>
    <row r="8112" spans="1:2" x14ac:dyDescent="0.25">
      <c r="A8112" t="s">
        <v>176</v>
      </c>
      <c r="B8112" t="e">
        <f>VLOOKUP(C8112, olt_db!$B$2:$E$70, 2, 0)</f>
        <v>#N/A</v>
      </c>
    </row>
    <row r="8113" spans="1:2" x14ac:dyDescent="0.25">
      <c r="A8113" t="s">
        <v>176</v>
      </c>
      <c r="B8113" t="e">
        <f>VLOOKUP(C8113, olt_db!$B$2:$E$70, 2, 0)</f>
        <v>#N/A</v>
      </c>
    </row>
    <row r="8114" spans="1:2" x14ac:dyDescent="0.25">
      <c r="A8114" t="s">
        <v>176</v>
      </c>
      <c r="B8114" t="e">
        <f>VLOOKUP(C8114, olt_db!$B$2:$E$70, 2, 0)</f>
        <v>#N/A</v>
      </c>
    </row>
    <row r="8115" spans="1:2" x14ac:dyDescent="0.25">
      <c r="A8115" t="s">
        <v>176</v>
      </c>
      <c r="B8115" t="e">
        <f>VLOOKUP(C8115, olt_db!$B$2:$E$70, 2, 0)</f>
        <v>#N/A</v>
      </c>
    </row>
    <row r="8116" spans="1:2" x14ac:dyDescent="0.25">
      <c r="A8116" t="s">
        <v>176</v>
      </c>
      <c r="B8116" t="e">
        <f>VLOOKUP(C8116, olt_db!$B$2:$E$70, 2, 0)</f>
        <v>#N/A</v>
      </c>
    </row>
    <row r="8117" spans="1:2" x14ac:dyDescent="0.25">
      <c r="A8117" t="s">
        <v>176</v>
      </c>
      <c r="B8117" t="e">
        <f>VLOOKUP(C8117, olt_db!$B$2:$E$70, 2, 0)</f>
        <v>#N/A</v>
      </c>
    </row>
    <row r="8118" spans="1:2" x14ac:dyDescent="0.25">
      <c r="A8118" t="s">
        <v>176</v>
      </c>
      <c r="B8118" t="e">
        <f>VLOOKUP(C8118, olt_db!$B$2:$E$70, 2, 0)</f>
        <v>#N/A</v>
      </c>
    </row>
    <row r="8119" spans="1:2" x14ac:dyDescent="0.25">
      <c r="A8119" t="s">
        <v>176</v>
      </c>
      <c r="B8119" t="e">
        <f>VLOOKUP(C8119, olt_db!$B$2:$E$70, 2, 0)</f>
        <v>#N/A</v>
      </c>
    </row>
    <row r="8120" spans="1:2" x14ac:dyDescent="0.25">
      <c r="A8120" t="s">
        <v>176</v>
      </c>
      <c r="B8120" t="e">
        <f>VLOOKUP(C8120, olt_db!$B$2:$E$70, 2, 0)</f>
        <v>#N/A</v>
      </c>
    </row>
    <row r="8121" spans="1:2" x14ac:dyDescent="0.25">
      <c r="A8121" t="s">
        <v>176</v>
      </c>
      <c r="B8121" t="e">
        <f>VLOOKUP(C8121, olt_db!$B$2:$E$70, 2, 0)</f>
        <v>#N/A</v>
      </c>
    </row>
    <row r="8122" spans="1:2" x14ac:dyDescent="0.25">
      <c r="A8122" t="s">
        <v>176</v>
      </c>
      <c r="B8122" t="e">
        <f>VLOOKUP(C8122, olt_db!$B$2:$E$70, 2, 0)</f>
        <v>#N/A</v>
      </c>
    </row>
    <row r="8123" spans="1:2" x14ac:dyDescent="0.25">
      <c r="A8123" t="s">
        <v>176</v>
      </c>
      <c r="B8123" t="e">
        <f>VLOOKUP(C8123, olt_db!$B$2:$E$70, 2, 0)</f>
        <v>#N/A</v>
      </c>
    </row>
    <row r="8124" spans="1:2" x14ac:dyDescent="0.25">
      <c r="A8124" t="s">
        <v>176</v>
      </c>
      <c r="B8124" t="e">
        <f>VLOOKUP(C8124, olt_db!$B$2:$E$70, 2, 0)</f>
        <v>#N/A</v>
      </c>
    </row>
    <row r="8125" spans="1:2" x14ac:dyDescent="0.25">
      <c r="A8125" t="s">
        <v>176</v>
      </c>
      <c r="B8125" t="e">
        <f>VLOOKUP(C8125, olt_db!$B$2:$E$70, 2, 0)</f>
        <v>#N/A</v>
      </c>
    </row>
    <row r="8126" spans="1:2" x14ac:dyDescent="0.25">
      <c r="A8126" t="s">
        <v>176</v>
      </c>
      <c r="B8126" t="e">
        <f>VLOOKUP(C8126, olt_db!$B$2:$E$70, 2, 0)</f>
        <v>#N/A</v>
      </c>
    </row>
    <row r="8127" spans="1:2" x14ac:dyDescent="0.25">
      <c r="A8127" t="s">
        <v>176</v>
      </c>
      <c r="B8127" t="e">
        <f>VLOOKUP(C8127, olt_db!$B$2:$E$70, 2, 0)</f>
        <v>#N/A</v>
      </c>
    </row>
    <row r="8128" spans="1:2" x14ac:dyDescent="0.25">
      <c r="A8128" t="s">
        <v>176</v>
      </c>
      <c r="B8128" t="e">
        <f>VLOOKUP(C8128, olt_db!$B$2:$E$70, 2, 0)</f>
        <v>#N/A</v>
      </c>
    </row>
    <row r="8129" spans="1:2" x14ac:dyDescent="0.25">
      <c r="A8129" t="s">
        <v>176</v>
      </c>
      <c r="B8129" t="e">
        <f>VLOOKUP(C8129, olt_db!$B$2:$E$70, 2, 0)</f>
        <v>#N/A</v>
      </c>
    </row>
    <row r="8130" spans="1:2" x14ac:dyDescent="0.25">
      <c r="A8130" t="s">
        <v>176</v>
      </c>
      <c r="B8130" t="e">
        <f>VLOOKUP(C8130, olt_db!$B$2:$E$70, 2, 0)</f>
        <v>#N/A</v>
      </c>
    </row>
    <row r="8131" spans="1:2" x14ac:dyDescent="0.25">
      <c r="A8131" t="s">
        <v>176</v>
      </c>
      <c r="B8131" t="e">
        <f>VLOOKUP(C8131, olt_db!$B$2:$E$70, 2, 0)</f>
        <v>#N/A</v>
      </c>
    </row>
    <row r="8132" spans="1:2" x14ac:dyDescent="0.25">
      <c r="A8132" t="s">
        <v>176</v>
      </c>
      <c r="B8132" t="e">
        <f>VLOOKUP(C8132, olt_db!$B$2:$E$70, 2, 0)</f>
        <v>#N/A</v>
      </c>
    </row>
    <row r="8133" spans="1:2" x14ac:dyDescent="0.25">
      <c r="A8133" t="s">
        <v>176</v>
      </c>
      <c r="B8133" t="e">
        <f>VLOOKUP(C8133, olt_db!$B$2:$E$70, 2, 0)</f>
        <v>#N/A</v>
      </c>
    </row>
    <row r="8134" spans="1:2" x14ac:dyDescent="0.25">
      <c r="A8134" t="s">
        <v>176</v>
      </c>
      <c r="B8134" t="e">
        <f>VLOOKUP(C8134, olt_db!$B$2:$E$70, 2, 0)</f>
        <v>#N/A</v>
      </c>
    </row>
    <row r="8135" spans="1:2" x14ac:dyDescent="0.25">
      <c r="A8135" t="s">
        <v>176</v>
      </c>
      <c r="B8135" t="e">
        <f>VLOOKUP(C8135, olt_db!$B$2:$E$70, 2, 0)</f>
        <v>#N/A</v>
      </c>
    </row>
    <row r="8136" spans="1:2" x14ac:dyDescent="0.25">
      <c r="A8136" t="s">
        <v>176</v>
      </c>
      <c r="B8136" t="e">
        <f>VLOOKUP(C8136, olt_db!$B$2:$E$70, 2, 0)</f>
        <v>#N/A</v>
      </c>
    </row>
    <row r="8137" spans="1:2" x14ac:dyDescent="0.25">
      <c r="A8137" t="s">
        <v>176</v>
      </c>
      <c r="B8137" t="e">
        <f>VLOOKUP(C8137, olt_db!$B$2:$E$70, 2, 0)</f>
        <v>#N/A</v>
      </c>
    </row>
    <row r="8138" spans="1:2" x14ac:dyDescent="0.25">
      <c r="A8138" t="s">
        <v>176</v>
      </c>
      <c r="B8138" t="e">
        <f>VLOOKUP(C8138, olt_db!$B$2:$E$70, 2, 0)</f>
        <v>#N/A</v>
      </c>
    </row>
    <row r="8139" spans="1:2" x14ac:dyDescent="0.25">
      <c r="A8139" t="s">
        <v>176</v>
      </c>
      <c r="B8139" t="e">
        <f>VLOOKUP(C8139, olt_db!$B$2:$E$70, 2, 0)</f>
        <v>#N/A</v>
      </c>
    </row>
    <row r="8140" spans="1:2" x14ac:dyDescent="0.25">
      <c r="A8140" t="s">
        <v>176</v>
      </c>
      <c r="B8140" t="e">
        <f>VLOOKUP(C8140, olt_db!$B$2:$E$70, 2, 0)</f>
        <v>#N/A</v>
      </c>
    </row>
    <row r="8141" spans="1:2" x14ac:dyDescent="0.25">
      <c r="A8141" t="s">
        <v>176</v>
      </c>
      <c r="B8141" t="e">
        <f>VLOOKUP(C8141, olt_db!$B$2:$E$70, 2, 0)</f>
        <v>#N/A</v>
      </c>
    </row>
    <row r="8142" spans="1:2" x14ac:dyDescent="0.25">
      <c r="A8142" t="s">
        <v>176</v>
      </c>
      <c r="B8142" t="e">
        <f>VLOOKUP(C8142, olt_db!$B$2:$E$70, 2, 0)</f>
        <v>#N/A</v>
      </c>
    </row>
    <row r="8143" spans="1:2" x14ac:dyDescent="0.25">
      <c r="A8143" t="s">
        <v>176</v>
      </c>
      <c r="B8143" t="e">
        <f>VLOOKUP(C8143, olt_db!$B$2:$E$70, 2, 0)</f>
        <v>#N/A</v>
      </c>
    </row>
    <row r="8144" spans="1:2" x14ac:dyDescent="0.25">
      <c r="A8144" t="s">
        <v>176</v>
      </c>
      <c r="B8144" t="e">
        <f>VLOOKUP(C8144, olt_db!$B$2:$E$70, 2, 0)</f>
        <v>#N/A</v>
      </c>
    </row>
    <row r="8145" spans="1:2" x14ac:dyDescent="0.25">
      <c r="A8145" t="s">
        <v>176</v>
      </c>
      <c r="B8145" t="e">
        <f>VLOOKUP(C8145, olt_db!$B$2:$E$70, 2, 0)</f>
        <v>#N/A</v>
      </c>
    </row>
    <row r="8146" spans="1:2" x14ac:dyDescent="0.25">
      <c r="A8146" t="s">
        <v>176</v>
      </c>
      <c r="B8146" t="e">
        <f>VLOOKUP(C8146, olt_db!$B$2:$E$70, 2, 0)</f>
        <v>#N/A</v>
      </c>
    </row>
    <row r="8147" spans="1:2" x14ac:dyDescent="0.25">
      <c r="A8147" t="s">
        <v>176</v>
      </c>
      <c r="B8147" t="e">
        <f>VLOOKUP(C8147, olt_db!$B$2:$E$70, 2, 0)</f>
        <v>#N/A</v>
      </c>
    </row>
    <row r="8148" spans="1:2" x14ac:dyDescent="0.25">
      <c r="A8148" t="s">
        <v>176</v>
      </c>
      <c r="B8148" t="e">
        <f>VLOOKUP(C8148, olt_db!$B$2:$E$70, 2, 0)</f>
        <v>#N/A</v>
      </c>
    </row>
    <row r="8149" spans="1:2" x14ac:dyDescent="0.25">
      <c r="A8149" t="s">
        <v>176</v>
      </c>
      <c r="B8149" t="e">
        <f>VLOOKUP(C8149, olt_db!$B$2:$E$70, 2, 0)</f>
        <v>#N/A</v>
      </c>
    </row>
    <row r="8150" spans="1:2" x14ac:dyDescent="0.25">
      <c r="A8150" t="s">
        <v>176</v>
      </c>
      <c r="B8150" t="e">
        <f>VLOOKUP(C8150, olt_db!$B$2:$E$70, 2, 0)</f>
        <v>#N/A</v>
      </c>
    </row>
    <row r="8151" spans="1:2" x14ac:dyDescent="0.25">
      <c r="A8151" t="s">
        <v>176</v>
      </c>
      <c r="B8151" t="e">
        <f>VLOOKUP(C8151, olt_db!$B$2:$E$70, 2, 0)</f>
        <v>#N/A</v>
      </c>
    </row>
    <row r="8152" spans="1:2" x14ac:dyDescent="0.25">
      <c r="A8152" t="s">
        <v>176</v>
      </c>
      <c r="B8152" t="e">
        <f>VLOOKUP(C8152, olt_db!$B$2:$E$70, 2, 0)</f>
        <v>#N/A</v>
      </c>
    </row>
    <row r="8153" spans="1:2" x14ac:dyDescent="0.25">
      <c r="A8153" t="s">
        <v>176</v>
      </c>
      <c r="B8153" t="e">
        <f>VLOOKUP(C8153, olt_db!$B$2:$E$70, 2, 0)</f>
        <v>#N/A</v>
      </c>
    </row>
    <row r="8154" spans="1:2" x14ac:dyDescent="0.25">
      <c r="A8154" t="s">
        <v>176</v>
      </c>
      <c r="B8154" t="e">
        <f>VLOOKUP(C8154, olt_db!$B$2:$E$70, 2, 0)</f>
        <v>#N/A</v>
      </c>
    </row>
    <row r="8155" spans="1:2" x14ac:dyDescent="0.25">
      <c r="A8155" t="s">
        <v>176</v>
      </c>
      <c r="B8155" t="e">
        <f>VLOOKUP(C8155, olt_db!$B$2:$E$70, 2, 0)</f>
        <v>#N/A</v>
      </c>
    </row>
    <row r="8156" spans="1:2" x14ac:dyDescent="0.25">
      <c r="A8156" t="s">
        <v>176</v>
      </c>
      <c r="B8156" t="e">
        <f>VLOOKUP(C8156, olt_db!$B$2:$E$70, 2, 0)</f>
        <v>#N/A</v>
      </c>
    </row>
    <row r="8157" spans="1:2" x14ac:dyDescent="0.25">
      <c r="A8157" t="s">
        <v>176</v>
      </c>
      <c r="B8157" t="e">
        <f>VLOOKUP(C8157, olt_db!$B$2:$E$70, 2, 0)</f>
        <v>#N/A</v>
      </c>
    </row>
    <row r="8158" spans="1:2" x14ac:dyDescent="0.25">
      <c r="A8158" t="s">
        <v>176</v>
      </c>
      <c r="B8158" t="e">
        <f>VLOOKUP(C8158, olt_db!$B$2:$E$70, 2, 0)</f>
        <v>#N/A</v>
      </c>
    </row>
    <row r="8159" spans="1:2" x14ac:dyDescent="0.25">
      <c r="A8159" t="s">
        <v>176</v>
      </c>
      <c r="B8159" t="e">
        <f>VLOOKUP(C8159, olt_db!$B$2:$E$70, 2, 0)</f>
        <v>#N/A</v>
      </c>
    </row>
    <row r="8160" spans="1:2" x14ac:dyDescent="0.25">
      <c r="A8160" t="s">
        <v>176</v>
      </c>
      <c r="B8160" t="e">
        <f>VLOOKUP(C8160, olt_db!$B$2:$E$70, 2, 0)</f>
        <v>#N/A</v>
      </c>
    </row>
    <row r="8161" spans="1:2" x14ac:dyDescent="0.25">
      <c r="A8161" t="s">
        <v>176</v>
      </c>
      <c r="B8161" t="e">
        <f>VLOOKUP(C8161, olt_db!$B$2:$E$70, 2, 0)</f>
        <v>#N/A</v>
      </c>
    </row>
    <row r="8162" spans="1:2" x14ac:dyDescent="0.25">
      <c r="A8162" t="s">
        <v>176</v>
      </c>
      <c r="B8162" t="e">
        <f>VLOOKUP(C8162, olt_db!$B$2:$E$70, 2, 0)</f>
        <v>#N/A</v>
      </c>
    </row>
    <row r="8163" spans="1:2" x14ac:dyDescent="0.25">
      <c r="A8163" t="s">
        <v>176</v>
      </c>
      <c r="B8163" t="e">
        <f>VLOOKUP(C8163, olt_db!$B$2:$E$70, 2, 0)</f>
        <v>#N/A</v>
      </c>
    </row>
    <row r="8164" spans="1:2" x14ac:dyDescent="0.25">
      <c r="A8164" t="s">
        <v>176</v>
      </c>
      <c r="B8164" t="e">
        <f>VLOOKUP(C8164, olt_db!$B$2:$E$70, 2, 0)</f>
        <v>#N/A</v>
      </c>
    </row>
    <row r="8165" spans="1:2" x14ac:dyDescent="0.25">
      <c r="A8165" t="s">
        <v>176</v>
      </c>
      <c r="B8165" t="e">
        <f>VLOOKUP(C8165, olt_db!$B$2:$E$70, 2, 0)</f>
        <v>#N/A</v>
      </c>
    </row>
    <row r="8166" spans="1:2" x14ac:dyDescent="0.25">
      <c r="A8166" t="s">
        <v>176</v>
      </c>
      <c r="B8166" t="e">
        <f>VLOOKUP(C8166, olt_db!$B$2:$E$70, 2, 0)</f>
        <v>#N/A</v>
      </c>
    </row>
    <row r="8167" spans="1:2" x14ac:dyDescent="0.25">
      <c r="A8167" t="s">
        <v>176</v>
      </c>
      <c r="B8167" t="e">
        <f>VLOOKUP(C8167, olt_db!$B$2:$E$70, 2, 0)</f>
        <v>#N/A</v>
      </c>
    </row>
    <row r="8168" spans="1:2" x14ac:dyDescent="0.25">
      <c r="A8168" t="s">
        <v>176</v>
      </c>
      <c r="B8168" t="e">
        <f>VLOOKUP(C8168, olt_db!$B$2:$E$70, 2, 0)</f>
        <v>#N/A</v>
      </c>
    </row>
    <row r="8169" spans="1:2" x14ac:dyDescent="0.25">
      <c r="A8169" t="s">
        <v>176</v>
      </c>
      <c r="B8169" t="e">
        <f>VLOOKUP(C8169, olt_db!$B$2:$E$70, 2, 0)</f>
        <v>#N/A</v>
      </c>
    </row>
    <row r="8170" spans="1:2" x14ac:dyDescent="0.25">
      <c r="A8170" t="s">
        <v>176</v>
      </c>
      <c r="B8170" t="e">
        <f>VLOOKUP(C8170, olt_db!$B$2:$E$70, 2, 0)</f>
        <v>#N/A</v>
      </c>
    </row>
    <row r="8171" spans="1:2" x14ac:dyDescent="0.25">
      <c r="A8171" t="s">
        <v>176</v>
      </c>
      <c r="B8171" t="e">
        <f>VLOOKUP(C8171, olt_db!$B$2:$E$70, 2, 0)</f>
        <v>#N/A</v>
      </c>
    </row>
    <row r="8172" spans="1:2" x14ac:dyDescent="0.25">
      <c r="A8172" t="s">
        <v>176</v>
      </c>
      <c r="B8172" t="e">
        <f>VLOOKUP(C8172, olt_db!$B$2:$E$70, 2, 0)</f>
        <v>#N/A</v>
      </c>
    </row>
    <row r="8173" spans="1:2" x14ac:dyDescent="0.25">
      <c r="A8173" t="s">
        <v>176</v>
      </c>
      <c r="B8173" t="e">
        <f>VLOOKUP(C8173, olt_db!$B$2:$E$70, 2, 0)</f>
        <v>#N/A</v>
      </c>
    </row>
    <row r="8174" spans="1:2" x14ac:dyDescent="0.25">
      <c r="A8174" t="s">
        <v>176</v>
      </c>
      <c r="B8174" t="e">
        <f>VLOOKUP(C8174, olt_db!$B$2:$E$70, 2, 0)</f>
        <v>#N/A</v>
      </c>
    </row>
    <row r="8175" spans="1:2" x14ac:dyDescent="0.25">
      <c r="A8175" t="s">
        <v>176</v>
      </c>
      <c r="B8175" t="e">
        <f>VLOOKUP(C8175, olt_db!$B$2:$E$70, 2, 0)</f>
        <v>#N/A</v>
      </c>
    </row>
    <row r="8176" spans="1:2" x14ac:dyDescent="0.25">
      <c r="A8176" t="s">
        <v>176</v>
      </c>
      <c r="B8176" t="e">
        <f>VLOOKUP(C8176, olt_db!$B$2:$E$70, 2, 0)</f>
        <v>#N/A</v>
      </c>
    </row>
    <row r="8177" spans="1:2" x14ac:dyDescent="0.25">
      <c r="A8177" t="s">
        <v>176</v>
      </c>
      <c r="B8177" t="e">
        <f>VLOOKUP(C8177, olt_db!$B$2:$E$70, 2, 0)</f>
        <v>#N/A</v>
      </c>
    </row>
    <row r="8178" spans="1:2" x14ac:dyDescent="0.25">
      <c r="A8178" t="s">
        <v>176</v>
      </c>
      <c r="B8178" t="e">
        <f>VLOOKUP(C8178, olt_db!$B$2:$E$70, 2, 0)</f>
        <v>#N/A</v>
      </c>
    </row>
    <row r="8179" spans="1:2" x14ac:dyDescent="0.25">
      <c r="A8179" t="s">
        <v>176</v>
      </c>
      <c r="B8179" t="e">
        <f>VLOOKUP(C8179, olt_db!$B$2:$E$70, 2, 0)</f>
        <v>#N/A</v>
      </c>
    </row>
    <row r="8180" spans="1:2" x14ac:dyDescent="0.25">
      <c r="A8180" t="s">
        <v>176</v>
      </c>
      <c r="B8180" t="e">
        <f>VLOOKUP(C8180, olt_db!$B$2:$E$70, 2, 0)</f>
        <v>#N/A</v>
      </c>
    </row>
    <row r="8181" spans="1:2" x14ac:dyDescent="0.25">
      <c r="A8181" t="s">
        <v>176</v>
      </c>
      <c r="B8181" t="e">
        <f>VLOOKUP(C8181, olt_db!$B$2:$E$70, 2, 0)</f>
        <v>#N/A</v>
      </c>
    </row>
    <row r="8182" spans="1:2" x14ac:dyDescent="0.25">
      <c r="A8182" t="s">
        <v>176</v>
      </c>
      <c r="B8182" t="e">
        <f>VLOOKUP(C8182, olt_db!$B$2:$E$70, 2, 0)</f>
        <v>#N/A</v>
      </c>
    </row>
    <row r="8183" spans="1:2" x14ac:dyDescent="0.25">
      <c r="A8183" t="s">
        <v>176</v>
      </c>
      <c r="B8183" t="e">
        <f>VLOOKUP(C8183, olt_db!$B$2:$E$70, 2, 0)</f>
        <v>#N/A</v>
      </c>
    </row>
    <row r="8184" spans="1:2" x14ac:dyDescent="0.25">
      <c r="A8184" t="s">
        <v>176</v>
      </c>
      <c r="B8184" t="e">
        <f>VLOOKUP(C8184, olt_db!$B$2:$E$70, 2, 0)</f>
        <v>#N/A</v>
      </c>
    </row>
    <row r="8185" spans="1:2" x14ac:dyDescent="0.25">
      <c r="A8185" t="s">
        <v>176</v>
      </c>
      <c r="B8185" t="e">
        <f>VLOOKUP(C8185, olt_db!$B$2:$E$70, 2, 0)</f>
        <v>#N/A</v>
      </c>
    </row>
    <row r="8186" spans="1:2" x14ac:dyDescent="0.25">
      <c r="A8186" t="s">
        <v>176</v>
      </c>
      <c r="B8186" t="e">
        <f>VLOOKUP(C8186, olt_db!$B$2:$E$70, 2, 0)</f>
        <v>#N/A</v>
      </c>
    </row>
    <row r="8187" spans="1:2" x14ac:dyDescent="0.25">
      <c r="A8187" t="s">
        <v>176</v>
      </c>
      <c r="B8187" t="e">
        <f>VLOOKUP(C8187, olt_db!$B$2:$E$70, 2, 0)</f>
        <v>#N/A</v>
      </c>
    </row>
    <row r="8188" spans="1:2" x14ac:dyDescent="0.25">
      <c r="A8188" t="s">
        <v>176</v>
      </c>
      <c r="B8188" t="e">
        <f>VLOOKUP(C8188, olt_db!$B$2:$E$70, 2, 0)</f>
        <v>#N/A</v>
      </c>
    </row>
    <row r="8189" spans="1:2" x14ac:dyDescent="0.25">
      <c r="A8189" t="s">
        <v>176</v>
      </c>
      <c r="B8189" t="e">
        <f>VLOOKUP(C8189, olt_db!$B$2:$E$70, 2, 0)</f>
        <v>#N/A</v>
      </c>
    </row>
    <row r="8190" spans="1:2" x14ac:dyDescent="0.25">
      <c r="A8190" t="s">
        <v>176</v>
      </c>
      <c r="B8190" t="e">
        <f>VLOOKUP(C8190, olt_db!$B$2:$E$70, 2, 0)</f>
        <v>#N/A</v>
      </c>
    </row>
    <row r="8191" spans="1:2" x14ac:dyDescent="0.25">
      <c r="A8191" t="s">
        <v>176</v>
      </c>
      <c r="B8191" t="e">
        <f>VLOOKUP(C8191, olt_db!$B$2:$E$70, 2, 0)</f>
        <v>#N/A</v>
      </c>
    </row>
    <row r="8192" spans="1:2" x14ac:dyDescent="0.25">
      <c r="A8192" t="s">
        <v>176</v>
      </c>
      <c r="B8192" t="e">
        <f>VLOOKUP(C8192, olt_db!$B$2:$E$70, 2, 0)</f>
        <v>#N/A</v>
      </c>
    </row>
    <row r="8193" spans="1:2" x14ac:dyDescent="0.25">
      <c r="A8193" t="s">
        <v>176</v>
      </c>
      <c r="B8193" t="e">
        <f>VLOOKUP(C8193, olt_db!$B$2:$E$70, 2, 0)</f>
        <v>#N/A</v>
      </c>
    </row>
    <row r="8194" spans="1:2" x14ac:dyDescent="0.25">
      <c r="A8194" t="s">
        <v>176</v>
      </c>
      <c r="B8194" t="e">
        <f>VLOOKUP(C8194, olt_db!$B$2:$E$70, 2, 0)</f>
        <v>#N/A</v>
      </c>
    </row>
    <row r="8195" spans="1:2" x14ac:dyDescent="0.25">
      <c r="A8195" t="s">
        <v>176</v>
      </c>
      <c r="B8195" t="e">
        <f>VLOOKUP(C8195, olt_db!$B$2:$E$70, 2, 0)</f>
        <v>#N/A</v>
      </c>
    </row>
    <row r="8196" spans="1:2" x14ac:dyDescent="0.25">
      <c r="A8196" t="s">
        <v>176</v>
      </c>
      <c r="B8196" t="e">
        <f>VLOOKUP(C8196, olt_db!$B$2:$E$70, 2, 0)</f>
        <v>#N/A</v>
      </c>
    </row>
    <row r="8197" spans="1:2" x14ac:dyDescent="0.25">
      <c r="A8197" t="s">
        <v>176</v>
      </c>
      <c r="B8197" t="e">
        <f>VLOOKUP(C8197, olt_db!$B$2:$E$70, 2, 0)</f>
        <v>#N/A</v>
      </c>
    </row>
    <row r="8198" spans="1:2" x14ac:dyDescent="0.25">
      <c r="A8198" t="s">
        <v>176</v>
      </c>
      <c r="B8198" t="e">
        <f>VLOOKUP(C8198, olt_db!$B$2:$E$70, 2, 0)</f>
        <v>#N/A</v>
      </c>
    </row>
    <row r="8199" spans="1:2" x14ac:dyDescent="0.25">
      <c r="A8199" t="s">
        <v>176</v>
      </c>
      <c r="B8199" t="e">
        <f>VLOOKUP(C8199, olt_db!$B$2:$E$70, 2, 0)</f>
        <v>#N/A</v>
      </c>
    </row>
    <row r="8200" spans="1:2" x14ac:dyDescent="0.25">
      <c r="A8200" t="s">
        <v>176</v>
      </c>
      <c r="B8200" t="e">
        <f>VLOOKUP(C8200, olt_db!$B$2:$E$70, 2, 0)</f>
        <v>#N/A</v>
      </c>
    </row>
    <row r="8201" spans="1:2" x14ac:dyDescent="0.25">
      <c r="A8201" t="s">
        <v>176</v>
      </c>
      <c r="B8201" t="e">
        <f>VLOOKUP(C8201, olt_db!$B$2:$E$70, 2, 0)</f>
        <v>#N/A</v>
      </c>
    </row>
    <row r="8202" spans="1:2" x14ac:dyDescent="0.25">
      <c r="A8202" t="s">
        <v>176</v>
      </c>
      <c r="B8202" t="e">
        <f>VLOOKUP(C8202, olt_db!$B$2:$E$70, 2, 0)</f>
        <v>#N/A</v>
      </c>
    </row>
    <row r="8203" spans="1:2" x14ac:dyDescent="0.25">
      <c r="A8203" t="s">
        <v>176</v>
      </c>
      <c r="B8203" t="e">
        <f>VLOOKUP(C8203, olt_db!$B$2:$E$70, 2, 0)</f>
        <v>#N/A</v>
      </c>
    </row>
    <row r="8204" spans="1:2" x14ac:dyDescent="0.25">
      <c r="A8204" t="s">
        <v>176</v>
      </c>
      <c r="B8204" t="e">
        <f>VLOOKUP(C8204, olt_db!$B$2:$E$70, 2, 0)</f>
        <v>#N/A</v>
      </c>
    </row>
    <row r="8205" spans="1:2" x14ac:dyDescent="0.25">
      <c r="A8205" t="s">
        <v>176</v>
      </c>
      <c r="B8205" t="e">
        <f>VLOOKUP(C8205, olt_db!$B$2:$E$70, 2, 0)</f>
        <v>#N/A</v>
      </c>
    </row>
    <row r="8206" spans="1:2" x14ac:dyDescent="0.25">
      <c r="A8206" t="s">
        <v>176</v>
      </c>
      <c r="B8206" t="e">
        <f>VLOOKUP(C8206, olt_db!$B$2:$E$70, 2, 0)</f>
        <v>#N/A</v>
      </c>
    </row>
    <row r="8207" spans="1:2" x14ac:dyDescent="0.25">
      <c r="A8207" t="s">
        <v>176</v>
      </c>
      <c r="B8207" t="e">
        <f>VLOOKUP(C8207, olt_db!$B$2:$E$70, 2, 0)</f>
        <v>#N/A</v>
      </c>
    </row>
    <row r="8208" spans="1:2" x14ac:dyDescent="0.25">
      <c r="A8208" t="s">
        <v>176</v>
      </c>
      <c r="B8208" t="e">
        <f>VLOOKUP(C8208, olt_db!$B$2:$E$70, 2, 0)</f>
        <v>#N/A</v>
      </c>
    </row>
    <row r="8209" spans="1:2" x14ac:dyDescent="0.25">
      <c r="A8209" t="s">
        <v>176</v>
      </c>
      <c r="B8209" t="e">
        <f>VLOOKUP(C8209, olt_db!$B$2:$E$70, 2, 0)</f>
        <v>#N/A</v>
      </c>
    </row>
    <row r="8210" spans="1:2" x14ac:dyDescent="0.25">
      <c r="A8210" t="s">
        <v>176</v>
      </c>
      <c r="B8210" t="e">
        <f>VLOOKUP(C8210, olt_db!$B$2:$E$70, 2, 0)</f>
        <v>#N/A</v>
      </c>
    </row>
    <row r="8211" spans="1:2" x14ac:dyDescent="0.25">
      <c r="A8211" t="s">
        <v>176</v>
      </c>
      <c r="B8211" t="e">
        <f>VLOOKUP(C8211, olt_db!$B$2:$E$70, 2, 0)</f>
        <v>#N/A</v>
      </c>
    </row>
    <row r="8212" spans="1:2" x14ac:dyDescent="0.25">
      <c r="A8212" t="s">
        <v>176</v>
      </c>
      <c r="B8212" t="e">
        <f>VLOOKUP(C8212, olt_db!$B$2:$E$70, 2, 0)</f>
        <v>#N/A</v>
      </c>
    </row>
    <row r="8213" spans="1:2" x14ac:dyDescent="0.25">
      <c r="A8213" t="s">
        <v>176</v>
      </c>
      <c r="B8213" t="e">
        <f>VLOOKUP(C8213, olt_db!$B$2:$E$70, 2, 0)</f>
        <v>#N/A</v>
      </c>
    </row>
    <row r="8214" spans="1:2" x14ac:dyDescent="0.25">
      <c r="A8214" t="s">
        <v>176</v>
      </c>
      <c r="B8214" t="e">
        <f>VLOOKUP(C8214, olt_db!$B$2:$E$70, 2, 0)</f>
        <v>#N/A</v>
      </c>
    </row>
    <row r="8215" spans="1:2" x14ac:dyDescent="0.25">
      <c r="A8215" t="s">
        <v>176</v>
      </c>
      <c r="B8215" t="e">
        <f>VLOOKUP(C8215, olt_db!$B$2:$E$70, 2, 0)</f>
        <v>#N/A</v>
      </c>
    </row>
    <row r="8216" spans="1:2" x14ac:dyDescent="0.25">
      <c r="A8216" t="s">
        <v>176</v>
      </c>
      <c r="B8216" t="e">
        <f>VLOOKUP(C8216, olt_db!$B$2:$E$70, 2, 0)</f>
        <v>#N/A</v>
      </c>
    </row>
    <row r="8217" spans="1:2" x14ac:dyDescent="0.25">
      <c r="A8217" t="s">
        <v>176</v>
      </c>
      <c r="B8217" t="e">
        <f>VLOOKUP(C8217, olt_db!$B$2:$E$70, 2, 0)</f>
        <v>#N/A</v>
      </c>
    </row>
    <row r="8218" spans="1:2" x14ac:dyDescent="0.25">
      <c r="A8218" t="s">
        <v>176</v>
      </c>
      <c r="B8218" t="e">
        <f>VLOOKUP(C8218, olt_db!$B$2:$E$70, 2, 0)</f>
        <v>#N/A</v>
      </c>
    </row>
    <row r="8219" spans="1:2" x14ac:dyDescent="0.25">
      <c r="A8219" t="s">
        <v>176</v>
      </c>
      <c r="B8219" t="e">
        <f>VLOOKUP(C8219, olt_db!$B$2:$E$70, 2, 0)</f>
        <v>#N/A</v>
      </c>
    </row>
    <row r="8220" spans="1:2" x14ac:dyDescent="0.25">
      <c r="A8220" t="s">
        <v>176</v>
      </c>
      <c r="B8220" t="e">
        <f>VLOOKUP(C8220, olt_db!$B$2:$E$70, 2, 0)</f>
        <v>#N/A</v>
      </c>
    </row>
    <row r="8221" spans="1:2" x14ac:dyDescent="0.25">
      <c r="A8221" t="s">
        <v>176</v>
      </c>
      <c r="B8221" t="e">
        <f>VLOOKUP(C8221, olt_db!$B$2:$E$70, 2, 0)</f>
        <v>#N/A</v>
      </c>
    </row>
    <row r="8222" spans="1:2" x14ac:dyDescent="0.25">
      <c r="A8222" t="s">
        <v>176</v>
      </c>
      <c r="B8222" t="e">
        <f>VLOOKUP(C8222, olt_db!$B$2:$E$70, 2, 0)</f>
        <v>#N/A</v>
      </c>
    </row>
    <row r="8223" spans="1:2" x14ac:dyDescent="0.25">
      <c r="A8223" t="s">
        <v>176</v>
      </c>
      <c r="B8223" t="e">
        <f>VLOOKUP(C8223, olt_db!$B$2:$E$70, 2, 0)</f>
        <v>#N/A</v>
      </c>
    </row>
    <row r="8224" spans="1:2" x14ac:dyDescent="0.25">
      <c r="A8224" t="s">
        <v>176</v>
      </c>
      <c r="B8224" t="e">
        <f>VLOOKUP(C8224, olt_db!$B$2:$E$70, 2, 0)</f>
        <v>#N/A</v>
      </c>
    </row>
    <row r="8225" spans="1:2" x14ac:dyDescent="0.25">
      <c r="A8225" t="s">
        <v>176</v>
      </c>
      <c r="B8225" t="e">
        <f>VLOOKUP(C8225, olt_db!$B$2:$E$70, 2, 0)</f>
        <v>#N/A</v>
      </c>
    </row>
    <row r="8226" spans="1:2" x14ac:dyDescent="0.25">
      <c r="A8226" t="s">
        <v>176</v>
      </c>
      <c r="B8226" t="e">
        <f>VLOOKUP(C8226, olt_db!$B$2:$E$70, 2, 0)</f>
        <v>#N/A</v>
      </c>
    </row>
    <row r="8227" spans="1:2" x14ac:dyDescent="0.25">
      <c r="A8227" t="s">
        <v>176</v>
      </c>
      <c r="B8227" t="e">
        <f>VLOOKUP(C8227, olt_db!$B$2:$E$70, 2, 0)</f>
        <v>#N/A</v>
      </c>
    </row>
    <row r="8228" spans="1:2" x14ac:dyDescent="0.25">
      <c r="A8228" t="s">
        <v>176</v>
      </c>
      <c r="B8228" t="e">
        <f>VLOOKUP(C8228, olt_db!$B$2:$E$70, 2, 0)</f>
        <v>#N/A</v>
      </c>
    </row>
    <row r="8229" spans="1:2" x14ac:dyDescent="0.25">
      <c r="A8229" t="s">
        <v>176</v>
      </c>
      <c r="B8229" t="e">
        <f>VLOOKUP(C8229, olt_db!$B$2:$E$70, 2, 0)</f>
        <v>#N/A</v>
      </c>
    </row>
    <row r="8230" spans="1:2" x14ac:dyDescent="0.25">
      <c r="A8230" t="s">
        <v>176</v>
      </c>
      <c r="B8230" t="e">
        <f>VLOOKUP(C8230, olt_db!$B$2:$E$70, 2, 0)</f>
        <v>#N/A</v>
      </c>
    </row>
    <row r="8231" spans="1:2" x14ac:dyDescent="0.25">
      <c r="A8231" t="s">
        <v>176</v>
      </c>
      <c r="B8231" t="e">
        <f>VLOOKUP(C8231, olt_db!$B$2:$E$70, 2, 0)</f>
        <v>#N/A</v>
      </c>
    </row>
    <row r="8232" spans="1:2" x14ac:dyDescent="0.25">
      <c r="A8232" t="s">
        <v>176</v>
      </c>
      <c r="B8232" t="e">
        <f>VLOOKUP(C8232, olt_db!$B$2:$E$70, 2, 0)</f>
        <v>#N/A</v>
      </c>
    </row>
    <row r="8233" spans="1:2" x14ac:dyDescent="0.25">
      <c r="A8233" t="s">
        <v>176</v>
      </c>
      <c r="B8233" t="e">
        <f>VLOOKUP(C8233, olt_db!$B$2:$E$70, 2, 0)</f>
        <v>#N/A</v>
      </c>
    </row>
    <row r="8234" spans="1:2" x14ac:dyDescent="0.25">
      <c r="A8234" t="s">
        <v>176</v>
      </c>
      <c r="B8234" t="e">
        <f>VLOOKUP(C8234, olt_db!$B$2:$E$70, 2, 0)</f>
        <v>#N/A</v>
      </c>
    </row>
    <row r="8235" spans="1:2" x14ac:dyDescent="0.25">
      <c r="A8235" t="s">
        <v>176</v>
      </c>
      <c r="B8235" t="e">
        <f>VLOOKUP(C8235, olt_db!$B$2:$E$70, 2, 0)</f>
        <v>#N/A</v>
      </c>
    </row>
    <row r="8236" spans="1:2" x14ac:dyDescent="0.25">
      <c r="A8236" t="s">
        <v>176</v>
      </c>
      <c r="B8236" t="e">
        <f>VLOOKUP(C8236, olt_db!$B$2:$E$70, 2, 0)</f>
        <v>#N/A</v>
      </c>
    </row>
    <row r="8237" spans="1:2" x14ac:dyDescent="0.25">
      <c r="A8237" t="s">
        <v>176</v>
      </c>
      <c r="B8237" t="e">
        <f>VLOOKUP(C8237, olt_db!$B$2:$E$70, 2, 0)</f>
        <v>#N/A</v>
      </c>
    </row>
    <row r="8238" spans="1:2" x14ac:dyDescent="0.25">
      <c r="A8238" t="s">
        <v>176</v>
      </c>
      <c r="B8238" t="e">
        <f>VLOOKUP(C8238, olt_db!$B$2:$E$70, 2, 0)</f>
        <v>#N/A</v>
      </c>
    </row>
    <row r="8239" spans="1:2" x14ac:dyDescent="0.25">
      <c r="A8239" t="s">
        <v>176</v>
      </c>
      <c r="B8239" t="e">
        <f>VLOOKUP(C8239, olt_db!$B$2:$E$70, 2, 0)</f>
        <v>#N/A</v>
      </c>
    </row>
    <row r="8240" spans="1:2" x14ac:dyDescent="0.25">
      <c r="A8240" t="s">
        <v>176</v>
      </c>
      <c r="B8240" t="e">
        <f>VLOOKUP(C8240, olt_db!$B$2:$E$70, 2, 0)</f>
        <v>#N/A</v>
      </c>
    </row>
    <row r="8241" spans="1:2" x14ac:dyDescent="0.25">
      <c r="A8241" t="s">
        <v>176</v>
      </c>
      <c r="B8241" t="e">
        <f>VLOOKUP(C8241, olt_db!$B$2:$E$70, 2, 0)</f>
        <v>#N/A</v>
      </c>
    </row>
    <row r="8242" spans="1:2" x14ac:dyDescent="0.25">
      <c r="A8242" t="s">
        <v>176</v>
      </c>
      <c r="B8242" t="e">
        <f>VLOOKUP(C8242, olt_db!$B$2:$E$70, 2, 0)</f>
        <v>#N/A</v>
      </c>
    </row>
    <row r="8243" spans="1:2" x14ac:dyDescent="0.25">
      <c r="A8243" t="s">
        <v>176</v>
      </c>
      <c r="B8243" t="e">
        <f>VLOOKUP(C8243, olt_db!$B$2:$E$70, 2, 0)</f>
        <v>#N/A</v>
      </c>
    </row>
    <row r="8244" spans="1:2" x14ac:dyDescent="0.25">
      <c r="A8244" t="s">
        <v>176</v>
      </c>
      <c r="B8244" t="e">
        <f>VLOOKUP(C8244, olt_db!$B$2:$E$70, 2, 0)</f>
        <v>#N/A</v>
      </c>
    </row>
    <row r="8245" spans="1:2" x14ac:dyDescent="0.25">
      <c r="A8245" t="s">
        <v>176</v>
      </c>
      <c r="B8245" t="e">
        <f>VLOOKUP(C8245, olt_db!$B$2:$E$70, 2, 0)</f>
        <v>#N/A</v>
      </c>
    </row>
    <row r="8246" spans="1:2" x14ac:dyDescent="0.25">
      <c r="A8246" t="s">
        <v>176</v>
      </c>
      <c r="B8246" t="e">
        <f>VLOOKUP(C8246, olt_db!$B$2:$E$70, 2, 0)</f>
        <v>#N/A</v>
      </c>
    </row>
    <row r="8247" spans="1:2" x14ac:dyDescent="0.25">
      <c r="A8247" t="s">
        <v>176</v>
      </c>
      <c r="B8247" t="e">
        <f>VLOOKUP(C8247, olt_db!$B$2:$E$70, 2, 0)</f>
        <v>#N/A</v>
      </c>
    </row>
    <row r="8248" spans="1:2" x14ac:dyDescent="0.25">
      <c r="A8248" t="s">
        <v>176</v>
      </c>
      <c r="B8248" t="e">
        <f>VLOOKUP(C8248, olt_db!$B$2:$E$70, 2, 0)</f>
        <v>#N/A</v>
      </c>
    </row>
    <row r="8249" spans="1:2" x14ac:dyDescent="0.25">
      <c r="A8249" t="s">
        <v>176</v>
      </c>
      <c r="B8249" t="e">
        <f>VLOOKUP(C8249, olt_db!$B$2:$E$70, 2, 0)</f>
        <v>#N/A</v>
      </c>
    </row>
    <row r="8250" spans="1:2" x14ac:dyDescent="0.25">
      <c r="A8250" t="s">
        <v>176</v>
      </c>
      <c r="B8250" t="e">
        <f>VLOOKUP(C8250, olt_db!$B$2:$E$70, 2, 0)</f>
        <v>#N/A</v>
      </c>
    </row>
    <row r="8251" spans="1:2" x14ac:dyDescent="0.25">
      <c r="A8251" t="s">
        <v>176</v>
      </c>
      <c r="B8251" t="e">
        <f>VLOOKUP(C8251, olt_db!$B$2:$E$70, 2, 0)</f>
        <v>#N/A</v>
      </c>
    </row>
    <row r="8252" spans="1:2" x14ac:dyDescent="0.25">
      <c r="A8252" t="s">
        <v>176</v>
      </c>
      <c r="B8252" t="e">
        <f>VLOOKUP(C8252, olt_db!$B$2:$E$70, 2, 0)</f>
        <v>#N/A</v>
      </c>
    </row>
    <row r="8253" spans="1:2" x14ac:dyDescent="0.25">
      <c r="A8253" t="s">
        <v>176</v>
      </c>
      <c r="B8253" t="e">
        <f>VLOOKUP(C8253, olt_db!$B$2:$E$70, 2, 0)</f>
        <v>#N/A</v>
      </c>
    </row>
    <row r="8254" spans="1:2" x14ac:dyDescent="0.25">
      <c r="A8254" t="s">
        <v>176</v>
      </c>
      <c r="B8254" t="e">
        <f>VLOOKUP(C8254, olt_db!$B$2:$E$70, 2, 0)</f>
        <v>#N/A</v>
      </c>
    </row>
    <row r="8255" spans="1:2" x14ac:dyDescent="0.25">
      <c r="A8255" t="s">
        <v>176</v>
      </c>
      <c r="B8255" t="e">
        <f>VLOOKUP(C8255, olt_db!$B$2:$E$70, 2, 0)</f>
        <v>#N/A</v>
      </c>
    </row>
    <row r="8256" spans="1:2" x14ac:dyDescent="0.25">
      <c r="A8256" t="s">
        <v>176</v>
      </c>
      <c r="B8256" t="e">
        <f>VLOOKUP(C8256, olt_db!$B$2:$E$70, 2, 0)</f>
        <v>#N/A</v>
      </c>
    </row>
    <row r="8257" spans="1:2" x14ac:dyDescent="0.25">
      <c r="A8257" t="s">
        <v>176</v>
      </c>
      <c r="B8257" t="e">
        <f>VLOOKUP(C8257, olt_db!$B$2:$E$70, 2, 0)</f>
        <v>#N/A</v>
      </c>
    </row>
    <row r="8258" spans="1:2" x14ac:dyDescent="0.25">
      <c r="A8258" t="s">
        <v>176</v>
      </c>
      <c r="B8258" t="e">
        <f>VLOOKUP(C8258, olt_db!$B$2:$E$70, 2, 0)</f>
        <v>#N/A</v>
      </c>
    </row>
    <row r="8259" spans="1:2" x14ac:dyDescent="0.25">
      <c r="A8259" t="s">
        <v>176</v>
      </c>
      <c r="B8259" t="e">
        <f>VLOOKUP(C8259, olt_db!$B$2:$E$70, 2, 0)</f>
        <v>#N/A</v>
      </c>
    </row>
    <row r="8260" spans="1:2" x14ac:dyDescent="0.25">
      <c r="A8260" t="s">
        <v>176</v>
      </c>
      <c r="B8260" t="e">
        <f>VLOOKUP(C8260, olt_db!$B$2:$E$70, 2, 0)</f>
        <v>#N/A</v>
      </c>
    </row>
    <row r="8261" spans="1:2" x14ac:dyDescent="0.25">
      <c r="A8261" t="s">
        <v>176</v>
      </c>
      <c r="B8261" t="e">
        <f>VLOOKUP(C8261, olt_db!$B$2:$E$70, 2, 0)</f>
        <v>#N/A</v>
      </c>
    </row>
    <row r="8262" spans="1:2" x14ac:dyDescent="0.25">
      <c r="A8262" t="s">
        <v>176</v>
      </c>
      <c r="B8262" t="e">
        <f>VLOOKUP(C8262, olt_db!$B$2:$E$70, 2, 0)</f>
        <v>#N/A</v>
      </c>
    </row>
    <row r="8263" spans="1:2" x14ac:dyDescent="0.25">
      <c r="A8263" t="s">
        <v>176</v>
      </c>
      <c r="B8263" t="e">
        <f>VLOOKUP(C8263, olt_db!$B$2:$E$70, 2, 0)</f>
        <v>#N/A</v>
      </c>
    </row>
    <row r="8264" spans="1:2" x14ac:dyDescent="0.25">
      <c r="A8264" t="s">
        <v>176</v>
      </c>
      <c r="B8264" t="e">
        <f>VLOOKUP(C8264, olt_db!$B$2:$E$70, 2, 0)</f>
        <v>#N/A</v>
      </c>
    </row>
    <row r="8265" spans="1:2" x14ac:dyDescent="0.25">
      <c r="A8265" t="s">
        <v>176</v>
      </c>
      <c r="B8265" t="e">
        <f>VLOOKUP(C8265, olt_db!$B$2:$E$70, 2, 0)</f>
        <v>#N/A</v>
      </c>
    </row>
    <row r="8266" spans="1:2" x14ac:dyDescent="0.25">
      <c r="A8266" t="s">
        <v>176</v>
      </c>
      <c r="B8266" t="e">
        <f>VLOOKUP(C8266, olt_db!$B$2:$E$70, 2, 0)</f>
        <v>#N/A</v>
      </c>
    </row>
    <row r="8267" spans="1:2" x14ac:dyDescent="0.25">
      <c r="A8267" t="s">
        <v>176</v>
      </c>
      <c r="B8267" t="e">
        <f>VLOOKUP(C8267, olt_db!$B$2:$E$70, 2, 0)</f>
        <v>#N/A</v>
      </c>
    </row>
    <row r="8268" spans="1:2" x14ac:dyDescent="0.25">
      <c r="A8268" t="s">
        <v>176</v>
      </c>
      <c r="B8268" t="e">
        <f>VLOOKUP(C8268, olt_db!$B$2:$E$70, 2, 0)</f>
        <v>#N/A</v>
      </c>
    </row>
    <row r="8269" spans="1:2" x14ac:dyDescent="0.25">
      <c r="A8269" t="s">
        <v>176</v>
      </c>
      <c r="B8269" t="e">
        <f>VLOOKUP(C8269, olt_db!$B$2:$E$70, 2, 0)</f>
        <v>#N/A</v>
      </c>
    </row>
    <row r="8270" spans="1:2" x14ac:dyDescent="0.25">
      <c r="A8270" t="s">
        <v>176</v>
      </c>
      <c r="B8270" t="e">
        <f>VLOOKUP(C8270, olt_db!$B$2:$E$70, 2, 0)</f>
        <v>#N/A</v>
      </c>
    </row>
    <row r="8271" spans="1:2" x14ac:dyDescent="0.25">
      <c r="A8271" t="s">
        <v>176</v>
      </c>
      <c r="B8271" t="e">
        <f>VLOOKUP(C8271, olt_db!$B$2:$E$70, 2, 0)</f>
        <v>#N/A</v>
      </c>
    </row>
    <row r="8272" spans="1:2" x14ac:dyDescent="0.25">
      <c r="A8272" t="s">
        <v>176</v>
      </c>
      <c r="B8272" t="e">
        <f>VLOOKUP(C8272, olt_db!$B$2:$E$70, 2, 0)</f>
        <v>#N/A</v>
      </c>
    </row>
    <row r="8273" spans="1:2" x14ac:dyDescent="0.25">
      <c r="A8273" t="s">
        <v>176</v>
      </c>
      <c r="B8273" t="e">
        <f>VLOOKUP(C8273, olt_db!$B$2:$E$70, 2, 0)</f>
        <v>#N/A</v>
      </c>
    </row>
    <row r="8274" spans="1:2" x14ac:dyDescent="0.25">
      <c r="A8274" t="s">
        <v>176</v>
      </c>
      <c r="B8274" t="e">
        <f>VLOOKUP(C8274, olt_db!$B$2:$E$70, 2, 0)</f>
        <v>#N/A</v>
      </c>
    </row>
    <row r="8275" spans="1:2" x14ac:dyDescent="0.25">
      <c r="A8275" t="s">
        <v>176</v>
      </c>
      <c r="B8275" t="e">
        <f>VLOOKUP(C8275, olt_db!$B$2:$E$70, 2, 0)</f>
        <v>#N/A</v>
      </c>
    </row>
    <row r="8276" spans="1:2" x14ac:dyDescent="0.25">
      <c r="A8276" t="s">
        <v>176</v>
      </c>
      <c r="B8276" t="e">
        <f>VLOOKUP(C8276, olt_db!$B$2:$E$70, 2, 0)</f>
        <v>#N/A</v>
      </c>
    </row>
    <row r="8277" spans="1:2" x14ac:dyDescent="0.25">
      <c r="A8277" t="s">
        <v>176</v>
      </c>
      <c r="B8277" t="e">
        <f>VLOOKUP(C8277, olt_db!$B$2:$E$70, 2, 0)</f>
        <v>#N/A</v>
      </c>
    </row>
    <row r="8278" spans="1:2" x14ac:dyDescent="0.25">
      <c r="A8278" t="s">
        <v>176</v>
      </c>
      <c r="B8278" t="e">
        <f>VLOOKUP(C8278, olt_db!$B$2:$E$70, 2, 0)</f>
        <v>#N/A</v>
      </c>
    </row>
    <row r="8279" spans="1:2" x14ac:dyDescent="0.25">
      <c r="A8279" t="s">
        <v>176</v>
      </c>
      <c r="B8279" t="e">
        <f>VLOOKUP(C8279, olt_db!$B$2:$E$70, 2, 0)</f>
        <v>#N/A</v>
      </c>
    </row>
    <row r="8280" spans="1:2" x14ac:dyDescent="0.25">
      <c r="A8280" t="s">
        <v>176</v>
      </c>
      <c r="B8280" t="e">
        <f>VLOOKUP(C8280, olt_db!$B$2:$E$70, 2, 0)</f>
        <v>#N/A</v>
      </c>
    </row>
    <row r="8281" spans="1:2" x14ac:dyDescent="0.25">
      <c r="A8281" t="s">
        <v>176</v>
      </c>
      <c r="B8281" t="e">
        <f>VLOOKUP(C8281, olt_db!$B$2:$E$70, 2, 0)</f>
        <v>#N/A</v>
      </c>
    </row>
    <row r="8282" spans="1:2" x14ac:dyDescent="0.25">
      <c r="A8282" t="s">
        <v>176</v>
      </c>
      <c r="B8282" t="e">
        <f>VLOOKUP(C8282, olt_db!$B$2:$E$70, 2, 0)</f>
        <v>#N/A</v>
      </c>
    </row>
    <row r="8283" spans="1:2" x14ac:dyDescent="0.25">
      <c r="A8283" t="s">
        <v>176</v>
      </c>
      <c r="B8283" t="e">
        <f>VLOOKUP(C8283, olt_db!$B$2:$E$70, 2, 0)</f>
        <v>#N/A</v>
      </c>
    </row>
    <row r="8284" spans="1:2" x14ac:dyDescent="0.25">
      <c r="A8284" t="s">
        <v>176</v>
      </c>
      <c r="B8284" t="e">
        <f>VLOOKUP(C8284, olt_db!$B$2:$E$70, 2, 0)</f>
        <v>#N/A</v>
      </c>
    </row>
    <row r="8285" spans="1:2" x14ac:dyDescent="0.25">
      <c r="A8285" t="s">
        <v>176</v>
      </c>
      <c r="B8285" t="e">
        <f>VLOOKUP(C8285, olt_db!$B$2:$E$70, 2, 0)</f>
        <v>#N/A</v>
      </c>
    </row>
    <row r="8286" spans="1:2" x14ac:dyDescent="0.25">
      <c r="A8286" t="s">
        <v>176</v>
      </c>
      <c r="B8286" t="e">
        <f>VLOOKUP(C8286, olt_db!$B$2:$E$70, 2, 0)</f>
        <v>#N/A</v>
      </c>
    </row>
    <row r="8287" spans="1:2" x14ac:dyDescent="0.25">
      <c r="A8287" t="s">
        <v>176</v>
      </c>
      <c r="B8287" t="e">
        <f>VLOOKUP(C8287, olt_db!$B$2:$E$70, 2, 0)</f>
        <v>#N/A</v>
      </c>
    </row>
    <row r="8288" spans="1:2" x14ac:dyDescent="0.25">
      <c r="A8288" t="s">
        <v>176</v>
      </c>
      <c r="B8288" t="e">
        <f>VLOOKUP(C8288, olt_db!$B$2:$E$70, 2, 0)</f>
        <v>#N/A</v>
      </c>
    </row>
    <row r="8289" spans="1:2" x14ac:dyDescent="0.25">
      <c r="A8289" t="s">
        <v>176</v>
      </c>
      <c r="B8289" t="e">
        <f>VLOOKUP(C8289, olt_db!$B$2:$E$70, 2, 0)</f>
        <v>#N/A</v>
      </c>
    </row>
    <row r="8290" spans="1:2" x14ac:dyDescent="0.25">
      <c r="A8290" t="s">
        <v>176</v>
      </c>
      <c r="B8290" t="e">
        <f>VLOOKUP(C8290, olt_db!$B$2:$E$70, 2, 0)</f>
        <v>#N/A</v>
      </c>
    </row>
    <row r="8291" spans="1:2" x14ac:dyDescent="0.25">
      <c r="A8291" t="s">
        <v>176</v>
      </c>
      <c r="B8291" t="e">
        <f>VLOOKUP(C8291, olt_db!$B$2:$E$70, 2, 0)</f>
        <v>#N/A</v>
      </c>
    </row>
    <row r="8292" spans="1:2" x14ac:dyDescent="0.25">
      <c r="A8292" t="s">
        <v>176</v>
      </c>
      <c r="B8292" t="e">
        <f>VLOOKUP(C8292, olt_db!$B$2:$E$70, 2, 0)</f>
        <v>#N/A</v>
      </c>
    </row>
    <row r="8293" spans="1:2" x14ac:dyDescent="0.25">
      <c r="A8293" t="s">
        <v>176</v>
      </c>
      <c r="B8293" t="e">
        <f>VLOOKUP(C8293, olt_db!$B$2:$E$70, 2, 0)</f>
        <v>#N/A</v>
      </c>
    </row>
    <row r="8294" spans="1:2" x14ac:dyDescent="0.25">
      <c r="A8294" t="s">
        <v>176</v>
      </c>
      <c r="B8294" t="e">
        <f>VLOOKUP(C8294, olt_db!$B$2:$E$70, 2, 0)</f>
        <v>#N/A</v>
      </c>
    </row>
    <row r="8295" spans="1:2" x14ac:dyDescent="0.25">
      <c r="A8295" t="s">
        <v>176</v>
      </c>
      <c r="B8295" t="e">
        <f>VLOOKUP(C8295, olt_db!$B$2:$E$70, 2, 0)</f>
        <v>#N/A</v>
      </c>
    </row>
    <row r="8296" spans="1:2" x14ac:dyDescent="0.25">
      <c r="A8296" t="s">
        <v>176</v>
      </c>
      <c r="B8296" t="e">
        <f>VLOOKUP(C8296, olt_db!$B$2:$E$70, 2, 0)</f>
        <v>#N/A</v>
      </c>
    </row>
    <row r="8297" spans="1:2" x14ac:dyDescent="0.25">
      <c r="A8297" t="s">
        <v>176</v>
      </c>
      <c r="B8297" t="e">
        <f>VLOOKUP(C8297, olt_db!$B$2:$E$70, 2, 0)</f>
        <v>#N/A</v>
      </c>
    </row>
    <row r="8298" spans="1:2" x14ac:dyDescent="0.25">
      <c r="A8298" t="s">
        <v>176</v>
      </c>
      <c r="B8298" t="e">
        <f>VLOOKUP(C8298, olt_db!$B$2:$E$70, 2, 0)</f>
        <v>#N/A</v>
      </c>
    </row>
    <row r="8299" spans="1:2" x14ac:dyDescent="0.25">
      <c r="A8299" t="s">
        <v>176</v>
      </c>
      <c r="B8299" t="e">
        <f>VLOOKUP(C8299, olt_db!$B$2:$E$70, 2, 0)</f>
        <v>#N/A</v>
      </c>
    </row>
    <row r="8300" spans="1:2" x14ac:dyDescent="0.25">
      <c r="A8300" t="s">
        <v>176</v>
      </c>
      <c r="B8300" t="e">
        <f>VLOOKUP(C8300, olt_db!$B$2:$E$70, 2, 0)</f>
        <v>#N/A</v>
      </c>
    </row>
    <row r="8301" spans="1:2" x14ac:dyDescent="0.25">
      <c r="A8301" t="s">
        <v>176</v>
      </c>
      <c r="B8301" t="e">
        <f>VLOOKUP(C8301, olt_db!$B$2:$E$70, 2, 0)</f>
        <v>#N/A</v>
      </c>
    </row>
    <row r="8302" spans="1:2" x14ac:dyDescent="0.25">
      <c r="A8302" t="s">
        <v>176</v>
      </c>
      <c r="B8302" t="e">
        <f>VLOOKUP(C8302, olt_db!$B$2:$E$70, 2, 0)</f>
        <v>#N/A</v>
      </c>
    </row>
    <row r="8303" spans="1:2" x14ac:dyDescent="0.25">
      <c r="A8303" t="s">
        <v>176</v>
      </c>
      <c r="B8303" t="e">
        <f>VLOOKUP(C8303, olt_db!$B$2:$E$70, 2, 0)</f>
        <v>#N/A</v>
      </c>
    </row>
    <row r="8304" spans="1:2" x14ac:dyDescent="0.25">
      <c r="A8304" t="s">
        <v>176</v>
      </c>
      <c r="B8304" t="e">
        <f>VLOOKUP(C8304, olt_db!$B$2:$E$70, 2, 0)</f>
        <v>#N/A</v>
      </c>
    </row>
    <row r="8305" spans="1:2" x14ac:dyDescent="0.25">
      <c r="A8305" t="s">
        <v>176</v>
      </c>
      <c r="B8305" t="e">
        <f>VLOOKUP(C8305, olt_db!$B$2:$E$70, 2, 0)</f>
        <v>#N/A</v>
      </c>
    </row>
    <row r="8306" spans="1:2" x14ac:dyDescent="0.25">
      <c r="A8306" t="s">
        <v>176</v>
      </c>
      <c r="B8306" t="e">
        <f>VLOOKUP(C8306, olt_db!$B$2:$E$70, 2, 0)</f>
        <v>#N/A</v>
      </c>
    </row>
    <row r="8307" spans="1:2" x14ac:dyDescent="0.25">
      <c r="A8307" t="s">
        <v>176</v>
      </c>
      <c r="B8307" t="e">
        <f>VLOOKUP(C8307, olt_db!$B$2:$E$70, 2, 0)</f>
        <v>#N/A</v>
      </c>
    </row>
    <row r="8308" spans="1:2" x14ac:dyDescent="0.25">
      <c r="A8308" t="s">
        <v>176</v>
      </c>
      <c r="B8308" t="e">
        <f>VLOOKUP(C8308, olt_db!$B$2:$E$70, 2, 0)</f>
        <v>#N/A</v>
      </c>
    </row>
    <row r="8309" spans="1:2" x14ac:dyDescent="0.25">
      <c r="A8309" t="s">
        <v>176</v>
      </c>
      <c r="B8309" t="e">
        <f>VLOOKUP(C8309, olt_db!$B$2:$E$70, 2, 0)</f>
        <v>#N/A</v>
      </c>
    </row>
    <row r="8310" spans="1:2" x14ac:dyDescent="0.25">
      <c r="A8310" t="s">
        <v>176</v>
      </c>
      <c r="B8310" t="e">
        <f>VLOOKUP(C8310, olt_db!$B$2:$E$70, 2, 0)</f>
        <v>#N/A</v>
      </c>
    </row>
    <row r="8311" spans="1:2" x14ac:dyDescent="0.25">
      <c r="A8311" t="s">
        <v>176</v>
      </c>
      <c r="B8311" t="e">
        <f>VLOOKUP(C8311, olt_db!$B$2:$E$70, 2, 0)</f>
        <v>#N/A</v>
      </c>
    </row>
    <row r="8312" spans="1:2" x14ac:dyDescent="0.25">
      <c r="A8312" t="s">
        <v>176</v>
      </c>
      <c r="B8312" t="e">
        <f>VLOOKUP(C8312, olt_db!$B$2:$E$70, 2, 0)</f>
        <v>#N/A</v>
      </c>
    </row>
    <row r="8313" spans="1:2" x14ac:dyDescent="0.25">
      <c r="A8313" t="s">
        <v>176</v>
      </c>
      <c r="B8313" t="e">
        <f>VLOOKUP(C8313, olt_db!$B$2:$E$70, 2, 0)</f>
        <v>#N/A</v>
      </c>
    </row>
    <row r="8314" spans="1:2" x14ac:dyDescent="0.25">
      <c r="A8314" t="s">
        <v>176</v>
      </c>
      <c r="B8314" t="e">
        <f>VLOOKUP(C8314, olt_db!$B$2:$E$70, 2, 0)</f>
        <v>#N/A</v>
      </c>
    </row>
    <row r="8315" spans="1:2" x14ac:dyDescent="0.25">
      <c r="A8315" t="s">
        <v>176</v>
      </c>
      <c r="B8315" t="e">
        <f>VLOOKUP(C8315, olt_db!$B$2:$E$70, 2, 0)</f>
        <v>#N/A</v>
      </c>
    </row>
    <row r="8316" spans="1:2" x14ac:dyDescent="0.25">
      <c r="A8316" t="s">
        <v>176</v>
      </c>
      <c r="B8316" t="e">
        <f>VLOOKUP(C8316, olt_db!$B$2:$E$70, 2, 0)</f>
        <v>#N/A</v>
      </c>
    </row>
    <row r="8317" spans="1:2" x14ac:dyDescent="0.25">
      <c r="A8317" t="s">
        <v>176</v>
      </c>
      <c r="B8317" t="e">
        <f>VLOOKUP(C8317, olt_db!$B$2:$E$70, 2, 0)</f>
        <v>#N/A</v>
      </c>
    </row>
    <row r="8318" spans="1:2" x14ac:dyDescent="0.25">
      <c r="A8318" t="s">
        <v>176</v>
      </c>
      <c r="B8318" t="e">
        <f>VLOOKUP(C8318, olt_db!$B$2:$E$70, 2, 0)</f>
        <v>#N/A</v>
      </c>
    </row>
    <row r="8319" spans="1:2" x14ac:dyDescent="0.25">
      <c r="A8319" t="s">
        <v>176</v>
      </c>
      <c r="B8319" t="e">
        <f>VLOOKUP(C8319, olt_db!$B$2:$E$70, 2, 0)</f>
        <v>#N/A</v>
      </c>
    </row>
    <row r="8320" spans="1:2" x14ac:dyDescent="0.25">
      <c r="A8320" t="s">
        <v>176</v>
      </c>
      <c r="B8320" t="e">
        <f>VLOOKUP(C8320, olt_db!$B$2:$E$70, 2, 0)</f>
        <v>#N/A</v>
      </c>
    </row>
    <row r="8321" spans="1:2" x14ac:dyDescent="0.25">
      <c r="A8321" t="s">
        <v>176</v>
      </c>
      <c r="B8321" t="e">
        <f>VLOOKUP(C8321, olt_db!$B$2:$E$70, 2, 0)</f>
        <v>#N/A</v>
      </c>
    </row>
    <row r="8322" spans="1:2" x14ac:dyDescent="0.25">
      <c r="A8322" t="s">
        <v>176</v>
      </c>
      <c r="B8322" t="e">
        <f>VLOOKUP(C8322, olt_db!$B$2:$E$70, 2, 0)</f>
        <v>#N/A</v>
      </c>
    </row>
    <row r="8323" spans="1:2" x14ac:dyDescent="0.25">
      <c r="A8323" t="s">
        <v>176</v>
      </c>
      <c r="B8323" t="e">
        <f>VLOOKUP(C8323, olt_db!$B$2:$E$70, 2, 0)</f>
        <v>#N/A</v>
      </c>
    </row>
    <row r="8324" spans="1:2" x14ac:dyDescent="0.25">
      <c r="A8324" t="s">
        <v>176</v>
      </c>
      <c r="B8324" t="e">
        <f>VLOOKUP(C8324, olt_db!$B$2:$E$70, 2, 0)</f>
        <v>#N/A</v>
      </c>
    </row>
    <row r="8325" spans="1:2" x14ac:dyDescent="0.25">
      <c r="A8325" t="s">
        <v>176</v>
      </c>
      <c r="B8325" t="e">
        <f>VLOOKUP(C8325, olt_db!$B$2:$E$70, 2, 0)</f>
        <v>#N/A</v>
      </c>
    </row>
    <row r="8326" spans="1:2" x14ac:dyDescent="0.25">
      <c r="A8326" t="s">
        <v>176</v>
      </c>
      <c r="B8326" t="e">
        <f>VLOOKUP(C8326, olt_db!$B$2:$E$70, 2, 0)</f>
        <v>#N/A</v>
      </c>
    </row>
    <row r="8327" spans="1:2" x14ac:dyDescent="0.25">
      <c r="A8327" t="s">
        <v>176</v>
      </c>
      <c r="B8327" t="e">
        <f>VLOOKUP(C8327, olt_db!$B$2:$E$70, 2, 0)</f>
        <v>#N/A</v>
      </c>
    </row>
    <row r="8328" spans="1:2" x14ac:dyDescent="0.25">
      <c r="A8328" t="s">
        <v>176</v>
      </c>
      <c r="B8328" t="e">
        <f>VLOOKUP(C8328, olt_db!$B$2:$E$70, 2, 0)</f>
        <v>#N/A</v>
      </c>
    </row>
    <row r="8329" spans="1:2" x14ac:dyDescent="0.25">
      <c r="A8329" t="s">
        <v>176</v>
      </c>
      <c r="B8329" t="e">
        <f>VLOOKUP(C8329, olt_db!$B$2:$E$70, 2, 0)</f>
        <v>#N/A</v>
      </c>
    </row>
    <row r="8330" spans="1:2" x14ac:dyDescent="0.25">
      <c r="A8330" t="s">
        <v>176</v>
      </c>
      <c r="B8330" t="e">
        <f>VLOOKUP(C8330, olt_db!$B$2:$E$70, 2, 0)</f>
        <v>#N/A</v>
      </c>
    </row>
    <row r="8331" spans="1:2" x14ac:dyDescent="0.25">
      <c r="A8331" t="s">
        <v>176</v>
      </c>
      <c r="B8331" t="e">
        <f>VLOOKUP(C8331, olt_db!$B$2:$E$70, 2, 0)</f>
        <v>#N/A</v>
      </c>
    </row>
    <row r="8332" spans="1:2" x14ac:dyDescent="0.25">
      <c r="A8332" t="s">
        <v>176</v>
      </c>
      <c r="B8332" t="e">
        <f>VLOOKUP(C8332, olt_db!$B$2:$E$70, 2, 0)</f>
        <v>#N/A</v>
      </c>
    </row>
    <row r="8333" spans="1:2" x14ac:dyDescent="0.25">
      <c r="A8333" t="s">
        <v>176</v>
      </c>
      <c r="B8333" t="e">
        <f>VLOOKUP(C8333, olt_db!$B$2:$E$70, 2, 0)</f>
        <v>#N/A</v>
      </c>
    </row>
    <row r="8334" spans="1:2" x14ac:dyDescent="0.25">
      <c r="A8334" t="s">
        <v>176</v>
      </c>
      <c r="B8334" t="e">
        <f>VLOOKUP(C8334, olt_db!$B$2:$E$70, 2, 0)</f>
        <v>#N/A</v>
      </c>
    </row>
    <row r="8335" spans="1:2" x14ac:dyDescent="0.25">
      <c r="A8335" t="s">
        <v>176</v>
      </c>
      <c r="B8335" t="e">
        <f>VLOOKUP(C8335, olt_db!$B$2:$E$70, 2, 0)</f>
        <v>#N/A</v>
      </c>
    </row>
    <row r="8336" spans="1:2" x14ac:dyDescent="0.25">
      <c r="A8336" t="s">
        <v>176</v>
      </c>
      <c r="B8336" t="e">
        <f>VLOOKUP(C8336, olt_db!$B$2:$E$70, 2, 0)</f>
        <v>#N/A</v>
      </c>
    </row>
    <row r="8337" spans="1:2" x14ac:dyDescent="0.25">
      <c r="A8337" t="s">
        <v>176</v>
      </c>
      <c r="B8337" t="e">
        <f>VLOOKUP(C8337, olt_db!$B$2:$E$70, 2, 0)</f>
        <v>#N/A</v>
      </c>
    </row>
    <row r="8338" spans="1:2" x14ac:dyDescent="0.25">
      <c r="A8338" t="s">
        <v>176</v>
      </c>
      <c r="B8338" t="e">
        <f>VLOOKUP(C8338, olt_db!$B$2:$E$70, 2, 0)</f>
        <v>#N/A</v>
      </c>
    </row>
    <row r="8339" spans="1:2" x14ac:dyDescent="0.25">
      <c r="A8339" t="s">
        <v>176</v>
      </c>
      <c r="B8339" t="e">
        <f>VLOOKUP(C8339, olt_db!$B$2:$E$70, 2, 0)</f>
        <v>#N/A</v>
      </c>
    </row>
    <row r="8340" spans="1:2" x14ac:dyDescent="0.25">
      <c r="A8340" t="s">
        <v>176</v>
      </c>
      <c r="B8340" t="e">
        <f>VLOOKUP(C8340, olt_db!$B$2:$E$70, 2, 0)</f>
        <v>#N/A</v>
      </c>
    </row>
    <row r="8341" spans="1:2" x14ac:dyDescent="0.25">
      <c r="A8341" t="s">
        <v>176</v>
      </c>
      <c r="B8341" t="e">
        <f>VLOOKUP(C8341, olt_db!$B$2:$E$70, 2, 0)</f>
        <v>#N/A</v>
      </c>
    </row>
    <row r="8342" spans="1:2" x14ac:dyDescent="0.25">
      <c r="A8342" t="s">
        <v>176</v>
      </c>
      <c r="B8342" t="e">
        <f>VLOOKUP(C8342, olt_db!$B$2:$E$70, 2, 0)</f>
        <v>#N/A</v>
      </c>
    </row>
    <row r="8343" spans="1:2" x14ac:dyDescent="0.25">
      <c r="A8343" t="s">
        <v>176</v>
      </c>
      <c r="B8343" t="e">
        <f>VLOOKUP(C8343, olt_db!$B$2:$E$70, 2, 0)</f>
        <v>#N/A</v>
      </c>
    </row>
    <row r="8344" spans="1:2" x14ac:dyDescent="0.25">
      <c r="A8344" t="s">
        <v>176</v>
      </c>
      <c r="B8344" t="e">
        <f>VLOOKUP(C8344, olt_db!$B$2:$E$70, 2, 0)</f>
        <v>#N/A</v>
      </c>
    </row>
    <row r="8345" spans="1:2" x14ac:dyDescent="0.25">
      <c r="A8345" t="s">
        <v>176</v>
      </c>
      <c r="B8345" t="e">
        <f>VLOOKUP(C8345, olt_db!$B$2:$E$70, 2, 0)</f>
        <v>#N/A</v>
      </c>
    </row>
    <row r="8346" spans="1:2" x14ac:dyDescent="0.25">
      <c r="A8346" t="s">
        <v>176</v>
      </c>
      <c r="B8346" t="e">
        <f>VLOOKUP(C8346, olt_db!$B$2:$E$70, 2, 0)</f>
        <v>#N/A</v>
      </c>
    </row>
    <row r="8347" spans="1:2" x14ac:dyDescent="0.25">
      <c r="A8347" t="s">
        <v>176</v>
      </c>
      <c r="B8347" t="e">
        <f>VLOOKUP(C8347, olt_db!$B$2:$E$70, 2, 0)</f>
        <v>#N/A</v>
      </c>
    </row>
    <row r="8348" spans="1:2" x14ac:dyDescent="0.25">
      <c r="A8348" t="s">
        <v>176</v>
      </c>
      <c r="B8348" t="e">
        <f>VLOOKUP(C8348, olt_db!$B$2:$E$70, 2, 0)</f>
        <v>#N/A</v>
      </c>
    </row>
    <row r="8349" spans="1:2" x14ac:dyDescent="0.25">
      <c r="A8349" t="s">
        <v>176</v>
      </c>
      <c r="B8349" t="e">
        <f>VLOOKUP(C8349, olt_db!$B$2:$E$70, 2, 0)</f>
        <v>#N/A</v>
      </c>
    </row>
    <row r="8350" spans="1:2" x14ac:dyDescent="0.25">
      <c r="A8350" t="s">
        <v>176</v>
      </c>
      <c r="B8350" t="e">
        <f>VLOOKUP(C8350, olt_db!$B$2:$E$70, 2, 0)</f>
        <v>#N/A</v>
      </c>
    </row>
    <row r="8351" spans="1:2" x14ac:dyDescent="0.25">
      <c r="A8351" t="s">
        <v>176</v>
      </c>
      <c r="B8351" t="e">
        <f>VLOOKUP(C8351, olt_db!$B$2:$E$70, 2, 0)</f>
        <v>#N/A</v>
      </c>
    </row>
    <row r="8352" spans="1:2" x14ac:dyDescent="0.25">
      <c r="A8352" t="s">
        <v>176</v>
      </c>
      <c r="B8352" t="e">
        <f>VLOOKUP(C8352, olt_db!$B$2:$E$70, 2, 0)</f>
        <v>#N/A</v>
      </c>
    </row>
    <row r="8353" spans="1:8" x14ac:dyDescent="0.25">
      <c r="A8353" t="s">
        <v>176</v>
      </c>
      <c r="B8353" t="e">
        <f>VLOOKUP(C8353, olt_db!$B$2:$E$70, 2, 0)</f>
        <v>#N/A</v>
      </c>
    </row>
    <row r="8354" spans="1:8" x14ac:dyDescent="0.25">
      <c r="A8354" t="s">
        <v>176</v>
      </c>
      <c r="B8354" t="e">
        <f>VLOOKUP(C8354, olt_db!$B$2:$E$70, 2, 0)</f>
        <v>#N/A</v>
      </c>
    </row>
    <row r="8355" spans="1:8" x14ac:dyDescent="0.25">
      <c r="A8355" t="s">
        <v>176</v>
      </c>
      <c r="B8355" t="e">
        <f>VLOOKUP(C8355, olt_db!$B$2:$E$70, 2, 0)</f>
        <v>#N/A</v>
      </c>
    </row>
    <row r="8356" spans="1:8" x14ac:dyDescent="0.25">
      <c r="A8356" s="66" t="s">
        <v>3089</v>
      </c>
      <c r="B8356" s="66" t="str">
        <f>VLOOKUP(C8356,olt_db!B:C,2,0)</f>
        <v>OLT-JMB-BATAS_SANGETI</v>
      </c>
      <c r="C8356" s="66" t="s">
        <v>3090</v>
      </c>
      <c r="D8356" s="15" t="s">
        <v>3286</v>
      </c>
      <c r="E8356" s="15" t="s">
        <v>3287</v>
      </c>
      <c r="F8356" s="111">
        <v>-1.6083083090000001</v>
      </c>
      <c r="G8356" s="111">
        <v>103.5708498</v>
      </c>
      <c r="H8356" s="100">
        <f>ACOS(COS(RADIANS(90-F8357)) * COS(RADIANS(90-F8356)) + SIN(RADIANS(90-F8357)) * SIN(RADIANS(90-F8356)) * COS(RADIANS(G8357-G8356))) * 6371392 * IFERROR(IF(AVERAGEIF('TT History'!$B:$B, D8356, 'TT History'!$E:$E) &gt; 9.8%, 1.1205, IF(AVERAGEIF('TT History'!$B:$B, D8356, 'TT History'!$E:$E) &gt;= 8.5%, 1.1055, 1.0525)), 1.0525)</f>
        <v>56.437150398627296</v>
      </c>
    </row>
    <row r="8357" spans="1:8" x14ac:dyDescent="0.25">
      <c r="A8357" s="66" t="s">
        <v>3089</v>
      </c>
      <c r="B8357" s="66" t="str">
        <f>VLOOKUP(C8357,olt_db!B:C,2,0)</f>
        <v>OLT-JMB-BATAS_SANGETI</v>
      </c>
      <c r="C8357" s="66" t="s">
        <v>3090</v>
      </c>
      <c r="D8357" s="15" t="s">
        <v>3286</v>
      </c>
      <c r="E8357" s="15" t="s">
        <v>3288</v>
      </c>
      <c r="F8357" s="111">
        <v>-1.608713064</v>
      </c>
      <c r="G8357" s="111">
        <v>103.5705876</v>
      </c>
      <c r="H8357" s="100">
        <f>ACOS(COS(RADIANS(90-F8358)) * COS(RADIANS(90-F8357)) + SIN(RADIANS(90-F8358)) * SIN(RADIANS(90-F8357)) * COS(RADIANS(G8358-G8357))) * 6371392 * IFERROR(IF(AVERAGEIF('TT History'!$B:$B, D8357, 'TT History'!$E:$E) &gt; 9.8%, 1.1205, IF(AVERAGEIF('TT History'!$B:$B, D8357, 'TT History'!$E:$E) &gt;= 8.5%, 1.1055, 1.0525)), 1.0525)</f>
        <v>54.699906350540381</v>
      </c>
    </row>
    <row r="8358" spans="1:8" x14ac:dyDescent="0.25">
      <c r="A8358" s="66" t="s">
        <v>3089</v>
      </c>
      <c r="B8358" s="66" t="str">
        <f>VLOOKUP(C8358,olt_db!B:C,2,0)</f>
        <v>OLT-JMB-BATAS_SANGETI</v>
      </c>
      <c r="C8358" s="66" t="s">
        <v>3090</v>
      </c>
      <c r="D8358" s="15" t="s">
        <v>3286</v>
      </c>
      <c r="E8358" s="15" t="s">
        <v>3289</v>
      </c>
      <c r="F8358" s="111">
        <v>-1.6091006240000001</v>
      </c>
      <c r="G8358" s="111">
        <v>103.5703263</v>
      </c>
      <c r="H8358" s="100">
        <f>ACOS(COS(RADIANS(90-F8359)) * COS(RADIANS(90-F8358)) + SIN(RADIANS(90-F8359)) * SIN(RADIANS(90-F8358)) * COS(RADIANS(G8359-G8358))) * 6371392 * IFERROR(IF(AVERAGEIF('TT History'!$B:$B, D8358, 'TT History'!$E:$E) &gt; 9.8%, 1.1205, IF(AVERAGEIF('TT History'!$B:$B, D8358, 'TT History'!$E:$E) &gt;= 8.5%, 1.1055, 1.0525)), 1.0525)</f>
        <v>47.503117821842309</v>
      </c>
    </row>
    <row r="8359" spans="1:8" x14ac:dyDescent="0.25">
      <c r="A8359" s="66" t="s">
        <v>3089</v>
      </c>
      <c r="B8359" s="66" t="str">
        <f>VLOOKUP(C8359,olt_db!B:C,2,0)</f>
        <v>OLT-JMB-BATAS_SANGETI</v>
      </c>
      <c r="C8359" s="66" t="s">
        <v>3090</v>
      </c>
      <c r="D8359" s="15" t="s">
        <v>3286</v>
      </c>
      <c r="E8359" s="15" t="s">
        <v>3290</v>
      </c>
      <c r="F8359" s="111">
        <v>-1.609475963</v>
      </c>
      <c r="G8359" s="111">
        <v>103.5701718</v>
      </c>
      <c r="H8359" s="100">
        <f>ACOS(COS(RADIANS(90-F8360)) * COS(RADIANS(90-F8359)) + SIN(RADIANS(90-F8360)) * SIN(RADIANS(90-F8359)) * COS(RADIANS(G8360-G8359))) * 6371392 * IFERROR(IF(AVERAGEIF('TT History'!$B:$B, D8359, 'TT History'!$E:$E) &gt; 9.8%, 1.1205, IF(AVERAGEIF('TT History'!$B:$B, D8359, 'TT History'!$E:$E) &gt;= 8.5%, 1.1055, 1.0525)), 1.0525)</f>
        <v>36.093600740942811</v>
      </c>
    </row>
    <row r="8360" spans="1:8" x14ac:dyDescent="0.25">
      <c r="A8360" s="66" t="s">
        <v>3089</v>
      </c>
      <c r="B8360" s="66" t="str">
        <f>VLOOKUP(C8360,olt_db!B:C,2,0)</f>
        <v>OLT-JMB-BATAS_SANGETI</v>
      </c>
      <c r="C8360" s="66" t="s">
        <v>3090</v>
      </c>
      <c r="D8360" s="15" t="s">
        <v>3286</v>
      </c>
      <c r="E8360" s="15" t="s">
        <v>3291</v>
      </c>
      <c r="F8360" s="111">
        <v>-1.6097033540000001</v>
      </c>
      <c r="G8360" s="111">
        <v>103.56996340000001</v>
      </c>
      <c r="H8360" s="100">
        <f>ACOS(COS(RADIANS(90-F8361)) * COS(RADIANS(90-F8360)) + SIN(RADIANS(90-F8361)) * SIN(RADIANS(90-F8360)) * COS(RADIANS(G8361-G8360))) * 6371392 * IFERROR(IF(AVERAGEIF('TT History'!$B:$B, D8360, 'TT History'!$E:$E) &gt; 9.8%, 1.1205, IF(AVERAGEIF('TT History'!$B:$B, D8360, 'TT History'!$E:$E) &gt;= 8.5%, 1.1055, 1.0525)), 1.0525)</f>
        <v>46.621024963267409</v>
      </c>
    </row>
    <row r="8361" spans="1:8" x14ac:dyDescent="0.25">
      <c r="A8361" s="66" t="s">
        <v>3089</v>
      </c>
      <c r="B8361" s="66" t="str">
        <f>VLOOKUP(C8361,olt_db!B:C,2,0)</f>
        <v>OLT-JMB-BATAS_SANGETI</v>
      </c>
      <c r="C8361" s="66" t="s">
        <v>3090</v>
      </c>
      <c r="D8361" s="15" t="s">
        <v>3286</v>
      </c>
      <c r="E8361" s="15" t="s">
        <v>3292</v>
      </c>
      <c r="F8361" s="111">
        <v>-1.6096909559999999</v>
      </c>
      <c r="G8361" s="111">
        <v>103.56956510000001</v>
      </c>
      <c r="H8361" s="100">
        <f>ACOS(COS(RADIANS(90-F8362)) * COS(RADIANS(90-F8361)) + SIN(RADIANS(90-F8362)) * SIN(RADIANS(90-F8361)) * COS(RADIANS(G8362-G8361))) * 6371392 * IFERROR(IF(AVERAGEIF('TT History'!$B:$B, D8361, 'TT History'!$E:$E) &gt; 9.8%, 1.1205, IF(AVERAGEIF('TT History'!$B:$B, D8361, 'TT History'!$E:$E) &gt;= 8.5%, 1.1055, 1.0525)), 1.0525)</f>
        <v>46.152840831971702</v>
      </c>
    </row>
    <row r="8362" spans="1:8" x14ac:dyDescent="0.25">
      <c r="A8362" s="66" t="s">
        <v>3089</v>
      </c>
      <c r="B8362" s="66" t="str">
        <f>VLOOKUP(C8362,olt_db!B:C,2,0)</f>
        <v>OLT-JMB-BATAS_SANGETI</v>
      </c>
      <c r="C8362" s="66" t="s">
        <v>3090</v>
      </c>
      <c r="D8362" s="15" t="s">
        <v>3286</v>
      </c>
      <c r="E8362" s="15" t="s">
        <v>3293</v>
      </c>
      <c r="F8362" s="111">
        <v>-1.6096787189999999</v>
      </c>
      <c r="G8362" s="111">
        <v>103.56917079999999</v>
      </c>
      <c r="H8362" s="100">
        <f>ACOS(COS(RADIANS(90-F8363)) * COS(RADIANS(90-F8362)) + SIN(RADIANS(90-F8363)) * SIN(RADIANS(90-F8362)) * COS(RADIANS(G8363-G8362))) * 6371392 * IFERROR(IF(AVERAGEIF('TT History'!$B:$B, D8362, 'TT History'!$E:$E) &gt; 9.8%, 1.1205, IF(AVERAGEIF('TT History'!$B:$B, D8362, 'TT History'!$E:$E) &gt;= 8.5%, 1.1055, 1.0525)), 1.0525)</f>
        <v>47.437385106768232</v>
      </c>
    </row>
    <row r="8363" spans="1:8" x14ac:dyDescent="0.25">
      <c r="A8363" s="66" t="s">
        <v>3089</v>
      </c>
      <c r="B8363" s="66" t="str">
        <f>VLOOKUP(C8363,olt_db!B:C,2,0)</f>
        <v>OLT-JMB-BATAS_SANGETI</v>
      </c>
      <c r="C8363" s="66" t="s">
        <v>3090</v>
      </c>
      <c r="D8363" s="15" t="s">
        <v>3286</v>
      </c>
      <c r="E8363" s="15" t="s">
        <v>3294</v>
      </c>
      <c r="F8363" s="111">
        <v>-1.609666971</v>
      </c>
      <c r="G8363" s="111">
        <v>103.5687655</v>
      </c>
      <c r="H8363" s="100">
        <f>ACOS(COS(RADIANS(90-F8364)) * COS(RADIANS(90-F8363)) + SIN(RADIANS(90-F8364)) * SIN(RADIANS(90-F8363)) * COS(RADIANS(G8364-G8363))) * 6371392 * IFERROR(IF(AVERAGEIF('TT History'!$B:$B, D8363, 'TT History'!$E:$E) &gt; 9.8%, 1.1205, IF(AVERAGEIF('TT History'!$B:$B, D8363, 'TT History'!$E:$E) &gt;= 8.5%, 1.1055, 1.0525)), 1.0525)</f>
        <v>47.64793449918124</v>
      </c>
    </row>
    <row r="8364" spans="1:8" x14ac:dyDescent="0.25">
      <c r="A8364" s="66" t="s">
        <v>3089</v>
      </c>
      <c r="B8364" s="66" t="str">
        <f>VLOOKUP(C8364,olt_db!B:C,2,0)</f>
        <v>OLT-JMB-BATAS_SANGETI</v>
      </c>
      <c r="C8364" s="66" t="s">
        <v>3090</v>
      </c>
      <c r="D8364" s="15" t="s">
        <v>3286</v>
      </c>
      <c r="E8364" s="15" t="s">
        <v>3295</v>
      </c>
      <c r="F8364" s="111">
        <v>-1.609655222</v>
      </c>
      <c r="G8364" s="111">
        <v>103.56835839999999</v>
      </c>
      <c r="H8364" s="100">
        <f>ACOS(COS(RADIANS(90-F8365)) * COS(RADIANS(90-F8364)) + SIN(RADIANS(90-F8365)) * SIN(RADIANS(90-F8364)) * COS(RADIANS(G8365-G8364))) * 6371392 * IFERROR(IF(AVERAGEIF('TT History'!$B:$B, D8364, 'TT History'!$E:$E) &gt; 9.8%, 1.1205, IF(AVERAGEIF('TT History'!$B:$B, D8364, 'TT History'!$E:$E) &gt;= 8.5%, 1.1055, 1.0525)), 1.0525)</f>
        <v>48.72146798007644</v>
      </c>
    </row>
    <row r="8365" spans="1:8" x14ac:dyDescent="0.25">
      <c r="A8365" s="66" t="s">
        <v>3089</v>
      </c>
      <c r="B8365" s="66" t="str">
        <f>VLOOKUP(C8365,olt_db!B:C,2,0)</f>
        <v>OLT-JMB-BATAS_SANGETI</v>
      </c>
      <c r="C8365" s="66" t="s">
        <v>3090</v>
      </c>
      <c r="D8365" s="15" t="s">
        <v>3286</v>
      </c>
      <c r="E8365" s="15" t="s">
        <v>3296</v>
      </c>
      <c r="F8365" s="111">
        <v>-1.6096490720000001</v>
      </c>
      <c r="G8365" s="111">
        <v>103.567942</v>
      </c>
      <c r="H8365" s="100">
        <f>ACOS(COS(RADIANS(90-F8366)) * COS(RADIANS(90-F8365)) + SIN(RADIANS(90-F8366)) * SIN(RADIANS(90-F8365)) * COS(RADIANS(G8366-G8365))) * 6371392 * IFERROR(IF(AVERAGEIF('TT History'!$B:$B, D8365, 'TT History'!$E:$E) &gt; 9.8%, 1.1205, IF(AVERAGEIF('TT History'!$B:$B, D8365, 'TT History'!$E:$E) &gt;= 8.5%, 1.1055, 1.0525)), 1.0525)</f>
        <v>48.35746187441918</v>
      </c>
    </row>
    <row r="8366" spans="1:8" x14ac:dyDescent="0.25">
      <c r="A8366" s="66" t="s">
        <v>3089</v>
      </c>
      <c r="B8366" s="66" t="str">
        <f>VLOOKUP(C8366,olt_db!B:C,2,0)</f>
        <v>OLT-JMB-BATAS_SANGETI</v>
      </c>
      <c r="C8366" s="66" t="s">
        <v>3090</v>
      </c>
      <c r="D8366" s="15" t="s">
        <v>3286</v>
      </c>
      <c r="E8366" s="15" t="s">
        <v>3297</v>
      </c>
      <c r="F8366" s="111">
        <v>-1.609643699</v>
      </c>
      <c r="G8366" s="111">
        <v>103.5675287</v>
      </c>
      <c r="H8366" s="100">
        <f>ACOS(COS(RADIANS(90-F8367)) * COS(RADIANS(90-F8366)) + SIN(RADIANS(90-F8367)) * SIN(RADIANS(90-F8366)) * COS(RADIANS(G8367-G8366))) * 6371392 * IFERROR(IF(AVERAGEIF('TT History'!$B:$B, D8366, 'TT History'!$E:$E) &gt; 9.8%, 1.1205, IF(AVERAGEIF('TT History'!$B:$B, D8366, 'TT History'!$E:$E) &gt;= 8.5%, 1.1055, 1.0525)), 1.0525)</f>
        <v>49.126391887478782</v>
      </c>
    </row>
    <row r="8367" spans="1:8" x14ac:dyDescent="0.25">
      <c r="A8367" s="66" t="s">
        <v>3089</v>
      </c>
      <c r="B8367" s="66" t="str">
        <f>VLOOKUP(C8367,olt_db!B:C,2,0)</f>
        <v>OLT-JMB-BATAS_SANGETI</v>
      </c>
      <c r="C8367" s="66" t="s">
        <v>3090</v>
      </c>
      <c r="D8367" s="15" t="s">
        <v>3286</v>
      </c>
      <c r="E8367" s="15" t="s">
        <v>3298</v>
      </c>
      <c r="F8367" s="111">
        <v>-1.6096341830000001</v>
      </c>
      <c r="G8367" s="111">
        <v>103.56710889999999</v>
      </c>
      <c r="H8367" s="100">
        <f>ACOS(COS(RADIANS(90-F8368)) * COS(RADIANS(90-F8367)) + SIN(RADIANS(90-F8368)) * SIN(RADIANS(90-F8367)) * COS(RADIANS(G8368-G8367))) * 6371392 * IFERROR(IF(AVERAGEIF('TT History'!$B:$B, D8367, 'TT History'!$E:$E) &gt; 9.8%, 1.1205, IF(AVERAGEIF('TT History'!$B:$B, D8367, 'TT History'!$E:$E) &gt;= 8.5%, 1.1055, 1.0525)), 1.0525)</f>
        <v>35.893585472447008</v>
      </c>
    </row>
    <row r="8368" spans="1:8" x14ac:dyDescent="0.25">
      <c r="A8368" s="66" t="s">
        <v>3089</v>
      </c>
      <c r="B8368" s="66" t="str">
        <f>VLOOKUP(C8368,olt_db!B:C,2,0)</f>
        <v>OLT-JMB-BATAS_SANGETI</v>
      </c>
      <c r="C8368" s="66" t="s">
        <v>3090</v>
      </c>
      <c r="D8368" s="15" t="s">
        <v>3286</v>
      </c>
      <c r="E8368" s="15" t="s">
        <v>3299</v>
      </c>
      <c r="F8368" s="111">
        <v>-1.6096262800000001</v>
      </c>
      <c r="G8368" s="111">
        <v>103.5668022</v>
      </c>
      <c r="H8368" s="100">
        <f>ACOS(COS(RADIANS(90-F8369)) * COS(RADIANS(90-F8368)) + SIN(RADIANS(90-F8369)) * SIN(RADIANS(90-F8368)) * COS(RADIANS(G8369-G8368))) * 6371392 * IFERROR(IF(AVERAGEIF('TT History'!$B:$B, D8368, 'TT History'!$E:$E) &gt; 9.8%, 1.1205, IF(AVERAGEIF('TT History'!$B:$B, D8368, 'TT History'!$E:$E) &gt;= 8.5%, 1.1055, 1.0525)), 1.0525)</f>
        <v>27.321918370541173</v>
      </c>
    </row>
    <row r="8369" spans="1:8" x14ac:dyDescent="0.25">
      <c r="A8369" s="66" t="s">
        <v>3089</v>
      </c>
      <c r="B8369" s="66" t="str">
        <f>VLOOKUP(C8369,olt_db!B:C,2,0)</f>
        <v>OLT-JMB-BATAS_SANGETI</v>
      </c>
      <c r="C8369" s="66" t="s">
        <v>3090</v>
      </c>
      <c r="D8369" s="15" t="s">
        <v>3286</v>
      </c>
      <c r="E8369" s="15" t="s">
        <v>3300</v>
      </c>
      <c r="F8369" s="111">
        <v>-1.6096104870000001</v>
      </c>
      <c r="G8369" s="111">
        <v>103.56703520000001</v>
      </c>
      <c r="H8369" s="100">
        <f>ACOS(COS(RADIANS(90-F8370)) * COS(RADIANS(90-F8369)) + SIN(RADIANS(90-F8370)) * SIN(RADIANS(90-F8369)) * COS(RADIANS(G8370-G8369))) * 6371392 * IFERROR(IF(AVERAGEIF('TT History'!$B:$B, D8369, 'TT History'!$E:$E) &gt; 9.8%, 1.1205, IF(AVERAGEIF('TT History'!$B:$B, D8369, 'TT History'!$E:$E) &gt;= 8.5%, 1.1055, 1.0525)), 1.0525)</f>
        <v>25.072751985858122</v>
      </c>
    </row>
    <row r="8370" spans="1:8" x14ac:dyDescent="0.25">
      <c r="A8370" s="66" t="s">
        <v>3089</v>
      </c>
      <c r="B8370" s="66" t="str">
        <f>VLOOKUP(C8370,olt_db!B:C,2,0)</f>
        <v>OLT-JMB-BATAS_SANGETI</v>
      </c>
      <c r="C8370" s="66" t="s">
        <v>3090</v>
      </c>
      <c r="D8370" s="15" t="s">
        <v>3286</v>
      </c>
      <c r="E8370" s="15" t="s">
        <v>3301</v>
      </c>
      <c r="F8370" s="111">
        <v>-1.609603632</v>
      </c>
      <c r="G8370" s="111">
        <v>103.56724939999999</v>
      </c>
      <c r="H8370" s="100">
        <f>ACOS(COS(RADIANS(90-F8371)) * COS(RADIANS(90-F8370)) + SIN(RADIANS(90-F8371)) * SIN(RADIANS(90-F8370)) * COS(RADIANS(G8371-G8370))) * 6371392 * IFERROR(IF(AVERAGEIF('TT History'!$B:$B, D8370, 'TT History'!$E:$E) &gt; 9.8%, 1.1205, IF(AVERAGEIF('TT History'!$B:$B, D8370, 'TT History'!$E:$E) &gt;= 8.5%, 1.1055, 1.0525)), 1.0525)</f>
        <v>17.963267731139812</v>
      </c>
    </row>
    <row r="8371" spans="1:8" x14ac:dyDescent="0.25">
      <c r="A8371" s="66" t="s">
        <v>3089</v>
      </c>
      <c r="B8371" s="66" t="str">
        <f>VLOOKUP(C8371,olt_db!B:C,2,0)</f>
        <v>OLT-JMB-BATAS_SANGETI</v>
      </c>
      <c r="C8371" s="66" t="s">
        <v>3090</v>
      </c>
      <c r="D8371" s="15" t="s">
        <v>3286</v>
      </c>
      <c r="E8371" s="15" t="s">
        <v>3302</v>
      </c>
      <c r="F8371" s="111">
        <v>-1.6096186960000001</v>
      </c>
      <c r="G8371" s="111">
        <v>103.5674022</v>
      </c>
      <c r="H8371" s="100">
        <f>ACOS(COS(RADIANS(90-F8372)) * COS(RADIANS(90-F8371)) + SIN(RADIANS(90-F8372)) * SIN(RADIANS(90-F8371)) * COS(RADIANS(G8372-G8371))) * 6371392 * IFERROR(IF(AVERAGEIF('TT History'!$B:$B, D8371, 'TT History'!$E:$E) &gt; 9.8%, 1.1205, IF(AVERAGEIF('TT History'!$B:$B, D8371, 'TT History'!$E:$E) &gt;= 8.5%, 1.1055, 1.0525)), 1.0525)</f>
        <v>6.1727789658803527</v>
      </c>
    </row>
    <row r="8372" spans="1:8" x14ac:dyDescent="0.25">
      <c r="A8372" s="66" t="s">
        <v>3089</v>
      </c>
      <c r="B8372" s="66" t="str">
        <f>VLOOKUP(C8372,olt_db!B:C,2,0)</f>
        <v>OLT-JMB-BATAS_SANGETI</v>
      </c>
      <c r="C8372" s="66" t="s">
        <v>3090</v>
      </c>
      <c r="D8372" s="15" t="s">
        <v>3286</v>
      </c>
      <c r="E8372" s="15" t="s">
        <v>3303</v>
      </c>
      <c r="F8372" s="111">
        <v>-1.6096436139999999</v>
      </c>
      <c r="G8372" s="111">
        <v>103.5674487</v>
      </c>
      <c r="H8372" s="100">
        <f>ACOS(COS(RADIANS(90-F8373)) * COS(RADIANS(90-F8372)) + SIN(RADIANS(90-F8373)) * SIN(RADIANS(90-F8372)) * COS(RADIANS(G8373-G8372))) * 6371392 * IFERROR(IF(AVERAGEIF('TT History'!$B:$B, D8372, 'TT History'!$E:$E) &gt; 9.8%, 1.1205, IF(AVERAGEIF('TT History'!$B:$B, D8372, 'TT History'!$E:$E) &gt;= 8.5%, 1.1055, 1.0525)), 1.0525)</f>
        <v>15.15940070465008</v>
      </c>
    </row>
    <row r="8373" spans="1:8" x14ac:dyDescent="0.25">
      <c r="A8373" s="66" t="s">
        <v>3089</v>
      </c>
      <c r="B8373" s="66" t="str">
        <f>VLOOKUP(C8373,olt_db!B:C,2,0)</f>
        <v>OLT-JMB-BATAS_SANGETI</v>
      </c>
      <c r="C8373" s="66" t="s">
        <v>3090</v>
      </c>
      <c r="D8373" s="15" t="s">
        <v>3286</v>
      </c>
      <c r="E8373" s="15" t="s">
        <v>3304</v>
      </c>
      <c r="F8373" s="111">
        <v>-1.609673814</v>
      </c>
      <c r="G8373" s="111">
        <v>103.56732270000001</v>
      </c>
      <c r="H8373" s="100">
        <f>ACOS(COS(RADIANS(90-F8374)) * COS(RADIANS(90-F8373)) + SIN(RADIANS(90-F8374)) * SIN(RADIANS(90-F8373)) * COS(RADIANS(G8374-G8373))) * 6371392 * IFERROR(IF(AVERAGEIF('TT History'!$B:$B, D8373, 'TT History'!$E:$E) &gt; 9.8%, 1.1205, IF(AVERAGEIF('TT History'!$B:$B, D8373, 'TT History'!$E:$E) &gt;= 8.5%, 1.1055, 1.0525)), 1.0525)</f>
        <v>33.821366460260542</v>
      </c>
    </row>
    <row r="8374" spans="1:8" x14ac:dyDescent="0.25">
      <c r="A8374" s="66" t="s">
        <v>3089</v>
      </c>
      <c r="B8374" s="66" t="str">
        <f>VLOOKUP(C8374,olt_db!B:C,2,0)</f>
        <v>OLT-JMB-BATAS_SANGETI</v>
      </c>
      <c r="C8374" s="66" t="s">
        <v>3090</v>
      </c>
      <c r="D8374" s="15" t="s">
        <v>3286</v>
      </c>
      <c r="E8374" s="15" t="s">
        <v>3305</v>
      </c>
      <c r="F8374" s="111">
        <v>-1.6094442630000001</v>
      </c>
      <c r="G8374" s="111">
        <v>103.5671471</v>
      </c>
      <c r="H8374" s="100">
        <f>ACOS(COS(RADIANS(90-F8375)) * COS(RADIANS(90-F8374)) + SIN(RADIANS(90-F8375)) * SIN(RADIANS(90-F8374)) * COS(RADIANS(G8375-G8374))) * 6371392 * IFERROR(IF(AVERAGEIF('TT History'!$B:$B, D8374, 'TT History'!$E:$E) &gt; 9.8%, 1.1205, IF(AVERAGEIF('TT History'!$B:$B, D8374, 'TT History'!$E:$E) &gt;= 8.5%, 1.1055, 1.0525)), 1.0525)</f>
        <v>54.265921612275477</v>
      </c>
    </row>
    <row r="8375" spans="1:8" x14ac:dyDescent="0.25">
      <c r="A8375" s="66" t="s">
        <v>3089</v>
      </c>
      <c r="B8375" s="66" t="str">
        <f>VLOOKUP(C8375,olt_db!B:C,2,0)</f>
        <v>OLT-JMB-BATAS_SANGETI</v>
      </c>
      <c r="C8375" s="66" t="s">
        <v>3090</v>
      </c>
      <c r="D8375" s="15" t="s">
        <v>3286</v>
      </c>
      <c r="E8375" s="15" t="s">
        <v>3306</v>
      </c>
      <c r="F8375" s="111">
        <v>-1.6089971810000001</v>
      </c>
      <c r="G8375" s="111">
        <v>103.56702420000001</v>
      </c>
      <c r="H8375" s="100">
        <f>ACOS(COS(RADIANS(90-F8376)) * COS(RADIANS(90-F8375)) + SIN(RADIANS(90-F8376)) * SIN(RADIANS(90-F8375)) * COS(RADIANS(G8376-G8375))) * 6371392 * IFERROR(IF(AVERAGEIF('TT History'!$B:$B, D8375, 'TT History'!$E:$E) &gt; 9.8%, 1.1205, IF(AVERAGEIF('TT History'!$B:$B, D8375, 'TT History'!$E:$E) &gt;= 8.5%, 1.1055, 1.0525)), 1.0525)</f>
        <v>48.374906753959905</v>
      </c>
    </row>
    <row r="8376" spans="1:8" x14ac:dyDescent="0.25">
      <c r="A8376" s="66" t="s">
        <v>3089</v>
      </c>
      <c r="B8376" s="66" t="str">
        <f>VLOOKUP(C8376,olt_db!B:C,2,0)</f>
        <v>OLT-JMB-BATAS_SANGETI</v>
      </c>
      <c r="C8376" s="66" t="s">
        <v>3090</v>
      </c>
      <c r="D8376" s="15" t="s">
        <v>3286</v>
      </c>
      <c r="E8376" s="15" t="s">
        <v>3307</v>
      </c>
      <c r="F8376" s="111">
        <v>-1.6085860300000001</v>
      </c>
      <c r="G8376" s="111">
        <v>103.5670665</v>
      </c>
      <c r="H8376" s="100">
        <f>ACOS(COS(RADIANS(90-F8377)) * COS(RADIANS(90-F8376)) + SIN(RADIANS(90-F8377)) * SIN(RADIANS(90-F8376)) * COS(RADIANS(G8377-G8376))) * 6371392 * IFERROR(IF(AVERAGEIF('TT History'!$B:$B, D8376, 'TT History'!$E:$E) &gt; 9.8%, 1.1205, IF(AVERAGEIF('TT History'!$B:$B, D8376, 'TT History'!$E:$E) &gt;= 8.5%, 1.1055, 1.0525)), 1.0525)</f>
        <v>46.406892414676022</v>
      </c>
    </row>
    <row r="8377" spans="1:8" x14ac:dyDescent="0.25">
      <c r="A8377" s="66" t="s">
        <v>3089</v>
      </c>
      <c r="B8377" s="66" t="str">
        <f>VLOOKUP(C8377,olt_db!B:C,2,0)</f>
        <v>OLT-JMB-BATAS_SANGETI</v>
      </c>
      <c r="C8377" s="66" t="s">
        <v>3090</v>
      </c>
      <c r="D8377" s="15" t="s">
        <v>3286</v>
      </c>
      <c r="E8377" s="15" t="s">
        <v>3308</v>
      </c>
      <c r="F8377" s="111">
        <v>-1.6081975900000001</v>
      </c>
      <c r="G8377" s="111">
        <v>103.5671461</v>
      </c>
      <c r="H8377" s="100">
        <f>ACOS(COS(RADIANS(90-F8378)) * COS(RADIANS(90-F8377)) + SIN(RADIANS(90-F8378)) * SIN(RADIANS(90-F8377)) * COS(RADIANS(G8378-G8377))) * 6371392 * IFERROR(IF(AVERAGEIF('TT History'!$B:$B, D8377, 'TT History'!$E:$E) &gt; 9.8%, 1.1205, IF(AVERAGEIF('TT History'!$B:$B, D8377, 'TT History'!$E:$E) &gt;= 8.5%, 1.1055, 1.0525)), 1.0525)</f>
        <v>47.973526570860145</v>
      </c>
    </row>
    <row r="8378" spans="1:8" x14ac:dyDescent="0.25">
      <c r="A8378" s="66" t="s">
        <v>3089</v>
      </c>
      <c r="B8378" s="66" t="str">
        <f>VLOOKUP(C8378,olt_db!B:C,2,0)</f>
        <v>OLT-JMB-BATAS_SANGETI</v>
      </c>
      <c r="C8378" s="66" t="s">
        <v>3090</v>
      </c>
      <c r="D8378" s="15" t="s">
        <v>3286</v>
      </c>
      <c r="E8378" s="15" t="s">
        <v>3309</v>
      </c>
      <c r="F8378" s="111">
        <v>-1.607813358</v>
      </c>
      <c r="G8378" s="111">
        <v>103.56728889999999</v>
      </c>
      <c r="H8378" s="100">
        <f>ACOS(COS(RADIANS(90-F8379)) * COS(RADIANS(90-F8378)) + SIN(RADIANS(90-F8379)) * SIN(RADIANS(90-F8378)) * COS(RADIANS(G8379-G8378))) * 6371392 * IFERROR(IF(AVERAGEIF('TT History'!$B:$B, D8378, 'TT History'!$E:$E) &gt; 9.8%, 1.1205, IF(AVERAGEIF('TT History'!$B:$B, D8378, 'TT History'!$E:$E) &gt;= 8.5%, 1.1055, 1.0525)), 1.0525)</f>
        <v>64.42873643404873</v>
      </c>
    </row>
    <row r="8379" spans="1:8" x14ac:dyDescent="0.25">
      <c r="A8379" s="66" t="s">
        <v>3089</v>
      </c>
      <c r="B8379" s="66" t="str">
        <f>VLOOKUP(C8379,olt_db!B:C,2,0)</f>
        <v>OLT-JMB-BATAS_SANGETI</v>
      </c>
      <c r="C8379" s="66" t="s">
        <v>3090</v>
      </c>
      <c r="D8379" s="15" t="s">
        <v>3286</v>
      </c>
      <c r="E8379" s="15" t="s">
        <v>3310</v>
      </c>
      <c r="F8379" s="111">
        <v>-1.6073964359999999</v>
      </c>
      <c r="G8379" s="111">
        <v>103.5676485</v>
      </c>
      <c r="H8379" s="100">
        <f>ACOS(COS(RADIANS(90-F8380)) * COS(RADIANS(90-F8379)) + SIN(RADIANS(90-F8380)) * SIN(RADIANS(90-F8379)) * COS(RADIANS(G8380-G8379))) * 6371392 * IFERROR(IF(AVERAGEIF('TT History'!$B:$B, D8379, 'TT History'!$E:$E) &gt; 9.8%, 1.1205, IF(AVERAGEIF('TT History'!$B:$B, D8379, 'TT History'!$E:$E) &gt;= 8.5%, 1.1055, 1.0525)), 1.0525)</f>
        <v>73.117033950524103</v>
      </c>
    </row>
    <row r="8380" spans="1:8" x14ac:dyDescent="0.25">
      <c r="A8380" s="66" t="s">
        <v>3089</v>
      </c>
      <c r="B8380" s="66" t="str">
        <f>VLOOKUP(C8380,olt_db!B:C,2,0)</f>
        <v>OLT-JMB-BATAS_SANGETI</v>
      </c>
      <c r="C8380" s="66" t="s">
        <v>3090</v>
      </c>
      <c r="D8380" s="15" t="s">
        <v>3286</v>
      </c>
      <c r="E8380" s="15" t="s">
        <v>3311</v>
      </c>
      <c r="F8380" s="111">
        <v>-1.6069612710000001</v>
      </c>
      <c r="G8380" s="111">
        <v>103.5680969</v>
      </c>
      <c r="H8380" s="100">
        <f>ACOS(COS(RADIANS(90-F8381)) * COS(RADIANS(90-F8380)) + SIN(RADIANS(90-F8381)) * SIN(RADIANS(90-F8380)) * COS(RADIANS(G8381-G8380))) * 6371392 * IFERROR(IF(AVERAGEIF('TT History'!$B:$B, D8380, 'TT History'!$E:$E) &gt; 9.8%, 1.1205, IF(AVERAGEIF('TT History'!$B:$B, D8380, 'TT History'!$E:$E) &gt;= 8.5%, 1.1055, 1.0525)), 1.0525)</f>
        <v>73.500726483450549</v>
      </c>
    </row>
    <row r="8381" spans="1:8" x14ac:dyDescent="0.25">
      <c r="A8381" s="66" t="s">
        <v>3089</v>
      </c>
      <c r="B8381" s="66" t="str">
        <f>VLOOKUP(C8381,olt_db!B:C,2,0)</f>
        <v>OLT-JMB-BATAS_SANGETI</v>
      </c>
      <c r="C8381" s="66" t="s">
        <v>3090</v>
      </c>
      <c r="D8381" s="15" t="s">
        <v>3286</v>
      </c>
      <c r="E8381" s="15" t="s">
        <v>3312</v>
      </c>
      <c r="F8381" s="111">
        <v>-1.6065209039999999</v>
      </c>
      <c r="G8381" s="111">
        <v>103.5685448</v>
      </c>
      <c r="H8381" s="100">
        <f>ACOS(COS(RADIANS(90-F8382)) * COS(RADIANS(90-F8381)) + SIN(RADIANS(90-F8382)) * SIN(RADIANS(90-F8381)) * COS(RADIANS(G8382-G8381))) * 6371392 * IFERROR(IF(AVERAGEIF('TT History'!$B:$B, D8381, 'TT History'!$E:$E) &gt; 9.8%, 1.1205, IF(AVERAGEIF('TT History'!$B:$B, D8381, 'TT History'!$E:$E) &gt;= 8.5%, 1.1055, 1.0525)), 1.0525)</f>
        <v>74.241320621324206</v>
      </c>
    </row>
    <row r="8382" spans="1:8" x14ac:dyDescent="0.25">
      <c r="A8382" s="66" t="s">
        <v>3089</v>
      </c>
      <c r="B8382" s="66" t="str">
        <f>VLOOKUP(C8382,olt_db!B:C,2,0)</f>
        <v>OLT-JMB-BATAS_SANGETI</v>
      </c>
      <c r="C8382" s="66" t="s">
        <v>3090</v>
      </c>
      <c r="D8382" s="15" t="s">
        <v>3286</v>
      </c>
      <c r="E8382" s="15" t="s">
        <v>3313</v>
      </c>
      <c r="F8382" s="111">
        <v>-1.606070664</v>
      </c>
      <c r="G8382" s="111">
        <v>103.56899180000001</v>
      </c>
      <c r="H8382" s="100">
        <f>ACOS(COS(RADIANS(90-F8383)) * COS(RADIANS(90-F8382)) + SIN(RADIANS(90-F8383)) * SIN(RADIANS(90-F8382)) * COS(RADIANS(G8383-G8382))) * 6371392 * IFERROR(IF(AVERAGEIF('TT History'!$B:$B, D8382, 'TT History'!$E:$E) &gt; 9.8%, 1.1205, IF(AVERAGEIF('TT History'!$B:$B, D8382, 'TT History'!$E:$E) &gt;= 8.5%, 1.1055, 1.0525)), 1.0525)</f>
        <v>74.310419094618467</v>
      </c>
    </row>
    <row r="8383" spans="1:8" x14ac:dyDescent="0.25">
      <c r="A8383" s="66" t="s">
        <v>3089</v>
      </c>
      <c r="B8383" s="66" t="str">
        <f>VLOOKUP(C8383,olt_db!B:C,2,0)</f>
        <v>OLT-JMB-BATAS_SANGETI</v>
      </c>
      <c r="C8383" s="66" t="s">
        <v>3090</v>
      </c>
      <c r="D8383" s="15" t="s">
        <v>3286</v>
      </c>
      <c r="E8383" s="15" t="s">
        <v>3314</v>
      </c>
      <c r="F8383" s="111">
        <v>-1.605618604</v>
      </c>
      <c r="G8383" s="111">
        <v>103.5694378</v>
      </c>
      <c r="H8383" s="100">
        <f>ACOS(COS(RADIANS(90-F8384)) * COS(RADIANS(90-F8383)) + SIN(RADIANS(90-F8384)) * SIN(RADIANS(90-F8383)) * COS(RADIANS(G8384-G8383))) * 6371392 * IFERROR(IF(AVERAGEIF('TT History'!$B:$B, D8383, 'TT History'!$E:$E) &gt; 9.8%, 1.1205, IF(AVERAGEIF('TT History'!$B:$B, D8383, 'TT History'!$E:$E) &gt;= 8.5%, 1.1055, 1.0525)), 1.0525)</f>
        <v>74.289924794844822</v>
      </c>
    </row>
    <row r="8384" spans="1:8" x14ac:dyDescent="0.25">
      <c r="A8384" s="66" t="s">
        <v>3089</v>
      </c>
      <c r="B8384" s="66" t="str">
        <f>VLOOKUP(C8384,olt_db!B:C,2,0)</f>
        <v>OLT-JMB-BATAS_SANGETI</v>
      </c>
      <c r="C8384" s="66" t="s">
        <v>3090</v>
      </c>
      <c r="D8384" s="15" t="s">
        <v>3286</v>
      </c>
      <c r="E8384" s="15" t="s">
        <v>3315</v>
      </c>
      <c r="F8384" s="111">
        <v>-1.6051668889999999</v>
      </c>
      <c r="G8384" s="111">
        <v>103.56988389999999</v>
      </c>
      <c r="H8384" s="100">
        <f>ACOS(COS(RADIANS(90-F8385)) * COS(RADIANS(90-F8384)) + SIN(RADIANS(90-F8385)) * SIN(RADIANS(90-F8384)) * COS(RADIANS(G8385-G8384))) * 6371392 * IFERROR(IF(AVERAGEIF('TT History'!$B:$B, D8384, 'TT History'!$E:$E) &gt; 9.8%, 1.1205, IF(AVERAGEIF('TT History'!$B:$B, D8384, 'TT History'!$E:$E) &gt;= 8.5%, 1.1055, 1.0525)), 1.0525)</f>
        <v>74.33668385229538</v>
      </c>
    </row>
    <row r="8385" spans="1:8" x14ac:dyDescent="0.25">
      <c r="A8385" s="66" t="s">
        <v>3089</v>
      </c>
      <c r="B8385" s="66" t="str">
        <f>VLOOKUP(C8385,olt_db!B:C,2,0)</f>
        <v>OLT-JMB-BATAS_SANGETI</v>
      </c>
      <c r="C8385" s="66" t="s">
        <v>3090</v>
      </c>
      <c r="D8385" s="15" t="s">
        <v>3286</v>
      </c>
      <c r="E8385" s="15" t="s">
        <v>3316</v>
      </c>
      <c r="F8385" s="111">
        <v>-1.6047157000000001</v>
      </c>
      <c r="G8385" s="111">
        <v>103.5703311</v>
      </c>
      <c r="H8385" s="100">
        <f>ACOS(COS(RADIANS(90-F8386)) * COS(RADIANS(90-F8385)) + SIN(RADIANS(90-F8386)) * SIN(RADIANS(90-F8385)) * COS(RADIANS(G8386-G8385))) * 6371392 * IFERROR(IF(AVERAGEIF('TT History'!$B:$B, D8385, 'TT History'!$E:$E) &gt; 9.8%, 1.1205, IF(AVERAGEIF('TT History'!$B:$B, D8385, 'TT History'!$E:$E) &gt;= 8.5%, 1.1055, 1.0525)), 1.0525)</f>
        <v>74.040449002732373</v>
      </c>
    </row>
    <row r="8386" spans="1:8" x14ac:dyDescent="0.25">
      <c r="A8386" s="66" t="s">
        <v>3089</v>
      </c>
      <c r="B8386" s="66" t="str">
        <f>VLOOKUP(C8386,olt_db!B:C,2,0)</f>
        <v>OLT-JMB-BATAS_SANGETI</v>
      </c>
      <c r="C8386" s="66" t="s">
        <v>3090</v>
      </c>
      <c r="D8386" s="15" t="s">
        <v>3286</v>
      </c>
      <c r="E8386" s="15" t="s">
        <v>3317</v>
      </c>
      <c r="F8386" s="111">
        <v>-1.604269183</v>
      </c>
      <c r="G8386" s="111">
        <v>103.57077940000001</v>
      </c>
      <c r="H8386" s="100">
        <f>ACOS(COS(RADIANS(90-F8387)) * COS(RADIANS(90-F8386)) + SIN(RADIANS(90-F8387)) * SIN(RADIANS(90-F8386)) * COS(RADIANS(G8387-G8386))) * 6371392 * IFERROR(IF(AVERAGEIF('TT History'!$B:$B, D8386, 'TT History'!$E:$E) &gt; 9.8%, 1.1205, IF(AVERAGEIF('TT History'!$B:$B, D8386, 'TT History'!$E:$E) &gt;= 8.5%, 1.1055, 1.0525)), 1.0525)</f>
        <v>74.459286674281699</v>
      </c>
    </row>
    <row r="8387" spans="1:8" x14ac:dyDescent="0.25">
      <c r="A8387" s="66" t="s">
        <v>3089</v>
      </c>
      <c r="B8387" s="66" t="str">
        <f>VLOOKUP(C8387,olt_db!B:C,2,0)</f>
        <v>OLT-JMB-BATAS_SANGETI</v>
      </c>
      <c r="C8387" s="66" t="s">
        <v>3090</v>
      </c>
      <c r="D8387" s="15" t="s">
        <v>3286</v>
      </c>
      <c r="E8387" s="15" t="s">
        <v>3318</v>
      </c>
      <c r="F8387" s="111">
        <v>-1.603818105</v>
      </c>
      <c r="G8387" s="111">
        <v>103.57122819999999</v>
      </c>
      <c r="H8387" s="100">
        <f>ACOS(COS(RADIANS(90-F8388)) * COS(RADIANS(90-F8387)) + SIN(RADIANS(90-F8388)) * SIN(RADIANS(90-F8387)) * COS(RADIANS(G8388-G8387))) * 6371392 * IFERROR(IF(AVERAGEIF('TT History'!$B:$B, D8387, 'TT History'!$E:$E) &gt; 9.8%, 1.1205, IF(AVERAGEIF('TT History'!$B:$B, D8387, 'TT History'!$E:$E) &gt;= 8.5%, 1.1055, 1.0525)), 1.0525)</f>
        <v>73.033477649386825</v>
      </c>
    </row>
    <row r="8388" spans="1:8" x14ac:dyDescent="0.25">
      <c r="A8388" s="66" t="s">
        <v>3089</v>
      </c>
      <c r="B8388" s="66" t="str">
        <f>VLOOKUP(C8388,olt_db!B:C,2,0)</f>
        <v>OLT-JMB-BATAS_SANGETI</v>
      </c>
      <c r="C8388" s="66" t="s">
        <v>3090</v>
      </c>
      <c r="D8388" s="15" t="s">
        <v>3286</v>
      </c>
      <c r="E8388" s="15" t="s">
        <v>3319</v>
      </c>
      <c r="F8388" s="111">
        <v>-1.6033669859999999</v>
      </c>
      <c r="G8388" s="111">
        <v>103.5716595</v>
      </c>
      <c r="H8388" s="100">
        <f>ACOS(COS(RADIANS(90-F8389)) * COS(RADIANS(90-F8388)) + SIN(RADIANS(90-F8389)) * SIN(RADIANS(90-F8388)) * COS(RADIANS(G8389-G8388))) * 6371392 * IFERROR(IF(AVERAGEIF('TT History'!$B:$B, D8388, 'TT History'!$E:$E) &gt; 9.8%, 1.1205, IF(AVERAGEIF('TT History'!$B:$B, D8388, 'TT History'!$E:$E) &gt;= 8.5%, 1.1055, 1.0525)), 1.0525)</f>
        <v>72.212302655266285</v>
      </c>
    </row>
    <row r="8389" spans="1:8" x14ac:dyDescent="0.25">
      <c r="A8389" s="66" t="s">
        <v>3089</v>
      </c>
      <c r="B8389" s="66" t="str">
        <f>VLOOKUP(C8389,olt_db!B:C,2,0)</f>
        <v>OLT-JMB-BATAS_SANGETI</v>
      </c>
      <c r="C8389" s="66" t="s">
        <v>3090</v>
      </c>
      <c r="D8389" s="15" t="s">
        <v>3286</v>
      </c>
      <c r="E8389" s="15" t="s">
        <v>3320</v>
      </c>
      <c r="F8389" s="111">
        <v>-1.6029152360000001</v>
      </c>
      <c r="G8389" s="111">
        <v>103.57207990000001</v>
      </c>
      <c r="H8389" s="100">
        <f>ACOS(COS(RADIANS(90-F8390)) * COS(RADIANS(90-F8389)) + SIN(RADIANS(90-F8390)) * SIN(RADIANS(90-F8389)) * COS(RADIANS(G8390-G8389))) * 6371392 * IFERROR(IF(AVERAGEIF('TT History'!$B:$B, D8389, 'TT History'!$E:$E) &gt; 9.8%, 1.1205, IF(AVERAGEIF('TT History'!$B:$B, D8389, 'TT History'!$E:$E) &gt;= 8.5%, 1.1055, 1.0525)), 1.0525)</f>
        <v>72.554000000750037</v>
      </c>
    </row>
    <row r="8390" spans="1:8" x14ac:dyDescent="0.25">
      <c r="A8390" s="66" t="s">
        <v>3089</v>
      </c>
      <c r="B8390" s="66" t="str">
        <f>VLOOKUP(C8390,olt_db!B:C,2,0)</f>
        <v>OLT-JMB-BATAS_SANGETI</v>
      </c>
      <c r="C8390" s="66" t="s">
        <v>3090</v>
      </c>
      <c r="D8390" s="15" t="s">
        <v>3286</v>
      </c>
      <c r="E8390" s="15" t="s">
        <v>3321</v>
      </c>
      <c r="F8390" s="111">
        <v>-1.60246606</v>
      </c>
      <c r="G8390" s="111">
        <v>103.5725073</v>
      </c>
      <c r="H8390" s="100">
        <f>ACOS(COS(RADIANS(90-F8391)) * COS(RADIANS(90-F8390)) + SIN(RADIANS(90-F8391)) * SIN(RADIANS(90-F8390)) * COS(RADIANS(G8391-G8390))) * 6371392 * IFERROR(IF(AVERAGEIF('TT History'!$B:$B, D8390, 'TT History'!$E:$E) &gt; 9.8%, 1.1205, IF(AVERAGEIF('TT History'!$B:$B, D8390, 'TT History'!$E:$E) &gt;= 8.5%, 1.1055, 1.0525)), 1.0525)</f>
        <v>74.089050180371487</v>
      </c>
    </row>
    <row r="8391" spans="1:8" x14ac:dyDescent="0.25">
      <c r="A8391" s="66" t="s">
        <v>3089</v>
      </c>
      <c r="B8391" s="66" t="str">
        <f>VLOOKUP(C8391,olt_db!B:C,2,0)</f>
        <v>OLT-JMB-BATAS_SANGETI</v>
      </c>
      <c r="C8391" s="66" t="s">
        <v>3090</v>
      </c>
      <c r="D8391" s="15" t="s">
        <v>3286</v>
      </c>
      <c r="E8391" s="15" t="s">
        <v>3322</v>
      </c>
      <c r="F8391" s="111">
        <v>-1.6020159679999999</v>
      </c>
      <c r="G8391" s="111">
        <v>103.57295259999999</v>
      </c>
      <c r="H8391" s="100">
        <f>ACOS(COS(RADIANS(90-F8392)) * COS(RADIANS(90-F8391)) + SIN(RADIANS(90-F8392)) * SIN(RADIANS(90-F8391)) * COS(RADIANS(G8392-G8391))) * 6371392 * IFERROR(IF(AVERAGEIF('TT History'!$B:$B, D8391, 'TT History'!$E:$E) &gt; 9.8%, 1.1205, IF(AVERAGEIF('TT History'!$B:$B, D8391, 'TT History'!$E:$E) &gt;= 8.5%, 1.1055, 1.0525)), 1.0525)</f>
        <v>73.040586728792533</v>
      </c>
    </row>
    <row r="8392" spans="1:8" x14ac:dyDescent="0.25">
      <c r="A8392" s="66" t="s">
        <v>3089</v>
      </c>
      <c r="B8392" s="66" t="str">
        <f>VLOOKUP(C8392,olt_db!B:C,2,0)</f>
        <v>OLT-JMB-BATAS_SANGETI</v>
      </c>
      <c r="C8392" s="66" t="s">
        <v>3090</v>
      </c>
      <c r="D8392" s="15" t="s">
        <v>3286</v>
      </c>
      <c r="E8392" s="15" t="s">
        <v>3323</v>
      </c>
      <c r="F8392" s="111">
        <v>-1.6015657219999999</v>
      </c>
      <c r="G8392" s="111">
        <v>103.57338489999999</v>
      </c>
      <c r="H8392" s="100">
        <f>ACOS(COS(RADIANS(90-F8393)) * COS(RADIANS(90-F8392)) + SIN(RADIANS(90-F8393)) * SIN(RADIANS(90-F8392)) * COS(RADIANS(G8393-G8392))) * 6371392 * IFERROR(IF(AVERAGEIF('TT History'!$B:$B, D8392, 'TT History'!$E:$E) &gt; 9.8%, 1.1205, IF(AVERAGEIF('TT History'!$B:$B, D8392, 'TT History'!$E:$E) &gt;= 8.5%, 1.1055, 1.0525)), 1.0525)</f>
        <v>57.199325482104946</v>
      </c>
    </row>
    <row r="8393" spans="1:8" x14ac:dyDescent="0.25">
      <c r="A8393" s="66" t="s">
        <v>3089</v>
      </c>
      <c r="B8393" s="66" t="str">
        <f>VLOOKUP(C8393,olt_db!B:C,2,0)</f>
        <v>OLT-JMB-BATAS_SANGETI</v>
      </c>
      <c r="C8393" s="66" t="s">
        <v>3090</v>
      </c>
      <c r="D8393" s="15" t="s">
        <v>3286</v>
      </c>
      <c r="E8393" s="15" t="s">
        <v>3324</v>
      </c>
      <c r="F8393" s="111">
        <v>-1.60111425</v>
      </c>
      <c r="G8393" s="111">
        <v>103.57357210000001</v>
      </c>
      <c r="H8393" s="100">
        <f>ACOS(COS(RADIANS(90-F8394)) * COS(RADIANS(90-F8393)) + SIN(RADIANS(90-F8394)) * SIN(RADIANS(90-F8393)) * COS(RADIANS(G8394-G8393))) * 6371392 * IFERROR(IF(AVERAGEIF('TT History'!$B:$B, D8393, 'TT History'!$E:$E) &gt; 9.8%, 1.1205, IF(AVERAGEIF('TT History'!$B:$B, D8393, 'TT History'!$E:$E) &gt;= 8.5%, 1.1055, 1.0525)), 1.0525)</f>
        <v>52.714870782416895</v>
      </c>
    </row>
    <row r="8394" spans="1:8" x14ac:dyDescent="0.25">
      <c r="A8394" s="66" t="s">
        <v>3089</v>
      </c>
      <c r="B8394" s="66" t="str">
        <f>VLOOKUP(C8394,olt_db!B:C,2,0)</f>
        <v>OLT-JMB-BATAS_SANGETI</v>
      </c>
      <c r="C8394" s="66" t="s">
        <v>3090</v>
      </c>
      <c r="D8394" s="15" t="s">
        <v>3286</v>
      </c>
      <c r="E8394" s="15" t="s">
        <v>3325</v>
      </c>
      <c r="F8394" s="111">
        <v>-1.60067209</v>
      </c>
      <c r="G8394" s="111">
        <v>103.5734863</v>
      </c>
      <c r="H8394" s="100">
        <f>ACOS(COS(RADIANS(90-F8395)) * COS(RADIANS(90-F8394)) + SIN(RADIANS(90-F8395)) * SIN(RADIANS(90-F8394)) * COS(RADIANS(G8395-G8394))) * 6371392 * IFERROR(IF(AVERAGEIF('TT History'!$B:$B, D8394, 'TT History'!$E:$E) &gt; 9.8%, 1.1205, IF(AVERAGEIF('TT History'!$B:$B, D8394, 'TT History'!$E:$E) &gt;= 8.5%, 1.1055, 1.0525)), 1.0525)</f>
        <v>47.728651624855523</v>
      </c>
    </row>
    <row r="8395" spans="1:8" x14ac:dyDescent="0.25">
      <c r="A8395" s="66" t="s">
        <v>3089</v>
      </c>
      <c r="B8395" s="66" t="str">
        <f>VLOOKUP(C8395,olt_db!B:C,2,0)</f>
        <v>OLT-JMB-BATAS_SANGETI</v>
      </c>
      <c r="C8395" s="66" t="s">
        <v>3090</v>
      </c>
      <c r="D8395" s="15" t="s">
        <v>3286</v>
      </c>
      <c r="E8395" s="15" t="s">
        <v>3326</v>
      </c>
      <c r="F8395" s="111">
        <v>-1.600265426</v>
      </c>
      <c r="G8395" s="111">
        <v>103.5734559</v>
      </c>
      <c r="H8395" s="100">
        <f>ACOS(COS(RADIANS(90-F8396)) * COS(RADIANS(90-F8395)) + SIN(RADIANS(90-F8396)) * SIN(RADIANS(90-F8395)) * COS(RADIANS(G8396-G8395))) * 6371392 * IFERROR(IF(AVERAGEIF('TT History'!$B:$B, D8395, 'TT History'!$E:$E) &gt; 9.8%, 1.1205, IF(AVERAGEIF('TT History'!$B:$B, D8395, 'TT History'!$E:$E) &gt;= 8.5%, 1.1055, 1.0525)), 1.0525)</f>
        <v>38.96199541150532</v>
      </c>
    </row>
    <row r="8396" spans="1:8" x14ac:dyDescent="0.25">
      <c r="A8396" s="66" t="s">
        <v>3089</v>
      </c>
      <c r="B8396" s="66" t="str">
        <f>VLOOKUP(C8396,olt_db!B:C,2,0)</f>
        <v>OLT-JMB-BATAS_SANGETI</v>
      </c>
      <c r="C8396" s="66" t="s">
        <v>3090</v>
      </c>
      <c r="D8396" s="15" t="s">
        <v>3286</v>
      </c>
      <c r="E8396" s="15" t="s">
        <v>3327</v>
      </c>
      <c r="F8396" s="111">
        <v>-1.599939013</v>
      </c>
      <c r="G8396" s="111">
        <v>103.5735213</v>
      </c>
      <c r="H8396" s="100">
        <f>ACOS(COS(RADIANS(90-F8397)) * COS(RADIANS(90-F8396)) + SIN(RADIANS(90-F8397)) * SIN(RADIANS(90-F8396)) * COS(RADIANS(G8397-G8396))) * 6371392 * IFERROR(IF(AVERAGEIF('TT History'!$B:$B, D8396, 'TT History'!$E:$E) &gt; 9.8%, 1.1205, IF(AVERAGEIF('TT History'!$B:$B, D8396, 'TT History'!$E:$E) &gt;= 8.5%, 1.1055, 1.0525)), 1.0525)</f>
        <v>38.737747227311573</v>
      </c>
    </row>
    <row r="8397" spans="1:8" x14ac:dyDescent="0.25">
      <c r="A8397" s="66" t="s">
        <v>3089</v>
      </c>
      <c r="B8397" s="66" t="str">
        <f>VLOOKUP(C8397,olt_db!B:C,2,0)</f>
        <v>OLT-JMB-BATAS_SANGETI</v>
      </c>
      <c r="C8397" s="66" t="s">
        <v>3090</v>
      </c>
      <c r="D8397" s="15" t="s">
        <v>3286</v>
      </c>
      <c r="E8397" s="15" t="s">
        <v>3328</v>
      </c>
      <c r="F8397" s="111">
        <v>-1.5996124979999999</v>
      </c>
      <c r="G8397" s="111">
        <v>103.5735755</v>
      </c>
      <c r="H8397" s="100">
        <f>ACOS(COS(RADIANS(90-F8398)) * COS(RADIANS(90-F8397)) + SIN(RADIANS(90-F8398)) * SIN(RADIANS(90-F8397)) * COS(RADIANS(G8398-G8397))) * 6371392 * IFERROR(IF(AVERAGEIF('TT History'!$B:$B, D8397, 'TT History'!$E:$E) &gt; 9.8%, 1.1205, IF(AVERAGEIF('TT History'!$B:$B, D8397, 'TT History'!$E:$E) &gt;= 8.5%, 1.1055, 1.0525)), 1.0525)</f>
        <v>33.200705394050111</v>
      </c>
    </row>
    <row r="8398" spans="1:8" x14ac:dyDescent="0.25">
      <c r="A8398" s="66" t="s">
        <v>3089</v>
      </c>
      <c r="B8398" s="66" t="str">
        <f>VLOOKUP(C8398,olt_db!B:C,2,0)</f>
        <v>OLT-JMB-BATAS_SANGETI</v>
      </c>
      <c r="C8398" s="66" t="s">
        <v>3090</v>
      </c>
      <c r="D8398" s="15" t="s">
        <v>3286</v>
      </c>
      <c r="E8398" s="15" t="s">
        <v>3329</v>
      </c>
      <c r="F8398" s="111">
        <v>-1.5993363229999999</v>
      </c>
      <c r="G8398" s="111">
        <v>103.57364029999999</v>
      </c>
      <c r="H8398" s="100">
        <f>ACOS(COS(RADIANS(90-F8399)) * COS(RADIANS(90-F8398)) + SIN(RADIANS(90-F8399)) * SIN(RADIANS(90-F8398)) * COS(RADIANS(G8399-G8398))) * 6371392 * IFERROR(IF(AVERAGEIF('TT History'!$B:$B, D8398, 'TT History'!$E:$E) &gt; 9.8%, 1.1205, IF(AVERAGEIF('TT History'!$B:$B, D8398, 'TT History'!$E:$E) &gt;= 8.5%, 1.1055, 1.0525)), 1.0525)</f>
        <v>51.311355906072642</v>
      </c>
    </row>
    <row r="8399" spans="1:8" x14ac:dyDescent="0.25">
      <c r="A8399" s="66" t="s">
        <v>3089</v>
      </c>
      <c r="B8399" s="66" t="str">
        <f>VLOOKUP(C8399,olt_db!B:C,2,0)</f>
        <v>OLT-JMB-BATAS_SANGETI</v>
      </c>
      <c r="C8399" s="66" t="s">
        <v>3090</v>
      </c>
      <c r="D8399" s="15" t="s">
        <v>3286</v>
      </c>
      <c r="E8399" s="15" t="s">
        <v>3330</v>
      </c>
      <c r="F8399" s="111">
        <v>-1.5990614869999999</v>
      </c>
      <c r="G8399" s="111">
        <v>103.573982</v>
      </c>
      <c r="H8399" s="100">
        <f>ACOS(COS(RADIANS(90-F8400)) * COS(RADIANS(90-F8399)) + SIN(RADIANS(90-F8400)) * SIN(RADIANS(90-F8399)) * COS(RADIANS(G8400-G8399))) * 6371392 * IFERROR(IF(AVERAGEIF('TT History'!$B:$B, D8399, 'TT History'!$E:$E) &gt; 9.8%, 1.1205, IF(AVERAGEIF('TT History'!$B:$B, D8399, 'TT History'!$E:$E) &gt;= 8.5%, 1.1055, 1.0525)), 1.0525)</f>
        <v>61.473626014942951</v>
      </c>
    </row>
    <row r="8400" spans="1:8" x14ac:dyDescent="0.25">
      <c r="A8400" s="66" t="s">
        <v>3089</v>
      </c>
      <c r="B8400" s="66" t="str">
        <f>VLOOKUP(C8400,olt_db!B:C,2,0)</f>
        <v>OLT-JMB-BATAS_SANGETI</v>
      </c>
      <c r="C8400" s="66" t="s">
        <v>3090</v>
      </c>
      <c r="D8400" s="15" t="s">
        <v>3286</v>
      </c>
      <c r="E8400" s="15" t="s">
        <v>3331</v>
      </c>
      <c r="F8400" s="111">
        <v>-1.598788012</v>
      </c>
      <c r="G8400" s="111">
        <v>103.5744306</v>
      </c>
      <c r="H8400" s="100">
        <f>ACOS(COS(RADIANS(90-F8401)) * COS(RADIANS(90-F8400)) + SIN(RADIANS(90-F8401)) * SIN(RADIANS(90-F8400)) * COS(RADIANS(G8401-G8400))) * 6371392 * IFERROR(IF(AVERAGEIF('TT History'!$B:$B, D8400, 'TT History'!$E:$E) &gt; 9.8%, 1.1205, IF(AVERAGEIF('TT History'!$B:$B, D8400, 'TT History'!$E:$E) &gt;= 8.5%, 1.1055, 1.0525)), 1.0525)</f>
        <v>62.596956278862898</v>
      </c>
    </row>
    <row r="8401" spans="1:8" x14ac:dyDescent="0.25">
      <c r="A8401" s="66" t="s">
        <v>3089</v>
      </c>
      <c r="B8401" s="66" t="str">
        <f>VLOOKUP(C8401,olt_db!B:C,2,0)</f>
        <v>OLT-JMB-BATAS_SANGETI</v>
      </c>
      <c r="C8401" s="66" t="s">
        <v>3090</v>
      </c>
      <c r="D8401" s="15" t="s">
        <v>3286</v>
      </c>
      <c r="E8401" s="15" t="s">
        <v>3332</v>
      </c>
      <c r="F8401" s="111">
        <v>-1.598495609</v>
      </c>
      <c r="G8401" s="111">
        <v>103.57487860000001</v>
      </c>
      <c r="H8401" s="100">
        <f>ACOS(COS(RADIANS(90-F8402)) * COS(RADIANS(90-F8401)) + SIN(RADIANS(90-F8402)) * SIN(RADIANS(90-F8401)) * COS(RADIANS(G8402-G8401))) * 6371392 * IFERROR(IF(AVERAGEIF('TT History'!$B:$B, D8401, 'TT History'!$E:$E) &gt; 9.8%, 1.1205, IF(AVERAGEIF('TT History'!$B:$B, D8401, 'TT History'!$E:$E) &gt;= 8.5%, 1.1055, 1.0525)), 1.0525)</f>
        <v>59.906595906560597</v>
      </c>
    </row>
    <row r="8402" spans="1:8" x14ac:dyDescent="0.25">
      <c r="A8402" s="66" t="s">
        <v>3089</v>
      </c>
      <c r="B8402" s="66" t="str">
        <f>VLOOKUP(C8402,olt_db!B:C,2,0)</f>
        <v>OLT-JMB-BATAS_SANGETI</v>
      </c>
      <c r="C8402" s="66" t="s">
        <v>3090</v>
      </c>
      <c r="D8402" s="15" t="s">
        <v>3286</v>
      </c>
      <c r="E8402" s="15" t="s">
        <v>3333</v>
      </c>
      <c r="F8402" s="111">
        <v>-1.598245047</v>
      </c>
      <c r="G8402" s="111">
        <v>103.5753251</v>
      </c>
      <c r="H8402" s="100">
        <f>ACOS(COS(RADIANS(90-F8403)) * COS(RADIANS(90-F8402)) + SIN(RADIANS(90-F8403)) * SIN(RADIANS(90-F8402)) * COS(RADIANS(G8403-G8402))) * 6371392 * IFERROR(IF(AVERAGEIF('TT History'!$B:$B, D8402, 'TT History'!$E:$E) &gt; 9.8%, 1.1205, IF(AVERAGEIF('TT History'!$B:$B, D8402, 'TT History'!$E:$E) &gt;= 8.5%, 1.1055, 1.0525)), 1.0525)</f>
        <v>55.995232039022071</v>
      </c>
    </row>
    <row r="8403" spans="1:8" x14ac:dyDescent="0.25">
      <c r="A8403" s="66" t="s">
        <v>3089</v>
      </c>
      <c r="B8403" s="66" t="str">
        <f>VLOOKUP(C8403,olt_db!B:C,2,0)</f>
        <v>OLT-JMB-BATAS_SANGETI</v>
      </c>
      <c r="C8403" s="66" t="s">
        <v>3090</v>
      </c>
      <c r="D8403" s="15" t="s">
        <v>3286</v>
      </c>
      <c r="E8403" s="15" t="s">
        <v>3334</v>
      </c>
      <c r="F8403" s="111">
        <v>-1.598036188</v>
      </c>
      <c r="G8403" s="111">
        <v>103.5757557</v>
      </c>
      <c r="H8403" s="100">
        <f>ACOS(COS(RADIANS(90-F8404)) * COS(RADIANS(90-F8403)) + SIN(RADIANS(90-F8404)) * SIN(RADIANS(90-F8403)) * COS(RADIANS(G8404-G8403))) * 6371392 * IFERROR(IF(AVERAGEIF('TT History'!$B:$B, D8403, 'TT History'!$E:$E) &gt; 9.8%, 1.1205, IF(AVERAGEIF('TT History'!$B:$B, D8403, 'TT History'!$E:$E) &gt;= 8.5%, 1.1055, 1.0525)), 1.0525)</f>
        <v>48.616732092116763</v>
      </c>
    </row>
    <row r="8404" spans="1:8" x14ac:dyDescent="0.25">
      <c r="A8404" s="66" t="s">
        <v>3089</v>
      </c>
      <c r="B8404" s="66" t="str">
        <f>VLOOKUP(C8404,olt_db!B:C,2,0)</f>
        <v>OLT-JMB-BATAS_SANGETI</v>
      </c>
      <c r="C8404" s="66" t="s">
        <v>3090</v>
      </c>
      <c r="D8404" s="15" t="s">
        <v>3286</v>
      </c>
      <c r="E8404" s="15" t="s">
        <v>3335</v>
      </c>
      <c r="F8404" s="111">
        <v>-1.5979121839999999</v>
      </c>
      <c r="G8404" s="111">
        <v>103.5761523</v>
      </c>
      <c r="H8404" s="100">
        <f>ACOS(COS(RADIANS(90-F8405)) * COS(RADIANS(90-F8404)) + SIN(RADIANS(90-F8405)) * SIN(RADIANS(90-F8404)) * COS(RADIANS(G8405-G8404))) * 6371392 * IFERROR(IF(AVERAGEIF('TT History'!$B:$B, D8404, 'TT History'!$E:$E) &gt; 9.8%, 1.1205, IF(AVERAGEIF('TT History'!$B:$B, D8404, 'TT History'!$E:$E) &gt;= 8.5%, 1.1055, 1.0525)), 1.0525)</f>
        <v>44.132036993783821</v>
      </c>
    </row>
    <row r="8405" spans="1:8" x14ac:dyDescent="0.25">
      <c r="A8405" s="66" t="s">
        <v>3089</v>
      </c>
      <c r="B8405" s="66" t="str">
        <f>VLOOKUP(C8405,olt_db!B:C,2,0)</f>
        <v>OLT-JMB-BATAS_SANGETI</v>
      </c>
      <c r="C8405" s="66" t="s">
        <v>3090</v>
      </c>
      <c r="D8405" s="15" t="s">
        <v>3286</v>
      </c>
      <c r="E8405" s="15" t="s">
        <v>3336</v>
      </c>
      <c r="F8405" s="111">
        <v>-1.5978615599999999</v>
      </c>
      <c r="G8405" s="111">
        <v>103.5765261</v>
      </c>
      <c r="H8405" s="100">
        <f>ACOS(COS(RADIANS(90-F8406)) * COS(RADIANS(90-F8405)) + SIN(RADIANS(90-F8406)) * SIN(RADIANS(90-F8405)) * COS(RADIANS(G8406-G8405))) * 6371392 * IFERROR(IF(AVERAGEIF('TT History'!$B:$B, D8405, 'TT History'!$E:$E) &gt; 9.8%, 1.1205, IF(AVERAGEIF('TT History'!$B:$B, D8405, 'TT History'!$E:$E) &gt;= 8.5%, 1.1055, 1.0525)), 1.0525)</f>
        <v>40.126049519155856</v>
      </c>
    </row>
    <row r="8406" spans="1:8" x14ac:dyDescent="0.25">
      <c r="A8406" s="66" t="s">
        <v>3089</v>
      </c>
      <c r="B8406" s="66" t="str">
        <f>VLOOKUP(C8406,olt_db!B:C,2,0)</f>
        <v>OLT-JMB-BATAS_SANGETI</v>
      </c>
      <c r="C8406" s="66" t="s">
        <v>3090</v>
      </c>
      <c r="D8406" s="15" t="s">
        <v>3286</v>
      </c>
      <c r="E8406" s="15" t="s">
        <v>3337</v>
      </c>
      <c r="F8406" s="111">
        <v>-1.597835736</v>
      </c>
      <c r="G8406" s="111">
        <v>103.5768681</v>
      </c>
      <c r="H8406" s="100">
        <f>ACOS(COS(RADIANS(90-F8407)) * COS(RADIANS(90-F8406)) + SIN(RADIANS(90-F8407)) * SIN(RADIANS(90-F8406)) * COS(RADIANS(G8407-G8406))) * 6371392 * IFERROR(IF(AVERAGEIF('TT History'!$B:$B, D8406, 'TT History'!$E:$E) &gt; 9.8%, 1.1205, IF(AVERAGEIF('TT History'!$B:$B, D8406, 'TT History'!$E:$E) &gt;= 8.5%, 1.1055, 1.0525)), 1.0525)</f>
        <v>41.922906364960973</v>
      </c>
    </row>
    <row r="8407" spans="1:8" x14ac:dyDescent="0.25">
      <c r="A8407" s="66" t="s">
        <v>3089</v>
      </c>
      <c r="B8407" s="66" t="str">
        <f>VLOOKUP(C8407,olt_db!B:C,2,0)</f>
        <v>OLT-JMB-BATAS_SANGETI</v>
      </c>
      <c r="C8407" s="66" t="s">
        <v>3090</v>
      </c>
      <c r="D8407" s="15" t="s">
        <v>3286</v>
      </c>
      <c r="E8407" s="15" t="s">
        <v>3338</v>
      </c>
      <c r="F8407" s="111">
        <v>-1.5978181440000001</v>
      </c>
      <c r="G8407" s="111">
        <v>103.577226</v>
      </c>
      <c r="H8407" s="100">
        <f>ACOS(COS(RADIANS(90-F8408)) * COS(RADIANS(90-F8407)) + SIN(RADIANS(90-F8408)) * SIN(RADIANS(90-F8407)) * COS(RADIANS(G8408-G8407))) * 6371392 * IFERROR(IF(AVERAGEIF('TT History'!$B:$B, D8407, 'TT History'!$E:$E) &gt; 9.8%, 1.1205, IF(AVERAGEIF('TT History'!$B:$B, D8407, 'TT History'!$E:$E) &gt;= 8.5%, 1.1055, 1.0525)), 1.0525)</f>
        <v>45.395353184809295</v>
      </c>
    </row>
    <row r="8408" spans="1:8" x14ac:dyDescent="0.25">
      <c r="A8408" s="66" t="s">
        <v>3089</v>
      </c>
      <c r="B8408" s="66" t="str">
        <f>VLOOKUP(C8408,olt_db!B:C,2,0)</f>
        <v>OLT-JMB-BATAS_SANGETI</v>
      </c>
      <c r="C8408" s="66" t="s">
        <v>3090</v>
      </c>
      <c r="D8408" s="15" t="s">
        <v>3286</v>
      </c>
      <c r="E8408" s="15" t="s">
        <v>3339</v>
      </c>
      <c r="F8408" s="111">
        <v>-1.597665729</v>
      </c>
      <c r="G8408" s="111">
        <v>103.5775828</v>
      </c>
      <c r="H8408" s="100">
        <f>ACOS(COS(RADIANS(90-F8409)) * COS(RADIANS(90-F8408)) + SIN(RADIANS(90-F8409)) * SIN(RADIANS(90-F8408)) * COS(RADIANS(G8409-G8408))) * 6371392 * IFERROR(IF(AVERAGEIF('TT History'!$B:$B, D8408, 'TT History'!$E:$E) &gt; 9.8%, 1.1205, IF(AVERAGEIF('TT History'!$B:$B, D8408, 'TT History'!$E:$E) &gt;= 8.5%, 1.1055, 1.0525)), 1.0525)</f>
        <v>66.884015041121927</v>
      </c>
    </row>
    <row r="8409" spans="1:8" x14ac:dyDescent="0.25">
      <c r="A8409" s="66" t="s">
        <v>3089</v>
      </c>
      <c r="B8409" s="66" t="str">
        <f>VLOOKUP(C8409,olt_db!B:C,2,0)</f>
        <v>OLT-JMB-BATAS_SANGETI</v>
      </c>
      <c r="C8409" s="66" t="s">
        <v>3090</v>
      </c>
      <c r="D8409" s="15" t="s">
        <v>3286</v>
      </c>
      <c r="E8409" s="15" t="s">
        <v>3340</v>
      </c>
      <c r="F8409" s="111">
        <v>-1.5972183520000001</v>
      </c>
      <c r="G8409" s="111">
        <v>103.5779385</v>
      </c>
      <c r="H8409" s="100">
        <f>ACOS(COS(RADIANS(90-F8410)) * COS(RADIANS(90-F8409)) + SIN(RADIANS(90-F8410)) * SIN(RADIANS(90-F8409)) * COS(RADIANS(G8410-G8409))) * 6371392 * IFERROR(IF(AVERAGEIF('TT History'!$B:$B, D8409, 'TT History'!$E:$E) &gt; 9.8%, 1.1205, IF(AVERAGEIF('TT History'!$B:$B, D8409, 'TT History'!$E:$E) &gt;= 8.5%, 1.1055, 1.0525)), 1.0525)</f>
        <v>58.936678406362752</v>
      </c>
    </row>
    <row r="8410" spans="1:8" x14ac:dyDescent="0.25">
      <c r="A8410" s="66" t="s">
        <v>3089</v>
      </c>
      <c r="B8410" s="66" t="str">
        <f>VLOOKUP(C8410,olt_db!B:C,2,0)</f>
        <v>OLT-JMB-BATAS_SANGETI</v>
      </c>
      <c r="C8410" s="66" t="s">
        <v>3090</v>
      </c>
      <c r="D8410" s="15" t="s">
        <v>3286</v>
      </c>
      <c r="E8410" s="15" t="s">
        <v>3341</v>
      </c>
      <c r="F8410" s="111">
        <v>-1.596769471</v>
      </c>
      <c r="G8410" s="111">
        <v>103.57816680000001</v>
      </c>
      <c r="H8410" s="100">
        <f>ACOS(COS(RADIANS(90-F8411)) * COS(RADIANS(90-F8410)) + SIN(RADIANS(90-F8411)) * SIN(RADIANS(90-F8410)) * COS(RADIANS(G8411-G8410))) * 6371392 * IFERROR(IF(AVERAGEIF('TT History'!$B:$B, D8410, 'TT History'!$E:$E) &gt; 9.8%, 1.1205, IF(AVERAGEIF('TT History'!$B:$B, D8410, 'TT History'!$E:$E) &gt;= 8.5%, 1.1055, 1.0525)), 1.0525)</f>
        <v>63.690368938946349</v>
      </c>
    </row>
    <row r="8411" spans="1:8" x14ac:dyDescent="0.25">
      <c r="A8411" s="66" t="s">
        <v>3089</v>
      </c>
      <c r="B8411" s="66" t="str">
        <f>VLOOKUP(C8411,olt_db!B:C,2,0)</f>
        <v>OLT-JMB-BATAS_SANGETI</v>
      </c>
      <c r="C8411" s="66" t="s">
        <v>3090</v>
      </c>
      <c r="D8411" s="15" t="s">
        <v>3286</v>
      </c>
      <c r="E8411" s="15" t="s">
        <v>3342</v>
      </c>
      <c r="F8411" s="111">
        <v>-1.5963220730000001</v>
      </c>
      <c r="G8411" s="111">
        <v>103.5778569</v>
      </c>
      <c r="H8411" s="100">
        <f>ACOS(COS(RADIANS(90-F8412)) * COS(RADIANS(90-F8411)) + SIN(RADIANS(90-F8412)) * SIN(RADIANS(90-F8411)) * COS(RADIANS(G8412-G8411))) * 6371392 * IFERROR(IF(AVERAGEIF('TT History'!$B:$B, D8411, 'TT History'!$E:$E) &gt; 9.8%, 1.1205, IF(AVERAGEIF('TT History'!$B:$B, D8411, 'TT History'!$E:$E) &gt;= 8.5%, 1.1055, 1.0525)), 1.0525)</f>
        <v>52.322452594210084</v>
      </c>
    </row>
    <row r="8412" spans="1:8" x14ac:dyDescent="0.25">
      <c r="A8412" s="66" t="s">
        <v>3089</v>
      </c>
      <c r="B8412" s="66" t="str">
        <f>VLOOKUP(C8412,olt_db!B:C,2,0)</f>
        <v>OLT-JMB-BATAS_SANGETI</v>
      </c>
      <c r="C8412" s="66" t="s">
        <v>3090</v>
      </c>
      <c r="D8412" s="15" t="s">
        <v>3286</v>
      </c>
      <c r="E8412" s="15" t="s">
        <v>3343</v>
      </c>
      <c r="F8412" s="111">
        <v>-1.5958750260000001</v>
      </c>
      <c r="G8412" s="111">
        <v>103.57785800000001</v>
      </c>
      <c r="H8412" s="100">
        <f>ACOS(COS(RADIANS(90-F8413)) * COS(RADIANS(90-F8412)) + SIN(RADIANS(90-F8413)) * SIN(RADIANS(90-F8412)) * COS(RADIANS(G8413-G8412))) * 6371392 * IFERROR(IF(AVERAGEIF('TT History'!$B:$B, D8412, 'TT History'!$E:$E) &gt; 9.8%, 1.1205, IF(AVERAGEIF('TT History'!$B:$B, D8412, 'TT History'!$E:$E) &gt;= 8.5%, 1.1055, 1.0525)), 1.0525)</f>
        <v>52.920744352767024</v>
      </c>
    </row>
    <row r="8413" spans="1:8" x14ac:dyDescent="0.25">
      <c r="A8413" s="66" t="s">
        <v>3089</v>
      </c>
      <c r="B8413" s="66" t="str">
        <f>VLOOKUP(C8413,olt_db!B:C,2,0)</f>
        <v>OLT-JMB-BATAS_SANGETI</v>
      </c>
      <c r="C8413" s="66" t="s">
        <v>3090</v>
      </c>
      <c r="D8413" s="15" t="s">
        <v>3286</v>
      </c>
      <c r="E8413" s="15" t="s">
        <v>3344</v>
      </c>
      <c r="F8413" s="111">
        <v>-1.595431171</v>
      </c>
      <c r="G8413" s="111">
        <v>103.5779443</v>
      </c>
      <c r="H8413" s="100">
        <f>ACOS(COS(RADIANS(90-F8414)) * COS(RADIANS(90-F8413)) + SIN(RADIANS(90-F8414)) * SIN(RADIANS(90-F8413)) * COS(RADIANS(G8414-G8413))) * 6371392 * IFERROR(IF(AVERAGEIF('TT History'!$B:$B, D8413, 'TT History'!$E:$E) &gt; 9.8%, 1.1205, IF(AVERAGEIF('TT History'!$B:$B, D8413, 'TT History'!$E:$E) &gt;= 8.5%, 1.1055, 1.0525)), 1.0525)</f>
        <v>32.653950951223457</v>
      </c>
    </row>
    <row r="8414" spans="1:8" x14ac:dyDescent="0.25">
      <c r="A8414" s="66" t="s">
        <v>3089</v>
      </c>
      <c r="B8414" s="66" t="str">
        <f>VLOOKUP(C8414,olt_db!B:C,2,0)</f>
        <v>OLT-JMB-BATAS_SANGETI</v>
      </c>
      <c r="C8414" s="66" t="s">
        <v>3090</v>
      </c>
      <c r="D8414" s="15" t="s">
        <v>3286</v>
      </c>
      <c r="E8414" s="15" t="s">
        <v>3345</v>
      </c>
      <c r="F8414" s="111">
        <v>-1.5951525600000001</v>
      </c>
      <c r="G8414" s="111">
        <v>103.57795900000001</v>
      </c>
      <c r="H8414" s="100">
        <f>ACOS(COS(RADIANS(90-F8415)) * COS(RADIANS(90-F8414)) + SIN(RADIANS(90-F8415)) * SIN(RADIANS(90-F8414)) * COS(RADIANS(G8415-G8414))) * 6371392 * IFERROR(IF(AVERAGEIF('TT History'!$B:$B, D8414, 'TT History'!$E:$E) &gt; 9.8%, 1.1205, IF(AVERAGEIF('TT History'!$B:$B, D8414, 'TT History'!$E:$E) &gt;= 8.5%, 1.1055, 1.0525)), 1.0525)</f>
        <v>12.540158756413406</v>
      </c>
    </row>
    <row r="8415" spans="1:8" x14ac:dyDescent="0.25">
      <c r="A8415" s="66" t="s">
        <v>3089</v>
      </c>
      <c r="B8415" s="66" t="str">
        <f>VLOOKUP(C8415,olt_db!B:C,2,0)</f>
        <v>OLT-JMB-BATAS_SANGETI</v>
      </c>
      <c r="C8415" s="66" t="s">
        <v>3090</v>
      </c>
      <c r="D8415" s="15" t="s">
        <v>3286</v>
      </c>
      <c r="E8415" s="15" t="s">
        <v>3346</v>
      </c>
      <c r="F8415" s="111">
        <v>-1.595053858</v>
      </c>
      <c r="G8415" s="111">
        <v>103.5780007</v>
      </c>
      <c r="H8415" s="100">
        <f>ACOS(COS(RADIANS(90-F8416)) * COS(RADIANS(90-F8415)) + SIN(RADIANS(90-F8416)) * SIN(RADIANS(90-F8415)) * COS(RADIANS(G8416-G8415))) * 6371392 * IFERROR(IF(AVERAGEIF('TT History'!$B:$B, D8415, 'TT History'!$E:$E) &gt; 9.8%, 1.1205, IF(AVERAGEIF('TT History'!$B:$B, D8415, 'TT History'!$E:$E) &gt;= 8.5%, 1.1055, 1.0525)), 1.0525)</f>
        <v>7.999662759240965</v>
      </c>
    </row>
    <row r="8416" spans="1:8" x14ac:dyDescent="0.25">
      <c r="A8416" s="66" t="s">
        <v>3089</v>
      </c>
      <c r="B8416" s="66" t="str">
        <f>VLOOKUP(C8416,olt_db!B:C,2,0)</f>
        <v>OLT-JMB-BATAS_SANGETI</v>
      </c>
      <c r="C8416" s="66" t="s">
        <v>3090</v>
      </c>
      <c r="D8416" s="15" t="s">
        <v>3286</v>
      </c>
      <c r="E8416" s="15" t="s">
        <v>3347</v>
      </c>
      <c r="F8416" s="111">
        <v>-1.595108261</v>
      </c>
      <c r="G8416" s="111">
        <v>103.5780421</v>
      </c>
      <c r="H8416" s="100">
        <f>ACOS(COS(RADIANS(90-F8417)) * COS(RADIANS(90-F8416)) + SIN(RADIANS(90-F8417)) * SIN(RADIANS(90-F8416)) * COS(RADIANS(G8417-G8416))) * 6371392 * IFERROR(IF(AVERAGEIF('TT History'!$B:$B, D8416, 'TT History'!$E:$E) &gt; 9.8%, 1.1205, IF(AVERAGEIF('TT History'!$B:$B, D8416, 'TT History'!$E:$E) &gt;= 8.5%, 1.1055, 1.0525)), 1.0525)</f>
        <v>17.33816260973947</v>
      </c>
    </row>
    <row r="8417" spans="1:8" x14ac:dyDescent="0.25">
      <c r="A8417" s="66" t="s">
        <v>3089</v>
      </c>
      <c r="B8417" s="66" t="str">
        <f>VLOOKUP(C8417,olt_db!B:C,2,0)</f>
        <v>OLT-JMB-BATAS_SANGETI</v>
      </c>
      <c r="C8417" s="66" t="s">
        <v>3090</v>
      </c>
      <c r="D8417" s="15" t="s">
        <v>3286</v>
      </c>
      <c r="E8417" s="15" t="s">
        <v>3348</v>
      </c>
      <c r="F8417" s="111">
        <v>-1.595247208</v>
      </c>
      <c r="G8417" s="111">
        <v>103.57809349999999</v>
      </c>
      <c r="H8417" s="100">
        <f>ACOS(COS(RADIANS(90-F8418)) * COS(RADIANS(90-F8417)) + SIN(RADIANS(90-F8418)) * SIN(RADIANS(90-F8417)) * COS(RADIANS(G8418-G8417))) * 6371392 * IFERROR(IF(AVERAGEIF('TT History'!$B:$B, D8417, 'TT History'!$E:$E) &gt; 9.8%, 1.1205, IF(AVERAGEIF('TT History'!$B:$B, D8417, 'TT History'!$E:$E) &gt;= 8.5%, 1.1055, 1.0525)), 1.0525)</f>
        <v>18.631225133093224</v>
      </c>
    </row>
    <row r="8418" spans="1:8" x14ac:dyDescent="0.25">
      <c r="A8418" s="66" t="s">
        <v>3089</v>
      </c>
      <c r="B8418" s="66" t="str">
        <f>VLOOKUP(C8418,olt_db!B:C,2,0)</f>
        <v>OLT-JMB-BATAS_SANGETI</v>
      </c>
      <c r="C8418" s="66" t="s">
        <v>3090</v>
      </c>
      <c r="D8418" s="15" t="s">
        <v>3286</v>
      </c>
      <c r="E8418" s="15" t="s">
        <v>3349</v>
      </c>
      <c r="F8418" s="111">
        <v>-1.595406331</v>
      </c>
      <c r="G8418" s="111">
        <v>103.578098</v>
      </c>
      <c r="H8418" s="100">
        <f>ACOS(COS(RADIANS(90-F8419)) * COS(RADIANS(90-F8418)) + SIN(RADIANS(90-F8419)) * SIN(RADIANS(90-F8418)) * COS(RADIANS(G8419-G8418))) * 6371392 * IFERROR(IF(AVERAGEIF('TT History'!$B:$B, D8418, 'TT History'!$E:$E) &gt; 9.8%, 1.1205, IF(AVERAGEIF('TT History'!$B:$B, D8418, 'TT History'!$E:$E) &gt;= 8.5%, 1.1055, 1.0525)), 1.0525)</f>
        <v>14.056509613008226</v>
      </c>
    </row>
    <row r="8419" spans="1:8" x14ac:dyDescent="0.25">
      <c r="A8419" s="66" t="s">
        <v>3089</v>
      </c>
      <c r="B8419" s="66" t="str">
        <f>VLOOKUP(C8419,olt_db!B:C,2,0)</f>
        <v>OLT-JMB-BATAS_SANGETI</v>
      </c>
      <c r="C8419" s="66" t="s">
        <v>3090</v>
      </c>
      <c r="D8419" s="15" t="s">
        <v>3286</v>
      </c>
      <c r="E8419" s="15" t="s">
        <v>3350</v>
      </c>
      <c r="F8419" s="111">
        <v>-1.595523821</v>
      </c>
      <c r="G8419" s="111">
        <v>103.5780731</v>
      </c>
      <c r="H8419" s="100">
        <f>ACOS(COS(RADIANS(90-F8420)) * COS(RADIANS(90-F8419)) + SIN(RADIANS(90-F8420)) * SIN(RADIANS(90-F8419)) * COS(RADIANS(G8420-G8419))) * 6371392 * IFERROR(IF(AVERAGEIF('TT History'!$B:$B, D8419, 'TT History'!$E:$E) &gt; 9.8%, 1.1205, IF(AVERAGEIF('TT History'!$B:$B, D8419, 'TT History'!$E:$E) &gt;= 8.5%, 1.1055, 1.0525)), 1.0525)</f>
        <v>4.4430364666106739</v>
      </c>
    </row>
    <row r="8420" spans="1:8" x14ac:dyDescent="0.25">
      <c r="A8420" s="66" t="s">
        <v>3089</v>
      </c>
      <c r="B8420" s="66" t="str">
        <f>VLOOKUP(C8420,olt_db!B:C,2,0)</f>
        <v>OLT-JMB-BATAS_SANGETI</v>
      </c>
      <c r="C8420" s="66" t="s">
        <v>3090</v>
      </c>
      <c r="D8420" s="15" t="s">
        <v>3286</v>
      </c>
      <c r="E8420" s="15" t="s">
        <v>3351</v>
      </c>
      <c r="F8420" s="111">
        <v>-1.5955450330000001</v>
      </c>
      <c r="G8420" s="111">
        <v>103.57804160000001</v>
      </c>
      <c r="H8420" s="100">
        <f>ACOS(COS(RADIANS(90-F8421)) * COS(RADIANS(90-F8420)) + SIN(RADIANS(90-F8421)) * SIN(RADIANS(90-F8420)) * COS(RADIANS(G8421-G8420))) * 6371392 * IFERROR(IF(AVERAGEIF('TT History'!$B:$B, D8420, 'TT History'!$E:$E) &gt; 9.8%, 1.1205, IF(AVERAGEIF('TT History'!$B:$B, D8420, 'TT History'!$E:$E) &gt;= 8.5%, 1.1055, 1.0525)), 1.0525)</f>
        <v>8.6306987254137066</v>
      </c>
    </row>
    <row r="8421" spans="1:8" x14ac:dyDescent="0.25">
      <c r="A8421" s="66" t="s">
        <v>3089</v>
      </c>
      <c r="B8421" s="66" t="str">
        <f>VLOOKUP(C8421,olt_db!B:C,2,0)</f>
        <v>OLT-JMB-BATAS_SANGETI</v>
      </c>
      <c r="C8421" s="66" t="s">
        <v>3090</v>
      </c>
      <c r="D8421" s="15" t="s">
        <v>3286</v>
      </c>
      <c r="E8421" s="15" t="s">
        <v>3352</v>
      </c>
      <c r="F8421" s="111">
        <v>-1.595521762</v>
      </c>
      <c r="G8421" s="111">
        <v>103.5779716</v>
      </c>
      <c r="H8421" s="100">
        <f>ACOS(COS(RADIANS(90-F8422)) * COS(RADIANS(90-F8421)) + SIN(RADIANS(90-F8422)) * SIN(RADIANS(90-F8421)) * COS(RADIANS(G8422-G8421))) * 6371392 * IFERROR(IF(AVERAGEIF('TT History'!$B:$B, D8421, 'TT History'!$E:$E) &gt; 9.8%, 1.1205, IF(AVERAGEIF('TT History'!$B:$B, D8421, 'TT History'!$E:$E) &gt;= 8.5%, 1.1055, 1.0525)), 1.0525)</f>
        <v>6.1003708818310374</v>
      </c>
    </row>
    <row r="8422" spans="1:8" x14ac:dyDescent="0.25">
      <c r="A8422" s="66" t="s">
        <v>3089</v>
      </c>
      <c r="B8422" s="66" t="str">
        <f>VLOOKUP(C8422,olt_db!B:C,2,0)</f>
        <v>OLT-JMB-BATAS_SANGETI</v>
      </c>
      <c r="C8422" s="66" t="s">
        <v>3090</v>
      </c>
      <c r="D8422" s="15" t="s">
        <v>3286</v>
      </c>
      <c r="E8422" s="15" t="s">
        <v>3353</v>
      </c>
      <c r="F8422" s="111">
        <v>-1.595478312</v>
      </c>
      <c r="G8422" s="111">
        <v>103.5779428</v>
      </c>
      <c r="H8422" s="100">
        <f>ACOS(COS(RADIANS(90-F8423)) * COS(RADIANS(90-F8422)) + SIN(RADIANS(90-F8423)) * SIN(RADIANS(90-F8422)) * COS(RADIANS(G8423-G8422))) * 6371392 * IFERROR(IF(AVERAGEIF('TT History'!$B:$B, D8422, 'TT History'!$E:$E) &gt; 9.8%, 1.1205, IF(AVERAGEIF('TT History'!$B:$B, D8422, 'TT History'!$E:$E) &gt;= 8.5%, 1.1055, 1.0525)), 1.0525)</f>
        <v>6.8600181217924039</v>
      </c>
    </row>
    <row r="8423" spans="1:8" x14ac:dyDescent="0.25">
      <c r="A8423" s="66" t="s">
        <v>3089</v>
      </c>
      <c r="B8423" s="66" t="str">
        <f>VLOOKUP(C8423,olt_db!B:C,2,0)</f>
        <v>OLT-JMB-BATAS_SANGETI</v>
      </c>
      <c r="C8423" s="66" t="s">
        <v>3090</v>
      </c>
      <c r="D8423" s="15" t="s">
        <v>3286</v>
      </c>
      <c r="E8423" s="15" t="s">
        <v>3354</v>
      </c>
      <c r="F8423" s="111">
        <v>-1.5954235889999999</v>
      </c>
      <c r="G8423" s="111">
        <v>103.5779218</v>
      </c>
      <c r="H8423" s="100">
        <f>ACOS(COS(RADIANS(90-F8424)) * COS(RADIANS(90-F8423)) + SIN(RADIANS(90-F8424)) * SIN(RADIANS(90-F8423)) * COS(RADIANS(G8424-G8423))) * 6371392 * IFERROR(IF(AVERAGEIF('TT History'!$B:$B, D8423, 'TT History'!$E:$E) &gt; 9.8%, 1.1205, IF(AVERAGEIF('TT History'!$B:$B, D8423, 'TT History'!$E:$E) &gt;= 8.5%, 1.1055, 1.0525)), 1.0525)</f>
        <v>6.4395794925598366</v>
      </c>
    </row>
    <row r="8424" spans="1:8" x14ac:dyDescent="0.25">
      <c r="A8424" s="66" t="s">
        <v>3089</v>
      </c>
      <c r="B8424" s="66" t="str">
        <f>VLOOKUP(C8424,olt_db!B:C,2,0)</f>
        <v>OLT-JMB-BATAS_SANGETI</v>
      </c>
      <c r="C8424" s="66" t="s">
        <v>3090</v>
      </c>
      <c r="D8424" s="15" t="s">
        <v>3286</v>
      </c>
      <c r="E8424" s="15" t="s">
        <v>3355</v>
      </c>
      <c r="F8424" s="111">
        <v>-1.595368865</v>
      </c>
      <c r="G8424" s="111">
        <v>103.5779161</v>
      </c>
      <c r="H8424" s="100">
        <f>ACOS(COS(RADIANS(90-F8425)) * COS(RADIANS(90-F8424)) + SIN(RADIANS(90-F8425)) * SIN(RADIANS(90-F8424)) * COS(RADIANS(G8425-G8424))) * 6371392 * IFERROR(IF(AVERAGEIF('TT History'!$B:$B, D8424, 'TT History'!$E:$E) &gt; 9.8%, 1.1205, IF(AVERAGEIF('TT History'!$B:$B, D8424, 'TT History'!$E:$E) &gt;= 8.5%, 1.1055, 1.0525)), 1.0525)</f>
        <v>6.9547033544026942</v>
      </c>
    </row>
    <row r="8425" spans="1:8" x14ac:dyDescent="0.25">
      <c r="A8425" s="66" t="s">
        <v>3089</v>
      </c>
      <c r="B8425" s="66" t="str">
        <f>VLOOKUP(C8425,olt_db!B:C,2,0)</f>
        <v>OLT-JMB-BATAS_SANGETI</v>
      </c>
      <c r="C8425" s="66" t="s">
        <v>3090</v>
      </c>
      <c r="D8425" s="15" t="s">
        <v>3286</v>
      </c>
      <c r="E8425" s="15" t="s">
        <v>3356</v>
      </c>
      <c r="F8425" s="111">
        <v>-1.59532276</v>
      </c>
      <c r="G8425" s="111">
        <v>103.5779536</v>
      </c>
      <c r="H8425" s="100">
        <f>ACOS(COS(RADIANS(90-F8426)) * COS(RADIANS(90-F8425)) + SIN(RADIANS(90-F8426)) * SIN(RADIANS(90-F8425)) * COS(RADIANS(G8426-G8425))) * 6371392 * IFERROR(IF(AVERAGEIF('TT History'!$B:$B, D8425, 'TT History'!$E:$E) &gt; 9.8%, 1.1205, IF(AVERAGEIF('TT History'!$B:$B, D8425, 'TT History'!$E:$E) &gt;= 8.5%, 1.1055, 1.0525)), 1.0525)</f>
        <v>11.980652449669426</v>
      </c>
    </row>
    <row r="8426" spans="1:8" x14ac:dyDescent="0.25">
      <c r="A8426" s="66" t="s">
        <v>3089</v>
      </c>
      <c r="B8426" s="66" t="str">
        <f>VLOOKUP(C8426,olt_db!B:C,2,0)</f>
        <v>OLT-JMB-BATAS_SANGETI</v>
      </c>
      <c r="C8426" s="66" t="s">
        <v>3090</v>
      </c>
      <c r="D8426" s="15" t="s">
        <v>3286</v>
      </c>
      <c r="E8426" s="15" t="s">
        <v>3357</v>
      </c>
      <c r="F8426" s="111">
        <v>-1.5952858130000001</v>
      </c>
      <c r="G8426" s="111">
        <v>103.5780491</v>
      </c>
      <c r="H8426" s="100">
        <f>ACOS(COS(RADIANS(90-F8427)) * COS(RADIANS(90-F8426)) + SIN(RADIANS(90-F8427)) * SIN(RADIANS(90-F8426)) * COS(RADIANS(G8427-G8426))) * 6371392 * IFERROR(IF(AVERAGEIF('TT History'!$B:$B, D8426, 'TT History'!$E:$E) &gt; 9.8%, 1.1205, IF(AVERAGEIF('TT History'!$B:$B, D8426, 'TT History'!$E:$E) &gt;= 8.5%, 1.1055, 1.0525)), 1.0525)</f>
        <v>14.678175426701761</v>
      </c>
    </row>
    <row r="8427" spans="1:8" x14ac:dyDescent="0.25">
      <c r="A8427" s="66" t="s">
        <v>3089</v>
      </c>
      <c r="B8427" s="66" t="str">
        <f>VLOOKUP(C8427,olt_db!B:C,2,0)</f>
        <v>OLT-JMB-BATAS_SANGETI</v>
      </c>
      <c r="C8427" s="66" t="s">
        <v>3090</v>
      </c>
      <c r="D8427" s="15" t="s">
        <v>3286</v>
      </c>
      <c r="E8427" s="15" t="s">
        <v>3358</v>
      </c>
      <c r="F8427" s="111">
        <v>-1.5952578500000001</v>
      </c>
      <c r="G8427" s="111">
        <v>103.5781714</v>
      </c>
      <c r="H8427" s="100">
        <f>ACOS(COS(RADIANS(90-F8428)) * COS(RADIANS(90-F8427)) + SIN(RADIANS(90-F8428)) * SIN(RADIANS(90-F8427)) * COS(RADIANS(G8428-G8427))) * 6371392 * IFERROR(IF(AVERAGEIF('TT History'!$B:$B, D8427, 'TT History'!$E:$E) &gt; 9.8%, 1.1205, IF(AVERAGEIF('TT History'!$B:$B, D8427, 'TT History'!$E:$E) &gt;= 8.5%, 1.1055, 1.0525)), 1.0525)</f>
        <v>23.308584815775937</v>
      </c>
    </row>
    <row r="8428" spans="1:8" x14ac:dyDescent="0.25">
      <c r="A8428" s="66" t="s">
        <v>3089</v>
      </c>
      <c r="B8428" s="66" t="str">
        <f>VLOOKUP(C8428,olt_db!B:C,2,0)</f>
        <v>OLT-JMB-BATAS_SANGETI</v>
      </c>
      <c r="C8428" s="66" t="s">
        <v>3090</v>
      </c>
      <c r="D8428" s="15" t="s">
        <v>3286</v>
      </c>
      <c r="E8428" s="15" t="s">
        <v>3359</v>
      </c>
      <c r="F8428" s="111">
        <v>-1.5953719319999999</v>
      </c>
      <c r="G8428" s="111">
        <v>103.5783347</v>
      </c>
      <c r="H8428" s="100">
        <f>ACOS(COS(RADIANS(90-F8429)) * COS(RADIANS(90-F8428)) + SIN(RADIANS(90-F8429)) * SIN(RADIANS(90-F8428)) * COS(RADIANS(G8429-G8428))) * 6371392 * IFERROR(IF(AVERAGEIF('TT History'!$B:$B, D8428, 'TT History'!$E:$E) &gt; 9.8%, 1.1205, IF(AVERAGEIF('TT History'!$B:$B, D8428, 'TT History'!$E:$E) &gt;= 8.5%, 1.1055, 1.0525)), 1.0525)</f>
        <v>57.321740532899668</v>
      </c>
    </row>
    <row r="8429" spans="1:8" x14ac:dyDescent="0.25">
      <c r="A8429" s="66" t="s">
        <v>3089</v>
      </c>
      <c r="B8429" s="66" t="str">
        <f>VLOOKUP(C8429,olt_db!B:C,2,0)</f>
        <v>OLT-JMB-BATAS_SANGETI</v>
      </c>
      <c r="C8429" s="66" t="s">
        <v>3090</v>
      </c>
      <c r="D8429" s="15" t="s">
        <v>3286</v>
      </c>
      <c r="E8429" s="15" t="s">
        <v>3360</v>
      </c>
      <c r="F8429" s="111">
        <v>-1.5958005829999999</v>
      </c>
      <c r="G8429" s="111">
        <v>103.5785717</v>
      </c>
      <c r="H8429" s="100">
        <f>ACOS(COS(RADIANS(90-F8430)) * COS(RADIANS(90-F8429)) + SIN(RADIANS(90-F8430)) * SIN(RADIANS(90-F8429)) * COS(RADIANS(G8430-G8429))) * 6371392 * IFERROR(IF(AVERAGEIF('TT History'!$B:$B, D8429, 'TT History'!$E:$E) &gt; 9.8%, 1.1205, IF(AVERAGEIF('TT History'!$B:$B, D8429, 'TT History'!$E:$E) &gt;= 8.5%, 1.1055, 1.0525)), 1.0525)</f>
        <v>58.587398408844088</v>
      </c>
    </row>
    <row r="8430" spans="1:8" x14ac:dyDescent="0.25">
      <c r="A8430" s="66" t="s">
        <v>3089</v>
      </c>
      <c r="B8430" s="66" t="str">
        <f>VLOOKUP(C8430,olt_db!B:C,2,0)</f>
        <v>OLT-JMB-BATAS_SANGETI</v>
      </c>
      <c r="C8430" s="66" t="s">
        <v>3090</v>
      </c>
      <c r="D8430" s="15" t="s">
        <v>3286</v>
      </c>
      <c r="E8430" s="15" t="s">
        <v>3361</v>
      </c>
      <c r="F8430" s="111">
        <v>-1.5962452380000001</v>
      </c>
      <c r="G8430" s="111">
        <v>103.5788017</v>
      </c>
      <c r="H8430" s="100">
        <f>ACOS(COS(RADIANS(90-F8431)) * COS(RADIANS(90-F8430)) + SIN(RADIANS(90-F8431)) * SIN(RADIANS(90-F8430)) * COS(RADIANS(G8431-G8430))) * 6371392 * IFERROR(IF(AVERAGEIF('TT History'!$B:$B, D8430, 'TT History'!$E:$E) &gt; 9.8%, 1.1205, IF(AVERAGEIF('TT History'!$B:$B, D8430, 'TT History'!$E:$E) &gt;= 8.5%, 1.1055, 1.0525)), 1.0525)</f>
        <v>56.254356739071554</v>
      </c>
    </row>
    <row r="8431" spans="1:8" x14ac:dyDescent="0.25">
      <c r="A8431" s="66" t="s">
        <v>3089</v>
      </c>
      <c r="B8431" s="66" t="str">
        <f>VLOOKUP(C8431,olt_db!B:C,2,0)</f>
        <v>OLT-JMB-BATAS_SANGETI</v>
      </c>
      <c r="C8431" s="66" t="s">
        <v>3090</v>
      </c>
      <c r="D8431" s="15" t="s">
        <v>3286</v>
      </c>
      <c r="E8431" s="15" t="s">
        <v>3362</v>
      </c>
      <c r="F8431" s="111">
        <v>-1.5966954390000001</v>
      </c>
      <c r="G8431" s="111">
        <v>103.57897010000001</v>
      </c>
      <c r="H8431" s="100">
        <f>ACOS(COS(RADIANS(90-F8432)) * COS(RADIANS(90-F8431)) + SIN(RADIANS(90-F8432)) * SIN(RADIANS(90-F8431)) * COS(RADIANS(G8432-G8431))) * 6371392 * IFERROR(IF(AVERAGEIF('TT History'!$B:$B, D8431, 'TT History'!$E:$E) &gt; 9.8%, 1.1205, IF(AVERAGEIF('TT History'!$B:$B, D8431, 'TT History'!$E:$E) &gt;= 8.5%, 1.1055, 1.0525)), 1.0525)</f>
        <v>50.503246375573354</v>
      </c>
    </row>
    <row r="8432" spans="1:8" x14ac:dyDescent="0.25">
      <c r="A8432" s="66" t="s">
        <v>3089</v>
      </c>
      <c r="B8432" s="66" t="str">
        <f>VLOOKUP(C8432,olt_db!B:C,2,0)</f>
        <v>OLT-JMB-BATAS_SANGETI</v>
      </c>
      <c r="C8432" s="66" t="s">
        <v>3090</v>
      </c>
      <c r="D8432" s="15" t="s">
        <v>3286</v>
      </c>
      <c r="E8432" s="15" t="s">
        <v>3363</v>
      </c>
      <c r="F8432" s="111">
        <v>-1.5971216349999999</v>
      </c>
      <c r="G8432" s="111">
        <v>103.57903760000001</v>
      </c>
      <c r="H8432" s="100">
        <f>ACOS(COS(RADIANS(90-F8433)) * COS(RADIANS(90-F8432)) + SIN(RADIANS(90-F8433)) * SIN(RADIANS(90-F8432)) * COS(RADIANS(G8433-G8432))) * 6371392 * IFERROR(IF(AVERAGEIF('TT History'!$B:$B, D8432, 'TT History'!$E:$E) &gt; 9.8%, 1.1205, IF(AVERAGEIF('TT History'!$B:$B, D8432, 'TT History'!$E:$E) &gt;= 8.5%, 1.1055, 1.0525)), 1.0525)</f>
        <v>56.285321865087013</v>
      </c>
    </row>
    <row r="8433" spans="1:8" x14ac:dyDescent="0.25">
      <c r="A8433" s="66" t="s">
        <v>3089</v>
      </c>
      <c r="B8433" s="66" t="str">
        <f>VLOOKUP(C8433,olt_db!B:C,2,0)</f>
        <v>OLT-JMB-BATAS_SANGETI</v>
      </c>
      <c r="C8433" s="66" t="s">
        <v>3090</v>
      </c>
      <c r="D8433" s="15" t="s">
        <v>3286</v>
      </c>
      <c r="E8433" s="15" t="s">
        <v>3364</v>
      </c>
      <c r="F8433" s="111">
        <v>-1.597537735</v>
      </c>
      <c r="G8433" s="111">
        <v>103.5792788</v>
      </c>
      <c r="H8433" s="100">
        <f>ACOS(COS(RADIANS(90-F8434)) * COS(RADIANS(90-F8433)) + SIN(RADIANS(90-F8434)) * SIN(RADIANS(90-F8433)) * COS(RADIANS(G8434-G8433))) * 6371392 * IFERROR(IF(AVERAGEIF('TT History'!$B:$B, D8433, 'TT History'!$E:$E) &gt; 9.8%, 1.1205, IF(AVERAGEIF('TT History'!$B:$B, D8433, 'TT History'!$E:$E) &gt;= 8.5%, 1.1055, 1.0525)), 1.0525)</f>
        <v>72.80466057912534</v>
      </c>
    </row>
    <row r="8434" spans="1:8" x14ac:dyDescent="0.25">
      <c r="A8434" s="66" t="s">
        <v>3089</v>
      </c>
      <c r="B8434" s="66" t="str">
        <f>VLOOKUP(C8434,olt_db!B:C,2,0)</f>
        <v>OLT-JMB-BATAS_SANGETI</v>
      </c>
      <c r="C8434" s="66" t="s">
        <v>3090</v>
      </c>
      <c r="D8434" s="15" t="s">
        <v>3286</v>
      </c>
      <c r="E8434" s="15" t="s">
        <v>3365</v>
      </c>
      <c r="F8434" s="111">
        <v>-1.5979691620000001</v>
      </c>
      <c r="G8434" s="111">
        <v>103.5797271</v>
      </c>
      <c r="H8434" s="100">
        <f>ACOS(COS(RADIANS(90-F8435)) * COS(RADIANS(90-F8434)) + SIN(RADIANS(90-F8435)) * SIN(RADIANS(90-F8434)) * COS(RADIANS(G8435-G8434))) * 6371392 * IFERROR(IF(AVERAGEIF('TT History'!$B:$B, D8434, 'TT History'!$E:$E) &gt; 9.8%, 1.1205, IF(AVERAGEIF('TT History'!$B:$B, D8434, 'TT History'!$E:$E) &gt;= 8.5%, 1.1055, 1.0525)), 1.0525)</f>
        <v>74.063034654127293</v>
      </c>
    </row>
    <row r="8435" spans="1:8" x14ac:dyDescent="0.25">
      <c r="A8435" s="66" t="s">
        <v>3089</v>
      </c>
      <c r="B8435" s="66" t="str">
        <f>VLOOKUP(C8435,olt_db!B:C,2,0)</f>
        <v>OLT-JMB-BATAS_SANGETI</v>
      </c>
      <c r="C8435" s="66" t="s">
        <v>3090</v>
      </c>
      <c r="D8435" s="15" t="s">
        <v>3286</v>
      </c>
      <c r="E8435" s="15" t="s">
        <v>3366</v>
      </c>
      <c r="F8435" s="111">
        <v>-1.598415551</v>
      </c>
      <c r="G8435" s="111">
        <v>103.58017580000001</v>
      </c>
      <c r="H8435" s="100">
        <f>ACOS(COS(RADIANS(90-F8436)) * COS(RADIANS(90-F8435)) + SIN(RADIANS(90-F8436)) * SIN(RADIANS(90-F8435)) * COS(RADIANS(G8436-G8435))) * 6371392 * IFERROR(IF(AVERAGEIF('TT History'!$B:$B, D8435, 'TT History'!$E:$E) &gt; 9.8%, 1.1205, IF(AVERAGEIF('TT History'!$B:$B, D8435, 'TT History'!$E:$E) &gt;= 8.5%, 1.1055, 1.0525)), 1.0525)</f>
        <v>72.247761341477855</v>
      </c>
    </row>
    <row r="8436" spans="1:8" x14ac:dyDescent="0.25">
      <c r="A8436" s="66" t="s">
        <v>3089</v>
      </c>
      <c r="B8436" s="66" t="str">
        <f>VLOOKUP(C8436,olt_db!B:C,2,0)</f>
        <v>OLT-JMB-BATAS_SANGETI</v>
      </c>
      <c r="C8436" s="66" t="s">
        <v>3090</v>
      </c>
      <c r="D8436" s="15" t="s">
        <v>3286</v>
      </c>
      <c r="E8436" s="15" t="s">
        <v>3367</v>
      </c>
      <c r="F8436" s="111">
        <v>-1.598839243</v>
      </c>
      <c r="G8436" s="111">
        <v>103.5806249</v>
      </c>
      <c r="H8436" s="100">
        <f>ACOS(COS(RADIANS(90-F8437)) * COS(RADIANS(90-F8436)) + SIN(RADIANS(90-F8437)) * SIN(RADIANS(90-F8436)) * COS(RADIANS(G8437-G8436))) * 6371392 * IFERROR(IF(AVERAGEIF('TT History'!$B:$B, D8436, 'TT History'!$E:$E) &gt; 9.8%, 1.1205, IF(AVERAGEIF('TT History'!$B:$B, D8436, 'TT History'!$E:$E) &gt;= 8.5%, 1.1055, 1.0525)), 1.0525)</f>
        <v>70.139977237171067</v>
      </c>
    </row>
    <row r="8437" spans="1:8" x14ac:dyDescent="0.25">
      <c r="A8437" s="66" t="s">
        <v>3089</v>
      </c>
      <c r="B8437" s="66" t="str">
        <f>VLOOKUP(C8437,olt_db!B:C,2,0)</f>
        <v>OLT-JMB-BATAS_SANGETI</v>
      </c>
      <c r="C8437" s="66" t="s">
        <v>3090</v>
      </c>
      <c r="D8437" s="15" t="s">
        <v>3286</v>
      </c>
      <c r="E8437" s="15" t="s">
        <v>3368</v>
      </c>
      <c r="F8437" s="111">
        <v>-1.599236353</v>
      </c>
      <c r="G8437" s="111">
        <v>103.58107390000001</v>
      </c>
      <c r="H8437" s="100">
        <f>ACOS(COS(RADIANS(90-F8438)) * COS(RADIANS(90-F8437)) + SIN(RADIANS(90-F8438)) * SIN(RADIANS(90-F8437)) * COS(RADIANS(G8438-G8437))) * 6371392 * IFERROR(IF(AVERAGEIF('TT History'!$B:$B, D8437, 'TT History'!$E:$E) &gt; 9.8%, 1.1205, IF(AVERAGEIF('TT History'!$B:$B, D8437, 'TT History'!$E:$E) &gt;= 8.5%, 1.1055, 1.0525)), 1.0525)</f>
        <v>69.34192340081988</v>
      </c>
    </row>
    <row r="8438" spans="1:8" x14ac:dyDescent="0.25">
      <c r="A8438" s="66" t="s">
        <v>3089</v>
      </c>
      <c r="B8438" s="66" t="str">
        <f>VLOOKUP(C8438,olt_db!B:C,2,0)</f>
        <v>OLT-JMB-BATAS_SANGETI</v>
      </c>
      <c r="C8438" s="66" t="s">
        <v>3090</v>
      </c>
      <c r="D8438" s="15" t="s">
        <v>3286</v>
      </c>
      <c r="E8438" s="15" t="s">
        <v>3369</v>
      </c>
      <c r="F8438" s="111">
        <v>-1.5996229790000001</v>
      </c>
      <c r="G8438" s="111">
        <v>103.581523</v>
      </c>
      <c r="H8438" s="100">
        <f>ACOS(COS(RADIANS(90-F8439)) * COS(RADIANS(90-F8438)) + SIN(RADIANS(90-F8439)) * SIN(RADIANS(90-F8438)) * COS(RADIANS(G8439-G8438))) * 6371392 * IFERROR(IF(AVERAGEIF('TT History'!$B:$B, D8438, 'TT History'!$E:$E) &gt; 9.8%, 1.1205, IF(AVERAGEIF('TT History'!$B:$B, D8438, 'TT History'!$E:$E) &gt;= 8.5%, 1.1055, 1.0525)), 1.0525)</f>
        <v>58.761575740459392</v>
      </c>
    </row>
    <row r="8439" spans="1:8" x14ac:dyDescent="0.25">
      <c r="A8439" s="66" t="s">
        <v>3089</v>
      </c>
      <c r="B8439" s="66" t="str">
        <f>VLOOKUP(C8439,olt_db!B:C,2,0)</f>
        <v>OLT-JMB-BATAS_SANGETI</v>
      </c>
      <c r="C8439" s="66" t="s">
        <v>3090</v>
      </c>
      <c r="D8439" s="15" t="s">
        <v>3286</v>
      </c>
      <c r="E8439" s="15" t="s">
        <v>3370</v>
      </c>
      <c r="F8439" s="111">
        <v>-1.5998473790000001</v>
      </c>
      <c r="G8439" s="111">
        <v>103.5819723</v>
      </c>
      <c r="H8439" s="100">
        <f>ACOS(COS(RADIANS(90-F8440)) * COS(RADIANS(90-F8439)) + SIN(RADIANS(90-F8440)) * SIN(RADIANS(90-F8439)) * COS(RADIANS(G8440-G8439))) * 6371392 * IFERROR(IF(AVERAGEIF('TT History'!$B:$B, D8439, 'TT History'!$E:$E) &gt; 9.8%, 1.1205, IF(AVERAGEIF('TT History'!$B:$B, D8439, 'TT History'!$E:$E) &gt;= 8.5%, 1.1055, 1.0525)), 1.0525)</f>
        <v>55.79336564929212</v>
      </c>
    </row>
    <row r="8440" spans="1:8" x14ac:dyDescent="0.25">
      <c r="A8440" s="66" t="s">
        <v>3089</v>
      </c>
      <c r="B8440" s="66" t="str">
        <f>VLOOKUP(C8440,olt_db!B:C,2,0)</f>
        <v>OLT-JMB-BATAS_SANGETI</v>
      </c>
      <c r="C8440" s="66" t="s">
        <v>3090</v>
      </c>
      <c r="D8440" s="15" t="s">
        <v>3286</v>
      </c>
      <c r="E8440" s="15" t="s">
        <v>3371</v>
      </c>
      <c r="F8440" s="111">
        <v>-1.600007169</v>
      </c>
      <c r="G8440" s="111">
        <v>103.5824216</v>
      </c>
      <c r="H8440" s="100">
        <f>ACOS(COS(RADIANS(90-F8441)) * COS(RADIANS(90-F8440)) + SIN(RADIANS(90-F8441)) * SIN(RADIANS(90-F8440)) * COS(RADIANS(G8441-G8440))) * 6371392 * IFERROR(IF(AVERAGEIF('TT History'!$B:$B, D8440, 'TT History'!$E:$E) &gt; 9.8%, 1.1205, IF(AVERAGEIF('TT History'!$B:$B, D8440, 'TT History'!$E:$E) &gt;= 8.5%, 1.1055, 1.0525)), 1.0525)</f>
        <v>56.522187025568918</v>
      </c>
    </row>
    <row r="8441" spans="1:8" x14ac:dyDescent="0.25">
      <c r="A8441" s="66" t="s">
        <v>3089</v>
      </c>
      <c r="B8441" s="66" t="str">
        <f>VLOOKUP(C8441,olt_db!B:C,2,0)</f>
        <v>OLT-JMB-BATAS_SANGETI</v>
      </c>
      <c r="C8441" s="66" t="s">
        <v>3090</v>
      </c>
      <c r="D8441" s="15" t="s">
        <v>3286</v>
      </c>
      <c r="E8441" s="15" t="s">
        <v>3372</v>
      </c>
      <c r="F8441" s="111">
        <v>-1.600184678</v>
      </c>
      <c r="G8441" s="111">
        <v>103.5828709</v>
      </c>
      <c r="H8441" s="100">
        <f>ACOS(COS(RADIANS(90-F8442)) * COS(RADIANS(90-F8441)) + SIN(RADIANS(90-F8442)) * SIN(RADIANS(90-F8441)) * COS(RADIANS(G8442-G8441))) * 6371392 * IFERROR(IF(AVERAGEIF('TT History'!$B:$B, D8441, 'TT History'!$E:$E) &gt; 9.8%, 1.1205, IF(AVERAGEIF('TT History'!$B:$B, D8441, 'TT History'!$E:$E) &gt;= 8.5%, 1.1055, 1.0525)), 1.0525)</f>
        <v>56.211119015729643</v>
      </c>
    </row>
    <row r="8442" spans="1:8" x14ac:dyDescent="0.25">
      <c r="A8442" s="66" t="s">
        <v>3089</v>
      </c>
      <c r="B8442" s="66" t="str">
        <f>VLOOKUP(C8442,olt_db!B:C,2,0)</f>
        <v>OLT-JMB-BATAS_SANGETI</v>
      </c>
      <c r="C8442" s="66" t="s">
        <v>3090</v>
      </c>
      <c r="D8442" s="15" t="s">
        <v>3286</v>
      </c>
      <c r="E8442" s="15" t="s">
        <v>3373</v>
      </c>
      <c r="F8442" s="111">
        <v>-1.6003545610000001</v>
      </c>
      <c r="G8442" s="111">
        <v>103.5833203</v>
      </c>
      <c r="H8442" s="100">
        <f>ACOS(COS(RADIANS(90-F8443)) * COS(RADIANS(90-F8442)) + SIN(RADIANS(90-F8443)) * SIN(RADIANS(90-F8442)) * COS(RADIANS(G8443-G8442))) * 6371392 * IFERROR(IF(AVERAGEIF('TT History'!$B:$B, D8442, 'TT History'!$E:$E) &gt; 9.8%, 1.1205, IF(AVERAGEIF('TT History'!$B:$B, D8442, 'TT History'!$E:$E) &gt;= 8.5%, 1.1055, 1.0525)), 1.0525)</f>
        <v>57.126659448488617</v>
      </c>
    </row>
    <row r="8443" spans="1:8" x14ac:dyDescent="0.25">
      <c r="A8443" s="66" t="s">
        <v>3089</v>
      </c>
      <c r="B8443" s="66" t="str">
        <f>VLOOKUP(C8443,olt_db!B:C,2,0)</f>
        <v>OLT-JMB-BATAS_SANGETI</v>
      </c>
      <c r="C8443" s="66" t="s">
        <v>3090</v>
      </c>
      <c r="D8443" s="15" t="s">
        <v>3286</v>
      </c>
      <c r="E8443" s="15" t="s">
        <v>3374</v>
      </c>
      <c r="F8443" s="111">
        <v>-1.6005459070000001</v>
      </c>
      <c r="G8443" s="111">
        <v>103.5837695</v>
      </c>
      <c r="H8443" s="100">
        <f>ACOS(COS(RADIANS(90-F8444)) * COS(RADIANS(90-F8443)) + SIN(RADIANS(90-F8444)) * SIN(RADIANS(90-F8443)) * COS(RADIANS(G8444-G8443))) * 6371392 * IFERROR(IF(AVERAGEIF('TT History'!$B:$B, D8443, 'TT History'!$E:$E) &gt; 9.8%, 1.1205, IF(AVERAGEIF('TT History'!$B:$B, D8443, 'TT History'!$E:$E) &gt;= 8.5%, 1.1055, 1.0525)), 1.0525)</f>
        <v>57.305973787749146</v>
      </c>
    </row>
    <row r="8444" spans="1:8" x14ac:dyDescent="0.25">
      <c r="A8444" s="66" t="s">
        <v>3089</v>
      </c>
      <c r="B8444" s="66" t="str">
        <f>VLOOKUP(C8444,olt_db!B:C,2,0)</f>
        <v>OLT-JMB-BATAS_SANGETI</v>
      </c>
      <c r="C8444" s="66" t="s">
        <v>3090</v>
      </c>
      <c r="D8444" s="15" t="s">
        <v>3286</v>
      </c>
      <c r="E8444" s="15" t="s">
        <v>3375</v>
      </c>
      <c r="F8444" s="111">
        <v>-1.6007411300000001</v>
      </c>
      <c r="G8444" s="111">
        <v>103.58421869999999</v>
      </c>
      <c r="H8444" s="100">
        <f>ACOS(COS(RADIANS(90-F8445)) * COS(RADIANS(90-F8444)) + SIN(RADIANS(90-F8445)) * SIN(RADIANS(90-F8444)) * COS(RADIANS(G8445-G8444))) * 6371392 * IFERROR(IF(AVERAGEIF('TT History'!$B:$B, D8444, 'TT History'!$E:$E) &gt; 9.8%, 1.1205, IF(AVERAGEIF('TT History'!$B:$B, D8444, 'TT History'!$E:$E) &gt;= 8.5%, 1.1055, 1.0525)), 1.0525)</f>
        <v>58.350446075953151</v>
      </c>
    </row>
    <row r="8445" spans="1:8" x14ac:dyDescent="0.25">
      <c r="A8445" s="66" t="s">
        <v>3089</v>
      </c>
      <c r="B8445" s="66" t="str">
        <f>VLOOKUP(C8445,olt_db!B:C,2,0)</f>
        <v>OLT-JMB-BATAS_SANGETI</v>
      </c>
      <c r="C8445" s="66" t="s">
        <v>3090</v>
      </c>
      <c r="D8445" s="15" t="s">
        <v>3286</v>
      </c>
      <c r="E8445" s="15" t="s">
        <v>3376</v>
      </c>
      <c r="F8445" s="111">
        <v>-1.6009577660000001</v>
      </c>
      <c r="G8445" s="111">
        <v>103.5846679</v>
      </c>
      <c r="H8445" s="100">
        <f>ACOS(COS(RADIANS(90-F8446)) * COS(RADIANS(90-F8445)) + SIN(RADIANS(90-F8446)) * SIN(RADIANS(90-F8445)) * COS(RADIANS(G8446-G8445))) * 6371392 * IFERROR(IF(AVERAGEIF('TT History'!$B:$B, D8445, 'TT History'!$E:$E) &gt; 9.8%, 1.1205, IF(AVERAGEIF('TT History'!$B:$B, D8445, 'TT History'!$E:$E) &gt;= 8.5%, 1.1055, 1.0525)), 1.0525)</f>
        <v>57.993331446260491</v>
      </c>
    </row>
    <row r="8446" spans="1:8" x14ac:dyDescent="0.25">
      <c r="A8446" s="66" t="s">
        <v>3089</v>
      </c>
      <c r="B8446" s="66" t="str">
        <f>VLOOKUP(C8446,olt_db!B:C,2,0)</f>
        <v>OLT-JMB-BATAS_SANGETI</v>
      </c>
      <c r="C8446" s="66" t="s">
        <v>3090</v>
      </c>
      <c r="D8446" s="15" t="s">
        <v>3286</v>
      </c>
      <c r="E8446" s="15" t="s">
        <v>3377</v>
      </c>
      <c r="F8446" s="111">
        <v>-1.6011672830000001</v>
      </c>
      <c r="G8446" s="111">
        <v>103.58511710000001</v>
      </c>
      <c r="H8446" s="100">
        <f>ACOS(COS(RADIANS(90-F8447)) * COS(RADIANS(90-F8446)) + SIN(RADIANS(90-F8447)) * SIN(RADIANS(90-F8446)) * COS(RADIANS(G8447-G8446))) * 6371392 * IFERROR(IF(AVERAGEIF('TT History'!$B:$B, D8446, 'TT History'!$E:$E) &gt; 9.8%, 1.1205, IF(AVERAGEIF('TT History'!$B:$B, D8446, 'TT History'!$E:$E) &gt;= 8.5%, 1.1055, 1.0525)), 1.0525)</f>
        <v>56.090196506550349</v>
      </c>
    </row>
    <row r="8447" spans="1:8" x14ac:dyDescent="0.25">
      <c r="A8447" s="66" t="s">
        <v>3089</v>
      </c>
      <c r="B8447" s="66" t="str">
        <f>VLOOKUP(C8447,olt_db!B:C,2,0)</f>
        <v>OLT-JMB-BATAS_SANGETI</v>
      </c>
      <c r="C8447" s="66" t="s">
        <v>3090</v>
      </c>
      <c r="D8447" s="15" t="s">
        <v>3286</v>
      </c>
      <c r="E8447" s="15" t="s">
        <v>3378</v>
      </c>
      <c r="F8447" s="111">
        <v>-1.6008831800000001</v>
      </c>
      <c r="G8447" s="111">
        <v>103.58550320000001</v>
      </c>
      <c r="H8447" s="100">
        <f>ACOS(COS(RADIANS(90-F8448)) * COS(RADIANS(90-F8447)) + SIN(RADIANS(90-F8448)) * SIN(RADIANS(90-F8447)) * COS(RADIANS(G8448-G8447))) * 6371392 * IFERROR(IF(AVERAGEIF('TT History'!$B:$B, D8447, 'TT History'!$E:$E) &gt; 9.8%, 1.1205, IF(AVERAGEIF('TT History'!$B:$B, D8447, 'TT History'!$E:$E) &gt;= 8.5%, 1.1055, 1.0525)), 1.0525)</f>
        <v>57.35378331114493</v>
      </c>
    </row>
    <row r="8448" spans="1:8" x14ac:dyDescent="0.25">
      <c r="A8448" s="66" t="s">
        <v>3089</v>
      </c>
      <c r="B8448" s="66" t="str">
        <f>VLOOKUP(C8448,olt_db!B:C,2,0)</f>
        <v>OLT-JMB-BATAS_SANGETI</v>
      </c>
      <c r="C8448" s="66" t="s">
        <v>3090</v>
      </c>
      <c r="D8448" s="15" t="s">
        <v>3286</v>
      </c>
      <c r="E8448" s="15" t="s">
        <v>3379</v>
      </c>
      <c r="F8448" s="111">
        <v>-1.6004585</v>
      </c>
      <c r="G8448" s="111">
        <v>103.58574779999999</v>
      </c>
      <c r="H8448" s="100">
        <f>ACOS(COS(RADIANS(90-F8449)) * COS(RADIANS(90-F8448)) + SIN(RADIANS(90-F8449)) * SIN(RADIANS(90-F8448)) * COS(RADIANS(G8449-G8448))) * 6371392 * IFERROR(IF(AVERAGEIF('TT History'!$B:$B, D8448, 'TT History'!$E:$E) &gt; 9.8%, 1.1205, IF(AVERAGEIF('TT History'!$B:$B, D8448, 'TT History'!$E:$E) &gt;= 8.5%, 1.1055, 1.0525)), 1.0525)</f>
        <v>38.867442113823884</v>
      </c>
    </row>
    <row r="8449" spans="1:8" x14ac:dyDescent="0.25">
      <c r="A8449" s="66" t="s">
        <v>3089</v>
      </c>
      <c r="B8449" s="66" t="str">
        <f>VLOOKUP(C8449,olt_db!B:C,2,0)</f>
        <v>OLT-JMB-BATAS_SANGETI</v>
      </c>
      <c r="C8449" s="66" t="s">
        <v>3090</v>
      </c>
      <c r="D8449" s="15" t="s">
        <v>3286</v>
      </c>
      <c r="E8449" s="15" t="s">
        <v>3380</v>
      </c>
      <c r="F8449" s="111">
        <v>-1.6002201220000001</v>
      </c>
      <c r="G8449" s="111">
        <v>103.5859791</v>
      </c>
      <c r="H8449" s="100">
        <f>ACOS(COS(RADIANS(90-F8450)) * COS(RADIANS(90-F8449)) + SIN(RADIANS(90-F8450)) * SIN(RADIANS(90-F8449)) * COS(RADIANS(G8450-G8449))) * 6371392 * IFERROR(IF(AVERAGEIF('TT History'!$B:$B, D8449, 'TT History'!$E:$E) &gt; 9.8%, 1.1205, IF(AVERAGEIF('TT History'!$B:$B, D8449, 'TT History'!$E:$E) &gt;= 8.5%, 1.1055, 1.0525)), 1.0525)</f>
        <v>27.387622477329266</v>
      </c>
    </row>
    <row r="8450" spans="1:8" x14ac:dyDescent="0.25">
      <c r="A8450" s="66" t="s">
        <v>3089</v>
      </c>
      <c r="B8450" s="66" t="str">
        <f>VLOOKUP(C8450,olt_db!B:C,2,0)</f>
        <v>OLT-JMB-BATAS_SANGETI</v>
      </c>
      <c r="C8450" s="66" t="s">
        <v>3090</v>
      </c>
      <c r="D8450" s="15" t="s">
        <v>3286</v>
      </c>
      <c r="E8450" s="15" t="s">
        <v>3381</v>
      </c>
      <c r="F8450" s="111">
        <v>-1.6000992549999999</v>
      </c>
      <c r="G8450" s="111">
        <v>103.586179548573</v>
      </c>
      <c r="H8450" s="100">
        <f>(ACOS(COS(RADIANS(90-olt_db!F468)) * COS(RADIANS(90-F8450)) + SIN(RADIANS(90-olt_db!F468)) * SIN(RADIANS(90-F8450)) * COS(RADIANS(olt_db!G468-G8450))) * 6371392)*1.105</f>
        <v>12727794.36153665</v>
      </c>
    </row>
  </sheetData>
  <phoneticPr fontId="8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73"/>
  <sheetViews>
    <sheetView topLeftCell="A3934" workbookViewId="0">
      <selection activeCell="E3879" sqref="E3879"/>
    </sheetView>
  </sheetViews>
  <sheetFormatPr defaultRowHeight="15" x14ac:dyDescent="0.25"/>
  <cols>
    <col min="1" max="1" width="8.85546875" style="8" customWidth="1"/>
    <col min="2" max="2" width="10.28515625" style="8" customWidth="1"/>
    <col min="3" max="3" width="14" style="66" customWidth="1"/>
    <col min="4" max="4" width="20.7109375" style="71" customWidth="1"/>
    <col min="5" max="5" width="26.85546875" style="71" bestFit="1" customWidth="1"/>
    <col min="8" max="8" width="14.140625" style="66" customWidth="1"/>
  </cols>
  <sheetData>
    <row r="1" spans="1:7" ht="15" customHeight="1" thickBot="1" x14ac:dyDescent="0.3">
      <c r="A1" s="1" t="s">
        <v>3034</v>
      </c>
      <c r="B1" s="1" t="s">
        <v>3035</v>
      </c>
      <c r="C1" s="1" t="s">
        <v>4</v>
      </c>
      <c r="D1" s="1" t="s">
        <v>3036</v>
      </c>
      <c r="E1" s="1" t="s">
        <v>3037</v>
      </c>
    </row>
    <row r="2" spans="1:7" x14ac:dyDescent="0.25">
      <c r="A2" s="8">
        <v>3817</v>
      </c>
      <c r="B2" s="8" t="s">
        <v>3038</v>
      </c>
      <c r="C2" t="str">
        <f t="shared" ref="C2:C65" si="0">B2 &amp; "-Pole" &amp; A2</f>
        <v>LHT-Pole3817</v>
      </c>
      <c r="D2" s="208">
        <v>-3.8039662121084299</v>
      </c>
      <c r="E2" s="197">
        <v>103.53731208187099</v>
      </c>
      <c r="G2" s="209"/>
    </row>
    <row r="3" spans="1:7" x14ac:dyDescent="0.25">
      <c r="A3" s="8">
        <v>3816</v>
      </c>
      <c r="B3" s="8" t="s">
        <v>3038</v>
      </c>
      <c r="C3" t="str">
        <f t="shared" si="0"/>
        <v>LHT-Pole3816</v>
      </c>
      <c r="D3" s="208">
        <v>-3.80400788888001</v>
      </c>
      <c r="E3" s="197">
        <v>103.537417307103</v>
      </c>
      <c r="G3" s="209"/>
    </row>
    <row r="4" spans="1:7" x14ac:dyDescent="0.25">
      <c r="A4" s="8">
        <v>3815</v>
      </c>
      <c r="B4" s="8" t="s">
        <v>3038</v>
      </c>
      <c r="C4" t="str">
        <f t="shared" si="0"/>
        <v>LHT-Pole3815</v>
      </c>
      <c r="D4" s="208">
        <v>-3.8037405964734501</v>
      </c>
      <c r="E4" s="197">
        <v>103.537632978666</v>
      </c>
      <c r="G4" s="209"/>
    </row>
    <row r="5" spans="1:7" x14ac:dyDescent="0.25">
      <c r="A5" s="8">
        <v>3814</v>
      </c>
      <c r="B5" s="8" t="s">
        <v>3038</v>
      </c>
      <c r="C5" t="str">
        <f t="shared" si="0"/>
        <v>LHT-Pole3814</v>
      </c>
      <c r="D5" s="208">
        <v>-3.8038731217062698</v>
      </c>
      <c r="E5" s="197">
        <v>103.537526047396</v>
      </c>
      <c r="G5" s="209"/>
    </row>
    <row r="6" spans="1:7" x14ac:dyDescent="0.25">
      <c r="A6" s="8">
        <v>3813</v>
      </c>
      <c r="B6" s="8" t="s">
        <v>3038</v>
      </c>
      <c r="C6" t="str">
        <f t="shared" si="0"/>
        <v>LHT-Pole3813</v>
      </c>
      <c r="D6" s="208">
        <v>-3.8036876990158501</v>
      </c>
      <c r="E6" s="197">
        <v>103.537733384421</v>
      </c>
      <c r="G6" s="209"/>
    </row>
    <row r="7" spans="1:7" x14ac:dyDescent="0.25">
      <c r="A7" s="8">
        <v>3812</v>
      </c>
      <c r="B7" s="8" t="s">
        <v>3038</v>
      </c>
      <c r="C7" t="str">
        <f t="shared" si="0"/>
        <v>LHT-Pole3812</v>
      </c>
      <c r="D7" s="208">
        <v>-3.8038328644585002</v>
      </c>
      <c r="E7" s="197">
        <v>103.53781702123101</v>
      </c>
      <c r="G7" s="209"/>
    </row>
    <row r="8" spans="1:7" x14ac:dyDescent="0.25">
      <c r="A8" s="8">
        <v>3811</v>
      </c>
      <c r="B8" s="8" t="s">
        <v>3038</v>
      </c>
      <c r="C8" t="str">
        <f t="shared" si="0"/>
        <v>LHT-Pole3811</v>
      </c>
      <c r="D8" s="208">
        <v>-3.80422424435974</v>
      </c>
      <c r="E8" s="197">
        <v>103.538042514162</v>
      </c>
      <c r="G8" s="209"/>
    </row>
    <row r="9" spans="1:7" x14ac:dyDescent="0.25">
      <c r="A9" s="8">
        <v>3810</v>
      </c>
      <c r="B9" s="8" t="s">
        <v>3038</v>
      </c>
      <c r="C9" t="str">
        <f t="shared" si="0"/>
        <v>LHT-Pole3810</v>
      </c>
      <c r="D9" s="208">
        <v>-3.8046156242771501</v>
      </c>
      <c r="E9" s="197">
        <v>103.538268007252</v>
      </c>
      <c r="G9" s="209"/>
    </row>
    <row r="10" spans="1:7" x14ac:dyDescent="0.25">
      <c r="A10" s="8">
        <v>3809</v>
      </c>
      <c r="B10" s="8" t="s">
        <v>3038</v>
      </c>
      <c r="C10" t="str">
        <f t="shared" si="0"/>
        <v>LHT-Pole3809</v>
      </c>
      <c r="D10" s="208">
        <v>-3.8050070042107298</v>
      </c>
      <c r="E10" s="197">
        <v>103.538493500501</v>
      </c>
      <c r="G10" s="209"/>
    </row>
    <row r="11" spans="1:7" x14ac:dyDescent="0.25">
      <c r="A11" s="8">
        <v>3808</v>
      </c>
      <c r="B11" s="8" t="s">
        <v>3038</v>
      </c>
      <c r="C11" t="str">
        <f t="shared" si="0"/>
        <v>LHT-Pole3808</v>
      </c>
      <c r="D11" s="208">
        <v>-3.8051808487302399</v>
      </c>
      <c r="E11" s="197">
        <v>103.53859366093501</v>
      </c>
      <c r="G11" s="209"/>
    </row>
    <row r="12" spans="1:7" x14ac:dyDescent="0.25">
      <c r="A12" s="8">
        <v>3807</v>
      </c>
      <c r="B12" s="8" t="s">
        <v>3038</v>
      </c>
      <c r="C12" t="str">
        <f t="shared" si="0"/>
        <v>LHT-Pole3807</v>
      </c>
      <c r="D12" s="208">
        <v>-3.8050149433342102</v>
      </c>
      <c r="E12" s="197">
        <v>103.53878162050999</v>
      </c>
      <c r="G12" s="209"/>
    </row>
    <row r="13" spans="1:7" x14ac:dyDescent="0.25">
      <c r="A13" s="8">
        <v>3806</v>
      </c>
      <c r="B13" s="8" t="s">
        <v>3038</v>
      </c>
      <c r="C13" t="str">
        <f t="shared" si="0"/>
        <v>LHT-Pole3806</v>
      </c>
      <c r="D13" s="208">
        <v>-3.7971777693656099</v>
      </c>
      <c r="E13" s="197">
        <v>103.545440173222</v>
      </c>
      <c r="G13" s="209"/>
    </row>
    <row r="14" spans="1:7" x14ac:dyDescent="0.25">
      <c r="A14" s="8">
        <v>3805</v>
      </c>
      <c r="B14" s="8" t="s">
        <v>3038</v>
      </c>
      <c r="C14" t="str">
        <f t="shared" si="0"/>
        <v>LHT-Pole3805</v>
      </c>
      <c r="D14" s="208">
        <v>-3.7970912092292401</v>
      </c>
      <c r="E14" s="197">
        <v>103.543787092862</v>
      </c>
      <c r="G14" s="209"/>
    </row>
    <row r="15" spans="1:7" x14ac:dyDescent="0.25">
      <c r="A15" s="8">
        <v>3804</v>
      </c>
      <c r="B15" s="8" t="s">
        <v>3038</v>
      </c>
      <c r="C15" t="str">
        <f t="shared" si="0"/>
        <v>LHT-Pole3804</v>
      </c>
      <c r="D15" s="208">
        <v>-3.7972835650760501</v>
      </c>
      <c r="E15" s="197">
        <v>103.543420812666</v>
      </c>
      <c r="G15" s="209"/>
    </row>
    <row r="16" spans="1:7" x14ac:dyDescent="0.25">
      <c r="A16" s="8">
        <v>3803</v>
      </c>
      <c r="B16" s="8" t="s">
        <v>3038</v>
      </c>
      <c r="C16" t="str">
        <f t="shared" si="0"/>
        <v>LHT-Pole3803</v>
      </c>
      <c r="D16" s="208">
        <v>-3.79732203624026</v>
      </c>
      <c r="E16" s="197">
        <v>103.543179838852</v>
      </c>
      <c r="G16" s="209"/>
    </row>
    <row r="17" spans="1:7" x14ac:dyDescent="0.25">
      <c r="A17" s="8">
        <v>3802</v>
      </c>
      <c r="B17" s="8" t="s">
        <v>3038</v>
      </c>
      <c r="C17" t="str">
        <f t="shared" si="0"/>
        <v>LHT-Pole3802</v>
      </c>
      <c r="D17" s="208">
        <v>-3.7972354761183702</v>
      </c>
      <c r="E17" s="197">
        <v>103.543025615612</v>
      </c>
      <c r="G17" s="209"/>
    </row>
    <row r="18" spans="1:7" x14ac:dyDescent="0.25">
      <c r="A18" s="8">
        <v>3801</v>
      </c>
      <c r="B18" s="8" t="s">
        <v>3038</v>
      </c>
      <c r="C18" t="str">
        <f t="shared" si="0"/>
        <v>LHT-Pole3801</v>
      </c>
      <c r="D18" s="208">
        <v>-3.7972643294932902</v>
      </c>
      <c r="E18" s="197">
        <v>103.54184002445</v>
      </c>
      <c r="G18" s="209"/>
    </row>
    <row r="19" spans="1:7" x14ac:dyDescent="0.25">
      <c r="A19" s="8">
        <v>3800</v>
      </c>
      <c r="B19" s="8" t="s">
        <v>3038</v>
      </c>
      <c r="C19" t="str">
        <f t="shared" si="0"/>
        <v>LHT-Pole3800</v>
      </c>
      <c r="D19" s="208">
        <v>-3.7973893607735301</v>
      </c>
      <c r="E19" s="197">
        <v>103.541579772731</v>
      </c>
      <c r="G19" s="209"/>
    </row>
    <row r="20" spans="1:7" x14ac:dyDescent="0.25">
      <c r="A20" s="8">
        <v>3799</v>
      </c>
      <c r="B20" s="8" t="s">
        <v>3038</v>
      </c>
      <c r="C20" t="str">
        <f t="shared" si="0"/>
        <v>LHT-Pole3799</v>
      </c>
      <c r="D20" s="208">
        <v>-3.7974470675121301</v>
      </c>
      <c r="E20" s="197">
        <v>103.540606238525</v>
      </c>
      <c r="G20" s="209"/>
    </row>
    <row r="21" spans="1:7" x14ac:dyDescent="0.25">
      <c r="A21" s="8">
        <v>3798</v>
      </c>
      <c r="B21" s="8" t="s">
        <v>3038</v>
      </c>
      <c r="C21" t="str">
        <f t="shared" si="0"/>
        <v>LHT-Pole3798</v>
      </c>
      <c r="D21" s="208">
        <v>-3.7966199372234199</v>
      </c>
      <c r="E21" s="197">
        <v>103.53914111774</v>
      </c>
      <c r="G21" s="209"/>
    </row>
    <row r="22" spans="1:7" x14ac:dyDescent="0.25">
      <c r="A22" s="8">
        <v>3797</v>
      </c>
      <c r="B22" s="8" t="s">
        <v>3038</v>
      </c>
      <c r="C22" t="str">
        <f t="shared" si="0"/>
        <v>LHT-Pole3797</v>
      </c>
      <c r="D22" s="208">
        <v>-3.7968219109716901</v>
      </c>
      <c r="E22" s="197">
        <v>103.53790733181501</v>
      </c>
      <c r="G22" s="209"/>
    </row>
    <row r="23" spans="1:7" x14ac:dyDescent="0.25">
      <c r="A23" s="8">
        <v>3796</v>
      </c>
      <c r="B23" s="8" t="s">
        <v>3038</v>
      </c>
      <c r="C23" t="str">
        <f t="shared" si="0"/>
        <v>LHT-Pole3796</v>
      </c>
      <c r="D23" s="208">
        <v>-3.7971777693656001</v>
      </c>
      <c r="E23" s="197">
        <v>103.53800372134</v>
      </c>
      <c r="G23" s="209"/>
    </row>
    <row r="24" spans="1:7" x14ac:dyDescent="0.25">
      <c r="A24" s="8">
        <v>3795</v>
      </c>
      <c r="B24" s="8" t="s">
        <v>3038</v>
      </c>
      <c r="C24" t="str">
        <f t="shared" si="0"/>
        <v>LHT-Pole3795</v>
      </c>
      <c r="D24" s="208">
        <v>-3.7975817165538901</v>
      </c>
      <c r="E24" s="197">
        <v>103.537791664385</v>
      </c>
      <c r="G24" s="209"/>
    </row>
    <row r="25" spans="1:7" x14ac:dyDescent="0.25">
      <c r="A25" s="8">
        <v>3794</v>
      </c>
      <c r="B25" s="8" t="s">
        <v>3038</v>
      </c>
      <c r="C25" t="str">
        <f t="shared" si="0"/>
        <v>LHT-Pole3794</v>
      </c>
      <c r="D25" s="208">
        <v>-3.7977836900771398</v>
      </c>
      <c r="E25" s="197">
        <v>103.537483217903</v>
      </c>
      <c r="G25" s="209"/>
    </row>
    <row r="26" spans="1:7" x14ac:dyDescent="0.25">
      <c r="A26" s="8">
        <v>3793</v>
      </c>
      <c r="B26" s="8" t="s">
        <v>3038</v>
      </c>
      <c r="C26" t="str">
        <f t="shared" si="0"/>
        <v>LHT-Pole3793</v>
      </c>
      <c r="D26" s="208">
        <v>-3.7982645792280101</v>
      </c>
      <c r="E26" s="197">
        <v>103.53723260513701</v>
      </c>
      <c r="G26" s="209"/>
    </row>
    <row r="27" spans="1:7" x14ac:dyDescent="0.25">
      <c r="A27" s="8">
        <v>3792</v>
      </c>
      <c r="B27" s="8" t="s">
        <v>3038</v>
      </c>
      <c r="C27" t="str">
        <f t="shared" si="0"/>
        <v>LHT-Pole3792</v>
      </c>
      <c r="D27" s="208">
        <v>-3.7984280814782601</v>
      </c>
      <c r="E27" s="197">
        <v>103.53703018713399</v>
      </c>
      <c r="G27" s="209"/>
    </row>
    <row r="28" spans="1:7" x14ac:dyDescent="0.25">
      <c r="A28" s="8">
        <v>3791</v>
      </c>
      <c r="B28" s="8" t="s">
        <v>3038</v>
      </c>
      <c r="C28" t="str">
        <f t="shared" si="0"/>
        <v>LHT-Pole3791</v>
      </c>
      <c r="D28" s="208">
        <v>-3.7995148897661202</v>
      </c>
      <c r="E28" s="197">
        <v>103.536401245481</v>
      </c>
      <c r="G28" s="209"/>
    </row>
    <row r="29" spans="1:7" x14ac:dyDescent="0.25">
      <c r="A29" s="8">
        <v>3790</v>
      </c>
      <c r="B29" s="8" t="s">
        <v>3038</v>
      </c>
      <c r="C29" t="str">
        <f t="shared" si="0"/>
        <v>LHT-Pole3790</v>
      </c>
      <c r="D29" s="208">
        <v>-3.7996254940726502</v>
      </c>
      <c r="E29" s="197">
        <v>103.53624822710999</v>
      </c>
      <c r="G29" s="209"/>
    </row>
    <row r="30" spans="1:7" x14ac:dyDescent="0.25">
      <c r="A30" s="8">
        <v>3789</v>
      </c>
      <c r="B30" s="8" t="s">
        <v>3038</v>
      </c>
      <c r="C30" t="str">
        <f t="shared" si="0"/>
        <v>LHT-Pole3789</v>
      </c>
      <c r="D30" s="208">
        <v>-3.8003035462505501</v>
      </c>
      <c r="E30" s="197">
        <v>103.535720494458</v>
      </c>
      <c r="G30" s="209"/>
    </row>
    <row r="31" spans="1:7" x14ac:dyDescent="0.25">
      <c r="A31" s="8">
        <v>3788</v>
      </c>
      <c r="B31" s="8" t="s">
        <v>3038</v>
      </c>
      <c r="C31" t="str">
        <f t="shared" si="0"/>
        <v>LHT-Pole3788</v>
      </c>
      <c r="D31" s="208">
        <v>-3.8023954059934399</v>
      </c>
      <c r="E31" s="197">
        <v>103.53700006540799</v>
      </c>
      <c r="G31" s="209"/>
    </row>
    <row r="32" spans="1:7" x14ac:dyDescent="0.25">
      <c r="A32" s="8">
        <v>3787</v>
      </c>
      <c r="B32" s="8" t="s">
        <v>3038</v>
      </c>
      <c r="C32" t="str">
        <f t="shared" si="0"/>
        <v>LHT-Pole3787</v>
      </c>
      <c r="D32" s="208">
        <v>-3.8035759820675699</v>
      </c>
      <c r="E32" s="197">
        <v>103.53766274339399</v>
      </c>
      <c r="G32" s="209"/>
    </row>
    <row r="33" spans="1:7" x14ac:dyDescent="0.25">
      <c r="A33" s="8">
        <v>3786</v>
      </c>
      <c r="B33" s="8" t="s">
        <v>3038</v>
      </c>
      <c r="C33" t="str">
        <f t="shared" si="0"/>
        <v>LHT-Pole3786</v>
      </c>
      <c r="D33" s="208">
        <v>-3.7971676285832001</v>
      </c>
      <c r="E33" s="197">
        <v>103.545246506756</v>
      </c>
      <c r="G33" s="209"/>
    </row>
    <row r="34" spans="1:7" x14ac:dyDescent="0.25">
      <c r="A34" s="8">
        <v>3785</v>
      </c>
      <c r="B34" s="8" t="s">
        <v>3038</v>
      </c>
      <c r="C34" t="str">
        <f t="shared" si="0"/>
        <v>LHT-Pole3785</v>
      </c>
      <c r="D34" s="208">
        <v>-3.79714408833342</v>
      </c>
      <c r="E34" s="197">
        <v>103.54479694332601</v>
      </c>
      <c r="G34" s="209"/>
    </row>
    <row r="35" spans="1:7" x14ac:dyDescent="0.25">
      <c r="A35" s="8">
        <v>3784</v>
      </c>
      <c r="B35" s="8" t="s">
        <v>3038</v>
      </c>
      <c r="C35" t="str">
        <f t="shared" si="0"/>
        <v>LHT-Pole3784</v>
      </c>
      <c r="D35" s="208">
        <v>-3.7971205478582202</v>
      </c>
      <c r="E35" s="197">
        <v>103.544347380011</v>
      </c>
      <c r="G35" s="209"/>
    </row>
    <row r="36" spans="1:7" x14ac:dyDescent="0.25">
      <c r="A36" s="8">
        <v>3783</v>
      </c>
      <c r="B36" s="8" t="s">
        <v>3038</v>
      </c>
      <c r="C36" t="str">
        <f t="shared" si="0"/>
        <v>LHT-Pole3783</v>
      </c>
      <c r="D36" s="208">
        <v>-3.7970970071576202</v>
      </c>
      <c r="E36" s="197">
        <v>103.54389781680899</v>
      </c>
      <c r="G36" s="209"/>
    </row>
    <row r="37" spans="1:7" x14ac:dyDescent="0.25">
      <c r="A37" s="8">
        <v>3782</v>
      </c>
      <c r="B37" s="8" t="s">
        <v>3038</v>
      </c>
      <c r="C37" t="str">
        <f t="shared" si="0"/>
        <v>LHT-Pole3782</v>
      </c>
      <c r="D37" s="208">
        <v>-3.7972491174619001</v>
      </c>
      <c r="E37" s="197">
        <v>103.54348640716999</v>
      </c>
      <c r="G37" s="209"/>
    </row>
    <row r="38" spans="1:7" x14ac:dyDescent="0.25">
      <c r="A38" s="8">
        <v>3781</v>
      </c>
      <c r="B38" s="8" t="s">
        <v>3038</v>
      </c>
      <c r="C38" t="str">
        <f t="shared" si="0"/>
        <v>LHT-Pole3781</v>
      </c>
      <c r="D38" s="208">
        <v>-3.7972572834663598</v>
      </c>
      <c r="E38" s="197">
        <v>103.543064469523</v>
      </c>
      <c r="G38" s="209"/>
    </row>
    <row r="39" spans="1:7" x14ac:dyDescent="0.25">
      <c r="A39" s="8">
        <v>3780</v>
      </c>
      <c r="B39" s="8" t="s">
        <v>3038</v>
      </c>
      <c r="C39" t="str">
        <f t="shared" si="0"/>
        <v>LHT-Pole3780</v>
      </c>
      <c r="D39" s="208">
        <v>-3.79724534597222</v>
      </c>
      <c r="E39" s="197">
        <v>103.542620068899</v>
      </c>
      <c r="G39" s="209"/>
    </row>
    <row r="40" spans="1:7" x14ac:dyDescent="0.25">
      <c r="A40" s="8">
        <v>3779</v>
      </c>
      <c r="B40" s="8" t="s">
        <v>3038</v>
      </c>
      <c r="C40" t="str">
        <f t="shared" si="0"/>
        <v>LHT-Pole3779</v>
      </c>
      <c r="D40" s="208">
        <v>-3.7972562984713001</v>
      </c>
      <c r="E40" s="197">
        <v>103.54217002762</v>
      </c>
      <c r="G40" s="209"/>
    </row>
    <row r="41" spans="1:7" x14ac:dyDescent="0.25">
      <c r="A41" s="8">
        <v>3778</v>
      </c>
      <c r="B41" s="8" t="s">
        <v>3038</v>
      </c>
      <c r="C41" t="str">
        <f t="shared" si="0"/>
        <v>LHT-Pole3778</v>
      </c>
      <c r="D41" s="208">
        <v>-3.7973163699019099</v>
      </c>
      <c r="E41" s="197">
        <v>103.541731702744</v>
      </c>
      <c r="G41" s="209"/>
    </row>
    <row r="42" spans="1:7" x14ac:dyDescent="0.25">
      <c r="A42" s="8">
        <v>3777</v>
      </c>
      <c r="B42" s="8" t="s">
        <v>3038</v>
      </c>
      <c r="C42" t="str">
        <f t="shared" si="0"/>
        <v>LHT-Pole3777</v>
      </c>
      <c r="D42" s="208">
        <v>-3.7974060333980599</v>
      </c>
      <c r="E42" s="197">
        <v>103.541298501301</v>
      </c>
      <c r="G42" s="209"/>
    </row>
    <row r="43" spans="1:7" x14ac:dyDescent="0.25">
      <c r="A43" s="8">
        <v>3776</v>
      </c>
      <c r="B43" s="8" t="s">
        <v>3038</v>
      </c>
      <c r="C43" t="str">
        <f t="shared" si="0"/>
        <v>LHT-Pole3776</v>
      </c>
      <c r="D43" s="208">
        <v>-3.7974326712939601</v>
      </c>
      <c r="E43" s="197">
        <v>103.54084910988701</v>
      </c>
      <c r="G43" s="209"/>
    </row>
    <row r="44" spans="1:7" x14ac:dyDescent="0.25">
      <c r="A44" s="8">
        <v>3775</v>
      </c>
      <c r="B44" s="8" t="s">
        <v>3038</v>
      </c>
      <c r="C44" t="str">
        <f t="shared" si="0"/>
        <v>LHT-Pole3775</v>
      </c>
      <c r="D44" s="208">
        <v>-3.7973452526595999</v>
      </c>
      <c r="E44" s="197">
        <v>103.540425890489</v>
      </c>
      <c r="G44" s="209"/>
    </row>
    <row r="45" spans="1:7" x14ac:dyDescent="0.25">
      <c r="A45" s="8">
        <v>3774</v>
      </c>
      <c r="B45" s="8" t="s">
        <v>3038</v>
      </c>
      <c r="C45" t="str">
        <f t="shared" si="0"/>
        <v>LHT-Pole3774</v>
      </c>
      <c r="D45" s="208">
        <v>-3.79712370157455</v>
      </c>
      <c r="E45" s="197">
        <v>103.54003344999199</v>
      </c>
      <c r="G45" s="209"/>
    </row>
    <row r="46" spans="1:7" x14ac:dyDescent="0.25">
      <c r="A46" s="8">
        <v>3773</v>
      </c>
      <c r="B46" s="8" t="s">
        <v>3038</v>
      </c>
      <c r="C46" t="str">
        <f t="shared" si="0"/>
        <v>LHT-Pole3773</v>
      </c>
      <c r="D46" s="208">
        <v>-3.7969021503870102</v>
      </c>
      <c r="E46" s="197">
        <v>103.539641009742</v>
      </c>
      <c r="G46" s="209"/>
    </row>
    <row r="47" spans="1:7" x14ac:dyDescent="0.25">
      <c r="A47" s="8">
        <v>3772</v>
      </c>
      <c r="B47" s="8" t="s">
        <v>3038</v>
      </c>
      <c r="C47" t="str">
        <f t="shared" si="0"/>
        <v>LHT-Pole3772</v>
      </c>
      <c r="D47" s="208">
        <v>-3.7966805990969901</v>
      </c>
      <c r="E47" s="197">
        <v>103.53924856974</v>
      </c>
      <c r="G47" s="209"/>
    </row>
    <row r="48" spans="1:7" x14ac:dyDescent="0.25">
      <c r="A48" s="8">
        <v>3771</v>
      </c>
      <c r="B48" s="8" t="s">
        <v>3038</v>
      </c>
      <c r="C48" t="str">
        <f t="shared" si="0"/>
        <v>LHT-Pole3771</v>
      </c>
      <c r="D48" s="208">
        <v>-3.79667275702456</v>
      </c>
      <c r="E48" s="197">
        <v>103.53881846149299</v>
      </c>
      <c r="G48" s="209"/>
    </row>
    <row r="49" spans="1:7" x14ac:dyDescent="0.25">
      <c r="A49" s="8">
        <v>3770</v>
      </c>
      <c r="B49" s="8" t="s">
        <v>3038</v>
      </c>
      <c r="C49" t="str">
        <f t="shared" si="0"/>
        <v>LHT-Pole3770</v>
      </c>
      <c r="D49" s="208">
        <v>-3.79674549181457</v>
      </c>
      <c r="E49" s="197">
        <v>103.538374150737</v>
      </c>
      <c r="G49" s="209"/>
    </row>
    <row r="50" spans="1:7" x14ac:dyDescent="0.25">
      <c r="A50" s="8">
        <v>3769</v>
      </c>
      <c r="B50" s="8" t="s">
        <v>3038</v>
      </c>
      <c r="C50" t="str">
        <f t="shared" si="0"/>
        <v>LHT-Pole3769</v>
      </c>
      <c r="D50" s="208">
        <v>-3.7968182263462502</v>
      </c>
      <c r="E50" s="197">
        <v>103.537929839992</v>
      </c>
      <c r="G50" s="209"/>
    </row>
    <row r="51" spans="1:7" x14ac:dyDescent="0.25">
      <c r="A51" s="8">
        <v>3768</v>
      </c>
      <c r="B51" s="8" t="s">
        <v>3038</v>
      </c>
      <c r="C51" t="str">
        <f t="shared" si="0"/>
        <v>LHT-Pole3768</v>
      </c>
      <c r="D51" s="208">
        <v>-3.7972312803807</v>
      </c>
      <c r="E51" s="197">
        <v>103.537975630105</v>
      </c>
      <c r="G51" s="209"/>
    </row>
    <row r="52" spans="1:7" x14ac:dyDescent="0.25">
      <c r="A52" s="8">
        <v>3767</v>
      </c>
      <c r="B52" s="8" t="s">
        <v>3038</v>
      </c>
      <c r="C52" t="str">
        <f t="shared" si="0"/>
        <v>LHT-Pole3767</v>
      </c>
      <c r="D52" s="208">
        <v>-3.7976123107193298</v>
      </c>
      <c r="E52" s="197">
        <v>103.537744942133</v>
      </c>
      <c r="G52" s="209"/>
    </row>
    <row r="53" spans="1:7" x14ac:dyDescent="0.25">
      <c r="A53" s="8">
        <v>3766</v>
      </c>
      <c r="B53" s="8" t="s">
        <v>3038</v>
      </c>
      <c r="C53" t="str">
        <f t="shared" si="0"/>
        <v>LHT-Pole3766</v>
      </c>
      <c r="D53" s="208">
        <v>-3.7979062784761899</v>
      </c>
      <c r="E53" s="197">
        <v>103.537419331668</v>
      </c>
      <c r="G53" s="209"/>
    </row>
    <row r="54" spans="1:7" x14ac:dyDescent="0.25">
      <c r="A54" s="8">
        <v>3765</v>
      </c>
      <c r="B54" s="8" t="s">
        <v>3038</v>
      </c>
      <c r="C54" t="str">
        <f t="shared" si="0"/>
        <v>LHT-Pole3765</v>
      </c>
      <c r="D54" s="208">
        <v>-3.7982945155908099</v>
      </c>
      <c r="E54" s="197">
        <v>103.53719554352701</v>
      </c>
      <c r="G54" s="209"/>
    </row>
    <row r="55" spans="1:7" x14ac:dyDescent="0.25">
      <c r="A55" s="8">
        <v>3764</v>
      </c>
      <c r="B55" s="8" t="s">
        <v>3038</v>
      </c>
      <c r="C55" t="str">
        <f t="shared" si="0"/>
        <v>LHT-Pole3764</v>
      </c>
      <c r="D55" s="208">
        <v>-3.7986347557180702</v>
      </c>
      <c r="E55" s="197">
        <v>103.53691058386499</v>
      </c>
      <c r="G55" s="209"/>
    </row>
    <row r="56" spans="1:7" x14ac:dyDescent="0.25">
      <c r="A56" s="8">
        <v>3763</v>
      </c>
      <c r="B56" s="8" t="s">
        <v>3038</v>
      </c>
      <c r="C56" t="str">
        <f t="shared" si="0"/>
        <v>LHT-Pole3763</v>
      </c>
      <c r="D56" s="208">
        <v>-3.7990256989089199</v>
      </c>
      <c r="E56" s="197">
        <v>103.53668434311101</v>
      </c>
      <c r="G56" s="209"/>
    </row>
    <row r="57" spans="1:7" x14ac:dyDescent="0.25">
      <c r="A57" s="8">
        <v>3762</v>
      </c>
      <c r="B57" s="8" t="s">
        <v>3038</v>
      </c>
      <c r="C57" t="str">
        <f t="shared" si="0"/>
        <v>LHT-Pole3762</v>
      </c>
      <c r="D57" s="208">
        <v>-3.7994166419578099</v>
      </c>
      <c r="E57" s="197">
        <v>103.536458102108</v>
      </c>
      <c r="G57" s="209"/>
    </row>
    <row r="58" spans="1:7" x14ac:dyDescent="0.25">
      <c r="A58" s="8">
        <v>3761</v>
      </c>
      <c r="B58" s="8" t="s">
        <v>3038</v>
      </c>
      <c r="C58" t="str">
        <f t="shared" si="0"/>
        <v>LHT-Pole3761</v>
      </c>
      <c r="D58" s="208">
        <v>-3.7997430287466401</v>
      </c>
      <c r="E58" s="197">
        <v>103.53615674917</v>
      </c>
      <c r="G58" s="209"/>
    </row>
    <row r="59" spans="1:7" x14ac:dyDescent="0.25">
      <c r="A59" s="8">
        <v>3760</v>
      </c>
      <c r="B59" s="8" t="s">
        <v>3038</v>
      </c>
      <c r="C59" t="str">
        <f t="shared" si="0"/>
        <v>LHT-Pole3760</v>
      </c>
      <c r="D59" s="208">
        <v>-3.8000992753838201</v>
      </c>
      <c r="E59" s="197">
        <v>103.53587948002099</v>
      </c>
      <c r="G59" s="209"/>
    </row>
    <row r="60" spans="1:7" x14ac:dyDescent="0.25">
      <c r="A60" s="8">
        <v>3759</v>
      </c>
      <c r="B60" s="8" t="s">
        <v>3038</v>
      </c>
      <c r="C60" t="str">
        <f t="shared" si="0"/>
        <v>LHT-Pole3759</v>
      </c>
      <c r="D60" s="208">
        <v>-3.8004679077753201</v>
      </c>
      <c r="E60" s="197">
        <v>103.53582103268801</v>
      </c>
      <c r="G60" s="209"/>
    </row>
    <row r="61" spans="1:7" x14ac:dyDescent="0.25">
      <c r="A61" s="8">
        <v>3758</v>
      </c>
      <c r="B61" s="8" t="s">
        <v>3038</v>
      </c>
      <c r="C61" t="str">
        <f t="shared" si="0"/>
        <v>LHT-Pole3758</v>
      </c>
      <c r="D61" s="208">
        <v>-3.8008531880941998</v>
      </c>
      <c r="E61" s="197">
        <v>103.536056704752</v>
      </c>
      <c r="G61" s="209"/>
    </row>
    <row r="62" spans="1:7" x14ac:dyDescent="0.25">
      <c r="A62" s="8">
        <v>3757</v>
      </c>
      <c r="B62" s="8" t="s">
        <v>3038</v>
      </c>
      <c r="C62" t="str">
        <f t="shared" si="0"/>
        <v>LHT-Pole3757</v>
      </c>
      <c r="D62" s="208">
        <v>-3.80123846842636</v>
      </c>
      <c r="E62" s="197">
        <v>103.536292376985</v>
      </c>
      <c r="G62" s="209"/>
    </row>
    <row r="63" spans="1:7" x14ac:dyDescent="0.25">
      <c r="A63" s="8">
        <v>3756</v>
      </c>
      <c r="B63" s="8" t="s">
        <v>3038</v>
      </c>
      <c r="C63" t="str">
        <f t="shared" si="0"/>
        <v>LHT-Pole3756</v>
      </c>
      <c r="D63" s="208">
        <v>-3.8016237487717399</v>
      </c>
      <c r="E63" s="197">
        <v>103.53652804938601</v>
      </c>
      <c r="G63" s="209"/>
    </row>
    <row r="64" spans="1:7" x14ac:dyDescent="0.25">
      <c r="A64" s="8">
        <v>3755</v>
      </c>
      <c r="B64" s="8" t="s">
        <v>3038</v>
      </c>
      <c r="C64" t="str">
        <f t="shared" si="0"/>
        <v>LHT-Pole3755</v>
      </c>
      <c r="D64" s="208">
        <v>-3.8020090291303701</v>
      </c>
      <c r="E64" s="197">
        <v>103.536763721955</v>
      </c>
      <c r="G64" s="209"/>
    </row>
    <row r="65" spans="1:7" x14ac:dyDescent="0.25">
      <c r="A65" s="8">
        <v>3754</v>
      </c>
      <c r="B65" s="8" t="s">
        <v>3038</v>
      </c>
      <c r="C65" t="str">
        <f t="shared" si="0"/>
        <v>LHT-Pole3754</v>
      </c>
      <c r="D65" s="208">
        <v>-3.8023943095021999</v>
      </c>
      <c r="E65" s="197">
        <v>103.536999394693</v>
      </c>
      <c r="G65" s="209"/>
    </row>
    <row r="66" spans="1:7" x14ac:dyDescent="0.25">
      <c r="A66" s="8">
        <v>3753</v>
      </c>
      <c r="B66" s="8" t="s">
        <v>3038</v>
      </c>
      <c r="C66" t="str">
        <f t="shared" ref="C66:C129" si="1">B66 &amp; "-Pole" &amp; A66</f>
        <v>LHT-Pole3753</v>
      </c>
      <c r="D66" s="208">
        <v>-3.8027881839877198</v>
      </c>
      <c r="E66" s="197">
        <v>103.537220538418</v>
      </c>
      <c r="G66" s="209"/>
    </row>
    <row r="67" spans="1:7" x14ac:dyDescent="0.25">
      <c r="A67" s="8">
        <v>3752</v>
      </c>
      <c r="B67" s="8" t="s">
        <v>3038</v>
      </c>
      <c r="C67" t="str">
        <f t="shared" si="1"/>
        <v>LHT-Pole3752</v>
      </c>
      <c r="D67" s="208">
        <v>-3.8031820830189198</v>
      </c>
      <c r="E67" s="197">
        <v>103.537441640829</v>
      </c>
      <c r="G67" s="209"/>
    </row>
    <row r="68" spans="1:7" x14ac:dyDescent="0.25">
      <c r="A68" s="8">
        <v>3751</v>
      </c>
      <c r="B68" s="8" t="s">
        <v>3038</v>
      </c>
      <c r="C68" t="str">
        <f t="shared" si="1"/>
        <v>LHT-Pole3751</v>
      </c>
      <c r="D68" s="208">
        <v>-3.8035759820675699</v>
      </c>
      <c r="E68" s="197">
        <v>103.53766274339399</v>
      </c>
      <c r="G68" s="209"/>
    </row>
    <row r="69" spans="1:7" x14ac:dyDescent="0.25">
      <c r="A69" s="8">
        <v>3750</v>
      </c>
      <c r="B69" s="8" t="s">
        <v>3038</v>
      </c>
      <c r="C69" t="str">
        <f t="shared" si="1"/>
        <v>LHT-Pole3750</v>
      </c>
      <c r="D69" s="208">
        <v>-3.8050541816009402</v>
      </c>
      <c r="E69" s="197">
        <v>103.53884622340399</v>
      </c>
      <c r="G69" s="209"/>
    </row>
    <row r="70" spans="1:7" x14ac:dyDescent="0.25">
      <c r="A70" s="8">
        <v>3749</v>
      </c>
      <c r="B70" s="8" t="s">
        <v>3038</v>
      </c>
      <c r="C70" t="str">
        <f t="shared" si="1"/>
        <v>LHT-Pole3749</v>
      </c>
      <c r="D70" s="208">
        <v>-3.8052196509688301</v>
      </c>
      <c r="E70" s="197">
        <v>103.538608352642</v>
      </c>
      <c r="G70" s="209"/>
    </row>
    <row r="71" spans="1:7" x14ac:dyDescent="0.25">
      <c r="A71" s="8">
        <v>3748</v>
      </c>
      <c r="B71" s="8" t="s">
        <v>3038</v>
      </c>
      <c r="C71" t="str">
        <f t="shared" si="1"/>
        <v>LHT-Pole3748</v>
      </c>
      <c r="D71" s="208">
        <v>-3.8056102146279298</v>
      </c>
      <c r="E71" s="197">
        <v>103.538834803795</v>
      </c>
      <c r="G71" s="209"/>
    </row>
    <row r="72" spans="1:7" x14ac:dyDescent="0.25">
      <c r="A72" s="8">
        <v>3747</v>
      </c>
      <c r="B72" s="8" t="s">
        <v>3038</v>
      </c>
      <c r="C72" t="str">
        <f t="shared" si="1"/>
        <v>LHT-Pole3747</v>
      </c>
      <c r="D72" s="208">
        <v>-3.8058943862247498</v>
      </c>
      <c r="E72" s="197">
        <v>103.53901326012</v>
      </c>
      <c r="G72" s="209"/>
    </row>
    <row r="73" spans="1:7" x14ac:dyDescent="0.25">
      <c r="A73" s="8">
        <v>3746</v>
      </c>
      <c r="B73" s="8" t="s">
        <v>3038</v>
      </c>
      <c r="C73" t="str">
        <f t="shared" si="1"/>
        <v>LHT-Pole3746</v>
      </c>
      <c r="D73" s="208">
        <v>-3.80624696469518</v>
      </c>
      <c r="E73" s="197">
        <v>103.539220969685</v>
      </c>
      <c r="G73" s="209"/>
    </row>
    <row r="74" spans="1:7" x14ac:dyDescent="0.25">
      <c r="A74" s="8">
        <v>3745</v>
      </c>
      <c r="B74" s="8" t="s">
        <v>3038</v>
      </c>
      <c r="C74" t="str">
        <f t="shared" si="1"/>
        <v>LHT-Pole3745</v>
      </c>
      <c r="D74" s="208">
        <v>-3.80661299455722</v>
      </c>
      <c r="E74" s="197">
        <v>103.53944050644699</v>
      </c>
      <c r="G74" s="209"/>
    </row>
    <row r="75" spans="1:7" x14ac:dyDescent="0.25">
      <c r="A75" s="8">
        <v>3744</v>
      </c>
      <c r="B75" s="8" t="s">
        <v>3038</v>
      </c>
      <c r="C75" t="str">
        <f t="shared" si="1"/>
        <v>LHT-Pole3744</v>
      </c>
      <c r="D75" s="208">
        <v>-3.8070172504445599</v>
      </c>
      <c r="E75" s="197">
        <v>103.539693695408</v>
      </c>
      <c r="G75" s="209"/>
    </row>
    <row r="76" spans="1:7" x14ac:dyDescent="0.25">
      <c r="A76" s="8">
        <v>3743</v>
      </c>
      <c r="B76" s="8" t="s">
        <v>3038</v>
      </c>
      <c r="C76" t="str">
        <f t="shared" si="1"/>
        <v>LHT-Pole3743</v>
      </c>
      <c r="D76" s="208">
        <v>-3.8074759407368499</v>
      </c>
      <c r="E76" s="197">
        <v>103.53998879781901</v>
      </c>
      <c r="G76" s="209"/>
    </row>
    <row r="77" spans="1:7" x14ac:dyDescent="0.25">
      <c r="A77" s="8">
        <v>3742</v>
      </c>
      <c r="B77" s="8" t="s">
        <v>3038</v>
      </c>
      <c r="C77" t="str">
        <f t="shared" si="1"/>
        <v>LHT-Pole3742</v>
      </c>
      <c r="D77" s="208">
        <v>-3.8077891233687202</v>
      </c>
      <c r="E77" s="197">
        <v>103.540210083948</v>
      </c>
      <c r="G77" s="209"/>
    </row>
    <row r="78" spans="1:7" x14ac:dyDescent="0.25">
      <c r="A78" s="8">
        <v>3741</v>
      </c>
      <c r="B78" s="8" t="s">
        <v>3038</v>
      </c>
      <c r="C78" t="str">
        <f t="shared" si="1"/>
        <v>LHT-Pole3741</v>
      </c>
      <c r="D78" s="208">
        <v>-3.80803294325335</v>
      </c>
      <c r="E78" s="197">
        <v>103.54038947485</v>
      </c>
      <c r="G78" s="209"/>
    </row>
    <row r="79" spans="1:7" x14ac:dyDescent="0.25">
      <c r="A79" s="8">
        <v>3740</v>
      </c>
      <c r="B79" s="8" t="s">
        <v>3038</v>
      </c>
      <c r="C79" t="str">
        <f t="shared" si="1"/>
        <v>LHT-Pole3740</v>
      </c>
      <c r="D79" s="208">
        <v>-3.8084207240710399</v>
      </c>
      <c r="E79" s="197">
        <v>103.54069255535801</v>
      </c>
      <c r="G79" s="209"/>
    </row>
    <row r="80" spans="1:7" x14ac:dyDescent="0.25">
      <c r="A80" s="8">
        <v>3739</v>
      </c>
      <c r="B80" s="8" t="s">
        <v>3038</v>
      </c>
      <c r="C80" t="str">
        <f t="shared" si="1"/>
        <v>LHT-Pole3739</v>
      </c>
      <c r="D80" s="208">
        <v>-3.8087282012053398</v>
      </c>
      <c r="E80" s="197">
        <v>103.54094191095299</v>
      </c>
      <c r="G80" s="209"/>
    </row>
    <row r="81" spans="1:7" x14ac:dyDescent="0.25">
      <c r="A81" s="8">
        <v>3738</v>
      </c>
      <c r="B81" s="8" t="s">
        <v>3038</v>
      </c>
      <c r="C81" t="str">
        <f t="shared" si="1"/>
        <v>LHT-Pole3738</v>
      </c>
      <c r="D81" s="208">
        <v>-3.8089315877597798</v>
      </c>
      <c r="E81" s="197">
        <v>103.541106984016</v>
      </c>
      <c r="G81" s="209"/>
    </row>
    <row r="82" spans="1:7" x14ac:dyDescent="0.25">
      <c r="A82" s="8">
        <v>3737</v>
      </c>
      <c r="B82" s="8" t="s">
        <v>3038</v>
      </c>
      <c r="C82" t="str">
        <f t="shared" si="1"/>
        <v>LHT-Pole3737</v>
      </c>
      <c r="D82" s="208">
        <v>-3.8092166222884498</v>
      </c>
      <c r="E82" s="197">
        <v>103.54134204805401</v>
      </c>
      <c r="G82" s="209"/>
    </row>
    <row r="83" spans="1:7" x14ac:dyDescent="0.25">
      <c r="A83" s="8">
        <v>3736</v>
      </c>
      <c r="B83" s="8" t="s">
        <v>3038</v>
      </c>
      <c r="C83" t="str">
        <f t="shared" si="1"/>
        <v>LHT-Pole3736</v>
      </c>
      <c r="D83" s="208">
        <v>-3.8095127279397998</v>
      </c>
      <c r="E83" s="197">
        <v>103.54158853734501</v>
      </c>
      <c r="G83" s="209"/>
    </row>
    <row r="84" spans="1:7" x14ac:dyDescent="0.25">
      <c r="A84" s="8">
        <v>3735</v>
      </c>
      <c r="B84" s="8" t="s">
        <v>3038</v>
      </c>
      <c r="C84" t="str">
        <f t="shared" si="1"/>
        <v>LHT-Pole3735</v>
      </c>
      <c r="D84" s="208">
        <v>-3.8098431803550699</v>
      </c>
      <c r="E84" s="197">
        <v>103.54185701068199</v>
      </c>
      <c r="G84" s="209"/>
    </row>
    <row r="85" spans="1:7" x14ac:dyDescent="0.25">
      <c r="A85" s="8">
        <v>3734</v>
      </c>
      <c r="B85" s="8" t="s">
        <v>3038</v>
      </c>
      <c r="C85" t="str">
        <f t="shared" si="1"/>
        <v>LHT-Pole3734</v>
      </c>
      <c r="D85" s="208">
        <v>-3.8101454408142801</v>
      </c>
      <c r="E85" s="197">
        <v>103.54212848032</v>
      </c>
      <c r="G85" s="209"/>
    </row>
    <row r="86" spans="1:7" x14ac:dyDescent="0.25">
      <c r="A86" s="8">
        <v>3733</v>
      </c>
      <c r="B86" s="8" t="s">
        <v>3038</v>
      </c>
      <c r="C86" t="str">
        <f t="shared" si="1"/>
        <v>LHT-Pole3733</v>
      </c>
      <c r="D86" s="208">
        <v>-3.8103812803141999</v>
      </c>
      <c r="E86" s="197">
        <v>103.542320301115</v>
      </c>
      <c r="G86" s="209"/>
    </row>
    <row r="87" spans="1:7" x14ac:dyDescent="0.25">
      <c r="A87" s="8">
        <v>3732</v>
      </c>
      <c r="B87" s="8" t="s">
        <v>3038</v>
      </c>
      <c r="C87" t="str">
        <f t="shared" si="1"/>
        <v>LHT-Pole3732</v>
      </c>
      <c r="D87" s="208">
        <v>-3.8107824242923298</v>
      </c>
      <c r="E87" s="197">
        <v>103.54263200648499</v>
      </c>
      <c r="G87" s="209"/>
    </row>
    <row r="88" spans="1:7" x14ac:dyDescent="0.25">
      <c r="A88" s="8">
        <v>3731</v>
      </c>
      <c r="B88" s="8" t="s">
        <v>3038</v>
      </c>
      <c r="C88" t="str">
        <f t="shared" si="1"/>
        <v>LHT-Pole3731</v>
      </c>
      <c r="D88" s="208">
        <v>-3.8110278652705398</v>
      </c>
      <c r="E88" s="197">
        <v>103.54283602914001</v>
      </c>
      <c r="G88" s="209"/>
    </row>
    <row r="89" spans="1:7" x14ac:dyDescent="0.25">
      <c r="A89" s="8">
        <v>3730</v>
      </c>
      <c r="B89" s="8" t="s">
        <v>3038</v>
      </c>
      <c r="C89" t="str">
        <f t="shared" si="1"/>
        <v>LHT-Pole3730</v>
      </c>
      <c r="D89" s="208">
        <v>-3.8113913566123401</v>
      </c>
      <c r="E89" s="197">
        <v>103.54311316048801</v>
      </c>
      <c r="G89" s="209"/>
    </row>
    <row r="90" spans="1:7" x14ac:dyDescent="0.25">
      <c r="A90" s="8">
        <v>3729</v>
      </c>
      <c r="B90" s="8" t="s">
        <v>3038</v>
      </c>
      <c r="C90" t="str">
        <f t="shared" si="1"/>
        <v>LHT-Pole3729</v>
      </c>
      <c r="D90" s="208">
        <v>-3.81161100296961</v>
      </c>
      <c r="E90" s="197">
        <v>103.543301715195</v>
      </c>
      <c r="G90" s="209"/>
    </row>
    <row r="91" spans="1:7" x14ac:dyDescent="0.25">
      <c r="A91" s="8">
        <v>3728</v>
      </c>
      <c r="B91" s="8" t="s">
        <v>3038</v>
      </c>
      <c r="C91" t="str">
        <f t="shared" si="1"/>
        <v>LHT-Pole3728</v>
      </c>
      <c r="D91" s="208">
        <v>-3.8118508573990302</v>
      </c>
      <c r="E91" s="197">
        <v>103.543522357497</v>
      </c>
      <c r="G91" s="209"/>
    </row>
    <row r="92" spans="1:7" x14ac:dyDescent="0.25">
      <c r="A92" s="8">
        <v>3727</v>
      </c>
      <c r="B92" s="8" t="s">
        <v>3038</v>
      </c>
      <c r="C92" t="str">
        <f t="shared" si="1"/>
        <v>LHT-Pole3727</v>
      </c>
      <c r="D92" s="208">
        <v>-3.8120438586968399</v>
      </c>
      <c r="E92" s="197">
        <v>103.54370131877501</v>
      </c>
      <c r="G92" s="209"/>
    </row>
    <row r="93" spans="1:7" x14ac:dyDescent="0.25">
      <c r="A93" s="8">
        <v>3726</v>
      </c>
      <c r="B93" s="8" t="s">
        <v>3038</v>
      </c>
      <c r="C93" t="str">
        <f t="shared" si="1"/>
        <v>LHT-Pole3726</v>
      </c>
      <c r="D93" s="208">
        <v>-3.8102238468445102</v>
      </c>
      <c r="E93" s="197">
        <v>103.54207061561399</v>
      </c>
      <c r="G93" s="209"/>
    </row>
    <row r="94" spans="1:7" x14ac:dyDescent="0.25">
      <c r="A94" s="8">
        <v>3725</v>
      </c>
      <c r="B94" s="8" t="s">
        <v>3038</v>
      </c>
      <c r="C94" t="str">
        <f t="shared" si="1"/>
        <v>LHT-Pole3725</v>
      </c>
      <c r="D94" s="208">
        <v>-3.81038415972154</v>
      </c>
      <c r="E94" s="197">
        <v>103.541726891389</v>
      </c>
      <c r="G94" s="209"/>
    </row>
    <row r="95" spans="1:7" x14ac:dyDescent="0.25">
      <c r="A95" s="8">
        <v>3724</v>
      </c>
      <c r="B95" s="8" t="s">
        <v>3038</v>
      </c>
      <c r="C95" t="str">
        <f t="shared" si="1"/>
        <v>LHT-Pole3724</v>
      </c>
      <c r="D95" s="208">
        <v>-3.81045248979119</v>
      </c>
      <c r="E95" s="197">
        <v>103.54128966364</v>
      </c>
      <c r="G95" s="209"/>
    </row>
    <row r="96" spans="1:7" x14ac:dyDescent="0.25">
      <c r="A96" s="8">
        <v>3723</v>
      </c>
      <c r="B96" s="8" t="s">
        <v>3038</v>
      </c>
      <c r="C96" t="str">
        <f t="shared" si="1"/>
        <v>LHT-Pole3723</v>
      </c>
      <c r="D96" s="208">
        <v>-3.8104892829033701</v>
      </c>
      <c r="E96" s="197">
        <v>103.540845851136</v>
      </c>
      <c r="G96" s="209"/>
    </row>
    <row r="97" spans="1:7" x14ac:dyDescent="0.25">
      <c r="A97" s="8">
        <v>3722</v>
      </c>
      <c r="B97" s="8" t="s">
        <v>3038</v>
      </c>
      <c r="C97" t="str">
        <f t="shared" si="1"/>
        <v>LHT-Pole3722</v>
      </c>
      <c r="D97" s="208">
        <v>-3.8105759893031901</v>
      </c>
      <c r="E97" s="197">
        <v>103.540373316578</v>
      </c>
      <c r="G97" s="209"/>
    </row>
    <row r="98" spans="1:7" x14ac:dyDescent="0.25">
      <c r="A98" s="8">
        <v>3721</v>
      </c>
      <c r="B98" s="8" t="s">
        <v>3038</v>
      </c>
      <c r="C98" t="str">
        <f t="shared" si="1"/>
        <v>LHT-Pole3721</v>
      </c>
      <c r="D98" s="208">
        <v>-3.81073357357951</v>
      </c>
      <c r="E98" s="197">
        <v>103.539952594395</v>
      </c>
      <c r="G98" s="209"/>
    </row>
    <row r="99" spans="1:7" x14ac:dyDescent="0.25">
      <c r="A99" s="8">
        <v>3720</v>
      </c>
      <c r="B99" s="8" t="s">
        <v>3038</v>
      </c>
      <c r="C99" t="str">
        <f t="shared" si="1"/>
        <v>LHT-Pole3720</v>
      </c>
      <c r="D99" s="208">
        <v>-3.8109533711707599</v>
      </c>
      <c r="E99" s="197">
        <v>103.53956104676</v>
      </c>
      <c r="G99" s="209"/>
    </row>
    <row r="100" spans="1:7" x14ac:dyDescent="0.25">
      <c r="A100" s="8">
        <v>3719</v>
      </c>
      <c r="B100" s="8" t="s">
        <v>3038</v>
      </c>
      <c r="C100" t="str">
        <f t="shared" si="1"/>
        <v>LHT-Pole3719</v>
      </c>
      <c r="D100" s="208">
        <v>-3.8111969570293902</v>
      </c>
      <c r="E100" s="197">
        <v>103.539181762724</v>
      </c>
      <c r="G100" s="209"/>
    </row>
    <row r="101" spans="1:7" x14ac:dyDescent="0.25">
      <c r="A101" s="8">
        <v>3718</v>
      </c>
      <c r="B101" s="8" t="s">
        <v>3038</v>
      </c>
      <c r="C101" t="str">
        <f t="shared" si="1"/>
        <v>LHT-Pole3718</v>
      </c>
      <c r="D101" s="208">
        <v>-3.8114006667587699</v>
      </c>
      <c r="E101" s="197">
        <v>103.538780815522</v>
      </c>
      <c r="G101" s="209"/>
    </row>
    <row r="102" spans="1:7" x14ac:dyDescent="0.25">
      <c r="A102" s="8">
        <v>3717</v>
      </c>
      <c r="B102" s="8" t="s">
        <v>3038</v>
      </c>
      <c r="C102" t="str">
        <f t="shared" si="1"/>
        <v>LHT-Pole3717</v>
      </c>
      <c r="D102" s="208">
        <v>-3.81158773059372</v>
      </c>
      <c r="E102" s="197">
        <v>103.53837096922599</v>
      </c>
      <c r="G102" s="209"/>
    </row>
    <row r="103" spans="1:7" x14ac:dyDescent="0.25">
      <c r="A103" s="8">
        <v>3716</v>
      </c>
      <c r="B103" s="8" t="s">
        <v>3038</v>
      </c>
      <c r="C103" t="str">
        <f t="shared" si="1"/>
        <v>LHT-Pole3716</v>
      </c>
      <c r="D103" s="208">
        <v>-3.81177107115689</v>
      </c>
      <c r="E103" s="197">
        <v>103.537959450561</v>
      </c>
      <c r="G103" s="209"/>
    </row>
    <row r="104" spans="1:7" x14ac:dyDescent="0.25">
      <c r="A104" s="8">
        <v>3715</v>
      </c>
      <c r="B104" s="8" t="s">
        <v>3038</v>
      </c>
      <c r="C104" t="str">
        <f t="shared" si="1"/>
        <v>LHT-Pole3715</v>
      </c>
      <c r="D104" s="208">
        <v>-3.8118964254065602</v>
      </c>
      <c r="E104" s="197">
        <v>103.537534243751</v>
      </c>
      <c r="G104" s="209"/>
    </row>
    <row r="105" spans="1:7" x14ac:dyDescent="0.25">
      <c r="A105" s="8">
        <v>3714</v>
      </c>
      <c r="B105" s="8" t="s">
        <v>3038</v>
      </c>
      <c r="C105" t="str">
        <f t="shared" si="1"/>
        <v>LHT-Pole3714</v>
      </c>
      <c r="D105" s="208">
        <v>-3.8119181987236801</v>
      </c>
      <c r="E105" s="197">
        <v>103.537084585974</v>
      </c>
      <c r="G105" s="209"/>
    </row>
    <row r="106" spans="1:7" x14ac:dyDescent="0.25">
      <c r="A106" s="8">
        <v>3713</v>
      </c>
      <c r="B106" s="8" t="s">
        <v>3038</v>
      </c>
      <c r="C106" t="str">
        <f t="shared" si="1"/>
        <v>LHT-Pole3713</v>
      </c>
      <c r="D106" s="208">
        <v>-3.8119386863976401</v>
      </c>
      <c r="E106" s="197">
        <v>103.536634913661</v>
      </c>
      <c r="G106" s="209"/>
    </row>
    <row r="107" spans="1:7" x14ac:dyDescent="0.25">
      <c r="A107" s="8">
        <v>3712</v>
      </c>
      <c r="B107" s="8" t="s">
        <v>3038</v>
      </c>
      <c r="C107" t="str">
        <f t="shared" si="1"/>
        <v>LHT-Pole3712</v>
      </c>
      <c r="D107" s="208">
        <v>-3.8119272268416</v>
      </c>
      <c r="E107" s="197">
        <v>103.536184878474</v>
      </c>
      <c r="G107" s="209"/>
    </row>
    <row r="108" spans="1:7" x14ac:dyDescent="0.25">
      <c r="A108" s="8">
        <v>3711</v>
      </c>
      <c r="B108" s="8" t="s">
        <v>3038</v>
      </c>
      <c r="C108" t="str">
        <f t="shared" si="1"/>
        <v>LHT-Pole3711</v>
      </c>
      <c r="D108" s="208">
        <v>-3.8117154677866898</v>
      </c>
      <c r="E108" s="197">
        <v>103.535797003312</v>
      </c>
      <c r="G108" s="209"/>
    </row>
    <row r="109" spans="1:7" x14ac:dyDescent="0.25">
      <c r="A109" s="8">
        <v>3710</v>
      </c>
      <c r="B109" s="8" t="s">
        <v>3038</v>
      </c>
      <c r="C109" t="str">
        <f t="shared" si="1"/>
        <v>LHT-Pole3710</v>
      </c>
      <c r="D109" s="208">
        <v>-3.8114359589038602</v>
      </c>
      <c r="E109" s="197">
        <v>103.535443911147</v>
      </c>
      <c r="G109" s="209"/>
    </row>
    <row r="110" spans="1:7" x14ac:dyDescent="0.25">
      <c r="A110" s="8">
        <v>3709</v>
      </c>
      <c r="B110" s="8" t="s">
        <v>3038</v>
      </c>
      <c r="C110" t="str">
        <f t="shared" si="1"/>
        <v>LHT-Pole3709</v>
      </c>
      <c r="D110" s="208">
        <v>-3.8112487975104101</v>
      </c>
      <c r="E110" s="197">
        <v>103.535172426005</v>
      </c>
      <c r="G110" s="209"/>
    </row>
    <row r="111" spans="1:7" x14ac:dyDescent="0.25">
      <c r="A111" s="8">
        <v>3708</v>
      </c>
      <c r="B111" s="8" t="s">
        <v>3038</v>
      </c>
      <c r="C111" t="str">
        <f t="shared" si="1"/>
        <v>LHT-Pole3708</v>
      </c>
      <c r="D111" s="208">
        <v>-3.8116798020410299</v>
      </c>
      <c r="E111" s="197">
        <v>103.534972249445</v>
      </c>
      <c r="G111" s="209"/>
    </row>
    <row r="112" spans="1:7" x14ac:dyDescent="0.25">
      <c r="A112" s="8">
        <v>3707</v>
      </c>
      <c r="B112" s="8" t="s">
        <v>3038</v>
      </c>
      <c r="C112" t="str">
        <f t="shared" si="1"/>
        <v>LHT-Pole3707</v>
      </c>
      <c r="D112" s="208">
        <v>-3.8121475993968601</v>
      </c>
      <c r="E112" s="197">
        <v>103.534748367766</v>
      </c>
      <c r="G112" s="209"/>
    </row>
    <row r="113" spans="1:7" x14ac:dyDescent="0.25">
      <c r="A113" s="8">
        <v>3706</v>
      </c>
      <c r="B113" s="8" t="s">
        <v>3038</v>
      </c>
      <c r="C113" t="str">
        <f t="shared" si="1"/>
        <v>LHT-Pole3706</v>
      </c>
      <c r="D113" s="208">
        <v>-3.8125859113293199</v>
      </c>
      <c r="E113" s="197">
        <v>103.534554958988</v>
      </c>
      <c r="G113" s="209"/>
    </row>
    <row r="114" spans="1:7" x14ac:dyDescent="0.25">
      <c r="A114" s="8">
        <v>3705</v>
      </c>
      <c r="B114" s="8" t="s">
        <v>3038</v>
      </c>
      <c r="C114" t="str">
        <f t="shared" si="1"/>
        <v>LHT-Pole3705</v>
      </c>
      <c r="D114" s="208">
        <v>-3.8129986479579898</v>
      </c>
      <c r="E114" s="197">
        <v>103.534371037805</v>
      </c>
      <c r="G114" s="209"/>
    </row>
    <row r="115" spans="1:7" x14ac:dyDescent="0.25">
      <c r="A115" s="8">
        <v>3704</v>
      </c>
      <c r="B115" s="8" t="s">
        <v>3038</v>
      </c>
      <c r="C115" t="str">
        <f t="shared" si="1"/>
        <v>LHT-Pole3704</v>
      </c>
      <c r="D115" s="208">
        <v>-3.81341138447543</v>
      </c>
      <c r="E115" s="197">
        <v>103.534187116387</v>
      </c>
      <c r="G115" s="209"/>
    </row>
    <row r="116" spans="1:7" x14ac:dyDescent="0.25">
      <c r="A116" s="8">
        <v>3703</v>
      </c>
      <c r="B116" s="8" t="s">
        <v>3038</v>
      </c>
      <c r="C116" t="str">
        <f t="shared" si="1"/>
        <v>LHT-Pole3703</v>
      </c>
      <c r="D116" s="208">
        <v>-3.81382412088159</v>
      </c>
      <c r="E116" s="197">
        <v>103.534003194733</v>
      </c>
      <c r="G116" s="209"/>
    </row>
    <row r="117" spans="1:7" x14ac:dyDescent="0.25">
      <c r="A117" s="8">
        <v>3702</v>
      </c>
      <c r="B117" s="8" t="s">
        <v>3038</v>
      </c>
      <c r="C117" t="str">
        <f t="shared" si="1"/>
        <v>LHT-Pole3702</v>
      </c>
      <c r="D117" s="208">
        <v>-3.8143814596648902</v>
      </c>
      <c r="E117" s="197">
        <v>103.533753630738</v>
      </c>
      <c r="G117" s="209"/>
    </row>
    <row r="118" spans="1:7" x14ac:dyDescent="0.25">
      <c r="A118" s="8">
        <v>3701</v>
      </c>
      <c r="B118" s="8" t="s">
        <v>3038</v>
      </c>
      <c r="C118" t="str">
        <f t="shared" si="1"/>
        <v>LHT-Pole3701</v>
      </c>
      <c r="D118" s="208">
        <v>-3.8149280975286501</v>
      </c>
      <c r="E118" s="197">
        <v>103.53351306768</v>
      </c>
      <c r="G118" s="209"/>
    </row>
    <row r="119" spans="1:7" x14ac:dyDescent="0.25">
      <c r="A119" s="8">
        <v>3700</v>
      </c>
      <c r="B119" s="8" t="s">
        <v>3038</v>
      </c>
      <c r="C119" t="str">
        <f t="shared" si="1"/>
        <v>LHT-Pole3700</v>
      </c>
      <c r="D119" s="208">
        <v>-3.8154256778458602</v>
      </c>
      <c r="E119" s="197">
        <v>103.53327952836</v>
      </c>
      <c r="G119" s="209"/>
    </row>
    <row r="120" spans="1:7" x14ac:dyDescent="0.25">
      <c r="A120" s="8">
        <v>3699</v>
      </c>
      <c r="B120" s="8" t="s">
        <v>3038</v>
      </c>
      <c r="C120" t="str">
        <f t="shared" si="1"/>
        <v>LHT-Pole3699</v>
      </c>
      <c r="D120" s="208">
        <v>-3.8111663965265699</v>
      </c>
      <c r="E120" s="197">
        <v>103.535049180315</v>
      </c>
      <c r="G120" s="209"/>
    </row>
    <row r="121" spans="1:7" x14ac:dyDescent="0.25">
      <c r="A121" s="8">
        <v>3698</v>
      </c>
      <c r="B121" s="8" t="s">
        <v>3038</v>
      </c>
      <c r="C121" t="str">
        <f t="shared" si="1"/>
        <v>LHT-Pole3698</v>
      </c>
      <c r="D121" s="208">
        <v>-3.8109925345090501</v>
      </c>
      <c r="E121" s="197">
        <v>103.534733356985</v>
      </c>
      <c r="G121" s="209"/>
    </row>
    <row r="122" spans="1:7" x14ac:dyDescent="0.25">
      <c r="A122" s="8">
        <v>3697</v>
      </c>
      <c r="B122" s="8" t="s">
        <v>3038</v>
      </c>
      <c r="C122" t="str">
        <f t="shared" si="1"/>
        <v>LHT-Pole3697</v>
      </c>
      <c r="D122" s="208">
        <v>-3.8108013595488899</v>
      </c>
      <c r="E122" s="197">
        <v>103.534427783458</v>
      </c>
      <c r="G122" s="209"/>
    </row>
    <row r="123" spans="1:7" x14ac:dyDescent="0.25">
      <c r="A123" s="8">
        <v>3696</v>
      </c>
      <c r="B123" s="8" t="s">
        <v>3038</v>
      </c>
      <c r="C123" t="str">
        <f t="shared" si="1"/>
        <v>LHT-Pole3696</v>
      </c>
      <c r="D123" s="208">
        <v>-3.8105558609118999</v>
      </c>
      <c r="E123" s="197">
        <v>103.534216319541</v>
      </c>
      <c r="G123" s="209"/>
    </row>
    <row r="124" spans="1:7" x14ac:dyDescent="0.25">
      <c r="A124" s="8">
        <v>3695</v>
      </c>
      <c r="B124" s="8" t="s">
        <v>3038</v>
      </c>
      <c r="C124" t="str">
        <f t="shared" si="1"/>
        <v>LHT-Pole3695</v>
      </c>
      <c r="D124" s="208">
        <v>-3.8103526227644902</v>
      </c>
      <c r="E124" s="197">
        <v>103.534112719392</v>
      </c>
      <c r="G124" s="209"/>
    </row>
    <row r="125" spans="1:7" x14ac:dyDescent="0.25">
      <c r="A125" s="8">
        <v>3694</v>
      </c>
      <c r="B125" s="8" t="s">
        <v>3038</v>
      </c>
      <c r="C125" t="str">
        <f t="shared" si="1"/>
        <v>LHT-Pole3694</v>
      </c>
      <c r="D125" s="208">
        <v>-3.81066273612532</v>
      </c>
      <c r="E125" s="197">
        <v>103.533984536156</v>
      </c>
      <c r="G125" s="209"/>
    </row>
    <row r="126" spans="1:7" x14ac:dyDescent="0.25">
      <c r="A126" s="8">
        <v>3693</v>
      </c>
      <c r="B126" s="8" t="s">
        <v>3038</v>
      </c>
      <c r="C126" t="str">
        <f t="shared" si="1"/>
        <v>LHT-Pole3693</v>
      </c>
      <c r="D126" s="208">
        <v>-3.8109938739973601</v>
      </c>
      <c r="E126" s="197">
        <v>103.53385635292101</v>
      </c>
      <c r="G126" s="209"/>
    </row>
    <row r="127" spans="1:7" x14ac:dyDescent="0.25">
      <c r="A127" s="8">
        <v>3692</v>
      </c>
      <c r="B127" s="8" t="s">
        <v>3038</v>
      </c>
      <c r="C127" t="str">
        <f t="shared" si="1"/>
        <v>LHT-Pole3692</v>
      </c>
      <c r="D127" s="208">
        <v>-3.8113197555882299</v>
      </c>
      <c r="E127" s="197">
        <v>103.533715878142</v>
      </c>
      <c r="G127" s="209"/>
    </row>
    <row r="128" spans="1:7" x14ac:dyDescent="0.25">
      <c r="A128" s="8">
        <v>3691</v>
      </c>
      <c r="B128" s="8" t="s">
        <v>3038</v>
      </c>
      <c r="C128" t="str">
        <f t="shared" si="1"/>
        <v>LHT-Pole3691</v>
      </c>
      <c r="D128" s="208">
        <v>-3.8116281165497701</v>
      </c>
      <c r="E128" s="197">
        <v>103.533571891493</v>
      </c>
      <c r="G128" s="209"/>
    </row>
    <row r="129" spans="1:7" x14ac:dyDescent="0.25">
      <c r="A129" s="8">
        <v>3690</v>
      </c>
      <c r="B129" s="8" t="s">
        <v>3038</v>
      </c>
      <c r="C129" t="str">
        <f t="shared" si="1"/>
        <v>LHT-Pole3690</v>
      </c>
      <c r="D129" s="208">
        <v>-3.8119539979003201</v>
      </c>
      <c r="E129" s="197">
        <v>103.533445464192</v>
      </c>
      <c r="G129" s="209"/>
    </row>
    <row r="130" spans="1:7" x14ac:dyDescent="0.25">
      <c r="A130" s="8">
        <v>3689</v>
      </c>
      <c r="B130" s="8" t="s">
        <v>3038</v>
      </c>
      <c r="C130" t="str">
        <f t="shared" ref="C130:C193" si="2">B130 &amp; "-Pole" &amp; A130</f>
        <v>LHT-Pole3689</v>
      </c>
      <c r="D130" s="208">
        <v>-3.8123114160137499</v>
      </c>
      <c r="E130" s="197">
        <v>103.533297965675</v>
      </c>
      <c r="G130" s="209"/>
    </row>
    <row r="131" spans="1:7" x14ac:dyDescent="0.25">
      <c r="A131" s="8">
        <v>3688</v>
      </c>
      <c r="B131" s="8" t="s">
        <v>3038</v>
      </c>
      <c r="C131" t="str">
        <f t="shared" si="2"/>
        <v>LHT-Pole3688</v>
      </c>
      <c r="D131" s="208">
        <v>-3.8126793462694502</v>
      </c>
      <c r="E131" s="197">
        <v>103.53313290780901</v>
      </c>
      <c r="G131" s="209"/>
    </row>
    <row r="132" spans="1:7" x14ac:dyDescent="0.25">
      <c r="A132" s="8">
        <v>3687</v>
      </c>
      <c r="B132" s="8" t="s">
        <v>3038</v>
      </c>
      <c r="C132" t="str">
        <f t="shared" si="2"/>
        <v>LHT-Pole3687</v>
      </c>
      <c r="D132" s="208">
        <v>-3.8130542845585</v>
      </c>
      <c r="E132" s="197">
        <v>103.532967849944</v>
      </c>
      <c r="G132" s="209"/>
    </row>
    <row r="133" spans="1:7" x14ac:dyDescent="0.25">
      <c r="A133" s="8">
        <v>3686</v>
      </c>
      <c r="B133" s="8" t="s">
        <v>3038</v>
      </c>
      <c r="C133" t="str">
        <f t="shared" si="2"/>
        <v>LHT-Pole3686</v>
      </c>
      <c r="D133" s="208">
        <v>-3.81341170221453</v>
      </c>
      <c r="E133" s="197">
        <v>103.532813327688</v>
      </c>
      <c r="G133" s="209"/>
    </row>
    <row r="134" spans="1:7" x14ac:dyDescent="0.25">
      <c r="A134" s="8">
        <v>3685</v>
      </c>
      <c r="B134" s="8" t="s">
        <v>3038</v>
      </c>
      <c r="C134" t="str">
        <f t="shared" si="2"/>
        <v>LHT-Pole3685</v>
      </c>
      <c r="D134" s="208">
        <v>-3.8137813840455199</v>
      </c>
      <c r="E134" s="197">
        <v>103.53264475795299</v>
      </c>
      <c r="G134" s="209"/>
    </row>
    <row r="135" spans="1:7" x14ac:dyDescent="0.25">
      <c r="A135" s="8">
        <v>3684</v>
      </c>
      <c r="B135" s="8" t="s">
        <v>3038</v>
      </c>
      <c r="C135" t="str">
        <f t="shared" si="2"/>
        <v>LHT-Pole3684</v>
      </c>
      <c r="D135" s="208">
        <v>-3.8141388013992001</v>
      </c>
      <c r="E135" s="197">
        <v>103.53250428317401</v>
      </c>
      <c r="G135" s="209"/>
    </row>
    <row r="136" spans="1:7" x14ac:dyDescent="0.25">
      <c r="A136" s="8">
        <v>3683</v>
      </c>
      <c r="B136" s="8" t="s">
        <v>3038</v>
      </c>
      <c r="C136" t="str">
        <f t="shared" si="2"/>
        <v>LHT-Pole3683</v>
      </c>
      <c r="D136" s="208">
        <v>-3.8145172431410801</v>
      </c>
      <c r="E136" s="197">
        <v>103.532321665962</v>
      </c>
      <c r="G136" s="209"/>
    </row>
    <row r="137" spans="1:7" x14ac:dyDescent="0.25">
      <c r="A137" s="8">
        <v>3682</v>
      </c>
      <c r="B137" s="8" t="s">
        <v>3038</v>
      </c>
      <c r="C137" t="str">
        <f t="shared" si="2"/>
        <v>LHT-Pole3682</v>
      </c>
      <c r="D137" s="208">
        <v>-3.8148799163206601</v>
      </c>
      <c r="E137" s="197">
        <v>103.532168899639</v>
      </c>
      <c r="G137" s="209"/>
    </row>
    <row r="138" spans="1:7" x14ac:dyDescent="0.25">
      <c r="A138" s="8">
        <v>3681</v>
      </c>
      <c r="B138" s="8" t="s">
        <v>3038</v>
      </c>
      <c r="C138" t="str">
        <f t="shared" si="2"/>
        <v>LHT-Pole3681</v>
      </c>
      <c r="D138" s="208">
        <v>-3.8152408373039202</v>
      </c>
      <c r="E138" s="197">
        <v>103.531979258688</v>
      </c>
      <c r="G138" s="209"/>
    </row>
    <row r="139" spans="1:7" x14ac:dyDescent="0.25">
      <c r="A139" s="8">
        <v>3680</v>
      </c>
      <c r="B139" s="8" t="s">
        <v>3038</v>
      </c>
      <c r="C139" t="str">
        <f t="shared" si="2"/>
        <v>LHT-Pole3680</v>
      </c>
      <c r="D139" s="208">
        <v>-3.8154686028949398</v>
      </c>
      <c r="E139" s="197">
        <v>103.531810688953</v>
      </c>
      <c r="G139" s="209"/>
    </row>
    <row r="140" spans="1:7" x14ac:dyDescent="0.25">
      <c r="A140" s="8">
        <v>3679</v>
      </c>
      <c r="B140" s="8" t="s">
        <v>3038</v>
      </c>
      <c r="C140" t="str">
        <f t="shared" si="2"/>
        <v>LHT-Pole3679</v>
      </c>
      <c r="D140" s="208">
        <v>-3.8157506817355</v>
      </c>
      <c r="E140" s="197">
        <v>103.531503400375</v>
      </c>
      <c r="G140" s="209"/>
    </row>
    <row r="141" spans="1:7" x14ac:dyDescent="0.25">
      <c r="A141" s="8">
        <v>3678</v>
      </c>
      <c r="B141" s="8" t="s">
        <v>3038</v>
      </c>
      <c r="C141" t="str">
        <f t="shared" si="2"/>
        <v>LHT-Pole3678</v>
      </c>
      <c r="D141" s="208">
        <v>-3.81612036256023</v>
      </c>
      <c r="E141" s="197">
        <v>103.531438430789</v>
      </c>
      <c r="G141" s="209"/>
    </row>
    <row r="142" spans="1:7" x14ac:dyDescent="0.25">
      <c r="A142" s="8">
        <v>3677</v>
      </c>
      <c r="B142" s="8" t="s">
        <v>3038</v>
      </c>
      <c r="C142" t="str">
        <f t="shared" si="2"/>
        <v>LHT-Pole3677</v>
      </c>
      <c r="D142" s="208">
        <v>-3.8164269697586102</v>
      </c>
      <c r="E142" s="197">
        <v>103.531322539097</v>
      </c>
      <c r="G142" s="209"/>
    </row>
    <row r="143" spans="1:7" x14ac:dyDescent="0.25">
      <c r="A143" s="8">
        <v>3676</v>
      </c>
      <c r="B143" s="8" t="s">
        <v>3038</v>
      </c>
      <c r="C143" t="str">
        <f t="shared" si="2"/>
        <v>LHT-Pole3676</v>
      </c>
      <c r="D143" s="208">
        <v>-3.8165986697418899</v>
      </c>
      <c r="E143" s="197">
        <v>103.53106266075601</v>
      </c>
      <c r="G143" s="209"/>
    </row>
    <row r="144" spans="1:7" x14ac:dyDescent="0.25">
      <c r="A144" s="8">
        <v>3675</v>
      </c>
      <c r="B144" s="8" t="s">
        <v>3038</v>
      </c>
      <c r="C144" t="str">
        <f t="shared" si="2"/>
        <v>LHT-Pole3675</v>
      </c>
      <c r="D144" s="208">
        <v>-3.8166687513578599</v>
      </c>
      <c r="E144" s="197">
        <v>103.53066230763601</v>
      </c>
      <c r="G144" s="209"/>
    </row>
    <row r="145" spans="1:7" x14ac:dyDescent="0.25">
      <c r="A145" s="8">
        <v>3674</v>
      </c>
      <c r="B145" s="8" t="s">
        <v>3038</v>
      </c>
      <c r="C145" t="str">
        <f t="shared" si="2"/>
        <v>LHT-Pole3674</v>
      </c>
      <c r="D145" s="208">
        <v>-3.8167913941720402</v>
      </c>
      <c r="E145" s="197">
        <v>103.530314632559</v>
      </c>
      <c r="G145" s="209"/>
    </row>
    <row r="146" spans="1:7" x14ac:dyDescent="0.25">
      <c r="A146" s="8">
        <v>3673</v>
      </c>
      <c r="B146" s="8" t="s">
        <v>3038</v>
      </c>
      <c r="C146" t="str">
        <f t="shared" si="2"/>
        <v>LHT-Pole3673</v>
      </c>
      <c r="D146" s="208">
        <v>-3.81699112671765</v>
      </c>
      <c r="E146" s="197">
        <v>103.529801899616</v>
      </c>
      <c r="G146" s="209"/>
    </row>
    <row r="147" spans="1:7" x14ac:dyDescent="0.25">
      <c r="A147" s="8">
        <v>3672</v>
      </c>
      <c r="B147" s="8" t="s">
        <v>3038</v>
      </c>
      <c r="C147" t="str">
        <f t="shared" si="2"/>
        <v>LHT-Pole3672</v>
      </c>
      <c r="D147" s="208">
        <v>-3.8049869999999899</v>
      </c>
      <c r="E147" s="197">
        <v>103.5382986</v>
      </c>
      <c r="G147" s="209"/>
    </row>
    <row r="148" spans="1:7" x14ac:dyDescent="0.25">
      <c r="A148" s="8">
        <v>3671</v>
      </c>
      <c r="B148" s="8" t="s">
        <v>3038</v>
      </c>
      <c r="C148" t="str">
        <f t="shared" si="2"/>
        <v>LHT-Pole3671</v>
      </c>
      <c r="D148" s="208">
        <v>-3.8050783000000101</v>
      </c>
      <c r="E148" s="197">
        <v>103.5381995</v>
      </c>
      <c r="G148" s="209"/>
    </row>
    <row r="149" spans="1:7" x14ac:dyDescent="0.25">
      <c r="A149" s="8">
        <v>3670</v>
      </c>
      <c r="B149" s="8" t="s">
        <v>3038</v>
      </c>
      <c r="C149" t="str">
        <f t="shared" si="2"/>
        <v>LHT-Pole3670</v>
      </c>
      <c r="D149" s="208">
        <v>-3.8051326456137899</v>
      </c>
      <c r="E149" s="197">
        <v>103.538123957192</v>
      </c>
      <c r="G149" s="209"/>
    </row>
    <row r="150" spans="1:7" x14ac:dyDescent="0.25">
      <c r="A150" s="8">
        <v>3669</v>
      </c>
      <c r="B150" s="8" t="s">
        <v>3038</v>
      </c>
      <c r="C150" t="str">
        <f t="shared" si="2"/>
        <v>LHT-Pole3669</v>
      </c>
      <c r="D150" s="208">
        <v>-3.8051651999999998</v>
      </c>
      <c r="E150" s="197">
        <v>103.53804909999999</v>
      </c>
      <c r="G150" s="209"/>
    </row>
    <row r="151" spans="1:7" x14ac:dyDescent="0.25">
      <c r="A151" s="8">
        <v>3668</v>
      </c>
      <c r="B151" s="8" t="s">
        <v>3038</v>
      </c>
      <c r="C151" t="str">
        <f t="shared" si="2"/>
        <v>LHT-Pole3668</v>
      </c>
      <c r="D151" s="208">
        <v>-3.8051265000000098</v>
      </c>
      <c r="E151" s="197">
        <v>103.5379909</v>
      </c>
      <c r="G151" s="209"/>
    </row>
    <row r="152" spans="1:7" x14ac:dyDescent="0.25">
      <c r="A152" s="8">
        <v>3667</v>
      </c>
      <c r="B152" s="8" t="s">
        <v>3038</v>
      </c>
      <c r="C152" t="str">
        <f t="shared" si="2"/>
        <v>LHT-Pole3667</v>
      </c>
      <c r="D152" s="208">
        <v>-3.8050592752341501</v>
      </c>
      <c r="E152" s="197">
        <v>103.53791862121901</v>
      </c>
      <c r="G152" s="209"/>
    </row>
    <row r="153" spans="1:7" x14ac:dyDescent="0.25">
      <c r="A153" s="8">
        <v>3666</v>
      </c>
      <c r="B153" s="8" t="s">
        <v>3038</v>
      </c>
      <c r="C153" t="str">
        <f t="shared" si="2"/>
        <v>LHT-Pole3666</v>
      </c>
      <c r="D153" s="208">
        <v>-3.8049831361543598</v>
      </c>
      <c r="E153" s="197">
        <v>103.537824277664</v>
      </c>
      <c r="G153" s="209"/>
    </row>
    <row r="154" spans="1:7" x14ac:dyDescent="0.25">
      <c r="A154" s="8">
        <v>3665</v>
      </c>
      <c r="B154" s="8" t="s">
        <v>3038</v>
      </c>
      <c r="C154" t="str">
        <f t="shared" si="2"/>
        <v>LHT-Pole3665</v>
      </c>
      <c r="D154" s="208">
        <v>-3.8049083814149198</v>
      </c>
      <c r="E154" s="197">
        <v>103.537702186004</v>
      </c>
      <c r="G154" s="209"/>
    </row>
    <row r="155" spans="1:7" x14ac:dyDescent="0.25">
      <c r="A155" s="8">
        <v>3664</v>
      </c>
      <c r="B155" s="8" t="s">
        <v>3038</v>
      </c>
      <c r="C155" t="str">
        <f t="shared" si="2"/>
        <v>LHT-Pole3664</v>
      </c>
      <c r="D155" s="208">
        <v>-3.8048370875369901</v>
      </c>
      <c r="E155" s="197">
        <v>103.537537778485</v>
      </c>
      <c r="G155" s="209"/>
    </row>
    <row r="156" spans="1:7" x14ac:dyDescent="0.25">
      <c r="A156" s="8">
        <v>3663</v>
      </c>
      <c r="B156" s="8" t="s">
        <v>3038</v>
      </c>
      <c r="C156" t="str">
        <f t="shared" si="2"/>
        <v>LHT-Pole3663</v>
      </c>
      <c r="D156" s="208">
        <v>-3.8046626597719699</v>
      </c>
      <c r="E156" s="197">
        <v>103.53735464099501</v>
      </c>
      <c r="G156" s="209"/>
    </row>
    <row r="157" spans="1:7" x14ac:dyDescent="0.25">
      <c r="A157" s="8">
        <v>3662</v>
      </c>
      <c r="B157" s="8" t="s">
        <v>3038</v>
      </c>
      <c r="C157" t="str">
        <f t="shared" si="2"/>
        <v>LHT-Pole3662</v>
      </c>
      <c r="D157" s="208">
        <v>-3.8044826945805599</v>
      </c>
      <c r="E157" s="197">
        <v>103.537168728696</v>
      </c>
      <c r="G157" s="209"/>
    </row>
    <row r="158" spans="1:7" x14ac:dyDescent="0.25">
      <c r="A158" s="8">
        <v>3661</v>
      </c>
      <c r="B158" s="8" t="s">
        <v>3038</v>
      </c>
      <c r="C158" t="str">
        <f t="shared" si="2"/>
        <v>LHT-Pole3661</v>
      </c>
      <c r="D158" s="208">
        <v>-3.8043439999999902</v>
      </c>
      <c r="E158" s="197">
        <v>103.53701580000001</v>
      </c>
      <c r="G158" s="209"/>
    </row>
    <row r="159" spans="1:7" x14ac:dyDescent="0.25">
      <c r="A159" s="8">
        <v>3660</v>
      </c>
      <c r="B159" s="8" t="s">
        <v>3038</v>
      </c>
      <c r="C159" t="str">
        <f t="shared" si="2"/>
        <v>LHT-Pole3660</v>
      </c>
      <c r="D159" s="208">
        <v>-3.8044414669725199</v>
      </c>
      <c r="E159" s="197">
        <v>103.53695762631899</v>
      </c>
      <c r="G159" s="209"/>
    </row>
    <row r="160" spans="1:7" x14ac:dyDescent="0.25">
      <c r="A160" s="8">
        <v>3659</v>
      </c>
      <c r="B160" s="8" t="s">
        <v>3038</v>
      </c>
      <c r="C160" t="str">
        <f t="shared" si="2"/>
        <v>LHT-Pole3659</v>
      </c>
      <c r="D160" s="208">
        <v>-3.80448896740638</v>
      </c>
      <c r="E160" s="197">
        <v>103.53683432068</v>
      </c>
      <c r="G160" s="209"/>
    </row>
    <row r="161" spans="1:7" x14ac:dyDescent="0.25">
      <c r="A161" s="8">
        <v>3658</v>
      </c>
      <c r="B161" s="8" t="s">
        <v>3038</v>
      </c>
      <c r="C161" t="str">
        <f t="shared" si="2"/>
        <v>LHT-Pole3658</v>
      </c>
      <c r="D161" s="208">
        <v>-3.8044799999999999</v>
      </c>
      <c r="E161" s="197">
        <v>103.536518</v>
      </c>
      <c r="G161" s="209"/>
    </row>
    <row r="162" spans="1:7" x14ac:dyDescent="0.25">
      <c r="A162" s="8">
        <v>3657</v>
      </c>
      <c r="B162" s="8" t="s">
        <v>3038</v>
      </c>
      <c r="C162" t="str">
        <f t="shared" si="2"/>
        <v>LHT-Pole3657</v>
      </c>
      <c r="D162" s="208">
        <v>-3.80449630000001</v>
      </c>
      <c r="E162" s="197">
        <v>103.5363383</v>
      </c>
      <c r="G162" s="209"/>
    </row>
    <row r="163" spans="1:7" x14ac:dyDescent="0.25">
      <c r="A163" s="8">
        <v>3656</v>
      </c>
      <c r="B163" s="8" t="s">
        <v>3038</v>
      </c>
      <c r="C163" t="str">
        <f t="shared" si="2"/>
        <v>LHT-Pole3656</v>
      </c>
      <c r="D163" s="208">
        <v>-3.80453179566415</v>
      </c>
      <c r="E163" s="197">
        <v>103.536194380021</v>
      </c>
      <c r="G163" s="209"/>
    </row>
    <row r="164" spans="1:7" x14ac:dyDescent="0.25">
      <c r="A164" s="8">
        <v>3655</v>
      </c>
      <c r="B164" s="8" t="s">
        <v>3038</v>
      </c>
      <c r="C164" t="str">
        <f t="shared" si="2"/>
        <v>LHT-Pole3655</v>
      </c>
      <c r="D164" s="208">
        <v>-3.8044578195811898</v>
      </c>
      <c r="E164" s="197">
        <v>103.53609916933701</v>
      </c>
      <c r="G164" s="209"/>
    </row>
    <row r="165" spans="1:7" x14ac:dyDescent="0.25">
      <c r="A165" s="8">
        <v>3654</v>
      </c>
      <c r="B165" s="8" t="s">
        <v>3038</v>
      </c>
      <c r="C165" t="str">
        <f t="shared" si="2"/>
        <v>LHT-Pole3654</v>
      </c>
      <c r="D165" s="208">
        <v>-3.8043273000000002</v>
      </c>
      <c r="E165" s="197">
        <v>103.5360283</v>
      </c>
      <c r="G165" s="209"/>
    </row>
    <row r="166" spans="1:7" x14ac:dyDescent="0.25">
      <c r="A166" s="8">
        <v>3653</v>
      </c>
      <c r="B166" s="8" t="s">
        <v>3038</v>
      </c>
      <c r="C166" t="str">
        <f t="shared" si="2"/>
        <v>LHT-Pole3653</v>
      </c>
      <c r="D166" s="208">
        <v>-3.8041912893255301</v>
      </c>
      <c r="E166" s="197">
        <v>103.53597902871699</v>
      </c>
      <c r="G166" s="209"/>
    </row>
    <row r="167" spans="1:7" x14ac:dyDescent="0.25">
      <c r="A167" s="8">
        <v>3652</v>
      </c>
      <c r="B167" s="8" t="s">
        <v>3038</v>
      </c>
      <c r="C167" t="str">
        <f t="shared" si="2"/>
        <v>LHT-Pole3652</v>
      </c>
      <c r="D167" s="208">
        <v>-3.8040770373273598</v>
      </c>
      <c r="E167" s="197">
        <v>103.535878311768</v>
      </c>
      <c r="G167" s="209"/>
    </row>
    <row r="168" spans="1:7" x14ac:dyDescent="0.25">
      <c r="A168" s="8">
        <v>3651</v>
      </c>
      <c r="B168" s="8" t="s">
        <v>3038</v>
      </c>
      <c r="C168" t="str">
        <f t="shared" si="2"/>
        <v>LHT-Pole3651</v>
      </c>
      <c r="D168" s="208">
        <v>-3.8040759000000102</v>
      </c>
      <c r="E168" s="197">
        <v>103.5357096</v>
      </c>
      <c r="G168" s="209"/>
    </row>
    <row r="169" spans="1:7" x14ac:dyDescent="0.25">
      <c r="A169" s="8">
        <v>3650</v>
      </c>
      <c r="B169" s="8" t="s">
        <v>3038</v>
      </c>
      <c r="C169" t="str">
        <f t="shared" si="2"/>
        <v>LHT-Pole3650</v>
      </c>
      <c r="D169" s="208">
        <v>-3.8041089638622601</v>
      </c>
      <c r="E169" s="197">
        <v>103.53557863224</v>
      </c>
      <c r="G169" s="209"/>
    </row>
    <row r="170" spans="1:7" x14ac:dyDescent="0.25">
      <c r="A170" s="8">
        <v>3649</v>
      </c>
      <c r="B170" s="8" t="s">
        <v>3038</v>
      </c>
      <c r="C170" t="str">
        <f t="shared" si="2"/>
        <v>LHT-Pole3649</v>
      </c>
      <c r="D170" s="208">
        <v>-3.8041848867148902</v>
      </c>
      <c r="E170" s="197">
        <v>103.53548537259501</v>
      </c>
      <c r="G170" s="209"/>
    </row>
    <row r="171" spans="1:7" x14ac:dyDescent="0.25">
      <c r="A171" s="8">
        <v>3648</v>
      </c>
      <c r="B171" s="8" t="s">
        <v>3038</v>
      </c>
      <c r="C171" t="str">
        <f t="shared" si="2"/>
        <v>LHT-Pole3648</v>
      </c>
      <c r="D171" s="208">
        <v>-3.8042102999999998</v>
      </c>
      <c r="E171" s="197">
        <v>103.5353039</v>
      </c>
      <c r="G171" s="209"/>
    </row>
    <row r="172" spans="1:7" x14ac:dyDescent="0.25">
      <c r="A172" s="8">
        <v>3647</v>
      </c>
      <c r="B172" s="8" t="s">
        <v>3038</v>
      </c>
      <c r="C172" t="str">
        <f t="shared" si="2"/>
        <v>LHT-Pole3647</v>
      </c>
      <c r="D172" s="208">
        <v>-3.8042462000000099</v>
      </c>
      <c r="E172" s="197">
        <v>103.53508859999999</v>
      </c>
      <c r="G172" s="209"/>
    </row>
    <row r="173" spans="1:7" x14ac:dyDescent="0.25">
      <c r="A173" s="8">
        <v>3646</v>
      </c>
      <c r="B173" s="8" t="s">
        <v>3038</v>
      </c>
      <c r="C173" t="str">
        <f t="shared" si="2"/>
        <v>LHT-Pole3646</v>
      </c>
      <c r="D173" s="208">
        <v>-3.8043719</v>
      </c>
      <c r="E173" s="197">
        <v>103.5348077</v>
      </c>
      <c r="G173" s="209"/>
    </row>
    <row r="174" spans="1:7" x14ac:dyDescent="0.25">
      <c r="A174" s="8">
        <v>3645</v>
      </c>
      <c r="B174" s="8" t="s">
        <v>3038</v>
      </c>
      <c r="C174" t="str">
        <f t="shared" si="2"/>
        <v>LHT-Pole3645</v>
      </c>
      <c r="D174" s="208">
        <v>-3.80436009999999</v>
      </c>
      <c r="E174" s="197">
        <v>103.5345098</v>
      </c>
      <c r="G174" s="209"/>
    </row>
    <row r="175" spans="1:7" x14ac:dyDescent="0.25">
      <c r="A175" s="8">
        <v>3644</v>
      </c>
      <c r="B175" s="8" t="s">
        <v>3038</v>
      </c>
      <c r="C175" t="str">
        <f t="shared" si="2"/>
        <v>LHT-Pole3644</v>
      </c>
      <c r="D175" s="208">
        <v>-3.80443406936373</v>
      </c>
      <c r="E175" s="197">
        <v>103.53425231620299</v>
      </c>
      <c r="G175" s="209"/>
    </row>
    <row r="176" spans="1:7" x14ac:dyDescent="0.25">
      <c r="A176" s="8">
        <v>3643</v>
      </c>
      <c r="B176" s="8" t="s">
        <v>3038</v>
      </c>
      <c r="C176" t="str">
        <f t="shared" si="2"/>
        <v>LHT-Pole3643</v>
      </c>
      <c r="D176" s="208">
        <v>-3.8044487999999999</v>
      </c>
      <c r="E176" s="197">
        <v>103.5339888</v>
      </c>
      <c r="G176" s="209"/>
    </row>
    <row r="177" spans="1:7" x14ac:dyDescent="0.25">
      <c r="A177" s="8">
        <v>3642</v>
      </c>
      <c r="B177" s="8" t="s">
        <v>3038</v>
      </c>
      <c r="C177" t="str">
        <f t="shared" si="2"/>
        <v>LHT-Pole3642</v>
      </c>
      <c r="D177" s="208">
        <v>-3.8044789000000101</v>
      </c>
      <c r="E177" s="197">
        <v>103.5338702</v>
      </c>
      <c r="G177" s="209"/>
    </row>
    <row r="178" spans="1:7" x14ac:dyDescent="0.25">
      <c r="A178" s="8">
        <v>3641</v>
      </c>
      <c r="B178" s="8" t="s">
        <v>3038</v>
      </c>
      <c r="C178" t="str">
        <f t="shared" si="2"/>
        <v>LHT-Pole3641</v>
      </c>
      <c r="D178" s="208">
        <v>-3.8046066999999999</v>
      </c>
      <c r="E178" s="197">
        <v>103.53363880000001</v>
      </c>
      <c r="G178" s="209"/>
    </row>
    <row r="179" spans="1:7" x14ac:dyDescent="0.25">
      <c r="A179" s="8">
        <v>3640</v>
      </c>
      <c r="B179" s="8" t="s">
        <v>3038</v>
      </c>
      <c r="C179" t="str">
        <f t="shared" si="2"/>
        <v>LHT-Pole3640</v>
      </c>
      <c r="D179" s="208">
        <v>-3.8047111</v>
      </c>
      <c r="E179" s="197">
        <v>103.5334483</v>
      </c>
      <c r="G179" s="209"/>
    </row>
    <row r="180" spans="1:7" x14ac:dyDescent="0.25">
      <c r="A180" s="8">
        <v>3639</v>
      </c>
      <c r="B180" s="8" t="s">
        <v>3038</v>
      </c>
      <c r="C180" t="str">
        <f t="shared" si="2"/>
        <v>LHT-Pole3639</v>
      </c>
      <c r="D180" s="208">
        <v>-3.8048128000000001</v>
      </c>
      <c r="E180" s="197">
        <v>103.53323640000001</v>
      </c>
      <c r="G180" s="209"/>
    </row>
    <row r="181" spans="1:7" x14ac:dyDescent="0.25">
      <c r="A181" s="8">
        <v>3638</v>
      </c>
      <c r="B181" s="8" t="s">
        <v>3038</v>
      </c>
      <c r="C181" t="str">
        <f t="shared" si="2"/>
        <v>LHT-Pole3638</v>
      </c>
      <c r="D181" s="208">
        <v>-3.8049480083493701</v>
      </c>
      <c r="E181" s="197">
        <v>103.533100423017</v>
      </c>
      <c r="G181" s="209"/>
    </row>
    <row r="182" spans="1:7" x14ac:dyDescent="0.25">
      <c r="A182" s="8">
        <v>3637</v>
      </c>
      <c r="B182" s="8" t="s">
        <v>3038</v>
      </c>
      <c r="C182" t="str">
        <f t="shared" si="2"/>
        <v>LHT-Pole3637</v>
      </c>
      <c r="D182" s="208">
        <v>-3.8050635000000002</v>
      </c>
      <c r="E182" s="197">
        <v>103.53299459999999</v>
      </c>
      <c r="G182" s="209"/>
    </row>
    <row r="183" spans="1:7" x14ac:dyDescent="0.25">
      <c r="A183" s="8">
        <v>3636</v>
      </c>
      <c r="B183" s="8" t="s">
        <v>3038</v>
      </c>
      <c r="C183" t="str">
        <f t="shared" si="2"/>
        <v>LHT-Pole3636</v>
      </c>
      <c r="D183" s="208">
        <v>-3.8052842315669899</v>
      </c>
      <c r="E183" s="197">
        <v>103.53289552060799</v>
      </c>
      <c r="G183" s="209"/>
    </row>
    <row r="184" spans="1:7" x14ac:dyDescent="0.25">
      <c r="A184" s="8">
        <v>3635</v>
      </c>
      <c r="B184" s="8" t="s">
        <v>3038</v>
      </c>
      <c r="C184" t="str">
        <f t="shared" si="2"/>
        <v>LHT-Pole3635</v>
      </c>
      <c r="D184" s="208">
        <v>-3.8055043426296402</v>
      </c>
      <c r="E184" s="197">
        <v>103.53284557402</v>
      </c>
      <c r="G184" s="209"/>
    </row>
    <row r="185" spans="1:7" x14ac:dyDescent="0.25">
      <c r="A185" s="8">
        <v>3634</v>
      </c>
      <c r="B185" s="8" t="s">
        <v>3038</v>
      </c>
      <c r="C185" t="str">
        <f t="shared" si="2"/>
        <v>LHT-Pole3634</v>
      </c>
      <c r="D185" s="208">
        <v>-3.8058109</v>
      </c>
      <c r="E185" s="197">
        <v>103.5328229</v>
      </c>
      <c r="G185" s="209"/>
    </row>
    <row r="186" spans="1:7" x14ac:dyDescent="0.25">
      <c r="A186" s="8">
        <v>3633</v>
      </c>
      <c r="B186" s="8" t="s">
        <v>3038</v>
      </c>
      <c r="C186" t="str">
        <f t="shared" si="2"/>
        <v>LHT-Pole3633</v>
      </c>
      <c r="D186" s="208">
        <v>-3.8062115999999899</v>
      </c>
      <c r="E186" s="197">
        <v>103.5328165</v>
      </c>
      <c r="G186" s="209"/>
    </row>
    <row r="187" spans="1:7" x14ac:dyDescent="0.25">
      <c r="A187" s="8">
        <v>3632</v>
      </c>
      <c r="B187" s="8" t="s">
        <v>3038</v>
      </c>
      <c r="C187" t="str">
        <f t="shared" si="2"/>
        <v>LHT-Pole3632</v>
      </c>
      <c r="D187" s="208">
        <v>-3.8066615000000001</v>
      </c>
      <c r="E187" s="197">
        <v>103.5328094</v>
      </c>
      <c r="G187" s="209"/>
    </row>
    <row r="188" spans="1:7" x14ac:dyDescent="0.25">
      <c r="A188" s="8">
        <v>3631</v>
      </c>
      <c r="B188" s="8" t="s">
        <v>3038</v>
      </c>
      <c r="C188" t="str">
        <f t="shared" si="2"/>
        <v>LHT-Pole3631</v>
      </c>
      <c r="D188" s="208">
        <v>-3.8069064245522699</v>
      </c>
      <c r="E188" s="197">
        <v>103.532828058029</v>
      </c>
      <c r="G188" s="209"/>
    </row>
    <row r="189" spans="1:7" x14ac:dyDescent="0.25">
      <c r="A189" s="8">
        <v>3630</v>
      </c>
      <c r="B189" s="8" t="s">
        <v>3038</v>
      </c>
      <c r="C189" t="str">
        <f t="shared" si="2"/>
        <v>LHT-Pole3630</v>
      </c>
      <c r="D189" s="208">
        <v>-3.8071875328345701</v>
      </c>
      <c r="E189" s="197">
        <v>103.532856152985</v>
      </c>
      <c r="G189" s="209"/>
    </row>
    <row r="190" spans="1:7" x14ac:dyDescent="0.25">
      <c r="A190" s="8">
        <v>3629</v>
      </c>
      <c r="B190" s="8" t="s">
        <v>3038</v>
      </c>
      <c r="C190" t="str">
        <f t="shared" si="2"/>
        <v>LHT-Pole3629</v>
      </c>
      <c r="D190" s="208">
        <v>-3.8074278894279101</v>
      </c>
      <c r="E190" s="197">
        <v>103.532899335972</v>
      </c>
      <c r="G190" s="209"/>
    </row>
    <row r="191" spans="1:7" x14ac:dyDescent="0.25">
      <c r="A191" s="8">
        <v>3628</v>
      </c>
      <c r="B191" s="8" t="s">
        <v>3038</v>
      </c>
      <c r="C191" t="str">
        <f t="shared" si="2"/>
        <v>LHT-Pole3628</v>
      </c>
      <c r="D191" s="208">
        <v>-3.8076789999999998</v>
      </c>
      <c r="E191" s="197">
        <v>103.5330017</v>
      </c>
      <c r="G191" s="209"/>
    </row>
    <row r="192" spans="1:7" x14ac:dyDescent="0.25">
      <c r="A192" s="8">
        <v>3627</v>
      </c>
      <c r="B192" s="8" t="s">
        <v>3038</v>
      </c>
      <c r="C192" t="str">
        <f t="shared" si="2"/>
        <v>LHT-Pole3627</v>
      </c>
      <c r="D192" s="208">
        <v>-3.807833</v>
      </c>
      <c r="E192" s="197">
        <v>103.5331114</v>
      </c>
      <c r="G192" s="209"/>
    </row>
    <row r="193" spans="1:7" x14ac:dyDescent="0.25">
      <c r="A193" s="8">
        <v>3626</v>
      </c>
      <c r="B193" s="8" t="s">
        <v>3038</v>
      </c>
      <c r="C193" t="str">
        <f t="shared" si="2"/>
        <v>LHT-Pole3626</v>
      </c>
      <c r="D193" s="208">
        <v>-3.80793570000001</v>
      </c>
      <c r="E193" s="197">
        <v>103.53320960000001</v>
      </c>
      <c r="G193" s="209"/>
    </row>
    <row r="194" spans="1:7" x14ac:dyDescent="0.25">
      <c r="A194" s="8">
        <v>3625</v>
      </c>
      <c r="B194" s="8" t="s">
        <v>3038</v>
      </c>
      <c r="C194" t="str">
        <f t="shared" ref="C194:C257" si="3">B194 &amp; "-Pole" &amp; A194</f>
        <v>LHT-Pole3625</v>
      </c>
      <c r="D194" s="208">
        <v>-3.8080622643908502</v>
      </c>
      <c r="E194" s="197">
        <v>103.533374869112</v>
      </c>
      <c r="G194" s="209"/>
    </row>
    <row r="195" spans="1:7" x14ac:dyDescent="0.25">
      <c r="A195" s="8">
        <v>3624</v>
      </c>
      <c r="B195" s="8" t="s">
        <v>3038</v>
      </c>
      <c r="C195" t="str">
        <f t="shared" si="3"/>
        <v>LHT-Pole3624</v>
      </c>
      <c r="D195" s="208">
        <v>-3.8082273471605301</v>
      </c>
      <c r="E195" s="197">
        <v>103.53360795319</v>
      </c>
      <c r="G195" s="209"/>
    </row>
    <row r="196" spans="1:7" x14ac:dyDescent="0.25">
      <c r="A196" s="8">
        <v>3623</v>
      </c>
      <c r="B196" s="8" t="s">
        <v>3038</v>
      </c>
      <c r="C196" t="str">
        <f t="shared" si="3"/>
        <v>LHT-Pole3623</v>
      </c>
      <c r="D196" s="208">
        <v>-3.80834778488446</v>
      </c>
      <c r="E196" s="197">
        <v>103.53375154963101</v>
      </c>
      <c r="G196" s="209"/>
    </row>
    <row r="197" spans="1:7" x14ac:dyDescent="0.25">
      <c r="A197" s="8">
        <v>3622</v>
      </c>
      <c r="B197" s="8" t="s">
        <v>3038</v>
      </c>
      <c r="C197" t="str">
        <f t="shared" si="3"/>
        <v>LHT-Pole3622</v>
      </c>
      <c r="D197" s="208">
        <v>-3.80848898771176</v>
      </c>
      <c r="E197" s="197">
        <v>103.533870172777</v>
      </c>
      <c r="G197" s="209"/>
    </row>
    <row r="198" spans="1:7" x14ac:dyDescent="0.25">
      <c r="A198" s="8">
        <v>3621</v>
      </c>
      <c r="B198" s="8" t="s">
        <v>3038</v>
      </c>
      <c r="C198" t="str">
        <f t="shared" si="3"/>
        <v>LHT-Pole3621</v>
      </c>
      <c r="D198" s="208">
        <v>-3.8086488791205699</v>
      </c>
      <c r="E198" s="197">
        <v>103.53397214706099</v>
      </c>
      <c r="G198" s="209"/>
    </row>
    <row r="199" spans="1:7" x14ac:dyDescent="0.25">
      <c r="A199" s="8">
        <v>3620</v>
      </c>
      <c r="B199" s="8" t="s">
        <v>3038</v>
      </c>
      <c r="C199" t="str">
        <f t="shared" si="3"/>
        <v>LHT-Pole3620</v>
      </c>
      <c r="D199" s="208">
        <v>-3.8088128999999999</v>
      </c>
      <c r="E199" s="197">
        <v>103.5340695</v>
      </c>
      <c r="G199" s="209"/>
    </row>
    <row r="200" spans="1:7" x14ac:dyDescent="0.25">
      <c r="A200" s="8">
        <v>3619</v>
      </c>
      <c r="B200" s="8" t="s">
        <v>3038</v>
      </c>
      <c r="C200" t="str">
        <f t="shared" si="3"/>
        <v>LHT-Pole3619</v>
      </c>
      <c r="D200" s="208">
        <v>-3.8089821000000001</v>
      </c>
      <c r="E200" s="197">
        <v>103.5341301</v>
      </c>
      <c r="G200" s="209"/>
    </row>
    <row r="201" spans="1:7" x14ac:dyDescent="0.25">
      <c r="A201" s="8">
        <v>3618</v>
      </c>
      <c r="B201" s="8" t="s">
        <v>3038</v>
      </c>
      <c r="C201" t="str">
        <f t="shared" si="3"/>
        <v>LHT-Pole3618</v>
      </c>
      <c r="D201" s="208">
        <v>-3.80923237868519</v>
      </c>
      <c r="E201" s="197">
        <v>103.534153203443</v>
      </c>
      <c r="G201" s="209"/>
    </row>
    <row r="202" spans="1:7" x14ac:dyDescent="0.25">
      <c r="A202" s="8">
        <v>3617</v>
      </c>
      <c r="B202" s="8" t="s">
        <v>3038</v>
      </c>
      <c r="C202" t="str">
        <f t="shared" si="3"/>
        <v>LHT-Pole3617</v>
      </c>
      <c r="D202" s="208">
        <v>-3.80948240000001</v>
      </c>
      <c r="E202" s="197">
        <v>103.5341371</v>
      </c>
      <c r="G202" s="209"/>
    </row>
    <row r="203" spans="1:7" x14ac:dyDescent="0.25">
      <c r="A203" s="8">
        <v>3616</v>
      </c>
      <c r="B203" s="8" t="s">
        <v>3038</v>
      </c>
      <c r="C203" t="str">
        <f t="shared" si="3"/>
        <v>LHT-Pole3616</v>
      </c>
      <c r="D203" s="208">
        <v>-3.8097813999999999</v>
      </c>
      <c r="E203" s="197">
        <v>103.5341099</v>
      </c>
      <c r="G203" s="209"/>
    </row>
    <row r="204" spans="1:7" x14ac:dyDescent="0.25">
      <c r="A204" s="8">
        <v>3615</v>
      </c>
      <c r="B204" s="8" t="s">
        <v>3038</v>
      </c>
      <c r="C204" t="str">
        <f t="shared" si="3"/>
        <v>LHT-Pole3615</v>
      </c>
      <c r="D204" s="208">
        <v>-3.8099523</v>
      </c>
      <c r="E204" s="197">
        <v>103.5341032</v>
      </c>
      <c r="G204" s="209"/>
    </row>
    <row r="205" spans="1:7" x14ac:dyDescent="0.25">
      <c r="A205" s="8">
        <v>3614</v>
      </c>
      <c r="B205" s="8" t="s">
        <v>3038</v>
      </c>
      <c r="C205" t="str">
        <f t="shared" si="3"/>
        <v>LHT-Pole3614</v>
      </c>
      <c r="D205" s="208">
        <v>-3.8101367999999902</v>
      </c>
      <c r="E205" s="197">
        <v>103.5341019</v>
      </c>
      <c r="G205" s="209"/>
    </row>
    <row r="206" spans="1:7" x14ac:dyDescent="0.25">
      <c r="A206" s="8">
        <v>3613</v>
      </c>
      <c r="B206" s="8" t="s">
        <v>3038</v>
      </c>
      <c r="C206" t="str">
        <f t="shared" si="3"/>
        <v>LHT-Pole3613</v>
      </c>
      <c r="D206" s="208">
        <v>-3.8170993100000001</v>
      </c>
      <c r="E206" s="197">
        <v>103.52956945</v>
      </c>
      <c r="G206" s="209"/>
    </row>
    <row r="207" spans="1:7" x14ac:dyDescent="0.25">
      <c r="A207" s="8">
        <v>3612</v>
      </c>
      <c r="B207" s="8" t="s">
        <v>3038</v>
      </c>
      <c r="C207" t="str">
        <f t="shared" si="3"/>
        <v>LHT-Pole3612</v>
      </c>
      <c r="D207" s="208">
        <v>-3.8173444499999998</v>
      </c>
      <c r="E207" s="197">
        <v>103.52902223</v>
      </c>
      <c r="G207" s="209"/>
    </row>
    <row r="208" spans="1:7" x14ac:dyDescent="0.25">
      <c r="A208" s="8">
        <v>3611</v>
      </c>
      <c r="B208" s="8" t="s">
        <v>3038</v>
      </c>
      <c r="C208" t="str">
        <f t="shared" si="3"/>
        <v>LHT-Pole3611</v>
      </c>
      <c r="D208" s="208">
        <v>-3.7886434952866699</v>
      </c>
      <c r="E208" s="197">
        <v>103.523484193787</v>
      </c>
      <c r="G208" s="209"/>
    </row>
    <row r="209" spans="1:7" x14ac:dyDescent="0.25">
      <c r="A209" s="8">
        <v>3610</v>
      </c>
      <c r="B209" s="8" t="s">
        <v>3038</v>
      </c>
      <c r="C209" t="str">
        <f t="shared" si="3"/>
        <v>LHT-Pole3610</v>
      </c>
      <c r="D209" s="208">
        <v>-3.7884812719479299</v>
      </c>
      <c r="E209" s="197">
        <v>103.52357779966199</v>
      </c>
      <c r="G209" s="209"/>
    </row>
    <row r="210" spans="1:7" x14ac:dyDescent="0.25">
      <c r="A210" s="8">
        <v>3609</v>
      </c>
      <c r="B210" s="8" t="s">
        <v>3038</v>
      </c>
      <c r="C210" t="str">
        <f t="shared" si="3"/>
        <v>LHT-Pole3609</v>
      </c>
      <c r="D210" s="208">
        <v>-3.7882600582551502</v>
      </c>
      <c r="E210" s="197">
        <v>103.52337088141201</v>
      </c>
      <c r="G210" s="209"/>
    </row>
    <row r="211" spans="1:7" x14ac:dyDescent="0.25">
      <c r="A211" s="8">
        <v>3608</v>
      </c>
      <c r="B211" s="8" t="s">
        <v>3038</v>
      </c>
      <c r="C211" t="str">
        <f t="shared" si="3"/>
        <v>LHT-Pole3608</v>
      </c>
      <c r="D211" s="208">
        <v>-3.78810766656723</v>
      </c>
      <c r="E211" s="197">
        <v>103.523410294412</v>
      </c>
      <c r="G211" s="209"/>
    </row>
    <row r="212" spans="1:7" x14ac:dyDescent="0.25">
      <c r="A212" s="8">
        <v>3607</v>
      </c>
      <c r="B212" s="8" t="s">
        <v>3038</v>
      </c>
      <c r="C212" t="str">
        <f t="shared" si="3"/>
        <v>LHT-Pole3607</v>
      </c>
      <c r="D212" s="208">
        <v>-3.7879282376099401</v>
      </c>
      <c r="E212" s="197">
        <v>103.523582726287</v>
      </c>
      <c r="G212" s="209"/>
    </row>
    <row r="213" spans="1:7" x14ac:dyDescent="0.25">
      <c r="A213" s="8">
        <v>3606</v>
      </c>
      <c r="B213" s="8" t="s">
        <v>3038</v>
      </c>
      <c r="C213" t="str">
        <f t="shared" si="3"/>
        <v>LHT-Pole3606</v>
      </c>
      <c r="D213" s="208">
        <v>-3.7877438927520899</v>
      </c>
      <c r="E213" s="197">
        <v>103.523765011413</v>
      </c>
      <c r="G213" s="209"/>
    </row>
    <row r="214" spans="1:7" x14ac:dyDescent="0.25">
      <c r="A214" s="8">
        <v>3605</v>
      </c>
      <c r="B214" s="8" t="s">
        <v>3038</v>
      </c>
      <c r="C214" t="str">
        <f t="shared" si="3"/>
        <v>LHT-Pole3605</v>
      </c>
      <c r="D214" s="208">
        <v>-3.7875521740582601</v>
      </c>
      <c r="E214" s="197">
        <v>103.523959613101</v>
      </c>
      <c r="G214" s="209"/>
    </row>
    <row r="215" spans="1:7" x14ac:dyDescent="0.25">
      <c r="A215" s="8">
        <v>3604</v>
      </c>
      <c r="B215" s="8" t="s">
        <v>3038</v>
      </c>
      <c r="C215" t="str">
        <f t="shared" si="3"/>
        <v>LHT-Pole3604</v>
      </c>
      <c r="D215" s="208">
        <v>-3.7872781145696002</v>
      </c>
      <c r="E215" s="197">
        <v>103.524077852101</v>
      </c>
      <c r="G215" s="209"/>
    </row>
    <row r="216" spans="1:7" x14ac:dyDescent="0.25">
      <c r="A216" s="8">
        <v>3603</v>
      </c>
      <c r="B216" s="8" t="s">
        <v>3038</v>
      </c>
      <c r="C216" t="str">
        <f t="shared" si="3"/>
        <v>LHT-Pole3603</v>
      </c>
      <c r="D216" s="208">
        <v>-3.7870310922655701</v>
      </c>
      <c r="E216" s="197">
        <v>103.52417638460101</v>
      </c>
      <c r="G216" s="209"/>
    </row>
    <row r="217" spans="1:7" x14ac:dyDescent="0.25">
      <c r="A217" s="8">
        <v>3602</v>
      </c>
      <c r="B217" s="8" t="s">
        <v>3038</v>
      </c>
      <c r="C217" t="str">
        <f t="shared" si="3"/>
        <v>LHT-Pole3602</v>
      </c>
      <c r="D217" s="208">
        <v>-3.7869647280524799</v>
      </c>
      <c r="E217" s="197">
        <v>103.524263832195</v>
      </c>
      <c r="G217" s="209"/>
    </row>
    <row r="218" spans="1:7" x14ac:dyDescent="0.25">
      <c r="A218" s="8">
        <v>3601</v>
      </c>
      <c r="B218" s="8" t="s">
        <v>3038</v>
      </c>
      <c r="C218" t="str">
        <f t="shared" si="3"/>
        <v>LHT-Pole3601</v>
      </c>
      <c r="D218" s="208">
        <v>-3.7868418313481098</v>
      </c>
      <c r="E218" s="197">
        <v>103.524321104211</v>
      </c>
      <c r="G218" s="209"/>
    </row>
    <row r="219" spans="1:7" x14ac:dyDescent="0.25">
      <c r="A219" s="8">
        <v>3600</v>
      </c>
      <c r="B219" s="8" t="s">
        <v>3038</v>
      </c>
      <c r="C219" t="str">
        <f t="shared" si="3"/>
        <v>LHT-Pole3600</v>
      </c>
      <c r="D219" s="208">
        <v>-3.7865887937694498</v>
      </c>
      <c r="E219" s="197">
        <v>103.524254780985</v>
      </c>
      <c r="G219" s="209"/>
    </row>
    <row r="220" spans="1:7" x14ac:dyDescent="0.25">
      <c r="A220" s="8">
        <v>3599</v>
      </c>
      <c r="B220" s="8" t="s">
        <v>3038</v>
      </c>
      <c r="C220" t="str">
        <f t="shared" si="3"/>
        <v>LHT-Pole3599</v>
      </c>
      <c r="D220" s="208">
        <v>-3.7862512866707099</v>
      </c>
      <c r="E220" s="197">
        <v>103.52412829011</v>
      </c>
      <c r="G220" s="209"/>
    </row>
    <row r="221" spans="1:7" x14ac:dyDescent="0.25">
      <c r="A221" s="8">
        <v>3598</v>
      </c>
      <c r="B221" s="8" t="s">
        <v>3038</v>
      </c>
      <c r="C221" t="str">
        <f t="shared" si="3"/>
        <v>LHT-Pole3598</v>
      </c>
      <c r="D221" s="208">
        <v>-3.7858969785448799</v>
      </c>
      <c r="E221" s="197">
        <v>103.524056793063</v>
      </c>
      <c r="G221" s="209"/>
    </row>
    <row r="222" spans="1:7" x14ac:dyDescent="0.25">
      <c r="A222" s="8">
        <v>3597</v>
      </c>
      <c r="B222" s="8" t="s">
        <v>3038</v>
      </c>
      <c r="C222" t="str">
        <f t="shared" si="3"/>
        <v>LHT-Pole3597</v>
      </c>
      <c r="D222" s="208">
        <v>-3.7855362491325</v>
      </c>
      <c r="E222" s="197">
        <v>103.524036100152</v>
      </c>
      <c r="G222" s="209"/>
    </row>
    <row r="223" spans="1:7" x14ac:dyDescent="0.25">
      <c r="A223" s="8">
        <v>3596</v>
      </c>
      <c r="B223" s="8" t="s">
        <v>3038</v>
      </c>
      <c r="C223" t="str">
        <f t="shared" si="3"/>
        <v>LHT-Pole3596</v>
      </c>
      <c r="D223" s="208">
        <v>-3.78517464650088</v>
      </c>
      <c r="E223" s="197">
        <v>103.524042274346</v>
      </c>
      <c r="G223" s="209"/>
    </row>
    <row r="224" spans="1:7" x14ac:dyDescent="0.25">
      <c r="A224" s="8">
        <v>3595</v>
      </c>
      <c r="B224" s="8" t="s">
        <v>3038</v>
      </c>
      <c r="C224" t="str">
        <f t="shared" si="3"/>
        <v>LHT-Pole3595</v>
      </c>
      <c r="D224" s="208">
        <v>-3.7848130669567599</v>
      </c>
      <c r="E224" s="197">
        <v>103.524050437334</v>
      </c>
      <c r="G224" s="209"/>
    </row>
    <row r="225" spans="1:7" x14ac:dyDescent="0.25">
      <c r="A225" s="8">
        <v>3594</v>
      </c>
      <c r="B225" s="8" t="s">
        <v>3038</v>
      </c>
      <c r="C225" t="str">
        <f t="shared" si="3"/>
        <v>LHT-Pole3594</v>
      </c>
      <c r="D225" s="208">
        <v>-3.7844518792934201</v>
      </c>
      <c r="E225" s="197">
        <v>103.524070622587</v>
      </c>
      <c r="G225" s="209"/>
    </row>
    <row r="226" spans="1:7" x14ac:dyDescent="0.25">
      <c r="A226" s="8">
        <v>3593</v>
      </c>
      <c r="B226" s="8" t="s">
        <v>3038</v>
      </c>
      <c r="C226" t="str">
        <f t="shared" si="3"/>
        <v>LHT-Pole3593</v>
      </c>
      <c r="D226" s="208">
        <v>-3.7840905785125698</v>
      </c>
      <c r="E226" s="197">
        <v>103.524087450767</v>
      </c>
      <c r="G226" s="209"/>
    </row>
    <row r="227" spans="1:7" x14ac:dyDescent="0.25">
      <c r="A227" s="8">
        <v>3592</v>
      </c>
      <c r="B227" s="8" t="s">
        <v>3038</v>
      </c>
      <c r="C227" t="str">
        <f t="shared" si="3"/>
        <v>LHT-Pole3592</v>
      </c>
      <c r="D227" s="208">
        <v>-3.7837292702419001</v>
      </c>
      <c r="E227" s="197">
        <v>103.524105367584</v>
      </c>
      <c r="G227" s="209"/>
    </row>
    <row r="228" spans="1:7" x14ac:dyDescent="0.25">
      <c r="A228" s="8">
        <v>3591</v>
      </c>
      <c r="B228" s="8" t="s">
        <v>3038</v>
      </c>
      <c r="C228" t="str">
        <f t="shared" si="3"/>
        <v>LHT-Pole3591</v>
      </c>
      <c r="D228" s="208">
        <v>-3.78336844764054</v>
      </c>
      <c r="E228" s="197">
        <v>103.52413102584001</v>
      </c>
      <c r="G228" s="209"/>
    </row>
    <row r="229" spans="1:7" x14ac:dyDescent="0.25">
      <c r="A229" s="8">
        <v>3590</v>
      </c>
      <c r="B229" s="8" t="s">
        <v>3038</v>
      </c>
      <c r="C229" t="str">
        <f t="shared" si="3"/>
        <v>LHT-Pole3590</v>
      </c>
      <c r="D229" s="208">
        <v>-3.7829785645546301</v>
      </c>
      <c r="E229" s="197">
        <v>103.5241577558</v>
      </c>
      <c r="G229" s="209"/>
    </row>
    <row r="230" spans="1:7" x14ac:dyDescent="0.25">
      <c r="A230" s="8">
        <v>3589</v>
      </c>
      <c r="B230" s="8" t="s">
        <v>3038</v>
      </c>
      <c r="C230" t="str">
        <f t="shared" si="3"/>
        <v>LHT-Pole3589</v>
      </c>
      <c r="D230" s="208">
        <v>-3.7825787387056802</v>
      </c>
      <c r="E230" s="197">
        <v>103.5241774623</v>
      </c>
      <c r="G230" s="209"/>
    </row>
    <row r="231" spans="1:7" x14ac:dyDescent="0.25">
      <c r="A231" s="8">
        <v>3588</v>
      </c>
      <c r="B231" s="8" t="s">
        <v>3038</v>
      </c>
      <c r="C231" t="str">
        <f t="shared" si="3"/>
        <v>LHT-Pole3588</v>
      </c>
      <c r="D231" s="208">
        <v>-3.7822116853049099</v>
      </c>
      <c r="E231" s="197">
        <v>103.5241971688</v>
      </c>
      <c r="G231" s="209"/>
    </row>
    <row r="232" spans="1:7" x14ac:dyDescent="0.25">
      <c r="A232" s="8">
        <v>3587</v>
      </c>
      <c r="B232" s="8" t="s">
        <v>3038</v>
      </c>
      <c r="C232" t="str">
        <f t="shared" si="3"/>
        <v>LHT-Pole3587</v>
      </c>
      <c r="D232" s="208">
        <v>-3.7817528683353299</v>
      </c>
      <c r="E232" s="197">
        <v>103.52420702205001</v>
      </c>
      <c r="G232" s="209"/>
    </row>
    <row r="233" spans="1:7" x14ac:dyDescent="0.25">
      <c r="A233" s="8">
        <v>3586</v>
      </c>
      <c r="B233" s="8" t="s">
        <v>3038</v>
      </c>
      <c r="C233" t="str">
        <f t="shared" si="3"/>
        <v>LHT-Pole3586</v>
      </c>
      <c r="D233" s="208">
        <v>-3.78138581458481</v>
      </c>
      <c r="E233" s="197">
        <v>103.52424315063401</v>
      </c>
      <c r="G233" s="209"/>
    </row>
    <row r="234" spans="1:7" x14ac:dyDescent="0.25">
      <c r="A234" s="8">
        <v>3585</v>
      </c>
      <c r="B234" s="8" t="s">
        <v>3038</v>
      </c>
      <c r="C234" t="str">
        <f t="shared" si="3"/>
        <v>LHT-Pole3585</v>
      </c>
      <c r="D234" s="208">
        <v>-3.7814022009162702</v>
      </c>
      <c r="E234" s="197">
        <v>103.52414790255</v>
      </c>
      <c r="G234" s="209"/>
    </row>
    <row r="235" spans="1:7" x14ac:dyDescent="0.25">
      <c r="A235" s="8">
        <v>3584</v>
      </c>
      <c r="B235" s="8" t="s">
        <v>3038</v>
      </c>
      <c r="C235" t="str">
        <f t="shared" si="3"/>
        <v>LHT-Pole3584</v>
      </c>
      <c r="D235" s="208">
        <v>-3.7813694282530399</v>
      </c>
      <c r="E235" s="197">
        <v>103.523681515383</v>
      </c>
      <c r="G235" s="209"/>
    </row>
    <row r="236" spans="1:7" x14ac:dyDescent="0.25">
      <c r="A236" s="8">
        <v>3583</v>
      </c>
      <c r="B236" s="8" t="s">
        <v>3038</v>
      </c>
      <c r="C236" t="str">
        <f t="shared" si="3"/>
        <v>LHT-Pole3583</v>
      </c>
      <c r="D236" s="208">
        <v>-3.7813432101215598</v>
      </c>
      <c r="E236" s="197">
        <v>103.52323155029799</v>
      </c>
      <c r="G236" s="209"/>
    </row>
    <row r="237" spans="1:7" x14ac:dyDescent="0.25">
      <c r="A237" s="8">
        <v>3582</v>
      </c>
      <c r="B237" s="8" t="s">
        <v>3038</v>
      </c>
      <c r="C237" t="str">
        <f t="shared" si="3"/>
        <v>LHT-Pole3582</v>
      </c>
      <c r="D237" s="208">
        <v>-3.7812612784555699</v>
      </c>
      <c r="E237" s="197">
        <v>103.52281196606801</v>
      </c>
      <c r="G237" s="209"/>
    </row>
    <row r="238" spans="1:7" x14ac:dyDescent="0.25">
      <c r="A238" s="8">
        <v>3581</v>
      </c>
      <c r="B238" s="8" t="s">
        <v>3038</v>
      </c>
      <c r="C238" t="str">
        <f t="shared" si="3"/>
        <v>LHT-Pole3581</v>
      </c>
      <c r="D238" s="208">
        <v>-3.78118918372809</v>
      </c>
      <c r="E238" s="197">
        <v>103.522494128796</v>
      </c>
      <c r="G238" s="209"/>
    </row>
    <row r="239" spans="1:7" x14ac:dyDescent="0.25">
      <c r="A239" s="8">
        <v>3580</v>
      </c>
      <c r="B239" s="8" t="s">
        <v>3038</v>
      </c>
      <c r="C239" t="str">
        <f t="shared" si="3"/>
        <v>LHT-Pole3580</v>
      </c>
      <c r="D239" s="208">
        <v>-3.78112418605689</v>
      </c>
      <c r="E239" s="197">
        <v>103.522140565467</v>
      </c>
      <c r="G239" s="209"/>
    </row>
    <row r="240" spans="1:7" x14ac:dyDescent="0.25">
      <c r="A240" s="8">
        <v>3579</v>
      </c>
      <c r="B240" s="8" t="s">
        <v>3038</v>
      </c>
      <c r="C240" t="str">
        <f t="shared" si="3"/>
        <v>LHT-Pole3579</v>
      </c>
      <c r="D240" s="208">
        <v>-3.7811057882666499</v>
      </c>
      <c r="E240" s="197">
        <v>103.521780926034</v>
      </c>
      <c r="G240" s="209"/>
    </row>
    <row r="241" spans="1:7" x14ac:dyDescent="0.25">
      <c r="A241" s="8">
        <v>3578</v>
      </c>
      <c r="B241" s="8" t="s">
        <v>3038</v>
      </c>
      <c r="C241" t="str">
        <f t="shared" si="3"/>
        <v>LHT-Pole3578</v>
      </c>
      <c r="D241" s="208">
        <v>-3.7810797664722902</v>
      </c>
      <c r="E241" s="197">
        <v>103.521421889373</v>
      </c>
      <c r="G241" s="209"/>
    </row>
    <row r="242" spans="1:7" x14ac:dyDescent="0.25">
      <c r="A242" s="8">
        <v>3577</v>
      </c>
      <c r="B242" s="8" t="s">
        <v>3038</v>
      </c>
      <c r="C242" t="str">
        <f t="shared" si="3"/>
        <v>LHT-Pole3577</v>
      </c>
      <c r="D242" s="208">
        <v>-3.7810001222785199</v>
      </c>
      <c r="E242" s="197">
        <v>103.52107160993501</v>
      </c>
      <c r="G242" s="209"/>
    </row>
    <row r="243" spans="1:7" x14ac:dyDescent="0.25">
      <c r="A243" s="8">
        <v>3576</v>
      </c>
      <c r="B243" s="8" t="s">
        <v>3038</v>
      </c>
      <c r="C243" t="str">
        <f t="shared" si="3"/>
        <v>LHT-Pole3576</v>
      </c>
      <c r="D243" s="208">
        <v>-3.7807709977350101</v>
      </c>
      <c r="E243" s="197">
        <v>103.520798863927</v>
      </c>
      <c r="G243" s="209"/>
    </row>
    <row r="244" spans="1:7" x14ac:dyDescent="0.25">
      <c r="A244" s="8">
        <v>3575</v>
      </c>
      <c r="B244" s="8" t="s">
        <v>3038</v>
      </c>
      <c r="C244" t="str">
        <f t="shared" si="3"/>
        <v>LHT-Pole3575</v>
      </c>
      <c r="D244" s="208">
        <v>-3.7805065771297701</v>
      </c>
      <c r="E244" s="197">
        <v>103.520553099385</v>
      </c>
      <c r="G244" s="209"/>
    </row>
    <row r="245" spans="1:7" x14ac:dyDescent="0.25">
      <c r="A245" s="8">
        <v>3574</v>
      </c>
      <c r="B245" s="8" t="s">
        <v>3038</v>
      </c>
      <c r="C245" t="str">
        <f t="shared" si="3"/>
        <v>LHT-Pole3574</v>
      </c>
      <c r="D245" s="208">
        <v>-3.78024274331506</v>
      </c>
      <c r="E245" s="197">
        <v>103.520306707469</v>
      </c>
      <c r="G245" s="209"/>
    </row>
    <row r="246" spans="1:7" x14ac:dyDescent="0.25">
      <c r="A246" s="8">
        <v>3573</v>
      </c>
      <c r="B246" s="8" t="s">
        <v>3038</v>
      </c>
      <c r="C246" t="str">
        <f t="shared" si="3"/>
        <v>LHT-Pole3573</v>
      </c>
      <c r="D246" s="208">
        <v>-3.7799923999999998</v>
      </c>
      <c r="E246" s="197">
        <v>103.5200469</v>
      </c>
      <c r="G246" s="209"/>
    </row>
    <row r="247" spans="1:7" x14ac:dyDescent="0.25">
      <c r="A247" s="8">
        <v>3572</v>
      </c>
      <c r="B247" s="8" t="s">
        <v>3038</v>
      </c>
      <c r="C247" t="str">
        <f t="shared" si="3"/>
        <v>LHT-Pole3572</v>
      </c>
      <c r="D247" s="208">
        <v>-3.78090951310323</v>
      </c>
      <c r="E247" s="197">
        <v>103.52417869020999</v>
      </c>
      <c r="G247" s="209"/>
    </row>
    <row r="248" spans="1:7" x14ac:dyDescent="0.25">
      <c r="A248" s="8">
        <v>3571</v>
      </c>
      <c r="B248" s="8" t="s">
        <v>3038</v>
      </c>
      <c r="C248" t="str">
        <f t="shared" si="3"/>
        <v>LHT-Pole3571</v>
      </c>
      <c r="D248" s="208">
        <v>-3.7804956266626601</v>
      </c>
      <c r="E248" s="197">
        <v>103.524147697274</v>
      </c>
      <c r="G248" s="209"/>
    </row>
    <row r="249" spans="1:7" x14ac:dyDescent="0.25">
      <c r="A249" s="8">
        <v>3570</v>
      </c>
      <c r="B249" s="8" t="s">
        <v>3038</v>
      </c>
      <c r="C249" t="str">
        <f t="shared" si="3"/>
        <v>LHT-Pole3570</v>
      </c>
      <c r="D249" s="208">
        <v>-3.7801011252341898</v>
      </c>
      <c r="E249" s="197">
        <v>103.524136612368</v>
      </c>
      <c r="G249" s="209"/>
    </row>
    <row r="250" spans="1:7" x14ac:dyDescent="0.25">
      <c r="A250" s="8">
        <v>3569</v>
      </c>
      <c r="B250" s="8" t="s">
        <v>3038</v>
      </c>
      <c r="C250" t="str">
        <f t="shared" si="3"/>
        <v>LHT-Pole3569</v>
      </c>
      <c r="D250" s="208">
        <v>-3.7797471798745699</v>
      </c>
      <c r="E250" s="197">
        <v>103.52414030733701</v>
      </c>
      <c r="G250" s="209"/>
    </row>
    <row r="251" spans="1:7" x14ac:dyDescent="0.25">
      <c r="A251" s="8">
        <v>3568</v>
      </c>
      <c r="B251" s="8" t="s">
        <v>3038</v>
      </c>
      <c r="C251" t="str">
        <f t="shared" si="3"/>
        <v>LHT-Pole3568</v>
      </c>
      <c r="D251" s="208">
        <v>-3.77935820850549</v>
      </c>
      <c r="E251" s="197">
        <v>103.524132917399</v>
      </c>
      <c r="G251" s="209"/>
    </row>
    <row r="252" spans="1:7" x14ac:dyDescent="0.25">
      <c r="A252" s="8">
        <v>3567</v>
      </c>
      <c r="B252" s="8" t="s">
        <v>3038</v>
      </c>
      <c r="C252" t="str">
        <f t="shared" si="3"/>
        <v>LHT-Pole3567</v>
      </c>
      <c r="D252" s="208">
        <v>-3.77892868067724</v>
      </c>
      <c r="E252" s="197">
        <v>103.524179104509</v>
      </c>
      <c r="G252" s="209"/>
    </row>
    <row r="253" spans="1:7" x14ac:dyDescent="0.25">
      <c r="A253" s="8">
        <v>3566</v>
      </c>
      <c r="B253" s="8" t="s">
        <v>3038</v>
      </c>
      <c r="C253" t="str">
        <f t="shared" si="3"/>
        <v>LHT-Pole3566</v>
      </c>
      <c r="D253" s="208">
        <v>-3.7789065590665998</v>
      </c>
      <c r="E253" s="197">
        <v>103.52463173818199</v>
      </c>
      <c r="G253" s="209"/>
    </row>
    <row r="254" spans="1:7" x14ac:dyDescent="0.25">
      <c r="A254" s="8">
        <v>3565</v>
      </c>
      <c r="B254" s="8" t="s">
        <v>3038</v>
      </c>
      <c r="C254" t="str">
        <f t="shared" si="3"/>
        <v>LHT-Pole3565</v>
      </c>
      <c r="D254" s="208">
        <v>-3.7787535512441699</v>
      </c>
      <c r="E254" s="197">
        <v>103.524818334104</v>
      </c>
      <c r="G254" s="209"/>
    </row>
    <row r="255" spans="1:7" x14ac:dyDescent="0.25">
      <c r="A255" s="8">
        <v>3564</v>
      </c>
      <c r="B255" s="8" t="s">
        <v>3038</v>
      </c>
      <c r="C255" t="str">
        <f t="shared" si="3"/>
        <v>LHT-Pole3564</v>
      </c>
      <c r="D255" s="208">
        <v>-3.7787072881891102</v>
      </c>
      <c r="E255" s="197">
        <v>103.525015151221</v>
      </c>
      <c r="G255" s="209"/>
    </row>
    <row r="256" spans="1:7" x14ac:dyDescent="0.25">
      <c r="A256" s="8">
        <v>3563</v>
      </c>
      <c r="B256" s="8" t="s">
        <v>3038</v>
      </c>
      <c r="C256" t="str">
        <f t="shared" si="3"/>
        <v>LHT-Pole3563</v>
      </c>
      <c r="D256" s="208">
        <v>-3.77865584743983</v>
      </c>
      <c r="E256" s="197">
        <v>103.52545386873</v>
      </c>
      <c r="G256" s="209"/>
    </row>
    <row r="257" spans="1:7" x14ac:dyDescent="0.25">
      <c r="A257" s="8">
        <v>3562</v>
      </c>
      <c r="B257" s="8" t="s">
        <v>3038</v>
      </c>
      <c r="C257" t="str">
        <f t="shared" si="3"/>
        <v>LHT-Pole3562</v>
      </c>
      <c r="D257" s="208">
        <v>-3.7786927168012601</v>
      </c>
      <c r="E257" s="197">
        <v>103.52585292535601</v>
      </c>
      <c r="G257" s="209"/>
    </row>
    <row r="258" spans="1:7" x14ac:dyDescent="0.25">
      <c r="A258" s="8">
        <v>3561</v>
      </c>
      <c r="B258" s="8" t="s">
        <v>3038</v>
      </c>
      <c r="C258" t="str">
        <f t="shared" ref="C258:C321" si="4">B258 &amp; "-Pole" &amp; A258</f>
        <v>LHT-Pole3561</v>
      </c>
      <c r="D258" s="208">
        <v>-3.7787295861611101</v>
      </c>
      <c r="E258" s="197">
        <v>103.52624089707599</v>
      </c>
      <c r="G258" s="209"/>
    </row>
    <row r="259" spans="1:7" x14ac:dyDescent="0.25">
      <c r="A259" s="8">
        <v>3560</v>
      </c>
      <c r="B259" s="8" t="s">
        <v>3038</v>
      </c>
      <c r="C259" t="str">
        <f t="shared" si="4"/>
        <v>LHT-Pole3560</v>
      </c>
      <c r="D259" s="208">
        <v>-3.7787848901979602</v>
      </c>
      <c r="E259" s="197">
        <v>103.526621478858</v>
      </c>
      <c r="G259" s="209"/>
    </row>
    <row r="260" spans="1:7" x14ac:dyDescent="0.25">
      <c r="A260" s="8">
        <v>3559</v>
      </c>
      <c r="B260" s="8" t="s">
        <v>3038</v>
      </c>
      <c r="C260" t="str">
        <f t="shared" si="4"/>
        <v>LHT-Pole3559</v>
      </c>
      <c r="D260" s="208">
        <v>-3.7789213068070899</v>
      </c>
      <c r="E260" s="197">
        <v>103.526850566921</v>
      </c>
      <c r="G260" s="209"/>
    </row>
    <row r="261" spans="1:7" x14ac:dyDescent="0.25">
      <c r="A261" s="8">
        <v>3558</v>
      </c>
      <c r="B261" s="8" t="s">
        <v>3038</v>
      </c>
      <c r="C261" t="str">
        <f t="shared" si="4"/>
        <v>LHT-Pole3558</v>
      </c>
      <c r="D261" s="208">
        <v>-3.7791646444890401</v>
      </c>
      <c r="E261" s="197">
        <v>103.52702607793699</v>
      </c>
      <c r="G261" s="209"/>
    </row>
    <row r="262" spans="1:7" x14ac:dyDescent="0.25">
      <c r="A262" s="8">
        <v>3557</v>
      </c>
      <c r="B262" s="8" t="s">
        <v>3038</v>
      </c>
      <c r="C262" t="str">
        <f t="shared" si="4"/>
        <v>LHT-Pole3557</v>
      </c>
      <c r="D262" s="208">
        <v>-3.7794780338273499</v>
      </c>
      <c r="E262" s="197">
        <v>103.52720897889</v>
      </c>
      <c r="G262" s="209"/>
    </row>
    <row r="263" spans="1:7" x14ac:dyDescent="0.25">
      <c r="A263" s="8">
        <v>3556</v>
      </c>
      <c r="B263" s="8" t="s">
        <v>3038</v>
      </c>
      <c r="C263" t="str">
        <f t="shared" si="4"/>
        <v>LHT-Pole3556</v>
      </c>
      <c r="D263" s="208">
        <v>-3.7793895474374199</v>
      </c>
      <c r="E263" s="197">
        <v>103.527534136141</v>
      </c>
      <c r="G263" s="209"/>
    </row>
    <row r="264" spans="1:7" x14ac:dyDescent="0.25">
      <c r="A264" s="8">
        <v>3555</v>
      </c>
      <c r="B264" s="8" t="s">
        <v>3038</v>
      </c>
      <c r="C264" t="str">
        <f t="shared" si="4"/>
        <v>LHT-Pole3555</v>
      </c>
      <c r="D264" s="208">
        <v>-3.7791314620818799</v>
      </c>
      <c r="E264" s="197">
        <v>103.52785190345401</v>
      </c>
      <c r="G264" s="209"/>
    </row>
    <row r="265" spans="1:7" x14ac:dyDescent="0.25">
      <c r="A265" s="8">
        <v>3554</v>
      </c>
      <c r="B265" s="8" t="s">
        <v>3038</v>
      </c>
      <c r="C265" t="str">
        <f t="shared" si="4"/>
        <v>LHT-Pole3554</v>
      </c>
      <c r="D265" s="208">
        <v>-3.7788512550375102</v>
      </c>
      <c r="E265" s="197">
        <v>103.52813272108</v>
      </c>
      <c r="G265" s="209"/>
    </row>
    <row r="266" spans="1:7" x14ac:dyDescent="0.25">
      <c r="A266" s="8">
        <v>3553</v>
      </c>
      <c r="B266" s="8" t="s">
        <v>3038</v>
      </c>
      <c r="C266" t="str">
        <f t="shared" si="4"/>
        <v>LHT-Pole3553</v>
      </c>
      <c r="D266" s="208">
        <v>-3.7786595343760401</v>
      </c>
      <c r="E266" s="197">
        <v>103.52823802768999</v>
      </c>
      <c r="G266" s="209"/>
    </row>
    <row r="267" spans="1:7" x14ac:dyDescent="0.25">
      <c r="A267" s="8">
        <v>3552</v>
      </c>
      <c r="B267" s="8" t="s">
        <v>3038</v>
      </c>
      <c r="C267" t="str">
        <f t="shared" si="4"/>
        <v>LHT-Pole3552</v>
      </c>
      <c r="D267" s="208">
        <v>-3.7785920542091298</v>
      </c>
      <c r="E267" s="197">
        <v>103.528476764416</v>
      </c>
      <c r="G267" s="209"/>
    </row>
    <row r="268" spans="1:7" x14ac:dyDescent="0.25">
      <c r="A268" s="8">
        <v>3551</v>
      </c>
      <c r="B268" s="8" t="s">
        <v>3038</v>
      </c>
      <c r="C268" t="str">
        <f t="shared" si="4"/>
        <v>LHT-Pole3551</v>
      </c>
      <c r="D268" s="208">
        <v>-3.77860146512886</v>
      </c>
      <c r="E268" s="197">
        <v>103.52879227300301</v>
      </c>
      <c r="G268" s="209"/>
    </row>
    <row r="269" spans="1:7" x14ac:dyDescent="0.25">
      <c r="A269" s="8">
        <v>3550</v>
      </c>
      <c r="B269" s="8" t="s">
        <v>3038</v>
      </c>
      <c r="C269" t="str">
        <f t="shared" si="4"/>
        <v>LHT-Pole3550</v>
      </c>
      <c r="D269" s="208">
        <v>-3.7786512387695401</v>
      </c>
      <c r="E269" s="197">
        <v>103.52915530368401</v>
      </c>
      <c r="G269" s="209"/>
    </row>
    <row r="270" spans="1:7" x14ac:dyDescent="0.25">
      <c r="A270" s="8">
        <v>3549</v>
      </c>
      <c r="B270" s="8" t="s">
        <v>3038</v>
      </c>
      <c r="C270" t="str">
        <f t="shared" si="4"/>
        <v>LHT-Pole3549</v>
      </c>
      <c r="D270" s="208">
        <v>-3.7786899515991998</v>
      </c>
      <c r="E270" s="197">
        <v>103.529363145677</v>
      </c>
      <c r="G270" s="209"/>
    </row>
    <row r="271" spans="1:7" x14ac:dyDescent="0.25">
      <c r="A271" s="8">
        <v>3548</v>
      </c>
      <c r="B271" s="8" t="s">
        <v>3038</v>
      </c>
      <c r="C271" t="str">
        <f t="shared" si="4"/>
        <v>LHT-Pole3548</v>
      </c>
      <c r="D271" s="208">
        <v>-3.77844253733184</v>
      </c>
      <c r="E271" s="197">
        <v>103.529385204592</v>
      </c>
      <c r="G271" s="209"/>
    </row>
    <row r="272" spans="1:7" x14ac:dyDescent="0.25">
      <c r="A272" s="8">
        <v>3547</v>
      </c>
      <c r="B272" s="8" t="s">
        <v>3038</v>
      </c>
      <c r="C272" t="str">
        <f t="shared" si="4"/>
        <v>LHT-Pole3547</v>
      </c>
      <c r="D272" s="208">
        <v>-3.7781813223106702</v>
      </c>
      <c r="E272" s="197">
        <v>103.52945767950099</v>
      </c>
      <c r="G272" s="209"/>
    </row>
    <row r="273" spans="1:7" x14ac:dyDescent="0.25">
      <c r="A273" s="8">
        <v>3546</v>
      </c>
      <c r="B273" s="8" t="s">
        <v>3038</v>
      </c>
      <c r="C273" t="str">
        <f t="shared" si="4"/>
        <v>LHT-Pole3546</v>
      </c>
      <c r="D273" s="208">
        <v>-3.7779199982331</v>
      </c>
      <c r="E273" s="197">
        <v>103.52953010028401</v>
      </c>
      <c r="G273" s="209"/>
    </row>
    <row r="274" spans="1:7" x14ac:dyDescent="0.25">
      <c r="A274" s="8">
        <v>3545</v>
      </c>
      <c r="B274" s="8" t="s">
        <v>3038</v>
      </c>
      <c r="C274" t="str">
        <f t="shared" si="4"/>
        <v>LHT-Pole3545</v>
      </c>
      <c r="D274" s="208">
        <v>-3.7776557159226001</v>
      </c>
      <c r="E274" s="197">
        <v>103.529590103804</v>
      </c>
      <c r="G274" s="209"/>
    </row>
    <row r="275" spans="1:7" x14ac:dyDescent="0.25">
      <c r="A275" s="8">
        <v>3544</v>
      </c>
      <c r="B275" s="8" t="s">
        <v>3038</v>
      </c>
      <c r="C275" t="str">
        <f t="shared" si="4"/>
        <v>LHT-Pole3544</v>
      </c>
      <c r="D275" s="208">
        <v>-3.7773877190827001</v>
      </c>
      <c r="E275" s="197">
        <v>103.52963223519799</v>
      </c>
      <c r="G275" s="209"/>
    </row>
    <row r="276" spans="1:7" x14ac:dyDescent="0.25">
      <c r="A276" s="8">
        <v>3543</v>
      </c>
      <c r="B276" s="8" t="s">
        <v>3038</v>
      </c>
      <c r="C276" t="str">
        <f t="shared" si="4"/>
        <v>LHT-Pole3543</v>
      </c>
      <c r="D276" s="208">
        <v>-3.77712462615577</v>
      </c>
      <c r="E276" s="197">
        <v>103.529694430383</v>
      </c>
      <c r="G276" s="209"/>
    </row>
    <row r="277" spans="1:7" x14ac:dyDescent="0.25">
      <c r="A277" s="8">
        <v>3542</v>
      </c>
      <c r="B277" s="8" t="s">
        <v>3038</v>
      </c>
      <c r="C277" t="str">
        <f t="shared" si="4"/>
        <v>LHT-Pole3542</v>
      </c>
      <c r="D277" s="208">
        <v>-3.77691169803966</v>
      </c>
      <c r="E277" s="197">
        <v>103.52985687136901</v>
      </c>
      <c r="G277" s="209"/>
    </row>
    <row r="278" spans="1:7" x14ac:dyDescent="0.25">
      <c r="A278" s="8">
        <v>3541</v>
      </c>
      <c r="B278" s="8" t="s">
        <v>3038</v>
      </c>
      <c r="C278" t="str">
        <f t="shared" si="4"/>
        <v>LHT-Pole3541</v>
      </c>
      <c r="D278" s="208">
        <v>-3.77677291090238</v>
      </c>
      <c r="E278" s="197">
        <v>103.53008820332199</v>
      </c>
      <c r="G278" s="209"/>
    </row>
    <row r="279" spans="1:7" x14ac:dyDescent="0.25">
      <c r="A279" s="8">
        <v>3540</v>
      </c>
      <c r="B279" s="8" t="s">
        <v>3038</v>
      </c>
      <c r="C279" t="str">
        <f t="shared" si="4"/>
        <v>LHT-Pole3540</v>
      </c>
      <c r="D279" s="208">
        <v>-3.77664430293231</v>
      </c>
      <c r="E279" s="197">
        <v>103.53032522701299</v>
      </c>
      <c r="G279" s="209"/>
    </row>
    <row r="280" spans="1:7" x14ac:dyDescent="0.25">
      <c r="A280" s="8">
        <v>3539</v>
      </c>
      <c r="B280" s="8" t="s">
        <v>3038</v>
      </c>
      <c r="C280" t="str">
        <f t="shared" si="4"/>
        <v>LHT-Pole3539</v>
      </c>
      <c r="D280" s="208">
        <v>-3.7764292559621202</v>
      </c>
      <c r="E280" s="197">
        <v>103.53048610498701</v>
      </c>
      <c r="G280" s="209"/>
    </row>
    <row r="281" spans="1:7" x14ac:dyDescent="0.25">
      <c r="A281" s="8">
        <v>3538</v>
      </c>
      <c r="B281" s="8" t="s">
        <v>3038</v>
      </c>
      <c r="C281" t="str">
        <f t="shared" si="4"/>
        <v>LHT-Pole3538</v>
      </c>
      <c r="D281" s="208">
        <v>-3.77620218281128</v>
      </c>
      <c r="E281" s="197">
        <v>103.53063361546999</v>
      </c>
      <c r="G281" s="209"/>
    </row>
    <row r="282" spans="1:7" x14ac:dyDescent="0.25">
      <c r="A282" s="8">
        <v>3537</v>
      </c>
      <c r="B282" s="8" t="s">
        <v>3038</v>
      </c>
      <c r="C282" t="str">
        <f t="shared" si="4"/>
        <v>LHT-Pole3537</v>
      </c>
      <c r="D282" s="208">
        <v>-3.77598381076437</v>
      </c>
      <c r="E282" s="197">
        <v>103.530793880242</v>
      </c>
      <c r="G282" s="209"/>
    </row>
    <row r="283" spans="1:7" x14ac:dyDescent="0.25">
      <c r="A283" s="8">
        <v>3536</v>
      </c>
      <c r="B283" s="8" t="s">
        <v>3038</v>
      </c>
      <c r="C283" t="str">
        <f t="shared" si="4"/>
        <v>LHT-Pole3536</v>
      </c>
      <c r="D283" s="208">
        <v>-3.7757546397582602</v>
      </c>
      <c r="E283" s="197">
        <v>103.530937879576</v>
      </c>
      <c r="G283" s="209"/>
    </row>
    <row r="284" spans="1:7" x14ac:dyDescent="0.25">
      <c r="A284" s="8">
        <v>3535</v>
      </c>
      <c r="B284" s="8" t="s">
        <v>3038</v>
      </c>
      <c r="C284" t="str">
        <f t="shared" si="4"/>
        <v>LHT-Pole3535</v>
      </c>
      <c r="D284" s="208">
        <v>-3.77551852947302</v>
      </c>
      <c r="E284" s="197">
        <v>103.53107068811499</v>
      </c>
      <c r="G284" s="209"/>
    </row>
    <row r="285" spans="1:7" x14ac:dyDescent="0.25">
      <c r="A285" s="8">
        <v>3534</v>
      </c>
      <c r="B285" s="8" t="s">
        <v>3038</v>
      </c>
      <c r="C285" t="str">
        <f t="shared" si="4"/>
        <v>LHT-Pole3534</v>
      </c>
      <c r="D285" s="208">
        <v>-3.7752823591659799</v>
      </c>
      <c r="E285" s="197">
        <v>103.531202791909</v>
      </c>
      <c r="G285" s="209"/>
    </row>
    <row r="286" spans="1:7" x14ac:dyDescent="0.25">
      <c r="A286" s="8">
        <v>3533</v>
      </c>
      <c r="B286" s="8" t="s">
        <v>3038</v>
      </c>
      <c r="C286" t="str">
        <f t="shared" si="4"/>
        <v>LHT-Pole3533</v>
      </c>
      <c r="D286" s="208">
        <v>-3.7751393409293299</v>
      </c>
      <c r="E286" s="197">
        <v>103.531429072625</v>
      </c>
      <c r="G286" s="209"/>
    </row>
    <row r="287" spans="1:7" x14ac:dyDescent="0.25">
      <c r="A287" s="8">
        <v>3532</v>
      </c>
      <c r="B287" s="8" t="s">
        <v>3038</v>
      </c>
      <c r="C287" t="str">
        <f t="shared" si="4"/>
        <v>LHT-Pole3532</v>
      </c>
      <c r="D287" s="208">
        <v>-3.77505157426913</v>
      </c>
      <c r="E287" s="197">
        <v>103.531684119845</v>
      </c>
      <c r="G287" s="209"/>
    </row>
    <row r="288" spans="1:7" x14ac:dyDescent="0.25">
      <c r="A288" s="8">
        <v>3531</v>
      </c>
      <c r="B288" s="8" t="s">
        <v>3038</v>
      </c>
      <c r="C288" t="str">
        <f t="shared" si="4"/>
        <v>LHT-Pole3531</v>
      </c>
      <c r="D288" s="208">
        <v>-3.7750000460067401</v>
      </c>
      <c r="E288" s="197">
        <v>103.531948861297</v>
      </c>
      <c r="G288" s="209"/>
    </row>
    <row r="289" spans="1:7" x14ac:dyDescent="0.25">
      <c r="A289" s="8">
        <v>3530</v>
      </c>
      <c r="B289" s="8" t="s">
        <v>3038</v>
      </c>
      <c r="C289" t="str">
        <f t="shared" si="4"/>
        <v>LHT-Pole3530</v>
      </c>
      <c r="D289" s="208">
        <v>-3.7749731465223499</v>
      </c>
      <c r="E289" s="197">
        <v>103.53221749103101</v>
      </c>
      <c r="G289" s="209"/>
    </row>
    <row r="290" spans="1:7" x14ac:dyDescent="0.25">
      <c r="A290" s="8">
        <v>3529</v>
      </c>
      <c r="B290" s="8" t="s">
        <v>3038</v>
      </c>
      <c r="C290" t="str">
        <f t="shared" si="4"/>
        <v>LHT-Pole3529</v>
      </c>
      <c r="D290" s="208">
        <v>-3.7749569756917798</v>
      </c>
      <c r="E290" s="197">
        <v>103.532487097032</v>
      </c>
      <c r="G290" s="209"/>
    </row>
    <row r="291" spans="1:7" x14ac:dyDescent="0.25">
      <c r="A291" s="8">
        <v>3528</v>
      </c>
      <c r="B291" s="8" t="s">
        <v>3038</v>
      </c>
      <c r="C291" t="str">
        <f t="shared" si="4"/>
        <v>LHT-Pole3528</v>
      </c>
      <c r="D291" s="208">
        <v>-3.7749513075381498</v>
      </c>
      <c r="E291" s="197">
        <v>103.532756928924</v>
      </c>
      <c r="G291" s="209"/>
    </row>
    <row r="292" spans="1:7" x14ac:dyDescent="0.25">
      <c r="A292" s="8">
        <v>3527</v>
      </c>
      <c r="B292" s="8" t="s">
        <v>3038</v>
      </c>
      <c r="C292" t="str">
        <f t="shared" si="4"/>
        <v>LHT-Pole3527</v>
      </c>
      <c r="D292" s="208">
        <v>-3.77502315705491</v>
      </c>
      <c r="E292" s="197">
        <v>103.533014678103</v>
      </c>
      <c r="G292" s="209"/>
    </row>
    <row r="293" spans="1:7" x14ac:dyDescent="0.25">
      <c r="A293" s="8">
        <v>3526</v>
      </c>
      <c r="B293" s="8" t="s">
        <v>3038</v>
      </c>
      <c r="C293" t="str">
        <f t="shared" si="4"/>
        <v>LHT-Pole3526</v>
      </c>
      <c r="D293" s="208">
        <v>-3.7751074210250701</v>
      </c>
      <c r="E293" s="197">
        <v>103.533252064976</v>
      </c>
      <c r="G293" s="209"/>
    </row>
    <row r="294" spans="1:7" x14ac:dyDescent="0.25">
      <c r="A294" s="8">
        <v>3525</v>
      </c>
      <c r="B294" s="8" t="s">
        <v>3038</v>
      </c>
      <c r="C294" t="str">
        <f t="shared" si="4"/>
        <v>LHT-Pole3525</v>
      </c>
      <c r="D294" s="208">
        <v>-3.77478547751166</v>
      </c>
      <c r="E294" s="197">
        <v>103.533556011475</v>
      </c>
      <c r="G294" s="209"/>
    </row>
    <row r="295" spans="1:7" x14ac:dyDescent="0.25">
      <c r="A295" s="8">
        <v>3524</v>
      </c>
      <c r="B295" s="8" t="s">
        <v>3038</v>
      </c>
      <c r="C295" t="str">
        <f t="shared" si="4"/>
        <v>LHT-Pole3524</v>
      </c>
      <c r="D295" s="208">
        <v>-3.7745642603238299</v>
      </c>
      <c r="E295" s="197">
        <v>103.533752768561</v>
      </c>
      <c r="G295" s="209"/>
    </row>
    <row r="296" spans="1:7" x14ac:dyDescent="0.25">
      <c r="A296" s="8">
        <v>3523</v>
      </c>
      <c r="B296" s="8" t="s">
        <v>3038</v>
      </c>
      <c r="C296" t="str">
        <f t="shared" si="4"/>
        <v>LHT-Pole3523</v>
      </c>
      <c r="D296" s="208">
        <v>-3.7743706952382499</v>
      </c>
      <c r="E296" s="197">
        <v>103.53395229687401</v>
      </c>
      <c r="G296" s="209"/>
    </row>
    <row r="297" spans="1:7" x14ac:dyDescent="0.25">
      <c r="A297" s="8">
        <v>3522</v>
      </c>
      <c r="B297" s="8" t="s">
        <v>3038</v>
      </c>
      <c r="C297" t="str">
        <f t="shared" si="4"/>
        <v>LHT-Pole3522</v>
      </c>
      <c r="D297" s="208">
        <v>-3.77425179094999</v>
      </c>
      <c r="E297" s="197">
        <v>103.534171223773</v>
      </c>
      <c r="G297" s="209"/>
    </row>
    <row r="298" spans="1:7" x14ac:dyDescent="0.25">
      <c r="A298" s="8">
        <v>3521</v>
      </c>
      <c r="B298" s="8" t="s">
        <v>3038</v>
      </c>
      <c r="C298" t="str">
        <f t="shared" si="4"/>
        <v>LHT-Pole3521</v>
      </c>
      <c r="D298" s="208">
        <v>-3.7741992518407002</v>
      </c>
      <c r="E298" s="197">
        <v>103.534320870008</v>
      </c>
      <c r="G298" s="209"/>
    </row>
    <row r="299" spans="1:7" x14ac:dyDescent="0.25">
      <c r="A299" s="8">
        <v>3520</v>
      </c>
      <c r="B299" s="8" t="s">
        <v>3038</v>
      </c>
      <c r="C299" t="str">
        <f t="shared" si="4"/>
        <v>LHT-Pole3520</v>
      </c>
      <c r="D299" s="208">
        <v>-3.7741045995960301</v>
      </c>
      <c r="E299" s="197">
        <v>103.534496708387</v>
      </c>
      <c r="G299" s="209"/>
    </row>
    <row r="300" spans="1:7" x14ac:dyDescent="0.25">
      <c r="A300" s="8">
        <v>3519</v>
      </c>
      <c r="B300" s="8" t="s">
        <v>3038</v>
      </c>
      <c r="C300" t="str">
        <f t="shared" si="4"/>
        <v>LHT-Pole3519</v>
      </c>
      <c r="D300" s="208">
        <v>-3.7739626820711898</v>
      </c>
      <c r="E300" s="197">
        <v>103.53472689289499</v>
      </c>
      <c r="G300" s="209"/>
    </row>
    <row r="301" spans="1:7" x14ac:dyDescent="0.25">
      <c r="A301" s="8">
        <v>3518</v>
      </c>
      <c r="B301" s="8" t="s">
        <v>3038</v>
      </c>
      <c r="C301" t="str">
        <f t="shared" si="4"/>
        <v>LHT-Pole3518</v>
      </c>
      <c r="D301" s="208">
        <v>-3.7738220668550202</v>
      </c>
      <c r="E301" s="197">
        <v>103.53495513452501</v>
      </c>
      <c r="G301" s="209"/>
    </row>
    <row r="302" spans="1:7" x14ac:dyDescent="0.25">
      <c r="A302" s="8">
        <v>3517</v>
      </c>
      <c r="B302" s="8" t="s">
        <v>3038</v>
      </c>
      <c r="C302" t="str">
        <f t="shared" si="4"/>
        <v>LHT-Pole3517</v>
      </c>
      <c r="D302" s="208">
        <v>-3.7869122409204699</v>
      </c>
      <c r="E302" s="197">
        <v>103.52454352080299</v>
      </c>
      <c r="G302" s="209"/>
    </row>
    <row r="303" spans="1:7" x14ac:dyDescent="0.25">
      <c r="A303" s="8">
        <v>3516</v>
      </c>
      <c r="B303" s="8" t="s">
        <v>3038</v>
      </c>
      <c r="C303" t="str">
        <f t="shared" si="4"/>
        <v>LHT-Pole3516</v>
      </c>
      <c r="D303" s="208">
        <v>-3.7870387477049698</v>
      </c>
      <c r="E303" s="197">
        <v>103.52469732387701</v>
      </c>
      <c r="G303" s="209"/>
    </row>
    <row r="304" spans="1:7" x14ac:dyDescent="0.25">
      <c r="A304" s="8">
        <v>3515</v>
      </c>
      <c r="B304" s="8" t="s">
        <v>3038</v>
      </c>
      <c r="C304" t="str">
        <f t="shared" si="4"/>
        <v>LHT-Pole3515</v>
      </c>
      <c r="D304" s="208">
        <v>-3.7869786051376</v>
      </c>
      <c r="E304" s="197">
        <v>103.524971675308</v>
      </c>
      <c r="G304" s="209"/>
    </row>
    <row r="305" spans="1:7" x14ac:dyDescent="0.25">
      <c r="A305" s="8">
        <v>3514</v>
      </c>
      <c r="B305" s="8" t="s">
        <v>3038</v>
      </c>
      <c r="C305" t="str">
        <f t="shared" si="4"/>
        <v>LHT-Pole3514</v>
      </c>
      <c r="D305" s="208">
        <v>-3.7868126945852598</v>
      </c>
      <c r="E305" s="197">
        <v>103.525212772019</v>
      </c>
      <c r="G305" s="209"/>
    </row>
    <row r="306" spans="1:7" x14ac:dyDescent="0.25">
      <c r="A306" s="8">
        <v>3513</v>
      </c>
      <c r="B306" s="8" t="s">
        <v>3038</v>
      </c>
      <c r="C306" t="str">
        <f t="shared" si="4"/>
        <v>LHT-Pole3513</v>
      </c>
      <c r="D306" s="208">
        <v>-3.7866426362360999</v>
      </c>
      <c r="E306" s="197">
        <v>103.525399829812</v>
      </c>
      <c r="G306" s="209"/>
    </row>
    <row r="307" spans="1:7" x14ac:dyDescent="0.25">
      <c r="A307" s="8">
        <v>3512</v>
      </c>
      <c r="B307" s="8" t="s">
        <v>3038</v>
      </c>
      <c r="C307" t="str">
        <f t="shared" si="4"/>
        <v>LHT-Pole3512</v>
      </c>
      <c r="D307" s="208">
        <v>-3.7865036860967498</v>
      </c>
      <c r="E307" s="197">
        <v>103.525595201286</v>
      </c>
      <c r="G307" s="209"/>
    </row>
    <row r="308" spans="1:7" x14ac:dyDescent="0.25">
      <c r="A308" s="8">
        <v>3511</v>
      </c>
      <c r="B308" s="8" t="s">
        <v>3038</v>
      </c>
      <c r="C308" t="str">
        <f t="shared" si="4"/>
        <v>LHT-Pole3511</v>
      </c>
      <c r="D308" s="208">
        <v>-3.7863191105040199</v>
      </c>
      <c r="E308" s="197">
        <v>103.525832141157</v>
      </c>
      <c r="G308" s="209"/>
    </row>
    <row r="309" spans="1:7" x14ac:dyDescent="0.25">
      <c r="A309" s="8">
        <v>3510</v>
      </c>
      <c r="B309" s="8" t="s">
        <v>3038</v>
      </c>
      <c r="C309" t="str">
        <f t="shared" si="4"/>
        <v>LHT-Pole3510</v>
      </c>
      <c r="D309" s="208">
        <v>-3.7861179438019401</v>
      </c>
      <c r="E309" s="197">
        <v>103.526081551548</v>
      </c>
      <c r="G309" s="209"/>
    </row>
    <row r="310" spans="1:7" x14ac:dyDescent="0.25">
      <c r="A310" s="8">
        <v>3509</v>
      </c>
      <c r="B310" s="8" t="s">
        <v>3038</v>
      </c>
      <c r="C310" t="str">
        <f t="shared" si="4"/>
        <v>LHT-Pole3509</v>
      </c>
      <c r="D310" s="208">
        <v>-3.78599379890378</v>
      </c>
      <c r="E310" s="197">
        <v>103.52635286122199</v>
      </c>
      <c r="G310" s="209"/>
    </row>
    <row r="311" spans="1:7" x14ac:dyDescent="0.25">
      <c r="A311" s="8">
        <v>3508</v>
      </c>
      <c r="B311" s="8" t="s">
        <v>3038</v>
      </c>
      <c r="C311" t="str">
        <f t="shared" si="4"/>
        <v>LHT-Pole3508</v>
      </c>
      <c r="D311" s="208">
        <v>-3.7859942872533101</v>
      </c>
      <c r="E311" s="197">
        <v>103.52662169010399</v>
      </c>
      <c r="G311" s="209"/>
    </row>
    <row r="312" spans="1:7" x14ac:dyDescent="0.25">
      <c r="A312" s="8">
        <v>3507</v>
      </c>
      <c r="B312" s="8" t="s">
        <v>3038</v>
      </c>
      <c r="C312" t="str">
        <f t="shared" si="4"/>
        <v>LHT-Pole3507</v>
      </c>
      <c r="D312" s="208">
        <v>-3.78603932496137</v>
      </c>
      <c r="E312" s="197">
        <v>103.526887846542</v>
      </c>
      <c r="G312" s="209"/>
    </row>
    <row r="313" spans="1:7" x14ac:dyDescent="0.25">
      <c r="A313" s="8">
        <v>3506</v>
      </c>
      <c r="B313" s="8" t="s">
        <v>3038</v>
      </c>
      <c r="C313" t="str">
        <f t="shared" si="4"/>
        <v>LHT-Pole3506</v>
      </c>
      <c r="D313" s="208">
        <v>-3.7860825581354902</v>
      </c>
      <c r="E313" s="197">
        <v>103.527154167036</v>
      </c>
      <c r="G313" s="209"/>
    </row>
    <row r="314" spans="1:7" x14ac:dyDescent="0.25">
      <c r="A314" s="8">
        <v>3505</v>
      </c>
      <c r="B314" s="8" t="s">
        <v>3038</v>
      </c>
      <c r="C314" t="str">
        <f t="shared" si="4"/>
        <v>LHT-Pole3505</v>
      </c>
      <c r="D314" s="208">
        <v>-3.7860572609042098</v>
      </c>
      <c r="E314" s="197">
        <v>103.52742187012601</v>
      </c>
      <c r="G314" s="209"/>
    </row>
    <row r="315" spans="1:7" x14ac:dyDescent="0.25">
      <c r="A315" s="8">
        <v>3504</v>
      </c>
      <c r="B315" s="8" t="s">
        <v>3038</v>
      </c>
      <c r="C315" t="str">
        <f t="shared" si="4"/>
        <v>LHT-Pole3504</v>
      </c>
      <c r="D315" s="208">
        <v>-3.7859292203585402</v>
      </c>
      <c r="E315" s="197">
        <v>103.52765283701299</v>
      </c>
      <c r="G315" s="209"/>
    </row>
    <row r="316" spans="1:7" x14ac:dyDescent="0.25">
      <c r="A316" s="8">
        <v>3503</v>
      </c>
      <c r="B316" s="8" t="s">
        <v>3038</v>
      </c>
      <c r="C316" t="str">
        <f t="shared" si="4"/>
        <v>LHT-Pole3503</v>
      </c>
      <c r="D316" s="208">
        <v>-3.7859250725900999</v>
      </c>
      <c r="E316" s="197">
        <v>103.527947972642</v>
      </c>
      <c r="G316" s="209"/>
    </row>
    <row r="317" spans="1:7" x14ac:dyDescent="0.25">
      <c r="A317" s="8">
        <v>3502</v>
      </c>
      <c r="B317" s="8" t="s">
        <v>3038</v>
      </c>
      <c r="C317" t="str">
        <f t="shared" si="4"/>
        <v>LHT-Pole3502</v>
      </c>
      <c r="D317" s="208">
        <v>-3.78603706233124</v>
      </c>
      <c r="E317" s="197">
        <v>103.528247265112</v>
      </c>
      <c r="G317" s="209"/>
    </row>
    <row r="318" spans="1:7" x14ac:dyDescent="0.25">
      <c r="A318" s="8">
        <v>3501</v>
      </c>
      <c r="B318" s="8" t="s">
        <v>3038</v>
      </c>
      <c r="C318" t="str">
        <f t="shared" si="4"/>
        <v>LHT-Pole3501</v>
      </c>
      <c r="D318" s="208">
        <v>-3.7861366087556498</v>
      </c>
      <c r="E318" s="197">
        <v>103.528459263944</v>
      </c>
      <c r="G318" s="209"/>
    </row>
    <row r="319" spans="1:7" x14ac:dyDescent="0.25">
      <c r="A319" s="8">
        <v>3500</v>
      </c>
      <c r="B319" s="8" t="s">
        <v>3038</v>
      </c>
      <c r="C319" t="str">
        <f t="shared" si="4"/>
        <v>LHT-Pole3500</v>
      </c>
      <c r="D319" s="208">
        <v>-3.78598781328889</v>
      </c>
      <c r="E319" s="197">
        <v>103.528466800546</v>
      </c>
      <c r="G319" s="209"/>
    </row>
    <row r="320" spans="1:7" x14ac:dyDescent="0.25">
      <c r="A320" s="8">
        <v>3499</v>
      </c>
      <c r="B320" s="8" t="s">
        <v>3038</v>
      </c>
      <c r="C320" t="str">
        <f t="shared" si="4"/>
        <v>LHT-Pole3499</v>
      </c>
      <c r="D320" s="208">
        <v>-3.7857286841599</v>
      </c>
      <c r="E320" s="197">
        <v>103.528536313896</v>
      </c>
      <c r="G320" s="209"/>
    </row>
    <row r="321" spans="1:7" x14ac:dyDescent="0.25">
      <c r="A321" s="8">
        <v>3498</v>
      </c>
      <c r="B321" s="8" t="s">
        <v>3038</v>
      </c>
      <c r="C321" t="str">
        <f t="shared" si="4"/>
        <v>LHT-Pole3498</v>
      </c>
      <c r="D321" s="208">
        <v>-3.7855538472334702</v>
      </c>
      <c r="E321" s="197">
        <v>103.528450950264</v>
      </c>
      <c r="G321" s="209"/>
    </row>
    <row r="322" spans="1:7" x14ac:dyDescent="0.25">
      <c r="A322" s="8">
        <v>3497</v>
      </c>
      <c r="B322" s="8" t="s">
        <v>3038</v>
      </c>
      <c r="C322" t="str">
        <f t="shared" ref="C322:C385" si="5">B322 &amp; "-Pole" &amp; A322</f>
        <v>LHT-Pole3497</v>
      </c>
      <c r="D322" s="208">
        <v>-3.78539830583561</v>
      </c>
      <c r="E322" s="197">
        <v>103.52876687009299</v>
      </c>
      <c r="G322" s="209"/>
    </row>
    <row r="323" spans="1:7" x14ac:dyDescent="0.25">
      <c r="A323" s="8">
        <v>3496</v>
      </c>
      <c r="B323" s="8" t="s">
        <v>3038</v>
      </c>
      <c r="C323" t="str">
        <f t="shared" si="5"/>
        <v>LHT-Pole3496</v>
      </c>
      <c r="D323" s="208">
        <v>-3.7852593554965601</v>
      </c>
      <c r="E323" s="197">
        <v>103.529039143104</v>
      </c>
      <c r="G323" s="209"/>
    </row>
    <row r="324" spans="1:7" x14ac:dyDescent="0.25">
      <c r="A324" s="8">
        <v>3495</v>
      </c>
      <c r="B324" s="8" t="s">
        <v>3038</v>
      </c>
      <c r="C324" t="str">
        <f t="shared" si="5"/>
        <v>LHT-Pole3495</v>
      </c>
      <c r="D324" s="208">
        <v>-3.7851577350852499</v>
      </c>
      <c r="E324" s="197">
        <v>103.529276082975</v>
      </c>
      <c r="G324" s="209"/>
    </row>
    <row r="325" spans="1:7" x14ac:dyDescent="0.25">
      <c r="A325" s="8">
        <v>3494</v>
      </c>
      <c r="B325" s="8" t="s">
        <v>3038</v>
      </c>
      <c r="C325" t="str">
        <f t="shared" si="5"/>
        <v>LHT-Pole3494</v>
      </c>
      <c r="D325" s="208">
        <v>-3.78496693754605</v>
      </c>
      <c r="E325" s="197">
        <v>103.529513022847</v>
      </c>
      <c r="G325" s="209"/>
    </row>
    <row r="326" spans="1:7" x14ac:dyDescent="0.25">
      <c r="A326" s="8">
        <v>3493</v>
      </c>
      <c r="B326" s="8" t="s">
        <v>3038</v>
      </c>
      <c r="C326" t="str">
        <f t="shared" si="5"/>
        <v>LHT-Pole3493</v>
      </c>
      <c r="D326" s="208">
        <v>-3.7847761399648201</v>
      </c>
      <c r="E326" s="197">
        <v>103.52973541377899</v>
      </c>
      <c r="G326" s="209"/>
    </row>
    <row r="327" spans="1:7" x14ac:dyDescent="0.25">
      <c r="A327" s="8">
        <v>3492</v>
      </c>
      <c r="B327" s="8" t="s">
        <v>3038</v>
      </c>
      <c r="C327" t="str">
        <f t="shared" si="5"/>
        <v>LHT-Pole3492</v>
      </c>
      <c r="D327" s="208">
        <v>-3.7846765933840198</v>
      </c>
      <c r="E327" s="197">
        <v>103.52971255116</v>
      </c>
      <c r="G327" s="209"/>
    </row>
    <row r="328" spans="1:7" x14ac:dyDescent="0.25">
      <c r="A328" s="8">
        <v>3491</v>
      </c>
      <c r="B328" s="8" t="s">
        <v>3038</v>
      </c>
      <c r="C328" t="str">
        <f t="shared" si="5"/>
        <v>LHT-Pole3491</v>
      </c>
      <c r="D328" s="208">
        <v>-3.78450860850297</v>
      </c>
      <c r="E328" s="197">
        <v>103.52987882475399</v>
      </c>
      <c r="G328" s="209"/>
    </row>
    <row r="329" spans="1:7" x14ac:dyDescent="0.25">
      <c r="A329" s="8">
        <v>3490</v>
      </c>
      <c r="B329" s="8" t="s">
        <v>3038</v>
      </c>
      <c r="C329" t="str">
        <f t="shared" si="5"/>
        <v>LHT-Pole3490</v>
      </c>
      <c r="D329" s="208">
        <v>-3.7843468452533999</v>
      </c>
      <c r="E329" s="197">
        <v>103.530067960967</v>
      </c>
      <c r="G329" s="209"/>
    </row>
    <row r="330" spans="1:7" x14ac:dyDescent="0.25">
      <c r="A330" s="8">
        <v>3489</v>
      </c>
      <c r="B330" s="8" t="s">
        <v>3038</v>
      </c>
      <c r="C330" t="str">
        <f t="shared" si="5"/>
        <v>LHT-Pole3489</v>
      </c>
      <c r="D330" s="208">
        <v>-3.7841588235082502</v>
      </c>
      <c r="E330" s="197">
        <v>103.53036159752899</v>
      </c>
      <c r="G330" s="209"/>
    </row>
    <row r="331" spans="1:7" x14ac:dyDescent="0.25">
      <c r="A331" s="8">
        <v>3488</v>
      </c>
      <c r="B331" s="8" t="s">
        <v>3038</v>
      </c>
      <c r="C331" t="str">
        <f t="shared" si="5"/>
        <v>LHT-Pole3488</v>
      </c>
      <c r="D331" s="208">
        <v>-3.7840710181043198</v>
      </c>
      <c r="E331" s="197">
        <v>103.53056054648999</v>
      </c>
      <c r="G331" s="209"/>
    </row>
    <row r="332" spans="1:7" x14ac:dyDescent="0.25">
      <c r="A332" s="8">
        <v>3487</v>
      </c>
      <c r="B332" s="8" t="s">
        <v>3038</v>
      </c>
      <c r="C332" t="str">
        <f t="shared" si="5"/>
        <v>LHT-Pole3487</v>
      </c>
      <c r="D332" s="208">
        <v>-3.7838470380990898</v>
      </c>
      <c r="E332" s="197">
        <v>103.530589644369</v>
      </c>
      <c r="G332" s="209"/>
    </row>
    <row r="333" spans="1:7" x14ac:dyDescent="0.25">
      <c r="A333" s="8">
        <v>3486</v>
      </c>
      <c r="B333" s="8" t="s">
        <v>3038</v>
      </c>
      <c r="C333" t="str">
        <f t="shared" si="5"/>
        <v>LHT-Pole3486</v>
      </c>
      <c r="D333" s="208">
        <v>-3.7837474914115199</v>
      </c>
      <c r="E333" s="197">
        <v>103.530776702162</v>
      </c>
      <c r="G333" s="209"/>
    </row>
    <row r="334" spans="1:7" x14ac:dyDescent="0.25">
      <c r="A334" s="8">
        <v>3485</v>
      </c>
      <c r="B334" s="8" t="s">
        <v>3038</v>
      </c>
      <c r="C334" t="str">
        <f t="shared" si="5"/>
        <v>LHT-Pole3485</v>
      </c>
      <c r="D334" s="208">
        <v>-3.7834695901814999</v>
      </c>
      <c r="E334" s="197">
        <v>103.530647840127</v>
      </c>
      <c r="G334" s="209"/>
    </row>
    <row r="335" spans="1:7" x14ac:dyDescent="0.25">
      <c r="A335" s="8">
        <v>3484</v>
      </c>
      <c r="B335" s="8" t="s">
        <v>3038</v>
      </c>
      <c r="C335" t="str">
        <f t="shared" si="5"/>
        <v>LHT-Pole3484</v>
      </c>
      <c r="D335" s="208">
        <v>-3.7831460632641201</v>
      </c>
      <c r="E335" s="197">
        <v>103.53055223281</v>
      </c>
      <c r="G335" s="209"/>
    </row>
    <row r="336" spans="1:7" x14ac:dyDescent="0.25">
      <c r="A336" s="8">
        <v>3483</v>
      </c>
      <c r="B336" s="8" t="s">
        <v>3038</v>
      </c>
      <c r="C336" t="str">
        <f t="shared" si="5"/>
        <v>LHT-Pole3483</v>
      </c>
      <c r="D336" s="208">
        <v>-3.7828183884426099</v>
      </c>
      <c r="E336" s="197">
        <v>103.530458703913</v>
      </c>
      <c r="G336" s="209"/>
    </row>
    <row r="337" spans="1:7" x14ac:dyDescent="0.25">
      <c r="A337" s="8">
        <v>3482</v>
      </c>
      <c r="B337" s="8" t="s">
        <v>3038</v>
      </c>
      <c r="C337" t="str">
        <f t="shared" si="5"/>
        <v>LHT-Pole3482</v>
      </c>
      <c r="D337" s="208">
        <v>-3.7824948612821001</v>
      </c>
      <c r="E337" s="197">
        <v>103.53036725343701</v>
      </c>
      <c r="G337" s="209"/>
    </row>
    <row r="338" spans="1:7" x14ac:dyDescent="0.25">
      <c r="A338" s="8">
        <v>3481</v>
      </c>
      <c r="B338" s="8" t="s">
        <v>3038</v>
      </c>
      <c r="C338" t="str">
        <f t="shared" si="5"/>
        <v>LHT-Pole3481</v>
      </c>
      <c r="D338" s="208">
        <v>-3.7822584375114801</v>
      </c>
      <c r="E338" s="197">
        <v>103.530225920882</v>
      </c>
      <c r="G338" s="209"/>
    </row>
    <row r="339" spans="1:7" x14ac:dyDescent="0.25">
      <c r="A339" s="8">
        <v>3480</v>
      </c>
      <c r="B339" s="8" t="s">
        <v>3038</v>
      </c>
      <c r="C339" t="str">
        <f t="shared" si="5"/>
        <v>LHT-Pole3480</v>
      </c>
      <c r="D339" s="208">
        <v>-3.7820137181020499</v>
      </c>
      <c r="E339" s="197">
        <v>103.530092902006</v>
      </c>
      <c r="G339" s="209"/>
    </row>
    <row r="340" spans="1:7" x14ac:dyDescent="0.25">
      <c r="A340" s="8">
        <v>3479</v>
      </c>
      <c r="B340" s="8" t="s">
        <v>3038</v>
      </c>
      <c r="C340" t="str">
        <f t="shared" si="5"/>
        <v>LHT-Pole3479</v>
      </c>
      <c r="D340" s="208">
        <v>-3.7819909052722398</v>
      </c>
      <c r="E340" s="197">
        <v>103.530342312397</v>
      </c>
      <c r="G340" s="209"/>
    </row>
    <row r="341" spans="1:7" x14ac:dyDescent="0.25">
      <c r="A341" s="8">
        <v>3478</v>
      </c>
      <c r="B341" s="8" t="s">
        <v>3038</v>
      </c>
      <c r="C341" t="str">
        <f t="shared" si="5"/>
        <v>LHT-Pole3478</v>
      </c>
      <c r="D341" s="208">
        <v>-3.7817855897768</v>
      </c>
      <c r="E341" s="197">
        <v>103.530456625493</v>
      </c>
      <c r="G341" s="209"/>
    </row>
    <row r="342" spans="1:7" x14ac:dyDescent="0.25">
      <c r="A342" s="8">
        <v>3477</v>
      </c>
      <c r="B342" s="8" t="s">
        <v>3038</v>
      </c>
      <c r="C342" t="str">
        <f t="shared" si="5"/>
        <v>LHT-Pole3477</v>
      </c>
      <c r="D342" s="208">
        <v>-3.7815720705806299</v>
      </c>
      <c r="E342" s="197">
        <v>103.53051757496</v>
      </c>
      <c r="G342" s="209"/>
    </row>
    <row r="343" spans="1:7" x14ac:dyDescent="0.25">
      <c r="A343" s="8">
        <v>3476</v>
      </c>
      <c r="B343" s="8" t="s">
        <v>3038</v>
      </c>
      <c r="C343" t="str">
        <f t="shared" si="5"/>
        <v>LHT-Pole3476</v>
      </c>
      <c r="D343" s="208">
        <v>-3.78134206715165</v>
      </c>
      <c r="E343" s="197">
        <v>103.530658655181</v>
      </c>
      <c r="G343" s="209"/>
    </row>
    <row r="344" spans="1:7" x14ac:dyDescent="0.25">
      <c r="A344" s="8">
        <v>3475</v>
      </c>
      <c r="B344" s="8" t="s">
        <v>3038</v>
      </c>
      <c r="C344" t="str">
        <f t="shared" si="5"/>
        <v>LHT-Pole3475</v>
      </c>
      <c r="D344" s="208">
        <v>-3.7810983127491</v>
      </c>
      <c r="E344" s="197">
        <v>103.53077396438201</v>
      </c>
      <c r="G344" s="209"/>
    </row>
    <row r="345" spans="1:7" x14ac:dyDescent="0.25">
      <c r="A345" s="8">
        <v>3474</v>
      </c>
      <c r="B345" s="8" t="s">
        <v>3038</v>
      </c>
      <c r="C345" t="str">
        <f t="shared" si="5"/>
        <v>LHT-Pole3474</v>
      </c>
      <c r="D345" s="208">
        <v>-3.7808332414505599</v>
      </c>
      <c r="E345" s="197">
        <v>103.530829583482</v>
      </c>
      <c r="G345" s="209"/>
    </row>
    <row r="346" spans="1:7" x14ac:dyDescent="0.25">
      <c r="A346" s="8">
        <v>3473</v>
      </c>
      <c r="B346" s="8" t="s">
        <v>3038</v>
      </c>
      <c r="C346" t="str">
        <f t="shared" si="5"/>
        <v>LHT-Pole3473</v>
      </c>
      <c r="D346" s="208">
        <v>-3.7807344270071201</v>
      </c>
      <c r="E346" s="197">
        <v>103.53106956787001</v>
      </c>
      <c r="G346" s="209"/>
    </row>
    <row r="347" spans="1:7" x14ac:dyDescent="0.25">
      <c r="A347" s="8">
        <v>3472</v>
      </c>
      <c r="B347" s="8" t="s">
        <v>3038</v>
      </c>
      <c r="C347" t="str">
        <f t="shared" si="5"/>
        <v>LHT-Pole3472</v>
      </c>
      <c r="D347" s="208">
        <v>-3.7806032637689801</v>
      </c>
      <c r="E347" s="197">
        <v>103.531305616624</v>
      </c>
      <c r="G347" s="209"/>
    </row>
    <row r="348" spans="1:7" x14ac:dyDescent="0.25">
      <c r="A348" s="8">
        <v>3471</v>
      </c>
      <c r="B348" s="8" t="s">
        <v>3038</v>
      </c>
      <c r="C348" t="str">
        <f t="shared" si="5"/>
        <v>LHT-Pole3471</v>
      </c>
      <c r="D348" s="208">
        <v>-3.78048681259942</v>
      </c>
      <c r="E348" s="197">
        <v>103.531431404439</v>
      </c>
      <c r="G348" s="209"/>
    </row>
    <row r="349" spans="1:7" x14ac:dyDescent="0.25">
      <c r="A349" s="8">
        <v>3470</v>
      </c>
      <c r="B349" s="8" t="s">
        <v>3038</v>
      </c>
      <c r="C349" t="str">
        <f t="shared" si="5"/>
        <v>LHT-Pole3470</v>
      </c>
      <c r="D349" s="208">
        <v>-3.7802628316679399</v>
      </c>
      <c r="E349" s="197">
        <v>103.531234993756</v>
      </c>
      <c r="G349" s="209"/>
    </row>
    <row r="350" spans="1:7" x14ac:dyDescent="0.25">
      <c r="A350" s="8">
        <v>3469</v>
      </c>
      <c r="B350" s="8" t="s">
        <v>3038</v>
      </c>
      <c r="C350" t="str">
        <f t="shared" si="5"/>
        <v>LHT-Pole3469</v>
      </c>
      <c r="D350" s="208">
        <v>-3.7800046313557001</v>
      </c>
      <c r="E350" s="197">
        <v>103.531060406482</v>
      </c>
      <c r="G350" s="209"/>
    </row>
    <row r="351" spans="1:7" x14ac:dyDescent="0.25">
      <c r="A351" s="8">
        <v>3468</v>
      </c>
      <c r="B351" s="8" t="s">
        <v>3038</v>
      </c>
      <c r="C351" t="str">
        <f t="shared" si="5"/>
        <v>LHT-Pole3468</v>
      </c>
      <c r="D351" s="208">
        <v>-3.7817456657242401</v>
      </c>
      <c r="E351" s="197">
        <v>103.529994182501</v>
      </c>
      <c r="G351" s="209"/>
    </row>
    <row r="352" spans="1:7" x14ac:dyDescent="0.25">
      <c r="A352" s="8">
        <v>3467</v>
      </c>
      <c r="B352" s="8" t="s">
        <v>3038</v>
      </c>
      <c r="C352" t="str">
        <f t="shared" si="5"/>
        <v>LHT-Pole3467</v>
      </c>
      <c r="D352" s="208">
        <v>-3.78147505293121</v>
      </c>
      <c r="E352" s="197">
        <v>103.52999271995201</v>
      </c>
      <c r="G352" s="209"/>
    </row>
    <row r="353" spans="1:7" x14ac:dyDescent="0.25">
      <c r="A353" s="8">
        <v>3466</v>
      </c>
      <c r="B353" s="8" t="s">
        <v>3038</v>
      </c>
      <c r="C353" t="str">
        <f t="shared" si="5"/>
        <v>LHT-Pole3466</v>
      </c>
      <c r="D353" s="208">
        <v>-3.78120606690449</v>
      </c>
      <c r="E353" s="197">
        <v>103.530026667158</v>
      </c>
      <c r="G353" s="209"/>
    </row>
    <row r="354" spans="1:7" x14ac:dyDescent="0.25">
      <c r="A354" s="8">
        <v>3465</v>
      </c>
      <c r="B354" s="8" t="s">
        <v>3038</v>
      </c>
      <c r="C354" t="str">
        <f t="shared" si="5"/>
        <v>LHT-Pole3465</v>
      </c>
      <c r="D354" s="208">
        <v>-3.7808056742423202</v>
      </c>
      <c r="E354" s="197">
        <v>103.53012044107</v>
      </c>
      <c r="G354" s="209"/>
    </row>
    <row r="355" spans="1:7" x14ac:dyDescent="0.25">
      <c r="A355" s="8">
        <v>3464</v>
      </c>
      <c r="B355" s="8" t="s">
        <v>3038</v>
      </c>
      <c r="C355" t="str">
        <f t="shared" si="5"/>
        <v>LHT-Pole3464</v>
      </c>
      <c r="D355" s="208">
        <v>-3.780432372795</v>
      </c>
      <c r="E355" s="197">
        <v>103.530173440779</v>
      </c>
      <c r="G355" s="209"/>
    </row>
    <row r="356" spans="1:7" x14ac:dyDescent="0.25">
      <c r="A356" s="8">
        <v>3463</v>
      </c>
      <c r="B356" s="8" t="s">
        <v>3038</v>
      </c>
      <c r="C356" t="str">
        <f t="shared" si="5"/>
        <v>LHT-Pole3463</v>
      </c>
      <c r="D356" s="208">
        <v>-3.7800995122022698</v>
      </c>
      <c r="E356" s="197">
        <v>103.530223322857</v>
      </c>
      <c r="G356" s="209"/>
    </row>
    <row r="357" spans="1:7" x14ac:dyDescent="0.25">
      <c r="A357" s="8">
        <v>3462</v>
      </c>
      <c r="B357" s="8" t="s">
        <v>3038</v>
      </c>
      <c r="C357" t="str">
        <f t="shared" si="5"/>
        <v>LHT-Pole3462</v>
      </c>
      <c r="D357" s="208">
        <v>-3.7798475335377599</v>
      </c>
      <c r="E357" s="197">
        <v>103.530251381526</v>
      </c>
      <c r="G357" s="209"/>
    </row>
    <row r="358" spans="1:7" x14ac:dyDescent="0.25">
      <c r="A358" s="8">
        <v>3461</v>
      </c>
      <c r="B358" s="8" t="s">
        <v>3038</v>
      </c>
      <c r="C358" t="str">
        <f t="shared" si="5"/>
        <v>LHT-Pole3461</v>
      </c>
      <c r="D358" s="208">
        <v>-3.7798599769303101</v>
      </c>
      <c r="E358" s="197">
        <v>103.530613026593</v>
      </c>
      <c r="G358" s="209"/>
    </row>
    <row r="359" spans="1:7" x14ac:dyDescent="0.25">
      <c r="A359" s="8">
        <v>3460</v>
      </c>
      <c r="B359" s="8" t="s">
        <v>3038</v>
      </c>
      <c r="C359" t="str">
        <f t="shared" si="5"/>
        <v>LHT-Pole3460</v>
      </c>
      <c r="D359" s="208">
        <v>-3.7798630877784198</v>
      </c>
      <c r="E359" s="197">
        <v>103.530874907504</v>
      </c>
      <c r="G359" s="209"/>
    </row>
    <row r="360" spans="1:7" x14ac:dyDescent="0.25">
      <c r="A360" s="8">
        <v>3459</v>
      </c>
      <c r="B360" s="8" t="s">
        <v>3038</v>
      </c>
      <c r="C360" t="str">
        <f t="shared" si="5"/>
        <v>LHT-Pole3459</v>
      </c>
      <c r="D360" s="208">
        <v>-3.7798397564173198</v>
      </c>
      <c r="E360" s="197">
        <v>103.531035465443</v>
      </c>
      <c r="G360" s="209"/>
    </row>
    <row r="361" spans="1:7" x14ac:dyDescent="0.25">
      <c r="A361" s="8">
        <v>3458</v>
      </c>
      <c r="B361" s="8" t="s">
        <v>3038</v>
      </c>
      <c r="C361" t="str">
        <f t="shared" si="5"/>
        <v>LHT-Pole3458</v>
      </c>
      <c r="D361" s="208">
        <v>-3.7796328849880201</v>
      </c>
      <c r="E361" s="197">
        <v>103.531054171222</v>
      </c>
      <c r="G361" s="209"/>
    </row>
    <row r="362" spans="1:7" x14ac:dyDescent="0.25">
      <c r="A362" s="8">
        <v>3457</v>
      </c>
      <c r="B362" s="8" t="s">
        <v>3038</v>
      </c>
      <c r="C362" t="str">
        <f t="shared" si="5"/>
        <v>LHT-Pole3457</v>
      </c>
      <c r="D362" s="208">
        <v>-3.7794711208284699</v>
      </c>
      <c r="E362" s="197">
        <v>103.531108729745</v>
      </c>
      <c r="G362" s="209"/>
    </row>
    <row r="363" spans="1:7" x14ac:dyDescent="0.25">
      <c r="A363" s="8">
        <v>3456</v>
      </c>
      <c r="B363" s="8" t="s">
        <v>3038</v>
      </c>
      <c r="C363" t="str">
        <f t="shared" si="5"/>
        <v>LHT-Pole3456</v>
      </c>
      <c r="D363" s="208">
        <v>-3.7863160832303402</v>
      </c>
      <c r="E363" s="197">
        <v>103.528645949123</v>
      </c>
      <c r="G363" s="209"/>
    </row>
    <row r="364" spans="1:7" x14ac:dyDescent="0.25">
      <c r="A364" s="8">
        <v>3455</v>
      </c>
      <c r="B364" s="8" t="s">
        <v>3038</v>
      </c>
      <c r="C364" t="str">
        <f t="shared" si="5"/>
        <v>LHT-Pole3455</v>
      </c>
      <c r="D364" s="208">
        <v>-3.7865503412990398</v>
      </c>
      <c r="E364" s="197">
        <v>103.528853103158</v>
      </c>
      <c r="G364" s="209"/>
    </row>
    <row r="365" spans="1:7" x14ac:dyDescent="0.25">
      <c r="A365" s="8">
        <v>3454</v>
      </c>
      <c r="B365" s="8" t="s">
        <v>3038</v>
      </c>
      <c r="C365" t="str">
        <f t="shared" si="5"/>
        <v>LHT-Pole3454</v>
      </c>
      <c r="D365" s="208">
        <v>-3.7868399110265201</v>
      </c>
      <c r="E365" s="197">
        <v>103.52897920367499</v>
      </c>
      <c r="G365" s="209"/>
    </row>
    <row r="366" spans="1:7" x14ac:dyDescent="0.25">
      <c r="A366" s="8">
        <v>3453</v>
      </c>
      <c r="B366" s="8" t="s">
        <v>3038</v>
      </c>
      <c r="C366" t="str">
        <f t="shared" si="5"/>
        <v>LHT-Pole3453</v>
      </c>
      <c r="D366" s="208">
        <v>-3.78711166809902</v>
      </c>
      <c r="E366" s="197">
        <v>103.529139809499</v>
      </c>
      <c r="G366" s="209"/>
    </row>
    <row r="367" spans="1:7" x14ac:dyDescent="0.25">
      <c r="A367" s="8">
        <v>3452</v>
      </c>
      <c r="B367" s="8" t="s">
        <v>3038</v>
      </c>
      <c r="C367" t="str">
        <f t="shared" si="5"/>
        <v>LHT-Pole3452</v>
      </c>
      <c r="D367" s="208">
        <v>-3.7873526931197001</v>
      </c>
      <c r="E367" s="197">
        <v>103.52934146961201</v>
      </c>
      <c r="G367" s="209"/>
    </row>
    <row r="368" spans="1:7" x14ac:dyDescent="0.25">
      <c r="A368" s="8">
        <v>3451</v>
      </c>
      <c r="B368" s="8" t="s">
        <v>3038</v>
      </c>
      <c r="C368" t="str">
        <f t="shared" si="5"/>
        <v>LHT-Pole3451</v>
      </c>
      <c r="D368" s="208">
        <v>-3.7873838223738301</v>
      </c>
      <c r="E368" s="197">
        <v>103.529548876562</v>
      </c>
      <c r="G368" s="209"/>
    </row>
    <row r="369" spans="1:7" x14ac:dyDescent="0.25">
      <c r="A369" s="8">
        <v>3450</v>
      </c>
      <c r="B369" s="8" t="s">
        <v>3038</v>
      </c>
      <c r="C369" t="str">
        <f t="shared" si="5"/>
        <v>LHT-Pole3450</v>
      </c>
      <c r="D369" s="208">
        <v>-3.78714563877557</v>
      </c>
      <c r="E369" s="197">
        <v>103.529754154716</v>
      </c>
      <c r="G369" s="209"/>
    </row>
    <row r="370" spans="1:7" x14ac:dyDescent="0.25">
      <c r="A370" s="8">
        <v>3449</v>
      </c>
      <c r="B370" s="8" t="s">
        <v>3038</v>
      </c>
      <c r="C370" t="str">
        <f t="shared" si="5"/>
        <v>LHT-Pole3449</v>
      </c>
      <c r="D370" s="208">
        <v>-3.7869040466598598</v>
      </c>
      <c r="E370" s="197">
        <v>103.52995731663999</v>
      </c>
      <c r="G370" s="209"/>
    </row>
    <row r="371" spans="1:7" x14ac:dyDescent="0.25">
      <c r="A371" s="8">
        <v>3448</v>
      </c>
      <c r="B371" s="8" t="s">
        <v>3038</v>
      </c>
      <c r="C371" t="str">
        <f t="shared" si="5"/>
        <v>LHT-Pole3448</v>
      </c>
      <c r="D371" s="208">
        <v>-3.78664939959077</v>
      </c>
      <c r="E371" s="197">
        <v>103.53011109607399</v>
      </c>
      <c r="G371" s="209"/>
    </row>
    <row r="372" spans="1:7" x14ac:dyDescent="0.25">
      <c r="A372" s="8">
        <v>3447</v>
      </c>
      <c r="B372" s="8" t="s">
        <v>3038</v>
      </c>
      <c r="C372" t="str">
        <f t="shared" si="5"/>
        <v>LHT-Pole3447</v>
      </c>
      <c r="D372" s="208">
        <v>-3.7864282210343299</v>
      </c>
      <c r="E372" s="197">
        <v>103.53033501132499</v>
      </c>
      <c r="G372" s="209"/>
    </row>
    <row r="373" spans="1:7" x14ac:dyDescent="0.25">
      <c r="A373" s="8">
        <v>3446</v>
      </c>
      <c r="B373" s="8" t="s">
        <v>3038</v>
      </c>
      <c r="C373" t="str">
        <f t="shared" si="5"/>
        <v>LHT-Pole3446</v>
      </c>
      <c r="D373" s="208">
        <v>-3.78626311479014</v>
      </c>
      <c r="E373" s="197">
        <v>103.530603337758</v>
      </c>
      <c r="G373" s="209"/>
    </row>
    <row r="374" spans="1:7" x14ac:dyDescent="0.25">
      <c r="A374" s="8">
        <v>3445</v>
      </c>
      <c r="B374" s="8" t="s">
        <v>3038</v>
      </c>
      <c r="C374" t="str">
        <f t="shared" si="5"/>
        <v>LHT-Pole3445</v>
      </c>
      <c r="D374" s="208">
        <v>-3.7860987780270001</v>
      </c>
      <c r="E374" s="197">
        <v>103.530871732626</v>
      </c>
      <c r="G374" s="209"/>
    </row>
    <row r="375" spans="1:7" x14ac:dyDescent="0.25">
      <c r="A375" s="8">
        <v>3444</v>
      </c>
      <c r="B375" s="8" t="s">
        <v>3038</v>
      </c>
      <c r="C375" t="str">
        <f t="shared" si="5"/>
        <v>LHT-Pole3444</v>
      </c>
      <c r="D375" s="208">
        <v>-3.7859371670456801</v>
      </c>
      <c r="E375" s="197">
        <v>103.531141230236</v>
      </c>
      <c r="G375" s="209"/>
    </row>
    <row r="376" spans="1:7" x14ac:dyDescent="0.25">
      <c r="A376" s="8">
        <v>3443</v>
      </c>
      <c r="B376" s="8" t="s">
        <v>3038</v>
      </c>
      <c r="C376" t="str">
        <f t="shared" si="5"/>
        <v>LHT-Pole3443</v>
      </c>
      <c r="D376" s="208">
        <v>-3.7858182465902201</v>
      </c>
      <c r="E376" s="197">
        <v>103.531433009221</v>
      </c>
      <c r="G376" s="209"/>
    </row>
    <row r="377" spans="1:7" x14ac:dyDescent="0.25">
      <c r="A377" s="8">
        <v>3442</v>
      </c>
      <c r="B377" s="8" t="s">
        <v>3038</v>
      </c>
      <c r="C377" t="str">
        <f t="shared" si="5"/>
        <v>LHT-Pole3442</v>
      </c>
      <c r="D377" s="208">
        <v>-3.7857042076262499</v>
      </c>
      <c r="E377" s="197">
        <v>103.531726964306</v>
      </c>
      <c r="G377" s="209"/>
    </row>
    <row r="378" spans="1:7" x14ac:dyDescent="0.25">
      <c r="A378" s="8">
        <v>3441</v>
      </c>
      <c r="B378" s="8" t="s">
        <v>3038</v>
      </c>
      <c r="C378" t="str">
        <f t="shared" si="5"/>
        <v>LHT-Pole3441</v>
      </c>
      <c r="D378" s="208">
        <v>-3.7856497644148899</v>
      </c>
      <c r="E378" s="197">
        <v>103.531957764285</v>
      </c>
      <c r="G378" s="209"/>
    </row>
    <row r="379" spans="1:7" x14ac:dyDescent="0.25">
      <c r="A379" s="8">
        <v>3440</v>
      </c>
      <c r="B379" s="8" t="s">
        <v>3038</v>
      </c>
      <c r="C379" t="str">
        <f t="shared" si="5"/>
        <v>LHT-Pole3440</v>
      </c>
      <c r="D379" s="208">
        <v>-3.7856497644148899</v>
      </c>
      <c r="E379" s="197">
        <v>103.532281997794</v>
      </c>
      <c r="G379" s="209"/>
    </row>
    <row r="380" spans="1:7" x14ac:dyDescent="0.25">
      <c r="A380" s="8">
        <v>3439</v>
      </c>
      <c r="B380" s="8" t="s">
        <v>3038</v>
      </c>
      <c r="C380" t="str">
        <f t="shared" si="5"/>
        <v>LHT-Pole3439</v>
      </c>
      <c r="D380" s="208">
        <v>-3.7856497644148899</v>
      </c>
      <c r="E380" s="197">
        <v>103.53263117234199</v>
      </c>
      <c r="G380" s="209"/>
    </row>
    <row r="381" spans="1:7" x14ac:dyDescent="0.25">
      <c r="A381" s="8">
        <v>3438</v>
      </c>
      <c r="B381" s="8" t="s">
        <v>3038</v>
      </c>
      <c r="C381" t="str">
        <f t="shared" si="5"/>
        <v>LHT-Pole3438</v>
      </c>
      <c r="D381" s="208">
        <v>-3.78565391218465</v>
      </c>
      <c r="E381" s="197">
        <v>103.533009444768</v>
      </c>
      <c r="G381" s="209"/>
    </row>
    <row r="382" spans="1:7" x14ac:dyDescent="0.25">
      <c r="A382" s="8">
        <v>3437</v>
      </c>
      <c r="B382" s="8" t="s">
        <v>3038</v>
      </c>
      <c r="C382" t="str">
        <f t="shared" si="5"/>
        <v>LHT-Pole3437</v>
      </c>
      <c r="D382" s="208">
        <v>-3.7856497644148899</v>
      </c>
      <c r="E382" s="197">
        <v>103.533379403515</v>
      </c>
      <c r="G382" s="209"/>
    </row>
    <row r="383" spans="1:7" x14ac:dyDescent="0.25">
      <c r="A383" s="8">
        <v>3436</v>
      </c>
      <c r="B383" s="8" t="s">
        <v>3038</v>
      </c>
      <c r="C383" t="str">
        <f t="shared" si="5"/>
        <v>LHT-Pole3436</v>
      </c>
      <c r="D383" s="208">
        <v>-3.78565391218465</v>
      </c>
      <c r="E383" s="197">
        <v>103.533774303301</v>
      </c>
      <c r="G383" s="209"/>
    </row>
    <row r="384" spans="1:7" x14ac:dyDescent="0.25">
      <c r="A384" s="8">
        <v>3435</v>
      </c>
      <c r="B384" s="8" t="s">
        <v>3038</v>
      </c>
      <c r="C384" t="str">
        <f t="shared" si="5"/>
        <v>LHT-Pole3435</v>
      </c>
      <c r="D384" s="208">
        <v>-3.7855170357718402</v>
      </c>
      <c r="E384" s="197">
        <v>103.53382695660601</v>
      </c>
      <c r="G384" s="209"/>
    </row>
    <row r="385" spans="1:7" x14ac:dyDescent="0.25">
      <c r="A385" s="8">
        <v>3434</v>
      </c>
      <c r="B385" s="8" t="s">
        <v>3038</v>
      </c>
      <c r="C385" t="str">
        <f t="shared" si="5"/>
        <v>LHT-Pole3434</v>
      </c>
      <c r="D385" s="208">
        <v>-3.78513267562824</v>
      </c>
      <c r="E385" s="197">
        <v>103.533915635856</v>
      </c>
      <c r="G385" s="209"/>
    </row>
    <row r="386" spans="1:7" x14ac:dyDescent="0.25">
      <c r="A386" s="8">
        <v>3433</v>
      </c>
      <c r="B386" s="8" t="s">
        <v>3038</v>
      </c>
      <c r="C386" t="str">
        <f t="shared" ref="C386:C449" si="6">B386 &amp; "-Pole" &amp; A386</f>
        <v>LHT-Pole3433</v>
      </c>
      <c r="D386" s="208">
        <v>-3.7847649064102802</v>
      </c>
      <c r="E386" s="197">
        <v>103.534012628786</v>
      </c>
      <c r="G386" s="209"/>
    </row>
    <row r="387" spans="1:7" x14ac:dyDescent="0.25">
      <c r="A387" s="8">
        <v>3432</v>
      </c>
      <c r="B387" s="8" t="s">
        <v>3038</v>
      </c>
      <c r="C387" t="str">
        <f t="shared" si="6"/>
        <v>LHT-Pole3432</v>
      </c>
      <c r="D387" s="208">
        <v>-3.7842892948592501</v>
      </c>
      <c r="E387" s="197">
        <v>103.53413179152901</v>
      </c>
      <c r="G387" s="209"/>
    </row>
    <row r="388" spans="1:7" x14ac:dyDescent="0.25">
      <c r="A388" s="8">
        <v>3431</v>
      </c>
      <c r="B388" s="8" t="s">
        <v>3038</v>
      </c>
      <c r="C388" t="str">
        <f t="shared" si="6"/>
        <v>LHT-Pole3431</v>
      </c>
      <c r="D388" s="208">
        <v>-3.7839215252831901</v>
      </c>
      <c r="E388" s="197">
        <v>103.534242640591</v>
      </c>
      <c r="G388" s="209"/>
    </row>
    <row r="389" spans="1:7" x14ac:dyDescent="0.25">
      <c r="A389" s="8">
        <v>3430</v>
      </c>
      <c r="B389" s="8" t="s">
        <v>3038</v>
      </c>
      <c r="C389" t="str">
        <f t="shared" si="6"/>
        <v>LHT-Pole3430</v>
      </c>
      <c r="D389" s="208">
        <v>-3.7835620511106001</v>
      </c>
      <c r="E389" s="197">
        <v>103.534331319842</v>
      </c>
      <c r="G389" s="209"/>
    </row>
    <row r="390" spans="1:7" x14ac:dyDescent="0.25">
      <c r="A390" s="8">
        <v>3429</v>
      </c>
      <c r="B390" s="8" t="s">
        <v>3038</v>
      </c>
      <c r="C390" t="str">
        <f t="shared" si="6"/>
        <v>LHT-Pole3429</v>
      </c>
      <c r="D390" s="208">
        <v>-3.78315833378511</v>
      </c>
      <c r="E390" s="197">
        <v>103.53444216890399</v>
      </c>
      <c r="G390" s="209"/>
    </row>
    <row r="391" spans="1:7" x14ac:dyDescent="0.25">
      <c r="A391" s="8">
        <v>3428</v>
      </c>
      <c r="B391" s="8" t="s">
        <v>3038</v>
      </c>
      <c r="C391" t="str">
        <f t="shared" si="6"/>
        <v>LHT-Pole3428</v>
      </c>
      <c r="D391" s="208">
        <v>-3.7833574272841899</v>
      </c>
      <c r="E391" s="197">
        <v>103.534783029772</v>
      </c>
      <c r="G391" s="209"/>
    </row>
    <row r="392" spans="1:7" x14ac:dyDescent="0.25">
      <c r="A392" s="8">
        <v>3427</v>
      </c>
      <c r="B392" s="8" t="s">
        <v>3038</v>
      </c>
      <c r="C392" t="str">
        <f t="shared" si="6"/>
        <v>LHT-Pole3427</v>
      </c>
      <c r="D392" s="208">
        <v>-3.78356758148362</v>
      </c>
      <c r="E392" s="197">
        <v>103.53512389063999</v>
      </c>
      <c r="G392" s="209"/>
    </row>
    <row r="393" spans="1:7" x14ac:dyDescent="0.25">
      <c r="A393" s="8">
        <v>3426</v>
      </c>
      <c r="B393" s="8" t="s">
        <v>3038</v>
      </c>
      <c r="C393" t="str">
        <f t="shared" si="6"/>
        <v>LHT-Pole3426</v>
      </c>
      <c r="D393" s="208">
        <v>-3.78363394595705</v>
      </c>
      <c r="E393" s="197">
        <v>103.535437039242</v>
      </c>
      <c r="G393" s="209"/>
    </row>
    <row r="394" spans="1:7" x14ac:dyDescent="0.25">
      <c r="A394" s="8">
        <v>3425</v>
      </c>
      <c r="B394" s="8" t="s">
        <v>3038</v>
      </c>
      <c r="C394" t="str">
        <f t="shared" si="6"/>
        <v>LHT-Pole3425</v>
      </c>
      <c r="D394" s="208">
        <v>-3.7836533022608498</v>
      </c>
      <c r="E394" s="197">
        <v>103.53584718077499</v>
      </c>
      <c r="G394" s="209"/>
    </row>
    <row r="395" spans="1:7" x14ac:dyDescent="0.25">
      <c r="A395" s="8">
        <v>3424</v>
      </c>
      <c r="B395" s="8" t="s">
        <v>3038</v>
      </c>
      <c r="C395" t="str">
        <f t="shared" si="6"/>
        <v>LHT-Pole3424</v>
      </c>
      <c r="D395" s="208">
        <v>-3.7835675814836098</v>
      </c>
      <c r="E395" s="197">
        <v>103.53618804164201</v>
      </c>
      <c r="G395" s="209"/>
    </row>
    <row r="396" spans="1:7" x14ac:dyDescent="0.25">
      <c r="A396" s="8">
        <v>3423</v>
      </c>
      <c r="B396" s="8" t="s">
        <v>3038</v>
      </c>
      <c r="C396" t="str">
        <f t="shared" si="6"/>
        <v>LHT-Pole3423</v>
      </c>
      <c r="D396" s="208">
        <v>-3.78324958497786</v>
      </c>
      <c r="E396" s="197">
        <v>103.53615755814999</v>
      </c>
      <c r="G396" s="209"/>
    </row>
    <row r="397" spans="1:7" x14ac:dyDescent="0.25">
      <c r="A397" s="8">
        <v>3422</v>
      </c>
      <c r="B397" s="8" t="s">
        <v>3038</v>
      </c>
      <c r="C397" t="str">
        <f t="shared" si="6"/>
        <v>LHT-Pole3422</v>
      </c>
      <c r="D397" s="208">
        <v>-3.7829924225009002</v>
      </c>
      <c r="E397" s="197">
        <v>103.536185270416</v>
      </c>
      <c r="G397" s="209"/>
    </row>
    <row r="398" spans="1:7" x14ac:dyDescent="0.25">
      <c r="A398" s="8">
        <v>3421</v>
      </c>
      <c r="B398" s="8" t="s">
        <v>3038</v>
      </c>
      <c r="C398" t="str">
        <f t="shared" si="6"/>
        <v>LHT-Pole3421</v>
      </c>
      <c r="D398" s="208">
        <v>-3.7856129262977598</v>
      </c>
      <c r="E398" s="197">
        <v>103.534136985909</v>
      </c>
      <c r="G398" s="209"/>
    </row>
    <row r="399" spans="1:7" x14ac:dyDescent="0.25">
      <c r="A399" s="8">
        <v>3420</v>
      </c>
      <c r="B399" s="8" t="s">
        <v>3038</v>
      </c>
      <c r="C399" t="str">
        <f t="shared" si="6"/>
        <v>LHT-Pole3420</v>
      </c>
      <c r="D399" s="208">
        <v>-3.7856034218836201</v>
      </c>
      <c r="E399" s="197">
        <v>103.534478950389</v>
      </c>
      <c r="G399" s="209"/>
    </row>
    <row r="400" spans="1:7" x14ac:dyDescent="0.25">
      <c r="A400" s="8">
        <v>3419</v>
      </c>
      <c r="B400" s="8" t="s">
        <v>3038</v>
      </c>
      <c r="C400" t="str">
        <f t="shared" si="6"/>
        <v>LHT-Pole3419</v>
      </c>
      <c r="D400" s="208">
        <v>-3.7855992482474399</v>
      </c>
      <c r="E400" s="197">
        <v>103.534821051134</v>
      </c>
      <c r="G400" s="209"/>
    </row>
    <row r="401" spans="1:7" x14ac:dyDescent="0.25">
      <c r="A401" s="8">
        <v>3418</v>
      </c>
      <c r="B401" s="8" t="s">
        <v>3038</v>
      </c>
      <c r="C401" t="str">
        <f t="shared" si="6"/>
        <v>LHT-Pole3418</v>
      </c>
      <c r="D401" s="208">
        <v>-3.7855955258936702</v>
      </c>
      <c r="E401" s="197">
        <v>103.535163156292</v>
      </c>
      <c r="G401" s="209"/>
    </row>
    <row r="402" spans="1:7" x14ac:dyDescent="0.25">
      <c r="A402" s="8">
        <v>3417</v>
      </c>
      <c r="B402" s="8" t="s">
        <v>3038</v>
      </c>
      <c r="C402" t="str">
        <f t="shared" si="6"/>
        <v>LHT-Pole3417</v>
      </c>
      <c r="D402" s="208">
        <v>-3.7855889556525</v>
      </c>
      <c r="E402" s="197">
        <v>103.535505219589</v>
      </c>
      <c r="G402" s="209"/>
    </row>
    <row r="403" spans="1:7" x14ac:dyDescent="0.25">
      <c r="A403" s="8">
        <v>3416</v>
      </c>
      <c r="B403" s="8" t="s">
        <v>3038</v>
      </c>
      <c r="C403" t="str">
        <f t="shared" si="6"/>
        <v>LHT-Pole3416</v>
      </c>
      <c r="D403" s="208">
        <v>-3.7855823426711601</v>
      </c>
      <c r="E403" s="197">
        <v>103.53584728237</v>
      </c>
      <c r="G403" s="209"/>
    </row>
    <row r="404" spans="1:7" x14ac:dyDescent="0.25">
      <c r="A404" s="8">
        <v>3415</v>
      </c>
      <c r="B404" s="8" t="s">
        <v>3038</v>
      </c>
      <c r="C404" t="str">
        <f t="shared" si="6"/>
        <v>LHT-Pole3415</v>
      </c>
      <c r="D404" s="208">
        <v>-3.78557862383302</v>
      </c>
      <c r="E404" s="197">
        <v>103.536189373635</v>
      </c>
      <c r="G404" s="209"/>
    </row>
    <row r="405" spans="1:7" x14ac:dyDescent="0.25">
      <c r="A405" s="8">
        <v>3414</v>
      </c>
      <c r="B405" s="8" t="s">
        <v>3038</v>
      </c>
      <c r="C405" t="str">
        <f t="shared" si="6"/>
        <v>LHT-Pole3414</v>
      </c>
      <c r="D405" s="208">
        <v>-3.78556815834951</v>
      </c>
      <c r="E405" s="197">
        <v>103.53653091088199</v>
      </c>
      <c r="G405" s="209"/>
    </row>
    <row r="406" spans="1:7" x14ac:dyDescent="0.25">
      <c r="A406" s="8">
        <v>3413</v>
      </c>
      <c r="B406" s="8" t="s">
        <v>3038</v>
      </c>
      <c r="C406" t="str">
        <f t="shared" si="6"/>
        <v>LHT-Pole3413</v>
      </c>
      <c r="D406" s="208">
        <v>-3.7855391138739698</v>
      </c>
      <c r="E406" s="197">
        <v>103.536871813166</v>
      </c>
      <c r="G406" s="209"/>
    </row>
    <row r="407" spans="1:7" x14ac:dyDescent="0.25">
      <c r="A407" s="8">
        <v>3412</v>
      </c>
      <c r="B407" s="8" t="s">
        <v>3038</v>
      </c>
      <c r="C407" t="str">
        <f t="shared" si="6"/>
        <v>LHT-Pole3412</v>
      </c>
      <c r="D407" s="208">
        <v>-3.78553454858007</v>
      </c>
      <c r="E407" s="197">
        <v>103.537294684786</v>
      </c>
      <c r="G407" s="209"/>
    </row>
    <row r="408" spans="1:7" x14ac:dyDescent="0.25">
      <c r="A408" s="8">
        <v>3411</v>
      </c>
      <c r="B408" s="8" t="s">
        <v>3038</v>
      </c>
      <c r="C408" t="str">
        <f t="shared" si="6"/>
        <v>LHT-Pole3411</v>
      </c>
      <c r="D408" s="208">
        <v>-3.7855271747661199</v>
      </c>
      <c r="E408" s="197">
        <v>103.537678961536</v>
      </c>
      <c r="G408" s="209"/>
    </row>
    <row r="409" spans="1:7" x14ac:dyDescent="0.25">
      <c r="A409" s="8">
        <v>3410</v>
      </c>
      <c r="B409" s="8" t="s">
        <v>3038</v>
      </c>
      <c r="C409" t="str">
        <f t="shared" si="6"/>
        <v>LHT-Pole3410</v>
      </c>
      <c r="D409" s="208">
        <v>-3.7855419223939601</v>
      </c>
      <c r="E409" s="197">
        <v>103.53801150872501</v>
      </c>
      <c r="G409" s="209"/>
    </row>
    <row r="410" spans="1:7" x14ac:dyDescent="0.25">
      <c r="A410" s="8">
        <v>3409</v>
      </c>
      <c r="B410" s="8" t="s">
        <v>3038</v>
      </c>
      <c r="C410" t="str">
        <f t="shared" si="6"/>
        <v>LHT-Pole3409</v>
      </c>
      <c r="D410" s="208">
        <v>-3.7855529831146799</v>
      </c>
      <c r="E410" s="197">
        <v>103.538369920694</v>
      </c>
      <c r="G410" s="209"/>
    </row>
    <row r="411" spans="1:7" x14ac:dyDescent="0.25">
      <c r="A411" s="8">
        <v>3408</v>
      </c>
      <c r="B411" s="8" t="s">
        <v>3038</v>
      </c>
      <c r="C411" t="str">
        <f t="shared" si="6"/>
        <v>LHT-Pole3408</v>
      </c>
      <c r="D411" s="208">
        <v>-3.7855271747661301</v>
      </c>
      <c r="E411" s="197">
        <v>103.538802232039</v>
      </c>
      <c r="G411" s="209"/>
    </row>
    <row r="412" spans="1:7" x14ac:dyDescent="0.25">
      <c r="A412" s="8">
        <v>3407</v>
      </c>
      <c r="B412" s="8" t="s">
        <v>3038</v>
      </c>
      <c r="C412" t="str">
        <f t="shared" si="6"/>
        <v>LHT-Pole3407</v>
      </c>
      <c r="D412" s="208">
        <v>-3.7854276282716399</v>
      </c>
      <c r="E412" s="197">
        <v>103.539112609415</v>
      </c>
      <c r="G412" s="209"/>
    </row>
    <row r="413" spans="1:7" x14ac:dyDescent="0.25">
      <c r="A413" s="8">
        <v>3406</v>
      </c>
      <c r="B413" s="8" t="s">
        <v>3038</v>
      </c>
      <c r="C413" t="str">
        <f t="shared" si="6"/>
        <v>LHT-Pole3406</v>
      </c>
      <c r="D413" s="208">
        <v>-3.7851990399817601</v>
      </c>
      <c r="E413" s="197">
        <v>103.539338002509</v>
      </c>
      <c r="G413" s="209"/>
    </row>
    <row r="414" spans="1:7" x14ac:dyDescent="0.25">
      <c r="A414" s="8">
        <v>3405</v>
      </c>
      <c r="B414" s="8" t="s">
        <v>3038</v>
      </c>
      <c r="C414" t="str">
        <f t="shared" si="6"/>
        <v>LHT-Pole3405</v>
      </c>
      <c r="D414" s="208">
        <v>-3.7849593909034001</v>
      </c>
      <c r="E414" s="197">
        <v>103.53945254654001</v>
      </c>
      <c r="G414" s="209"/>
    </row>
    <row r="415" spans="1:7" x14ac:dyDescent="0.25">
      <c r="A415" s="8">
        <v>3404</v>
      </c>
      <c r="B415" s="8" t="s">
        <v>3038</v>
      </c>
      <c r="C415" t="str">
        <f t="shared" si="6"/>
        <v>LHT-Pole3404</v>
      </c>
      <c r="D415" s="208">
        <v>-3.7873466614542699</v>
      </c>
      <c r="E415" s="197">
        <v>103.525060643228</v>
      </c>
      <c r="G415" s="209"/>
    </row>
    <row r="416" spans="1:7" x14ac:dyDescent="0.25">
      <c r="A416" s="8">
        <v>3403</v>
      </c>
      <c r="B416" s="8" t="s">
        <v>3038</v>
      </c>
      <c r="C416" t="str">
        <f t="shared" si="6"/>
        <v>LHT-Pole3403</v>
      </c>
      <c r="D416" s="208">
        <v>-3.7877153512999602</v>
      </c>
      <c r="E416" s="197">
        <v>103.52520844197799</v>
      </c>
      <c r="G416" s="209"/>
    </row>
    <row r="417" spans="1:7" x14ac:dyDescent="0.25">
      <c r="A417" s="8">
        <v>3402</v>
      </c>
      <c r="B417" s="8" t="s">
        <v>3038</v>
      </c>
      <c r="C417" t="str">
        <f t="shared" si="6"/>
        <v>LHT-Pole3402</v>
      </c>
      <c r="D417" s="208">
        <v>-3.78756787538053</v>
      </c>
      <c r="E417" s="197">
        <v>103.525422750166</v>
      </c>
      <c r="G417" s="209"/>
    </row>
    <row r="418" spans="1:7" x14ac:dyDescent="0.25">
      <c r="A418" s="8">
        <v>3401</v>
      </c>
      <c r="B418" s="8" t="s">
        <v>3038</v>
      </c>
      <c r="C418" t="str">
        <f t="shared" si="6"/>
        <v>LHT-Pole3401</v>
      </c>
      <c r="D418" s="208">
        <v>-3.7874462077280802</v>
      </c>
      <c r="E418" s="197">
        <v>103.525884621261</v>
      </c>
      <c r="G418" s="209"/>
    </row>
    <row r="419" spans="1:7" x14ac:dyDescent="0.25">
      <c r="A419" s="8">
        <v>3400</v>
      </c>
      <c r="B419" s="8" t="s">
        <v>3038</v>
      </c>
      <c r="C419" t="str">
        <f t="shared" si="6"/>
        <v>LHT-Pole3400</v>
      </c>
      <c r="D419" s="208">
        <v>-3.7872397413696399</v>
      </c>
      <c r="E419" s="197">
        <v>103.526132184167</v>
      </c>
      <c r="G419" s="209"/>
    </row>
    <row r="420" spans="1:7" x14ac:dyDescent="0.25">
      <c r="A420" s="8">
        <v>3399</v>
      </c>
      <c r="B420" s="8" t="s">
        <v>3038</v>
      </c>
      <c r="C420" t="str">
        <f t="shared" si="6"/>
        <v>LHT-Pole3399</v>
      </c>
      <c r="D420" s="208">
        <v>-3.7871254474714702</v>
      </c>
      <c r="E420" s="197">
        <v>103.526313237637</v>
      </c>
      <c r="G420" s="209"/>
    </row>
    <row r="421" spans="1:7" x14ac:dyDescent="0.25">
      <c r="A421" s="8">
        <v>3398</v>
      </c>
      <c r="B421" s="8" t="s">
        <v>3038</v>
      </c>
      <c r="C421" t="str">
        <f t="shared" si="6"/>
        <v>LHT-Pole3398</v>
      </c>
      <c r="D421" s="208">
        <v>-3.78725817586793</v>
      </c>
      <c r="E421" s="197">
        <v>103.526638394887</v>
      </c>
      <c r="G421" s="209"/>
    </row>
    <row r="422" spans="1:7" x14ac:dyDescent="0.25">
      <c r="A422" s="8">
        <v>3397</v>
      </c>
      <c r="B422" s="8" t="s">
        <v>3038</v>
      </c>
      <c r="C422" t="str">
        <f t="shared" si="6"/>
        <v>LHT-Pole3397</v>
      </c>
      <c r="D422" s="208">
        <v>-3.7875512843380199</v>
      </c>
      <c r="E422" s="197">
        <v>103.526826838294</v>
      </c>
      <c r="G422" s="209"/>
    </row>
    <row r="423" spans="1:7" x14ac:dyDescent="0.25">
      <c r="A423" s="8">
        <v>3396</v>
      </c>
      <c r="B423" s="8" t="s">
        <v>3038</v>
      </c>
      <c r="C423" t="str">
        <f t="shared" si="6"/>
        <v>LHT-Pole3396</v>
      </c>
      <c r="D423" s="208">
        <v>-3.78755865813473</v>
      </c>
      <c r="E423" s="197">
        <v>103.52711135088801</v>
      </c>
      <c r="G423" s="209"/>
    </row>
    <row r="424" spans="1:7" x14ac:dyDescent="0.25">
      <c r="A424" s="8">
        <v>3395</v>
      </c>
      <c r="B424" s="8" t="s">
        <v>3038</v>
      </c>
      <c r="C424" t="str">
        <f t="shared" si="6"/>
        <v>LHT-Pole3395</v>
      </c>
      <c r="D424" s="208">
        <v>-3.7875328498459702</v>
      </c>
      <c r="E424" s="197">
        <v>103.527323811592</v>
      </c>
      <c r="G424" s="209"/>
    </row>
    <row r="425" spans="1:7" x14ac:dyDescent="0.25">
      <c r="A425" s="8">
        <v>3394</v>
      </c>
      <c r="B425" s="8" t="s">
        <v>3038</v>
      </c>
      <c r="C425" t="str">
        <f t="shared" si="6"/>
        <v>LHT-Pole3394</v>
      </c>
      <c r="D425" s="208">
        <v>-3.7876360829963902</v>
      </c>
      <c r="E425" s="197">
        <v>103.527648968843</v>
      </c>
      <c r="G425" s="209"/>
    </row>
    <row r="426" spans="1:7" x14ac:dyDescent="0.25">
      <c r="A426" s="8">
        <v>3393</v>
      </c>
      <c r="B426" s="8" t="s">
        <v>3038</v>
      </c>
      <c r="C426" t="str">
        <f t="shared" si="6"/>
        <v>LHT-Pole3393</v>
      </c>
      <c r="D426" s="208">
        <v>-3.7877835589041902</v>
      </c>
      <c r="E426" s="197">
        <v>103.527885446843</v>
      </c>
      <c r="G426" s="209"/>
    </row>
    <row r="427" spans="1:7" x14ac:dyDescent="0.25">
      <c r="A427" s="8">
        <v>3392</v>
      </c>
      <c r="B427" s="8" t="s">
        <v>3038</v>
      </c>
      <c r="C427" t="str">
        <f t="shared" si="6"/>
        <v>LHT-Pole3392</v>
      </c>
      <c r="D427" s="208">
        <v>-3.7878388623631398</v>
      </c>
      <c r="E427" s="197">
        <v>103.528136704719</v>
      </c>
      <c r="G427" s="209"/>
    </row>
    <row r="428" spans="1:7" x14ac:dyDescent="0.25">
      <c r="A428" s="8">
        <v>3391</v>
      </c>
      <c r="B428" s="8" t="s">
        <v>3038</v>
      </c>
      <c r="C428" t="str">
        <f t="shared" si="6"/>
        <v>LHT-Pole3391</v>
      </c>
      <c r="D428" s="208">
        <v>-3.7877909326989201</v>
      </c>
      <c r="E428" s="197">
        <v>103.528491421719</v>
      </c>
      <c r="G428" s="209"/>
    </row>
    <row r="429" spans="1:7" x14ac:dyDescent="0.25">
      <c r="A429" s="8">
        <v>3390</v>
      </c>
      <c r="B429" s="8" t="s">
        <v>3038</v>
      </c>
      <c r="C429" t="str">
        <f t="shared" si="6"/>
        <v>LHT-Pole3390</v>
      </c>
      <c r="D429" s="208">
        <v>-3.7878056802882001</v>
      </c>
      <c r="E429" s="197">
        <v>103.528772239345</v>
      </c>
      <c r="G429" s="209"/>
    </row>
    <row r="430" spans="1:7" x14ac:dyDescent="0.25">
      <c r="A430" s="8">
        <v>3389</v>
      </c>
      <c r="B430" s="8" t="s">
        <v>3038</v>
      </c>
      <c r="C430" t="str">
        <f t="shared" si="6"/>
        <v>LHT-Pole3389</v>
      </c>
      <c r="D430" s="208">
        <v>-3.7878886354731698</v>
      </c>
      <c r="E430" s="197">
        <v>103.52901980225199</v>
      </c>
      <c r="G430" s="209"/>
    </row>
    <row r="431" spans="1:7" x14ac:dyDescent="0.25">
      <c r="A431" s="8">
        <v>3388</v>
      </c>
      <c r="B431" s="8" t="s">
        <v>3038</v>
      </c>
      <c r="C431" t="str">
        <f t="shared" si="6"/>
        <v>LHT-Pole3388</v>
      </c>
      <c r="D431" s="208">
        <v>-3.7880490154749098</v>
      </c>
      <c r="E431" s="197">
        <v>103.529376366737</v>
      </c>
      <c r="G431" s="209"/>
    </row>
    <row r="432" spans="1:7" x14ac:dyDescent="0.25">
      <c r="A432" s="8">
        <v>3387</v>
      </c>
      <c r="B432" s="8" t="s">
        <v>3038</v>
      </c>
      <c r="C432" t="str">
        <f t="shared" si="6"/>
        <v>LHT-Pole3387</v>
      </c>
      <c r="D432" s="208">
        <v>-3.78818174372973</v>
      </c>
      <c r="E432" s="197">
        <v>103.52968674411299</v>
      </c>
      <c r="G432" s="209"/>
    </row>
    <row r="433" spans="1:7" x14ac:dyDescent="0.25">
      <c r="A433" s="8">
        <v>3386</v>
      </c>
      <c r="B433" s="8" t="s">
        <v>3038</v>
      </c>
      <c r="C433" t="str">
        <f t="shared" si="6"/>
        <v>LHT-Pole3386</v>
      </c>
      <c r="D433" s="208">
        <v>-3.78826654232632</v>
      </c>
      <c r="E433" s="197">
        <v>103.529847475254</v>
      </c>
      <c r="G433" s="209"/>
    </row>
    <row r="434" spans="1:7" x14ac:dyDescent="0.25">
      <c r="A434" s="8">
        <v>3385</v>
      </c>
      <c r="B434" s="8" t="s">
        <v>3038</v>
      </c>
      <c r="C434" t="str">
        <f t="shared" si="6"/>
        <v>LHT-Pole3385</v>
      </c>
      <c r="D434" s="208">
        <v>-3.7882628554309901</v>
      </c>
      <c r="E434" s="197">
        <v>103.530156005145</v>
      </c>
      <c r="G434" s="209"/>
    </row>
    <row r="435" spans="1:7" x14ac:dyDescent="0.25">
      <c r="A435" s="8">
        <v>3384</v>
      </c>
      <c r="B435" s="8" t="s">
        <v>3038</v>
      </c>
      <c r="C435" t="str">
        <f t="shared" si="6"/>
        <v>LHT-Pole3384</v>
      </c>
      <c r="D435" s="208">
        <v>-3.7884705889153101</v>
      </c>
      <c r="E435" s="197">
        <v>103.52980856261399</v>
      </c>
      <c r="G435" s="209"/>
    </row>
    <row r="436" spans="1:7" x14ac:dyDescent="0.25">
      <c r="A436" s="8">
        <v>3383</v>
      </c>
      <c r="B436" s="8" t="s">
        <v>3038</v>
      </c>
      <c r="C436" t="str">
        <f t="shared" si="6"/>
        <v>LHT-Pole3383</v>
      </c>
      <c r="D436" s="208">
        <v>-3.7888024093525199</v>
      </c>
      <c r="E436" s="197">
        <v>103.52990624835</v>
      </c>
      <c r="G436" s="209"/>
    </row>
    <row r="437" spans="1:7" x14ac:dyDescent="0.25">
      <c r="A437" s="8">
        <v>3382</v>
      </c>
      <c r="B437" s="8" t="s">
        <v>3038</v>
      </c>
      <c r="C437" t="str">
        <f t="shared" si="6"/>
        <v>LHT-Pole3382</v>
      </c>
      <c r="D437" s="208">
        <v>-3.7887806336402301</v>
      </c>
      <c r="E437" s="197">
        <v>103.52933987892</v>
      </c>
      <c r="G437" s="209"/>
    </row>
    <row r="438" spans="1:7" x14ac:dyDescent="0.25">
      <c r="A438" s="8">
        <v>3381</v>
      </c>
      <c r="B438" s="8" t="s">
        <v>3038</v>
      </c>
      <c r="C438" t="str">
        <f t="shared" si="6"/>
        <v>LHT-Pole3381</v>
      </c>
      <c r="D438" s="208">
        <v>-3.78901601869164</v>
      </c>
      <c r="E438" s="197">
        <v>103.52933676129</v>
      </c>
      <c r="G438" s="209"/>
    </row>
    <row r="439" spans="1:7" x14ac:dyDescent="0.25">
      <c r="A439" s="8">
        <v>3380</v>
      </c>
      <c r="B439" s="8" t="s">
        <v>3038</v>
      </c>
      <c r="C439" t="str">
        <f t="shared" si="6"/>
        <v>LHT-Pole3380</v>
      </c>
      <c r="D439" s="208">
        <v>-3.78901809256846</v>
      </c>
      <c r="E439" s="197">
        <v>103.52919335031601</v>
      </c>
      <c r="G439" s="209"/>
    </row>
    <row r="440" spans="1:7" x14ac:dyDescent="0.25">
      <c r="A440" s="8">
        <v>3379</v>
      </c>
      <c r="B440" s="8" t="s">
        <v>3038</v>
      </c>
      <c r="C440" t="str">
        <f t="shared" si="6"/>
        <v>LHT-Pole3379</v>
      </c>
      <c r="D440" s="208">
        <v>-3.78919022432722</v>
      </c>
      <c r="E440" s="197">
        <v>103.529012527782</v>
      </c>
      <c r="G440" s="209"/>
    </row>
    <row r="441" spans="1:7" x14ac:dyDescent="0.25">
      <c r="A441" s="8">
        <v>3378</v>
      </c>
      <c r="B441" s="8" t="s">
        <v>3038</v>
      </c>
      <c r="C441" t="str">
        <f t="shared" si="6"/>
        <v>LHT-Pole3378</v>
      </c>
      <c r="D441" s="208">
        <v>-3.7891591161806</v>
      </c>
      <c r="E441" s="197">
        <v>103.52878182316999</v>
      </c>
      <c r="G441" s="209"/>
    </row>
    <row r="442" spans="1:7" x14ac:dyDescent="0.25">
      <c r="A442" s="8">
        <v>3377</v>
      </c>
      <c r="B442" s="8" t="s">
        <v>3038</v>
      </c>
      <c r="C442" t="str">
        <f t="shared" si="6"/>
        <v>LHT-Pole3377</v>
      </c>
      <c r="D442" s="208">
        <v>-3.78935198667171</v>
      </c>
      <c r="E442" s="197">
        <v>103.528644647455</v>
      </c>
      <c r="G442" s="209"/>
    </row>
    <row r="443" spans="1:7" x14ac:dyDescent="0.25">
      <c r="A443" s="8">
        <v>3376</v>
      </c>
      <c r="B443" s="8" t="s">
        <v>3038</v>
      </c>
      <c r="C443" t="str">
        <f t="shared" si="6"/>
        <v>LHT-Pole3376</v>
      </c>
      <c r="D443" s="208">
        <v>-3.7895987778825799</v>
      </c>
      <c r="E443" s="197">
        <v>103.528443040722</v>
      </c>
      <c r="G443" s="209"/>
    </row>
    <row r="444" spans="1:7" x14ac:dyDescent="0.25">
      <c r="A444" s="8">
        <v>3375</v>
      </c>
      <c r="B444" s="8" t="s">
        <v>3038</v>
      </c>
      <c r="C444" t="str">
        <f t="shared" si="6"/>
        <v>LHT-Pole3375</v>
      </c>
      <c r="D444" s="208">
        <v>-3.7898434951482098</v>
      </c>
      <c r="E444" s="197">
        <v>103.528519942259</v>
      </c>
      <c r="G444" s="209"/>
    </row>
    <row r="445" spans="1:7" x14ac:dyDescent="0.25">
      <c r="A445" s="8">
        <v>3374</v>
      </c>
      <c r="B445" s="8" t="s">
        <v>3038</v>
      </c>
      <c r="C445" t="str">
        <f t="shared" si="6"/>
        <v>LHT-Pole3374</v>
      </c>
      <c r="D445" s="208">
        <v>-3.78992437626315</v>
      </c>
      <c r="E445" s="197">
        <v>103.52823519872901</v>
      </c>
      <c r="G445" s="209"/>
    </row>
    <row r="446" spans="1:7" x14ac:dyDescent="0.25">
      <c r="A446" s="8">
        <v>3373</v>
      </c>
      <c r="B446" s="8" t="s">
        <v>3038</v>
      </c>
      <c r="C446" t="str">
        <f t="shared" si="6"/>
        <v>LHT-Pole3373</v>
      </c>
      <c r="D446" s="208">
        <v>-3.7901919060510001</v>
      </c>
      <c r="E446" s="197">
        <v>103.528012807797</v>
      </c>
      <c r="G446" s="209"/>
    </row>
    <row r="447" spans="1:7" x14ac:dyDescent="0.25">
      <c r="A447" s="8">
        <v>3372</v>
      </c>
      <c r="B447" s="8" t="s">
        <v>3038</v>
      </c>
      <c r="C447" t="str">
        <f t="shared" si="6"/>
        <v>LHT-Pole3372</v>
      </c>
      <c r="D447" s="208">
        <v>-3.7904428447690299</v>
      </c>
      <c r="E447" s="197">
        <v>103.52782782842399</v>
      </c>
      <c r="G447" s="209"/>
    </row>
    <row r="448" spans="1:7" x14ac:dyDescent="0.25">
      <c r="A448" s="8">
        <v>3371</v>
      </c>
      <c r="B448" s="8" t="s">
        <v>3038</v>
      </c>
      <c r="C448" t="str">
        <f t="shared" si="6"/>
        <v>LHT-Pole3371</v>
      </c>
      <c r="D448" s="208">
        <v>-3.7908327328807001</v>
      </c>
      <c r="E448" s="197">
        <v>103.527584653293</v>
      </c>
      <c r="G448" s="209"/>
    </row>
    <row r="449" spans="1:7" x14ac:dyDescent="0.25">
      <c r="A449" s="8">
        <v>3370</v>
      </c>
      <c r="B449" s="8" t="s">
        <v>3038</v>
      </c>
      <c r="C449" t="str">
        <f t="shared" si="6"/>
        <v>LHT-Pole3370</v>
      </c>
      <c r="D449" s="208">
        <v>-3.79107330205338</v>
      </c>
      <c r="E449" s="197">
        <v>103.527387203399</v>
      </c>
      <c r="G449" s="209"/>
    </row>
    <row r="450" spans="1:7" x14ac:dyDescent="0.25">
      <c r="A450" s="8">
        <v>3369</v>
      </c>
      <c r="B450" s="8" t="s">
        <v>3038</v>
      </c>
      <c r="C450" t="str">
        <f t="shared" ref="C450:C513" si="7">B450 &amp; "-Pole" &amp; A450</f>
        <v>LHT-Pole3369</v>
      </c>
      <c r="D450" s="208">
        <v>-3.7908700625842902</v>
      </c>
      <c r="E450" s="197">
        <v>103.52698606835401</v>
      </c>
      <c r="G450" s="209"/>
    </row>
    <row r="451" spans="1:7" x14ac:dyDescent="0.25">
      <c r="A451" s="8">
        <v>3368</v>
      </c>
      <c r="B451" s="8" t="s">
        <v>3038</v>
      </c>
      <c r="C451" t="str">
        <f t="shared" si="7"/>
        <v>LHT-Pole3368</v>
      </c>
      <c r="D451" s="208">
        <v>-3.7907145221420002</v>
      </c>
      <c r="E451" s="197">
        <v>103.526659756425</v>
      </c>
      <c r="G451" s="209"/>
    </row>
    <row r="452" spans="1:7" x14ac:dyDescent="0.25">
      <c r="A452" s="8">
        <v>3367</v>
      </c>
      <c r="B452" s="8" t="s">
        <v>3038</v>
      </c>
      <c r="C452" t="str">
        <f t="shared" si="7"/>
        <v>LHT-Pole3367</v>
      </c>
      <c r="D452" s="208">
        <v>-3.7905942375141102</v>
      </c>
      <c r="E452" s="197">
        <v>103.526383326575</v>
      </c>
      <c r="G452" s="209"/>
    </row>
    <row r="453" spans="1:7" x14ac:dyDescent="0.25">
      <c r="A453" s="8">
        <v>3366</v>
      </c>
      <c r="B453" s="8" t="s">
        <v>3038</v>
      </c>
      <c r="C453" t="str">
        <f t="shared" si="7"/>
        <v>LHT-Pole3366</v>
      </c>
      <c r="D453" s="208">
        <v>-3.7889062740272301</v>
      </c>
      <c r="E453" s="197">
        <v>103.529921340409</v>
      </c>
      <c r="G453" s="209"/>
    </row>
    <row r="454" spans="1:7" x14ac:dyDescent="0.25">
      <c r="A454" s="8">
        <v>3365</v>
      </c>
      <c r="B454" s="8" t="s">
        <v>3038</v>
      </c>
      <c r="C454" t="str">
        <f t="shared" si="7"/>
        <v>LHT-Pole3365</v>
      </c>
      <c r="D454" s="208">
        <v>-3.7891008593272399</v>
      </c>
      <c r="E454" s="197">
        <v>103.529895123202</v>
      </c>
      <c r="G454" s="209"/>
    </row>
    <row r="455" spans="1:7" x14ac:dyDescent="0.25">
      <c r="A455" s="8">
        <v>3364</v>
      </c>
      <c r="B455" s="8" t="s">
        <v>3038</v>
      </c>
      <c r="C455" t="str">
        <f t="shared" si="7"/>
        <v>LHT-Pole3364</v>
      </c>
      <c r="D455" s="208">
        <v>-3.7893132182972802</v>
      </c>
      <c r="E455" s="197">
        <v>103.52989544256999</v>
      </c>
      <c r="G455" s="209"/>
    </row>
    <row r="456" spans="1:7" x14ac:dyDescent="0.25">
      <c r="A456" s="8">
        <v>3363</v>
      </c>
      <c r="B456" s="8" t="s">
        <v>3038</v>
      </c>
      <c r="C456" t="str">
        <f t="shared" si="7"/>
        <v>LHT-Pole3363</v>
      </c>
      <c r="D456" s="208">
        <v>-3.7895317457258599</v>
      </c>
      <c r="E456" s="197">
        <v>103.529907447432</v>
      </c>
      <c r="G456" s="209"/>
    </row>
    <row r="457" spans="1:7" x14ac:dyDescent="0.25">
      <c r="A457" s="8">
        <v>3362</v>
      </c>
      <c r="B457" s="8" t="s">
        <v>3038</v>
      </c>
      <c r="C457" t="str">
        <f t="shared" si="7"/>
        <v>LHT-Pole3362</v>
      </c>
      <c r="D457" s="208">
        <v>-3.7896040765643999</v>
      </c>
      <c r="E457" s="197">
        <v>103.52985080468</v>
      </c>
      <c r="G457" s="209"/>
    </row>
    <row r="458" spans="1:7" x14ac:dyDescent="0.25">
      <c r="A458" s="8">
        <v>3361</v>
      </c>
      <c r="B458" s="8" t="s">
        <v>3038</v>
      </c>
      <c r="C458" t="str">
        <f t="shared" si="7"/>
        <v>LHT-Pole3361</v>
      </c>
      <c r="D458" s="208">
        <v>-3.7897976874366099</v>
      </c>
      <c r="E458" s="197">
        <v>103.529854534535</v>
      </c>
      <c r="G458" s="209"/>
    </row>
    <row r="459" spans="1:7" x14ac:dyDescent="0.25">
      <c r="A459" s="8">
        <v>3360</v>
      </c>
      <c r="B459" s="8" t="s">
        <v>3038</v>
      </c>
      <c r="C459" t="str">
        <f t="shared" si="7"/>
        <v>LHT-Pole3360</v>
      </c>
      <c r="D459" s="208">
        <v>-3.79002556967394</v>
      </c>
      <c r="E459" s="197">
        <v>103.52985151944</v>
      </c>
      <c r="G459" s="209"/>
    </row>
    <row r="460" spans="1:7" x14ac:dyDescent="0.25">
      <c r="A460" s="8">
        <v>3359</v>
      </c>
      <c r="B460" s="8" t="s">
        <v>3038</v>
      </c>
      <c r="C460" t="str">
        <f t="shared" si="7"/>
        <v>LHT-Pole3359</v>
      </c>
      <c r="D460" s="208">
        <v>-3.7902458913258998</v>
      </c>
      <c r="E460" s="197">
        <v>103.52985078621001</v>
      </c>
      <c r="G460" s="209"/>
    </row>
    <row r="461" spans="1:7" x14ac:dyDescent="0.25">
      <c r="A461" s="8">
        <v>3358</v>
      </c>
      <c r="B461" s="8" t="s">
        <v>3038</v>
      </c>
      <c r="C461" t="str">
        <f t="shared" si="7"/>
        <v>LHT-Pole3358</v>
      </c>
      <c r="D461" s="208">
        <v>-3.7904996098576298</v>
      </c>
      <c r="E461" s="197">
        <v>103.529855396008</v>
      </c>
      <c r="G461" s="209"/>
    </row>
    <row r="462" spans="1:7" x14ac:dyDescent="0.25">
      <c r="A462" s="8">
        <v>3357</v>
      </c>
      <c r="B462" s="8" t="s">
        <v>3038</v>
      </c>
      <c r="C462" t="str">
        <f t="shared" si="7"/>
        <v>LHT-Pole3357</v>
      </c>
      <c r="D462" s="208">
        <v>-3.7889863691580401</v>
      </c>
      <c r="E462" s="197">
        <v>103.530066120429</v>
      </c>
      <c r="G462" s="209"/>
    </row>
    <row r="463" spans="1:7" x14ac:dyDescent="0.25">
      <c r="A463" s="8">
        <v>3356</v>
      </c>
      <c r="B463" s="8" t="s">
        <v>3038</v>
      </c>
      <c r="C463" t="str">
        <f t="shared" si="7"/>
        <v>LHT-Pole3356</v>
      </c>
      <c r="D463" s="208">
        <v>-3.7892839365900102</v>
      </c>
      <c r="E463" s="197">
        <v>103.530173538619</v>
      </c>
      <c r="G463" s="209"/>
    </row>
    <row r="464" spans="1:7" x14ac:dyDescent="0.25">
      <c r="A464" s="8">
        <v>3355</v>
      </c>
      <c r="B464" s="8" t="s">
        <v>3038</v>
      </c>
      <c r="C464" t="str">
        <f t="shared" si="7"/>
        <v>LHT-Pole3355</v>
      </c>
      <c r="D464" s="208">
        <v>-3.7895706726095799</v>
      </c>
      <c r="E464" s="197">
        <v>103.53030638787899</v>
      </c>
      <c r="G464" s="209"/>
    </row>
    <row r="465" spans="1:7" x14ac:dyDescent="0.25">
      <c r="A465" s="8">
        <v>3354</v>
      </c>
      <c r="B465" s="8" t="s">
        <v>3038</v>
      </c>
      <c r="C465" t="str">
        <f t="shared" si="7"/>
        <v>LHT-Pole3354</v>
      </c>
      <c r="D465" s="208">
        <v>-3.7898521386834201</v>
      </c>
      <c r="E465" s="197">
        <v>103.530448722394</v>
      </c>
      <c r="G465" s="209"/>
    </row>
    <row r="466" spans="1:7" x14ac:dyDescent="0.25">
      <c r="A466" s="8">
        <v>3353</v>
      </c>
      <c r="B466" s="8" t="s">
        <v>3038</v>
      </c>
      <c r="C466" t="str">
        <f t="shared" si="7"/>
        <v>LHT-Pole3353</v>
      </c>
      <c r="D466" s="208">
        <v>-3.7901230017415499</v>
      </c>
      <c r="E466" s="197">
        <v>103.530611722998</v>
      </c>
      <c r="G466" s="209"/>
    </row>
    <row r="467" spans="1:7" x14ac:dyDescent="0.25">
      <c r="A467" s="8">
        <v>3352</v>
      </c>
      <c r="B467" s="8" t="s">
        <v>3038</v>
      </c>
      <c r="C467" t="str">
        <f t="shared" si="7"/>
        <v>LHT-Pole3352</v>
      </c>
      <c r="D467" s="208">
        <v>-3.7903967577645701</v>
      </c>
      <c r="E467" s="197">
        <v>103.530769739424</v>
      </c>
      <c r="G467" s="209"/>
    </row>
    <row r="468" spans="1:7" x14ac:dyDescent="0.25">
      <c r="A468" s="8">
        <v>3351</v>
      </c>
      <c r="B468" s="8" t="s">
        <v>3038</v>
      </c>
      <c r="C468" t="str">
        <f t="shared" si="7"/>
        <v>LHT-Pole3351</v>
      </c>
      <c r="D468" s="208">
        <v>-3.7906731117982901</v>
      </c>
      <c r="E468" s="197">
        <v>103.530923398756</v>
      </c>
      <c r="G468" s="209"/>
    </row>
    <row r="469" spans="1:7" x14ac:dyDescent="0.25">
      <c r="A469" s="8">
        <v>3350</v>
      </c>
      <c r="B469" s="8" t="s">
        <v>3038</v>
      </c>
      <c r="C469" t="str">
        <f t="shared" si="7"/>
        <v>LHT-Pole3350</v>
      </c>
      <c r="D469" s="208">
        <v>-3.7909490884128401</v>
      </c>
      <c r="E469" s="197">
        <v>103.531077729152</v>
      </c>
      <c r="G469" s="209"/>
    </row>
    <row r="470" spans="1:7" x14ac:dyDescent="0.25">
      <c r="A470" s="8">
        <v>3349</v>
      </c>
      <c r="B470" s="8" t="s">
        <v>3038</v>
      </c>
      <c r="C470" t="str">
        <f t="shared" si="7"/>
        <v>LHT-Pole3349</v>
      </c>
      <c r="D470" s="208">
        <v>-3.7912250210340099</v>
      </c>
      <c r="E470" s="197">
        <v>103.531232137188</v>
      </c>
      <c r="G470" s="209"/>
    </row>
    <row r="471" spans="1:7" x14ac:dyDescent="0.25">
      <c r="A471" s="8">
        <v>3348</v>
      </c>
      <c r="B471" s="8" t="s">
        <v>3038</v>
      </c>
      <c r="C471" t="str">
        <f t="shared" si="7"/>
        <v>LHT-Pole3348</v>
      </c>
      <c r="D471" s="208">
        <v>-3.7914999941245302</v>
      </c>
      <c r="E471" s="197">
        <v>103.53138823289</v>
      </c>
      <c r="G471" s="209"/>
    </row>
    <row r="472" spans="1:7" x14ac:dyDescent="0.25">
      <c r="A472" s="8">
        <v>3347</v>
      </c>
      <c r="B472" s="8" t="s">
        <v>3038</v>
      </c>
      <c r="C472" t="str">
        <f t="shared" si="7"/>
        <v>LHT-Pole3347</v>
      </c>
      <c r="D472" s="208">
        <v>-3.7917749672235699</v>
      </c>
      <c r="E472" s="197">
        <v>103.531544328667</v>
      </c>
      <c r="G472" s="209"/>
    </row>
    <row r="473" spans="1:7" x14ac:dyDescent="0.25">
      <c r="A473" s="8">
        <v>3346</v>
      </c>
      <c r="B473" s="8" t="s">
        <v>3038</v>
      </c>
      <c r="C473" t="str">
        <f t="shared" si="7"/>
        <v>LHT-Pole3346</v>
      </c>
      <c r="D473" s="208">
        <v>-3.7920517539235501</v>
      </c>
      <c r="E473" s="197">
        <v>103.531697169281</v>
      </c>
      <c r="G473" s="209"/>
    </row>
    <row r="474" spans="1:7" x14ac:dyDescent="0.25">
      <c r="A474" s="8">
        <v>3345</v>
      </c>
      <c r="B474" s="8" t="s">
        <v>3038</v>
      </c>
      <c r="C474" t="str">
        <f t="shared" si="7"/>
        <v>LHT-Pole3345</v>
      </c>
      <c r="D474" s="208">
        <v>-3.7923291331728102</v>
      </c>
      <c r="E474" s="197">
        <v>103.53184885955901</v>
      </c>
      <c r="G474" s="209"/>
    </row>
    <row r="475" spans="1:7" x14ac:dyDescent="0.25">
      <c r="A475" s="8">
        <v>3344</v>
      </c>
      <c r="B475" s="8" t="s">
        <v>3038</v>
      </c>
      <c r="C475" t="str">
        <f t="shared" si="7"/>
        <v>LHT-Pole3344</v>
      </c>
      <c r="D475" s="208">
        <v>-3.7924544996287701</v>
      </c>
      <c r="E475" s="197">
        <v>103.532015151769</v>
      </c>
      <c r="G475" s="209"/>
    </row>
    <row r="476" spans="1:7" x14ac:dyDescent="0.25">
      <c r="A476" s="8">
        <v>3343</v>
      </c>
      <c r="B476" s="8" t="s">
        <v>3038</v>
      </c>
      <c r="C476" t="str">
        <f t="shared" si="7"/>
        <v>LHT-Pole3343</v>
      </c>
      <c r="D476" s="208">
        <v>-3.79267018193381</v>
      </c>
      <c r="E476" s="197">
        <v>103.532017922995</v>
      </c>
      <c r="G476" s="209"/>
    </row>
    <row r="477" spans="1:7" x14ac:dyDescent="0.25">
      <c r="A477" s="8">
        <v>3342</v>
      </c>
      <c r="B477" s="8" t="s">
        <v>3038</v>
      </c>
      <c r="C477" t="str">
        <f t="shared" si="7"/>
        <v>LHT-Pole3342</v>
      </c>
      <c r="D477" s="208">
        <v>-3.7928471519900699</v>
      </c>
      <c r="E477" s="197">
        <v>103.532020694222</v>
      </c>
      <c r="G477" s="209"/>
    </row>
    <row r="478" spans="1:7" x14ac:dyDescent="0.25">
      <c r="A478" s="8">
        <v>3341</v>
      </c>
      <c r="B478" s="8" t="s">
        <v>3038</v>
      </c>
      <c r="C478" t="str">
        <f t="shared" si="7"/>
        <v>LHT-Pole3341</v>
      </c>
      <c r="D478" s="208">
        <v>-3.7927863185373298</v>
      </c>
      <c r="E478" s="197">
        <v>103.53235324140999</v>
      </c>
      <c r="G478" s="209"/>
    </row>
    <row r="479" spans="1:7" x14ac:dyDescent="0.25">
      <c r="A479" s="8">
        <v>3340</v>
      </c>
      <c r="B479" s="8" t="s">
        <v>3038</v>
      </c>
      <c r="C479" t="str">
        <f t="shared" si="7"/>
        <v>LHT-Pole3340</v>
      </c>
      <c r="D479" s="208">
        <v>-3.7927116592940102</v>
      </c>
      <c r="E479" s="197">
        <v>103.53274121313</v>
      </c>
      <c r="G479" s="209"/>
    </row>
    <row r="480" spans="1:7" x14ac:dyDescent="0.25">
      <c r="A480" s="8">
        <v>3339</v>
      </c>
      <c r="B480" s="8" t="s">
        <v>3038</v>
      </c>
      <c r="C480" t="str">
        <f t="shared" si="7"/>
        <v>LHT-Pole3339</v>
      </c>
      <c r="D480" s="208">
        <v>-3.7925955226804602</v>
      </c>
      <c r="E480" s="197">
        <v>103.53310978626401</v>
      </c>
      <c r="G480" s="209"/>
    </row>
    <row r="481" spans="1:7" x14ac:dyDescent="0.25">
      <c r="A481" s="8">
        <v>3338</v>
      </c>
      <c r="B481" s="8" t="s">
        <v>3038</v>
      </c>
      <c r="C481" t="str">
        <f t="shared" si="7"/>
        <v>LHT-Pole3338</v>
      </c>
      <c r="D481" s="208">
        <v>-3.7924517344706601</v>
      </c>
      <c r="E481" s="197">
        <v>103.533470045717</v>
      </c>
      <c r="G481" s="209"/>
    </row>
    <row r="482" spans="1:7" x14ac:dyDescent="0.25">
      <c r="A482" s="8">
        <v>3337</v>
      </c>
      <c r="B482" s="8" t="s">
        <v>3038</v>
      </c>
      <c r="C482" t="str">
        <f t="shared" si="7"/>
        <v>LHT-Pole3337</v>
      </c>
      <c r="D482" s="208">
        <v>-3.79228859012672</v>
      </c>
      <c r="E482" s="197">
        <v>103.533785965546</v>
      </c>
      <c r="G482" s="209"/>
    </row>
    <row r="483" spans="1:7" x14ac:dyDescent="0.25">
      <c r="A483" s="8">
        <v>3336</v>
      </c>
      <c r="B483" s="8" t="s">
        <v>3038</v>
      </c>
      <c r="C483" t="str">
        <f t="shared" si="7"/>
        <v>LHT-Pole3336</v>
      </c>
      <c r="D483" s="208">
        <v>-3.7920839683636798</v>
      </c>
      <c r="E483" s="197">
        <v>103.534126826414</v>
      </c>
      <c r="G483" s="209"/>
    </row>
    <row r="484" spans="1:7" x14ac:dyDescent="0.25">
      <c r="A484" s="8">
        <v>3335</v>
      </c>
      <c r="B484" s="8" t="s">
        <v>3038</v>
      </c>
      <c r="C484" t="str">
        <f t="shared" si="7"/>
        <v>LHT-Pole3335</v>
      </c>
      <c r="D484" s="208">
        <v>-3.7918655207523702</v>
      </c>
      <c r="E484" s="197">
        <v>103.53444551747</v>
      </c>
      <c r="G484" s="209"/>
    </row>
    <row r="485" spans="1:7" x14ac:dyDescent="0.25">
      <c r="A485" s="8">
        <v>3334</v>
      </c>
      <c r="B485" s="8" t="s">
        <v>3038</v>
      </c>
      <c r="C485" t="str">
        <f t="shared" si="7"/>
        <v>LHT-Pole3334</v>
      </c>
      <c r="D485" s="208">
        <v>-3.7916055956746</v>
      </c>
      <c r="E485" s="197">
        <v>103.534753123619</v>
      </c>
      <c r="G485" s="209"/>
    </row>
    <row r="486" spans="1:7" x14ac:dyDescent="0.25">
      <c r="A486" s="8">
        <v>3333</v>
      </c>
      <c r="B486" s="8" t="s">
        <v>3038</v>
      </c>
      <c r="C486" t="str">
        <f t="shared" si="7"/>
        <v>LHT-Pole3333</v>
      </c>
      <c r="D486" s="208">
        <v>-3.7914258602027999</v>
      </c>
      <c r="E486" s="197">
        <v>103.535013618916</v>
      </c>
      <c r="G486" s="209"/>
    </row>
    <row r="487" spans="1:7" x14ac:dyDescent="0.25">
      <c r="A487" s="8">
        <v>3332</v>
      </c>
      <c r="B487" s="8" t="s">
        <v>3038</v>
      </c>
      <c r="C487" t="str">
        <f t="shared" si="7"/>
        <v>LHT-Pole3332</v>
      </c>
      <c r="D487" s="208">
        <v>-3.7916055956746102</v>
      </c>
      <c r="E487" s="197">
        <v>103.53528242789299</v>
      </c>
      <c r="G487" s="209"/>
    </row>
    <row r="488" spans="1:7" x14ac:dyDescent="0.25">
      <c r="A488" s="8">
        <v>3331</v>
      </c>
      <c r="B488" s="8" t="s">
        <v>3038</v>
      </c>
      <c r="C488" t="str">
        <f t="shared" si="7"/>
        <v>LHT-Pole3331</v>
      </c>
      <c r="D488" s="208">
        <v>-3.7917908614295301</v>
      </c>
      <c r="E488" s="197">
        <v>103.535542923191</v>
      </c>
      <c r="G488" s="209"/>
    </row>
    <row r="489" spans="1:7" x14ac:dyDescent="0.25">
      <c r="A489" s="8">
        <v>3330</v>
      </c>
      <c r="B489" s="8" t="s">
        <v>3038</v>
      </c>
      <c r="C489" t="str">
        <f t="shared" si="7"/>
        <v>LHT-Pole3330</v>
      </c>
      <c r="D489" s="208">
        <v>-3.7920231348572102</v>
      </c>
      <c r="E489" s="197">
        <v>103.535784019902</v>
      </c>
      <c r="G489" s="209"/>
    </row>
    <row r="490" spans="1:7" x14ac:dyDescent="0.25">
      <c r="A490" s="8">
        <v>3329</v>
      </c>
      <c r="B490" s="8" t="s">
        <v>3038</v>
      </c>
      <c r="C490" t="str">
        <f t="shared" si="7"/>
        <v>LHT-Pole3329</v>
      </c>
      <c r="D490" s="208">
        <v>-3.7922996507611799</v>
      </c>
      <c r="E490" s="197">
        <v>103.536097168504</v>
      </c>
      <c r="G490" s="209"/>
    </row>
    <row r="491" spans="1:7" x14ac:dyDescent="0.25">
      <c r="A491" s="8">
        <v>3328</v>
      </c>
      <c r="B491" s="8" t="s">
        <v>3038</v>
      </c>
      <c r="C491" t="str">
        <f t="shared" si="7"/>
        <v>LHT-Pole3328</v>
      </c>
      <c r="D491" s="208">
        <v>-3.7921833703883401</v>
      </c>
      <c r="E491" s="197">
        <v>103.536305732781</v>
      </c>
      <c r="G491" s="209"/>
    </row>
    <row r="492" spans="1:7" x14ac:dyDescent="0.25">
      <c r="A492" s="8">
        <v>3327</v>
      </c>
      <c r="B492" s="8" t="s">
        <v>3038</v>
      </c>
      <c r="C492" t="str">
        <f t="shared" si="7"/>
        <v>LHT-Pole3327</v>
      </c>
      <c r="D492" s="208">
        <v>-3.7920206174395599</v>
      </c>
      <c r="E492" s="197">
        <v>103.536573880082</v>
      </c>
      <c r="G492" s="209"/>
    </row>
    <row r="493" spans="1:7" x14ac:dyDescent="0.25">
      <c r="A493" s="8">
        <v>3326</v>
      </c>
      <c r="B493" s="8" t="s">
        <v>3038</v>
      </c>
      <c r="C493" t="str">
        <f t="shared" si="7"/>
        <v>LHT-Pole3326</v>
      </c>
      <c r="D493" s="208">
        <v>-3.7917921275040101</v>
      </c>
      <c r="E493" s="197">
        <v>103.53679196133</v>
      </c>
      <c r="G493" s="209"/>
    </row>
    <row r="494" spans="1:7" x14ac:dyDescent="0.25">
      <c r="A494" s="8">
        <v>3325</v>
      </c>
      <c r="B494" s="8" t="s">
        <v>3038</v>
      </c>
      <c r="C494" t="str">
        <f t="shared" si="7"/>
        <v>LHT-Pole3325</v>
      </c>
      <c r="D494" s="208">
        <v>-3.7915613531004002</v>
      </c>
      <c r="E494" s="197">
        <v>103.536967333647</v>
      </c>
      <c r="G494" s="209"/>
    </row>
    <row r="495" spans="1:7" x14ac:dyDescent="0.25">
      <c r="A495" s="8">
        <v>3324</v>
      </c>
      <c r="B495" s="8" t="s">
        <v>3038</v>
      </c>
      <c r="C495" t="str">
        <f t="shared" si="7"/>
        <v>LHT-Pole3324</v>
      </c>
      <c r="D495" s="208">
        <v>-3.79132127857459</v>
      </c>
      <c r="E495" s="197">
        <v>103.537212672691</v>
      </c>
      <c r="G495" s="209"/>
    </row>
    <row r="496" spans="1:7" x14ac:dyDescent="0.25">
      <c r="A496" s="8">
        <v>3323</v>
      </c>
      <c r="B496" s="8" t="s">
        <v>3038</v>
      </c>
      <c r="C496" t="str">
        <f t="shared" si="7"/>
        <v>LHT-Pole3323</v>
      </c>
      <c r="D496" s="208">
        <v>-3.7910775249495399</v>
      </c>
      <c r="E496" s="197">
        <v>103.537413699342</v>
      </c>
      <c r="G496" s="209"/>
    </row>
    <row r="497" spans="1:7" x14ac:dyDescent="0.25">
      <c r="A497" s="8">
        <v>3322</v>
      </c>
      <c r="B497" s="8" t="s">
        <v>3038</v>
      </c>
      <c r="C497" t="str">
        <f t="shared" si="7"/>
        <v>LHT-Pole3322</v>
      </c>
      <c r="D497" s="208">
        <v>-3.7908507064418999</v>
      </c>
      <c r="E497" s="197">
        <v>103.537640741703</v>
      </c>
      <c r="G497" s="209"/>
    </row>
    <row r="498" spans="1:7" x14ac:dyDescent="0.25">
      <c r="A498" s="8">
        <v>3321</v>
      </c>
      <c r="B498" s="8" t="s">
        <v>3038</v>
      </c>
      <c r="C498" t="str">
        <f t="shared" si="7"/>
        <v>LHT-Pole3321</v>
      </c>
      <c r="D498" s="208">
        <v>-3.7906267281911199</v>
      </c>
      <c r="E498" s="197">
        <v>103.537854126149</v>
      </c>
      <c r="G498" s="209"/>
    </row>
    <row r="499" spans="1:7" x14ac:dyDescent="0.25">
      <c r="A499" s="8">
        <v>3320</v>
      </c>
      <c r="B499" s="8" t="s">
        <v>3038</v>
      </c>
      <c r="C499" t="str">
        <f t="shared" si="7"/>
        <v>LHT-Pole3320</v>
      </c>
      <c r="D499" s="208">
        <v>-3.79041104537629</v>
      </c>
      <c r="E499" s="197">
        <v>103.538064739368</v>
      </c>
      <c r="G499" s="209"/>
    </row>
    <row r="500" spans="1:7" x14ac:dyDescent="0.25">
      <c r="A500" s="8">
        <v>3319</v>
      </c>
      <c r="B500" s="8" t="s">
        <v>3038</v>
      </c>
      <c r="C500" t="str">
        <f t="shared" si="7"/>
        <v>LHT-Pole3319</v>
      </c>
      <c r="D500" s="208">
        <v>-3.7901760063501602</v>
      </c>
      <c r="E500" s="197">
        <v>103.538303064853</v>
      </c>
      <c r="G500" s="209"/>
    </row>
    <row r="501" spans="1:7" x14ac:dyDescent="0.25">
      <c r="A501" s="8">
        <v>3318</v>
      </c>
      <c r="B501" s="8" t="s">
        <v>3038</v>
      </c>
      <c r="C501" t="str">
        <f t="shared" si="7"/>
        <v>LHT-Pole3318</v>
      </c>
      <c r="D501" s="208">
        <v>-3.7899727666701901</v>
      </c>
      <c r="E501" s="197">
        <v>103.53851367807199</v>
      </c>
      <c r="G501" s="209"/>
    </row>
    <row r="502" spans="1:7" x14ac:dyDescent="0.25">
      <c r="A502" s="8">
        <v>3317</v>
      </c>
      <c r="B502" s="8" t="s">
        <v>3038</v>
      </c>
      <c r="C502" t="str">
        <f t="shared" si="7"/>
        <v>LHT-Pole3317</v>
      </c>
      <c r="D502" s="208">
        <v>-3.7897050369873799</v>
      </c>
      <c r="E502" s="197">
        <v>103.53871777389</v>
      </c>
      <c r="G502" s="209"/>
    </row>
    <row r="503" spans="1:7" x14ac:dyDescent="0.25">
      <c r="A503" s="8">
        <v>3316</v>
      </c>
      <c r="B503" s="8" t="s">
        <v>3038</v>
      </c>
      <c r="C503" t="str">
        <f t="shared" si="7"/>
        <v>LHT-Pole3316</v>
      </c>
      <c r="D503" s="208">
        <v>-3.79246002994496</v>
      </c>
      <c r="E503" s="197">
        <v>103.532265254967</v>
      </c>
      <c r="G503" s="209"/>
    </row>
    <row r="504" spans="1:7" x14ac:dyDescent="0.25">
      <c r="A504" s="8">
        <v>3315</v>
      </c>
      <c r="B504" s="8" t="s">
        <v>3038</v>
      </c>
      <c r="C504" t="str">
        <f t="shared" si="7"/>
        <v>LHT-Pole3315</v>
      </c>
      <c r="D504" s="208">
        <v>-3.7923978138858199</v>
      </c>
      <c r="E504" s="197">
        <v>103.532527135877</v>
      </c>
      <c r="G504" s="209"/>
    </row>
    <row r="505" spans="1:7" x14ac:dyDescent="0.25">
      <c r="A505" s="8">
        <v>3314</v>
      </c>
      <c r="B505" s="8" t="s">
        <v>3038</v>
      </c>
      <c r="C505" t="str">
        <f t="shared" si="7"/>
        <v>LHT-Pole3314</v>
      </c>
      <c r="D505" s="208">
        <v>-3.7923065636576401</v>
      </c>
      <c r="E505" s="197">
        <v>103.53283474202701</v>
      </c>
      <c r="G505" s="209"/>
    </row>
    <row r="506" spans="1:7" x14ac:dyDescent="0.25">
      <c r="A506" s="8">
        <v>3313</v>
      </c>
      <c r="B506" s="8" t="s">
        <v>3038</v>
      </c>
      <c r="C506" t="str">
        <f t="shared" si="7"/>
        <v>LHT-Pole3313</v>
      </c>
      <c r="D506" s="208">
        <v>-3.79219042698967</v>
      </c>
      <c r="E506" s="197">
        <v>103.53311325029701</v>
      </c>
      <c r="G506" s="209"/>
    </row>
    <row r="507" spans="1:7" x14ac:dyDescent="0.25">
      <c r="A507" s="8">
        <v>3312</v>
      </c>
      <c r="B507" s="8" t="s">
        <v>3038</v>
      </c>
      <c r="C507" t="str">
        <f t="shared" si="7"/>
        <v>LHT-Pole3312</v>
      </c>
      <c r="D507" s="208">
        <v>-3.7922194611581399</v>
      </c>
      <c r="E507" s="197">
        <v>103.53333356280901</v>
      </c>
      <c r="G507" s="209"/>
    </row>
    <row r="508" spans="1:7" x14ac:dyDescent="0.25">
      <c r="A508" s="8">
        <v>3311</v>
      </c>
      <c r="B508" s="8" t="s">
        <v>3038</v>
      </c>
      <c r="C508" t="str">
        <f t="shared" si="7"/>
        <v>LHT-Pole3311</v>
      </c>
      <c r="D508" s="208">
        <v>-3.7920763641756099</v>
      </c>
      <c r="E508" s="197">
        <v>103.53362662001901</v>
      </c>
      <c r="G508" s="209"/>
    </row>
    <row r="509" spans="1:7" x14ac:dyDescent="0.25">
      <c r="A509" s="8">
        <v>3310</v>
      </c>
      <c r="B509" s="8" t="s">
        <v>3038</v>
      </c>
      <c r="C509" t="str">
        <f t="shared" si="7"/>
        <v>LHT-Pole3310</v>
      </c>
      <c r="D509" s="208">
        <v>-3.7919021591214199</v>
      </c>
      <c r="E509" s="197">
        <v>103.53391552038801</v>
      </c>
      <c r="G509" s="209"/>
    </row>
    <row r="510" spans="1:7" x14ac:dyDescent="0.25">
      <c r="A510" s="8">
        <v>3309</v>
      </c>
      <c r="B510" s="8" t="s">
        <v>3038</v>
      </c>
      <c r="C510" t="str">
        <f t="shared" si="7"/>
        <v>LHT-Pole3309</v>
      </c>
      <c r="D510" s="208">
        <v>-3.79172380629148</v>
      </c>
      <c r="E510" s="197">
        <v>103.53413167606099</v>
      </c>
      <c r="G510" s="209"/>
    </row>
    <row r="511" spans="1:7" x14ac:dyDescent="0.25">
      <c r="A511" s="8">
        <v>3308</v>
      </c>
      <c r="B511" s="8" t="s">
        <v>3038</v>
      </c>
      <c r="C511" t="str">
        <f t="shared" si="7"/>
        <v>LHT-Pole3308</v>
      </c>
      <c r="D511" s="208">
        <v>-3.7915326770209301</v>
      </c>
      <c r="E511" s="197">
        <v>103.534354625281</v>
      </c>
      <c r="G511" s="209"/>
    </row>
    <row r="512" spans="1:7" x14ac:dyDescent="0.25">
      <c r="A512" s="8">
        <v>3307</v>
      </c>
      <c r="B512" s="8" t="s">
        <v>3038</v>
      </c>
      <c r="C512" t="str">
        <f t="shared" si="7"/>
        <v>LHT-Pole3307</v>
      </c>
      <c r="D512" s="208">
        <v>-3.7913382761109302</v>
      </c>
      <c r="E512" s="197">
        <v>103.53460331395701</v>
      </c>
      <c r="G512" s="209"/>
    </row>
    <row r="513" spans="1:7" x14ac:dyDescent="0.25">
      <c r="A513" s="8">
        <v>3306</v>
      </c>
      <c r="B513" s="8" t="s">
        <v>3038</v>
      </c>
      <c r="C513" t="str">
        <f t="shared" si="7"/>
        <v>LHT-Pole3306</v>
      </c>
      <c r="D513" s="208">
        <v>-3.7912343727551701</v>
      </c>
      <c r="E513" s="197">
        <v>103.534771829398</v>
      </c>
      <c r="G513" s="209"/>
    </row>
    <row r="514" spans="1:7" x14ac:dyDescent="0.25">
      <c r="A514" s="8">
        <v>3305</v>
      </c>
      <c r="B514" s="8" t="s">
        <v>3038</v>
      </c>
      <c r="C514" t="str">
        <f t="shared" ref="C514:C577" si="8">B514 &amp; "-Pole" &amp; A514</f>
        <v>LHT-Pole3305</v>
      </c>
      <c r="D514" s="208">
        <v>-3.7913422140666202</v>
      </c>
      <c r="E514" s="197">
        <v>103.534873671974</v>
      </c>
      <c r="G514" s="209"/>
    </row>
    <row r="515" spans="1:7" x14ac:dyDescent="0.25">
      <c r="A515" s="8">
        <v>3304</v>
      </c>
      <c r="B515" s="8" t="s">
        <v>3038</v>
      </c>
      <c r="C515" t="str">
        <f t="shared" si="8"/>
        <v>LHT-Pole3304</v>
      </c>
      <c r="D515" s="208">
        <v>-3.7924330696532</v>
      </c>
      <c r="E515" s="197">
        <v>103.535977312955</v>
      </c>
      <c r="G515" s="209"/>
    </row>
    <row r="516" spans="1:7" x14ac:dyDescent="0.25">
      <c r="A516" s="8">
        <v>3303</v>
      </c>
      <c r="B516" s="8" t="s">
        <v>3038</v>
      </c>
      <c r="C516" t="str">
        <f t="shared" si="8"/>
        <v>LHT-Pole3303</v>
      </c>
      <c r="D516" s="208">
        <v>-3.7925927575228102</v>
      </c>
      <c r="E516" s="197">
        <v>103.53577778464199</v>
      </c>
      <c r="G516" s="209"/>
    </row>
    <row r="517" spans="1:7" x14ac:dyDescent="0.25">
      <c r="A517" s="8">
        <v>3302</v>
      </c>
      <c r="B517" s="8" t="s">
        <v>3038</v>
      </c>
      <c r="C517" t="str">
        <f t="shared" si="8"/>
        <v>LHT-Pole3302</v>
      </c>
      <c r="D517" s="208">
        <v>-3.7927970335207899</v>
      </c>
      <c r="E517" s="197">
        <v>103.535536687931</v>
      </c>
      <c r="G517" s="209"/>
    </row>
    <row r="518" spans="1:7" x14ac:dyDescent="0.25">
      <c r="A518" s="8">
        <v>3301</v>
      </c>
      <c r="B518" s="8" t="s">
        <v>3038</v>
      </c>
      <c r="C518" t="str">
        <f t="shared" si="8"/>
        <v>LHT-Pole3301</v>
      </c>
      <c r="D518" s="208">
        <v>-3.7929847728318098</v>
      </c>
      <c r="E518" s="197">
        <v>103.53526861099201</v>
      </c>
      <c r="G518" s="209"/>
    </row>
    <row r="519" spans="1:7" x14ac:dyDescent="0.25">
      <c r="A519" s="8">
        <v>3300</v>
      </c>
      <c r="B519" s="8" t="s">
        <v>3038</v>
      </c>
      <c r="C519" t="str">
        <f t="shared" si="8"/>
        <v>LHT-Pole3300</v>
      </c>
      <c r="D519" s="208">
        <v>-3.7931516818850501</v>
      </c>
      <c r="E519" s="197">
        <v>103.535000860108</v>
      </c>
      <c r="G519" s="209"/>
    </row>
    <row r="520" spans="1:7" x14ac:dyDescent="0.25">
      <c r="A520" s="8">
        <v>3299</v>
      </c>
      <c r="B520" s="8" t="s">
        <v>3038</v>
      </c>
      <c r="C520" t="str">
        <f t="shared" si="8"/>
        <v>LHT-Pole3299</v>
      </c>
      <c r="D520" s="208">
        <v>-3.79331859081447</v>
      </c>
      <c r="E520" s="197">
        <v>103.534733109142</v>
      </c>
      <c r="G520" s="209"/>
    </row>
    <row r="521" spans="1:7" x14ac:dyDescent="0.25">
      <c r="A521" s="8">
        <v>3298</v>
      </c>
      <c r="B521" s="8" t="s">
        <v>3038</v>
      </c>
      <c r="C521" t="str">
        <f t="shared" si="8"/>
        <v>LHT-Pole3298</v>
      </c>
      <c r="D521" s="208">
        <v>-3.79348549962008</v>
      </c>
      <c r="E521" s="197">
        <v>103.534465358093</v>
      </c>
      <c r="G521" s="209"/>
    </row>
    <row r="522" spans="1:7" x14ac:dyDescent="0.25">
      <c r="A522" s="8">
        <v>3297</v>
      </c>
      <c r="B522" s="8" t="s">
        <v>3038</v>
      </c>
      <c r="C522" t="str">
        <f t="shared" si="8"/>
        <v>LHT-Pole3297</v>
      </c>
      <c r="D522" s="208">
        <v>-3.7936524083018401</v>
      </c>
      <c r="E522" s="197">
        <v>103.53419760696001</v>
      </c>
      <c r="G522" s="209"/>
    </row>
    <row r="523" spans="1:7" x14ac:dyDescent="0.25">
      <c r="A523" s="8">
        <v>3296</v>
      </c>
      <c r="B523" s="8" t="s">
        <v>3038</v>
      </c>
      <c r="C523" t="str">
        <f t="shared" si="8"/>
        <v>LHT-Pole3296</v>
      </c>
      <c r="D523" s="208">
        <v>-3.79381931685975</v>
      </c>
      <c r="E523" s="197">
        <v>103.533929855745</v>
      </c>
      <c r="G523" s="209"/>
    </row>
    <row r="524" spans="1:7" x14ac:dyDescent="0.25">
      <c r="A524" s="8">
        <v>3295</v>
      </c>
      <c r="B524" s="8" t="s">
        <v>3038</v>
      </c>
      <c r="C524" t="str">
        <f t="shared" si="8"/>
        <v>LHT-Pole3295</v>
      </c>
      <c r="D524" s="208">
        <v>-3.79399000199437</v>
      </c>
      <c r="E524" s="197">
        <v>103.53366500820999</v>
      </c>
      <c r="G524" s="209"/>
    </row>
    <row r="525" spans="1:7" x14ac:dyDescent="0.25">
      <c r="A525" s="8">
        <v>3294</v>
      </c>
      <c r="B525" s="8" t="s">
        <v>3038</v>
      </c>
      <c r="C525" t="str">
        <f t="shared" si="8"/>
        <v>LHT-Pole3294</v>
      </c>
      <c r="D525" s="208">
        <v>-3.7942080402145399</v>
      </c>
      <c r="E525" s="197">
        <v>103.533436568681</v>
      </c>
      <c r="G525" s="209"/>
    </row>
    <row r="526" spans="1:7" x14ac:dyDescent="0.25">
      <c r="A526" s="8">
        <v>3293</v>
      </c>
      <c r="B526" s="8" t="s">
        <v>3038</v>
      </c>
      <c r="C526" t="str">
        <f t="shared" si="8"/>
        <v>LHT-Pole3293</v>
      </c>
      <c r="D526" s="208">
        <v>-3.7944260783284398</v>
      </c>
      <c r="E526" s="197">
        <v>103.53320812904001</v>
      </c>
      <c r="G526" s="209"/>
    </row>
    <row r="527" spans="1:7" x14ac:dyDescent="0.25">
      <c r="A527" s="8">
        <v>3292</v>
      </c>
      <c r="B527" s="8" t="s">
        <v>3038</v>
      </c>
      <c r="C527" t="str">
        <f t="shared" si="8"/>
        <v>LHT-Pole3292</v>
      </c>
      <c r="D527" s="208">
        <v>-3.79464411633607</v>
      </c>
      <c r="E527" s="197">
        <v>103.53297968928599</v>
      </c>
      <c r="G527" s="209"/>
    </row>
    <row r="528" spans="1:7" x14ac:dyDescent="0.25">
      <c r="A528" s="8">
        <v>3291</v>
      </c>
      <c r="B528" s="8" t="s">
        <v>3038</v>
      </c>
      <c r="C528" t="str">
        <f t="shared" si="8"/>
        <v>LHT-Pole3291</v>
      </c>
      <c r="D528" s="208">
        <v>-3.7948621542374301</v>
      </c>
      <c r="E528" s="197">
        <v>103.532751249421</v>
      </c>
      <c r="G528" s="209"/>
    </row>
    <row r="529" spans="1:7" x14ac:dyDescent="0.25">
      <c r="A529" s="8">
        <v>3290</v>
      </c>
      <c r="B529" s="8" t="s">
        <v>3038</v>
      </c>
      <c r="C529" t="str">
        <f t="shared" si="8"/>
        <v>LHT-Pole3290</v>
      </c>
      <c r="D529" s="208">
        <v>-3.7950801920324899</v>
      </c>
      <c r="E529" s="197">
        <v>103.532522809442</v>
      </c>
      <c r="G529" s="209"/>
    </row>
    <row r="530" spans="1:7" x14ac:dyDescent="0.25">
      <c r="A530" s="8">
        <v>3289</v>
      </c>
      <c r="B530" s="8" t="s">
        <v>3038</v>
      </c>
      <c r="C530" t="str">
        <f t="shared" si="8"/>
        <v>LHT-Pole3289</v>
      </c>
      <c r="D530" s="208">
        <v>-3.7952951960957799</v>
      </c>
      <c r="E530" s="197">
        <v>103.53229154998201</v>
      </c>
      <c r="G530" s="209"/>
    </row>
    <row r="531" spans="1:7" x14ac:dyDescent="0.25">
      <c r="A531" s="8">
        <v>3288</v>
      </c>
      <c r="B531" s="8" t="s">
        <v>3038</v>
      </c>
      <c r="C531" t="str">
        <f t="shared" si="8"/>
        <v>LHT-Pole3288</v>
      </c>
      <c r="D531" s="208">
        <v>-3.79550915619369</v>
      </c>
      <c r="E531" s="197">
        <v>103.53205932027799</v>
      </c>
      <c r="G531" s="209"/>
    </row>
    <row r="532" spans="1:7" x14ac:dyDescent="0.25">
      <c r="A532" s="8">
        <v>3287</v>
      </c>
      <c r="B532" s="8" t="s">
        <v>3038</v>
      </c>
      <c r="C532" t="str">
        <f t="shared" si="8"/>
        <v>LHT-Pole3287</v>
      </c>
      <c r="D532" s="208">
        <v>-3.79572311618338</v>
      </c>
      <c r="E532" s="197">
        <v>103.53182709046401</v>
      </c>
      <c r="G532" s="209"/>
    </row>
    <row r="533" spans="1:7" x14ac:dyDescent="0.25">
      <c r="A533" s="8">
        <v>3286</v>
      </c>
      <c r="B533" s="8" t="s">
        <v>3038</v>
      </c>
      <c r="C533" t="str">
        <f t="shared" si="8"/>
        <v>LHT-Pole3286</v>
      </c>
      <c r="D533" s="208">
        <v>-3.7959370760648601</v>
      </c>
      <c r="E533" s="197">
        <v>103.531594860539</v>
      </c>
      <c r="G533" s="209"/>
    </row>
    <row r="534" spans="1:7" x14ac:dyDescent="0.25">
      <c r="A534" s="8">
        <v>3285</v>
      </c>
      <c r="B534" s="8" t="s">
        <v>3038</v>
      </c>
      <c r="C534" t="str">
        <f t="shared" si="8"/>
        <v>LHT-Pole3285</v>
      </c>
      <c r="D534" s="208">
        <v>-3.7961510358381099</v>
      </c>
      <c r="E534" s="197">
        <v>103.53136263050401</v>
      </c>
      <c r="G534" s="209"/>
    </row>
    <row r="535" spans="1:7" x14ac:dyDescent="0.25">
      <c r="A535" s="8">
        <v>3284</v>
      </c>
      <c r="B535" s="8" t="s">
        <v>3038</v>
      </c>
      <c r="C535" t="str">
        <f t="shared" si="8"/>
        <v>LHT-Pole3284</v>
      </c>
      <c r="D535" s="208">
        <v>-3.7963649955031298</v>
      </c>
      <c r="E535" s="197">
        <v>103.53113040035799</v>
      </c>
      <c r="G535" s="209"/>
    </row>
    <row r="536" spans="1:7" x14ac:dyDescent="0.25">
      <c r="A536" s="8">
        <v>3283</v>
      </c>
      <c r="B536" s="8" t="s">
        <v>3038</v>
      </c>
      <c r="C536" t="str">
        <f t="shared" si="8"/>
        <v>LHT-Pole3283</v>
      </c>
      <c r="D536" s="208">
        <v>-3.7965789550599101</v>
      </c>
      <c r="E536" s="197">
        <v>103.530898170101</v>
      </c>
      <c r="G536" s="209"/>
    </row>
    <row r="537" spans="1:7" x14ac:dyDescent="0.25">
      <c r="A537" s="8">
        <v>3282</v>
      </c>
      <c r="B537" s="8" t="s">
        <v>3038</v>
      </c>
      <c r="C537" t="str">
        <f t="shared" si="8"/>
        <v>LHT-Pole3282</v>
      </c>
      <c r="D537" s="208">
        <v>-3.79679291450844</v>
      </c>
      <c r="E537" s="197">
        <v>103.53066593973401</v>
      </c>
      <c r="G537" s="209"/>
    </row>
    <row r="538" spans="1:7" x14ac:dyDescent="0.25">
      <c r="A538" s="8">
        <v>3281</v>
      </c>
      <c r="B538" s="8" t="s">
        <v>3038</v>
      </c>
      <c r="C538" t="str">
        <f t="shared" si="8"/>
        <v>LHT-Pole3281</v>
      </c>
      <c r="D538" s="208">
        <v>-3.79700552170118</v>
      </c>
      <c r="E538" s="197">
        <v>103.530432517375</v>
      </c>
      <c r="G538" s="209"/>
    </row>
    <row r="539" spans="1:7" x14ac:dyDescent="0.25">
      <c r="A539" s="8">
        <v>3280</v>
      </c>
      <c r="B539" s="8" t="s">
        <v>3038</v>
      </c>
      <c r="C539" t="str">
        <f t="shared" si="8"/>
        <v>LHT-Pole3280</v>
      </c>
      <c r="D539" s="208">
        <v>-3.7972111762636902</v>
      </c>
      <c r="E539" s="197">
        <v>103.530192966448</v>
      </c>
      <c r="G539" s="209"/>
    </row>
    <row r="540" spans="1:7" x14ac:dyDescent="0.25">
      <c r="A540" s="8">
        <v>3279</v>
      </c>
      <c r="B540" s="8" t="s">
        <v>3038</v>
      </c>
      <c r="C540" t="str">
        <f t="shared" si="8"/>
        <v>LHT-Pole3279</v>
      </c>
      <c r="D540" s="208">
        <v>-3.7974168307143499</v>
      </c>
      <c r="E540" s="197">
        <v>103.52995341541499</v>
      </c>
      <c r="G540" s="209"/>
    </row>
    <row r="541" spans="1:7" x14ac:dyDescent="0.25">
      <c r="A541" s="8">
        <v>3278</v>
      </c>
      <c r="B541" s="8" t="s">
        <v>3038</v>
      </c>
      <c r="C541" t="str">
        <f t="shared" si="8"/>
        <v>LHT-Pole3278</v>
      </c>
      <c r="D541" s="208">
        <v>-3.7976224850531701</v>
      </c>
      <c r="E541" s="197">
        <v>103.529713864276</v>
      </c>
      <c r="G541" s="209"/>
    </row>
    <row r="542" spans="1:7" x14ac:dyDescent="0.25">
      <c r="A542" s="8">
        <v>3277</v>
      </c>
      <c r="B542" s="8" t="s">
        <v>3038</v>
      </c>
      <c r="C542" t="str">
        <f t="shared" si="8"/>
        <v>LHT-Pole3277</v>
      </c>
      <c r="D542" s="208">
        <v>-3.7978281392801101</v>
      </c>
      <c r="E542" s="197">
        <v>103.52947431302999</v>
      </c>
      <c r="G542" s="209"/>
    </row>
    <row r="543" spans="1:7" x14ac:dyDescent="0.25">
      <c r="A543" s="8">
        <v>3276</v>
      </c>
      <c r="B543" s="8" t="s">
        <v>3038</v>
      </c>
      <c r="C543" t="str">
        <f t="shared" si="8"/>
        <v>LHT-Pole3276</v>
      </c>
      <c r="D543" s="208">
        <v>-3.79803379339518</v>
      </c>
      <c r="E543" s="197">
        <v>103.529234761677</v>
      </c>
      <c r="G543" s="209"/>
    </row>
    <row r="544" spans="1:7" x14ac:dyDescent="0.25">
      <c r="A544" s="8">
        <v>3275</v>
      </c>
      <c r="B544" s="8" t="s">
        <v>3038</v>
      </c>
      <c r="C544" t="str">
        <f t="shared" si="8"/>
        <v>LHT-Pole3275</v>
      </c>
      <c r="D544" s="208">
        <v>-3.7982394473983701</v>
      </c>
      <c r="E544" s="197">
        <v>103.528995210218</v>
      </c>
      <c r="G544" s="209"/>
    </row>
    <row r="545" spans="1:7" x14ac:dyDescent="0.25">
      <c r="A545" s="8">
        <v>3274</v>
      </c>
      <c r="B545" s="8" t="s">
        <v>3038</v>
      </c>
      <c r="C545" t="str">
        <f t="shared" si="8"/>
        <v>LHT-Pole3274</v>
      </c>
      <c r="D545" s="208">
        <v>-3.7984444270703501</v>
      </c>
      <c r="E545" s="197">
        <v>103.528755087466</v>
      </c>
      <c r="G545" s="209"/>
    </row>
    <row r="546" spans="1:7" x14ac:dyDescent="0.25">
      <c r="A546" s="8">
        <v>3273</v>
      </c>
      <c r="B546" s="8" t="s">
        <v>3038</v>
      </c>
      <c r="C546" t="str">
        <f t="shared" si="8"/>
        <v>LHT-Pole3273</v>
      </c>
      <c r="D546" s="208">
        <v>-3.7986490599454998</v>
      </c>
      <c r="E546" s="197">
        <v>103.528514670904</v>
      </c>
      <c r="G546" s="209"/>
    </row>
    <row r="547" spans="1:7" x14ac:dyDescent="0.25">
      <c r="A547" s="8">
        <v>3272</v>
      </c>
      <c r="B547" s="8" t="s">
        <v>3038</v>
      </c>
      <c r="C547" t="str">
        <f t="shared" si="8"/>
        <v>LHT-Pole3272</v>
      </c>
      <c r="D547" s="208">
        <v>-3.7988536927083398</v>
      </c>
      <c r="E547" s="197">
        <v>103.528274254235</v>
      </c>
      <c r="G547" s="209"/>
    </row>
    <row r="548" spans="1:7" x14ac:dyDescent="0.25">
      <c r="A548" s="8">
        <v>3271</v>
      </c>
      <c r="B548" s="8" t="s">
        <v>3038</v>
      </c>
      <c r="C548" t="str">
        <f t="shared" si="8"/>
        <v>LHT-Pole3271</v>
      </c>
      <c r="D548" s="208">
        <v>-3.7990583253588102</v>
      </c>
      <c r="E548" s="197">
        <v>103.52803383746</v>
      </c>
      <c r="G548" s="209"/>
    </row>
    <row r="549" spans="1:7" x14ac:dyDescent="0.25">
      <c r="A549" s="8">
        <v>3270</v>
      </c>
      <c r="B549" s="8" t="s">
        <v>3038</v>
      </c>
      <c r="C549" t="str">
        <f t="shared" si="8"/>
        <v>LHT-Pole3270</v>
      </c>
      <c r="D549" s="208">
        <v>-3.7992629578969499</v>
      </c>
      <c r="E549" s="197">
        <v>103.527793420579</v>
      </c>
      <c r="G549" s="209"/>
    </row>
    <row r="550" spans="1:7" x14ac:dyDescent="0.25">
      <c r="A550" s="8">
        <v>3269</v>
      </c>
      <c r="B550" s="8" t="s">
        <v>3038</v>
      </c>
      <c r="C550" t="str">
        <f t="shared" si="8"/>
        <v>LHT-Pole3269</v>
      </c>
      <c r="D550" s="208">
        <v>-3.79946759032272</v>
      </c>
      <c r="E550" s="197">
        <v>103.527553003592</v>
      </c>
      <c r="G550" s="209"/>
    </row>
    <row r="551" spans="1:7" x14ac:dyDescent="0.25">
      <c r="A551" s="8">
        <v>3268</v>
      </c>
      <c r="B551" s="8" t="s">
        <v>3038</v>
      </c>
      <c r="C551" t="str">
        <f t="shared" si="8"/>
        <v>LHT-Pole3268</v>
      </c>
      <c r="D551" s="208">
        <v>-3.7996722226360999</v>
      </c>
      <c r="E551" s="197">
        <v>103.52731258649899</v>
      </c>
      <c r="G551" s="209"/>
    </row>
    <row r="552" spans="1:7" x14ac:dyDescent="0.25">
      <c r="A552" s="8">
        <v>3267</v>
      </c>
      <c r="B552" s="8" t="s">
        <v>3038</v>
      </c>
      <c r="C552" t="str">
        <f t="shared" si="8"/>
        <v>LHT-Pole3267</v>
      </c>
      <c r="D552" s="208">
        <v>-3.7998768548371098</v>
      </c>
      <c r="E552" s="197">
        <v>103.5270721693</v>
      </c>
      <c r="G552" s="209"/>
    </row>
    <row r="553" spans="1:7" x14ac:dyDescent="0.25">
      <c r="A553" s="8">
        <v>3266</v>
      </c>
      <c r="B553" s="8" t="s">
        <v>3038</v>
      </c>
      <c r="C553" t="str">
        <f t="shared" si="8"/>
        <v>LHT-Pole3266</v>
      </c>
      <c r="D553" s="208">
        <v>-3.8000747030041202</v>
      </c>
      <c r="E553" s="197">
        <v>103.526826261805</v>
      </c>
      <c r="G553" s="209"/>
    </row>
    <row r="554" spans="1:7" x14ac:dyDescent="0.25">
      <c r="A554" s="8">
        <v>3265</v>
      </c>
      <c r="B554" s="8" t="s">
        <v>3038</v>
      </c>
      <c r="C554" t="str">
        <f t="shared" si="8"/>
        <v>LHT-Pole3265</v>
      </c>
      <c r="D554" s="208">
        <v>-3.8002693282552098</v>
      </c>
      <c r="E554" s="197">
        <v>103.526577746013</v>
      </c>
      <c r="G554" s="209"/>
    </row>
    <row r="555" spans="1:7" x14ac:dyDescent="0.25">
      <c r="A555" s="8">
        <v>3264</v>
      </c>
      <c r="B555" s="8" t="s">
        <v>3038</v>
      </c>
      <c r="C555" t="str">
        <f t="shared" si="8"/>
        <v>LHT-Pole3264</v>
      </c>
      <c r="D555" s="208">
        <v>-3.8005024547908399</v>
      </c>
      <c r="E555" s="197">
        <v>103.526264856639</v>
      </c>
      <c r="G555" s="209"/>
    </row>
    <row r="556" spans="1:7" x14ac:dyDescent="0.25">
      <c r="A556" s="8">
        <v>3263</v>
      </c>
      <c r="B556" s="8" t="s">
        <v>3038</v>
      </c>
      <c r="C556" t="str">
        <f t="shared" si="8"/>
        <v>LHT-Pole3263</v>
      </c>
      <c r="D556" s="208">
        <v>-3.8006911750516101</v>
      </c>
      <c r="E556" s="197">
        <v>103.52600297572801</v>
      </c>
      <c r="G556" s="209"/>
    </row>
    <row r="557" spans="1:7" x14ac:dyDescent="0.25">
      <c r="A557" s="8">
        <v>3262</v>
      </c>
      <c r="B557" s="8" t="s">
        <v>3038</v>
      </c>
      <c r="C557" t="str">
        <f t="shared" si="8"/>
        <v>LHT-Pole3262</v>
      </c>
      <c r="D557" s="208">
        <v>-3.8009358891744198</v>
      </c>
      <c r="E557" s="197">
        <v>103.525778506376</v>
      </c>
      <c r="G557" s="209"/>
    </row>
    <row r="558" spans="1:7" x14ac:dyDescent="0.25">
      <c r="A558" s="8">
        <v>3261</v>
      </c>
      <c r="B558" s="8" t="s">
        <v>3038</v>
      </c>
      <c r="C558" t="str">
        <f t="shared" si="8"/>
        <v>LHT-Pole3261</v>
      </c>
      <c r="D558" s="208">
        <v>-3.8010144616828399</v>
      </c>
      <c r="E558" s="197">
        <v>103.525561269634</v>
      </c>
      <c r="G558" s="209"/>
    </row>
    <row r="559" spans="1:7" x14ac:dyDescent="0.25">
      <c r="A559" s="8">
        <v>3260</v>
      </c>
      <c r="B559" s="8" t="s">
        <v>3038</v>
      </c>
      <c r="C559" t="str">
        <f t="shared" si="8"/>
        <v>LHT-Pole3260</v>
      </c>
      <c r="D559" s="208">
        <v>-3.8011730892939499</v>
      </c>
      <c r="E559" s="197">
        <v>103.525288574158</v>
      </c>
      <c r="G559" s="209"/>
    </row>
    <row r="560" spans="1:7" x14ac:dyDescent="0.25">
      <c r="A560" s="8">
        <v>3259</v>
      </c>
      <c r="B560" s="8" t="s">
        <v>3038</v>
      </c>
      <c r="C560" t="str">
        <f t="shared" si="8"/>
        <v>LHT-Pole3259</v>
      </c>
      <c r="D560" s="208">
        <v>-3.80133143201143</v>
      </c>
      <c r="E560" s="197">
        <v>103.525015716529</v>
      </c>
      <c r="G560" s="209"/>
    </row>
    <row r="561" spans="1:7" x14ac:dyDescent="0.25">
      <c r="A561" s="8">
        <v>3258</v>
      </c>
      <c r="B561" s="8" t="s">
        <v>3038</v>
      </c>
      <c r="C561" t="str">
        <f t="shared" si="8"/>
        <v>LHT-Pole3258</v>
      </c>
      <c r="D561" s="208">
        <v>-3.8015290095568299</v>
      </c>
      <c r="E561" s="197">
        <v>103.524768394292</v>
      </c>
      <c r="G561" s="209"/>
    </row>
    <row r="562" spans="1:7" x14ac:dyDescent="0.25">
      <c r="A562" s="8">
        <v>3257</v>
      </c>
      <c r="B562" s="8" t="s">
        <v>3038</v>
      </c>
      <c r="C562" t="str">
        <f t="shared" si="8"/>
        <v>LHT-Pole3257</v>
      </c>
      <c r="D562" s="208">
        <v>-3.8016425851409701</v>
      </c>
      <c r="E562" s="197">
        <v>103.52446685254</v>
      </c>
      <c r="G562" s="209"/>
    </row>
    <row r="563" spans="1:7" x14ac:dyDescent="0.25">
      <c r="A563" s="8">
        <v>3256</v>
      </c>
      <c r="B563" s="8" t="s">
        <v>3038</v>
      </c>
      <c r="C563" t="str">
        <f t="shared" si="8"/>
        <v>LHT-Pole3256</v>
      </c>
      <c r="D563" s="208">
        <v>-3.8017981887540802</v>
      </c>
      <c r="E563" s="197">
        <v>103.52419243609801</v>
      </c>
      <c r="G563" s="209"/>
    </row>
    <row r="564" spans="1:7" x14ac:dyDescent="0.25">
      <c r="A564" s="8">
        <v>3255</v>
      </c>
      <c r="B564" s="8" t="s">
        <v>3038</v>
      </c>
      <c r="C564" t="str">
        <f t="shared" si="8"/>
        <v>LHT-Pole3255</v>
      </c>
      <c r="D564" s="208">
        <v>-3.8019592772347699</v>
      </c>
      <c r="E564" s="197">
        <v>103.52392117408699</v>
      </c>
      <c r="G564" s="209"/>
    </row>
    <row r="565" spans="1:7" x14ac:dyDescent="0.25">
      <c r="A565" s="8">
        <v>3254</v>
      </c>
      <c r="B565" s="8" t="s">
        <v>3038</v>
      </c>
      <c r="C565" t="str">
        <f t="shared" si="8"/>
        <v>LHT-Pole3254</v>
      </c>
      <c r="D565" s="208">
        <v>-3.8021203655898899</v>
      </c>
      <c r="E565" s="197">
        <v>103.523649911996</v>
      </c>
      <c r="G565" s="209"/>
    </row>
    <row r="566" spans="1:7" x14ac:dyDescent="0.25">
      <c r="A566" s="8">
        <v>3253</v>
      </c>
      <c r="B566" s="8" t="s">
        <v>3038</v>
      </c>
      <c r="C566" t="str">
        <f t="shared" si="8"/>
        <v>LHT-Pole3253</v>
      </c>
      <c r="D566" s="208">
        <v>-3.80226335837839</v>
      </c>
      <c r="E566" s="197">
        <v>103.523372171918</v>
      </c>
      <c r="G566" s="209"/>
    </row>
    <row r="567" spans="1:7" x14ac:dyDescent="0.25">
      <c r="A567" s="8">
        <v>3252</v>
      </c>
      <c r="B567" s="8" t="s">
        <v>3038</v>
      </c>
      <c r="C567" t="str">
        <f t="shared" si="8"/>
        <v>LHT-Pole3252</v>
      </c>
      <c r="D567" s="208">
        <v>-3.8023126870129702</v>
      </c>
      <c r="E567" s="197">
        <v>103.52306090143399</v>
      </c>
      <c r="G567" s="209"/>
    </row>
    <row r="568" spans="1:7" x14ac:dyDescent="0.25">
      <c r="A568" s="8">
        <v>3251</v>
      </c>
      <c r="B568" s="8" t="s">
        <v>3038</v>
      </c>
      <c r="C568" t="str">
        <f t="shared" si="8"/>
        <v>LHT-Pole3251</v>
      </c>
      <c r="D568" s="208">
        <v>-3.8023048352873201</v>
      </c>
      <c r="E568" s="197">
        <v>103.52263822171</v>
      </c>
      <c r="G568" s="209"/>
    </row>
    <row r="569" spans="1:7" x14ac:dyDescent="0.25">
      <c r="A569" s="8">
        <v>3250</v>
      </c>
      <c r="B569" s="8" t="s">
        <v>3038</v>
      </c>
      <c r="C569" t="str">
        <f t="shared" si="8"/>
        <v>LHT-Pole3250</v>
      </c>
      <c r="D569" s="208">
        <v>-3.8024948205984299</v>
      </c>
      <c r="E569" s="197">
        <v>103.52232576626101</v>
      </c>
      <c r="G569" s="209"/>
    </row>
    <row r="570" spans="1:7" x14ac:dyDescent="0.25">
      <c r="A570" s="8">
        <v>3249</v>
      </c>
      <c r="B570" s="8" t="s">
        <v>3038</v>
      </c>
      <c r="C570" t="str">
        <f t="shared" si="8"/>
        <v>LHT-Pole3249</v>
      </c>
      <c r="D570" s="208">
        <v>-3.80271602148918</v>
      </c>
      <c r="E570" s="197">
        <v>103.522101025853</v>
      </c>
      <c r="G570" s="209"/>
    </row>
    <row r="571" spans="1:7" x14ac:dyDescent="0.25">
      <c r="A571" s="8">
        <v>3248</v>
      </c>
      <c r="B571" s="8" t="s">
        <v>3038</v>
      </c>
      <c r="C571" t="str">
        <f t="shared" si="8"/>
        <v>LHT-Pole3248</v>
      </c>
      <c r="D571" s="208">
        <v>-3.80299231460139</v>
      </c>
      <c r="E571" s="197">
        <v>103.521889990536</v>
      </c>
      <c r="G571" s="209"/>
    </row>
    <row r="572" spans="1:7" x14ac:dyDescent="0.25">
      <c r="A572" s="8">
        <v>3247</v>
      </c>
      <c r="B572" s="8" t="s">
        <v>3038</v>
      </c>
      <c r="C572" t="str">
        <f t="shared" si="8"/>
        <v>LHT-Pole3247</v>
      </c>
      <c r="D572" s="208">
        <v>-3.8032878372149499</v>
      </c>
      <c r="E572" s="197">
        <v>103.521752814821</v>
      </c>
      <c r="G572" s="209"/>
    </row>
    <row r="573" spans="1:7" x14ac:dyDescent="0.25">
      <c r="A573" s="8">
        <v>3246</v>
      </c>
      <c r="B573" s="8" t="s">
        <v>3038</v>
      </c>
      <c r="C573" t="str">
        <f t="shared" si="8"/>
        <v>LHT-Pole3246</v>
      </c>
      <c r="D573" s="208">
        <v>-3.8036269104046099</v>
      </c>
      <c r="E573" s="197">
        <v>103.521628109625</v>
      </c>
      <c r="G573" s="209"/>
    </row>
    <row r="574" spans="1:7" x14ac:dyDescent="0.25">
      <c r="A574" s="8">
        <v>3245</v>
      </c>
      <c r="B574" s="8" t="s">
        <v>3038</v>
      </c>
      <c r="C574" t="str">
        <f t="shared" si="8"/>
        <v>LHT-Pole3245</v>
      </c>
      <c r="D574" s="208">
        <v>-3.8037470015177801</v>
      </c>
      <c r="E574" s="197">
        <v>103.521432293149</v>
      </c>
      <c r="G574" s="209"/>
    </row>
    <row r="575" spans="1:7" x14ac:dyDescent="0.25">
      <c r="A575" s="8">
        <v>3244</v>
      </c>
      <c r="B575" s="8" t="s">
        <v>3038</v>
      </c>
      <c r="C575" t="str">
        <f t="shared" si="8"/>
        <v>LHT-Pole3244</v>
      </c>
      <c r="D575" s="208">
        <v>-3.8038874379718601</v>
      </c>
      <c r="E575" s="197">
        <v>103.521152051865</v>
      </c>
      <c r="G575" s="209"/>
    </row>
    <row r="576" spans="1:7" x14ac:dyDescent="0.25">
      <c r="A576" s="8">
        <v>3243</v>
      </c>
      <c r="B576" s="8" t="s">
        <v>3038</v>
      </c>
      <c r="C576" t="str">
        <f t="shared" si="8"/>
        <v>LHT-Pole3243</v>
      </c>
      <c r="D576" s="208">
        <v>-3.80382652923022</v>
      </c>
      <c r="E576" s="197">
        <v>103.520854182991</v>
      </c>
      <c r="G576" s="209"/>
    </row>
    <row r="577" spans="1:7" x14ac:dyDescent="0.25">
      <c r="A577" s="8">
        <v>3242</v>
      </c>
      <c r="B577" s="8" t="s">
        <v>3038</v>
      </c>
      <c r="C577" t="str">
        <f t="shared" si="8"/>
        <v>LHT-Pole3242</v>
      </c>
      <c r="D577" s="208">
        <v>-3.8038106524170101</v>
      </c>
      <c r="E577" s="197">
        <v>103.52054367905301</v>
      </c>
      <c r="G577" s="209"/>
    </row>
    <row r="578" spans="1:7" x14ac:dyDescent="0.25">
      <c r="A578" s="8">
        <v>3241</v>
      </c>
      <c r="B578" s="8" t="s">
        <v>3038</v>
      </c>
      <c r="C578" t="str">
        <f t="shared" ref="C578:C641" si="9">B578 &amp; "-Pole" &amp; A578</f>
        <v>LHT-Pole3241</v>
      </c>
      <c r="D578" s="208">
        <v>-3.8039160966718901</v>
      </c>
      <c r="E578" s="197">
        <v>103.520247043726</v>
      </c>
      <c r="G578" s="209"/>
    </row>
    <row r="579" spans="1:7" x14ac:dyDescent="0.25">
      <c r="A579" s="8">
        <v>3240</v>
      </c>
      <c r="B579" s="8" t="s">
        <v>3038</v>
      </c>
      <c r="C579" t="str">
        <f t="shared" si="9"/>
        <v>LHT-Pole3240</v>
      </c>
      <c r="D579" s="208">
        <v>-3.80402640333745</v>
      </c>
      <c r="E579" s="197">
        <v>103.51995172274999</v>
      </c>
      <c r="G579" s="209"/>
    </row>
    <row r="580" spans="1:7" x14ac:dyDescent="0.25">
      <c r="A580" s="8">
        <v>3239</v>
      </c>
      <c r="B580" s="8" t="s">
        <v>3038</v>
      </c>
      <c r="C580" t="str">
        <f t="shared" si="9"/>
        <v>LHT-Pole3239</v>
      </c>
      <c r="D580" s="208">
        <v>-3.8040913742664002</v>
      </c>
      <c r="E580" s="197">
        <v>103.519644121753</v>
      </c>
      <c r="G580" s="209"/>
    </row>
    <row r="581" spans="1:7" x14ac:dyDescent="0.25">
      <c r="A581" s="8">
        <v>3238</v>
      </c>
      <c r="B581" s="8" t="s">
        <v>3038</v>
      </c>
      <c r="C581" t="str">
        <f t="shared" si="9"/>
        <v>LHT-Pole3238</v>
      </c>
      <c r="D581" s="208">
        <v>-3.80409890989029</v>
      </c>
      <c r="E581" s="197">
        <v>103.519329266594</v>
      </c>
      <c r="G581" s="209"/>
    </row>
    <row r="582" spans="1:7" x14ac:dyDescent="0.25">
      <c r="A582" s="8">
        <v>3237</v>
      </c>
      <c r="B582" s="8" t="s">
        <v>3038</v>
      </c>
      <c r="C582" t="str">
        <f t="shared" si="9"/>
        <v>LHT-Pole3237</v>
      </c>
      <c r="D582" s="208">
        <v>-3.8041605392040498</v>
      </c>
      <c r="E582" s="197">
        <v>103.519020563407</v>
      </c>
      <c r="G582" s="209"/>
    </row>
    <row r="583" spans="1:7" x14ac:dyDescent="0.25">
      <c r="A583" s="8">
        <v>3236</v>
      </c>
      <c r="B583" s="8" t="s">
        <v>3038</v>
      </c>
      <c r="C583" t="str">
        <f t="shared" si="9"/>
        <v>LHT-Pole3236</v>
      </c>
      <c r="D583" s="208">
        <v>-3.8042638251249001</v>
      </c>
      <c r="E583" s="197">
        <v>103.518722693851</v>
      </c>
      <c r="G583" s="209"/>
    </row>
    <row r="584" spans="1:7" x14ac:dyDescent="0.25">
      <c r="A584" s="8">
        <v>3235</v>
      </c>
      <c r="B584" s="8" t="s">
        <v>3038</v>
      </c>
      <c r="C584" t="str">
        <f t="shared" si="9"/>
        <v>LHT-Pole3235</v>
      </c>
      <c r="D584" s="208">
        <v>-3.8044090393682302</v>
      </c>
      <c r="E584" s="197">
        <v>103.518445122945</v>
      </c>
      <c r="G584" s="209"/>
    </row>
    <row r="585" spans="1:7" x14ac:dyDescent="0.25">
      <c r="A585" s="8">
        <v>3234</v>
      </c>
      <c r="B585" s="8" t="s">
        <v>3038</v>
      </c>
      <c r="C585" t="str">
        <f t="shared" si="9"/>
        <v>LHT-Pole3234</v>
      </c>
      <c r="D585" s="208">
        <v>-3.8047436734529598</v>
      </c>
      <c r="E585" s="197">
        <v>103.518298480903</v>
      </c>
      <c r="G585" s="209"/>
    </row>
    <row r="586" spans="1:7" x14ac:dyDescent="0.25">
      <c r="A586" s="8">
        <v>3233</v>
      </c>
      <c r="B586" s="8" t="s">
        <v>3038</v>
      </c>
      <c r="C586" t="str">
        <f t="shared" si="9"/>
        <v>LHT-Pole3233</v>
      </c>
      <c r="D586" s="208">
        <v>-3.8049769803136999</v>
      </c>
      <c r="E586" s="197">
        <v>103.518005423693</v>
      </c>
      <c r="G586" s="209"/>
    </row>
    <row r="587" spans="1:7" x14ac:dyDescent="0.25">
      <c r="A587" s="8">
        <v>3232</v>
      </c>
      <c r="B587" s="8" t="s">
        <v>3038</v>
      </c>
      <c r="C587" t="str">
        <f t="shared" si="9"/>
        <v>LHT-Pole3232</v>
      </c>
      <c r="D587" s="208">
        <v>-3.8051667365138502</v>
      </c>
      <c r="E587" s="197">
        <v>103.51761571995701</v>
      </c>
      <c r="G587" s="209"/>
    </row>
    <row r="588" spans="1:7" x14ac:dyDescent="0.25">
      <c r="A588" s="8">
        <v>3231</v>
      </c>
      <c r="B588" s="8" t="s">
        <v>3038</v>
      </c>
      <c r="C588" t="str">
        <f t="shared" si="9"/>
        <v>LHT-Pole3231</v>
      </c>
      <c r="D588" s="208">
        <v>-3.8053036098125901</v>
      </c>
      <c r="E588" s="197">
        <v>103.517369427196</v>
      </c>
      <c r="G588" s="209"/>
    </row>
    <row r="589" spans="1:7" x14ac:dyDescent="0.25">
      <c r="A589" s="8">
        <v>3230</v>
      </c>
      <c r="B589" s="8" t="s">
        <v>3038</v>
      </c>
      <c r="C589" t="str">
        <f t="shared" si="9"/>
        <v>LHT-Pole3230</v>
      </c>
      <c r="D589" s="208">
        <v>-3.8054715906495198</v>
      </c>
      <c r="E589" s="197">
        <v>103.51711066391501</v>
      </c>
      <c r="G589" s="209"/>
    </row>
    <row r="590" spans="1:7" x14ac:dyDescent="0.25">
      <c r="A590" s="8">
        <v>3229</v>
      </c>
      <c r="B590" s="8" t="s">
        <v>3038</v>
      </c>
      <c r="C590" t="str">
        <f t="shared" si="9"/>
        <v>LHT-Pole3229</v>
      </c>
      <c r="D590" s="208">
        <v>-3.8056177961660902</v>
      </c>
      <c r="E590" s="197">
        <v>103.51684566537401</v>
      </c>
      <c r="G590" s="209"/>
    </row>
    <row r="591" spans="1:7" x14ac:dyDescent="0.25">
      <c r="A591" s="8">
        <v>3228</v>
      </c>
      <c r="B591" s="8" t="s">
        <v>3038</v>
      </c>
      <c r="C591" t="str">
        <f t="shared" si="9"/>
        <v>LHT-Pole3228</v>
      </c>
      <c r="D591" s="208">
        <v>-3.8056644574959502</v>
      </c>
      <c r="E591" s="197">
        <v>103.516546372905</v>
      </c>
      <c r="G591" s="209"/>
    </row>
    <row r="592" spans="1:7" x14ac:dyDescent="0.25">
      <c r="A592" s="8">
        <v>3227</v>
      </c>
      <c r="B592" s="8" t="s">
        <v>3038</v>
      </c>
      <c r="C592" t="str">
        <f t="shared" si="9"/>
        <v>LHT-Pole3227</v>
      </c>
      <c r="D592" s="208">
        <v>-3.8016945198735299</v>
      </c>
      <c r="E592" s="197">
        <v>103.52483526624</v>
      </c>
      <c r="G592" s="209"/>
    </row>
    <row r="593" spans="1:7" x14ac:dyDescent="0.25">
      <c r="A593" s="8">
        <v>3226</v>
      </c>
      <c r="B593" s="8" t="s">
        <v>3038</v>
      </c>
      <c r="C593" t="str">
        <f t="shared" si="9"/>
        <v>LHT-Pole3226</v>
      </c>
      <c r="D593" s="208">
        <v>-3.8018837721119798</v>
      </c>
      <c r="E593" s="197">
        <v>103.524922062632</v>
      </c>
      <c r="G593" s="209"/>
    </row>
    <row r="594" spans="1:7" x14ac:dyDescent="0.25">
      <c r="A594" s="8">
        <v>3225</v>
      </c>
      <c r="B594" s="8" t="s">
        <v>3038</v>
      </c>
      <c r="C594" t="str">
        <f t="shared" si="9"/>
        <v>LHT-Pole3225</v>
      </c>
      <c r="D594" s="208">
        <v>-3.8020622778827602</v>
      </c>
      <c r="E594" s="197">
        <v>103.525012917653</v>
      </c>
      <c r="G594" s="209"/>
    </row>
    <row r="595" spans="1:7" x14ac:dyDescent="0.25">
      <c r="A595" s="8">
        <v>3224</v>
      </c>
      <c r="B595" s="8" t="s">
        <v>3038</v>
      </c>
      <c r="C595" t="str">
        <f t="shared" si="9"/>
        <v>LHT-Pole3224</v>
      </c>
      <c r="D595" s="208">
        <v>-3.8020873203776202</v>
      </c>
      <c r="E595" s="197">
        <v>103.525132219854</v>
      </c>
      <c r="G595" s="209"/>
    </row>
    <row r="596" spans="1:7" x14ac:dyDescent="0.25">
      <c r="A596" s="8">
        <v>3223</v>
      </c>
      <c r="B596" s="8" t="s">
        <v>3038</v>
      </c>
      <c r="C596" t="str">
        <f t="shared" si="9"/>
        <v>LHT-Pole3223</v>
      </c>
      <c r="D596" s="208">
        <v>-3.8022873847890399</v>
      </c>
      <c r="E596" s="197">
        <v>103.52522863314</v>
      </c>
      <c r="G596" s="209"/>
    </row>
    <row r="597" spans="1:7" x14ac:dyDescent="0.25">
      <c r="A597" s="8">
        <v>3222</v>
      </c>
      <c r="B597" s="8" t="s">
        <v>3038</v>
      </c>
      <c r="C597" t="str">
        <f t="shared" si="9"/>
        <v>LHT-Pole3222</v>
      </c>
      <c r="D597" s="208">
        <v>-3.79287112244314</v>
      </c>
      <c r="E597" s="197">
        <v>103.53178067136101</v>
      </c>
      <c r="G597" s="209"/>
    </row>
    <row r="598" spans="1:7" x14ac:dyDescent="0.25">
      <c r="A598" s="8">
        <v>3221</v>
      </c>
      <c r="B598" s="8" t="s">
        <v>3038</v>
      </c>
      <c r="C598" t="str">
        <f t="shared" si="9"/>
        <v>LHT-Pole3221</v>
      </c>
      <c r="D598" s="208">
        <v>-3.79285867923759</v>
      </c>
      <c r="E598" s="197">
        <v>103.531477222052</v>
      </c>
      <c r="G598" s="209"/>
    </row>
    <row r="599" spans="1:7" x14ac:dyDescent="0.25">
      <c r="A599" s="8">
        <v>3220</v>
      </c>
      <c r="B599" s="8" t="s">
        <v>3038</v>
      </c>
      <c r="C599" t="str">
        <f t="shared" si="9"/>
        <v>LHT-Pole3220</v>
      </c>
      <c r="D599" s="208">
        <v>-3.79285867923759</v>
      </c>
      <c r="E599" s="197">
        <v>103.531098949625</v>
      </c>
      <c r="G599" s="209"/>
    </row>
    <row r="600" spans="1:7" x14ac:dyDescent="0.25">
      <c r="A600" s="8">
        <v>3219</v>
      </c>
      <c r="B600" s="8" t="s">
        <v>3038</v>
      </c>
      <c r="C600" t="str">
        <f t="shared" si="9"/>
        <v>LHT-Pole3219</v>
      </c>
      <c r="D600" s="208">
        <v>-3.7928503837671199</v>
      </c>
      <c r="E600" s="197">
        <v>103.53074146139799</v>
      </c>
      <c r="G600" s="209"/>
    </row>
    <row r="601" spans="1:7" x14ac:dyDescent="0.25">
      <c r="A601" s="8">
        <v>3218</v>
      </c>
      <c r="B601" s="8" t="s">
        <v>3038</v>
      </c>
      <c r="C601" t="str">
        <f t="shared" si="9"/>
        <v>LHT-Pole3218</v>
      </c>
      <c r="D601" s="208">
        <v>-3.7928503837671199</v>
      </c>
      <c r="E601" s="197">
        <v>103.53038397317</v>
      </c>
      <c r="G601" s="209"/>
    </row>
    <row r="602" spans="1:7" x14ac:dyDescent="0.25">
      <c r="A602" s="8">
        <v>3217</v>
      </c>
      <c r="B602" s="8" t="s">
        <v>3038</v>
      </c>
      <c r="C602" t="str">
        <f t="shared" si="9"/>
        <v>LHT-Pole3217</v>
      </c>
      <c r="D602" s="208">
        <v>-3.7928503837671199</v>
      </c>
      <c r="E602" s="197">
        <v>103.53003479862301</v>
      </c>
      <c r="G602" s="209"/>
    </row>
    <row r="603" spans="1:7" x14ac:dyDescent="0.25">
      <c r="A603" s="8">
        <v>3216</v>
      </c>
      <c r="B603" s="8" t="s">
        <v>3038</v>
      </c>
      <c r="C603" t="str">
        <f t="shared" si="9"/>
        <v>LHT-Pole3216</v>
      </c>
      <c r="D603" s="208">
        <v>-3.7928483098995001</v>
      </c>
      <c r="E603" s="197">
        <v>103.52965652619601</v>
      </c>
      <c r="G603" s="209"/>
    </row>
    <row r="604" spans="1:7" x14ac:dyDescent="0.25">
      <c r="A604" s="8">
        <v>3215</v>
      </c>
      <c r="B604" s="8" t="s">
        <v>3038</v>
      </c>
      <c r="C604" t="str">
        <f t="shared" si="9"/>
        <v>LHT-Pole3215</v>
      </c>
      <c r="D604" s="208">
        <v>-3.7928483098995001</v>
      </c>
      <c r="E604" s="197">
        <v>103.529303194809</v>
      </c>
      <c r="G604" s="209"/>
    </row>
    <row r="605" spans="1:7" x14ac:dyDescent="0.25">
      <c r="A605" s="8">
        <v>3214</v>
      </c>
      <c r="B605" s="8" t="s">
        <v>3038</v>
      </c>
      <c r="C605" t="str">
        <f t="shared" si="9"/>
        <v>LHT-Pole3214</v>
      </c>
      <c r="D605" s="208">
        <v>-3.79284001442893</v>
      </c>
      <c r="E605" s="197">
        <v>103.52897064762</v>
      </c>
      <c r="G605" s="209"/>
    </row>
    <row r="606" spans="1:7" x14ac:dyDescent="0.25">
      <c r="A606" s="8">
        <v>3213</v>
      </c>
      <c r="B606" s="8" t="s">
        <v>3038</v>
      </c>
      <c r="C606" t="str">
        <f t="shared" si="9"/>
        <v>LHT-Pole3213</v>
      </c>
      <c r="D606" s="208">
        <v>-3.7928358666936202</v>
      </c>
      <c r="E606" s="197">
        <v>103.528650570952</v>
      </c>
      <c r="G606" s="209"/>
    </row>
    <row r="607" spans="1:7" x14ac:dyDescent="0.25">
      <c r="A607" s="8">
        <v>3212</v>
      </c>
      <c r="B607" s="8" t="s">
        <v>3038</v>
      </c>
      <c r="C607" t="str">
        <f t="shared" si="9"/>
        <v>LHT-Pole3212</v>
      </c>
      <c r="D607" s="208">
        <v>-3.7927985370749</v>
      </c>
      <c r="E607" s="197">
        <v>103.528397003721</v>
      </c>
      <c r="G607" s="209"/>
    </row>
    <row r="608" spans="1:7" x14ac:dyDescent="0.25">
      <c r="A608" s="8">
        <v>3211</v>
      </c>
      <c r="B608" s="8" t="s">
        <v>3038</v>
      </c>
      <c r="C608" t="str">
        <f t="shared" si="9"/>
        <v>LHT-Pole3211</v>
      </c>
      <c r="D608" s="208">
        <v>-3.7929094889924602</v>
      </c>
      <c r="E608" s="197">
        <v>103.53211217933899</v>
      </c>
      <c r="G608" s="209"/>
    </row>
    <row r="609" spans="1:7" x14ac:dyDescent="0.25">
      <c r="A609" s="8">
        <v>3210</v>
      </c>
      <c r="B609" s="8" t="s">
        <v>3038</v>
      </c>
      <c r="C609" t="str">
        <f t="shared" si="9"/>
        <v>LHT-Pole3210</v>
      </c>
      <c r="D609" s="208">
        <v>-3.7930235516966002</v>
      </c>
      <c r="E609" s="197">
        <v>103.532276374513</v>
      </c>
      <c r="G609" s="209"/>
    </row>
    <row r="610" spans="1:7" x14ac:dyDescent="0.25">
      <c r="A610" s="8">
        <v>3209</v>
      </c>
      <c r="B610" s="8" t="s">
        <v>3038</v>
      </c>
      <c r="C610" t="str">
        <f t="shared" si="9"/>
        <v>LHT-Pole3209</v>
      </c>
      <c r="D610" s="208">
        <v>-3.7931707962560401</v>
      </c>
      <c r="E610" s="197">
        <v>103.532471745986</v>
      </c>
      <c r="G610" s="209"/>
    </row>
    <row r="611" spans="1:7" x14ac:dyDescent="0.25">
      <c r="A611" s="8">
        <v>3208</v>
      </c>
      <c r="B611" s="8" t="s">
        <v>3038</v>
      </c>
      <c r="C611" t="str">
        <f t="shared" si="9"/>
        <v>LHT-Pole3208</v>
      </c>
      <c r="D611" s="208">
        <v>-3.7931915349243699</v>
      </c>
      <c r="E611" s="197">
        <v>103.532411471809</v>
      </c>
      <c r="G611" s="209"/>
    </row>
    <row r="612" spans="1:7" x14ac:dyDescent="0.25">
      <c r="A612" s="8">
        <v>3207</v>
      </c>
      <c r="B612" s="8" t="s">
        <v>3038</v>
      </c>
      <c r="C612" t="str">
        <f t="shared" si="9"/>
        <v>LHT-Pole3207</v>
      </c>
      <c r="D612" s="208">
        <v>-3.7929924436878699</v>
      </c>
      <c r="E612" s="197">
        <v>103.532159982997</v>
      </c>
      <c r="G612" s="209"/>
    </row>
    <row r="613" spans="1:7" x14ac:dyDescent="0.25">
      <c r="A613" s="8">
        <v>3206</v>
      </c>
      <c r="B613" s="8" t="s">
        <v>3038</v>
      </c>
      <c r="C613" t="str">
        <f t="shared" si="9"/>
        <v>LHT-Pole3206</v>
      </c>
      <c r="D613" s="208">
        <v>-3.7931707962560401</v>
      </c>
      <c r="E613" s="197">
        <v>103.532066454101</v>
      </c>
      <c r="G613" s="209"/>
    </row>
    <row r="614" spans="1:7" x14ac:dyDescent="0.25">
      <c r="A614" s="8">
        <v>3205</v>
      </c>
      <c r="B614" s="8" t="s">
        <v>3038</v>
      </c>
      <c r="C614" t="str">
        <f t="shared" si="9"/>
        <v>LHT-Pole3205</v>
      </c>
      <c r="D614" s="208">
        <v>-3.7934984671574399</v>
      </c>
      <c r="E614" s="197">
        <v>103.531968768364</v>
      </c>
      <c r="G614" s="209"/>
    </row>
    <row r="615" spans="1:7" x14ac:dyDescent="0.25">
      <c r="A615" s="8">
        <v>3204</v>
      </c>
      <c r="B615" s="8" t="s">
        <v>3038</v>
      </c>
      <c r="C615" t="str">
        <f t="shared" si="9"/>
        <v>LHT-Pole3204</v>
      </c>
      <c r="D615" s="208">
        <v>-3.79387591069999</v>
      </c>
      <c r="E615" s="197">
        <v>103.53187731788699</v>
      </c>
      <c r="G615" s="209"/>
    </row>
    <row r="616" spans="1:7" x14ac:dyDescent="0.25">
      <c r="A616" s="8">
        <v>3203</v>
      </c>
      <c r="B616" s="8" t="s">
        <v>3038</v>
      </c>
      <c r="C616" t="str">
        <f t="shared" si="9"/>
        <v>LHT-Pole3203</v>
      </c>
      <c r="D616" s="208">
        <v>-3.7942575018061602</v>
      </c>
      <c r="E616" s="197">
        <v>103.53179418109001</v>
      </c>
      <c r="G616" s="209"/>
    </row>
    <row r="617" spans="1:7" x14ac:dyDescent="0.25">
      <c r="A617" s="8">
        <v>3202</v>
      </c>
      <c r="B617" s="8" t="s">
        <v>3038</v>
      </c>
      <c r="C617" t="str">
        <f t="shared" si="9"/>
        <v>LHT-Pole3202</v>
      </c>
      <c r="D617" s="208">
        <v>-3.7944980700256101</v>
      </c>
      <c r="E617" s="197">
        <v>103.531760926372</v>
      </c>
      <c r="G617" s="209"/>
    </row>
    <row r="618" spans="1:7" x14ac:dyDescent="0.25">
      <c r="A618" s="8">
        <v>3201</v>
      </c>
      <c r="B618" s="8" t="s">
        <v>3038</v>
      </c>
      <c r="C618" t="str">
        <f t="shared" si="9"/>
        <v>LHT-Pole3201</v>
      </c>
      <c r="D618" s="208">
        <v>-3.7946183541102099</v>
      </c>
      <c r="E618" s="197">
        <v>103.531382653945</v>
      </c>
      <c r="G618" s="209"/>
    </row>
    <row r="619" spans="1:7" x14ac:dyDescent="0.25">
      <c r="A619" s="8">
        <v>3200</v>
      </c>
      <c r="B619" s="8" t="s">
        <v>3038</v>
      </c>
      <c r="C619" t="str">
        <f t="shared" si="9"/>
        <v>LHT-Pole3200</v>
      </c>
      <c r="D619" s="208">
        <v>-3.7947272319309699</v>
      </c>
      <c r="E619" s="197">
        <v>103.53105322438699</v>
      </c>
      <c r="G619" s="209"/>
    </row>
    <row r="620" spans="1:7" x14ac:dyDescent="0.25">
      <c r="A620" s="8">
        <v>3199</v>
      </c>
      <c r="B620" s="8" t="s">
        <v>3038</v>
      </c>
      <c r="C620" t="str">
        <f t="shared" si="9"/>
        <v>LHT-Pole3199</v>
      </c>
      <c r="D620" s="208">
        <v>-3.7948205557664099</v>
      </c>
      <c r="E620" s="197">
        <v>103.530753931917</v>
      </c>
      <c r="G620" s="209"/>
    </row>
    <row r="621" spans="1:7" x14ac:dyDescent="0.25">
      <c r="A621" s="8">
        <v>3198</v>
      </c>
      <c r="B621" s="8" t="s">
        <v>3038</v>
      </c>
      <c r="C621" t="str">
        <f t="shared" si="9"/>
        <v>LHT-Pole3198</v>
      </c>
      <c r="D621" s="208">
        <v>-3.7949325443556301</v>
      </c>
      <c r="E621" s="197">
        <v>103.530442168928</v>
      </c>
      <c r="G621" s="209"/>
    </row>
    <row r="622" spans="1:7" x14ac:dyDescent="0.25">
      <c r="A622" s="8">
        <v>3197</v>
      </c>
      <c r="B622" s="8" t="s">
        <v>3038</v>
      </c>
      <c r="C622" t="str">
        <f t="shared" si="9"/>
        <v>LHT-Pole3197</v>
      </c>
      <c r="D622" s="208">
        <v>-3.7950569761044002</v>
      </c>
      <c r="E622" s="197">
        <v>103.53009299438099</v>
      </c>
      <c r="G622" s="209"/>
    </row>
    <row r="623" spans="1:7" x14ac:dyDescent="0.25">
      <c r="A623" s="8">
        <v>3196</v>
      </c>
      <c r="B623" s="8" t="s">
        <v>3038</v>
      </c>
      <c r="C623" t="str">
        <f t="shared" si="9"/>
        <v>LHT-Pole3196</v>
      </c>
      <c r="D623" s="208">
        <v>-3.7951969618003498</v>
      </c>
      <c r="E623" s="197">
        <v>103.52986852502799</v>
      </c>
      <c r="G623" s="209"/>
    </row>
    <row r="624" spans="1:7" x14ac:dyDescent="0.25">
      <c r="A624" s="8">
        <v>3195</v>
      </c>
      <c r="B624" s="8" t="s">
        <v>3038</v>
      </c>
      <c r="C624" t="str">
        <f t="shared" si="9"/>
        <v>LHT-Pole3195</v>
      </c>
      <c r="D624" s="208">
        <v>-3.7955609245036199</v>
      </c>
      <c r="E624" s="197">
        <v>103.52984670161899</v>
      </c>
      <c r="G624" s="209"/>
    </row>
    <row r="625" spans="1:7" x14ac:dyDescent="0.25">
      <c r="A625" s="8">
        <v>3194</v>
      </c>
      <c r="B625" s="8" t="s">
        <v>3038</v>
      </c>
      <c r="C625" t="str">
        <f t="shared" si="9"/>
        <v>LHT-Pole3194</v>
      </c>
      <c r="D625" s="208">
        <v>-3.7956231403349801</v>
      </c>
      <c r="E625" s="197">
        <v>103.529615997007</v>
      </c>
      <c r="G625" s="209"/>
    </row>
    <row r="626" spans="1:7" x14ac:dyDescent="0.25">
      <c r="A626" s="8">
        <v>3193</v>
      </c>
      <c r="B626" s="8" t="s">
        <v>3038</v>
      </c>
      <c r="C626" t="str">
        <f t="shared" si="9"/>
        <v>LHT-Pole3193</v>
      </c>
      <c r="D626" s="208">
        <v>-3.7954769331241698</v>
      </c>
      <c r="E626" s="197">
        <v>103.529185764083</v>
      </c>
      <c r="G626" s="209"/>
    </row>
    <row r="627" spans="1:7" x14ac:dyDescent="0.25">
      <c r="A627" s="8">
        <v>3192</v>
      </c>
      <c r="B627" s="8" t="s">
        <v>3038</v>
      </c>
      <c r="C627" t="str">
        <f t="shared" si="9"/>
        <v>LHT-Pole3192</v>
      </c>
      <c r="D627" s="208">
        <v>-3.79524362369395</v>
      </c>
      <c r="E627" s="197">
        <v>103.529004941549</v>
      </c>
      <c r="G627" s="209"/>
    </row>
    <row r="628" spans="1:7" x14ac:dyDescent="0.25">
      <c r="A628" s="8">
        <v>3191</v>
      </c>
      <c r="B628" s="8" t="s">
        <v>3038</v>
      </c>
      <c r="C628" t="str">
        <f t="shared" si="9"/>
        <v>LHT-Pole3191</v>
      </c>
      <c r="D628" s="208">
        <v>-3.7953142551250099</v>
      </c>
      <c r="E628" s="197">
        <v>103.52886822630801</v>
      </c>
      <c r="G628" s="209"/>
    </row>
    <row r="629" spans="1:7" x14ac:dyDescent="0.25">
      <c r="A629" s="8">
        <v>3190</v>
      </c>
      <c r="B629" s="8" t="s">
        <v>3038</v>
      </c>
      <c r="C629" t="str">
        <f t="shared" si="9"/>
        <v>LHT-Pole3190</v>
      </c>
      <c r="D629" s="208">
        <v>-3.7954766334122101</v>
      </c>
      <c r="E629" s="197">
        <v>103.528597794769</v>
      </c>
      <c r="G629" s="209"/>
    </row>
    <row r="630" spans="1:7" x14ac:dyDescent="0.25">
      <c r="A630" s="8">
        <v>3189</v>
      </c>
      <c r="B630" s="8" t="s">
        <v>3038</v>
      </c>
      <c r="C630" t="str">
        <f t="shared" si="9"/>
        <v>LHT-Pole3189</v>
      </c>
      <c r="D630" s="208">
        <v>-3.79566808032921</v>
      </c>
      <c r="E630" s="197">
        <v>103.528348038801</v>
      </c>
      <c r="G630" s="209"/>
    </row>
    <row r="631" spans="1:7" x14ac:dyDescent="0.25">
      <c r="A631" s="8">
        <v>3188</v>
      </c>
      <c r="B631" s="8" t="s">
        <v>3038</v>
      </c>
      <c r="C631" t="str">
        <f t="shared" si="9"/>
        <v>LHT-Pole3188</v>
      </c>
      <c r="D631" s="208">
        <v>-3.7958642524836299</v>
      </c>
      <c r="E631" s="197">
        <v>103.528102280822</v>
      </c>
      <c r="G631" s="209"/>
    </row>
    <row r="632" spans="1:7" x14ac:dyDescent="0.25">
      <c r="A632" s="8">
        <v>3187</v>
      </c>
      <c r="B632" s="8" t="s">
        <v>3038</v>
      </c>
      <c r="C632" t="str">
        <f t="shared" si="9"/>
        <v>LHT-Pole3187</v>
      </c>
      <c r="D632" s="208">
        <v>-3.7959930466565499</v>
      </c>
      <c r="E632" s="197">
        <v>103.52781565040399</v>
      </c>
      <c r="G632" s="209"/>
    </row>
    <row r="633" spans="1:7" x14ac:dyDescent="0.25">
      <c r="A633" s="8">
        <v>3186</v>
      </c>
      <c r="B633" s="8" t="s">
        <v>3038</v>
      </c>
      <c r="C633" t="str">
        <f t="shared" si="9"/>
        <v>LHT-Pole3186</v>
      </c>
      <c r="D633" s="208">
        <v>-3.7961116597675502</v>
      </c>
      <c r="E633" s="197">
        <v>103.52752351484</v>
      </c>
      <c r="G633" s="209"/>
    </row>
    <row r="634" spans="1:7" x14ac:dyDescent="0.25">
      <c r="A634" s="8">
        <v>3185</v>
      </c>
      <c r="B634" s="8" t="s">
        <v>3038</v>
      </c>
      <c r="C634" t="str">
        <f t="shared" si="9"/>
        <v>LHT-Pole3185</v>
      </c>
      <c r="D634" s="208">
        <v>-3.7962473828132701</v>
      </c>
      <c r="E634" s="197">
        <v>103.527239263932</v>
      </c>
      <c r="G634" s="209"/>
    </row>
    <row r="635" spans="1:7" x14ac:dyDescent="0.25">
      <c r="A635" s="8">
        <v>3184</v>
      </c>
      <c r="B635" s="8" t="s">
        <v>3038</v>
      </c>
      <c r="C635" t="str">
        <f t="shared" si="9"/>
        <v>LHT-Pole3184</v>
      </c>
      <c r="D635" s="208">
        <v>-3.7964234324486101</v>
      </c>
      <c r="E635" s="197">
        <v>103.526977379333</v>
      </c>
      <c r="G635" s="209"/>
    </row>
    <row r="636" spans="1:7" x14ac:dyDescent="0.25">
      <c r="A636" s="8">
        <v>3183</v>
      </c>
      <c r="B636" s="8" t="s">
        <v>3038</v>
      </c>
      <c r="C636" t="str">
        <f t="shared" si="9"/>
        <v>LHT-Pole3183</v>
      </c>
      <c r="D636" s="208">
        <v>-3.7966111108620302</v>
      </c>
      <c r="E636" s="197">
        <v>103.5267244814</v>
      </c>
      <c r="G636" s="209"/>
    </row>
    <row r="637" spans="1:7" x14ac:dyDescent="0.25">
      <c r="A637" s="8">
        <v>3182</v>
      </c>
      <c r="B637" s="8" t="s">
        <v>3038</v>
      </c>
      <c r="C637" t="str">
        <f t="shared" si="9"/>
        <v>LHT-Pole3182</v>
      </c>
      <c r="D637" s="208">
        <v>-3.79682702641272</v>
      </c>
      <c r="E637" s="197">
        <v>103.52649414261801</v>
      </c>
      <c r="G637" s="209"/>
    </row>
    <row r="638" spans="1:7" x14ac:dyDescent="0.25">
      <c r="A638" s="8">
        <v>3181</v>
      </c>
      <c r="B638" s="8" t="s">
        <v>3038</v>
      </c>
      <c r="C638" t="str">
        <f t="shared" si="9"/>
        <v>LHT-Pole3181</v>
      </c>
      <c r="D638" s="208">
        <v>-3.79704765288961</v>
      </c>
      <c r="E638" s="197">
        <v>103.526268180038</v>
      </c>
      <c r="G638" s="209"/>
    </row>
    <row r="639" spans="1:7" x14ac:dyDescent="0.25">
      <c r="A639" s="8">
        <v>3180</v>
      </c>
      <c r="B639" s="8" t="s">
        <v>3038</v>
      </c>
      <c r="C639" t="str">
        <f t="shared" si="9"/>
        <v>LHT-Pole3180</v>
      </c>
      <c r="D639" s="208">
        <v>-3.7972908227344799</v>
      </c>
      <c r="E639" s="197">
        <v>103.526066473673</v>
      </c>
      <c r="G639" s="209"/>
    </row>
    <row r="640" spans="1:7" x14ac:dyDescent="0.25">
      <c r="A640" s="8">
        <v>3179</v>
      </c>
      <c r="B640" s="8" t="s">
        <v>3038</v>
      </c>
      <c r="C640" t="str">
        <f t="shared" si="9"/>
        <v>LHT-Pole3179</v>
      </c>
      <c r="D640" s="208">
        <v>-3.7975439546123302</v>
      </c>
      <c r="E640" s="197">
        <v>103.52587775555099</v>
      </c>
      <c r="G640" s="209"/>
    </row>
    <row r="641" spans="1:7" x14ac:dyDescent="0.25">
      <c r="A641" s="8">
        <v>3178</v>
      </c>
      <c r="B641" s="8" t="s">
        <v>3038</v>
      </c>
      <c r="C641" t="str">
        <f t="shared" si="9"/>
        <v>LHT-Pole3178</v>
      </c>
      <c r="D641" s="208">
        <v>-3.7977082259598798</v>
      </c>
      <c r="E641" s="197">
        <v>103.525651128231</v>
      </c>
      <c r="G641" s="209"/>
    </row>
    <row r="642" spans="1:7" x14ac:dyDescent="0.25">
      <c r="A642" s="8">
        <v>3177</v>
      </c>
      <c r="B642" s="8" t="s">
        <v>3038</v>
      </c>
      <c r="C642" t="str">
        <f t="shared" ref="C642:C705" si="10">B642 &amp; "-Pole" &amp; A642</f>
        <v>LHT-Pole3177</v>
      </c>
      <c r="D642" s="208">
        <v>-3.7976845770616499</v>
      </c>
      <c r="E642" s="197">
        <v>103.52534853371</v>
      </c>
      <c r="G642" s="209"/>
    </row>
    <row r="643" spans="1:7" x14ac:dyDescent="0.25">
      <c r="A643" s="8">
        <v>3176</v>
      </c>
      <c r="B643" s="8" t="s">
        <v>3038</v>
      </c>
      <c r="C643" t="str">
        <f t="shared" si="10"/>
        <v>LHT-Pole3176</v>
      </c>
      <c r="D643" s="208">
        <v>-3.79803192649252</v>
      </c>
      <c r="E643" s="197">
        <v>103.525080884728</v>
      </c>
      <c r="G643" s="209"/>
    </row>
    <row r="644" spans="1:7" x14ac:dyDescent="0.25">
      <c r="A644" s="8">
        <v>3175</v>
      </c>
      <c r="B644" s="8" t="s">
        <v>3038</v>
      </c>
      <c r="C644" t="str">
        <f t="shared" si="10"/>
        <v>LHT-Pole3175</v>
      </c>
      <c r="D644" s="208">
        <v>-3.7983471524230001</v>
      </c>
      <c r="E644" s="197">
        <v>103.52485641537599</v>
      </c>
      <c r="G644" s="209"/>
    </row>
    <row r="645" spans="1:7" x14ac:dyDescent="0.25">
      <c r="A645" s="8">
        <v>3174</v>
      </c>
      <c r="B645" s="8" t="s">
        <v>3038</v>
      </c>
      <c r="C645" t="str">
        <f t="shared" si="10"/>
        <v>LHT-Pole3174</v>
      </c>
      <c r="D645" s="208">
        <v>-3.7985794240875799</v>
      </c>
      <c r="E645" s="197">
        <v>103.524565436586</v>
      </c>
      <c r="G645" s="209"/>
    </row>
    <row r="646" spans="1:7" x14ac:dyDescent="0.25">
      <c r="A646" s="8">
        <v>3173</v>
      </c>
      <c r="B646" s="8" t="s">
        <v>3038</v>
      </c>
      <c r="C646" t="str">
        <f t="shared" si="10"/>
        <v>LHT-Pole3173</v>
      </c>
      <c r="D646" s="208">
        <v>-3.7947109475123701</v>
      </c>
      <c r="E646" s="197">
        <v>103.53182574078301</v>
      </c>
      <c r="G646" s="209"/>
    </row>
    <row r="647" spans="1:7" x14ac:dyDescent="0.25">
      <c r="A647" s="8">
        <v>3172</v>
      </c>
      <c r="B647" s="8" t="s">
        <v>3038</v>
      </c>
      <c r="C647" t="str">
        <f t="shared" si="10"/>
        <v>LHT-Pole3172</v>
      </c>
      <c r="D647" s="208">
        <v>-3.7949847976352702</v>
      </c>
      <c r="E647" s="197">
        <v>103.531983665008</v>
      </c>
      <c r="G647" s="209"/>
    </row>
    <row r="648" spans="1:7" x14ac:dyDescent="0.25">
      <c r="A648" s="8">
        <v>3171</v>
      </c>
      <c r="B648" s="8" t="s">
        <v>3038</v>
      </c>
      <c r="C648" t="str">
        <f t="shared" si="10"/>
        <v>LHT-Pole3171</v>
      </c>
      <c r="D648" s="208">
        <v>-3.7950906001906799</v>
      </c>
      <c r="E648" s="197">
        <v>103.53171386750201</v>
      </c>
      <c r="G648" s="209"/>
    </row>
    <row r="649" spans="1:7" x14ac:dyDescent="0.25">
      <c r="A649" s="8">
        <v>3170</v>
      </c>
      <c r="B649" s="8" t="s">
        <v>3038</v>
      </c>
      <c r="C649" t="str">
        <f t="shared" si="10"/>
        <v>LHT-Pole3170</v>
      </c>
      <c r="D649" s="208">
        <v>-3.7951943332785798</v>
      </c>
      <c r="E649" s="197">
        <v>103.53141621172399</v>
      </c>
      <c r="G649" s="209"/>
    </row>
    <row r="650" spans="1:7" x14ac:dyDescent="0.25">
      <c r="A650" s="8">
        <v>3169</v>
      </c>
      <c r="B650" s="8" t="s">
        <v>3038</v>
      </c>
      <c r="C650" t="str">
        <f t="shared" si="10"/>
        <v>LHT-Pole3169</v>
      </c>
      <c r="D650" s="208">
        <v>-3.7953012511366899</v>
      </c>
      <c r="E650" s="197">
        <v>103.531119612959</v>
      </c>
      <c r="G650" s="209"/>
    </row>
    <row r="651" spans="1:7" x14ac:dyDescent="0.25">
      <c r="A651" s="8">
        <v>3168</v>
      </c>
      <c r="B651" s="8" t="s">
        <v>3038</v>
      </c>
      <c r="C651" t="str">
        <f t="shared" si="10"/>
        <v>LHT-Pole3168</v>
      </c>
      <c r="D651" s="208">
        <v>-3.7954079772324598</v>
      </c>
      <c r="E651" s="197">
        <v>103.530810049255</v>
      </c>
      <c r="G651" s="209"/>
    </row>
    <row r="652" spans="1:7" x14ac:dyDescent="0.25">
      <c r="A652" s="8">
        <v>3167</v>
      </c>
      <c r="B652" s="8" t="s">
        <v>3038</v>
      </c>
      <c r="C652" t="str">
        <f t="shared" si="10"/>
        <v>LHT-Pole3167</v>
      </c>
      <c r="D652" s="208">
        <v>-3.7954935240145802</v>
      </c>
      <c r="E652" s="197">
        <v>103.530502962711</v>
      </c>
      <c r="G652" s="209"/>
    </row>
    <row r="653" spans="1:7" x14ac:dyDescent="0.25">
      <c r="A653" s="8">
        <v>3166</v>
      </c>
      <c r="B653" s="8" t="s">
        <v>3038</v>
      </c>
      <c r="C653" t="str">
        <f t="shared" si="10"/>
        <v>LHT-Pole3166</v>
      </c>
      <c r="D653" s="208">
        <v>-3.79556662762168</v>
      </c>
      <c r="E653" s="197">
        <v>103.530142876459</v>
      </c>
      <c r="G653" s="209"/>
    </row>
    <row r="654" spans="1:7" x14ac:dyDescent="0.25">
      <c r="A654" s="8">
        <v>3165</v>
      </c>
      <c r="B654" s="8" t="s">
        <v>3038</v>
      </c>
      <c r="C654" t="str">
        <f t="shared" si="10"/>
        <v>LHT-Pole3165</v>
      </c>
      <c r="D654" s="208">
        <v>-3.7988718374335502</v>
      </c>
      <c r="E654" s="197">
        <v>103.524272379376</v>
      </c>
      <c r="G654" s="209"/>
    </row>
    <row r="655" spans="1:7" x14ac:dyDescent="0.25">
      <c r="A655" s="8">
        <v>3164</v>
      </c>
      <c r="B655" s="8" t="s">
        <v>3038</v>
      </c>
      <c r="C655" t="str">
        <f t="shared" si="10"/>
        <v>LHT-Pole3164</v>
      </c>
      <c r="D655" s="208">
        <v>-3.7987100768714299</v>
      </c>
      <c r="E655" s="197">
        <v>103.524063498174</v>
      </c>
      <c r="G655" s="209"/>
    </row>
    <row r="656" spans="1:7" x14ac:dyDescent="0.25">
      <c r="A656" s="8">
        <v>3163</v>
      </c>
      <c r="B656" s="8" t="s">
        <v>3038</v>
      </c>
      <c r="C656" t="str">
        <f t="shared" si="10"/>
        <v>LHT-Pole3163</v>
      </c>
      <c r="D656" s="208">
        <v>-3.7985607594025499</v>
      </c>
      <c r="E656" s="197">
        <v>103.52381408778299</v>
      </c>
      <c r="G656" s="209"/>
    </row>
    <row r="657" spans="1:7" x14ac:dyDescent="0.25">
      <c r="A657" s="8">
        <v>3162</v>
      </c>
      <c r="B657" s="8" t="s">
        <v>3038</v>
      </c>
      <c r="C657" t="str">
        <f t="shared" si="10"/>
        <v>LHT-Pole3162</v>
      </c>
      <c r="D657" s="208">
        <v>-3.7982310165672701</v>
      </c>
      <c r="E657" s="197">
        <v>103.52364573576899</v>
      </c>
      <c r="G657" s="209"/>
    </row>
    <row r="658" spans="1:7" x14ac:dyDescent="0.25">
      <c r="A658" s="8">
        <v>3161</v>
      </c>
      <c r="B658" s="8" t="s">
        <v>3038</v>
      </c>
      <c r="C658" t="str">
        <f t="shared" si="10"/>
        <v>LHT-Pole3161</v>
      </c>
      <c r="D658" s="208">
        <v>-3.7979883755325399</v>
      </c>
      <c r="E658" s="197">
        <v>103.523527265833</v>
      </c>
      <c r="G658" s="209"/>
    </row>
    <row r="659" spans="1:7" x14ac:dyDescent="0.25">
      <c r="A659" s="8">
        <v>3160</v>
      </c>
      <c r="B659" s="8" t="s">
        <v>3038</v>
      </c>
      <c r="C659" t="str">
        <f t="shared" si="10"/>
        <v>LHT-Pole3160</v>
      </c>
      <c r="D659" s="208">
        <v>-3.79774573442959</v>
      </c>
      <c r="E659" s="197">
        <v>103.523402560637</v>
      </c>
      <c r="G659" s="209"/>
    </row>
    <row r="660" spans="1:7" x14ac:dyDescent="0.25">
      <c r="A660" s="8">
        <v>3159</v>
      </c>
      <c r="B660" s="8" t="s">
        <v>3038</v>
      </c>
      <c r="C660" t="str">
        <f t="shared" si="10"/>
        <v>LHT-Pole3159</v>
      </c>
      <c r="D660" s="208">
        <v>-3.7974906501196202</v>
      </c>
      <c r="E660" s="197">
        <v>103.523259149662</v>
      </c>
      <c r="G660" s="209"/>
    </row>
    <row r="661" spans="1:7" x14ac:dyDescent="0.25">
      <c r="A661" s="8">
        <v>3158</v>
      </c>
      <c r="B661" s="8" t="s">
        <v>3038</v>
      </c>
      <c r="C661" t="str">
        <f t="shared" si="10"/>
        <v>LHT-Pole3158</v>
      </c>
      <c r="D661" s="208">
        <v>-3.7976648540467899</v>
      </c>
      <c r="E661" s="197">
        <v>103.522978562972</v>
      </c>
      <c r="G661" s="209"/>
    </row>
    <row r="662" spans="1:7" x14ac:dyDescent="0.25">
      <c r="A662" s="8">
        <v>3157</v>
      </c>
      <c r="B662" s="8" t="s">
        <v>3038</v>
      </c>
      <c r="C662" t="str">
        <f t="shared" si="10"/>
        <v>LHT-Pole3157</v>
      </c>
      <c r="D662" s="208">
        <v>-3.7978390579388002</v>
      </c>
      <c r="E662" s="197">
        <v>103.52271044680199</v>
      </c>
      <c r="G662" s="209"/>
    </row>
    <row r="663" spans="1:7" x14ac:dyDescent="0.25">
      <c r="A663" s="8">
        <v>3156</v>
      </c>
      <c r="B663" s="8" t="s">
        <v>3038</v>
      </c>
      <c r="C663" t="str">
        <f t="shared" si="10"/>
        <v>LHT-Pole3156</v>
      </c>
      <c r="D663" s="208">
        <v>-3.7980381480580401</v>
      </c>
      <c r="E663" s="197">
        <v>103.522548330047</v>
      </c>
      <c r="G663" s="209"/>
    </row>
    <row r="664" spans="1:7" x14ac:dyDescent="0.25">
      <c r="A664" s="8">
        <v>3155</v>
      </c>
      <c r="B664" s="8" t="s">
        <v>3038</v>
      </c>
      <c r="C664" t="str">
        <f t="shared" si="10"/>
        <v>LHT-Pole3155</v>
      </c>
      <c r="D664" s="208">
        <v>-3.7982496812594202</v>
      </c>
      <c r="E664" s="197">
        <v>103.522286449137</v>
      </c>
      <c r="G664" s="209"/>
    </row>
    <row r="665" spans="1:7" x14ac:dyDescent="0.25">
      <c r="A665" s="8">
        <v>3154</v>
      </c>
      <c r="B665" s="8" t="s">
        <v>3038</v>
      </c>
      <c r="C665" t="str">
        <f t="shared" si="10"/>
        <v>LHT-Pole3154</v>
      </c>
      <c r="D665" s="208">
        <v>-3.7984487712839399</v>
      </c>
      <c r="E665" s="197">
        <v>103.522030803486</v>
      </c>
      <c r="G665" s="209"/>
    </row>
    <row r="666" spans="1:7" x14ac:dyDescent="0.25">
      <c r="A666" s="8">
        <v>3153</v>
      </c>
      <c r="B666" s="8" t="s">
        <v>3038</v>
      </c>
      <c r="C666" t="str">
        <f t="shared" si="10"/>
        <v>LHT-Pole3153</v>
      </c>
      <c r="D666" s="208">
        <v>-3.7986540828236302</v>
      </c>
      <c r="E666" s="197">
        <v>103.521719040497</v>
      </c>
      <c r="G666" s="209"/>
    </row>
    <row r="667" spans="1:7" x14ac:dyDescent="0.25">
      <c r="A667" s="8">
        <v>3152</v>
      </c>
      <c r="B667" s="8" t="s">
        <v>3038</v>
      </c>
      <c r="C667" t="str">
        <f t="shared" si="10"/>
        <v>LHT-Pole3152</v>
      </c>
      <c r="D667" s="208">
        <v>-3.7988780589930302</v>
      </c>
      <c r="E667" s="197">
        <v>103.521419748027</v>
      </c>
      <c r="G667" s="209"/>
    </row>
    <row r="668" spans="1:7" x14ac:dyDescent="0.25">
      <c r="A668" s="8">
        <v>3151</v>
      </c>
      <c r="B668" s="8" t="s">
        <v>3038</v>
      </c>
      <c r="C668" t="str">
        <f t="shared" si="10"/>
        <v>LHT-Pole3151</v>
      </c>
      <c r="D668" s="208">
        <v>-3.7991206997776001</v>
      </c>
      <c r="E668" s="197">
        <v>103.521089279259</v>
      </c>
      <c r="G668" s="209"/>
    </row>
    <row r="669" spans="1:7" x14ac:dyDescent="0.25">
      <c r="A669" s="8">
        <v>3150</v>
      </c>
      <c r="B669" s="8" t="s">
        <v>3038</v>
      </c>
      <c r="C669" t="str">
        <f t="shared" si="10"/>
        <v>LHT-Pole3150</v>
      </c>
      <c r="D669" s="208">
        <v>-3.7988936128915198</v>
      </c>
      <c r="E669" s="197">
        <v>103.520864809907</v>
      </c>
      <c r="G669" s="209"/>
    </row>
    <row r="670" spans="1:7" x14ac:dyDescent="0.25">
      <c r="A670" s="8">
        <v>3149</v>
      </c>
      <c r="B670" s="8" t="s">
        <v>3038</v>
      </c>
      <c r="C670" t="str">
        <f t="shared" si="10"/>
        <v>LHT-Pole3149</v>
      </c>
      <c r="D670" s="208">
        <v>-3.7990429303028002</v>
      </c>
      <c r="E670" s="197">
        <v>103.52071204604199</v>
      </c>
      <c r="G670" s="209"/>
    </row>
    <row r="671" spans="1:7" x14ac:dyDescent="0.25">
      <c r="A671" s="8">
        <v>3148</v>
      </c>
      <c r="B671" s="8" t="s">
        <v>3038</v>
      </c>
      <c r="C671" t="str">
        <f t="shared" si="10"/>
        <v>LHT-Pole3148</v>
      </c>
      <c r="D671" s="208">
        <v>-3.7992669063712601</v>
      </c>
      <c r="E671" s="197">
        <v>103.520512517729</v>
      </c>
      <c r="G671" s="209"/>
    </row>
    <row r="672" spans="1:7" x14ac:dyDescent="0.25">
      <c r="A672" s="8">
        <v>3147</v>
      </c>
      <c r="B672" s="8" t="s">
        <v>3038</v>
      </c>
      <c r="C672" t="str">
        <f t="shared" si="10"/>
        <v>LHT-Pole3147</v>
      </c>
      <c r="D672" s="208">
        <v>-3.7992606848145898</v>
      </c>
      <c r="E672" s="197">
        <v>103.520278695488</v>
      </c>
      <c r="G672" s="209"/>
    </row>
    <row r="673" spans="1:7" x14ac:dyDescent="0.25">
      <c r="A673" s="8">
        <v>3146</v>
      </c>
      <c r="B673" s="8" t="s">
        <v>3038</v>
      </c>
      <c r="C673" t="str">
        <f t="shared" si="10"/>
        <v>LHT-Pole3146</v>
      </c>
      <c r="D673" s="208">
        <v>-3.79925757403623</v>
      </c>
      <c r="E673" s="197">
        <v>103.519966932499</v>
      </c>
      <c r="G673" s="209"/>
    </row>
    <row r="674" spans="1:7" x14ac:dyDescent="0.25">
      <c r="A674" s="8">
        <v>3145</v>
      </c>
      <c r="B674" s="8" t="s">
        <v>3038</v>
      </c>
      <c r="C674" t="str">
        <f t="shared" si="10"/>
        <v>LHT-Pole3145</v>
      </c>
      <c r="D674" s="208">
        <v>-3.7991906678943801</v>
      </c>
      <c r="E674" s="197">
        <v>103.519617555146</v>
      </c>
      <c r="G674" s="209"/>
    </row>
    <row r="675" spans="1:7" x14ac:dyDescent="0.25">
      <c r="A675" s="8">
        <v>3144</v>
      </c>
      <c r="B675" s="8" t="s">
        <v>3038</v>
      </c>
      <c r="C675" t="str">
        <f t="shared" si="10"/>
        <v>LHT-Pole3144</v>
      </c>
      <c r="D675" s="208">
        <v>-3.7991045715999401</v>
      </c>
      <c r="E675" s="197">
        <v>103.519314824822</v>
      </c>
      <c r="G675" s="209"/>
    </row>
    <row r="676" spans="1:7" x14ac:dyDescent="0.25">
      <c r="A676" s="8">
        <v>3143</v>
      </c>
      <c r="B676" s="8" t="s">
        <v>3038</v>
      </c>
      <c r="C676" t="str">
        <f t="shared" si="10"/>
        <v>LHT-Pole3143</v>
      </c>
      <c r="D676" s="208">
        <v>-3.79898621916101</v>
      </c>
      <c r="E676" s="197">
        <v>103.519022657241</v>
      </c>
      <c r="G676" s="209"/>
    </row>
    <row r="677" spans="1:7" x14ac:dyDescent="0.25">
      <c r="A677" s="8">
        <v>3142</v>
      </c>
      <c r="B677" s="8" t="s">
        <v>3038</v>
      </c>
      <c r="C677" t="str">
        <f t="shared" si="10"/>
        <v>LHT-Pole3142</v>
      </c>
      <c r="D677" s="208">
        <v>-3.7988599692396599</v>
      </c>
      <c r="E677" s="197">
        <v>103.518733691116</v>
      </c>
      <c r="G677" s="209"/>
    </row>
    <row r="678" spans="1:7" x14ac:dyDescent="0.25">
      <c r="A678" s="8">
        <v>3141</v>
      </c>
      <c r="B678" s="8" t="s">
        <v>3038</v>
      </c>
      <c r="C678" t="str">
        <f t="shared" si="10"/>
        <v>LHT-Pole3141</v>
      </c>
      <c r="D678" s="208">
        <v>-3.7987868877047202</v>
      </c>
      <c r="E678" s="197">
        <v>103.518429758629</v>
      </c>
      <c r="G678" s="209"/>
    </row>
    <row r="679" spans="1:7" x14ac:dyDescent="0.25">
      <c r="A679" s="8">
        <v>3140</v>
      </c>
      <c r="B679" s="8" t="s">
        <v>3038</v>
      </c>
      <c r="C679" t="str">
        <f t="shared" si="10"/>
        <v>LHT-Pole3140</v>
      </c>
      <c r="D679" s="208">
        <v>-3.79887929955248</v>
      </c>
      <c r="E679" s="197">
        <v>103.518133397087</v>
      </c>
      <c r="G679" s="209"/>
    </row>
    <row r="680" spans="1:7" x14ac:dyDescent="0.25">
      <c r="A680" s="8">
        <v>3139</v>
      </c>
      <c r="B680" s="8" t="s">
        <v>3038</v>
      </c>
      <c r="C680" t="str">
        <f t="shared" si="10"/>
        <v>LHT-Pole3139</v>
      </c>
      <c r="D680" s="208">
        <v>-3.7990384702246098</v>
      </c>
      <c r="E680" s="197">
        <v>103.517864976824</v>
      </c>
      <c r="G680" s="209"/>
    </row>
    <row r="681" spans="1:7" x14ac:dyDescent="0.25">
      <c r="A681" s="8">
        <v>3138</v>
      </c>
      <c r="B681" s="8" t="s">
        <v>3038</v>
      </c>
      <c r="C681" t="str">
        <f t="shared" si="10"/>
        <v>LHT-Pole3138</v>
      </c>
      <c r="D681" s="208">
        <v>-3.7988917322597602</v>
      </c>
      <c r="E681" s="197">
        <v>103.51760428972101</v>
      </c>
      <c r="G681" s="209"/>
    </row>
    <row r="682" spans="1:7" x14ac:dyDescent="0.25">
      <c r="A682" s="8">
        <v>3137</v>
      </c>
      <c r="B682" s="8" t="s">
        <v>3038</v>
      </c>
      <c r="C682" t="str">
        <f t="shared" si="10"/>
        <v>LHT-Pole3137</v>
      </c>
      <c r="D682" s="208">
        <v>-3.7986167534564101</v>
      </c>
      <c r="E682" s="197">
        <v>103.51734188813199</v>
      </c>
      <c r="G682" s="209"/>
    </row>
    <row r="683" spans="1:7" x14ac:dyDescent="0.25">
      <c r="A683" s="8">
        <v>3136</v>
      </c>
      <c r="B683" s="8" t="s">
        <v>3038</v>
      </c>
      <c r="C683" t="str">
        <f t="shared" si="10"/>
        <v>LHT-Pole3136</v>
      </c>
      <c r="D683" s="208">
        <v>-3.7984114419078501</v>
      </c>
      <c r="E683" s="197">
        <v>103.517323182352</v>
      </c>
      <c r="G683" s="209"/>
    </row>
    <row r="684" spans="1:7" x14ac:dyDescent="0.25">
      <c r="A684" s="8">
        <v>3135</v>
      </c>
      <c r="B684" s="8" t="s">
        <v>3038</v>
      </c>
      <c r="C684" t="str">
        <f t="shared" si="10"/>
        <v>LHT-Pole3135</v>
      </c>
      <c r="D684" s="208">
        <v>-3.7980754774502898</v>
      </c>
      <c r="E684" s="197">
        <v>103.517348123391</v>
      </c>
      <c r="G684" s="209"/>
    </row>
    <row r="685" spans="1:7" x14ac:dyDescent="0.25">
      <c r="A685" s="8">
        <v>3134</v>
      </c>
      <c r="B685" s="8" t="s">
        <v>3038</v>
      </c>
      <c r="C685" t="str">
        <f t="shared" si="10"/>
        <v>LHT-Pole3134</v>
      </c>
      <c r="D685" s="208">
        <v>-3.7976399677736299</v>
      </c>
      <c r="E685" s="197">
        <v>103.517316947092</v>
      </c>
      <c r="G685" s="209"/>
    </row>
    <row r="686" spans="1:7" x14ac:dyDescent="0.25">
      <c r="A686" s="8">
        <v>3133</v>
      </c>
      <c r="B686" s="8" t="s">
        <v>3038</v>
      </c>
      <c r="C686" t="str">
        <f t="shared" si="10"/>
        <v>LHT-Pole3133</v>
      </c>
      <c r="D686" s="208">
        <v>-3.7973288892986199</v>
      </c>
      <c r="E686" s="197">
        <v>103.51717353611799</v>
      </c>
      <c r="G686" s="209"/>
    </row>
    <row r="687" spans="1:7" x14ac:dyDescent="0.25">
      <c r="A687" s="8">
        <v>3132</v>
      </c>
      <c r="B687" s="8" t="s">
        <v>3038</v>
      </c>
      <c r="C687" t="str">
        <f t="shared" si="10"/>
        <v>LHT-Pole3132</v>
      </c>
      <c r="D687" s="208">
        <v>-3.7971018019410798</v>
      </c>
      <c r="E687" s="197">
        <v>103.516917890467</v>
      </c>
      <c r="G687" s="209"/>
    </row>
    <row r="688" spans="1:7" x14ac:dyDescent="0.25">
      <c r="A688" s="8">
        <v>3131</v>
      </c>
      <c r="B688" s="8" t="s">
        <v>3038</v>
      </c>
      <c r="C688" t="str">
        <f t="shared" si="10"/>
        <v>LHT-Pole3131</v>
      </c>
      <c r="D688" s="208">
        <v>-3.7953317628194401</v>
      </c>
      <c r="E688" s="197">
        <v>103.532428099168</v>
      </c>
      <c r="G688" s="209"/>
    </row>
    <row r="689" spans="1:7" x14ac:dyDescent="0.25">
      <c r="A689" s="8">
        <v>3130</v>
      </c>
      <c r="B689" s="8" t="s">
        <v>3038</v>
      </c>
      <c r="C689" t="str">
        <f t="shared" si="10"/>
        <v>LHT-Pole3130</v>
      </c>
      <c r="D689" s="208">
        <v>-3.79556196143416</v>
      </c>
      <c r="E689" s="197">
        <v>103.53269621533801</v>
      </c>
      <c r="G689" s="209"/>
    </row>
    <row r="690" spans="1:7" x14ac:dyDescent="0.25">
      <c r="A690" s="8">
        <v>3129</v>
      </c>
      <c r="B690" s="8" t="s">
        <v>3038</v>
      </c>
      <c r="C690" t="str">
        <f t="shared" si="10"/>
        <v>LHT-Pole3129</v>
      </c>
      <c r="D690" s="208">
        <v>-3.7958263786861899</v>
      </c>
      <c r="E690" s="197">
        <v>103.532979919658</v>
      </c>
      <c r="G690" s="209"/>
    </row>
    <row r="691" spans="1:7" x14ac:dyDescent="0.25">
      <c r="A691" s="8">
        <v>3128</v>
      </c>
      <c r="B691" s="8" t="s">
        <v>3038</v>
      </c>
      <c r="C691" t="str">
        <f t="shared" si="10"/>
        <v>LHT-Pole3128</v>
      </c>
      <c r="D691" s="208">
        <v>-3.7960901519221699</v>
      </c>
      <c r="E691" s="197">
        <v>103.533070300063</v>
      </c>
      <c r="G691" s="209"/>
    </row>
    <row r="692" spans="1:7" x14ac:dyDescent="0.25">
      <c r="A692" s="8">
        <v>3127</v>
      </c>
      <c r="B692" s="8" t="s">
        <v>3038</v>
      </c>
      <c r="C692" t="str">
        <f t="shared" si="10"/>
        <v>LHT-Pole3127</v>
      </c>
      <c r="D692" s="208">
        <v>-3.7963968790654401</v>
      </c>
      <c r="E692" s="197">
        <v>103.533148083681</v>
      </c>
      <c r="G692" s="209"/>
    </row>
    <row r="693" spans="1:7" x14ac:dyDescent="0.25">
      <c r="A693" s="8">
        <v>3126</v>
      </c>
      <c r="B693" s="8" t="s">
        <v>3038</v>
      </c>
      <c r="C693" t="str">
        <f t="shared" si="10"/>
        <v>LHT-Pole3126</v>
      </c>
      <c r="D693" s="208">
        <v>-3.7966951300213898</v>
      </c>
      <c r="E693" s="197">
        <v>103.533245762533</v>
      </c>
      <c r="G693" s="209"/>
    </row>
    <row r="694" spans="1:7" x14ac:dyDescent="0.25">
      <c r="A694" s="8">
        <v>3125</v>
      </c>
      <c r="B694" s="8" t="s">
        <v>3038</v>
      </c>
      <c r="C694" t="str">
        <f t="shared" si="10"/>
        <v>LHT-Pole3125</v>
      </c>
      <c r="D694" s="208">
        <v>-3.79681809171921</v>
      </c>
      <c r="E694" s="197">
        <v>103.53348643315201</v>
      </c>
      <c r="G694" s="209"/>
    </row>
    <row r="695" spans="1:7" x14ac:dyDescent="0.25">
      <c r="A695" s="8">
        <v>3124</v>
      </c>
      <c r="B695" s="8" t="s">
        <v>3038</v>
      </c>
      <c r="C695" t="str">
        <f t="shared" si="10"/>
        <v>LHT-Pole3124</v>
      </c>
      <c r="D695" s="208">
        <v>-3.7970907690143698</v>
      </c>
      <c r="E695" s="197">
        <v>103.533646471948</v>
      </c>
      <c r="G695" s="209"/>
    </row>
    <row r="696" spans="1:7" x14ac:dyDescent="0.25">
      <c r="A696" s="8">
        <v>3123</v>
      </c>
      <c r="B696" s="8" t="s">
        <v>3038</v>
      </c>
      <c r="C696" t="str">
        <f t="shared" si="10"/>
        <v>LHT-Pole3123</v>
      </c>
      <c r="D696" s="208">
        <v>-3.7973634668115799</v>
      </c>
      <c r="E696" s="197">
        <v>103.533806476213</v>
      </c>
      <c r="G696" s="209"/>
    </row>
    <row r="697" spans="1:7" x14ac:dyDescent="0.25">
      <c r="A697" s="8">
        <v>3122</v>
      </c>
      <c r="B697" s="8" t="s">
        <v>3038</v>
      </c>
      <c r="C697" t="str">
        <f t="shared" si="10"/>
        <v>LHT-Pole3122</v>
      </c>
      <c r="D697" s="208">
        <v>-3.797633604934</v>
      </c>
      <c r="E697" s="197">
        <v>103.533970721252</v>
      </c>
      <c r="G697" s="209"/>
    </row>
    <row r="698" spans="1:7" x14ac:dyDescent="0.25">
      <c r="A698" s="8">
        <v>3121</v>
      </c>
      <c r="B698" s="8" t="s">
        <v>3038</v>
      </c>
      <c r="C698" t="str">
        <f t="shared" si="10"/>
        <v>LHT-Pole3121</v>
      </c>
      <c r="D698" s="208">
        <v>-3.7979033676910698</v>
      </c>
      <c r="E698" s="197">
        <v>103.534135581275</v>
      </c>
      <c r="G698" s="209"/>
    </row>
    <row r="699" spans="1:7" x14ac:dyDescent="0.25">
      <c r="A699" s="8">
        <v>3120</v>
      </c>
      <c r="B699" s="8" t="s">
        <v>3038</v>
      </c>
      <c r="C699" t="str">
        <f t="shared" si="10"/>
        <v>LHT-Pole3120</v>
      </c>
      <c r="D699" s="208">
        <v>-3.7981721691307402</v>
      </c>
      <c r="E699" s="197">
        <v>103.534301991825</v>
      </c>
      <c r="G699" s="209"/>
    </row>
    <row r="700" spans="1:7" x14ac:dyDescent="0.25">
      <c r="A700" s="8">
        <v>3119</v>
      </c>
      <c r="B700" s="8" t="s">
        <v>3038</v>
      </c>
      <c r="C700" t="str">
        <f t="shared" si="10"/>
        <v>LHT-Pole3119</v>
      </c>
      <c r="D700" s="208">
        <v>-3.7984396308809201</v>
      </c>
      <c r="E700" s="197">
        <v>103.534470479039</v>
      </c>
      <c r="G700" s="209"/>
    </row>
    <row r="701" spans="1:7" x14ac:dyDescent="0.25">
      <c r="A701" s="8">
        <v>3118</v>
      </c>
      <c r="B701" s="8" t="s">
        <v>3038</v>
      </c>
      <c r="C701" t="str">
        <f t="shared" si="10"/>
        <v>LHT-Pole3118</v>
      </c>
      <c r="D701" s="208">
        <v>-3.7987033208344898</v>
      </c>
      <c r="E701" s="197">
        <v>103.534644806413</v>
      </c>
      <c r="G701" s="209"/>
    </row>
    <row r="702" spans="1:7" x14ac:dyDescent="0.25">
      <c r="A702" s="8">
        <v>3117</v>
      </c>
      <c r="B702" s="8" t="s">
        <v>3038</v>
      </c>
      <c r="C702" t="str">
        <f t="shared" si="10"/>
        <v>LHT-Pole3117</v>
      </c>
      <c r="D702" s="208">
        <v>-3.7989670107923099</v>
      </c>
      <c r="E702" s="197">
        <v>103.534819133875</v>
      </c>
      <c r="G702" s="209"/>
    </row>
    <row r="703" spans="1:7" x14ac:dyDescent="0.25">
      <c r="A703" s="8">
        <v>3116</v>
      </c>
      <c r="B703" s="8" t="s">
        <v>3038</v>
      </c>
      <c r="C703" t="str">
        <f t="shared" si="10"/>
        <v>LHT-Pole3116</v>
      </c>
      <c r="D703" s="208">
        <v>-3.7992380219331898</v>
      </c>
      <c r="E703" s="197">
        <v>103.53498189984001</v>
      </c>
      <c r="G703" s="209"/>
    </row>
    <row r="704" spans="1:7" x14ac:dyDescent="0.25">
      <c r="A704" s="8">
        <v>3115</v>
      </c>
      <c r="B704" s="8" t="s">
        <v>3038</v>
      </c>
      <c r="C704" t="str">
        <f t="shared" si="10"/>
        <v>LHT-Pole3115</v>
      </c>
      <c r="D704" s="208">
        <v>-3.79950975502955</v>
      </c>
      <c r="E704" s="197">
        <v>103.53514352323</v>
      </c>
      <c r="G704" s="209"/>
    </row>
    <row r="705" spans="1:7" x14ac:dyDescent="0.25">
      <c r="A705" s="8">
        <v>3114</v>
      </c>
      <c r="B705" s="8" t="s">
        <v>3038</v>
      </c>
      <c r="C705" t="str">
        <f t="shared" si="10"/>
        <v>LHT-Pole3114</v>
      </c>
      <c r="D705" s="208">
        <v>-3.79978213321069</v>
      </c>
      <c r="E705" s="197">
        <v>103.53530405987701</v>
      </c>
      <c r="G705" s="209"/>
    </row>
    <row r="706" spans="1:7" x14ac:dyDescent="0.25">
      <c r="A706" s="8">
        <v>3113</v>
      </c>
      <c r="B706" s="8" t="s">
        <v>3038</v>
      </c>
      <c r="C706" t="str">
        <f t="shared" ref="C706:C769" si="11">B706 &amp; "-Pole" &amp; A706</f>
        <v>LHT-Pole3113</v>
      </c>
      <c r="D706" s="208">
        <v>-3.8000553874479501</v>
      </c>
      <c r="E706" s="197">
        <v>103.535463121455</v>
      </c>
      <c r="G706" s="209"/>
    </row>
    <row r="707" spans="1:7" x14ac:dyDescent="0.25">
      <c r="A707" s="8">
        <v>3112</v>
      </c>
      <c r="B707" s="8" t="s">
        <v>3038</v>
      </c>
      <c r="C707" t="str">
        <f t="shared" si="11"/>
        <v>LHT-Pole3112</v>
      </c>
      <c r="D707" s="208">
        <v>-3.8121886893306902</v>
      </c>
      <c r="E707" s="197">
        <v>103.54391460462099</v>
      </c>
      <c r="G707" s="209"/>
    </row>
    <row r="708" spans="1:7" x14ac:dyDescent="0.25">
      <c r="A708" s="8">
        <v>3111</v>
      </c>
      <c r="B708" s="8" t="s">
        <v>3038</v>
      </c>
      <c r="C708" t="str">
        <f t="shared" si="11"/>
        <v>LHT-Pole3111</v>
      </c>
      <c r="D708" s="208">
        <v>-3.8123291119612102</v>
      </c>
      <c r="E708" s="197">
        <v>103.544196714514</v>
      </c>
      <c r="G708" s="209"/>
    </row>
    <row r="709" spans="1:7" x14ac:dyDescent="0.25">
      <c r="A709" s="8">
        <v>3110</v>
      </c>
      <c r="B709" s="8" t="s">
        <v>3038</v>
      </c>
      <c r="C709" t="str">
        <f t="shared" si="11"/>
        <v>LHT-Pole3110</v>
      </c>
      <c r="D709" s="208">
        <v>-3.8124835964652601</v>
      </c>
      <c r="E709" s="197">
        <v>103.54447176184701</v>
      </c>
      <c r="G709" s="209"/>
    </row>
    <row r="710" spans="1:7" x14ac:dyDescent="0.25">
      <c r="A710" s="8">
        <v>3109</v>
      </c>
      <c r="B710" s="8" t="s">
        <v>3038</v>
      </c>
      <c r="C710" t="str">
        <f t="shared" si="11"/>
        <v>LHT-Pole3109</v>
      </c>
      <c r="D710" s="208">
        <v>-3.8126670819344102</v>
      </c>
      <c r="E710" s="197">
        <v>103.544727053481</v>
      </c>
      <c r="G710" s="209"/>
    </row>
    <row r="711" spans="1:7" x14ac:dyDescent="0.25">
      <c r="A711" s="8">
        <v>3108</v>
      </c>
      <c r="B711" s="8" t="s">
        <v>3038</v>
      </c>
      <c r="C711" t="str">
        <f t="shared" si="11"/>
        <v>LHT-Pole3108</v>
      </c>
      <c r="D711" s="208">
        <v>-3.8129252078160301</v>
      </c>
      <c r="E711" s="197">
        <v>103.54490765201</v>
      </c>
      <c r="G711" s="209"/>
    </row>
    <row r="712" spans="1:7" x14ac:dyDescent="0.25">
      <c r="A712" s="8">
        <v>3107</v>
      </c>
      <c r="B712" s="8" t="s">
        <v>3038</v>
      </c>
      <c r="C712" t="str">
        <f t="shared" si="11"/>
        <v>LHT-Pole3107</v>
      </c>
      <c r="D712" s="208">
        <v>-3.81320885691416</v>
      </c>
      <c r="E712" s="197">
        <v>103.545047006161</v>
      </c>
      <c r="G712" s="209"/>
    </row>
    <row r="713" spans="1:7" x14ac:dyDescent="0.25">
      <c r="A713" s="8">
        <v>3106</v>
      </c>
      <c r="B713" s="8" t="s">
        <v>3038</v>
      </c>
      <c r="C713" t="str">
        <f t="shared" si="11"/>
        <v>LHT-Pole3106</v>
      </c>
      <c r="D713" s="208">
        <v>-3.8134990780238298</v>
      </c>
      <c r="E713" s="197">
        <v>103.545172505766</v>
      </c>
      <c r="G713" s="209"/>
    </row>
    <row r="714" spans="1:7" x14ac:dyDescent="0.25">
      <c r="A714" s="8">
        <v>3105</v>
      </c>
      <c r="B714" s="8" t="s">
        <v>3038</v>
      </c>
      <c r="C714" t="str">
        <f t="shared" si="11"/>
        <v>LHT-Pole3105</v>
      </c>
      <c r="D714" s="208">
        <v>-3.8137925299912698</v>
      </c>
      <c r="E714" s="197">
        <v>103.545290649401</v>
      </c>
      <c r="G714" s="209"/>
    </row>
    <row r="715" spans="1:7" x14ac:dyDescent="0.25">
      <c r="A715" s="8">
        <v>3104</v>
      </c>
      <c r="B715" s="8" t="s">
        <v>3038</v>
      </c>
      <c r="C715" t="str">
        <f t="shared" si="11"/>
        <v>LHT-Pole3104</v>
      </c>
      <c r="D715" s="208">
        <v>-3.8140859801047</v>
      </c>
      <c r="E715" s="197">
        <v>103.54540879768101</v>
      </c>
      <c r="G715" s="209"/>
    </row>
    <row r="716" spans="1:7" x14ac:dyDescent="0.25">
      <c r="A716" s="8">
        <v>3103</v>
      </c>
      <c r="B716" s="8" t="s">
        <v>3038</v>
      </c>
      <c r="C716" t="str">
        <f t="shared" si="11"/>
        <v>LHT-Pole3103</v>
      </c>
      <c r="D716" s="208">
        <v>-3.8143794279894898</v>
      </c>
      <c r="E716" s="197">
        <v>103.54552695152501</v>
      </c>
      <c r="G716" s="209"/>
    </row>
    <row r="717" spans="1:7" x14ac:dyDescent="0.25">
      <c r="A717" s="8">
        <v>3102</v>
      </c>
      <c r="B717" s="8" t="s">
        <v>3038</v>
      </c>
      <c r="C717" t="str">
        <f t="shared" si="11"/>
        <v>LHT-Pole3102</v>
      </c>
      <c r="D717" s="208">
        <v>-3.8146771168328901</v>
      </c>
      <c r="E717" s="197">
        <v>103.545633122872</v>
      </c>
      <c r="G717" s="209"/>
    </row>
    <row r="718" spans="1:7" x14ac:dyDescent="0.25">
      <c r="A718" s="8">
        <v>3101</v>
      </c>
      <c r="B718" s="8" t="s">
        <v>3038</v>
      </c>
      <c r="C718" t="str">
        <f t="shared" si="11"/>
        <v>LHT-Pole3101</v>
      </c>
      <c r="D718" s="208">
        <v>-3.8149818222913301</v>
      </c>
      <c r="E718" s="197">
        <v>103.54571804223799</v>
      </c>
      <c r="G718" s="209"/>
    </row>
    <row r="719" spans="1:7" x14ac:dyDescent="0.25">
      <c r="A719" s="8">
        <v>3100</v>
      </c>
      <c r="B719" s="8" t="s">
        <v>3038</v>
      </c>
      <c r="C719" t="str">
        <f t="shared" si="11"/>
        <v>LHT-Pole3100</v>
      </c>
      <c r="D719" s="208">
        <v>-3.8152301362674099</v>
      </c>
      <c r="E719" s="197">
        <v>103.545827815107</v>
      </c>
      <c r="G719" s="209"/>
    </row>
    <row r="720" spans="1:7" x14ac:dyDescent="0.25">
      <c r="A720" s="8">
        <v>3099</v>
      </c>
      <c r="B720" s="8" t="s">
        <v>3038</v>
      </c>
      <c r="C720" t="str">
        <f t="shared" si="11"/>
        <v>LHT-Pole3099</v>
      </c>
      <c r="D720" s="208">
        <v>-3.8151432414631499</v>
      </c>
      <c r="E720" s="197">
        <v>103.546129139423</v>
      </c>
      <c r="G720" s="209"/>
    </row>
    <row r="721" spans="1:7" x14ac:dyDescent="0.25">
      <c r="A721" s="8">
        <v>3098</v>
      </c>
      <c r="B721" s="8" t="s">
        <v>3038</v>
      </c>
      <c r="C721" t="str">
        <f t="shared" si="11"/>
        <v>LHT-Pole3098</v>
      </c>
      <c r="D721" s="210">
        <v>-3.7783397950162301</v>
      </c>
      <c r="E721" s="211">
        <v>103.553494730041</v>
      </c>
      <c r="G721" s="209"/>
    </row>
    <row r="722" spans="1:7" x14ac:dyDescent="0.25">
      <c r="A722" s="8">
        <v>3097</v>
      </c>
      <c r="B722" s="8" t="s">
        <v>3038</v>
      </c>
      <c r="C722" t="str">
        <f t="shared" si="11"/>
        <v>LHT-Pole3097</v>
      </c>
      <c r="D722" s="210">
        <v>-3.7783397950162301</v>
      </c>
      <c r="E722" s="211">
        <v>103.553846983729</v>
      </c>
      <c r="G722" s="209"/>
    </row>
    <row r="723" spans="1:7" x14ac:dyDescent="0.25">
      <c r="A723" s="8">
        <v>3096</v>
      </c>
      <c r="B723" s="8" t="s">
        <v>3038</v>
      </c>
      <c r="C723" t="str">
        <f t="shared" si="11"/>
        <v>LHT-Pole3096</v>
      </c>
      <c r="D723" s="210">
        <v>-3.77834471093297</v>
      </c>
      <c r="E723" s="211">
        <v>103.554278063417</v>
      </c>
      <c r="G723" s="209"/>
    </row>
    <row r="724" spans="1:7" x14ac:dyDescent="0.25">
      <c r="A724" s="8">
        <v>3095</v>
      </c>
      <c r="B724" s="8" t="s">
        <v>3038</v>
      </c>
      <c r="C724" t="str">
        <f t="shared" si="11"/>
        <v>LHT-Pole3095</v>
      </c>
      <c r="D724" s="210">
        <v>-3.77803746608333</v>
      </c>
      <c r="E724" s="211">
        <v>103.554186920855</v>
      </c>
      <c r="G724" s="209"/>
    </row>
    <row r="725" spans="1:7" x14ac:dyDescent="0.25">
      <c r="A725" s="8">
        <v>3094</v>
      </c>
      <c r="B725" s="8" t="s">
        <v>3038</v>
      </c>
      <c r="C725" t="str">
        <f t="shared" si="11"/>
        <v>LHT-Pole3094</v>
      </c>
      <c r="D725" s="210">
        <v>-3.7777277631648101</v>
      </c>
      <c r="E725" s="211">
        <v>103.554088388354</v>
      </c>
      <c r="G725" s="209"/>
    </row>
    <row r="726" spans="1:7" x14ac:dyDescent="0.25">
      <c r="A726" s="8">
        <v>3093</v>
      </c>
      <c r="B726" s="8" t="s">
        <v>3038</v>
      </c>
      <c r="C726" t="str">
        <f t="shared" si="11"/>
        <v>LHT-Pole3093</v>
      </c>
      <c r="D726" s="210">
        <v>-3.7777228472445801</v>
      </c>
      <c r="E726" s="211">
        <v>103.553733671354</v>
      </c>
      <c r="G726" s="209"/>
    </row>
    <row r="727" spans="1:7" x14ac:dyDescent="0.25">
      <c r="A727" s="8">
        <v>3092</v>
      </c>
      <c r="B727" s="8" t="s">
        <v>3038</v>
      </c>
      <c r="C727" t="str">
        <f t="shared" si="11"/>
        <v>LHT-Pole3092</v>
      </c>
      <c r="D727" s="210">
        <v>-3.77772038928445</v>
      </c>
      <c r="E727" s="211">
        <v>103.553425757291</v>
      </c>
      <c r="G727" s="209"/>
    </row>
    <row r="728" spans="1:7" x14ac:dyDescent="0.25">
      <c r="A728" s="8">
        <v>3091</v>
      </c>
      <c r="B728" s="8" t="s">
        <v>3038</v>
      </c>
      <c r="C728" t="str">
        <f t="shared" si="11"/>
        <v>LHT-Pole3091</v>
      </c>
      <c r="D728" s="210">
        <v>-3.7777130154040299</v>
      </c>
      <c r="E728" s="211">
        <v>103.55303655391501</v>
      </c>
      <c r="G728" s="209"/>
    </row>
    <row r="729" spans="1:7" x14ac:dyDescent="0.25">
      <c r="A729" s="8">
        <v>3090</v>
      </c>
      <c r="B729" s="8" t="s">
        <v>3038</v>
      </c>
      <c r="C729" t="str">
        <f t="shared" si="11"/>
        <v>LHT-Pole3090</v>
      </c>
      <c r="D729" s="210">
        <v>-3.7777056415235402</v>
      </c>
      <c r="E729" s="211">
        <v>103.552775442789</v>
      </c>
      <c r="G729" s="209"/>
    </row>
    <row r="730" spans="1:7" x14ac:dyDescent="0.25">
      <c r="A730" s="8">
        <v>3089</v>
      </c>
      <c r="B730" s="8" t="s">
        <v>3038</v>
      </c>
      <c r="C730" t="str">
        <f t="shared" si="11"/>
        <v>LHT-Pole3089</v>
      </c>
      <c r="D730" s="210">
        <v>-3.7776982676429798</v>
      </c>
      <c r="E730" s="211">
        <v>103.552393629351</v>
      </c>
      <c r="G730" s="209"/>
    </row>
    <row r="731" spans="1:7" x14ac:dyDescent="0.25">
      <c r="A731" s="8">
        <v>3088</v>
      </c>
      <c r="B731" s="8" t="s">
        <v>3038</v>
      </c>
      <c r="C731" t="str">
        <f t="shared" si="11"/>
        <v>LHT-Pole3088</v>
      </c>
      <c r="D731" s="210">
        <v>-3.77769826764299</v>
      </c>
      <c r="E731" s="211">
        <v>103.552134981538</v>
      </c>
      <c r="G731" s="209"/>
    </row>
    <row r="732" spans="1:7" x14ac:dyDescent="0.25">
      <c r="A732" s="8">
        <v>3087</v>
      </c>
      <c r="B732" s="8" t="s">
        <v>3038</v>
      </c>
      <c r="C732" t="str">
        <f t="shared" si="11"/>
        <v>LHT-Pole3087</v>
      </c>
      <c r="D732" s="210">
        <v>-3.7776958096827902</v>
      </c>
      <c r="E732" s="211">
        <v>103.55182460416199</v>
      </c>
      <c r="G732" s="209"/>
    </row>
    <row r="733" spans="1:7" x14ac:dyDescent="0.25">
      <c r="A733" s="8">
        <v>3086</v>
      </c>
      <c r="B733" s="8" t="s">
        <v>3038</v>
      </c>
      <c r="C733" t="str">
        <f t="shared" si="11"/>
        <v>LHT-Pole3086</v>
      </c>
      <c r="D733" s="210">
        <v>-3.77769212274249</v>
      </c>
      <c r="E733" s="211">
        <v>103.551514226786</v>
      </c>
      <c r="G733" s="209"/>
    </row>
    <row r="734" spans="1:7" x14ac:dyDescent="0.25">
      <c r="A734" s="8">
        <v>3085</v>
      </c>
      <c r="B734" s="8" t="s">
        <v>3038</v>
      </c>
      <c r="C734" t="str">
        <f t="shared" si="11"/>
        <v>LHT-Pole3085</v>
      </c>
      <c r="D734" s="210">
        <v>-3.7776798329413501</v>
      </c>
      <c r="E734" s="211">
        <v>103.551218629286</v>
      </c>
      <c r="G734" s="209"/>
    </row>
    <row r="735" spans="1:7" x14ac:dyDescent="0.25">
      <c r="A735" s="8">
        <v>3084</v>
      </c>
      <c r="B735" s="8" t="s">
        <v>3038</v>
      </c>
      <c r="C735" t="str">
        <f t="shared" si="11"/>
        <v>LHT-Pole3084</v>
      </c>
      <c r="D735" s="210">
        <v>-3.7776798329413399</v>
      </c>
      <c r="E735" s="211">
        <v>103.550854059035</v>
      </c>
      <c r="G735" s="209"/>
    </row>
    <row r="736" spans="1:7" x14ac:dyDescent="0.25">
      <c r="A736" s="8">
        <v>3083</v>
      </c>
      <c r="B736" s="8" t="s">
        <v>3038</v>
      </c>
      <c r="C736" t="str">
        <f t="shared" si="11"/>
        <v>LHT-Pole3083</v>
      </c>
      <c r="D736" s="210">
        <v>-3.7776847488618199</v>
      </c>
      <c r="E736" s="211">
        <v>103.55050919528399</v>
      </c>
      <c r="G736" s="209"/>
    </row>
    <row r="737" spans="1:7" x14ac:dyDescent="0.25">
      <c r="A737" s="8">
        <v>3082</v>
      </c>
      <c r="B737" s="8" t="s">
        <v>3038</v>
      </c>
      <c r="C737" t="str">
        <f t="shared" si="11"/>
        <v>LHT-Pole3082</v>
      </c>
      <c r="D737" s="210">
        <v>-3.77767860396122</v>
      </c>
      <c r="E737" s="211">
        <v>103.550198817908</v>
      </c>
      <c r="G737" s="209"/>
    </row>
    <row r="738" spans="1:7" x14ac:dyDescent="0.25">
      <c r="A738" s="8">
        <v>3081</v>
      </c>
      <c r="B738" s="8" t="s">
        <v>3038</v>
      </c>
      <c r="C738" t="str">
        <f t="shared" si="11"/>
        <v>LHT-Pole3081</v>
      </c>
      <c r="D738" s="210">
        <v>-3.7776786039612298</v>
      </c>
      <c r="E738" s="211">
        <v>103.54990568372</v>
      </c>
      <c r="G738" s="209"/>
    </row>
    <row r="739" spans="1:7" x14ac:dyDescent="0.25">
      <c r="A739" s="8">
        <v>3080</v>
      </c>
      <c r="B739" s="8" t="s">
        <v>3038</v>
      </c>
      <c r="C739" t="str">
        <f t="shared" si="11"/>
        <v>LHT-Pole3080</v>
      </c>
      <c r="D739" s="210">
        <v>-3.7777328104503902</v>
      </c>
      <c r="E739" s="211">
        <v>103.554459272965</v>
      </c>
      <c r="G739" s="209"/>
    </row>
    <row r="740" spans="1:7" x14ac:dyDescent="0.25">
      <c r="A740" s="8">
        <v>3079</v>
      </c>
      <c r="B740" s="8" t="s">
        <v>3038</v>
      </c>
      <c r="C740" t="str">
        <f t="shared" si="11"/>
        <v>LHT-Pole3079</v>
      </c>
      <c r="D740" s="210">
        <v>-3.7777346829942</v>
      </c>
      <c r="E740" s="211">
        <v>103.55477438343399</v>
      </c>
      <c r="G740" s="209"/>
    </row>
    <row r="741" spans="1:7" x14ac:dyDescent="0.25">
      <c r="A741" s="8">
        <v>3078</v>
      </c>
      <c r="B741" s="8" t="s">
        <v>3038</v>
      </c>
      <c r="C741" t="str">
        <f t="shared" si="11"/>
        <v>LHT-Pole3078</v>
      </c>
      <c r="D741" s="210">
        <v>-3.77774005296527</v>
      </c>
      <c r="E741" s="211">
        <v>103.555047232747</v>
      </c>
      <c r="G741" s="209"/>
    </row>
    <row r="742" spans="1:7" x14ac:dyDescent="0.25">
      <c r="A742" s="8">
        <v>3077</v>
      </c>
      <c r="B742" s="8" t="s">
        <v>3038</v>
      </c>
      <c r="C742" t="str">
        <f t="shared" si="11"/>
        <v>LHT-Pole3077</v>
      </c>
      <c r="D742" s="210">
        <v>-3.7774192891162301</v>
      </c>
      <c r="E742" s="211">
        <v>103.555043537779</v>
      </c>
      <c r="G742" s="209"/>
    </row>
    <row r="743" spans="1:7" x14ac:dyDescent="0.25">
      <c r="A743" s="8">
        <v>3076</v>
      </c>
      <c r="B743" s="8" t="s">
        <v>3038</v>
      </c>
      <c r="C743" t="str">
        <f t="shared" si="11"/>
        <v>LHT-Pole3076</v>
      </c>
      <c r="D743" s="210">
        <v>-3.7771071280152002</v>
      </c>
      <c r="E743" s="211">
        <v>103.55503861115299</v>
      </c>
      <c r="G743" s="209"/>
    </row>
    <row r="744" spans="1:7" x14ac:dyDescent="0.25">
      <c r="A744" s="8">
        <v>3075</v>
      </c>
      <c r="B744" s="8" t="s">
        <v>3038</v>
      </c>
      <c r="C744" t="str">
        <f t="shared" si="11"/>
        <v>LHT-Pole3075</v>
      </c>
      <c r="D744" s="210">
        <v>-3.7768146305036998</v>
      </c>
      <c r="E744" s="211">
        <v>103.555028757903</v>
      </c>
      <c r="G744" s="209"/>
    </row>
    <row r="745" spans="1:7" x14ac:dyDescent="0.25">
      <c r="A745" s="8">
        <v>3074</v>
      </c>
      <c r="B745" s="8" t="s">
        <v>3038</v>
      </c>
      <c r="C745" t="str">
        <f t="shared" si="11"/>
        <v>LHT-Pole3074</v>
      </c>
      <c r="D745" s="210">
        <v>-3.7762542148281302</v>
      </c>
      <c r="E745" s="211">
        <v>103.555031221216</v>
      </c>
      <c r="G745" s="209"/>
    </row>
    <row r="746" spans="1:7" x14ac:dyDescent="0.25">
      <c r="A746" s="8">
        <v>3073</v>
      </c>
      <c r="B746" s="8" t="s">
        <v>3038</v>
      </c>
      <c r="C746" t="str">
        <f t="shared" si="11"/>
        <v>LHT-Pole3073</v>
      </c>
      <c r="D746" s="210">
        <v>-3.7755438628597999</v>
      </c>
      <c r="E746" s="211">
        <v>103.55503861115299</v>
      </c>
      <c r="G746" s="209"/>
    </row>
    <row r="747" spans="1:7" x14ac:dyDescent="0.25">
      <c r="A747" s="8">
        <v>3072</v>
      </c>
      <c r="B747" s="8" t="s">
        <v>3038</v>
      </c>
      <c r="C747" t="str">
        <f t="shared" si="11"/>
        <v>LHT-Pole3072</v>
      </c>
      <c r="D747" s="210">
        <v>-3.7751444432451602</v>
      </c>
      <c r="E747" s="211">
        <v>103.555025062935</v>
      </c>
      <c r="G747" s="209"/>
    </row>
    <row r="748" spans="1:7" x14ac:dyDescent="0.25">
      <c r="A748" s="8">
        <v>3071</v>
      </c>
      <c r="B748" s="8" t="s">
        <v>3038</v>
      </c>
      <c r="C748" t="str">
        <f t="shared" si="11"/>
        <v>LHT-Pole3071</v>
      </c>
      <c r="D748" s="210">
        <v>-3.7750418230991101</v>
      </c>
      <c r="E748" s="211">
        <v>103.555114358013</v>
      </c>
      <c r="G748" s="209"/>
    </row>
    <row r="749" spans="1:7" x14ac:dyDescent="0.25">
      <c r="A749" s="8">
        <v>3070</v>
      </c>
      <c r="B749" s="8" t="s">
        <v>3038</v>
      </c>
      <c r="C749" t="str">
        <f t="shared" si="11"/>
        <v>LHT-Pole3070</v>
      </c>
      <c r="D749" s="210">
        <v>-3.7747566987973502</v>
      </c>
      <c r="E749" s="211">
        <v>103.555116821326</v>
      </c>
      <c r="G749" s="209"/>
    </row>
    <row r="750" spans="1:7" x14ac:dyDescent="0.25">
      <c r="A750" s="8">
        <v>3069</v>
      </c>
      <c r="B750" s="8" t="s">
        <v>3038</v>
      </c>
      <c r="C750" t="str">
        <f t="shared" si="11"/>
        <v>LHT-Pole3069</v>
      </c>
      <c r="D750" s="210">
        <v>-3.7747640727028902</v>
      </c>
      <c r="E750" s="211">
        <v>103.555272010013</v>
      </c>
      <c r="G750" s="209"/>
    </row>
    <row r="751" spans="1:7" x14ac:dyDescent="0.25">
      <c r="A751" s="8">
        <v>3068</v>
      </c>
      <c r="B751" s="8" t="s">
        <v>3038</v>
      </c>
      <c r="C751" t="str">
        <f t="shared" si="11"/>
        <v>LHT-Pole3068</v>
      </c>
      <c r="D751" s="210">
        <v>-3.7745035280026702</v>
      </c>
      <c r="E751" s="211">
        <v>103.55505523851301</v>
      </c>
      <c r="G751" s="209"/>
    </row>
    <row r="752" spans="1:7" x14ac:dyDescent="0.25">
      <c r="A752" s="8">
        <v>3067</v>
      </c>
      <c r="B752" s="8" t="s">
        <v>3038</v>
      </c>
      <c r="C752" t="str">
        <f t="shared" si="11"/>
        <v>LHT-Pole3067</v>
      </c>
      <c r="D752" s="210">
        <v>-3.7741790760025502</v>
      </c>
      <c r="E752" s="211">
        <v>103.555060165138</v>
      </c>
      <c r="G752" s="209"/>
    </row>
    <row r="753" spans="1:7" x14ac:dyDescent="0.25">
      <c r="A753" s="8">
        <v>3066</v>
      </c>
      <c r="B753" s="8" t="s">
        <v>3038</v>
      </c>
      <c r="C753" t="str">
        <f t="shared" si="11"/>
        <v>LHT-Pole3066</v>
      </c>
      <c r="D753" s="210">
        <v>-3.7738937616338601</v>
      </c>
      <c r="E753" s="211">
        <v>103.555068691675</v>
      </c>
      <c r="G753" s="209"/>
    </row>
    <row r="754" spans="1:7" x14ac:dyDescent="0.25">
      <c r="A754" s="8">
        <v>3065</v>
      </c>
      <c r="B754" s="8" t="s">
        <v>3038</v>
      </c>
      <c r="C754" t="str">
        <f t="shared" si="11"/>
        <v>LHT-Pole3065</v>
      </c>
      <c r="D754" s="210">
        <v>-3.7736579861729802</v>
      </c>
      <c r="E754" s="211">
        <v>103.555045385263</v>
      </c>
      <c r="G754" s="209"/>
    </row>
    <row r="755" spans="1:7" x14ac:dyDescent="0.25">
      <c r="A755" s="8">
        <v>3064</v>
      </c>
      <c r="B755" s="8" t="s">
        <v>3038</v>
      </c>
      <c r="C755" t="str">
        <f t="shared" si="11"/>
        <v>LHT-Pole3064</v>
      </c>
      <c r="D755" s="210">
        <v>-3.7733187860216</v>
      </c>
      <c r="E755" s="211">
        <v>103.555099578138</v>
      </c>
      <c r="G755" s="209"/>
    </row>
    <row r="756" spans="1:7" x14ac:dyDescent="0.25">
      <c r="A756" s="8">
        <v>3063</v>
      </c>
      <c r="B756" s="8" t="s">
        <v>3038</v>
      </c>
      <c r="C756" t="str">
        <f t="shared" si="11"/>
        <v>LHT-Pole3063</v>
      </c>
      <c r="D756" s="210">
        <v>-3.7729441892389701</v>
      </c>
      <c r="E756" s="211">
        <v>103.555078533621</v>
      </c>
      <c r="G756" s="209"/>
    </row>
    <row r="757" spans="1:7" x14ac:dyDescent="0.25">
      <c r="A757" s="8">
        <v>3062</v>
      </c>
      <c r="B757" s="8" t="s">
        <v>3038</v>
      </c>
      <c r="C757" t="str">
        <f t="shared" si="11"/>
        <v>LHT-Pole3062</v>
      </c>
      <c r="D757" s="210">
        <v>-3.7726158055760899</v>
      </c>
      <c r="E757" s="211">
        <v>103.55512421126301</v>
      </c>
      <c r="G757" s="209"/>
    </row>
    <row r="758" spans="1:7" x14ac:dyDescent="0.25">
      <c r="A758" s="8">
        <v>3061</v>
      </c>
      <c r="B758" s="8" t="s">
        <v>3038</v>
      </c>
      <c r="C758" t="str">
        <f t="shared" si="11"/>
        <v>LHT-Pole3061</v>
      </c>
      <c r="D758" s="210">
        <v>-3.7726010577284899</v>
      </c>
      <c r="E758" s="211">
        <v>103.555365615889</v>
      </c>
      <c r="G758" s="209"/>
    </row>
    <row r="759" spans="1:7" x14ac:dyDescent="0.25">
      <c r="A759" s="8">
        <v>3060</v>
      </c>
      <c r="B759" s="8" t="s">
        <v>3038</v>
      </c>
      <c r="C759" t="str">
        <f t="shared" si="11"/>
        <v>LHT-Pole3060</v>
      </c>
      <c r="D759" s="210">
        <v>-3.7725224025370299</v>
      </c>
      <c r="E759" s="211">
        <v>103.555508488014</v>
      </c>
      <c r="G759" s="209"/>
    </row>
    <row r="760" spans="1:7" x14ac:dyDescent="0.25">
      <c r="A760" s="8">
        <v>3059</v>
      </c>
      <c r="B760" s="8" t="s">
        <v>3038</v>
      </c>
      <c r="C760" t="str">
        <f t="shared" si="11"/>
        <v>LHT-Pole3059</v>
      </c>
      <c r="D760" s="210">
        <v>-3.7725371503859599</v>
      </c>
      <c r="E760" s="211">
        <v>103.555813938765</v>
      </c>
      <c r="G760" s="209"/>
    </row>
    <row r="761" spans="1:7" x14ac:dyDescent="0.25">
      <c r="A761" s="8">
        <v>3058</v>
      </c>
      <c r="B761" s="8" t="s">
        <v>3038</v>
      </c>
      <c r="C761" t="str">
        <f t="shared" si="11"/>
        <v>LHT-Pole3058</v>
      </c>
      <c r="D761" s="210">
        <v>-3.7725174865873199</v>
      </c>
      <c r="E761" s="211">
        <v>103.55615387589</v>
      </c>
      <c r="G761" s="209"/>
    </row>
    <row r="762" spans="1:7" x14ac:dyDescent="0.25">
      <c r="A762" s="8">
        <v>3057</v>
      </c>
      <c r="B762" s="8" t="s">
        <v>3038</v>
      </c>
      <c r="C762" t="str">
        <f t="shared" si="11"/>
        <v>LHT-Pole3057</v>
      </c>
      <c r="D762" s="210">
        <v>-3.7725174865873199</v>
      </c>
      <c r="E762" s="211">
        <v>103.556552932516</v>
      </c>
      <c r="G762" s="209"/>
    </row>
    <row r="763" spans="1:7" x14ac:dyDescent="0.25">
      <c r="A763" s="8">
        <v>3056</v>
      </c>
      <c r="B763" s="8" t="s">
        <v>3038</v>
      </c>
      <c r="C763" t="str">
        <f t="shared" si="11"/>
        <v>LHT-Pole3056</v>
      </c>
      <c r="D763" s="210">
        <v>-3.7780101146745699</v>
      </c>
      <c r="E763" s="211">
        <v>103.552393713714</v>
      </c>
      <c r="G763" s="209"/>
    </row>
    <row r="764" spans="1:7" x14ac:dyDescent="0.25">
      <c r="A764" s="8">
        <v>3055</v>
      </c>
      <c r="B764" s="8" t="s">
        <v>3038</v>
      </c>
      <c r="C764" t="str">
        <f t="shared" si="11"/>
        <v>LHT-Pole3055</v>
      </c>
      <c r="D764" s="210">
        <v>-3.7783208624941498</v>
      </c>
      <c r="E764" s="211">
        <v>103.552451890681</v>
      </c>
      <c r="G764" s="209"/>
    </row>
    <row r="765" spans="1:7" x14ac:dyDescent="0.25">
      <c r="A765" s="8">
        <v>3054</v>
      </c>
      <c r="B765" s="8" t="s">
        <v>3038</v>
      </c>
      <c r="C765" t="str">
        <f t="shared" si="11"/>
        <v>LHT-Pole3054</v>
      </c>
      <c r="D765" s="210">
        <v>-3.7786327393935002</v>
      </c>
      <c r="E765" s="211">
        <v>103.552505785072</v>
      </c>
      <c r="G765" s="209"/>
    </row>
    <row r="766" spans="1:7" x14ac:dyDescent="0.25">
      <c r="A766" s="8">
        <v>3053</v>
      </c>
      <c r="B766" s="8" t="s">
        <v>3038</v>
      </c>
      <c r="C766" t="str">
        <f t="shared" si="11"/>
        <v>LHT-Pole3053</v>
      </c>
      <c r="D766" s="210">
        <v>-3.77894570480185</v>
      </c>
      <c r="E766" s="211">
        <v>103.55255294367301</v>
      </c>
      <c r="G766" s="209"/>
    </row>
    <row r="767" spans="1:7" x14ac:dyDescent="0.25">
      <c r="A767" s="8">
        <v>3052</v>
      </c>
      <c r="B767" s="8" t="s">
        <v>3038</v>
      </c>
      <c r="C767" t="str">
        <f t="shared" si="11"/>
        <v>LHT-Pole3052</v>
      </c>
      <c r="D767" s="210">
        <v>-3.77925891604171</v>
      </c>
      <c r="E767" s="211">
        <v>103.552596642285</v>
      </c>
      <c r="G767" s="209"/>
    </row>
    <row r="768" spans="1:7" x14ac:dyDescent="0.25">
      <c r="A768" s="8">
        <v>3051</v>
      </c>
      <c r="B768" s="8" t="s">
        <v>3038</v>
      </c>
      <c r="C768" t="str">
        <f t="shared" si="11"/>
        <v>LHT-Pole3051</v>
      </c>
      <c r="D768" s="210">
        <v>-3.7795745664359299</v>
      </c>
      <c r="E768" s="211">
        <v>103.552573022126</v>
      </c>
      <c r="G768" s="209"/>
    </row>
    <row r="769" spans="1:7" x14ac:dyDescent="0.25">
      <c r="A769" s="8">
        <v>3050</v>
      </c>
      <c r="B769" s="8" t="s">
        <v>3038</v>
      </c>
      <c r="C769" t="str">
        <f t="shared" si="11"/>
        <v>LHT-Pole3050</v>
      </c>
      <c r="D769" s="210">
        <v>-3.7798902168207098</v>
      </c>
      <c r="E769" s="211">
        <v>103.55254940190601</v>
      </c>
      <c r="G769" s="209"/>
    </row>
    <row r="770" spans="1:7" x14ac:dyDescent="0.25">
      <c r="A770" s="8">
        <v>3049</v>
      </c>
      <c r="B770" s="8" t="s">
        <v>3038</v>
      </c>
      <c r="C770" t="str">
        <f t="shared" ref="C770:C833" si="12">B770 &amp; "-Pole" &amp; A770</f>
        <v>LHT-Pole3049</v>
      </c>
      <c r="D770" s="210">
        <v>-3.78020494165014</v>
      </c>
      <c r="E770" s="211">
        <v>103.552515740339</v>
      </c>
      <c r="G770" s="209"/>
    </row>
    <row r="771" spans="1:7" x14ac:dyDescent="0.25">
      <c r="A771" s="8">
        <v>3048</v>
      </c>
      <c r="B771" s="8" t="s">
        <v>3038</v>
      </c>
      <c r="C771" t="str">
        <f t="shared" si="12"/>
        <v>LHT-Pole3048</v>
      </c>
      <c r="D771" s="210">
        <v>-3.78051271355175</v>
      </c>
      <c r="E771" s="211">
        <v>103.55255089707001</v>
      </c>
      <c r="G771" s="209"/>
    </row>
    <row r="772" spans="1:7" x14ac:dyDescent="0.25">
      <c r="A772" s="8">
        <v>3047</v>
      </c>
      <c r="B772" s="8" t="s">
        <v>3038</v>
      </c>
      <c r="C772" t="str">
        <f t="shared" si="12"/>
        <v>LHT-Pole3047</v>
      </c>
      <c r="D772" s="210">
        <v>-3.78079689926121</v>
      </c>
      <c r="E772" s="211">
        <v>103.552684666103</v>
      </c>
      <c r="G772" s="209"/>
    </row>
    <row r="773" spans="1:7" x14ac:dyDescent="0.25">
      <c r="A773" s="8">
        <v>3046</v>
      </c>
      <c r="B773" s="8" t="s">
        <v>3038</v>
      </c>
      <c r="C773" t="str">
        <f t="shared" si="12"/>
        <v>LHT-Pole3046</v>
      </c>
      <c r="D773" s="210">
        <v>-3.7810655915612501</v>
      </c>
      <c r="E773" s="211">
        <v>103.552851142414</v>
      </c>
      <c r="G773" s="209"/>
    </row>
    <row r="774" spans="1:7" x14ac:dyDescent="0.25">
      <c r="A774" s="8">
        <v>3045</v>
      </c>
      <c r="B774" s="8" t="s">
        <v>3038</v>
      </c>
      <c r="C774" t="str">
        <f t="shared" si="12"/>
        <v>LHT-Pole3045</v>
      </c>
      <c r="D774" s="210">
        <v>-3.7813517773375702</v>
      </c>
      <c r="E774" s="211">
        <v>103.552977403645</v>
      </c>
      <c r="G774" s="209"/>
    </row>
    <row r="775" spans="1:7" x14ac:dyDescent="0.25">
      <c r="A775" s="8">
        <v>3044</v>
      </c>
      <c r="B775" s="8" t="s">
        <v>3038</v>
      </c>
      <c r="C775" t="str">
        <f t="shared" si="12"/>
        <v>LHT-Pole3044</v>
      </c>
      <c r="D775" s="210">
        <v>-3.7816634329485002</v>
      </c>
      <c r="E775" s="211">
        <v>103.552995026189</v>
      </c>
      <c r="G775" s="209"/>
    </row>
    <row r="776" spans="1:7" x14ac:dyDescent="0.25">
      <c r="A776" s="8">
        <v>3043</v>
      </c>
      <c r="B776" s="8" t="s">
        <v>3038</v>
      </c>
      <c r="C776" t="str">
        <f t="shared" si="12"/>
        <v>LHT-Pole3043</v>
      </c>
      <c r="D776" s="210">
        <v>-3.78197990501701</v>
      </c>
      <c r="E776" s="211">
        <v>103.55298845328601</v>
      </c>
      <c r="G776" s="209"/>
    </row>
    <row r="777" spans="1:7" x14ac:dyDescent="0.25">
      <c r="A777" s="8">
        <v>3042</v>
      </c>
      <c r="B777" s="8" t="s">
        <v>3038</v>
      </c>
      <c r="C777" t="str">
        <f t="shared" si="12"/>
        <v>LHT-Pole3042</v>
      </c>
      <c r="D777" s="210">
        <v>-3.7822964300021198</v>
      </c>
      <c r="E777" s="211">
        <v>103.552990509552</v>
      </c>
      <c r="G777" s="209"/>
    </row>
    <row r="778" spans="1:7" x14ac:dyDescent="0.25">
      <c r="A778" s="8">
        <v>3041</v>
      </c>
      <c r="B778" s="8" t="s">
        <v>3038</v>
      </c>
      <c r="C778" t="str">
        <f t="shared" si="12"/>
        <v>LHT-Pole3041</v>
      </c>
      <c r="D778" s="210">
        <v>-3.7826000409071701</v>
      </c>
      <c r="E778" s="211">
        <v>103.55297127613299</v>
      </c>
      <c r="G778" s="209"/>
    </row>
    <row r="779" spans="1:7" x14ac:dyDescent="0.25">
      <c r="A779" s="8">
        <v>3040</v>
      </c>
      <c r="B779" s="8" t="s">
        <v>3038</v>
      </c>
      <c r="C779" t="str">
        <f t="shared" si="12"/>
        <v>LHT-Pole3040</v>
      </c>
      <c r="D779" s="210">
        <v>-3.7829318635940501</v>
      </c>
      <c r="E779" s="211">
        <v>103.552961422883</v>
      </c>
      <c r="G779" s="209"/>
    </row>
    <row r="780" spans="1:7" x14ac:dyDescent="0.25">
      <c r="A780" s="8">
        <v>3039</v>
      </c>
      <c r="B780" s="8" t="s">
        <v>3038</v>
      </c>
      <c r="C780" t="str">
        <f t="shared" si="12"/>
        <v>LHT-Pole3039</v>
      </c>
      <c r="D780" s="210">
        <v>-3.78295769783987</v>
      </c>
      <c r="E780" s="211">
        <v>103.553281477467</v>
      </c>
      <c r="G780" s="209"/>
    </row>
    <row r="781" spans="1:7" x14ac:dyDescent="0.25">
      <c r="A781" s="8">
        <v>3038</v>
      </c>
      <c r="B781" s="8" t="s">
        <v>3038</v>
      </c>
      <c r="C781" t="str">
        <f t="shared" si="12"/>
        <v>LHT-Pole3038</v>
      </c>
      <c r="D781" s="210">
        <v>-3.78296358622379</v>
      </c>
      <c r="E781" s="211">
        <v>103.55359653422801</v>
      </c>
      <c r="G781" s="209"/>
    </row>
    <row r="782" spans="1:7" x14ac:dyDescent="0.25">
      <c r="A782" s="8">
        <v>3037</v>
      </c>
      <c r="B782" s="8" t="s">
        <v>3038</v>
      </c>
      <c r="C782" t="str">
        <f t="shared" si="12"/>
        <v>LHT-Pole3037</v>
      </c>
      <c r="D782" s="210">
        <v>-3.78296408428871</v>
      </c>
      <c r="E782" s="211">
        <v>103.55391164733599</v>
      </c>
      <c r="G782" s="209"/>
    </row>
    <row r="783" spans="1:7" x14ac:dyDescent="0.25">
      <c r="A783" s="8">
        <v>3036</v>
      </c>
      <c r="B783" s="8" t="s">
        <v>3038</v>
      </c>
      <c r="C783" t="str">
        <f t="shared" si="12"/>
        <v>LHT-Pole3036</v>
      </c>
      <c r="D783" s="210">
        <v>-3.78295398848064</v>
      </c>
      <c r="E783" s="211">
        <v>103.554226249743</v>
      </c>
      <c r="G783" s="209"/>
    </row>
    <row r="784" spans="1:7" x14ac:dyDescent="0.25">
      <c r="A784" s="8">
        <v>3035</v>
      </c>
      <c r="B784" s="8" t="s">
        <v>3038</v>
      </c>
      <c r="C784" t="str">
        <f t="shared" si="12"/>
        <v>LHT-Pole3035</v>
      </c>
      <c r="D784" s="210">
        <v>-3.7829132955597</v>
      </c>
      <c r="E784" s="211">
        <v>103.55453871144</v>
      </c>
      <c r="G784" s="209"/>
    </row>
    <row r="785" spans="1:7" x14ac:dyDescent="0.25">
      <c r="A785" s="8">
        <v>3034</v>
      </c>
      <c r="B785" s="8" t="s">
        <v>3038</v>
      </c>
      <c r="C785" t="str">
        <f t="shared" si="12"/>
        <v>LHT-Pole3034</v>
      </c>
      <c r="D785" s="210">
        <v>-3.7828432873237698</v>
      </c>
      <c r="E785" s="211">
        <v>103.554845668589</v>
      </c>
      <c r="G785" s="209"/>
    </row>
    <row r="786" spans="1:7" x14ac:dyDescent="0.25">
      <c r="A786" s="8">
        <v>3033</v>
      </c>
      <c r="B786" s="8" t="s">
        <v>3038</v>
      </c>
      <c r="C786" t="str">
        <f t="shared" si="12"/>
        <v>LHT-Pole3033</v>
      </c>
      <c r="D786" s="210">
        <v>-3.7828040504259999</v>
      </c>
      <c r="E786" s="211">
        <v>103.555198110638</v>
      </c>
      <c r="G786" s="209"/>
    </row>
    <row r="787" spans="1:7" x14ac:dyDescent="0.25">
      <c r="A787" s="8">
        <v>3032</v>
      </c>
      <c r="B787" s="8" t="s">
        <v>3038</v>
      </c>
      <c r="C787" t="str">
        <f t="shared" si="12"/>
        <v>LHT-Pole3032</v>
      </c>
      <c r="D787" s="210">
        <v>-3.7831137515314599</v>
      </c>
      <c r="E787" s="211">
        <v>103.555203037263</v>
      </c>
      <c r="G787" s="209"/>
    </row>
    <row r="788" spans="1:7" x14ac:dyDescent="0.25">
      <c r="A788" s="8">
        <v>3031</v>
      </c>
      <c r="B788" s="8" t="s">
        <v>3038</v>
      </c>
      <c r="C788" t="str">
        <f t="shared" si="12"/>
        <v>LHT-Pole3031</v>
      </c>
      <c r="D788" s="210">
        <v>-3.78356109737725</v>
      </c>
      <c r="E788" s="211">
        <v>103.555235060326</v>
      </c>
      <c r="G788" s="209"/>
    </row>
    <row r="789" spans="1:7" x14ac:dyDescent="0.25">
      <c r="A789" s="8">
        <v>3030</v>
      </c>
      <c r="B789" s="8" t="s">
        <v>3038</v>
      </c>
      <c r="C789" t="str">
        <f t="shared" si="12"/>
        <v>LHT-Pole3030</v>
      </c>
      <c r="D789" s="210">
        <v>-3.7835143964480999</v>
      </c>
      <c r="E789" s="211">
        <v>103.555560217576</v>
      </c>
      <c r="G789" s="209"/>
    </row>
    <row r="790" spans="1:7" x14ac:dyDescent="0.25">
      <c r="A790" s="8">
        <v>3029</v>
      </c>
      <c r="B790" s="8" t="s">
        <v>3038</v>
      </c>
      <c r="C790" t="str">
        <f t="shared" si="12"/>
        <v>LHT-Pole3029</v>
      </c>
      <c r="D790" s="210">
        <v>-3.7833939571981601</v>
      </c>
      <c r="E790" s="211">
        <v>103.555833645265</v>
      </c>
      <c r="G790" s="209"/>
    </row>
    <row r="791" spans="1:7" x14ac:dyDescent="0.25">
      <c r="A791" s="8">
        <v>3028</v>
      </c>
      <c r="B791" s="8" t="s">
        <v>3038</v>
      </c>
      <c r="C791" t="str">
        <f t="shared" si="12"/>
        <v>LHT-Pole3028</v>
      </c>
      <c r="D791" s="210">
        <v>-3.7836569571713001</v>
      </c>
      <c r="E791" s="211">
        <v>103.55574003938899</v>
      </c>
      <c r="G791" s="209"/>
    </row>
    <row r="792" spans="1:7" x14ac:dyDescent="0.25">
      <c r="A792" s="8">
        <v>3027</v>
      </c>
      <c r="B792" s="8" t="s">
        <v>3038</v>
      </c>
      <c r="C792" t="str">
        <f t="shared" si="12"/>
        <v>LHT-Pole3027</v>
      </c>
      <c r="D792" s="210">
        <v>-3.77682630582642</v>
      </c>
      <c r="E792" s="211">
        <v>103.555326202888</v>
      </c>
      <c r="G792" s="209"/>
    </row>
    <row r="793" spans="1:7" x14ac:dyDescent="0.25">
      <c r="A793" s="8">
        <v>3026</v>
      </c>
      <c r="B793" s="8" t="s">
        <v>3038</v>
      </c>
      <c r="C793" t="str">
        <f t="shared" si="12"/>
        <v>LHT-Pole3026</v>
      </c>
      <c r="D793" s="210">
        <v>-3.77694064001291</v>
      </c>
      <c r="E793" s="211">
        <v>103.55550765973599</v>
      </c>
      <c r="G793" s="209"/>
    </row>
    <row r="794" spans="1:7" x14ac:dyDescent="0.25">
      <c r="A794" s="8">
        <v>3025</v>
      </c>
      <c r="B794" s="8" t="s">
        <v>3038</v>
      </c>
      <c r="C794" t="str">
        <f t="shared" si="12"/>
        <v>LHT-Pole3025</v>
      </c>
      <c r="D794" s="210">
        <v>-3.77695903580006</v>
      </c>
      <c r="E794" s="211">
        <v>103.555863205015</v>
      </c>
      <c r="G794" s="209"/>
    </row>
    <row r="795" spans="1:7" x14ac:dyDescent="0.25">
      <c r="A795" s="8">
        <v>3024</v>
      </c>
      <c r="B795" s="8" t="s">
        <v>3038</v>
      </c>
      <c r="C795" t="str">
        <f t="shared" si="12"/>
        <v>LHT-Pole3024</v>
      </c>
      <c r="D795" s="210">
        <v>-3.77696886764915</v>
      </c>
      <c r="E795" s="211">
        <v>103.55619328889</v>
      </c>
      <c r="G795" s="209"/>
    </row>
    <row r="796" spans="1:7" x14ac:dyDescent="0.25">
      <c r="A796" s="8">
        <v>3023</v>
      </c>
      <c r="B796" s="8" t="s">
        <v>3038</v>
      </c>
      <c r="C796" t="str">
        <f t="shared" si="12"/>
        <v>LHT-Pole3023</v>
      </c>
      <c r="D796" s="210">
        <v>-3.77696886764915</v>
      </c>
      <c r="E796" s="211">
        <v>103.556483959766</v>
      </c>
      <c r="G796" s="209"/>
    </row>
    <row r="797" spans="1:7" x14ac:dyDescent="0.25">
      <c r="A797" s="8">
        <v>3022</v>
      </c>
      <c r="B797" s="8" t="s">
        <v>3038</v>
      </c>
      <c r="C797" t="str">
        <f t="shared" si="12"/>
        <v>LHT-Pole3022</v>
      </c>
      <c r="D797" s="210">
        <v>-3.77698361542258</v>
      </c>
      <c r="E797" s="211">
        <v>103.556853456642</v>
      </c>
      <c r="G797" s="209"/>
    </row>
    <row r="798" spans="1:7" x14ac:dyDescent="0.25">
      <c r="A798" s="8">
        <v>3021</v>
      </c>
      <c r="B798" s="8" t="s">
        <v>3038</v>
      </c>
      <c r="C798" t="str">
        <f t="shared" si="12"/>
        <v>LHT-Pole3021</v>
      </c>
      <c r="D798" s="210">
        <v>-3.77689748647447</v>
      </c>
      <c r="E798" s="211">
        <v>103.557032715809</v>
      </c>
      <c r="G798" s="209"/>
    </row>
    <row r="799" spans="1:7" x14ac:dyDescent="0.25">
      <c r="A799" s="8">
        <v>3020</v>
      </c>
      <c r="B799" s="8" t="s">
        <v>3038</v>
      </c>
      <c r="C799" t="str">
        <f t="shared" si="12"/>
        <v>LHT-Pole3020</v>
      </c>
      <c r="D799" s="210">
        <v>-3.7768975867407102</v>
      </c>
      <c r="E799" s="211">
        <v>103.55739538539299</v>
      </c>
      <c r="G799" s="209"/>
    </row>
    <row r="800" spans="1:7" x14ac:dyDescent="0.25">
      <c r="A800" s="8">
        <v>3019</v>
      </c>
      <c r="B800" s="8" t="s">
        <v>3038</v>
      </c>
      <c r="C800" t="str">
        <f t="shared" si="12"/>
        <v>LHT-Pole3019</v>
      </c>
      <c r="D800" s="210">
        <v>-3.7769909893092</v>
      </c>
      <c r="E800" s="211">
        <v>103.55761954683101</v>
      </c>
      <c r="G800" s="209"/>
    </row>
    <row r="801" spans="1:7" x14ac:dyDescent="0.25">
      <c r="A801" s="8">
        <v>3018</v>
      </c>
      <c r="B801" s="8" t="s">
        <v>3038</v>
      </c>
      <c r="C801" t="str">
        <f t="shared" si="12"/>
        <v>LHT-Pole3018</v>
      </c>
      <c r="D801" s="210">
        <v>-3.77698361542258</v>
      </c>
      <c r="E801" s="211">
        <v>103.557979190457</v>
      </c>
      <c r="G801" s="209"/>
    </row>
    <row r="802" spans="1:7" x14ac:dyDescent="0.25">
      <c r="A802" s="8">
        <v>3017</v>
      </c>
      <c r="B802" s="8" t="s">
        <v>3038</v>
      </c>
      <c r="C802" t="str">
        <f t="shared" si="12"/>
        <v>LHT-Pole3017</v>
      </c>
      <c r="D802" s="210">
        <v>-3.7770032791201</v>
      </c>
      <c r="E802" s="211">
        <v>103.558331444145</v>
      </c>
      <c r="G802" s="209"/>
    </row>
    <row r="803" spans="1:7" x14ac:dyDescent="0.25">
      <c r="A803" s="8">
        <v>3016</v>
      </c>
      <c r="B803" s="8" t="s">
        <v>3038</v>
      </c>
      <c r="C803" t="str">
        <f t="shared" si="12"/>
        <v>LHT-Pole3016</v>
      </c>
      <c r="D803" s="210">
        <v>-3.7770032791201</v>
      </c>
      <c r="E803" s="211">
        <v>103.55860733514599</v>
      </c>
      <c r="G803" s="209"/>
    </row>
    <row r="804" spans="1:7" x14ac:dyDescent="0.25">
      <c r="A804" s="8">
        <v>3015</v>
      </c>
      <c r="B804" s="8" t="s">
        <v>3038</v>
      </c>
      <c r="C804" t="str">
        <f t="shared" si="12"/>
        <v>LHT-Pole3015</v>
      </c>
      <c r="D804" s="210">
        <v>-3.77699836319576</v>
      </c>
      <c r="E804" s="211">
        <v>103.558927565771</v>
      </c>
      <c r="G804" s="209"/>
    </row>
    <row r="805" spans="1:7" x14ac:dyDescent="0.25">
      <c r="A805" s="8">
        <v>3014</v>
      </c>
      <c r="B805" s="8" t="s">
        <v>3038</v>
      </c>
      <c r="C805" t="str">
        <f t="shared" si="12"/>
        <v>LHT-Pole3014</v>
      </c>
      <c r="D805" s="210">
        <v>-3.77698461662624</v>
      </c>
      <c r="E805" s="211">
        <v>103.559219010148</v>
      </c>
      <c r="G805" s="209"/>
    </row>
    <row r="806" spans="1:7" x14ac:dyDescent="0.25">
      <c r="A806" s="8">
        <v>3013</v>
      </c>
      <c r="B806" s="8" t="s">
        <v>3038</v>
      </c>
      <c r="C806" t="str">
        <f t="shared" si="12"/>
        <v>LHT-Pole3013</v>
      </c>
      <c r="D806" s="210">
        <v>-3.7769737835736601</v>
      </c>
      <c r="E806" s="211">
        <v>103.559600050085</v>
      </c>
      <c r="G806" s="209"/>
    </row>
    <row r="807" spans="1:7" x14ac:dyDescent="0.25">
      <c r="A807" s="8">
        <v>3012</v>
      </c>
      <c r="B807" s="8" t="s">
        <v>3038</v>
      </c>
      <c r="C807" t="str">
        <f t="shared" si="12"/>
        <v>LHT-Pole3012</v>
      </c>
      <c r="D807" s="210">
        <v>-3.77695903580006</v>
      </c>
      <c r="E807" s="211">
        <v>103.56006068952399</v>
      </c>
      <c r="G807" s="209"/>
    </row>
    <row r="808" spans="1:7" x14ac:dyDescent="0.25">
      <c r="A808" s="8">
        <v>3011</v>
      </c>
      <c r="B808" s="8" t="s">
        <v>3038</v>
      </c>
      <c r="C808" t="str">
        <f t="shared" si="12"/>
        <v>LHT-Pole3011</v>
      </c>
      <c r="D808" s="210">
        <v>-3.7768484274901102</v>
      </c>
      <c r="E808" s="211">
        <v>103.560444966275</v>
      </c>
      <c r="G808" s="209"/>
    </row>
    <row r="809" spans="1:7" x14ac:dyDescent="0.25">
      <c r="A809" s="8">
        <v>3010</v>
      </c>
      <c r="B809" s="8" t="s">
        <v>3038</v>
      </c>
      <c r="C809" t="str">
        <f t="shared" si="12"/>
        <v>LHT-Pole3010</v>
      </c>
      <c r="D809" s="210">
        <v>-3.7765977152686898</v>
      </c>
      <c r="E809" s="211">
        <v>103.560747953713</v>
      </c>
      <c r="G809" s="209"/>
    </row>
    <row r="810" spans="1:7" x14ac:dyDescent="0.25">
      <c r="A810" s="8">
        <v>3009</v>
      </c>
      <c r="B810" s="8" t="s">
        <v>3038</v>
      </c>
      <c r="C810" t="str">
        <f t="shared" si="12"/>
        <v>LHT-Pole3009</v>
      </c>
      <c r="D810" s="210">
        <v>-3.7764846489490602</v>
      </c>
      <c r="E810" s="211">
        <v>103.56100167490099</v>
      </c>
      <c r="G810" s="209"/>
    </row>
    <row r="811" spans="1:7" x14ac:dyDescent="0.25">
      <c r="A811" s="8">
        <v>3008</v>
      </c>
      <c r="B811" s="8" t="s">
        <v>3038</v>
      </c>
      <c r="C811" t="str">
        <f t="shared" si="12"/>
        <v>LHT-Pole3008</v>
      </c>
      <c r="D811" s="210">
        <v>-3.77633225519061</v>
      </c>
      <c r="E811" s="211">
        <v>103.561280029214</v>
      </c>
      <c r="G811" s="209"/>
    </row>
    <row r="812" spans="1:7" x14ac:dyDescent="0.25">
      <c r="A812" s="8">
        <v>3007</v>
      </c>
      <c r="B812" s="8" t="s">
        <v>3038</v>
      </c>
      <c r="C812" t="str">
        <f t="shared" si="12"/>
        <v>LHT-Pole3007</v>
      </c>
      <c r="D812" s="210">
        <v>-3.7760643370665301</v>
      </c>
      <c r="E812" s="211">
        <v>103.561578090027</v>
      </c>
      <c r="G812" s="209"/>
    </row>
    <row r="813" spans="1:7" x14ac:dyDescent="0.25">
      <c r="A813" s="8">
        <v>3006</v>
      </c>
      <c r="B813" s="8" t="s">
        <v>3038</v>
      </c>
      <c r="C813" t="str">
        <f t="shared" si="12"/>
        <v>LHT-Pole3006</v>
      </c>
      <c r="D813" s="210">
        <v>-3.7759438967819698</v>
      </c>
      <c r="E813" s="211">
        <v>103.561516507215</v>
      </c>
      <c r="G813" s="209"/>
    </row>
    <row r="814" spans="1:7" x14ac:dyDescent="0.25">
      <c r="A814" s="8">
        <v>3005</v>
      </c>
      <c r="B814" s="8" t="s">
        <v>3038</v>
      </c>
      <c r="C814" t="str">
        <f t="shared" si="12"/>
        <v>LHT-Pole3005</v>
      </c>
      <c r="D814" s="210">
        <v>-3.77578904958831</v>
      </c>
      <c r="E814" s="211">
        <v>103.561798951445</v>
      </c>
      <c r="G814" s="209"/>
    </row>
    <row r="815" spans="1:7" x14ac:dyDescent="0.25">
      <c r="A815" s="8">
        <v>3004</v>
      </c>
      <c r="B815" s="8" t="s">
        <v>3038</v>
      </c>
      <c r="C815" t="str">
        <f t="shared" si="12"/>
        <v>LHT-Pole3004</v>
      </c>
      <c r="D815" s="210">
        <v>-3.77552571669509</v>
      </c>
      <c r="E815" s="211">
        <v>103.56197278689601</v>
      </c>
      <c r="G815" s="209"/>
    </row>
    <row r="816" spans="1:7" x14ac:dyDescent="0.25">
      <c r="A816" s="8">
        <v>3003</v>
      </c>
      <c r="B816" s="8" t="s">
        <v>3038</v>
      </c>
      <c r="C816" t="str">
        <f t="shared" si="12"/>
        <v>LHT-Pole3003</v>
      </c>
      <c r="D816" s="210">
        <v>-3.7752358240601498</v>
      </c>
      <c r="E816" s="211">
        <v>103.562098259365</v>
      </c>
      <c r="G816" s="209"/>
    </row>
    <row r="817" spans="1:7" x14ac:dyDescent="0.25">
      <c r="A817" s="8">
        <v>3002</v>
      </c>
      <c r="B817" s="8" t="s">
        <v>3038</v>
      </c>
      <c r="C817" t="str">
        <f t="shared" si="12"/>
        <v>LHT-Pole3002</v>
      </c>
      <c r="D817" s="210">
        <v>-3.7749828318719501</v>
      </c>
      <c r="E817" s="211">
        <v>103.56216928502801</v>
      </c>
      <c r="G817" s="209"/>
    </row>
    <row r="818" spans="1:7" x14ac:dyDescent="0.25">
      <c r="A818" s="8">
        <v>3001</v>
      </c>
      <c r="B818" s="8" t="s">
        <v>3038</v>
      </c>
      <c r="C818" t="str">
        <f t="shared" si="12"/>
        <v>LHT-Pole3001</v>
      </c>
      <c r="D818" s="210">
        <v>-3.7748260074626998</v>
      </c>
      <c r="E818" s="211">
        <v>103.562272360968</v>
      </c>
      <c r="G818" s="209"/>
    </row>
    <row r="819" spans="1:7" x14ac:dyDescent="0.25">
      <c r="A819" s="8">
        <v>3000</v>
      </c>
      <c r="B819" s="8" t="s">
        <v>3038</v>
      </c>
      <c r="C819" t="str">
        <f t="shared" si="12"/>
        <v>LHT-Pole3000</v>
      </c>
      <c r="D819" s="210">
        <v>-3.77498346230121</v>
      </c>
      <c r="E819" s="211">
        <v>103.56254572703</v>
      </c>
      <c r="G819" s="209"/>
    </row>
    <row r="820" spans="1:7" x14ac:dyDescent="0.25">
      <c r="A820" s="8">
        <v>2999</v>
      </c>
      <c r="B820" s="8" t="s">
        <v>3038</v>
      </c>
      <c r="C820" t="str">
        <f t="shared" si="12"/>
        <v>LHT-Pole2999</v>
      </c>
      <c r="D820" s="210">
        <v>-3.7751796583660502</v>
      </c>
      <c r="E820" s="211">
        <v>103.562790988388</v>
      </c>
      <c r="G820" s="209"/>
    </row>
    <row r="821" spans="1:7" x14ac:dyDescent="0.25">
      <c r="A821" s="8">
        <v>2998</v>
      </c>
      <c r="B821" s="8" t="s">
        <v>3038</v>
      </c>
      <c r="C821" t="str">
        <f t="shared" si="12"/>
        <v>LHT-Pole2998</v>
      </c>
      <c r="D821" s="210">
        <v>-3.7754645934431998</v>
      </c>
      <c r="E821" s="211">
        <v>103.563073320718</v>
      </c>
      <c r="G821" s="209"/>
    </row>
    <row r="822" spans="1:7" x14ac:dyDescent="0.25">
      <c r="A822" s="8">
        <v>2997</v>
      </c>
      <c r="B822" s="8" t="s">
        <v>3038</v>
      </c>
      <c r="C822" t="str">
        <f t="shared" si="12"/>
        <v>LHT-Pole2997</v>
      </c>
      <c r="D822" s="210">
        <v>-3.7754031442780698</v>
      </c>
      <c r="E822" s="211">
        <v>103.563366454906</v>
      </c>
      <c r="G822" s="209"/>
    </row>
    <row r="823" spans="1:7" x14ac:dyDescent="0.25">
      <c r="A823" s="8">
        <v>2996</v>
      </c>
      <c r="B823" s="8" t="s">
        <v>3038</v>
      </c>
      <c r="C823" t="str">
        <f t="shared" si="12"/>
        <v>LHT-Pole2996</v>
      </c>
      <c r="D823" s="210">
        <v>-3.77546213547667</v>
      </c>
      <c r="E823" s="211">
        <v>103.56360046959399</v>
      </c>
      <c r="G823" s="209"/>
    </row>
    <row r="824" spans="1:7" x14ac:dyDescent="0.25">
      <c r="A824" s="8">
        <v>2995</v>
      </c>
      <c r="B824" s="8" t="s">
        <v>3038</v>
      </c>
      <c r="C824" t="str">
        <f t="shared" si="12"/>
        <v>LHT-Pole2995</v>
      </c>
      <c r="D824" s="210">
        <v>-3.7757300537865999</v>
      </c>
      <c r="E824" s="211">
        <v>103.56361278615699</v>
      </c>
      <c r="G824" s="209"/>
    </row>
    <row r="825" spans="1:7" x14ac:dyDescent="0.25">
      <c r="A825" s="8">
        <v>2994</v>
      </c>
      <c r="B825" s="8" t="s">
        <v>3038</v>
      </c>
      <c r="C825" t="str">
        <f t="shared" si="12"/>
        <v>LHT-Pole2994</v>
      </c>
      <c r="D825" s="210">
        <v>-3.7760790848553198</v>
      </c>
      <c r="E825" s="211">
        <v>103.563583226407</v>
      </c>
      <c r="G825" s="209"/>
    </row>
    <row r="826" spans="1:7" x14ac:dyDescent="0.25">
      <c r="A826" s="8">
        <v>2993</v>
      </c>
      <c r="B826" s="8" t="s">
        <v>3038</v>
      </c>
      <c r="C826" t="str">
        <f t="shared" si="12"/>
        <v>LHT-Pole2993</v>
      </c>
      <c r="D826" s="210">
        <v>-3.7763300000000002</v>
      </c>
      <c r="E826" s="211">
        <v>103.56359999999999</v>
      </c>
      <c r="G826" s="209"/>
    </row>
    <row r="827" spans="1:7" x14ac:dyDescent="0.25">
      <c r="A827" s="8">
        <v>2992</v>
      </c>
      <c r="B827" s="8" t="s">
        <v>3038</v>
      </c>
      <c r="C827" t="str">
        <f t="shared" si="12"/>
        <v>LHT-Pole2992</v>
      </c>
      <c r="D827" s="210">
        <v>-3.7745924090643799</v>
      </c>
      <c r="E827" s="211">
        <v>103.562583759959</v>
      </c>
      <c r="G827" s="209"/>
    </row>
    <row r="828" spans="1:7" x14ac:dyDescent="0.25">
      <c r="A828" s="8">
        <v>2991</v>
      </c>
      <c r="B828" s="8" t="s">
        <v>3038</v>
      </c>
      <c r="C828" t="str">
        <f t="shared" si="12"/>
        <v>LHT-Pole2991</v>
      </c>
      <c r="D828" s="210">
        <v>-3.7744052156786498</v>
      </c>
      <c r="E828" s="211">
        <v>103.56283786975099</v>
      </c>
      <c r="G828" s="209"/>
    </row>
    <row r="829" spans="1:7" x14ac:dyDescent="0.25">
      <c r="A829" s="8">
        <v>2990</v>
      </c>
      <c r="B829" s="8" t="s">
        <v>3038</v>
      </c>
      <c r="C829" t="str">
        <f t="shared" si="12"/>
        <v>LHT-Pole2990</v>
      </c>
      <c r="D829" s="210">
        <v>-3.7742180221758099</v>
      </c>
      <c r="E829" s="211">
        <v>103.563091979448</v>
      </c>
      <c r="G829" s="209"/>
    </row>
    <row r="830" spans="1:7" x14ac:dyDescent="0.25">
      <c r="A830" s="8">
        <v>2989</v>
      </c>
      <c r="B830" s="8" t="s">
        <v>3038</v>
      </c>
      <c r="C830" t="str">
        <f t="shared" si="12"/>
        <v>LHT-Pole2989</v>
      </c>
      <c r="D830" s="210">
        <v>-3.7740217837586401</v>
      </c>
      <c r="E830" s="211">
        <v>103.56333694073101</v>
      </c>
      <c r="G830" s="209"/>
    </row>
    <row r="831" spans="1:7" x14ac:dyDescent="0.25">
      <c r="A831" s="8">
        <v>2988</v>
      </c>
      <c r="B831" s="8" t="s">
        <v>3038</v>
      </c>
      <c r="C831" t="str">
        <f t="shared" si="12"/>
        <v>LHT-Pole2988</v>
      </c>
      <c r="D831" s="210">
        <v>-3.7737635803937599</v>
      </c>
      <c r="E831" s="211">
        <v>103.563519227838</v>
      </c>
      <c r="G831" s="209"/>
    </row>
    <row r="832" spans="1:7" x14ac:dyDescent="0.25">
      <c r="A832" s="8">
        <v>2987</v>
      </c>
      <c r="B832" s="8" t="s">
        <v>3038</v>
      </c>
      <c r="C832" t="str">
        <f t="shared" si="12"/>
        <v>LHT-Pole2987</v>
      </c>
      <c r="D832" s="210">
        <v>-3.77350537694773</v>
      </c>
      <c r="E832" s="211">
        <v>103.563701514824</v>
      </c>
      <c r="G832" s="209"/>
    </row>
    <row r="833" spans="1:7" x14ac:dyDescent="0.25">
      <c r="A833" s="8">
        <v>2986</v>
      </c>
      <c r="B833" s="8" t="s">
        <v>3038</v>
      </c>
      <c r="C833" t="str">
        <f t="shared" si="12"/>
        <v>LHT-Pole2986</v>
      </c>
      <c r="D833" s="210">
        <v>-3.7732471734205499</v>
      </c>
      <c r="E833" s="211">
        <v>103.56388380168799</v>
      </c>
      <c r="G833" s="209"/>
    </row>
    <row r="834" spans="1:7" x14ac:dyDescent="0.25">
      <c r="A834" s="8">
        <v>2985</v>
      </c>
      <c r="B834" s="8" t="s">
        <v>3038</v>
      </c>
      <c r="C834" t="str">
        <f t="shared" ref="C834:C897" si="13">B834 &amp; "-Pole" &amp; A834</f>
        <v>LHT-Pole2985</v>
      </c>
      <c r="D834" s="210">
        <v>-3.7729837946143401</v>
      </c>
      <c r="E834" s="211">
        <v>103.564056560038</v>
      </c>
      <c r="G834" s="209"/>
    </row>
    <row r="835" spans="1:7" x14ac:dyDescent="0.25">
      <c r="A835" s="8">
        <v>2984</v>
      </c>
      <c r="B835" s="8" t="s">
        <v>3038</v>
      </c>
      <c r="C835" t="str">
        <f t="shared" si="13"/>
        <v>LHT-Pole2984</v>
      </c>
      <c r="D835" s="210">
        <v>-3.7726891879295001</v>
      </c>
      <c r="E835" s="211">
        <v>103.564171822723</v>
      </c>
      <c r="G835" s="209"/>
    </row>
    <row r="836" spans="1:7" x14ac:dyDescent="0.25">
      <c r="A836" s="8">
        <v>2983</v>
      </c>
      <c r="B836" s="8" t="s">
        <v>3038</v>
      </c>
      <c r="C836" t="str">
        <f t="shared" si="13"/>
        <v>LHT-Pole2983</v>
      </c>
      <c r="D836" s="210">
        <v>-3.7723945811975801</v>
      </c>
      <c r="E836" s="211">
        <v>103.564287085299</v>
      </c>
      <c r="G836" s="209"/>
    </row>
    <row r="837" spans="1:7" x14ac:dyDescent="0.25">
      <c r="A837" s="8">
        <v>2982</v>
      </c>
      <c r="B837" s="8" t="s">
        <v>3038</v>
      </c>
      <c r="C837" t="str">
        <f t="shared" si="13"/>
        <v>LHT-Pole2982</v>
      </c>
      <c r="D837" s="210">
        <v>-3.7721167562190199</v>
      </c>
      <c r="E837" s="211">
        <v>103.564432716002</v>
      </c>
      <c r="G837" s="209"/>
    </row>
    <row r="838" spans="1:7" x14ac:dyDescent="0.25">
      <c r="A838" s="8">
        <v>2981</v>
      </c>
      <c r="B838" s="8" t="s">
        <v>3038</v>
      </c>
      <c r="C838" t="str">
        <f t="shared" si="13"/>
        <v>LHT-Pole2981</v>
      </c>
      <c r="D838" s="210">
        <v>-3.7718612422640598</v>
      </c>
      <c r="E838" s="211">
        <v>103.564618720602</v>
      </c>
      <c r="G838" s="209"/>
    </row>
    <row r="839" spans="1:7" x14ac:dyDescent="0.25">
      <c r="A839" s="8">
        <v>2980</v>
      </c>
      <c r="B839" s="8" t="s">
        <v>3038</v>
      </c>
      <c r="C839" t="str">
        <f t="shared" si="13"/>
        <v>LHT-Pole2980</v>
      </c>
      <c r="D839" s="210">
        <v>-3.77160212552953</v>
      </c>
      <c r="E839" s="211">
        <v>103.564792905096</v>
      </c>
      <c r="G839" s="209"/>
    </row>
    <row r="840" spans="1:7" x14ac:dyDescent="0.25">
      <c r="A840" s="8">
        <v>2979</v>
      </c>
      <c r="B840" s="8" t="s">
        <v>3038</v>
      </c>
      <c r="C840" t="str">
        <f t="shared" si="13"/>
        <v>LHT-Pole2979</v>
      </c>
      <c r="D840" s="210">
        <v>-3.77128586483978</v>
      </c>
      <c r="E840" s="211">
        <v>103.56477960767199</v>
      </c>
      <c r="G840" s="209"/>
    </row>
    <row r="841" spans="1:7" x14ac:dyDescent="0.25">
      <c r="A841" s="8">
        <v>2978</v>
      </c>
      <c r="B841" s="8" t="s">
        <v>3038</v>
      </c>
      <c r="C841" t="str">
        <f t="shared" si="13"/>
        <v>LHT-Pole2978</v>
      </c>
      <c r="D841" s="210">
        <v>-3.7709708522521801</v>
      </c>
      <c r="E841" s="211">
        <v>103.56477863053701</v>
      </c>
      <c r="G841" s="209"/>
    </row>
    <row r="842" spans="1:7" x14ac:dyDescent="0.25">
      <c r="A842" s="8">
        <v>2977</v>
      </c>
      <c r="B842" s="8" t="s">
        <v>3038</v>
      </c>
      <c r="C842" t="str">
        <f t="shared" si="13"/>
        <v>LHT-Pole2977</v>
      </c>
      <c r="D842" s="210">
        <v>-3.7706636266976701</v>
      </c>
      <c r="E842" s="211">
        <v>103.56485452128901</v>
      </c>
      <c r="G842" s="209"/>
    </row>
    <row r="843" spans="1:7" x14ac:dyDescent="0.25">
      <c r="A843" s="8">
        <v>2976</v>
      </c>
      <c r="B843" s="8" t="s">
        <v>3038</v>
      </c>
      <c r="C843" t="str">
        <f t="shared" si="13"/>
        <v>LHT-Pole2976</v>
      </c>
      <c r="D843" s="210">
        <v>-3.7703564011139599</v>
      </c>
      <c r="E843" s="211">
        <v>103.56493041194901</v>
      </c>
      <c r="G843" s="209"/>
    </row>
    <row r="844" spans="1:7" x14ac:dyDescent="0.25">
      <c r="A844" s="8">
        <v>2975</v>
      </c>
      <c r="B844" s="8" t="s">
        <v>3038</v>
      </c>
      <c r="C844" t="str">
        <f t="shared" si="13"/>
        <v>LHT-Pole2975</v>
      </c>
      <c r="D844" s="210">
        <v>-3.7700759316071699</v>
      </c>
      <c r="E844" s="211">
        <v>103.565074628698</v>
      </c>
      <c r="G844" s="209"/>
    </row>
    <row r="845" spans="1:7" x14ac:dyDescent="0.25">
      <c r="A845" s="8">
        <v>2974</v>
      </c>
      <c r="B845" s="8" t="s">
        <v>3038</v>
      </c>
      <c r="C845" t="str">
        <f t="shared" si="13"/>
        <v>LHT-Pole2974</v>
      </c>
      <c r="D845" s="210">
        <v>-3.7697828347756102</v>
      </c>
      <c r="E845" s="211">
        <v>103.56519047409699</v>
      </c>
      <c r="G845" s="209"/>
    </row>
    <row r="846" spans="1:7" x14ac:dyDescent="0.25">
      <c r="A846" s="8">
        <v>2973</v>
      </c>
      <c r="B846" s="8" t="s">
        <v>3038</v>
      </c>
      <c r="C846" t="str">
        <f t="shared" si="13"/>
        <v>LHT-Pole2973</v>
      </c>
      <c r="D846" s="210">
        <v>-3.7694760585315099</v>
      </c>
      <c r="E846" s="211">
        <v>103.565268145359</v>
      </c>
      <c r="G846" s="209"/>
    </row>
    <row r="847" spans="1:7" x14ac:dyDescent="0.25">
      <c r="A847" s="8">
        <v>2972</v>
      </c>
      <c r="B847" s="8" t="s">
        <v>3038</v>
      </c>
      <c r="C847" t="str">
        <f t="shared" si="13"/>
        <v>LHT-Pole2972</v>
      </c>
      <c r="D847" s="210">
        <v>-3.76916508967388</v>
      </c>
      <c r="E847" s="211">
        <v>103.565325944607</v>
      </c>
      <c r="G847" s="209"/>
    </row>
    <row r="848" spans="1:7" x14ac:dyDescent="0.25">
      <c r="A848" s="8">
        <v>2971</v>
      </c>
      <c r="B848" s="8" t="s">
        <v>3038</v>
      </c>
      <c r="C848" t="str">
        <f t="shared" si="13"/>
        <v>LHT-Pole2971</v>
      </c>
      <c r="D848" s="210">
        <v>-3.7688770151668698</v>
      </c>
      <c r="E848" s="211">
        <v>103.565433287845</v>
      </c>
      <c r="G848" s="209"/>
    </row>
    <row r="849" spans="1:7" x14ac:dyDescent="0.25">
      <c r="A849" s="8">
        <v>2970</v>
      </c>
      <c r="B849" s="8" t="s">
        <v>3038</v>
      </c>
      <c r="C849" t="str">
        <f t="shared" si="13"/>
        <v>LHT-Pole2970</v>
      </c>
      <c r="D849" s="210">
        <v>-3.7685804538079801</v>
      </c>
      <c r="E849" s="211">
        <v>103.565501399374</v>
      </c>
      <c r="G849" s="209"/>
    </row>
    <row r="850" spans="1:7" x14ac:dyDescent="0.25">
      <c r="A850" s="8">
        <v>2969</v>
      </c>
      <c r="B850" s="8" t="s">
        <v>3038</v>
      </c>
      <c r="C850" t="str">
        <f t="shared" si="13"/>
        <v>LHT-Pole2969</v>
      </c>
      <c r="D850" s="210">
        <v>-3.7682658739522301</v>
      </c>
      <c r="E850" s="211">
        <v>103.56546636217701</v>
      </c>
      <c r="G850" s="209"/>
    </row>
    <row r="851" spans="1:7" x14ac:dyDescent="0.25">
      <c r="A851" s="8">
        <v>2968</v>
      </c>
      <c r="B851" s="8" t="s">
        <v>3038</v>
      </c>
      <c r="C851" t="str">
        <f t="shared" si="13"/>
        <v>LHT-Pole2968</v>
      </c>
      <c r="D851" s="210">
        <v>-3.7679507725289101</v>
      </c>
      <c r="E851" s="211">
        <v>103.565437146645</v>
      </c>
      <c r="G851" s="209"/>
    </row>
    <row r="852" spans="1:7" x14ac:dyDescent="0.25">
      <c r="A852" s="8">
        <v>2967</v>
      </c>
      <c r="B852" s="8" t="s">
        <v>3038</v>
      </c>
      <c r="C852" t="str">
        <f t="shared" si="13"/>
        <v>LHT-Pole2967</v>
      </c>
      <c r="D852" s="210">
        <v>-3.76763746449994</v>
      </c>
      <c r="E852" s="211">
        <v>103.565448576352</v>
      </c>
      <c r="G852" s="209"/>
    </row>
    <row r="853" spans="1:7" x14ac:dyDescent="0.25">
      <c r="A853" s="8">
        <v>2966</v>
      </c>
      <c r="B853" s="8" t="s">
        <v>3038</v>
      </c>
      <c r="C853" t="str">
        <f t="shared" si="13"/>
        <v>LHT-Pole2966</v>
      </c>
      <c r="D853" s="210">
        <v>-3.76733765432903</v>
      </c>
      <c r="E853" s="211">
        <v>103.565540451251</v>
      </c>
      <c r="G853" s="209"/>
    </row>
    <row r="854" spans="1:7" x14ac:dyDescent="0.25">
      <c r="A854" s="8">
        <v>2965</v>
      </c>
      <c r="B854" s="8" t="s">
        <v>3038</v>
      </c>
      <c r="C854" t="str">
        <f t="shared" si="13"/>
        <v>LHT-Pole2965</v>
      </c>
      <c r="D854" s="210">
        <v>-3.76706409703751</v>
      </c>
      <c r="E854" s="211">
        <v>103.565698998507</v>
      </c>
      <c r="G854" s="209"/>
    </row>
    <row r="855" spans="1:7" x14ac:dyDescent="0.25">
      <c r="A855" s="8">
        <v>2964</v>
      </c>
      <c r="B855" s="8" t="s">
        <v>3038</v>
      </c>
      <c r="C855" t="str">
        <f t="shared" si="13"/>
        <v>LHT-Pole2964</v>
      </c>
      <c r="D855" s="210">
        <v>-3.7668265519682298</v>
      </c>
      <c r="E855" s="211">
        <v>103.565906358749</v>
      </c>
      <c r="G855" s="209"/>
    </row>
    <row r="856" spans="1:7" x14ac:dyDescent="0.25">
      <c r="A856" s="8">
        <v>2963</v>
      </c>
      <c r="B856" s="8" t="s">
        <v>3038</v>
      </c>
      <c r="C856" t="str">
        <f t="shared" si="13"/>
        <v>LHT-Pole2963</v>
      </c>
      <c r="D856" s="210">
        <v>-3.76660168896924</v>
      </c>
      <c r="E856" s="211">
        <v>103.56612811056399</v>
      </c>
      <c r="G856" s="209"/>
    </row>
    <row r="857" spans="1:7" x14ac:dyDescent="0.25">
      <c r="A857" s="8">
        <v>2962</v>
      </c>
      <c r="B857" s="8" t="s">
        <v>3038</v>
      </c>
      <c r="C857" t="str">
        <f t="shared" si="13"/>
        <v>LHT-Pole2962</v>
      </c>
      <c r="D857" s="210">
        <v>-3.7663756144711402</v>
      </c>
      <c r="E857" s="211">
        <v>103.56634866514101</v>
      </c>
      <c r="G857" s="209"/>
    </row>
    <row r="858" spans="1:7" x14ac:dyDescent="0.25">
      <c r="A858" s="8">
        <v>2961</v>
      </c>
      <c r="B858" s="8" t="s">
        <v>3038</v>
      </c>
      <c r="C858" t="str">
        <f t="shared" si="13"/>
        <v>LHT-Pole2961</v>
      </c>
      <c r="D858" s="210">
        <v>-3.7661511364198299</v>
      </c>
      <c r="E858" s="211">
        <v>103.566570799712</v>
      </c>
      <c r="G858" s="209"/>
    </row>
    <row r="859" spans="1:7" x14ac:dyDescent="0.25">
      <c r="A859" s="8">
        <v>2960</v>
      </c>
      <c r="B859" s="8" t="s">
        <v>3038</v>
      </c>
      <c r="C859" t="str">
        <f t="shared" si="13"/>
        <v>LHT-Pole2960</v>
      </c>
      <c r="D859" s="210">
        <v>-3.76593017286485</v>
      </c>
      <c r="E859" s="211">
        <v>103.56679643565801</v>
      </c>
      <c r="G859" s="209"/>
    </row>
    <row r="860" spans="1:7" x14ac:dyDescent="0.25">
      <c r="A860" s="8">
        <v>2959</v>
      </c>
      <c r="B860" s="8" t="s">
        <v>3038</v>
      </c>
      <c r="C860" t="str">
        <f t="shared" si="13"/>
        <v>LHT-Pole2959</v>
      </c>
      <c r="D860" s="210">
        <v>-3.7657010804273501</v>
      </c>
      <c r="E860" s="211">
        <v>103.567013875011</v>
      </c>
      <c r="G860" s="209"/>
    </row>
    <row r="861" spans="1:7" x14ac:dyDescent="0.25">
      <c r="A861" s="8">
        <v>2958</v>
      </c>
      <c r="B861" s="8" t="s">
        <v>3038</v>
      </c>
      <c r="C861" t="str">
        <f t="shared" si="13"/>
        <v>LHT-Pole2958</v>
      </c>
      <c r="D861" s="210">
        <v>-3.7654683495792498</v>
      </c>
      <c r="E861" s="211">
        <v>103.567227463496</v>
      </c>
      <c r="G861" s="209"/>
    </row>
    <row r="862" spans="1:7" x14ac:dyDescent="0.25">
      <c r="A862" s="8">
        <v>2957</v>
      </c>
      <c r="B862" s="8" t="s">
        <v>3038</v>
      </c>
      <c r="C862" t="str">
        <f t="shared" si="13"/>
        <v>LHT-Pole2957</v>
      </c>
      <c r="D862" s="210">
        <v>-3.76546304904033</v>
      </c>
      <c r="E862" s="211">
        <v>103.567232104609</v>
      </c>
      <c r="G862" s="209"/>
    </row>
    <row r="863" spans="1:7" x14ac:dyDescent="0.25">
      <c r="A863" s="8">
        <v>2956</v>
      </c>
      <c r="B863" s="8" t="s">
        <v>3038</v>
      </c>
      <c r="C863" t="str">
        <f t="shared" si="13"/>
        <v>LHT-Pole2956</v>
      </c>
      <c r="D863" s="210">
        <v>-3.7655718363895998</v>
      </c>
      <c r="E863" s="211">
        <v>103.567562707759</v>
      </c>
      <c r="G863" s="209"/>
    </row>
    <row r="864" spans="1:7" x14ac:dyDescent="0.25">
      <c r="A864" s="8">
        <v>2955</v>
      </c>
      <c r="B864" s="8" t="s">
        <v>3038</v>
      </c>
      <c r="C864" t="str">
        <f t="shared" si="13"/>
        <v>LHT-Pole2955</v>
      </c>
      <c r="D864" s="210">
        <v>-3.7656234542722999</v>
      </c>
      <c r="E864" s="211">
        <v>103.56791742476</v>
      </c>
      <c r="G864" s="209"/>
    </row>
    <row r="865" spans="1:7" x14ac:dyDescent="0.25">
      <c r="A865" s="8">
        <v>2954</v>
      </c>
      <c r="B865" s="8" t="s">
        <v>3038</v>
      </c>
      <c r="C865" t="str">
        <f t="shared" si="13"/>
        <v>LHT-Pole2954</v>
      </c>
      <c r="D865" s="210">
        <v>-3.76566032418665</v>
      </c>
      <c r="E865" s="211">
        <v>103.568242582011</v>
      </c>
      <c r="G865" s="209"/>
    </row>
    <row r="866" spans="1:7" x14ac:dyDescent="0.25">
      <c r="A866" s="8">
        <v>2953</v>
      </c>
      <c r="B866" s="8" t="s">
        <v>3038</v>
      </c>
      <c r="C866" t="str">
        <f t="shared" si="13"/>
        <v>LHT-Pole2953</v>
      </c>
      <c r="D866" s="210">
        <v>-3.7657119420641099</v>
      </c>
      <c r="E866" s="211">
        <v>103.56865641851201</v>
      </c>
      <c r="G866" s="209"/>
    </row>
    <row r="867" spans="1:7" x14ac:dyDescent="0.25">
      <c r="A867" s="8">
        <v>2952</v>
      </c>
      <c r="B867" s="8" t="s">
        <v>3038</v>
      </c>
      <c r="C867" t="str">
        <f t="shared" si="13"/>
        <v>LHT-Pole2952</v>
      </c>
      <c r="D867" s="210">
        <v>-3.7657538694370198</v>
      </c>
      <c r="E867" s="211">
        <v>103.568865436286</v>
      </c>
      <c r="G867" s="209"/>
    </row>
    <row r="868" spans="1:7" x14ac:dyDescent="0.25">
      <c r="A868" s="8">
        <v>2951</v>
      </c>
      <c r="B868" s="8" t="s">
        <v>3038</v>
      </c>
      <c r="C868" t="str">
        <f t="shared" si="13"/>
        <v>LHT-Pole2951</v>
      </c>
      <c r="D868" s="210">
        <v>-3.76575363513679</v>
      </c>
      <c r="E868" s="211">
        <v>103.56922194353</v>
      </c>
      <c r="G868" s="209"/>
    </row>
    <row r="869" spans="1:7" x14ac:dyDescent="0.25">
      <c r="A869" s="8">
        <v>2950</v>
      </c>
      <c r="B869" s="8" t="s">
        <v>3038</v>
      </c>
      <c r="C869" t="str">
        <f t="shared" si="13"/>
        <v>LHT-Pole2950</v>
      </c>
      <c r="D869" s="210">
        <v>-3.7657779936590501</v>
      </c>
      <c r="E869" s="211">
        <v>103.56947477038401</v>
      </c>
      <c r="G869" s="209"/>
    </row>
    <row r="870" spans="1:7" x14ac:dyDescent="0.25">
      <c r="A870" s="8">
        <v>2949</v>
      </c>
      <c r="B870" s="8" t="s">
        <v>3038</v>
      </c>
      <c r="C870" t="str">
        <f t="shared" si="13"/>
        <v>LHT-Pole2949</v>
      </c>
      <c r="D870" s="210">
        <v>-3.7657738891089099</v>
      </c>
      <c r="E870" s="211">
        <v>103.569777148239</v>
      </c>
      <c r="G870" s="209"/>
    </row>
    <row r="871" spans="1:7" x14ac:dyDescent="0.25">
      <c r="A871" s="8">
        <v>2948</v>
      </c>
      <c r="B871" s="8" t="s">
        <v>3038</v>
      </c>
      <c r="C871" t="str">
        <f t="shared" si="13"/>
        <v>LHT-Pole2948</v>
      </c>
      <c r="D871" s="210">
        <v>-3.7657932004601502</v>
      </c>
      <c r="E871" s="211">
        <v>103.570117753665</v>
      </c>
      <c r="G871" s="209"/>
    </row>
    <row r="872" spans="1:7" x14ac:dyDescent="0.25">
      <c r="A872" s="8">
        <v>2947</v>
      </c>
      <c r="B872" s="8" t="s">
        <v>3038</v>
      </c>
      <c r="C872" t="str">
        <f t="shared" si="13"/>
        <v>LHT-Pole2947</v>
      </c>
      <c r="D872" s="210">
        <v>-3.7658234517248599</v>
      </c>
      <c r="E872" s="211">
        <v>103.57040228357</v>
      </c>
      <c r="G872" s="209"/>
    </row>
    <row r="873" spans="1:7" x14ac:dyDescent="0.25">
      <c r="A873" s="8">
        <v>2946</v>
      </c>
      <c r="B873" s="8" t="s">
        <v>3038</v>
      </c>
      <c r="C873" t="str">
        <f t="shared" si="13"/>
        <v>LHT-Pole2946</v>
      </c>
      <c r="D873" s="210">
        <v>-3.76588356183633</v>
      </c>
      <c r="E873" s="211">
        <v>103.57067976583799</v>
      </c>
      <c r="G873" s="209"/>
    </row>
    <row r="874" spans="1:7" x14ac:dyDescent="0.25">
      <c r="A874" s="8">
        <v>2945</v>
      </c>
      <c r="B874" s="8" t="s">
        <v>3038</v>
      </c>
      <c r="C874" t="str">
        <f t="shared" si="13"/>
        <v>LHT-Pole2945</v>
      </c>
      <c r="D874" s="210">
        <v>-3.7659707329772698</v>
      </c>
      <c r="E874" s="211">
        <v>103.570914117942</v>
      </c>
      <c r="G874" s="209"/>
    </row>
    <row r="875" spans="1:7" x14ac:dyDescent="0.25">
      <c r="A875" s="8">
        <v>2944</v>
      </c>
      <c r="B875" s="8" t="s">
        <v>3038</v>
      </c>
      <c r="C875" t="str">
        <f t="shared" si="13"/>
        <v>LHT-Pole2944</v>
      </c>
      <c r="D875" s="210">
        <v>-3.7659495481272298</v>
      </c>
      <c r="E875" s="211">
        <v>103.57123140118399</v>
      </c>
      <c r="G875" s="209"/>
    </row>
    <row r="876" spans="1:7" x14ac:dyDescent="0.25">
      <c r="A876" s="8">
        <v>2943</v>
      </c>
      <c r="B876" s="8" t="s">
        <v>3038</v>
      </c>
      <c r="C876" t="str">
        <f t="shared" si="13"/>
        <v>LHT-Pole2943</v>
      </c>
      <c r="D876" s="210">
        <v>-3.7661287149349301</v>
      </c>
      <c r="E876" s="211">
        <v>103.571178008499</v>
      </c>
      <c r="G876" s="209"/>
    </row>
    <row r="877" spans="1:7" x14ac:dyDescent="0.25">
      <c r="A877" s="8">
        <v>2942</v>
      </c>
      <c r="B877" s="8" t="s">
        <v>3038</v>
      </c>
      <c r="C877" t="str">
        <f t="shared" si="13"/>
        <v>LHT-Pole2942</v>
      </c>
      <c r="D877" s="210">
        <v>-3.7664032121779898</v>
      </c>
      <c r="E877" s="211">
        <v>103.571040111009</v>
      </c>
      <c r="G877" s="209"/>
    </row>
    <row r="878" spans="1:7" x14ac:dyDescent="0.25">
      <c r="A878" s="8">
        <v>2941</v>
      </c>
      <c r="B878" s="8" t="s">
        <v>3038</v>
      </c>
      <c r="C878" t="str">
        <f t="shared" si="13"/>
        <v>LHT-Pole2941</v>
      </c>
      <c r="D878" s="210">
        <v>-3.76668355845946</v>
      </c>
      <c r="E878" s="211">
        <v>103.57091455265</v>
      </c>
      <c r="G878" s="209"/>
    </row>
    <row r="879" spans="1:7" x14ac:dyDescent="0.25">
      <c r="A879" s="8">
        <v>2940</v>
      </c>
      <c r="B879" s="8" t="s">
        <v>3038</v>
      </c>
      <c r="C879" t="str">
        <f t="shared" si="13"/>
        <v>LHT-Pole2940</v>
      </c>
      <c r="D879" s="210">
        <v>-3.7669712700626801</v>
      </c>
      <c r="E879" s="211">
        <v>103.570807204049</v>
      </c>
      <c r="G879" s="209"/>
    </row>
    <row r="880" spans="1:7" x14ac:dyDescent="0.25">
      <c r="A880" s="8">
        <v>2939</v>
      </c>
      <c r="B880" s="8" t="s">
        <v>3038</v>
      </c>
      <c r="C880" t="str">
        <f t="shared" si="13"/>
        <v>LHT-Pole2939</v>
      </c>
      <c r="D880" s="210">
        <v>-3.7672602916325499</v>
      </c>
      <c r="E880" s="211">
        <v>103.57070333257199</v>
      </c>
      <c r="G880" s="209"/>
    </row>
    <row r="881" spans="1:7" x14ac:dyDescent="0.25">
      <c r="A881" s="8">
        <v>2938</v>
      </c>
      <c r="B881" s="8" t="s">
        <v>3038</v>
      </c>
      <c r="C881" t="str">
        <f t="shared" si="13"/>
        <v>LHT-Pole2938</v>
      </c>
      <c r="D881" s="210">
        <v>-3.7675466331469099</v>
      </c>
      <c r="E881" s="211">
        <v>103.570594758822</v>
      </c>
      <c r="G881" s="209"/>
    </row>
    <row r="882" spans="1:7" x14ac:dyDescent="0.25">
      <c r="A882" s="8">
        <v>2937</v>
      </c>
      <c r="B882" s="8" t="s">
        <v>3038</v>
      </c>
      <c r="C882" t="str">
        <f t="shared" si="13"/>
        <v>LHT-Pole2937</v>
      </c>
      <c r="D882" s="210">
        <v>-3.7678474562439201</v>
      </c>
      <c r="E882" s="211">
        <v>103.570538744876</v>
      </c>
      <c r="G882" s="209"/>
    </row>
    <row r="883" spans="1:7" x14ac:dyDescent="0.25">
      <c r="A883" s="8">
        <v>2936</v>
      </c>
      <c r="B883" s="8" t="s">
        <v>3038</v>
      </c>
      <c r="C883" t="str">
        <f t="shared" si="13"/>
        <v>LHT-Pole2936</v>
      </c>
      <c r="D883" s="210">
        <v>-3.7681540802869198</v>
      </c>
      <c r="E883" s="211">
        <v>103.570561458954</v>
      </c>
      <c r="G883" s="209"/>
    </row>
    <row r="884" spans="1:7" x14ac:dyDescent="0.25">
      <c r="A884" s="8">
        <v>2935</v>
      </c>
      <c r="B884" s="8" t="s">
        <v>3038</v>
      </c>
      <c r="C884" t="str">
        <f t="shared" si="13"/>
        <v>LHT-Pole2935</v>
      </c>
      <c r="D884" s="210">
        <v>-3.7684608732440599</v>
      </c>
      <c r="E884" s="211">
        <v>103.570578168232</v>
      </c>
      <c r="G884" s="209"/>
    </row>
    <row r="885" spans="1:7" x14ac:dyDescent="0.25">
      <c r="A885" s="8">
        <v>2934</v>
      </c>
      <c r="B885" s="8" t="s">
        <v>3038</v>
      </c>
      <c r="C885" t="str">
        <f t="shared" si="13"/>
        <v>LHT-Pole2934</v>
      </c>
      <c r="D885" s="210">
        <v>-3.7687683334364102</v>
      </c>
      <c r="E885" s="211">
        <v>103.570582905067</v>
      </c>
      <c r="G885" s="209"/>
    </row>
    <row r="886" spans="1:7" x14ac:dyDescent="0.25">
      <c r="A886" s="8">
        <v>2933</v>
      </c>
      <c r="B886" s="8" t="s">
        <v>3038</v>
      </c>
      <c r="C886" t="str">
        <f t="shared" si="13"/>
        <v>LHT-Pole2933</v>
      </c>
      <c r="D886" s="210">
        <v>-3.7690756549731099</v>
      </c>
      <c r="E886" s="211">
        <v>103.570592610381</v>
      </c>
      <c r="G886" s="209"/>
    </row>
    <row r="887" spans="1:7" x14ac:dyDescent="0.25">
      <c r="A887" s="8">
        <v>2932</v>
      </c>
      <c r="B887" s="8" t="s">
        <v>3038</v>
      </c>
      <c r="C887" t="str">
        <f t="shared" si="13"/>
        <v>LHT-Pole2932</v>
      </c>
      <c r="D887" s="210">
        <v>-3.7693828126659201</v>
      </c>
      <c r="E887" s="211">
        <v>103.57060702441601</v>
      </c>
      <c r="G887" s="209"/>
    </row>
    <row r="888" spans="1:7" x14ac:dyDescent="0.25">
      <c r="A888" s="8">
        <v>2931</v>
      </c>
      <c r="B888" s="8" t="s">
        <v>3038</v>
      </c>
      <c r="C888" t="str">
        <f t="shared" si="13"/>
        <v>LHT-Pole2931</v>
      </c>
      <c r="D888" s="210">
        <v>-3.7696900220461802</v>
      </c>
      <c r="E888" s="211">
        <v>103.570619132174</v>
      </c>
      <c r="G888" s="209"/>
    </row>
    <row r="889" spans="1:7" x14ac:dyDescent="0.25">
      <c r="A889" s="8">
        <v>2930</v>
      </c>
      <c r="B889" s="8" t="s">
        <v>3038</v>
      </c>
      <c r="C889" t="str">
        <f t="shared" si="13"/>
        <v>LHT-Pole2930</v>
      </c>
      <c r="D889" s="210">
        <v>-3.7699975130499701</v>
      </c>
      <c r="E889" s="211">
        <v>103.570621144136</v>
      </c>
      <c r="G889" s="209"/>
    </row>
    <row r="890" spans="1:7" x14ac:dyDescent="0.25">
      <c r="A890" s="8">
        <v>2929</v>
      </c>
      <c r="B890" s="8" t="s">
        <v>3038</v>
      </c>
      <c r="C890" t="str">
        <f t="shared" si="13"/>
        <v>LHT-Pole2929</v>
      </c>
      <c r="D890" s="210">
        <v>-3.77030444134415</v>
      </c>
      <c r="E890" s="211">
        <v>103.57060249672899</v>
      </c>
      <c r="G890" s="209"/>
    </row>
    <row r="891" spans="1:7" x14ac:dyDescent="0.25">
      <c r="A891" s="8">
        <v>2928</v>
      </c>
      <c r="B891" s="8" t="s">
        <v>3038</v>
      </c>
      <c r="C891" t="str">
        <f t="shared" si="13"/>
        <v>LHT-Pole2928</v>
      </c>
      <c r="D891" s="210">
        <v>-3.77060969740588</v>
      </c>
      <c r="E891" s="211">
        <v>103.570566859835</v>
      </c>
      <c r="G891" s="209"/>
    </row>
    <row r="892" spans="1:7" x14ac:dyDescent="0.25">
      <c r="A892" s="8">
        <v>2927</v>
      </c>
      <c r="B892" s="8" t="s">
        <v>3038</v>
      </c>
      <c r="C892" t="str">
        <f t="shared" si="13"/>
        <v>LHT-Pole2927</v>
      </c>
      <c r="D892" s="210">
        <v>-3.7709115763162302</v>
      </c>
      <c r="E892" s="211">
        <v>103.57051019869</v>
      </c>
      <c r="G892" s="209"/>
    </row>
    <row r="893" spans="1:7" x14ac:dyDescent="0.25">
      <c r="A893" s="8">
        <v>2926</v>
      </c>
      <c r="B893" s="8" t="s">
        <v>3038</v>
      </c>
      <c r="C893" t="str">
        <f t="shared" si="13"/>
        <v>LHT-Pole2926</v>
      </c>
      <c r="D893" s="210">
        <v>-3.7712128687475701</v>
      </c>
      <c r="E893" s="211">
        <v>103.570449732908</v>
      </c>
      <c r="G893" s="209"/>
    </row>
    <row r="894" spans="1:7" x14ac:dyDescent="0.25">
      <c r="A894" s="8">
        <v>2925</v>
      </c>
      <c r="B894" s="8" t="s">
        <v>3038</v>
      </c>
      <c r="C894" t="str">
        <f t="shared" si="13"/>
        <v>LHT-Pole2925</v>
      </c>
      <c r="D894" s="210">
        <v>-3.77151732087655</v>
      </c>
      <c r="E894" s="211">
        <v>103.570408151192</v>
      </c>
      <c r="G894" s="209"/>
    </row>
    <row r="895" spans="1:7" x14ac:dyDescent="0.25">
      <c r="A895" s="8">
        <v>2924</v>
      </c>
      <c r="B895" s="8" t="s">
        <v>3038</v>
      </c>
      <c r="C895" t="str">
        <f t="shared" si="13"/>
        <v>LHT-Pole2924</v>
      </c>
      <c r="D895" s="210">
        <v>-3.77182349949716</v>
      </c>
      <c r="E895" s="211">
        <v>103.570380259608</v>
      </c>
      <c r="G895" s="209"/>
    </row>
    <row r="896" spans="1:7" x14ac:dyDescent="0.25">
      <c r="A896" s="8">
        <v>2923</v>
      </c>
      <c r="B896" s="8" t="s">
        <v>3038</v>
      </c>
      <c r="C896" t="str">
        <f t="shared" si="13"/>
        <v>LHT-Pole2923</v>
      </c>
      <c r="D896" s="210">
        <v>-3.77212804754171</v>
      </c>
      <c r="E896" s="211">
        <v>103.5703379504</v>
      </c>
      <c r="G896" s="209"/>
    </row>
    <row r="897" spans="1:7" x14ac:dyDescent="0.25">
      <c r="A897" s="8">
        <v>2922</v>
      </c>
      <c r="B897" s="8" t="s">
        <v>3038</v>
      </c>
      <c r="C897" t="str">
        <f t="shared" si="13"/>
        <v>LHT-Pole2922</v>
      </c>
      <c r="D897" s="210">
        <v>-3.7724323384468699</v>
      </c>
      <c r="E897" s="211">
        <v>103.570293846745</v>
      </c>
      <c r="G897" s="209"/>
    </row>
    <row r="898" spans="1:7" x14ac:dyDescent="0.25">
      <c r="A898" s="8">
        <v>2921</v>
      </c>
      <c r="B898" s="8" t="s">
        <v>3038</v>
      </c>
      <c r="C898" t="str">
        <f t="shared" ref="C898:C961" si="14">B898 &amp; "-Pole" &amp; A898</f>
        <v>LHT-Pole2921</v>
      </c>
      <c r="D898" s="210">
        <v>-3.7727389301046799</v>
      </c>
      <c r="E898" s="211">
        <v>103.570282624028</v>
      </c>
      <c r="G898" s="209"/>
    </row>
    <row r="899" spans="1:7" x14ac:dyDescent="0.25">
      <c r="A899" s="8">
        <v>2920</v>
      </c>
      <c r="B899" s="8" t="s">
        <v>3038</v>
      </c>
      <c r="C899" t="str">
        <f t="shared" si="14"/>
        <v>LHT-Pole2920</v>
      </c>
      <c r="D899" s="210">
        <v>-3.7730463944388601</v>
      </c>
      <c r="E899" s="211">
        <v>103.570281168137</v>
      </c>
      <c r="G899" s="209"/>
    </row>
    <row r="900" spans="1:7" x14ac:dyDescent="0.25">
      <c r="A900" s="8">
        <v>2919</v>
      </c>
      <c r="B900" s="8" t="s">
        <v>3038</v>
      </c>
      <c r="C900" t="str">
        <f t="shared" si="14"/>
        <v>LHT-Pole2919</v>
      </c>
      <c r="D900" s="210">
        <v>-3.77335304063052</v>
      </c>
      <c r="E900" s="211">
        <v>103.570264317096</v>
      </c>
      <c r="G900" s="209"/>
    </row>
    <row r="901" spans="1:7" x14ac:dyDescent="0.25">
      <c r="A901" s="8">
        <v>2918</v>
      </c>
      <c r="B901" s="8" t="s">
        <v>3038</v>
      </c>
      <c r="C901" t="str">
        <f t="shared" si="14"/>
        <v>LHT-Pole2918</v>
      </c>
      <c r="D901" s="210">
        <v>-3.7736576387916299</v>
      </c>
      <c r="E901" s="211">
        <v>103.570222401194</v>
      </c>
      <c r="G901" s="209"/>
    </row>
    <row r="902" spans="1:7" x14ac:dyDescent="0.25">
      <c r="A902" s="8">
        <v>2917</v>
      </c>
      <c r="B902" s="8" t="s">
        <v>3038</v>
      </c>
      <c r="C902" t="str">
        <f t="shared" si="14"/>
        <v>LHT-Pole2917</v>
      </c>
      <c r="D902" s="210">
        <v>-3.7739638080306301</v>
      </c>
      <c r="E902" s="211">
        <v>103.57019396055701</v>
      </c>
      <c r="G902" s="209"/>
    </row>
    <row r="903" spans="1:7" x14ac:dyDescent="0.25">
      <c r="A903" s="8">
        <v>2916</v>
      </c>
      <c r="B903" s="8" t="s">
        <v>3038</v>
      </c>
      <c r="C903" t="str">
        <f t="shared" si="14"/>
        <v>LHT-Pole2916</v>
      </c>
      <c r="D903" s="210">
        <v>-3.7742709565755601</v>
      </c>
      <c r="E903" s="211">
        <v>103.57018540112701</v>
      </c>
      <c r="G903" s="209"/>
    </row>
    <row r="904" spans="1:7" x14ac:dyDescent="0.25">
      <c r="A904" s="8">
        <v>2915</v>
      </c>
      <c r="B904" s="8" t="s">
        <v>3038</v>
      </c>
      <c r="C904" t="str">
        <f t="shared" si="14"/>
        <v>LHT-Pole2915</v>
      </c>
      <c r="D904" s="210">
        <v>-3.7745781885523702</v>
      </c>
      <c r="E904" s="211">
        <v>103.570193499859</v>
      </c>
      <c r="G904" s="209"/>
    </row>
    <row r="905" spans="1:7" x14ac:dyDescent="0.25">
      <c r="A905" s="8">
        <v>2914</v>
      </c>
      <c r="B905" s="8" t="s">
        <v>3038</v>
      </c>
      <c r="C905" t="str">
        <f t="shared" si="14"/>
        <v>LHT-Pole2914</v>
      </c>
      <c r="D905" s="210">
        <v>-3.7748703798340602</v>
      </c>
      <c r="E905" s="211">
        <v>103.570229654098</v>
      </c>
      <c r="G905" s="209"/>
    </row>
    <row r="906" spans="1:7" x14ac:dyDescent="0.25">
      <c r="A906" s="8">
        <v>2913</v>
      </c>
      <c r="B906" s="8" t="s">
        <v>3038</v>
      </c>
      <c r="C906" t="str">
        <f t="shared" si="14"/>
        <v>LHT-Pole2913</v>
      </c>
      <c r="D906" s="210">
        <v>-3.7751260084892699</v>
      </c>
      <c r="E906" s="211">
        <v>103.570436572349</v>
      </c>
      <c r="G906" s="209"/>
    </row>
    <row r="907" spans="1:7" x14ac:dyDescent="0.25">
      <c r="A907" s="8">
        <v>2912</v>
      </c>
      <c r="B907" s="8" t="s">
        <v>3038</v>
      </c>
      <c r="C907" t="str">
        <f t="shared" si="14"/>
        <v>LHT-Pole2912</v>
      </c>
      <c r="D907" s="210">
        <v>-3.7753128139974099</v>
      </c>
      <c r="E907" s="211">
        <v>103.57069768347399</v>
      </c>
      <c r="G907" s="209"/>
    </row>
    <row r="908" spans="1:7" x14ac:dyDescent="0.25">
      <c r="A908" s="8">
        <v>2911</v>
      </c>
      <c r="B908" s="8" t="s">
        <v>3038</v>
      </c>
      <c r="C908" t="str">
        <f t="shared" si="14"/>
        <v>LHT-Pole2911</v>
      </c>
      <c r="D908" s="210">
        <v>-3.7755979381165701</v>
      </c>
      <c r="E908" s="211">
        <v>103.5709982076</v>
      </c>
      <c r="G908" s="209"/>
    </row>
    <row r="909" spans="1:7" x14ac:dyDescent="0.25">
      <c r="A909" s="8">
        <v>2910</v>
      </c>
      <c r="B909" s="8" t="s">
        <v>3038</v>
      </c>
      <c r="C909" t="str">
        <f t="shared" si="14"/>
        <v>LHT-Pole2910</v>
      </c>
      <c r="D909" s="210">
        <v>-3.7754602920017901</v>
      </c>
      <c r="E909" s="211">
        <v>103.57118541935</v>
      </c>
      <c r="G909" s="209"/>
    </row>
    <row r="910" spans="1:7" x14ac:dyDescent="0.25">
      <c r="A910" s="8">
        <v>2909</v>
      </c>
      <c r="B910" s="8" t="s">
        <v>3038</v>
      </c>
      <c r="C910" t="str">
        <f t="shared" si="14"/>
        <v>LHT-Pole2909</v>
      </c>
      <c r="D910" s="210">
        <v>-3.7752243271827801</v>
      </c>
      <c r="E910" s="211">
        <v>103.57141697072601</v>
      </c>
      <c r="G910" s="209"/>
    </row>
    <row r="911" spans="1:7" x14ac:dyDescent="0.25">
      <c r="A911" s="8">
        <v>2908</v>
      </c>
      <c r="B911" s="8" t="s">
        <v>3038</v>
      </c>
      <c r="C911" t="str">
        <f t="shared" si="14"/>
        <v>LHT-Pole2908</v>
      </c>
      <c r="D911" s="210">
        <v>-3.7750129419779901</v>
      </c>
      <c r="E911" s="211">
        <v>103.571628815601</v>
      </c>
      <c r="G911" s="209"/>
    </row>
    <row r="912" spans="1:7" x14ac:dyDescent="0.25">
      <c r="A912" s="8">
        <v>2907</v>
      </c>
      <c r="B912" s="8" t="s">
        <v>3038</v>
      </c>
      <c r="C912" t="str">
        <f t="shared" si="14"/>
        <v>LHT-Pole2907</v>
      </c>
      <c r="D912" s="210">
        <v>-3.7747891788937902</v>
      </c>
      <c r="E912" s="211">
        <v>103.571852008777</v>
      </c>
      <c r="G912" s="209"/>
    </row>
    <row r="913" spans="1:7" x14ac:dyDescent="0.25">
      <c r="A913" s="8">
        <v>2906</v>
      </c>
      <c r="B913" s="8" t="s">
        <v>3038</v>
      </c>
      <c r="C913" t="str">
        <f t="shared" si="14"/>
        <v>LHT-Pole2906</v>
      </c>
      <c r="D913" s="210">
        <v>-3.77457662190848</v>
      </c>
      <c r="E913" s="211">
        <v>103.572073213465</v>
      </c>
      <c r="G913" s="209"/>
    </row>
    <row r="914" spans="1:7" x14ac:dyDescent="0.25">
      <c r="A914" s="8">
        <v>2905</v>
      </c>
      <c r="B914" s="8" t="s">
        <v>3038</v>
      </c>
      <c r="C914" t="str">
        <f t="shared" si="14"/>
        <v>LHT-Pole2905</v>
      </c>
      <c r="D914" s="210">
        <v>-3.7743759203138101</v>
      </c>
      <c r="E914" s="211">
        <v>103.572304980764</v>
      </c>
      <c r="G914" s="209"/>
    </row>
    <row r="915" spans="1:7" x14ac:dyDescent="0.25">
      <c r="A915" s="8">
        <v>2904</v>
      </c>
      <c r="B915" s="8" t="s">
        <v>3038</v>
      </c>
      <c r="C915" t="str">
        <f t="shared" si="14"/>
        <v>LHT-Pole2904</v>
      </c>
      <c r="D915" s="210">
        <v>-3.7741789697590802</v>
      </c>
      <c r="E915" s="211">
        <v>103.572540065128</v>
      </c>
      <c r="G915" s="209"/>
    </row>
    <row r="916" spans="1:7" x14ac:dyDescent="0.25">
      <c r="A916" s="8">
        <v>2903</v>
      </c>
      <c r="B916" s="8" t="s">
        <v>3038</v>
      </c>
      <c r="C916" t="str">
        <f t="shared" si="14"/>
        <v>LHT-Pole2903</v>
      </c>
      <c r="D916" s="210">
        <v>-3.7739901556823598</v>
      </c>
      <c r="E916" s="211">
        <v>103.572781151271</v>
      </c>
      <c r="G916" s="209"/>
    </row>
    <row r="917" spans="1:7" x14ac:dyDescent="0.25">
      <c r="A917" s="8">
        <v>2902</v>
      </c>
      <c r="B917" s="8" t="s">
        <v>3038</v>
      </c>
      <c r="C917" t="str">
        <f t="shared" si="14"/>
        <v>LHT-Pole2902</v>
      </c>
      <c r="D917" s="210">
        <v>-3.7738286449604401</v>
      </c>
      <c r="E917" s="211">
        <v>103.573041094526</v>
      </c>
      <c r="G917" s="209"/>
    </row>
    <row r="918" spans="1:7" x14ac:dyDescent="0.25">
      <c r="A918" s="8">
        <v>2901</v>
      </c>
      <c r="B918" s="8" t="s">
        <v>3038</v>
      </c>
      <c r="C918" t="str">
        <f t="shared" si="14"/>
        <v>LHT-Pole2901</v>
      </c>
      <c r="D918" s="210">
        <v>-3.7737063887952398</v>
      </c>
      <c r="E918" s="211">
        <v>103.57332197359599</v>
      </c>
      <c r="G918" s="209"/>
    </row>
    <row r="919" spans="1:7" x14ac:dyDescent="0.25">
      <c r="A919" s="8">
        <v>2900</v>
      </c>
      <c r="B919" s="8" t="s">
        <v>3038</v>
      </c>
      <c r="C919" t="str">
        <f t="shared" si="14"/>
        <v>LHT-Pole2900</v>
      </c>
      <c r="D919" s="210">
        <v>-3.7735772113880901</v>
      </c>
      <c r="E919" s="211">
        <v>103.573599766535</v>
      </c>
      <c r="G919" s="209"/>
    </row>
    <row r="920" spans="1:7" x14ac:dyDescent="0.25">
      <c r="A920" s="8">
        <v>2899</v>
      </c>
      <c r="B920" s="8" t="s">
        <v>3038</v>
      </c>
      <c r="C920" t="str">
        <f t="shared" si="14"/>
        <v>LHT-Pole2899</v>
      </c>
      <c r="D920" s="210">
        <v>-3.7734560195246498</v>
      </c>
      <c r="E920" s="211">
        <v>103.573881075568</v>
      </c>
      <c r="G920" s="209"/>
    </row>
    <row r="921" spans="1:7" x14ac:dyDescent="0.25">
      <c r="A921" s="8">
        <v>2898</v>
      </c>
      <c r="B921" s="8" t="s">
        <v>3038</v>
      </c>
      <c r="C921" t="str">
        <f t="shared" si="14"/>
        <v>LHT-Pole2898</v>
      </c>
      <c r="D921" s="210">
        <v>-3.7733360440114301</v>
      </c>
      <c r="E921" s="211">
        <v>103.57416292732999</v>
      </c>
      <c r="G921" s="209"/>
    </row>
    <row r="922" spans="1:7" x14ac:dyDescent="0.25">
      <c r="A922" s="8">
        <v>2897</v>
      </c>
      <c r="B922" s="8" t="s">
        <v>3038</v>
      </c>
      <c r="C922" t="str">
        <f t="shared" si="14"/>
        <v>LHT-Pole2897</v>
      </c>
      <c r="D922" s="210">
        <v>-3.77319066383538</v>
      </c>
      <c r="E922" s="211">
        <v>103.574421853966</v>
      </c>
      <c r="G922" s="209"/>
    </row>
    <row r="923" spans="1:7" x14ac:dyDescent="0.25">
      <c r="A923" s="8">
        <v>2896</v>
      </c>
      <c r="B923" s="8" t="s">
        <v>3038</v>
      </c>
      <c r="C923" t="str">
        <f t="shared" si="14"/>
        <v>LHT-Pole2896</v>
      </c>
      <c r="D923" s="210">
        <v>-3.7729155700300501</v>
      </c>
      <c r="E923" s="211">
        <v>103.574558385681</v>
      </c>
      <c r="G923" s="209"/>
    </row>
    <row r="924" spans="1:7" x14ac:dyDescent="0.25">
      <c r="A924" s="8">
        <v>2895</v>
      </c>
      <c r="B924" s="8" t="s">
        <v>3038</v>
      </c>
      <c r="C924" t="str">
        <f t="shared" si="14"/>
        <v>LHT-Pole2895</v>
      </c>
      <c r="D924" s="210">
        <v>-3.7726483739678698</v>
      </c>
      <c r="E924" s="211">
        <v>103.574708444436</v>
      </c>
      <c r="G924" s="209"/>
    </row>
    <row r="925" spans="1:7" x14ac:dyDescent="0.25">
      <c r="A925" s="8">
        <v>2894</v>
      </c>
      <c r="B925" s="8" t="s">
        <v>3038</v>
      </c>
      <c r="C925" t="str">
        <f t="shared" si="14"/>
        <v>LHT-Pole2894</v>
      </c>
      <c r="D925" s="210">
        <v>-3.7723922260742802</v>
      </c>
      <c r="E925" s="211">
        <v>103.574877723882</v>
      </c>
      <c r="G925" s="209"/>
    </row>
    <row r="926" spans="1:7" x14ac:dyDescent="0.25">
      <c r="A926" s="8">
        <v>2893</v>
      </c>
      <c r="B926" s="8" t="s">
        <v>3038</v>
      </c>
      <c r="C926" t="str">
        <f t="shared" si="14"/>
        <v>LHT-Pole2893</v>
      </c>
      <c r="D926" s="210">
        <v>-3.7720916423387898</v>
      </c>
      <c r="E926" s="211">
        <v>103.575091001328</v>
      </c>
      <c r="G926" s="209"/>
    </row>
    <row r="927" spans="1:7" x14ac:dyDescent="0.25">
      <c r="A927" s="8">
        <v>2892</v>
      </c>
      <c r="B927" s="8" t="s">
        <v>3038</v>
      </c>
      <c r="C927" t="str">
        <f t="shared" si="14"/>
        <v>LHT-Pole2892</v>
      </c>
      <c r="D927" s="210">
        <v>-3.7717893112305001</v>
      </c>
      <c r="E927" s="211">
        <v>103.575260969891</v>
      </c>
      <c r="G927" s="209"/>
    </row>
    <row r="928" spans="1:7" x14ac:dyDescent="0.25">
      <c r="A928" s="8">
        <v>2891</v>
      </c>
      <c r="B928" s="8" t="s">
        <v>3038</v>
      </c>
      <c r="C928" t="str">
        <f t="shared" si="14"/>
        <v>LHT-Pole2891</v>
      </c>
      <c r="D928" s="210">
        <v>-3.7714685451835299</v>
      </c>
      <c r="E928" s="211">
        <v>103.575408768641</v>
      </c>
      <c r="G928" s="209"/>
    </row>
    <row r="929" spans="1:7" x14ac:dyDescent="0.25">
      <c r="A929" s="8">
        <v>2890</v>
      </c>
      <c r="B929" s="8" t="s">
        <v>3038</v>
      </c>
      <c r="C929" t="str">
        <f t="shared" si="14"/>
        <v>LHT-Pole2890</v>
      </c>
      <c r="D929" s="210">
        <v>-3.77105929177934</v>
      </c>
      <c r="E929" s="211">
        <v>103.57561753437599</v>
      </c>
      <c r="G929" s="209"/>
    </row>
    <row r="930" spans="1:7" x14ac:dyDescent="0.25">
      <c r="A930" s="8">
        <v>2889</v>
      </c>
      <c r="B930" s="8" t="s">
        <v>3038</v>
      </c>
      <c r="C930" t="str">
        <f t="shared" si="14"/>
        <v>LHT-Pole2889</v>
      </c>
      <c r="D930" s="210">
        <v>-3.7652695030151402</v>
      </c>
      <c r="E930" s="211">
        <v>103.567217844008</v>
      </c>
      <c r="G930" s="209"/>
    </row>
    <row r="931" spans="1:7" x14ac:dyDescent="0.25">
      <c r="A931" s="8">
        <v>2888</v>
      </c>
      <c r="B931" s="8" t="s">
        <v>3038</v>
      </c>
      <c r="C931" t="str">
        <f t="shared" si="14"/>
        <v>LHT-Pole2888</v>
      </c>
      <c r="D931" s="210">
        <v>-3.7649253835993899</v>
      </c>
      <c r="E931" s="211">
        <v>103.567296670009</v>
      </c>
      <c r="G931" s="209"/>
    </row>
    <row r="932" spans="1:7" x14ac:dyDescent="0.25">
      <c r="A932" s="8">
        <v>2887</v>
      </c>
      <c r="B932" s="8" t="s">
        <v>3038</v>
      </c>
      <c r="C932" t="str">
        <f t="shared" si="14"/>
        <v>LHT-Pole2887</v>
      </c>
      <c r="D932" s="210">
        <v>-3.7645812640476</v>
      </c>
      <c r="E932" s="211">
        <v>103.567350862884</v>
      </c>
      <c r="G932" s="209"/>
    </row>
    <row r="933" spans="1:7" x14ac:dyDescent="0.25">
      <c r="A933" s="8">
        <v>2886</v>
      </c>
      <c r="B933" s="8" t="s">
        <v>3038</v>
      </c>
      <c r="C933" t="str">
        <f t="shared" si="14"/>
        <v>LHT-Pole2886</v>
      </c>
      <c r="D933" s="210">
        <v>-3.7641830683965498</v>
      </c>
      <c r="E933" s="211">
        <v>103.56737549600901</v>
      </c>
      <c r="G933" s="209"/>
    </row>
    <row r="934" spans="1:7" x14ac:dyDescent="0.25">
      <c r="A934" s="8">
        <v>2885</v>
      </c>
      <c r="B934" s="8" t="s">
        <v>3038</v>
      </c>
      <c r="C934" t="str">
        <f t="shared" si="14"/>
        <v>LHT-Pole2885</v>
      </c>
      <c r="D934" s="210">
        <v>-3.76382911655387</v>
      </c>
      <c r="E934" s="211">
        <v>103.56734100963401</v>
      </c>
      <c r="G934" s="209"/>
    </row>
    <row r="935" spans="1:7" x14ac:dyDescent="0.25">
      <c r="A935" s="8">
        <v>2884</v>
      </c>
      <c r="B935" s="8" t="s">
        <v>3038</v>
      </c>
      <c r="C935" t="str">
        <f t="shared" si="14"/>
        <v>LHT-Pole2884</v>
      </c>
      <c r="D935" s="210">
        <v>-3.7633965085507999</v>
      </c>
      <c r="E935" s="211">
        <v>103.567237550508</v>
      </c>
      <c r="G935" s="209"/>
    </row>
    <row r="936" spans="1:7" x14ac:dyDescent="0.25">
      <c r="A936" s="8">
        <v>2883</v>
      </c>
      <c r="B936" s="8" t="s">
        <v>3038</v>
      </c>
      <c r="C936" t="str">
        <f t="shared" si="14"/>
        <v>LHT-Pole2883</v>
      </c>
      <c r="D936" s="210">
        <v>-3.7632756809815899</v>
      </c>
      <c r="E936" s="211">
        <v>103.567065422909</v>
      </c>
      <c r="G936" s="209"/>
    </row>
    <row r="937" spans="1:7" x14ac:dyDescent="0.25">
      <c r="A937" s="8">
        <v>2882</v>
      </c>
      <c r="B937" s="8" t="s">
        <v>3038</v>
      </c>
      <c r="C937" t="str">
        <f t="shared" si="14"/>
        <v>LHT-Pole2882</v>
      </c>
      <c r="D937" s="210">
        <v>-3.7631049446726998</v>
      </c>
      <c r="E937" s="211">
        <v>103.566800078119</v>
      </c>
      <c r="G937" s="209"/>
    </row>
    <row r="938" spans="1:7" x14ac:dyDescent="0.25">
      <c r="A938" s="8">
        <v>2881</v>
      </c>
      <c r="B938" s="8" t="s">
        <v>3038</v>
      </c>
      <c r="C938" t="str">
        <f t="shared" si="14"/>
        <v>LHT-Pole2881</v>
      </c>
      <c r="D938" s="210">
        <v>-3.7629342083217598</v>
      </c>
      <c r="E938" s="211">
        <v>103.56653473345099</v>
      </c>
      <c r="G938" s="209"/>
    </row>
    <row r="939" spans="1:7" x14ac:dyDescent="0.25">
      <c r="A939" s="8">
        <v>2880</v>
      </c>
      <c r="B939" s="8" t="s">
        <v>3038</v>
      </c>
      <c r="C939" t="str">
        <f t="shared" si="14"/>
        <v>LHT-Pole2880</v>
      </c>
      <c r="D939" s="210">
        <v>-3.7627422763232099</v>
      </c>
      <c r="E939" s="211">
        <v>103.566284335346</v>
      </c>
      <c r="G939" s="209"/>
    </row>
    <row r="940" spans="1:7" x14ac:dyDescent="0.25">
      <c r="A940" s="8">
        <v>2879</v>
      </c>
      <c r="B940" s="8" t="s">
        <v>3038</v>
      </c>
      <c r="C940" t="str">
        <f t="shared" si="14"/>
        <v>LHT-Pole2879</v>
      </c>
      <c r="D940" s="210">
        <v>-3.7625474635815102</v>
      </c>
      <c r="E940" s="211">
        <v>103.56603596874599</v>
      </c>
      <c r="G940" s="209"/>
    </row>
    <row r="941" spans="1:7" x14ac:dyDescent="0.25">
      <c r="A941" s="8">
        <v>2878</v>
      </c>
      <c r="B941" s="8" t="s">
        <v>3038</v>
      </c>
      <c r="C941" t="str">
        <f t="shared" si="14"/>
        <v>LHT-Pole2878</v>
      </c>
      <c r="D941" s="210">
        <v>-3.7623526508103202</v>
      </c>
      <c r="E941" s="211">
        <v>103.565787602268</v>
      </c>
      <c r="G941" s="209"/>
    </row>
    <row r="942" spans="1:7" x14ac:dyDescent="0.25">
      <c r="A942" s="8">
        <v>2877</v>
      </c>
      <c r="B942" s="8" t="s">
        <v>3038</v>
      </c>
      <c r="C942" t="str">
        <f t="shared" si="14"/>
        <v>LHT-Pole2877</v>
      </c>
      <c r="D942" s="210">
        <v>-3.7621578380096699</v>
      </c>
      <c r="E942" s="211">
        <v>103.56553923590999</v>
      </c>
      <c r="G942" s="209"/>
    </row>
    <row r="943" spans="1:7" x14ac:dyDescent="0.25">
      <c r="A943" s="8">
        <v>2876</v>
      </c>
      <c r="B943" s="8" t="s">
        <v>3038</v>
      </c>
      <c r="C943" t="str">
        <f t="shared" si="14"/>
        <v>LHT-Pole2876</v>
      </c>
      <c r="D943" s="210">
        <v>-3.7619486519590901</v>
      </c>
      <c r="E943" s="211">
        <v>103.56530308486001</v>
      </c>
      <c r="G943" s="209"/>
    </row>
    <row r="944" spans="1:7" x14ac:dyDescent="0.25">
      <c r="A944" s="8">
        <v>2875</v>
      </c>
      <c r="B944" s="8" t="s">
        <v>3038</v>
      </c>
      <c r="C944" t="str">
        <f t="shared" si="14"/>
        <v>LHT-Pole2875</v>
      </c>
      <c r="D944" s="210">
        <v>-3.7617194413528301</v>
      </c>
      <c r="E944" s="211">
        <v>103.565086493461</v>
      </c>
      <c r="G944" s="209"/>
    </row>
    <row r="945" spans="1:7" x14ac:dyDescent="0.25">
      <c r="A945" s="8">
        <v>2874</v>
      </c>
      <c r="B945" s="8" t="s">
        <v>3038</v>
      </c>
      <c r="C945" t="str">
        <f t="shared" si="14"/>
        <v>LHT-Pole2874</v>
      </c>
      <c r="D945" s="210">
        <v>-3.7614884194153699</v>
      </c>
      <c r="E945" s="211">
        <v>103.564872588181</v>
      </c>
      <c r="G945" s="209"/>
    </row>
    <row r="946" spans="1:7" x14ac:dyDescent="0.25">
      <c r="A946" s="8">
        <v>2873</v>
      </c>
      <c r="B946" s="8" t="s">
        <v>3038</v>
      </c>
      <c r="C946" t="str">
        <f t="shared" si="14"/>
        <v>LHT-Pole2873</v>
      </c>
      <c r="D946" s="210">
        <v>-3.7612596840511801</v>
      </c>
      <c r="E946" s="211">
        <v>103.56463300808601</v>
      </c>
      <c r="G946" s="209"/>
    </row>
    <row r="947" spans="1:7" x14ac:dyDescent="0.25">
      <c r="A947" s="8">
        <v>2872</v>
      </c>
      <c r="B947" s="8" t="s">
        <v>3038</v>
      </c>
      <c r="C947" t="str">
        <f t="shared" si="14"/>
        <v>LHT-Pole2872</v>
      </c>
      <c r="D947" s="210">
        <v>-3.7610564888106</v>
      </c>
      <c r="E947" s="211">
        <v>103.56445564958599</v>
      </c>
      <c r="G947" s="209"/>
    </row>
    <row r="948" spans="1:7" x14ac:dyDescent="0.25">
      <c r="A948" s="8">
        <v>2871</v>
      </c>
      <c r="B948" s="8" t="s">
        <v>3038</v>
      </c>
      <c r="C948" t="str">
        <f t="shared" si="14"/>
        <v>LHT-Pole2871</v>
      </c>
      <c r="D948" s="210">
        <v>-3.7607549732050201</v>
      </c>
      <c r="E948" s="211">
        <v>103.564284859918</v>
      </c>
      <c r="G948" s="209"/>
    </row>
    <row r="949" spans="1:7" x14ac:dyDescent="0.25">
      <c r="A949" s="8">
        <v>2870</v>
      </c>
      <c r="B949" s="8" t="s">
        <v>3038</v>
      </c>
      <c r="C949" t="str">
        <f t="shared" si="14"/>
        <v>LHT-Pole2870</v>
      </c>
      <c r="D949" s="210">
        <v>-3.7604894215410898</v>
      </c>
      <c r="E949" s="211">
        <v>103.56440197443401</v>
      </c>
      <c r="G949" s="209"/>
    </row>
    <row r="950" spans="1:7" x14ac:dyDescent="0.25">
      <c r="A950" s="8">
        <v>2869</v>
      </c>
      <c r="B950" s="8" t="s">
        <v>3038</v>
      </c>
      <c r="C950" t="str">
        <f t="shared" si="14"/>
        <v>LHT-Pole2869</v>
      </c>
      <c r="D950" s="210">
        <v>-3.7601734404298099</v>
      </c>
      <c r="E950" s="211">
        <v>103.564383212832</v>
      </c>
      <c r="G950" s="209"/>
    </row>
    <row r="951" spans="1:7" x14ac:dyDescent="0.25">
      <c r="A951" s="8">
        <v>2868</v>
      </c>
      <c r="B951" s="8" t="s">
        <v>3038</v>
      </c>
      <c r="C951" t="str">
        <f t="shared" si="14"/>
        <v>LHT-Pole2868</v>
      </c>
      <c r="D951" s="210">
        <v>-3.7598438710674702</v>
      </c>
      <c r="E951" s="211">
        <v>103.56439653008501</v>
      </c>
      <c r="G951" s="209"/>
    </row>
    <row r="952" spans="1:7" x14ac:dyDescent="0.25">
      <c r="A952" s="8">
        <v>2867</v>
      </c>
      <c r="B952" s="8" t="s">
        <v>3038</v>
      </c>
      <c r="C952" t="str">
        <f t="shared" si="14"/>
        <v>LHT-Pole2867</v>
      </c>
      <c r="D952" s="210">
        <v>-3.7594047063877101</v>
      </c>
      <c r="E952" s="211">
        <v>103.56436368591901</v>
      </c>
      <c r="G952" s="209"/>
    </row>
    <row r="953" spans="1:7" x14ac:dyDescent="0.25">
      <c r="A953" s="8">
        <v>2866</v>
      </c>
      <c r="B953" s="8" t="s">
        <v>3038</v>
      </c>
      <c r="C953" t="str">
        <f t="shared" si="14"/>
        <v>LHT-Pole2866</v>
      </c>
      <c r="D953" s="210">
        <v>-3.75906386200618</v>
      </c>
      <c r="E953" s="211">
        <v>103.56434397941899</v>
      </c>
      <c r="G953" s="209"/>
    </row>
    <row r="954" spans="1:7" x14ac:dyDescent="0.25">
      <c r="A954" s="8">
        <v>2865</v>
      </c>
      <c r="B954" s="8" t="s">
        <v>3038</v>
      </c>
      <c r="C954" t="str">
        <f t="shared" si="14"/>
        <v>LHT-Pole2865</v>
      </c>
      <c r="D954" s="210">
        <v>-3.7586378063419401</v>
      </c>
      <c r="E954" s="211">
        <v>103.56421260275199</v>
      </c>
      <c r="G954" s="209"/>
    </row>
    <row r="955" spans="1:7" x14ac:dyDescent="0.25">
      <c r="A955" s="8">
        <v>2864</v>
      </c>
      <c r="B955" s="8" t="s">
        <v>3038</v>
      </c>
      <c r="C955" t="str">
        <f t="shared" si="14"/>
        <v>LHT-Pole2864</v>
      </c>
      <c r="D955" s="210">
        <v>-3.7584083916673001</v>
      </c>
      <c r="E955" s="211">
        <v>103.56384474808399</v>
      </c>
      <c r="G955" s="209"/>
    </row>
    <row r="956" spans="1:7" x14ac:dyDescent="0.25">
      <c r="A956" s="8">
        <v>2863</v>
      </c>
      <c r="B956" s="8" t="s">
        <v>3038</v>
      </c>
      <c r="C956" t="str">
        <f t="shared" si="14"/>
        <v>LHT-Pole2863</v>
      </c>
      <c r="D956" s="210">
        <v>-3.7783581621147202</v>
      </c>
      <c r="E956" s="211">
        <v>103.554500810791</v>
      </c>
      <c r="G956" s="209"/>
    </row>
    <row r="957" spans="1:7" x14ac:dyDescent="0.25">
      <c r="A957" s="8">
        <v>2862</v>
      </c>
      <c r="B957" s="8" t="s">
        <v>3038</v>
      </c>
      <c r="C957" t="str">
        <f t="shared" si="14"/>
        <v>LHT-Pole2862</v>
      </c>
      <c r="D957" s="210">
        <v>-3.77836720915725</v>
      </c>
      <c r="E957" s="211">
        <v>103.554797783829</v>
      </c>
      <c r="G957" s="209"/>
    </row>
    <row r="958" spans="1:7" x14ac:dyDescent="0.25">
      <c r="A958" s="8">
        <v>2861</v>
      </c>
      <c r="B958" s="8" t="s">
        <v>3038</v>
      </c>
      <c r="C958" t="str">
        <f t="shared" si="14"/>
        <v>LHT-Pole2861</v>
      </c>
      <c r="D958" s="210">
        <v>-3.7783751288807399</v>
      </c>
      <c r="E958" s="211">
        <v>103.55509477795501</v>
      </c>
      <c r="G958" s="209"/>
    </row>
    <row r="959" spans="1:7" x14ac:dyDescent="0.25">
      <c r="A959" s="8">
        <v>2860</v>
      </c>
      <c r="B959" s="8" t="s">
        <v>3038</v>
      </c>
      <c r="C959" t="str">
        <f t="shared" si="14"/>
        <v>LHT-Pole2860</v>
      </c>
      <c r="D959" s="210">
        <v>-3.7783772727961602</v>
      </c>
      <c r="E959" s="211">
        <v>103.555391879946</v>
      </c>
      <c r="G959" s="209"/>
    </row>
    <row r="960" spans="1:7" x14ac:dyDescent="0.25">
      <c r="A960" s="8">
        <v>2859</v>
      </c>
      <c r="B960" s="8" t="s">
        <v>3038</v>
      </c>
      <c r="C960" t="str">
        <f t="shared" si="14"/>
        <v>LHT-Pole2859</v>
      </c>
      <c r="D960" s="210">
        <v>-3.7783794166100901</v>
      </c>
      <c r="E960" s="211">
        <v>103.555688981977</v>
      </c>
      <c r="G960" s="209"/>
    </row>
    <row r="961" spans="1:7" x14ac:dyDescent="0.25">
      <c r="A961" s="8">
        <v>2858</v>
      </c>
      <c r="B961" s="8" t="s">
        <v>3038</v>
      </c>
      <c r="C961" t="str">
        <f t="shared" si="14"/>
        <v>LHT-Pole2858</v>
      </c>
      <c r="D961" s="210">
        <v>-3.7783815603225399</v>
      </c>
      <c r="E961" s="211">
        <v>103.555986084048</v>
      </c>
      <c r="G961" s="209"/>
    </row>
    <row r="962" spans="1:7" x14ac:dyDescent="0.25">
      <c r="A962" s="8">
        <v>2857</v>
      </c>
      <c r="B962" s="8" t="s">
        <v>3038</v>
      </c>
      <c r="C962" t="str">
        <f t="shared" ref="C962:C1025" si="15">B962 &amp; "-Pole" &amp; A962</f>
        <v>LHT-Pole2857</v>
      </c>
      <c r="D962" s="210">
        <v>-3.77838829624105</v>
      </c>
      <c r="E962" s="211">
        <v>103.556283116087</v>
      </c>
      <c r="G962" s="209"/>
    </row>
    <row r="963" spans="1:7" x14ac:dyDescent="0.25">
      <c r="A963" s="8">
        <v>2856</v>
      </c>
      <c r="B963" s="8" t="s">
        <v>3038</v>
      </c>
      <c r="C963" t="str">
        <f t="shared" si="15"/>
        <v>LHT-Pole2856</v>
      </c>
      <c r="D963" s="210">
        <v>-3.7783953004897399</v>
      </c>
      <c r="E963" s="211">
        <v>103.556580144074</v>
      </c>
      <c r="G963" s="209"/>
    </row>
    <row r="964" spans="1:7" x14ac:dyDescent="0.25">
      <c r="A964" s="8">
        <v>2855</v>
      </c>
      <c r="B964" s="8" t="s">
        <v>3038</v>
      </c>
      <c r="C964" t="str">
        <f t="shared" si="15"/>
        <v>LHT-Pole2855</v>
      </c>
      <c r="D964" s="210">
        <v>-3.7784023046382802</v>
      </c>
      <c r="E964" s="211">
        <v>103.556877172104</v>
      </c>
      <c r="G964" s="209"/>
    </row>
    <row r="965" spans="1:7" x14ac:dyDescent="0.25">
      <c r="A965" s="8">
        <v>2854</v>
      </c>
      <c r="B965" s="8" t="s">
        <v>3038</v>
      </c>
      <c r="C965" t="str">
        <f t="shared" si="15"/>
        <v>LHT-Pole2854</v>
      </c>
      <c r="D965" s="210">
        <v>-3.77839724892889</v>
      </c>
      <c r="E965" s="211">
        <v>103.55717423761099</v>
      </c>
      <c r="G965" s="209"/>
    </row>
    <row r="966" spans="1:7" x14ac:dyDescent="0.25">
      <c r="A966" s="8">
        <v>2853</v>
      </c>
      <c r="B966" s="8" t="s">
        <v>3038</v>
      </c>
      <c r="C966" t="str">
        <f t="shared" si="15"/>
        <v>LHT-Pole2853</v>
      </c>
      <c r="D966" s="210">
        <v>-3.7783898759166901</v>
      </c>
      <c r="E966" s="211">
        <v>103.557519115527</v>
      </c>
      <c r="G966" s="209"/>
    </row>
    <row r="967" spans="1:7" x14ac:dyDescent="0.25">
      <c r="A967" s="8">
        <v>2852</v>
      </c>
      <c r="B967" s="8" t="s">
        <v>3038</v>
      </c>
      <c r="C967" t="str">
        <f t="shared" si="15"/>
        <v>LHT-Pole2852</v>
      </c>
      <c r="D967" s="210">
        <v>-3.7783732846984499</v>
      </c>
      <c r="E967" s="211">
        <v>103.5579126297</v>
      </c>
      <c r="G967" s="209"/>
    </row>
    <row r="968" spans="1:7" x14ac:dyDescent="0.25">
      <c r="A968" s="8">
        <v>2851</v>
      </c>
      <c r="B968" s="8" t="s">
        <v>3038</v>
      </c>
      <c r="C968" t="str">
        <f t="shared" si="15"/>
        <v>LHT-Pole2851</v>
      </c>
      <c r="D968" s="210">
        <v>-3.7783732846984499</v>
      </c>
      <c r="E968" s="211">
        <v>103.558145412732</v>
      </c>
      <c r="G968" s="209"/>
    </row>
    <row r="969" spans="1:7" x14ac:dyDescent="0.25">
      <c r="A969" s="8">
        <v>2850</v>
      </c>
      <c r="B969" s="8" t="s">
        <v>3038</v>
      </c>
      <c r="C969" t="str">
        <f t="shared" si="15"/>
        <v>LHT-Pole2850</v>
      </c>
      <c r="D969" s="210">
        <v>-3.7784281988177302</v>
      </c>
      <c r="E969" s="211">
        <v>103.558330564635</v>
      </c>
      <c r="G969" s="209"/>
    </row>
    <row r="970" spans="1:7" x14ac:dyDescent="0.25">
      <c r="A970" s="8">
        <v>2849</v>
      </c>
      <c r="B970" s="8" t="s">
        <v>3038</v>
      </c>
      <c r="C970" t="str">
        <f t="shared" si="15"/>
        <v>LHT-Pole2849</v>
      </c>
      <c r="D970" s="210">
        <v>-3.7786309529179301</v>
      </c>
      <c r="E970" s="211">
        <v>103.558548588665</v>
      </c>
      <c r="G970" s="209"/>
    </row>
    <row r="971" spans="1:7" x14ac:dyDescent="0.25">
      <c r="A971" s="8">
        <v>2848</v>
      </c>
      <c r="B971" s="8" t="s">
        <v>3038</v>
      </c>
      <c r="C971" t="str">
        <f t="shared" si="15"/>
        <v>LHT-Pole2848</v>
      </c>
      <c r="D971" s="210">
        <v>-3.7788337070011901</v>
      </c>
      <c r="E971" s="211">
        <v>103.558766612799</v>
      </c>
      <c r="G971" s="209"/>
    </row>
    <row r="972" spans="1:7" x14ac:dyDescent="0.25">
      <c r="A972" s="8">
        <v>2847</v>
      </c>
      <c r="B972" s="8" t="s">
        <v>3038</v>
      </c>
      <c r="C972" t="str">
        <f t="shared" si="15"/>
        <v>LHT-Pole2847</v>
      </c>
      <c r="D972" s="210">
        <v>-3.77903646106747</v>
      </c>
      <c r="E972" s="211">
        <v>103.558984637037</v>
      </c>
      <c r="G972" s="209"/>
    </row>
    <row r="973" spans="1:7" x14ac:dyDescent="0.25">
      <c r="A973" s="8">
        <v>2846</v>
      </c>
      <c r="B973" s="8" t="s">
        <v>3038</v>
      </c>
      <c r="C973" t="str">
        <f t="shared" si="15"/>
        <v>LHT-Pole2846</v>
      </c>
      <c r="D973" s="210">
        <v>-3.7792377766871401</v>
      </c>
      <c r="E973" s="211">
        <v>103.559203967095</v>
      </c>
      <c r="G973" s="209"/>
    </row>
    <row r="974" spans="1:7" x14ac:dyDescent="0.25">
      <c r="A974" s="8">
        <v>2845</v>
      </c>
      <c r="B974" s="8" t="s">
        <v>3038</v>
      </c>
      <c r="C974" t="str">
        <f t="shared" si="15"/>
        <v>LHT-Pole2845</v>
      </c>
      <c r="D974" s="210">
        <v>-3.7794371980702901</v>
      </c>
      <c r="E974" s="211">
        <v>103.559425016708</v>
      </c>
      <c r="G974" s="209"/>
    </row>
    <row r="975" spans="1:7" x14ac:dyDescent="0.25">
      <c r="A975" s="8">
        <v>2844</v>
      </c>
      <c r="B975" s="8" t="s">
        <v>3038</v>
      </c>
      <c r="C975" t="str">
        <f t="shared" si="15"/>
        <v>LHT-Pole2844</v>
      </c>
      <c r="D975" s="210">
        <v>-3.7796366194348399</v>
      </c>
      <c r="E975" s="211">
        <v>103.55964606642701</v>
      </c>
      <c r="G975" s="209"/>
    </row>
    <row r="976" spans="1:7" x14ac:dyDescent="0.25">
      <c r="A976" s="8">
        <v>2843</v>
      </c>
      <c r="B976" s="8" t="s">
        <v>3038</v>
      </c>
      <c r="C976" t="str">
        <f t="shared" si="15"/>
        <v>LHT-Pole2843</v>
      </c>
      <c r="D976" s="210">
        <v>-3.7798360407808</v>
      </c>
      <c r="E976" s="211">
        <v>103.559867116251</v>
      </c>
      <c r="G976" s="209"/>
    </row>
    <row r="977" spans="1:7" x14ac:dyDescent="0.25">
      <c r="A977" s="8">
        <v>2842</v>
      </c>
      <c r="B977" s="8" t="s">
        <v>3038</v>
      </c>
      <c r="C977" t="str">
        <f t="shared" si="15"/>
        <v>LHT-Pole2842</v>
      </c>
      <c r="D977" s="210">
        <v>-3.7800331533964799</v>
      </c>
      <c r="E977" s="211">
        <v>103.56009019234</v>
      </c>
      <c r="G977" s="209"/>
    </row>
    <row r="978" spans="1:7" x14ac:dyDescent="0.25">
      <c r="A978" s="8">
        <v>2841</v>
      </c>
      <c r="B978" s="8" t="s">
        <v>3038</v>
      </c>
      <c r="C978" t="str">
        <f t="shared" si="15"/>
        <v>LHT-Pole2841</v>
      </c>
      <c r="D978" s="210">
        <v>-3.7802284482436801</v>
      </c>
      <c r="E978" s="211">
        <v>103.56031486382</v>
      </c>
      <c r="G978" s="209"/>
    </row>
    <row r="979" spans="1:7" x14ac:dyDescent="0.25">
      <c r="A979" s="8">
        <v>2840</v>
      </c>
      <c r="B979" s="8" t="s">
        <v>3038</v>
      </c>
      <c r="C979" t="str">
        <f t="shared" si="15"/>
        <v>LHT-Pole2840</v>
      </c>
      <c r="D979" s="210">
        <v>-3.7804237430702301</v>
      </c>
      <c r="E979" s="211">
        <v>103.560539535405</v>
      </c>
      <c r="G979" s="209"/>
    </row>
    <row r="980" spans="1:7" x14ac:dyDescent="0.25">
      <c r="A980" s="8">
        <v>2839</v>
      </c>
      <c r="B980" s="8" t="s">
        <v>3038</v>
      </c>
      <c r="C980" t="str">
        <f t="shared" si="15"/>
        <v>LHT-Pole2839</v>
      </c>
      <c r="D980" s="210">
        <v>-3.7806190378761202</v>
      </c>
      <c r="E980" s="211">
        <v>103.56076420709699</v>
      </c>
      <c r="G980" s="209"/>
    </row>
    <row r="981" spans="1:7" x14ac:dyDescent="0.25">
      <c r="A981" s="8">
        <v>2838</v>
      </c>
      <c r="B981" s="8" t="s">
        <v>3038</v>
      </c>
      <c r="C981" t="str">
        <f t="shared" si="15"/>
        <v>LHT-Pole2838</v>
      </c>
      <c r="D981" s="210">
        <v>-3.7808132552891101</v>
      </c>
      <c r="E981" s="211">
        <v>103.560989799143</v>
      </c>
      <c r="G981" s="209"/>
    </row>
    <row r="982" spans="1:7" x14ac:dyDescent="0.25">
      <c r="A982" s="8">
        <v>2837</v>
      </c>
      <c r="B982" s="8" t="s">
        <v>3038</v>
      </c>
      <c r="C982" t="str">
        <f t="shared" si="15"/>
        <v>LHT-Pole2837</v>
      </c>
      <c r="D982" s="210">
        <v>-3.7810066486759601</v>
      </c>
      <c r="E982" s="211">
        <v>103.561216095128</v>
      </c>
      <c r="G982" s="209"/>
    </row>
    <row r="983" spans="1:7" x14ac:dyDescent="0.25">
      <c r="A983" s="8">
        <v>2836</v>
      </c>
      <c r="B983" s="8" t="s">
        <v>3038</v>
      </c>
      <c r="C983" t="str">
        <f t="shared" si="15"/>
        <v>LHT-Pole2836</v>
      </c>
      <c r="D983" s="210">
        <v>-3.7812000420411702</v>
      </c>
      <c r="E983" s="211">
        <v>103.561442391219</v>
      </c>
      <c r="G983" s="209"/>
    </row>
    <row r="984" spans="1:7" x14ac:dyDescent="0.25">
      <c r="A984" s="8">
        <v>2835</v>
      </c>
      <c r="B984" s="8" t="s">
        <v>3038</v>
      </c>
      <c r="C984" t="str">
        <f t="shared" si="15"/>
        <v>LHT-Pole2835</v>
      </c>
      <c r="D984" s="210">
        <v>-3.78137778385388</v>
      </c>
      <c r="E984" s="211">
        <v>103.561680574543</v>
      </c>
      <c r="G984" s="209"/>
    </row>
    <row r="985" spans="1:7" x14ac:dyDescent="0.25">
      <c r="A985" s="8">
        <v>2834</v>
      </c>
      <c r="B985" s="8" t="s">
        <v>3038</v>
      </c>
      <c r="C985" t="str">
        <f t="shared" si="15"/>
        <v>LHT-Pole2834</v>
      </c>
      <c r="D985" s="210">
        <v>-3.7814786021826001</v>
      </c>
      <c r="E985" s="211">
        <v>103.561885182986</v>
      </c>
      <c r="G985" s="209"/>
    </row>
    <row r="986" spans="1:7" x14ac:dyDescent="0.25">
      <c r="A986" s="8">
        <v>2833</v>
      </c>
      <c r="B986" s="8" t="s">
        <v>3038</v>
      </c>
      <c r="C986" t="str">
        <f t="shared" si="15"/>
        <v>LHT-Pole2833</v>
      </c>
      <c r="D986" s="210">
        <v>-3.7815809143236501</v>
      </c>
      <c r="E986" s="211">
        <v>103.56179650373601</v>
      </c>
      <c r="G986" s="209"/>
    </row>
    <row r="987" spans="1:7" x14ac:dyDescent="0.25">
      <c r="A987" s="8">
        <v>2832</v>
      </c>
      <c r="B987" s="8" t="s">
        <v>3038</v>
      </c>
      <c r="C987" t="str">
        <f t="shared" si="15"/>
        <v>LHT-Pole2832</v>
      </c>
      <c r="D987" s="210">
        <v>-3.7816666352973898</v>
      </c>
      <c r="E987" s="211">
        <v>103.561558178251</v>
      </c>
      <c r="G987" s="209"/>
    </row>
    <row r="988" spans="1:7" x14ac:dyDescent="0.25">
      <c r="A988" s="8">
        <v>2831</v>
      </c>
      <c r="B988" s="8" t="s">
        <v>3038</v>
      </c>
      <c r="C988" t="str">
        <f t="shared" si="15"/>
        <v>LHT-Pole2831</v>
      </c>
      <c r="D988" s="210">
        <v>-3.78174682587805</v>
      </c>
      <c r="E988" s="211">
        <v>103.561257500168</v>
      </c>
      <c r="G988" s="209"/>
    </row>
    <row r="989" spans="1:7" x14ac:dyDescent="0.25">
      <c r="A989" s="8">
        <v>2830</v>
      </c>
      <c r="B989" s="8" t="s">
        <v>3038</v>
      </c>
      <c r="C989" t="str">
        <f t="shared" si="15"/>
        <v>LHT-Pole2830</v>
      </c>
      <c r="D989" s="210">
        <v>-3.78166176302032</v>
      </c>
      <c r="E989" s="211">
        <v>103.562073819498</v>
      </c>
      <c r="G989" s="209"/>
    </row>
    <row r="990" spans="1:7" x14ac:dyDescent="0.25">
      <c r="A990" s="8">
        <v>2829</v>
      </c>
      <c r="B990" s="8" t="s">
        <v>3038</v>
      </c>
      <c r="C990" t="str">
        <f t="shared" si="15"/>
        <v>LHT-Pole2829</v>
      </c>
      <c r="D990" s="210">
        <v>-3.78175791175225</v>
      </c>
      <c r="E990" s="211">
        <v>103.562229174878</v>
      </c>
      <c r="G990" s="209"/>
    </row>
    <row r="991" spans="1:7" x14ac:dyDescent="0.25">
      <c r="A991" s="8">
        <v>2828</v>
      </c>
      <c r="B991" s="8" t="s">
        <v>3038</v>
      </c>
      <c r="C991" t="str">
        <f t="shared" si="15"/>
        <v>LHT-Pole2828</v>
      </c>
      <c r="D991" s="210">
        <v>-3.7818497576597299</v>
      </c>
      <c r="E991" s="211">
        <v>103.562371176612</v>
      </c>
      <c r="G991" s="209"/>
    </row>
    <row r="992" spans="1:7" x14ac:dyDescent="0.25">
      <c r="A992" s="8">
        <v>2827</v>
      </c>
      <c r="B992" s="8" t="s">
        <v>3038</v>
      </c>
      <c r="C992" t="str">
        <f t="shared" si="15"/>
        <v>LHT-Pole2827</v>
      </c>
      <c r="D992" s="210">
        <v>-3.78192278921397</v>
      </c>
      <c r="E992" s="211">
        <v>103.56251348084599</v>
      </c>
      <c r="G992" s="209"/>
    </row>
    <row r="993" spans="1:7" x14ac:dyDescent="0.25">
      <c r="A993" s="8">
        <v>2826</v>
      </c>
      <c r="B993" s="8" t="s">
        <v>3038</v>
      </c>
      <c r="C993" t="str">
        <f t="shared" si="15"/>
        <v>LHT-Pole2826</v>
      </c>
      <c r="D993" s="210">
        <v>-3.7820325027871</v>
      </c>
      <c r="E993" s="211">
        <v>103.56252934539</v>
      </c>
      <c r="G993" s="209"/>
    </row>
    <row r="994" spans="1:7" x14ac:dyDescent="0.25">
      <c r="A994" s="8">
        <v>2825</v>
      </c>
      <c r="B994" s="8" t="s">
        <v>3038</v>
      </c>
      <c r="C994" t="str">
        <f t="shared" si="15"/>
        <v>LHT-Pole2825</v>
      </c>
      <c r="D994" s="210">
        <v>-3.7821084041898398</v>
      </c>
      <c r="E994" s="211">
        <v>103.562657834058</v>
      </c>
      <c r="G994" s="209"/>
    </row>
    <row r="995" spans="1:7" x14ac:dyDescent="0.25">
      <c r="A995" s="8">
        <v>2824</v>
      </c>
      <c r="B995" s="8" t="s">
        <v>3038</v>
      </c>
      <c r="C995" t="str">
        <f t="shared" si="15"/>
        <v>LHT-Pole2824</v>
      </c>
      <c r="D995" s="210">
        <v>-3.7777623636949502</v>
      </c>
      <c r="E995" s="211">
        <v>103.555376630938</v>
      </c>
      <c r="G995" s="209"/>
    </row>
    <row r="996" spans="1:7" x14ac:dyDescent="0.25">
      <c r="A996" s="8">
        <v>2823</v>
      </c>
      <c r="B996" s="8" t="s">
        <v>3038</v>
      </c>
      <c r="C996" t="str">
        <f t="shared" si="15"/>
        <v>LHT-Pole2823</v>
      </c>
      <c r="D996" s="210">
        <v>-3.77776386960215</v>
      </c>
      <c r="E996" s="211">
        <v>103.555682680483</v>
      </c>
      <c r="G996" s="209"/>
    </row>
    <row r="997" spans="1:7" x14ac:dyDescent="0.25">
      <c r="A997" s="8">
        <v>2822</v>
      </c>
      <c r="B997" s="8" t="s">
        <v>3038</v>
      </c>
      <c r="C997" t="str">
        <f t="shared" si="15"/>
        <v>LHT-Pole2822</v>
      </c>
      <c r="D997" s="210">
        <v>-3.7777560239372101</v>
      </c>
      <c r="E997" s="211">
        <v>103.55598869211499</v>
      </c>
      <c r="G997" s="209"/>
    </row>
    <row r="998" spans="1:7" x14ac:dyDescent="0.25">
      <c r="A998" s="8">
        <v>2821</v>
      </c>
      <c r="B998" s="8" t="s">
        <v>3038</v>
      </c>
      <c r="C998" t="str">
        <f t="shared" si="15"/>
        <v>LHT-Pole2821</v>
      </c>
      <c r="D998" s="210">
        <v>-3.7777461094234899</v>
      </c>
      <c r="E998" s="211">
        <v>103.55629464584</v>
      </c>
      <c r="G998" s="209"/>
    </row>
    <row r="999" spans="1:7" x14ac:dyDescent="0.25">
      <c r="A999" s="8">
        <v>2820</v>
      </c>
      <c r="B999" s="8" t="s">
        <v>3038</v>
      </c>
      <c r="C999" t="str">
        <f t="shared" si="15"/>
        <v>LHT-Pole2820</v>
      </c>
      <c r="D999" s="210">
        <v>-3.7777521497703801</v>
      </c>
      <c r="E999" s="211">
        <v>103.556600667118</v>
      </c>
      <c r="G999" s="209"/>
    </row>
    <row r="1000" spans="1:7" x14ac:dyDescent="0.25">
      <c r="A1000" s="8">
        <v>2819</v>
      </c>
      <c r="B1000" s="8" t="s">
        <v>3038</v>
      </c>
      <c r="C1000" t="str">
        <f t="shared" si="15"/>
        <v>LHT-Pole2819</v>
      </c>
      <c r="D1000" s="210">
        <v>-3.7777686174667799</v>
      </c>
      <c r="E1000" s="211">
        <v>103.556906299997</v>
      </c>
      <c r="G1000" s="209"/>
    </row>
    <row r="1001" spans="1:7" x14ac:dyDescent="0.25">
      <c r="A1001" s="8">
        <v>2818</v>
      </c>
      <c r="B1001" s="8" t="s">
        <v>3038</v>
      </c>
      <c r="C1001" t="str">
        <f t="shared" si="15"/>
        <v>LHT-Pole2818</v>
      </c>
      <c r="D1001" s="210">
        <v>-3.77780005555335</v>
      </c>
      <c r="E1001" s="211">
        <v>103.557210487698</v>
      </c>
      <c r="G1001" s="209"/>
    </row>
    <row r="1002" spans="1:7" x14ac:dyDescent="0.25">
      <c r="A1002" s="8">
        <v>2817</v>
      </c>
      <c r="B1002" s="8" t="s">
        <v>3038</v>
      </c>
      <c r="C1002" t="str">
        <f t="shared" si="15"/>
        <v>LHT-Pole2817</v>
      </c>
      <c r="D1002" s="210">
        <v>-3.7778474385389602</v>
      </c>
      <c r="E1002" s="211">
        <v>103.557512944698</v>
      </c>
      <c r="G1002" s="209"/>
    </row>
    <row r="1003" spans="1:7" x14ac:dyDescent="0.25">
      <c r="A1003" s="8">
        <v>2816</v>
      </c>
      <c r="B1003" s="8" t="s">
        <v>3038</v>
      </c>
      <c r="C1003" t="str">
        <f t="shared" si="15"/>
        <v>LHT-Pole2816</v>
      </c>
      <c r="D1003" s="210">
        <v>-3.7780325533986301</v>
      </c>
      <c r="E1003" s="211">
        <v>103.55775381302</v>
      </c>
      <c r="G1003" s="209"/>
    </row>
    <row r="1004" spans="1:7" x14ac:dyDescent="0.25">
      <c r="A1004" s="8">
        <v>2815</v>
      </c>
      <c r="B1004" s="8" t="s">
        <v>3038</v>
      </c>
      <c r="C1004" t="str">
        <f t="shared" si="15"/>
        <v>LHT-Pole2815</v>
      </c>
      <c r="D1004" s="210">
        <v>-3.77823350231942</v>
      </c>
      <c r="E1004" s="211">
        <v>103.557985417797</v>
      </c>
      <c r="G1004" s="209"/>
    </row>
    <row r="1005" spans="1:7" x14ac:dyDescent="0.25">
      <c r="A1005" s="8">
        <v>2814</v>
      </c>
      <c r="B1005" s="8" t="s">
        <v>3038</v>
      </c>
      <c r="C1005" t="str">
        <f t="shared" si="15"/>
        <v>LHT-Pole2814</v>
      </c>
      <c r="D1005" s="210">
        <v>-3.7823248091011599</v>
      </c>
      <c r="E1005" s="211">
        <v>103.562943510065</v>
      </c>
      <c r="G1005" s="209"/>
    </row>
    <row r="1006" spans="1:7" x14ac:dyDescent="0.25">
      <c r="A1006" s="8">
        <v>2813</v>
      </c>
      <c r="B1006" s="8" t="s">
        <v>3038</v>
      </c>
      <c r="C1006" t="str">
        <f t="shared" si="15"/>
        <v>LHT-Pole2813</v>
      </c>
      <c r="D1006" s="210">
        <v>-3.7824786097143499</v>
      </c>
      <c r="E1006" s="211">
        <v>103.56320858422499</v>
      </c>
      <c r="G1006" s="209"/>
    </row>
    <row r="1007" spans="1:7" x14ac:dyDescent="0.25">
      <c r="A1007" s="8">
        <v>2812</v>
      </c>
      <c r="B1007" s="8" t="s">
        <v>3038</v>
      </c>
      <c r="C1007" t="str">
        <f t="shared" si="15"/>
        <v>LHT-Pole2812</v>
      </c>
      <c r="D1007" s="210">
        <v>-3.7826293997851699</v>
      </c>
      <c r="E1007" s="211">
        <v>103.563475349668</v>
      </c>
      <c r="G1007" s="209"/>
    </row>
    <row r="1008" spans="1:7" x14ac:dyDescent="0.25">
      <c r="A1008" s="8">
        <v>2811</v>
      </c>
      <c r="B1008" s="8" t="s">
        <v>3038</v>
      </c>
      <c r="C1008" t="str">
        <f t="shared" si="15"/>
        <v>LHT-Pole2811</v>
      </c>
      <c r="D1008" s="210">
        <v>-3.78277782306191</v>
      </c>
      <c r="E1008" s="211">
        <v>103.563743444762</v>
      </c>
      <c r="G1008" s="209"/>
    </row>
    <row r="1009" spans="1:7" x14ac:dyDescent="0.25">
      <c r="A1009" s="8">
        <v>2810</v>
      </c>
      <c r="B1009" s="8" t="s">
        <v>3038</v>
      </c>
      <c r="C1009" t="str">
        <f t="shared" si="15"/>
        <v>LHT-Pole2810</v>
      </c>
      <c r="D1009" s="210">
        <v>-3.78292737697477</v>
      </c>
      <c r="E1009" s="211">
        <v>103.56401091177101</v>
      </c>
      <c r="G1009" s="209"/>
    </row>
    <row r="1010" spans="1:7" x14ac:dyDescent="0.25">
      <c r="A1010" s="8">
        <v>2809</v>
      </c>
      <c r="B1010" s="8" t="s">
        <v>3038</v>
      </c>
      <c r="C1010" t="str">
        <f t="shared" si="15"/>
        <v>LHT-Pole2809</v>
      </c>
      <c r="D1010" s="210">
        <v>-3.7830786619368699</v>
      </c>
      <c r="E1010" s="211">
        <v>103.564277417113</v>
      </c>
      <c r="G1010" s="209"/>
    </row>
    <row r="1011" spans="1:7" x14ac:dyDescent="0.25">
      <c r="A1011" s="8">
        <v>2808</v>
      </c>
      <c r="B1011" s="8" t="s">
        <v>3038</v>
      </c>
      <c r="C1011" t="str">
        <f t="shared" si="15"/>
        <v>LHT-Pole2808</v>
      </c>
      <c r="D1011" s="210">
        <v>-3.78324811626088</v>
      </c>
      <c r="E1011" s="211">
        <v>103.564532731027</v>
      </c>
      <c r="G1011" s="209"/>
    </row>
    <row r="1012" spans="1:7" x14ac:dyDescent="0.25">
      <c r="A1012" s="8">
        <v>2807</v>
      </c>
      <c r="B1012" s="8" t="s">
        <v>3038</v>
      </c>
      <c r="C1012" t="str">
        <f t="shared" si="15"/>
        <v>LHT-Pole2807</v>
      </c>
      <c r="D1012" s="210">
        <v>-3.7834391219188501</v>
      </c>
      <c r="E1012" s="211">
        <v>103.564812983856</v>
      </c>
      <c r="G1012" s="209"/>
    </row>
    <row r="1013" spans="1:7" x14ac:dyDescent="0.25">
      <c r="A1013" s="8">
        <v>2806</v>
      </c>
      <c r="B1013" s="8" t="s">
        <v>3038</v>
      </c>
      <c r="C1013" t="str">
        <f t="shared" si="15"/>
        <v>LHT-Pole2806</v>
      </c>
      <c r="D1013" s="210">
        <v>-3.78367139758807</v>
      </c>
      <c r="E1013" s="211">
        <v>103.565056851794</v>
      </c>
      <c r="G1013" s="209"/>
    </row>
    <row r="1014" spans="1:7" x14ac:dyDescent="0.25">
      <c r="A1014" s="8">
        <v>2805</v>
      </c>
      <c r="B1014" s="8" t="s">
        <v>3038</v>
      </c>
      <c r="C1014" t="str">
        <f t="shared" si="15"/>
        <v>LHT-Pole2805</v>
      </c>
      <c r="D1014" s="210">
        <v>-3.7839534465312599</v>
      </c>
      <c r="E1014" s="211">
        <v>103.565284092372</v>
      </c>
      <c r="G1014" s="209"/>
    </row>
    <row r="1015" spans="1:7" x14ac:dyDescent="0.25">
      <c r="A1015" s="8">
        <v>2804</v>
      </c>
      <c r="B1015" s="8" t="s">
        <v>3038</v>
      </c>
      <c r="C1015" t="str">
        <f t="shared" si="15"/>
        <v>LHT-Pole2804</v>
      </c>
      <c r="D1015" s="210">
        <v>-3.7843571634862498</v>
      </c>
      <c r="E1015" s="211">
        <v>103.56561109710699</v>
      </c>
      <c r="G1015" s="209"/>
    </row>
    <row r="1016" spans="1:7" x14ac:dyDescent="0.25">
      <c r="A1016" s="8">
        <v>2803</v>
      </c>
      <c r="B1016" s="8" t="s">
        <v>3038</v>
      </c>
      <c r="C1016" t="str">
        <f t="shared" si="15"/>
        <v>LHT-Pole2803</v>
      </c>
      <c r="D1016" s="210">
        <v>-3.7845024948105501</v>
      </c>
      <c r="E1016" s="211">
        <v>103.565653711303</v>
      </c>
      <c r="G1016" s="209"/>
    </row>
    <row r="1017" spans="1:7" x14ac:dyDescent="0.25">
      <c r="A1017" s="8">
        <v>2802</v>
      </c>
      <c r="B1017" s="8" t="s">
        <v>3038</v>
      </c>
      <c r="C1017" t="str">
        <f t="shared" si="15"/>
        <v>LHT-Pole2802</v>
      </c>
      <c r="D1017" s="210">
        <v>-3.7846999868713702</v>
      </c>
      <c r="E1017" s="211">
        <v>103.565457310505</v>
      </c>
      <c r="G1017" s="209"/>
    </row>
    <row r="1018" spans="1:7" x14ac:dyDescent="0.25">
      <c r="A1018" s="8">
        <v>2801</v>
      </c>
      <c r="B1018" s="8" t="s">
        <v>3038</v>
      </c>
      <c r="C1018" t="str">
        <f t="shared" si="15"/>
        <v>LHT-Pole2801</v>
      </c>
      <c r="D1018" s="210">
        <v>-3.7848754007452898</v>
      </c>
      <c r="E1018" s="211">
        <v>103.565205934099</v>
      </c>
      <c r="G1018" s="209"/>
    </row>
    <row r="1019" spans="1:7" x14ac:dyDescent="0.25">
      <c r="A1019" s="8">
        <v>2800</v>
      </c>
      <c r="B1019" s="8" t="s">
        <v>3038</v>
      </c>
      <c r="C1019" t="str">
        <f t="shared" si="15"/>
        <v>LHT-Pole2800</v>
      </c>
      <c r="D1019" s="210">
        <v>-3.7850251614041501</v>
      </c>
      <c r="E1019" s="211">
        <v>103.564939857499</v>
      </c>
      <c r="G1019" s="209"/>
    </row>
    <row r="1020" spans="1:7" x14ac:dyDescent="0.25">
      <c r="A1020" s="8">
        <v>2799</v>
      </c>
      <c r="B1020" s="8" t="s">
        <v>3038</v>
      </c>
      <c r="C1020" t="str">
        <f t="shared" si="15"/>
        <v>LHT-Pole2799</v>
      </c>
      <c r="D1020" s="210">
        <v>-3.7851519740852</v>
      </c>
      <c r="E1020" s="211">
        <v>103.564660984513</v>
      </c>
      <c r="G1020" s="209"/>
    </row>
    <row r="1021" spans="1:7" x14ac:dyDescent="0.25">
      <c r="A1021" s="8">
        <v>2798</v>
      </c>
      <c r="B1021" s="8" t="s">
        <v>3038</v>
      </c>
      <c r="C1021" t="str">
        <f t="shared" si="15"/>
        <v>LHT-Pole2798</v>
      </c>
      <c r="D1021" s="210">
        <v>-3.78520713368377</v>
      </c>
      <c r="E1021" s="211">
        <v>103.564362157567</v>
      </c>
      <c r="G1021" s="209"/>
    </row>
    <row r="1022" spans="1:7" x14ac:dyDescent="0.25">
      <c r="A1022" s="8">
        <v>2797</v>
      </c>
      <c r="B1022" s="8" t="s">
        <v>3038</v>
      </c>
      <c r="C1022" t="str">
        <f t="shared" si="15"/>
        <v>LHT-Pole2797</v>
      </c>
      <c r="D1022" s="210">
        <v>-3.7852330733020301</v>
      </c>
      <c r="E1022" s="211">
        <v>103.564057503892</v>
      </c>
      <c r="G1022" s="209"/>
    </row>
    <row r="1023" spans="1:7" x14ac:dyDescent="0.25">
      <c r="A1023" s="8">
        <v>2796</v>
      </c>
      <c r="B1023" s="8" t="s">
        <v>3038</v>
      </c>
      <c r="C1023" t="str">
        <f t="shared" si="15"/>
        <v>LHT-Pole2796</v>
      </c>
      <c r="D1023" s="210">
        <v>-3.7852143700954701</v>
      </c>
      <c r="E1023" s="211">
        <v>103.563609347783</v>
      </c>
      <c r="G1023" s="209"/>
    </row>
    <row r="1024" spans="1:7" x14ac:dyDescent="0.25">
      <c r="A1024" s="8">
        <v>2795</v>
      </c>
      <c r="B1024" s="8" t="s">
        <v>3038</v>
      </c>
      <c r="C1024" t="str">
        <f t="shared" si="15"/>
        <v>LHT-Pole2795</v>
      </c>
      <c r="D1024" s="210">
        <v>-3.7852328046368799</v>
      </c>
      <c r="E1024" s="211">
        <v>103.563199206251</v>
      </c>
      <c r="G1024" s="209"/>
    </row>
    <row r="1025" spans="1:7" x14ac:dyDescent="0.25">
      <c r="A1025" s="8">
        <v>2794</v>
      </c>
      <c r="B1025" s="8" t="s">
        <v>3038</v>
      </c>
      <c r="C1025" t="str">
        <f t="shared" si="15"/>
        <v>LHT-Pole2794</v>
      </c>
      <c r="D1025" s="210">
        <v>-3.7852593833372299</v>
      </c>
      <c r="E1025" s="211">
        <v>103.56285754633799</v>
      </c>
      <c r="G1025" s="209"/>
    </row>
    <row r="1026" spans="1:7" x14ac:dyDescent="0.25">
      <c r="A1026" s="8">
        <v>2793</v>
      </c>
      <c r="B1026" s="8" t="s">
        <v>3038</v>
      </c>
      <c r="C1026" t="str">
        <f t="shared" ref="C1026:C1089" si="16">B1026 &amp; "-Pole" &amp; A1026</f>
        <v>LHT-Pole2793</v>
      </c>
      <c r="D1026" s="210">
        <v>-3.7852737218944199</v>
      </c>
      <c r="E1026" s="211">
        <v>103.562551762916</v>
      </c>
      <c r="G1026" s="209"/>
    </row>
    <row r="1027" spans="1:7" x14ac:dyDescent="0.25">
      <c r="A1027" s="8">
        <v>2792</v>
      </c>
      <c r="B1027" s="8" t="s">
        <v>3038</v>
      </c>
      <c r="C1027" t="str">
        <f t="shared" si="16"/>
        <v>LHT-Pole2792</v>
      </c>
      <c r="D1027" s="210">
        <v>-3.7852995526525501</v>
      </c>
      <c r="E1027" s="211">
        <v>103.562246752634</v>
      </c>
      <c r="G1027" s="209"/>
    </row>
    <row r="1028" spans="1:7" x14ac:dyDescent="0.25">
      <c r="A1028" s="8">
        <v>2791</v>
      </c>
      <c r="B1028" s="8" t="s">
        <v>3038</v>
      </c>
      <c r="C1028" t="str">
        <f t="shared" si="16"/>
        <v>LHT-Pole2791</v>
      </c>
      <c r="D1028" s="210">
        <v>-3.78532666938542</v>
      </c>
      <c r="E1028" s="211">
        <v>103.56194182889099</v>
      </c>
      <c r="G1028" s="209"/>
    </row>
    <row r="1029" spans="1:7" x14ac:dyDescent="0.25">
      <c r="A1029" s="8">
        <v>2790</v>
      </c>
      <c r="B1029" s="8" t="s">
        <v>3038</v>
      </c>
      <c r="C1029" t="str">
        <f t="shared" si="16"/>
        <v>LHT-Pole2790</v>
      </c>
      <c r="D1029" s="210">
        <v>-3.7853657562948602</v>
      </c>
      <c r="E1029" s="211">
        <v>103.561638198018</v>
      </c>
      <c r="G1029" s="209"/>
    </row>
    <row r="1030" spans="1:7" x14ac:dyDescent="0.25">
      <c r="A1030" s="8">
        <v>2789</v>
      </c>
      <c r="B1030" s="8" t="s">
        <v>3038</v>
      </c>
      <c r="C1030" t="str">
        <f t="shared" si="16"/>
        <v>LHT-Pole2789</v>
      </c>
      <c r="D1030" s="210">
        <v>-3.7854078135318501</v>
      </c>
      <c r="E1030" s="211">
        <v>103.561334976372</v>
      </c>
      <c r="G1030" s="209"/>
    </row>
    <row r="1031" spans="1:7" x14ac:dyDescent="0.25">
      <c r="A1031" s="8">
        <v>2788</v>
      </c>
      <c r="B1031" s="8" t="s">
        <v>3038</v>
      </c>
      <c r="C1031" t="str">
        <f t="shared" si="16"/>
        <v>LHT-Pole2788</v>
      </c>
      <c r="D1031" s="210">
        <v>-3.78545363756644</v>
      </c>
      <c r="E1031" s="211">
        <v>103.561032278257</v>
      </c>
      <c r="G1031" s="209"/>
    </row>
    <row r="1032" spans="1:7" x14ac:dyDescent="0.25">
      <c r="A1032" s="8">
        <v>2787</v>
      </c>
      <c r="B1032" s="8" t="s">
        <v>3038</v>
      </c>
      <c r="C1032" t="str">
        <f t="shared" si="16"/>
        <v>LHT-Pole2787</v>
      </c>
      <c r="D1032" s="210">
        <v>-3.7854964139180001</v>
      </c>
      <c r="E1032" s="211">
        <v>103.560729160295</v>
      </c>
      <c r="G1032" s="209"/>
    </row>
    <row r="1033" spans="1:7" x14ac:dyDescent="0.25">
      <c r="A1033" s="8">
        <v>2786</v>
      </c>
      <c r="B1033" s="8" t="s">
        <v>3038</v>
      </c>
      <c r="C1033" t="str">
        <f t="shared" si="16"/>
        <v>LHT-Pole2786</v>
      </c>
      <c r="D1033" s="210">
        <v>-3.7855404051890398</v>
      </c>
      <c r="E1033" s="211">
        <v>103.560426231736</v>
      </c>
      <c r="G1033" s="209"/>
    </row>
    <row r="1034" spans="1:7" x14ac:dyDescent="0.25">
      <c r="A1034" s="8">
        <v>2785</v>
      </c>
      <c r="B1034" s="8" t="s">
        <v>3038</v>
      </c>
      <c r="C1034" t="str">
        <f t="shared" si="16"/>
        <v>LHT-Pole2785</v>
      </c>
      <c r="D1034" s="210">
        <v>-3.7855886169046902</v>
      </c>
      <c r="E1034" s="211">
        <v>103.56012390147301</v>
      </c>
      <c r="G1034" s="209"/>
    </row>
    <row r="1035" spans="1:7" x14ac:dyDescent="0.25">
      <c r="A1035" s="8">
        <v>2784</v>
      </c>
      <c r="B1035" s="8" t="s">
        <v>3038</v>
      </c>
      <c r="C1035" t="str">
        <f t="shared" si="16"/>
        <v>LHT-Pole2784</v>
      </c>
      <c r="D1035" s="210">
        <v>-3.78562716311757</v>
      </c>
      <c r="E1035" s="211">
        <v>103.559820310999</v>
      </c>
      <c r="G1035" s="209"/>
    </row>
    <row r="1036" spans="1:7" x14ac:dyDescent="0.25">
      <c r="A1036" s="8">
        <v>2783</v>
      </c>
      <c r="B1036" s="8" t="s">
        <v>3038</v>
      </c>
      <c r="C1036" t="str">
        <f t="shared" si="16"/>
        <v>LHT-Pole2783</v>
      </c>
      <c r="D1036" s="210">
        <v>-3.7856573909399498</v>
      </c>
      <c r="E1036" s="211">
        <v>103.559515790866</v>
      </c>
      <c r="G1036" s="209"/>
    </row>
    <row r="1037" spans="1:7" x14ac:dyDescent="0.25">
      <c r="A1037" s="8">
        <v>2782</v>
      </c>
      <c r="B1037" s="8" t="s">
        <v>3038</v>
      </c>
      <c r="C1037" t="str">
        <f t="shared" si="16"/>
        <v>LHT-Pole2782</v>
      </c>
      <c r="D1037" s="210">
        <v>-3.7856377588572099</v>
      </c>
      <c r="E1037" s="211">
        <v>103.559210299301</v>
      </c>
      <c r="G1037" s="209"/>
    </row>
    <row r="1038" spans="1:7" x14ac:dyDescent="0.25">
      <c r="A1038" s="8">
        <v>2781</v>
      </c>
      <c r="B1038" s="8" t="s">
        <v>3038</v>
      </c>
      <c r="C1038" t="str">
        <f t="shared" si="16"/>
        <v>LHT-Pole2781</v>
      </c>
      <c r="D1038" s="210">
        <v>-3.78560616201794</v>
      </c>
      <c r="E1038" s="211">
        <v>103.558905958932</v>
      </c>
      <c r="G1038" s="209"/>
    </row>
    <row r="1039" spans="1:7" x14ac:dyDescent="0.25">
      <c r="A1039" s="8">
        <v>2780</v>
      </c>
      <c r="B1039" s="8" t="s">
        <v>3038</v>
      </c>
      <c r="C1039" t="str">
        <f t="shared" si="16"/>
        <v>LHT-Pole2780</v>
      </c>
      <c r="D1039" s="210">
        <v>-3.7855666641428698</v>
      </c>
      <c r="E1039" s="211">
        <v>103.55860237879099</v>
      </c>
      <c r="G1039" s="209"/>
    </row>
    <row r="1040" spans="1:7" x14ac:dyDescent="0.25">
      <c r="A1040" s="8">
        <v>2779</v>
      </c>
      <c r="B1040" s="8" t="s">
        <v>3038</v>
      </c>
      <c r="C1040" t="str">
        <f t="shared" si="16"/>
        <v>LHT-Pole2779</v>
      </c>
      <c r="D1040" s="210">
        <v>-3.7855271661715499</v>
      </c>
      <c r="E1040" s="211">
        <v>103.558298798718</v>
      </c>
      <c r="G1040" s="209"/>
    </row>
    <row r="1041" spans="1:7" x14ac:dyDescent="0.25">
      <c r="A1041" s="8">
        <v>2778</v>
      </c>
      <c r="B1041" s="8" t="s">
        <v>3038</v>
      </c>
      <c r="C1041" t="str">
        <f t="shared" si="16"/>
        <v>LHT-Pole2778</v>
      </c>
      <c r="D1041" s="210">
        <v>-3.7854847264092801</v>
      </c>
      <c r="E1041" s="211">
        <v>103.557995617405</v>
      </c>
      <c r="G1041" s="209"/>
    </row>
    <row r="1042" spans="1:7" x14ac:dyDescent="0.25">
      <c r="A1042" s="8">
        <v>2777</v>
      </c>
      <c r="B1042" s="8" t="s">
        <v>3038</v>
      </c>
      <c r="C1042" t="str">
        <f t="shared" si="16"/>
        <v>LHT-Pole2777</v>
      </c>
      <c r="D1042" s="210">
        <v>-3.78544126385769</v>
      </c>
      <c r="E1042" s="211">
        <v>103.55769257477</v>
      </c>
      <c r="G1042" s="209"/>
    </row>
    <row r="1043" spans="1:7" x14ac:dyDescent="0.25">
      <c r="A1043" s="8">
        <v>2776</v>
      </c>
      <c r="B1043" s="8" t="s">
        <v>3038</v>
      </c>
      <c r="C1043" t="str">
        <f t="shared" si="16"/>
        <v>LHT-Pole2776</v>
      </c>
      <c r="D1043" s="210">
        <v>-3.7854161780789202</v>
      </c>
      <c r="E1043" s="211">
        <v>103.55738789023999</v>
      </c>
      <c r="G1043" s="209"/>
    </row>
    <row r="1044" spans="1:7" x14ac:dyDescent="0.25">
      <c r="A1044" s="8">
        <v>2775</v>
      </c>
      <c r="B1044" s="8" t="s">
        <v>3038</v>
      </c>
      <c r="C1044" t="str">
        <f t="shared" si="16"/>
        <v>LHT-Pole2775</v>
      </c>
      <c r="D1044" s="210">
        <v>-3.7854139335645201</v>
      </c>
      <c r="E1044" s="211">
        <v>103.557082374001</v>
      </c>
      <c r="G1044" s="209"/>
    </row>
    <row r="1045" spans="1:7" x14ac:dyDescent="0.25">
      <c r="A1045" s="8">
        <v>2774</v>
      </c>
      <c r="B1045" s="8" t="s">
        <v>3038</v>
      </c>
      <c r="C1045" t="str">
        <f t="shared" si="16"/>
        <v>LHT-Pole2774</v>
      </c>
      <c r="D1045" s="210">
        <v>-3.7854574304364501</v>
      </c>
      <c r="E1045" s="211">
        <v>103.556779527301</v>
      </c>
      <c r="G1045" s="209"/>
    </row>
    <row r="1046" spans="1:7" x14ac:dyDescent="0.25">
      <c r="A1046" s="8">
        <v>2773</v>
      </c>
      <c r="B1046" s="8" t="s">
        <v>3038</v>
      </c>
      <c r="C1046" t="str">
        <f t="shared" si="16"/>
        <v>LHT-Pole2773</v>
      </c>
      <c r="D1046" s="210">
        <v>-3.78551949958901</v>
      </c>
      <c r="E1046" s="211">
        <v>103.556479712751</v>
      </c>
      <c r="G1046" s="209"/>
    </row>
    <row r="1047" spans="1:7" x14ac:dyDescent="0.25">
      <c r="A1047" s="8">
        <v>2772</v>
      </c>
      <c r="B1047" s="8" t="s">
        <v>3038</v>
      </c>
      <c r="C1047" t="str">
        <f t="shared" si="16"/>
        <v>LHT-Pole2772</v>
      </c>
      <c r="D1047" s="210">
        <v>-3.7855790912286298</v>
      </c>
      <c r="E1047" s="211">
        <v>103.55617940496199</v>
      </c>
      <c r="G1047" s="209"/>
    </row>
    <row r="1048" spans="1:7" x14ac:dyDescent="0.25">
      <c r="A1048" s="8">
        <v>2771</v>
      </c>
      <c r="B1048" s="8" t="s">
        <v>3038</v>
      </c>
      <c r="C1048" t="str">
        <f t="shared" si="16"/>
        <v>LHT-Pole2771</v>
      </c>
      <c r="D1048" s="210">
        <v>-3.78565029996243</v>
      </c>
      <c r="E1048" s="211">
        <v>103.555881820731</v>
      </c>
      <c r="G1048" s="209"/>
    </row>
    <row r="1049" spans="1:7" x14ac:dyDescent="0.25">
      <c r="A1049" s="8">
        <v>2770</v>
      </c>
      <c r="B1049" s="8" t="s">
        <v>3038</v>
      </c>
      <c r="C1049" t="str">
        <f t="shared" si="16"/>
        <v>LHT-Pole2770</v>
      </c>
      <c r="D1049" s="210">
        <v>-3.7857318161234201</v>
      </c>
      <c r="E1049" s="211">
        <v>103.55558670255</v>
      </c>
      <c r="G1049" s="209"/>
    </row>
    <row r="1050" spans="1:7" x14ac:dyDescent="0.25">
      <c r="A1050" s="8">
        <v>2769</v>
      </c>
      <c r="B1050" s="8" t="s">
        <v>3038</v>
      </c>
      <c r="C1050" t="str">
        <f t="shared" si="16"/>
        <v>LHT-Pole2769</v>
      </c>
      <c r="D1050" s="210">
        <v>-3.7858419269678101</v>
      </c>
      <c r="E1050" s="211">
        <v>103.555300886045</v>
      </c>
      <c r="G1050" s="209"/>
    </row>
    <row r="1051" spans="1:7" x14ac:dyDescent="0.25">
      <c r="A1051" s="8">
        <v>2768</v>
      </c>
      <c r="B1051" s="8" t="s">
        <v>3038</v>
      </c>
      <c r="C1051" t="str">
        <f t="shared" si="16"/>
        <v>LHT-Pole2768</v>
      </c>
      <c r="D1051" s="210">
        <v>-3.7859570259323498</v>
      </c>
      <c r="E1051" s="211">
        <v>103.555017031681</v>
      </c>
      <c r="G1051" s="209"/>
    </row>
    <row r="1052" spans="1:7" x14ac:dyDescent="0.25">
      <c r="A1052" s="8">
        <v>2767</v>
      </c>
      <c r="B1052" s="8" t="s">
        <v>3038</v>
      </c>
      <c r="C1052" t="str">
        <f t="shared" si="16"/>
        <v>LHT-Pole2767</v>
      </c>
      <c r="D1052" s="210">
        <v>-3.7860737045549402</v>
      </c>
      <c r="E1052" s="211">
        <v>103.55473381487801</v>
      </c>
      <c r="G1052" s="209"/>
    </row>
    <row r="1053" spans="1:7" x14ac:dyDescent="0.25">
      <c r="A1053" s="8">
        <v>2766</v>
      </c>
      <c r="B1053" s="8" t="s">
        <v>3038</v>
      </c>
      <c r="C1053" t="str">
        <f t="shared" si="16"/>
        <v>LHT-Pole2766</v>
      </c>
      <c r="D1053" s="210">
        <v>-3.78619379526577</v>
      </c>
      <c r="E1053" s="211">
        <v>103.55445200947599</v>
      </c>
      <c r="G1053" s="209"/>
    </row>
    <row r="1054" spans="1:7" x14ac:dyDescent="0.25">
      <c r="A1054" s="8">
        <v>2765</v>
      </c>
      <c r="B1054" s="8" t="s">
        <v>3038</v>
      </c>
      <c r="C1054" t="str">
        <f t="shared" si="16"/>
        <v>LHT-Pole2765</v>
      </c>
      <c r="D1054" s="210">
        <v>-3.7863138858544199</v>
      </c>
      <c r="E1054" s="211">
        <v>103.554170204025</v>
      </c>
      <c r="G1054" s="209"/>
    </row>
    <row r="1055" spans="1:7" x14ac:dyDescent="0.25">
      <c r="A1055" s="8">
        <v>2764</v>
      </c>
      <c r="B1055" s="8" t="s">
        <v>3038</v>
      </c>
      <c r="C1055" t="str">
        <f t="shared" si="16"/>
        <v>LHT-Pole2764</v>
      </c>
      <c r="D1055" s="210">
        <v>-3.7864340887586598</v>
      </c>
      <c r="E1055" s="211">
        <v>103.553888446575</v>
      </c>
      <c r="G1055" s="209"/>
    </row>
    <row r="1056" spans="1:7" x14ac:dyDescent="0.25">
      <c r="A1056" s="8">
        <v>2763</v>
      </c>
      <c r="B1056" s="8" t="s">
        <v>3038</v>
      </c>
      <c r="C1056" t="str">
        <f t="shared" si="16"/>
        <v>LHT-Pole2763</v>
      </c>
      <c r="D1056" s="210">
        <v>-3.7865565844369402</v>
      </c>
      <c r="E1056" s="211">
        <v>103.553607668909</v>
      </c>
      <c r="G1056" s="209"/>
    </row>
    <row r="1057" spans="1:7" x14ac:dyDescent="0.25">
      <c r="A1057" s="8">
        <v>2762</v>
      </c>
      <c r="B1057" s="8" t="s">
        <v>3038</v>
      </c>
      <c r="C1057" t="str">
        <f t="shared" si="16"/>
        <v>LHT-Pole2762</v>
      </c>
      <c r="D1057" s="210">
        <v>-3.7866568057260799</v>
      </c>
      <c r="E1057" s="211">
        <v>103.553318326484</v>
      </c>
      <c r="G1057" s="209"/>
    </row>
    <row r="1058" spans="1:7" x14ac:dyDescent="0.25">
      <c r="A1058" s="8">
        <v>2761</v>
      </c>
      <c r="B1058" s="8" t="s">
        <v>3038</v>
      </c>
      <c r="C1058" t="str">
        <f t="shared" si="16"/>
        <v>LHT-Pole2761</v>
      </c>
      <c r="D1058" s="210">
        <v>-3.78674695729848</v>
      </c>
      <c r="E1058" s="211">
        <v>103.553025673335</v>
      </c>
      <c r="G1058" s="209"/>
    </row>
    <row r="1059" spans="1:7" x14ac:dyDescent="0.25">
      <c r="A1059" s="8">
        <v>2760</v>
      </c>
      <c r="B1059" s="8" t="s">
        <v>3038</v>
      </c>
      <c r="C1059" t="str">
        <f t="shared" si="16"/>
        <v>LHT-Pole2760</v>
      </c>
      <c r="D1059" s="210">
        <v>-3.78683643431199</v>
      </c>
      <c r="E1059" s="211">
        <v>103.552732804085</v>
      </c>
      <c r="G1059" s="209"/>
    </row>
    <row r="1060" spans="1:7" x14ac:dyDescent="0.25">
      <c r="A1060" s="8">
        <v>2759</v>
      </c>
      <c r="B1060" s="8" t="s">
        <v>3038</v>
      </c>
      <c r="C1060" t="str">
        <f t="shared" si="16"/>
        <v>LHT-Pole2759</v>
      </c>
      <c r="D1060" s="210">
        <v>-3.7869385792435799</v>
      </c>
      <c r="E1060" s="211">
        <v>103.55244474011</v>
      </c>
      <c r="G1060" s="209"/>
    </row>
    <row r="1061" spans="1:7" x14ac:dyDescent="0.25">
      <c r="A1061" s="8">
        <v>2758</v>
      </c>
      <c r="B1061" s="8" t="s">
        <v>3038</v>
      </c>
      <c r="C1061" t="str">
        <f t="shared" si="16"/>
        <v>LHT-Pole2758</v>
      </c>
      <c r="D1061" s="210">
        <v>-3.7870675612738798</v>
      </c>
      <c r="E1061" s="211">
        <v>103.55216685611001</v>
      </c>
      <c r="G1061" s="209"/>
    </row>
    <row r="1062" spans="1:7" x14ac:dyDescent="0.25">
      <c r="A1062" s="8">
        <v>2757</v>
      </c>
      <c r="B1062" s="8" t="s">
        <v>3038</v>
      </c>
      <c r="C1062" t="str">
        <f t="shared" si="16"/>
        <v>LHT-Pole2757</v>
      </c>
      <c r="D1062" s="210">
        <v>-3.7872272088543699</v>
      </c>
      <c r="E1062" s="211">
        <v>103.55190623435</v>
      </c>
      <c r="G1062" s="209"/>
    </row>
    <row r="1063" spans="1:7" x14ac:dyDescent="0.25">
      <c r="A1063" s="8">
        <v>2756</v>
      </c>
      <c r="B1063" s="8" t="s">
        <v>3038</v>
      </c>
      <c r="C1063" t="str">
        <f t="shared" si="16"/>
        <v>LHT-Pole2756</v>
      </c>
      <c r="D1063" s="210">
        <v>-3.7874088759904798</v>
      </c>
      <c r="E1063" s="211">
        <v>103.551659607861</v>
      </c>
      <c r="G1063" s="209"/>
    </row>
    <row r="1064" spans="1:7" x14ac:dyDescent="0.25">
      <c r="A1064" s="8">
        <v>2755</v>
      </c>
      <c r="B1064" s="8" t="s">
        <v>3038</v>
      </c>
      <c r="C1064" t="str">
        <f t="shared" si="16"/>
        <v>LHT-Pole2755</v>
      </c>
      <c r="D1064" s="210">
        <v>-3.78759529278903</v>
      </c>
      <c r="E1064" s="211">
        <v>103.551417018786</v>
      </c>
      <c r="G1064" s="209"/>
    </row>
    <row r="1065" spans="1:7" x14ac:dyDescent="0.25">
      <c r="A1065" s="8">
        <v>2754</v>
      </c>
      <c r="B1065" s="8" t="s">
        <v>3038</v>
      </c>
      <c r="C1065" t="str">
        <f t="shared" si="16"/>
        <v>LHT-Pole2754</v>
      </c>
      <c r="D1065" s="210">
        <v>-3.78773380288234</v>
      </c>
      <c r="E1065" s="211">
        <v>103.55114435128</v>
      </c>
      <c r="G1065" s="209"/>
    </row>
    <row r="1066" spans="1:7" x14ac:dyDescent="0.25">
      <c r="A1066" s="8">
        <v>2753</v>
      </c>
      <c r="B1066" s="8" t="s">
        <v>3038</v>
      </c>
      <c r="C1066" t="str">
        <f t="shared" si="16"/>
        <v>LHT-Pole2753</v>
      </c>
      <c r="D1066" s="210">
        <v>-3.7878073590891899</v>
      </c>
      <c r="E1066" s="211">
        <v>103.550849181521</v>
      </c>
      <c r="G1066" s="209"/>
    </row>
    <row r="1067" spans="1:7" x14ac:dyDescent="0.25">
      <c r="A1067" s="8">
        <v>2752</v>
      </c>
      <c r="B1067" s="8" t="s">
        <v>3038</v>
      </c>
      <c r="C1067" t="str">
        <f t="shared" si="16"/>
        <v>LHT-Pole2752</v>
      </c>
      <c r="D1067" s="210">
        <v>-3.78783374769607</v>
      </c>
      <c r="E1067" s="211">
        <v>103.55054548136999</v>
      </c>
      <c r="G1067" s="209"/>
    </row>
    <row r="1068" spans="1:7" x14ac:dyDescent="0.25">
      <c r="A1068" s="8">
        <v>2751</v>
      </c>
      <c r="B1068" s="8" t="s">
        <v>3038</v>
      </c>
      <c r="C1068" t="str">
        <f t="shared" si="16"/>
        <v>LHT-Pole2751</v>
      </c>
      <c r="D1068" s="210">
        <v>-3.7878181897018899</v>
      </c>
      <c r="E1068" s="211">
        <v>103.55023975779601</v>
      </c>
      <c r="G1068" s="209"/>
    </row>
    <row r="1069" spans="1:7" x14ac:dyDescent="0.25">
      <c r="A1069" s="8">
        <v>2750</v>
      </c>
      <c r="B1069" s="8" t="s">
        <v>3038</v>
      </c>
      <c r="C1069" t="str">
        <f t="shared" si="16"/>
        <v>LHT-Pole2750</v>
      </c>
      <c r="D1069" s="210">
        <v>-3.7877829124169402</v>
      </c>
      <c r="E1069" s="211">
        <v>103.54992749429999</v>
      </c>
      <c r="G1069" s="209"/>
    </row>
    <row r="1070" spans="1:7" x14ac:dyDescent="0.25">
      <c r="A1070" s="8">
        <v>2749</v>
      </c>
      <c r="B1070" s="8" t="s">
        <v>3038</v>
      </c>
      <c r="C1070" t="str">
        <f t="shared" si="16"/>
        <v>LHT-Pole2749</v>
      </c>
      <c r="D1070" s="210">
        <v>-3.7877337537837601</v>
      </c>
      <c r="E1070" s="211">
        <v>103.549602952877</v>
      </c>
      <c r="G1070" s="209"/>
    </row>
    <row r="1071" spans="1:7" x14ac:dyDescent="0.25">
      <c r="A1071" s="8">
        <v>2748</v>
      </c>
      <c r="B1071" s="8" t="s">
        <v>3038</v>
      </c>
      <c r="C1071" t="str">
        <f t="shared" si="16"/>
        <v>LHT-Pole2748</v>
      </c>
      <c r="D1071" s="210">
        <v>-3.7876747634202599</v>
      </c>
      <c r="E1071" s="211">
        <v>103.549307355376</v>
      </c>
      <c r="G1071" s="209"/>
    </row>
    <row r="1072" spans="1:7" x14ac:dyDescent="0.25">
      <c r="A1072" s="8">
        <v>2747</v>
      </c>
      <c r="B1072" s="8" t="s">
        <v>3038</v>
      </c>
      <c r="C1072" t="str">
        <f t="shared" si="16"/>
        <v>LHT-Pole2747</v>
      </c>
      <c r="D1072" s="210">
        <v>-3.7875813620031602</v>
      </c>
      <c r="E1072" s="211">
        <v>103.548957565001</v>
      </c>
      <c r="G1072" s="209"/>
    </row>
    <row r="1073" spans="1:7" x14ac:dyDescent="0.25">
      <c r="A1073" s="8">
        <v>2746</v>
      </c>
      <c r="B1073" s="8" t="s">
        <v>3038</v>
      </c>
      <c r="C1073" t="str">
        <f t="shared" si="16"/>
        <v>LHT-Pole2746</v>
      </c>
      <c r="D1073" s="210">
        <v>-3.7874437177911702</v>
      </c>
      <c r="E1073" s="211">
        <v>103.548474755749</v>
      </c>
      <c r="G1073" s="209"/>
    </row>
    <row r="1074" spans="1:7" x14ac:dyDescent="0.25">
      <c r="A1074" s="8">
        <v>2745</v>
      </c>
      <c r="B1074" s="8" t="s">
        <v>3038</v>
      </c>
      <c r="C1074" t="str">
        <f t="shared" si="16"/>
        <v>LHT-Pole2745</v>
      </c>
      <c r="D1074" s="210">
        <v>-3.7873355687521002</v>
      </c>
      <c r="E1074" s="211">
        <v>103.548095405624</v>
      </c>
      <c r="G1074" s="209"/>
    </row>
    <row r="1075" spans="1:7" x14ac:dyDescent="0.25">
      <c r="A1075" s="8">
        <v>2744</v>
      </c>
      <c r="B1075" s="8" t="s">
        <v>3038</v>
      </c>
      <c r="C1075" t="str">
        <f t="shared" si="16"/>
        <v>LHT-Pole2744</v>
      </c>
      <c r="D1075" s="210">
        <v>-3.7872139010669899</v>
      </c>
      <c r="E1075" s="211">
        <v>103.547677874154</v>
      </c>
      <c r="G1075" s="209"/>
    </row>
    <row r="1076" spans="1:7" x14ac:dyDescent="0.25">
      <c r="A1076" s="8">
        <v>2743</v>
      </c>
      <c r="B1076" s="8" t="s">
        <v>3038</v>
      </c>
      <c r="C1076" t="str">
        <f t="shared" si="16"/>
        <v>LHT-Pole2743</v>
      </c>
      <c r="D1076" s="210">
        <v>-3.7871420065177701</v>
      </c>
      <c r="E1076" s="211">
        <v>103.54736749677799</v>
      </c>
      <c r="G1076" s="209"/>
    </row>
    <row r="1077" spans="1:7" x14ac:dyDescent="0.25">
      <c r="A1077" s="8">
        <v>2742</v>
      </c>
      <c r="B1077" s="8" t="s">
        <v>3038</v>
      </c>
      <c r="C1077" t="str">
        <f t="shared" si="16"/>
        <v>LHT-Pole2742</v>
      </c>
      <c r="D1077" s="210">
        <v>-3.7871347599830201</v>
      </c>
      <c r="E1077" s="211">
        <v>103.54706734077</v>
      </c>
      <c r="G1077" s="209"/>
    </row>
    <row r="1078" spans="1:7" x14ac:dyDescent="0.25">
      <c r="A1078" s="8">
        <v>2741</v>
      </c>
      <c r="B1078" s="8" t="s">
        <v>3038</v>
      </c>
      <c r="C1078" t="str">
        <f t="shared" si="16"/>
        <v>LHT-Pole2741</v>
      </c>
      <c r="D1078" s="210">
        <v>-3.7871392413426799</v>
      </c>
      <c r="E1078" s="211">
        <v>103.54676059816001</v>
      </c>
      <c r="G1078" s="209"/>
    </row>
    <row r="1079" spans="1:7" x14ac:dyDescent="0.25">
      <c r="A1079" s="8">
        <v>2740</v>
      </c>
      <c r="B1079" s="8" t="s">
        <v>3038</v>
      </c>
      <c r="C1079" t="str">
        <f t="shared" si="16"/>
        <v>LHT-Pole2740</v>
      </c>
      <c r="D1079" s="210">
        <v>-3.7871585975681201</v>
      </c>
      <c r="E1079" s="211">
        <v>103.546464076917</v>
      </c>
      <c r="G1079" s="209"/>
    </row>
    <row r="1080" spans="1:7" x14ac:dyDescent="0.25">
      <c r="A1080" s="8">
        <v>2739</v>
      </c>
      <c r="B1080" s="8" t="s">
        <v>3038</v>
      </c>
      <c r="C1080" t="str">
        <f t="shared" si="16"/>
        <v>LHT-Pole2739</v>
      </c>
      <c r="D1080" s="210">
        <v>-3.7871945448428002</v>
      </c>
      <c r="E1080" s="211">
        <v>103.546156470768</v>
      </c>
      <c r="G1080" s="209"/>
    </row>
    <row r="1081" spans="1:7" x14ac:dyDescent="0.25">
      <c r="A1081" s="8">
        <v>2738</v>
      </c>
      <c r="B1081" s="8" t="s">
        <v>3038</v>
      </c>
      <c r="C1081" t="str">
        <f t="shared" si="16"/>
        <v>LHT-Pole2738</v>
      </c>
      <c r="D1081" s="210">
        <v>-3.7872304921159698</v>
      </c>
      <c r="E1081" s="211">
        <v>103.545862720752</v>
      </c>
      <c r="G1081" s="209"/>
    </row>
    <row r="1082" spans="1:7" x14ac:dyDescent="0.25">
      <c r="A1082" s="8">
        <v>2737</v>
      </c>
      <c r="B1082" s="8" t="s">
        <v>3038</v>
      </c>
      <c r="C1082" t="str">
        <f t="shared" si="16"/>
        <v>LHT-Pole2737</v>
      </c>
      <c r="D1082" s="210">
        <v>-3.78725261351412</v>
      </c>
      <c r="E1082" s="211">
        <v>103.54554680092301</v>
      </c>
      <c r="G1082" s="209"/>
    </row>
    <row r="1083" spans="1:7" x14ac:dyDescent="0.25">
      <c r="A1083" s="8">
        <v>2736</v>
      </c>
      <c r="B1083" s="8" t="s">
        <v>3038</v>
      </c>
      <c r="C1083" t="str">
        <f t="shared" si="16"/>
        <v>LHT-Pole2736</v>
      </c>
      <c r="D1083" s="210">
        <v>-3.7872940911341</v>
      </c>
      <c r="E1083" s="211">
        <v>103.54523365231999</v>
      </c>
      <c r="G1083" s="209"/>
    </row>
    <row r="1084" spans="1:7" x14ac:dyDescent="0.25">
      <c r="A1084" s="8">
        <v>2735</v>
      </c>
      <c r="B1084" s="8" t="s">
        <v>3038</v>
      </c>
      <c r="C1084" t="str">
        <f t="shared" si="16"/>
        <v>LHT-Pole2735</v>
      </c>
      <c r="D1084" s="210">
        <v>-3.7873521597987398</v>
      </c>
      <c r="E1084" s="211">
        <v>103.544895562679</v>
      </c>
      <c r="G1084" s="209"/>
    </row>
    <row r="1085" spans="1:7" x14ac:dyDescent="0.25">
      <c r="A1085" s="8">
        <v>2734</v>
      </c>
      <c r="B1085" s="8" t="s">
        <v>3039</v>
      </c>
      <c r="C1085" t="str">
        <f t="shared" si="16"/>
        <v>PMS-Pole2734</v>
      </c>
      <c r="D1085" s="210">
        <v>3.0086249999999901</v>
      </c>
      <c r="E1085" s="211">
        <v>99.232341666666599</v>
      </c>
      <c r="G1085" s="209"/>
    </row>
    <row r="1086" spans="1:7" x14ac:dyDescent="0.25">
      <c r="A1086" s="8">
        <v>2733</v>
      </c>
      <c r="B1086" s="8" t="s">
        <v>3039</v>
      </c>
      <c r="C1086" t="str">
        <f t="shared" si="16"/>
        <v>PMS-Pole2733</v>
      </c>
      <c r="D1086" s="210">
        <v>3.0071942155386302</v>
      </c>
      <c r="E1086" s="211">
        <v>99.230281158992597</v>
      </c>
      <c r="G1086" s="209"/>
    </row>
    <row r="1087" spans="1:7" x14ac:dyDescent="0.25">
      <c r="A1087" s="8">
        <v>2732</v>
      </c>
      <c r="B1087" s="8" t="s">
        <v>3039</v>
      </c>
      <c r="C1087" t="str">
        <f t="shared" si="16"/>
        <v>PMS-Pole2732</v>
      </c>
      <c r="D1087" s="210">
        <v>3.0792054757270302</v>
      </c>
      <c r="E1087" s="211">
        <v>99.286864473339605</v>
      </c>
      <c r="G1087" s="209"/>
    </row>
    <row r="1088" spans="1:7" x14ac:dyDescent="0.25">
      <c r="A1088" s="8">
        <v>2731</v>
      </c>
      <c r="B1088" s="8" t="s">
        <v>3039</v>
      </c>
      <c r="C1088" t="str">
        <f t="shared" si="16"/>
        <v>PMS-Pole2731</v>
      </c>
      <c r="D1088" s="210">
        <v>3.0788872172658102</v>
      </c>
      <c r="E1088" s="211">
        <v>99.286536026317094</v>
      </c>
      <c r="G1088" s="209"/>
    </row>
    <row r="1089" spans="1:7" x14ac:dyDescent="0.25">
      <c r="A1089" s="8">
        <v>2730</v>
      </c>
      <c r="B1089" s="8" t="s">
        <v>3039</v>
      </c>
      <c r="C1089" t="str">
        <f t="shared" si="16"/>
        <v>PMS-Pole2730</v>
      </c>
      <c r="D1089" s="210">
        <v>3.0786083537704001</v>
      </c>
      <c r="E1089" s="211">
        <v>99.286229219168305</v>
      </c>
      <c r="G1089" s="209"/>
    </row>
    <row r="1090" spans="1:7" x14ac:dyDescent="0.25">
      <c r="A1090" s="8">
        <v>2729</v>
      </c>
      <c r="B1090" s="8" t="s">
        <v>3039</v>
      </c>
      <c r="C1090" t="str">
        <f t="shared" ref="C1090:C1153" si="17">B1090 &amp; "-Pole" &amp; A1090</f>
        <v>PMS-Pole2729</v>
      </c>
      <c r="D1090" s="210">
        <v>3.07841850871911</v>
      </c>
      <c r="E1090" s="211">
        <v>99.286133994316302</v>
      </c>
      <c r="G1090" s="209"/>
    </row>
    <row r="1091" spans="1:7" x14ac:dyDescent="0.25">
      <c r="A1091" s="8">
        <v>2728</v>
      </c>
      <c r="B1091" s="8" t="s">
        <v>3039</v>
      </c>
      <c r="C1091" t="str">
        <f t="shared" si="17"/>
        <v>PMS-Pole2728</v>
      </c>
      <c r="D1091" s="210">
        <v>3.0781257308894401</v>
      </c>
      <c r="E1091" s="211">
        <v>99.285795676533297</v>
      </c>
      <c r="G1091" s="209"/>
    </row>
    <row r="1092" spans="1:7" x14ac:dyDescent="0.25">
      <c r="A1092" s="8">
        <v>2727</v>
      </c>
      <c r="B1092" s="8" t="s">
        <v>3039</v>
      </c>
      <c r="C1092" t="str">
        <f t="shared" si="17"/>
        <v>PMS-Pole2727</v>
      </c>
      <c r="D1092" s="210">
        <v>3.0778895862840701</v>
      </c>
      <c r="E1092" s="211">
        <v>99.285440273630698</v>
      </c>
      <c r="G1092" s="209"/>
    </row>
    <row r="1093" spans="1:7" x14ac:dyDescent="0.25">
      <c r="A1093" s="8">
        <v>2726</v>
      </c>
      <c r="B1093" s="8" t="s">
        <v>3039</v>
      </c>
      <c r="C1093" t="str">
        <f t="shared" si="17"/>
        <v>PMS-Pole2726</v>
      </c>
      <c r="D1093" s="210">
        <v>3.0776282009397899</v>
      </c>
      <c r="E1093" s="211">
        <v>99.2849939790256</v>
      </c>
      <c r="G1093" s="209"/>
    </row>
    <row r="1094" spans="1:7" x14ac:dyDescent="0.25">
      <c r="A1094" s="8">
        <v>2725</v>
      </c>
      <c r="B1094" s="8" t="s">
        <v>3039</v>
      </c>
      <c r="C1094" t="str">
        <f t="shared" si="17"/>
        <v>PMS-Pole2725</v>
      </c>
      <c r="D1094" s="210">
        <v>3.0774299449234599</v>
      </c>
      <c r="E1094" s="211">
        <v>99.284659868376295</v>
      </c>
      <c r="G1094" s="209"/>
    </row>
    <row r="1095" spans="1:7" x14ac:dyDescent="0.25">
      <c r="A1095" s="8">
        <v>2724</v>
      </c>
      <c r="B1095" s="8" t="s">
        <v>3039</v>
      </c>
      <c r="C1095" t="str">
        <f t="shared" si="17"/>
        <v>PMS-Pole2724</v>
      </c>
      <c r="D1095" s="210">
        <v>3.0772017520154402</v>
      </c>
      <c r="E1095" s="211">
        <v>99.284277632880801</v>
      </c>
      <c r="G1095" s="209"/>
    </row>
    <row r="1096" spans="1:7" x14ac:dyDescent="0.25">
      <c r="A1096" s="8">
        <v>2723</v>
      </c>
      <c r="B1096" s="8" t="s">
        <v>3039</v>
      </c>
      <c r="C1096" t="str">
        <f t="shared" si="17"/>
        <v>PMS-Pole2723</v>
      </c>
      <c r="D1096" s="210">
        <v>3.07698785172912</v>
      </c>
      <c r="E1096" s="211">
        <v>99.283899156289493</v>
      </c>
      <c r="G1096" s="209"/>
    </row>
    <row r="1097" spans="1:7" x14ac:dyDescent="0.25">
      <c r="A1097" s="8">
        <v>2722</v>
      </c>
      <c r="B1097" s="8" t="s">
        <v>3039</v>
      </c>
      <c r="C1097" t="str">
        <f t="shared" si="17"/>
        <v>PMS-Pole2722</v>
      </c>
      <c r="D1097" s="210">
        <v>3.0767922093690201</v>
      </c>
      <c r="E1097" s="211">
        <v>99.283565277710807</v>
      </c>
      <c r="G1097" s="209"/>
    </row>
    <row r="1098" spans="1:7" x14ac:dyDescent="0.25">
      <c r="A1098" s="8">
        <v>2721</v>
      </c>
      <c r="B1098" s="8" t="s">
        <v>3039</v>
      </c>
      <c r="C1098" t="str">
        <f t="shared" si="17"/>
        <v>PMS-Pole2721</v>
      </c>
      <c r="D1098" s="210">
        <v>3.0764954182242699</v>
      </c>
      <c r="E1098" s="211">
        <v>99.283016469179202</v>
      </c>
      <c r="G1098" s="209"/>
    </row>
    <row r="1099" spans="1:7" x14ac:dyDescent="0.25">
      <c r="A1099" s="8">
        <v>2720</v>
      </c>
      <c r="B1099" s="8" t="s">
        <v>3039</v>
      </c>
      <c r="C1099" t="str">
        <f t="shared" si="17"/>
        <v>PMS-Pole2720</v>
      </c>
      <c r="D1099" s="210">
        <v>3.0762986040702698</v>
      </c>
      <c r="E1099" s="211">
        <v>99.282579938213303</v>
      </c>
      <c r="G1099" s="209"/>
    </row>
    <row r="1100" spans="1:7" x14ac:dyDescent="0.25">
      <c r="A1100" s="8">
        <v>2719</v>
      </c>
      <c r="B1100" s="8" t="s">
        <v>3039</v>
      </c>
      <c r="C1100" t="str">
        <f t="shared" si="17"/>
        <v>PMS-Pole2719</v>
      </c>
      <c r="D1100" s="210">
        <v>3.0761221071018898</v>
      </c>
      <c r="E1100" s="211">
        <v>99.282197236059403</v>
      </c>
      <c r="G1100" s="209"/>
    </row>
    <row r="1101" spans="1:7" x14ac:dyDescent="0.25">
      <c r="A1101" s="8">
        <v>2718</v>
      </c>
      <c r="B1101" s="8" t="s">
        <v>3039</v>
      </c>
      <c r="C1101" t="str">
        <f t="shared" si="17"/>
        <v>PMS-Pole2718</v>
      </c>
      <c r="D1101" s="210">
        <v>3.07593495416736</v>
      </c>
      <c r="E1101" s="211">
        <v>99.281829246759699</v>
      </c>
      <c r="G1101" s="209"/>
    </row>
    <row r="1102" spans="1:7" x14ac:dyDescent="0.25">
      <c r="A1102" s="8">
        <v>2717</v>
      </c>
      <c r="B1102" s="8" t="s">
        <v>3039</v>
      </c>
      <c r="C1102" t="str">
        <f t="shared" si="17"/>
        <v>PMS-Pole2717</v>
      </c>
      <c r="D1102" s="210">
        <v>3.07571571627305</v>
      </c>
      <c r="E1102" s="211">
        <v>99.281496388569707</v>
      </c>
      <c r="G1102" s="209"/>
    </row>
    <row r="1103" spans="1:7" x14ac:dyDescent="0.25">
      <c r="A1103" s="8">
        <v>2716</v>
      </c>
      <c r="B1103" s="8" t="s">
        <v>3039</v>
      </c>
      <c r="C1103" t="str">
        <f t="shared" si="17"/>
        <v>PMS-Pole2716</v>
      </c>
      <c r="D1103" s="210">
        <v>3.0754899842875698</v>
      </c>
      <c r="E1103" s="211">
        <v>99.281186201038494</v>
      </c>
      <c r="G1103" s="209"/>
    </row>
    <row r="1104" spans="1:7" x14ac:dyDescent="0.25">
      <c r="A1104" s="8">
        <v>2715</v>
      </c>
      <c r="B1104" s="8" t="s">
        <v>3039</v>
      </c>
      <c r="C1104" t="str">
        <f t="shared" si="17"/>
        <v>PMS-Pole2715</v>
      </c>
      <c r="D1104" s="210">
        <v>3.0752896546542901</v>
      </c>
      <c r="E1104" s="211">
        <v>99.280980500768194</v>
      </c>
      <c r="G1104" s="209"/>
    </row>
    <row r="1105" spans="1:7" x14ac:dyDescent="0.25">
      <c r="A1105" s="8">
        <v>2714</v>
      </c>
      <c r="B1105" s="8" t="s">
        <v>3039</v>
      </c>
      <c r="C1105" t="str">
        <f t="shared" si="17"/>
        <v>PMS-Pole2714</v>
      </c>
      <c r="D1105" s="210">
        <v>3.0752429697045298</v>
      </c>
      <c r="E1105" s="211">
        <v>99.280774620975293</v>
      </c>
      <c r="G1105" s="209"/>
    </row>
    <row r="1106" spans="1:7" x14ac:dyDescent="0.25">
      <c r="A1106" s="8">
        <v>2713</v>
      </c>
      <c r="B1106" s="8" t="s">
        <v>3039</v>
      </c>
      <c r="C1106" t="str">
        <f t="shared" si="17"/>
        <v>PMS-Pole2713</v>
      </c>
      <c r="D1106" s="210">
        <v>3.0748128827019099</v>
      </c>
      <c r="E1106" s="211">
        <v>99.280455662301904</v>
      </c>
      <c r="G1106" s="209"/>
    </row>
    <row r="1107" spans="1:7" x14ac:dyDescent="0.25">
      <c r="A1107" s="8">
        <v>2712</v>
      </c>
      <c r="B1107" s="8" t="s">
        <v>3039</v>
      </c>
      <c r="C1107" t="str">
        <f t="shared" si="17"/>
        <v>PMS-Pole2712</v>
      </c>
      <c r="D1107" s="210">
        <v>3.0743778303531299</v>
      </c>
      <c r="E1107" s="211">
        <v>99.280187441062907</v>
      </c>
      <c r="G1107" s="209"/>
    </row>
    <row r="1108" spans="1:7" x14ac:dyDescent="0.25">
      <c r="A1108" s="8">
        <v>2711</v>
      </c>
      <c r="B1108" s="8" t="s">
        <v>3039</v>
      </c>
      <c r="C1108" t="str">
        <f t="shared" si="17"/>
        <v>PMS-Pole2711</v>
      </c>
      <c r="D1108" s="210">
        <v>3.0737755389319301</v>
      </c>
      <c r="E1108" s="211">
        <v>99.279728385821798</v>
      </c>
      <c r="G1108" s="209"/>
    </row>
    <row r="1109" spans="1:7" x14ac:dyDescent="0.25">
      <c r="A1109" s="8">
        <v>2710</v>
      </c>
      <c r="B1109" s="8" t="s">
        <v>3039</v>
      </c>
      <c r="C1109" t="str">
        <f t="shared" si="17"/>
        <v>PMS-Pole2710</v>
      </c>
      <c r="D1109" s="210">
        <v>3.0732306558914599</v>
      </c>
      <c r="E1109" s="211">
        <v>99.279285977064703</v>
      </c>
      <c r="G1109" s="209"/>
    </row>
    <row r="1110" spans="1:7" x14ac:dyDescent="0.25">
      <c r="A1110" s="8">
        <v>2709</v>
      </c>
      <c r="B1110" s="8" t="s">
        <v>3039</v>
      </c>
      <c r="C1110" t="str">
        <f t="shared" si="17"/>
        <v>PMS-Pole2709</v>
      </c>
      <c r="D1110" s="210">
        <v>3.0728362734149801</v>
      </c>
      <c r="E1110" s="211">
        <v>99.278991779483405</v>
      </c>
      <c r="G1110" s="209"/>
    </row>
    <row r="1111" spans="1:7" x14ac:dyDescent="0.25">
      <c r="A1111" s="8">
        <v>2708</v>
      </c>
      <c r="B1111" s="8" t="s">
        <v>3039</v>
      </c>
      <c r="C1111" t="str">
        <f t="shared" si="17"/>
        <v>PMS-Pole2708</v>
      </c>
      <c r="D1111" s="210">
        <v>3.0725008583651601</v>
      </c>
      <c r="E1111" s="211">
        <v>99.278739086033198</v>
      </c>
      <c r="G1111" s="209"/>
    </row>
    <row r="1112" spans="1:7" x14ac:dyDescent="0.25">
      <c r="A1112" s="8">
        <v>2707</v>
      </c>
      <c r="B1112" s="8" t="s">
        <v>3039</v>
      </c>
      <c r="C1112" t="str">
        <f t="shared" si="17"/>
        <v>PMS-Pole2707</v>
      </c>
      <c r="D1112" s="210">
        <v>3.0722371998406199</v>
      </c>
      <c r="E1112" s="211">
        <v>99.278652137357696</v>
      </c>
      <c r="G1112" s="209"/>
    </row>
    <row r="1113" spans="1:7" x14ac:dyDescent="0.25">
      <c r="A1113" s="8">
        <v>2706</v>
      </c>
      <c r="B1113" s="8" t="s">
        <v>3039</v>
      </c>
      <c r="C1113" t="str">
        <f t="shared" si="17"/>
        <v>PMS-Pole2706</v>
      </c>
      <c r="D1113" s="210">
        <v>3.0717867428865002</v>
      </c>
      <c r="E1113" s="211">
        <v>99.278312983049901</v>
      </c>
      <c r="G1113" s="209"/>
    </row>
    <row r="1114" spans="1:7" x14ac:dyDescent="0.25">
      <c r="A1114" s="8">
        <v>2705</v>
      </c>
      <c r="B1114" s="8" t="s">
        <v>3039</v>
      </c>
      <c r="C1114" t="str">
        <f t="shared" si="17"/>
        <v>PMS-Pole2705</v>
      </c>
      <c r="D1114" s="210">
        <v>3.0714371029335301</v>
      </c>
      <c r="E1114" s="211">
        <v>99.278044987692297</v>
      </c>
      <c r="G1114" s="209"/>
    </row>
    <row r="1115" spans="1:7" x14ac:dyDescent="0.25">
      <c r="A1115" s="8">
        <v>2704</v>
      </c>
      <c r="B1115" s="8" t="s">
        <v>3039</v>
      </c>
      <c r="C1115" t="str">
        <f t="shared" si="17"/>
        <v>PMS-Pole2704</v>
      </c>
      <c r="D1115" s="210">
        <v>3.0709980522729601</v>
      </c>
      <c r="E1115" s="211">
        <v>99.277741138215205</v>
      </c>
      <c r="G1115" s="209"/>
    </row>
    <row r="1116" spans="1:7" x14ac:dyDescent="0.25">
      <c r="A1116" s="8">
        <v>2703</v>
      </c>
      <c r="B1116" s="8" t="s">
        <v>3039</v>
      </c>
      <c r="C1116" t="str">
        <f t="shared" si="17"/>
        <v>PMS-Pole2703</v>
      </c>
      <c r="D1116" s="210">
        <v>3.0704184976756599</v>
      </c>
      <c r="E1116" s="211">
        <v>99.277349177554498</v>
      </c>
      <c r="G1116" s="209"/>
    </row>
    <row r="1117" spans="1:7" x14ac:dyDescent="0.25">
      <c r="A1117" s="8">
        <v>2702</v>
      </c>
      <c r="B1117" s="8" t="s">
        <v>3039</v>
      </c>
      <c r="C1117" t="str">
        <f t="shared" si="17"/>
        <v>PMS-Pole2702</v>
      </c>
      <c r="D1117" s="210">
        <v>3.0699752287885098</v>
      </c>
      <c r="E1117" s="211">
        <v>99.277101633380198</v>
      </c>
      <c r="G1117" s="209"/>
    </row>
    <row r="1118" spans="1:7" x14ac:dyDescent="0.25">
      <c r="A1118" s="8">
        <v>2701</v>
      </c>
      <c r="B1118" s="8" t="s">
        <v>3039</v>
      </c>
      <c r="C1118" t="str">
        <f t="shared" si="17"/>
        <v>PMS-Pole2701</v>
      </c>
      <c r="D1118" s="210">
        <v>3.0695382321804301</v>
      </c>
      <c r="E1118" s="211">
        <v>99.276929686687495</v>
      </c>
      <c r="G1118" s="209"/>
    </row>
    <row r="1119" spans="1:7" x14ac:dyDescent="0.25">
      <c r="A1119" s="8">
        <v>2700</v>
      </c>
      <c r="B1119" s="8" t="s">
        <v>3039</v>
      </c>
      <c r="C1119" t="str">
        <f t="shared" si="17"/>
        <v>PMS-Pole2700</v>
      </c>
      <c r="D1119" s="210">
        <v>3.0691866624978501</v>
      </c>
      <c r="E1119" s="211">
        <v>99.276818272450299</v>
      </c>
      <c r="G1119" s="209"/>
    </row>
    <row r="1120" spans="1:7" x14ac:dyDescent="0.25">
      <c r="A1120" s="8">
        <v>2699</v>
      </c>
      <c r="B1120" s="8" t="s">
        <v>3039</v>
      </c>
      <c r="C1120" t="str">
        <f t="shared" si="17"/>
        <v>PMS-Pole2699</v>
      </c>
      <c r="D1120" s="210">
        <v>3.0689172202900901</v>
      </c>
      <c r="E1120" s="211">
        <v>99.276742690824307</v>
      </c>
      <c r="G1120" s="209"/>
    </row>
    <row r="1121" spans="1:7" x14ac:dyDescent="0.25">
      <c r="A1121" s="8">
        <v>2698</v>
      </c>
      <c r="B1121" s="8" t="s">
        <v>3039</v>
      </c>
      <c r="C1121" t="str">
        <f t="shared" si="17"/>
        <v>PMS-Pole2698</v>
      </c>
      <c r="D1121" s="210">
        <v>3.0686497164998801</v>
      </c>
      <c r="E1121" s="211">
        <v>99.276701478464602</v>
      </c>
      <c r="G1121" s="209"/>
    </row>
    <row r="1122" spans="1:7" x14ac:dyDescent="0.25">
      <c r="A1122" s="8">
        <v>2697</v>
      </c>
      <c r="B1122" s="8" t="s">
        <v>3039</v>
      </c>
      <c r="C1122" t="str">
        <f t="shared" si="17"/>
        <v>PMS-Pole2697</v>
      </c>
      <c r="D1122" s="210">
        <v>3.0683698844587401</v>
      </c>
      <c r="E1122" s="211">
        <v>99.276637172102298</v>
      </c>
      <c r="G1122" s="209"/>
    </row>
    <row r="1123" spans="1:7" x14ac:dyDescent="0.25">
      <c r="A1123" s="8">
        <v>2696</v>
      </c>
      <c r="B1123" s="8" t="s">
        <v>3039</v>
      </c>
      <c r="C1123" t="str">
        <f t="shared" si="17"/>
        <v>PMS-Pole2696</v>
      </c>
      <c r="D1123" s="210">
        <v>3.0677925874469598</v>
      </c>
      <c r="E1123" s="211">
        <v>99.276554094843505</v>
      </c>
      <c r="G1123" s="209"/>
    </row>
    <row r="1124" spans="1:7" x14ac:dyDescent="0.25">
      <c r="A1124" s="8">
        <v>2695</v>
      </c>
      <c r="B1124" s="8" t="s">
        <v>3039</v>
      </c>
      <c r="C1124" t="str">
        <f t="shared" si="17"/>
        <v>PMS-Pole2695</v>
      </c>
      <c r="D1124" s="210">
        <v>3.06741521186217</v>
      </c>
      <c r="E1124" s="211">
        <v>99.276508674781894</v>
      </c>
      <c r="G1124" s="209"/>
    </row>
    <row r="1125" spans="1:7" x14ac:dyDescent="0.25">
      <c r="A1125" s="8">
        <v>2694</v>
      </c>
      <c r="B1125" s="8" t="s">
        <v>3039</v>
      </c>
      <c r="C1125" t="str">
        <f t="shared" si="17"/>
        <v>PMS-Pole2694</v>
      </c>
      <c r="D1125" s="210">
        <v>3.06706286533668</v>
      </c>
      <c r="E1125" s="211">
        <v>99.276461768880196</v>
      </c>
      <c r="G1125" s="209"/>
    </row>
    <row r="1126" spans="1:7" x14ac:dyDescent="0.25">
      <c r="A1126" s="8">
        <v>2693</v>
      </c>
      <c r="B1126" s="8" t="s">
        <v>3039</v>
      </c>
      <c r="C1126" t="str">
        <f t="shared" si="17"/>
        <v>PMS-Pole2693</v>
      </c>
      <c r="D1126" s="210">
        <v>3.0666656106853698</v>
      </c>
      <c r="E1126" s="211">
        <v>99.276416456426503</v>
      </c>
      <c r="G1126" s="209"/>
    </row>
    <row r="1127" spans="1:7" x14ac:dyDescent="0.25">
      <c r="A1127" s="8">
        <v>2692</v>
      </c>
      <c r="B1127" s="8" t="s">
        <v>3039</v>
      </c>
      <c r="C1127" t="str">
        <f t="shared" si="17"/>
        <v>PMS-Pole2692</v>
      </c>
      <c r="D1127" s="210">
        <v>3.0617163396349598</v>
      </c>
      <c r="E1127" s="211">
        <v>99.273484870068103</v>
      </c>
      <c r="G1127" s="209"/>
    </row>
    <row r="1128" spans="1:7" x14ac:dyDescent="0.25">
      <c r="A1128" s="8">
        <v>2691</v>
      </c>
      <c r="B1128" s="8" t="s">
        <v>3039</v>
      </c>
      <c r="C1128" t="str">
        <f t="shared" si="17"/>
        <v>PMS-Pole2691</v>
      </c>
      <c r="D1128" s="210">
        <v>3.0614538587563902</v>
      </c>
      <c r="E1128" s="211">
        <v>99.273266802557004</v>
      </c>
      <c r="G1128" s="209"/>
    </row>
    <row r="1129" spans="1:7" x14ac:dyDescent="0.25">
      <c r="A1129" s="8">
        <v>2690</v>
      </c>
      <c r="B1129" s="8" t="s">
        <v>3039</v>
      </c>
      <c r="C1129" t="str">
        <f t="shared" si="17"/>
        <v>PMS-Pole2690</v>
      </c>
      <c r="D1129" s="210">
        <v>3.06124103213623</v>
      </c>
      <c r="E1129" s="211">
        <v>99.273075147939394</v>
      </c>
      <c r="G1129" s="209"/>
    </row>
    <row r="1130" spans="1:7" x14ac:dyDescent="0.25">
      <c r="A1130" s="8">
        <v>2689</v>
      </c>
      <c r="B1130" s="8" t="s">
        <v>3039</v>
      </c>
      <c r="C1130" t="str">
        <f t="shared" si="17"/>
        <v>PMS-Pole2689</v>
      </c>
      <c r="D1130" s="210">
        <v>3.0610962224443998</v>
      </c>
      <c r="E1130" s="211">
        <v>99.272939243721396</v>
      </c>
      <c r="G1130" s="209"/>
    </row>
    <row r="1131" spans="1:7" x14ac:dyDescent="0.25">
      <c r="A1131" s="8">
        <v>2688</v>
      </c>
      <c r="B1131" s="8" t="s">
        <v>3039</v>
      </c>
      <c r="C1131" t="str">
        <f t="shared" si="17"/>
        <v>PMS-Pole2688</v>
      </c>
      <c r="D1131" s="210">
        <v>3.0608165100746301</v>
      </c>
      <c r="E1131" s="211">
        <v>99.272740294932206</v>
      </c>
      <c r="G1131" s="209"/>
    </row>
    <row r="1132" spans="1:7" x14ac:dyDescent="0.25">
      <c r="A1132" s="8">
        <v>2687</v>
      </c>
      <c r="B1132" s="8" t="s">
        <v>3039</v>
      </c>
      <c r="C1132" t="str">
        <f t="shared" si="17"/>
        <v>PMS-Pole2687</v>
      </c>
      <c r="D1132" s="210">
        <v>3.0604803173811899</v>
      </c>
      <c r="E1132" s="211">
        <v>99.272453902229401</v>
      </c>
      <c r="G1132" s="209"/>
    </row>
    <row r="1133" spans="1:7" x14ac:dyDescent="0.25">
      <c r="A1133" s="8">
        <v>2686</v>
      </c>
      <c r="B1133" s="8" t="s">
        <v>3039</v>
      </c>
      <c r="C1133" t="str">
        <f t="shared" si="17"/>
        <v>PMS-Pole2686</v>
      </c>
      <c r="D1133" s="210">
        <v>3.0600551758286998</v>
      </c>
      <c r="E1133" s="211">
        <v>99.272083181139493</v>
      </c>
      <c r="G1133" s="209"/>
    </row>
    <row r="1134" spans="1:7" x14ac:dyDescent="0.25">
      <c r="A1134" s="8">
        <v>2685</v>
      </c>
      <c r="B1134" s="8" t="s">
        <v>3039</v>
      </c>
      <c r="C1134" t="str">
        <f t="shared" si="17"/>
        <v>PMS-Pole2685</v>
      </c>
      <c r="D1134" s="210">
        <v>3.0596812286262001</v>
      </c>
      <c r="E1134" s="211">
        <v>99.271771616537507</v>
      </c>
      <c r="G1134" s="209"/>
    </row>
    <row r="1135" spans="1:7" x14ac:dyDescent="0.25">
      <c r="A1135" s="8">
        <v>2684</v>
      </c>
      <c r="B1135" s="8" t="s">
        <v>3039</v>
      </c>
      <c r="C1135" t="str">
        <f t="shared" si="17"/>
        <v>PMS-Pole2684</v>
      </c>
      <c r="D1135" s="210">
        <v>3.0592533825422699</v>
      </c>
      <c r="E1135" s="211">
        <v>99.271415435802197</v>
      </c>
      <c r="G1135" s="209"/>
    </row>
    <row r="1136" spans="1:7" x14ac:dyDescent="0.25">
      <c r="A1136" s="8">
        <v>2683</v>
      </c>
      <c r="B1136" s="8" t="s">
        <v>3039</v>
      </c>
      <c r="C1136" t="str">
        <f t="shared" si="17"/>
        <v>PMS-Pole2683</v>
      </c>
      <c r="D1136" s="210">
        <v>3.05893519133258</v>
      </c>
      <c r="E1136" s="211">
        <v>99.271159811993101</v>
      </c>
      <c r="G1136" s="209"/>
    </row>
    <row r="1137" spans="1:7" x14ac:dyDescent="0.25">
      <c r="A1137" s="8">
        <v>2682</v>
      </c>
      <c r="B1137" s="8" t="s">
        <v>3039</v>
      </c>
      <c r="C1137" t="str">
        <f t="shared" si="17"/>
        <v>PMS-Pole2682</v>
      </c>
      <c r="D1137" s="210">
        <v>3.05872851100363</v>
      </c>
      <c r="E1137" s="211">
        <v>99.270972303737395</v>
      </c>
      <c r="G1137" s="209"/>
    </row>
    <row r="1138" spans="1:7" x14ac:dyDescent="0.25">
      <c r="A1138" s="8">
        <v>2681</v>
      </c>
      <c r="B1138" s="8" t="s">
        <v>3039</v>
      </c>
      <c r="C1138" t="str">
        <f t="shared" si="17"/>
        <v>PMS-Pole2681</v>
      </c>
      <c r="D1138" s="210">
        <v>3.05843858352346</v>
      </c>
      <c r="E1138" s="211">
        <v>99.270732967941697</v>
      </c>
      <c r="G1138" s="209"/>
    </row>
    <row r="1139" spans="1:7" x14ac:dyDescent="0.25">
      <c r="A1139" s="8">
        <v>2680</v>
      </c>
      <c r="B1139" s="8" t="s">
        <v>3039</v>
      </c>
      <c r="C1139" t="str">
        <f t="shared" si="17"/>
        <v>PMS-Pole2680</v>
      </c>
      <c r="D1139" s="210">
        <v>3.0581358494547999</v>
      </c>
      <c r="E1139" s="211">
        <v>99.270495356134106</v>
      </c>
      <c r="G1139" s="209"/>
    </row>
    <row r="1140" spans="1:7" x14ac:dyDescent="0.25">
      <c r="A1140" s="8">
        <v>2679</v>
      </c>
      <c r="B1140" s="8" t="s">
        <v>3039</v>
      </c>
      <c r="C1140" t="str">
        <f t="shared" si="17"/>
        <v>PMS-Pole2679</v>
      </c>
      <c r="D1140" s="210">
        <v>3.05778939280991</v>
      </c>
      <c r="E1140" s="211">
        <v>99.270220204147407</v>
      </c>
      <c r="G1140" s="209"/>
    </row>
    <row r="1141" spans="1:7" x14ac:dyDescent="0.25">
      <c r="A1141" s="8">
        <v>2678</v>
      </c>
      <c r="B1141" s="8" t="s">
        <v>3039</v>
      </c>
      <c r="C1141" t="str">
        <f t="shared" si="17"/>
        <v>PMS-Pole2678</v>
      </c>
      <c r="D1141" s="210">
        <v>3.0577620038464399</v>
      </c>
      <c r="E1141" s="211">
        <v>99.270068197371302</v>
      </c>
      <c r="G1141" s="209"/>
    </row>
    <row r="1142" spans="1:7" x14ac:dyDescent="0.25">
      <c r="A1142" s="8">
        <v>2677</v>
      </c>
      <c r="B1142" s="8" t="s">
        <v>3039</v>
      </c>
      <c r="C1142" t="str">
        <f t="shared" si="17"/>
        <v>PMS-Pole2677</v>
      </c>
      <c r="D1142" s="210">
        <v>3.05729867051503</v>
      </c>
      <c r="E1142" s="211">
        <v>99.269705478006799</v>
      </c>
      <c r="G1142" s="209"/>
    </row>
    <row r="1143" spans="1:7" x14ac:dyDescent="0.25">
      <c r="A1143" s="8">
        <v>2676</v>
      </c>
      <c r="B1143" s="8" t="s">
        <v>3039</v>
      </c>
      <c r="C1143" t="str">
        <f t="shared" si="17"/>
        <v>PMS-Pole2676</v>
      </c>
      <c r="D1143" s="210">
        <v>3.05684618768887</v>
      </c>
      <c r="E1143" s="211">
        <v>99.269323218177902</v>
      </c>
      <c r="G1143" s="209"/>
    </row>
    <row r="1144" spans="1:7" x14ac:dyDescent="0.25">
      <c r="A1144" s="8">
        <v>2675</v>
      </c>
      <c r="B1144" s="8" t="s">
        <v>3039</v>
      </c>
      <c r="C1144" t="str">
        <f t="shared" si="17"/>
        <v>PMS-Pole2675</v>
      </c>
      <c r="D1144" s="210">
        <v>3.0565285906694299</v>
      </c>
      <c r="E1144" s="211">
        <v>99.269016038730598</v>
      </c>
      <c r="G1144" s="209"/>
    </row>
    <row r="1145" spans="1:7" x14ac:dyDescent="0.25">
      <c r="A1145" s="8">
        <v>2674</v>
      </c>
      <c r="B1145" s="8" t="s">
        <v>3039</v>
      </c>
      <c r="C1145" t="str">
        <f t="shared" si="17"/>
        <v>PMS-Pole2674</v>
      </c>
      <c r="D1145" s="210">
        <v>3.05615122082963</v>
      </c>
      <c r="E1145" s="211">
        <v>99.268641504524993</v>
      </c>
      <c r="G1145" s="209"/>
    </row>
    <row r="1146" spans="1:7" x14ac:dyDescent="0.25">
      <c r="A1146" s="8">
        <v>2673</v>
      </c>
      <c r="B1146" s="8" t="s">
        <v>3039</v>
      </c>
      <c r="C1146" t="str">
        <f t="shared" si="17"/>
        <v>PMS-Pole2673</v>
      </c>
      <c r="D1146" s="210">
        <v>3.0557950683663999</v>
      </c>
      <c r="E1146" s="211">
        <v>99.268273420938101</v>
      </c>
      <c r="G1146" s="209"/>
    </row>
    <row r="1147" spans="1:7" x14ac:dyDescent="0.25">
      <c r="A1147" s="8">
        <v>2672</v>
      </c>
      <c r="B1147" s="8" t="s">
        <v>3039</v>
      </c>
      <c r="C1147" t="str">
        <f t="shared" si="17"/>
        <v>PMS-Pole2672</v>
      </c>
      <c r="D1147" s="210">
        <v>3.0554153201621999</v>
      </c>
      <c r="E1147" s="211">
        <v>99.267889764863696</v>
      </c>
      <c r="G1147" s="209"/>
    </row>
    <row r="1148" spans="1:7" x14ac:dyDescent="0.25">
      <c r="A1148" s="8">
        <v>2671</v>
      </c>
      <c r="B1148" s="8" t="s">
        <v>3039</v>
      </c>
      <c r="C1148" t="str">
        <f t="shared" si="17"/>
        <v>PMS-Pole2671</v>
      </c>
      <c r="D1148" s="210">
        <v>3.0550496702567398</v>
      </c>
      <c r="E1148" s="211">
        <v>99.267503621242199</v>
      </c>
      <c r="G1148" s="209"/>
    </row>
    <row r="1149" spans="1:7" x14ac:dyDescent="0.25">
      <c r="A1149" s="8">
        <v>2670</v>
      </c>
      <c r="B1149" s="8" t="s">
        <v>3039</v>
      </c>
      <c r="C1149" t="str">
        <f t="shared" si="17"/>
        <v>PMS-Pole2670</v>
      </c>
      <c r="D1149" s="210">
        <v>3.0546408193503498</v>
      </c>
      <c r="E1149" s="211">
        <v>99.267072385981095</v>
      </c>
      <c r="G1149" s="209"/>
    </row>
    <row r="1150" spans="1:7" x14ac:dyDescent="0.25">
      <c r="A1150" s="8">
        <v>2669</v>
      </c>
      <c r="B1150" s="8" t="s">
        <v>3039</v>
      </c>
      <c r="C1150" t="str">
        <f t="shared" si="17"/>
        <v>PMS-Pole2669</v>
      </c>
      <c r="D1150" s="210">
        <v>3.0542337776322799</v>
      </c>
      <c r="E1150" s="211">
        <v>99.266575170273398</v>
      </c>
      <c r="G1150" s="209"/>
    </row>
    <row r="1151" spans="1:7" x14ac:dyDescent="0.25">
      <c r="A1151" s="8">
        <v>2668</v>
      </c>
      <c r="B1151" s="8" t="s">
        <v>3039</v>
      </c>
      <c r="C1151" t="str">
        <f t="shared" si="17"/>
        <v>PMS-Pole2668</v>
      </c>
      <c r="D1151" s="210">
        <v>3.0537568254795699</v>
      </c>
      <c r="E1151" s="211">
        <v>99.266048391020405</v>
      </c>
      <c r="G1151" s="209"/>
    </row>
    <row r="1152" spans="1:7" x14ac:dyDescent="0.25">
      <c r="A1152" s="8">
        <v>2667</v>
      </c>
      <c r="B1152" s="8" t="s">
        <v>3039</v>
      </c>
      <c r="C1152" t="str">
        <f t="shared" si="17"/>
        <v>PMS-Pole2667</v>
      </c>
      <c r="D1152" s="210">
        <v>3.0533894007032498</v>
      </c>
      <c r="E1152" s="211">
        <v>99.265637846027303</v>
      </c>
      <c r="G1152" s="209"/>
    </row>
    <row r="1153" spans="1:7" x14ac:dyDescent="0.25">
      <c r="A1153" s="8">
        <v>2666</v>
      </c>
      <c r="B1153" s="8" t="s">
        <v>3039</v>
      </c>
      <c r="C1153" t="str">
        <f t="shared" si="17"/>
        <v>PMS-Pole2666</v>
      </c>
      <c r="D1153" s="210">
        <v>3.0529801534934</v>
      </c>
      <c r="E1153" s="211">
        <v>99.265202451762903</v>
      </c>
      <c r="G1153" s="209"/>
    </row>
    <row r="1154" spans="1:7" x14ac:dyDescent="0.25">
      <c r="A1154" s="8">
        <v>2665</v>
      </c>
      <c r="B1154" s="8" t="s">
        <v>3039</v>
      </c>
      <c r="C1154" t="str">
        <f t="shared" ref="C1154:C1217" si="18">B1154 &amp; "-Pole" &amp; A1154</f>
        <v>PMS-Pole2665</v>
      </c>
      <c r="D1154" s="210">
        <v>3.0528033927324101</v>
      </c>
      <c r="E1154" s="211">
        <v>99.265048608138201</v>
      </c>
      <c r="G1154" s="209"/>
    </row>
    <row r="1155" spans="1:7" x14ac:dyDescent="0.25">
      <c r="A1155" s="8">
        <v>2664</v>
      </c>
      <c r="B1155" s="8" t="s">
        <v>3039</v>
      </c>
      <c r="C1155" t="str">
        <f t="shared" si="18"/>
        <v>PMS-Pole2664</v>
      </c>
      <c r="D1155" s="210">
        <v>3.0523060505585602</v>
      </c>
      <c r="E1155" s="211">
        <v>99.264440952016599</v>
      </c>
      <c r="G1155" s="209"/>
    </row>
    <row r="1156" spans="1:7" x14ac:dyDescent="0.25">
      <c r="A1156" s="8">
        <v>2663</v>
      </c>
      <c r="B1156" s="8" t="s">
        <v>3039</v>
      </c>
      <c r="C1156" t="str">
        <f t="shared" si="18"/>
        <v>PMS-Pole2663</v>
      </c>
      <c r="D1156" s="210">
        <v>3.0517152181609499</v>
      </c>
      <c r="E1156" s="211">
        <v>99.263853114815205</v>
      </c>
      <c r="G1156" s="209"/>
    </row>
    <row r="1157" spans="1:7" x14ac:dyDescent="0.25">
      <c r="A1157" s="8">
        <v>2662</v>
      </c>
      <c r="B1157" s="8" t="s">
        <v>3039</v>
      </c>
      <c r="C1157" t="str">
        <f t="shared" si="18"/>
        <v>PMS-Pole2662</v>
      </c>
      <c r="D1157" s="210">
        <v>3.0509812061189101</v>
      </c>
      <c r="E1157" s="211">
        <v>99.263187597204293</v>
      </c>
      <c r="G1157" s="209"/>
    </row>
    <row r="1158" spans="1:7" x14ac:dyDescent="0.25">
      <c r="A1158" s="8">
        <v>2661</v>
      </c>
      <c r="B1158" s="8" t="s">
        <v>3039</v>
      </c>
      <c r="C1158" t="str">
        <f t="shared" si="18"/>
        <v>PMS-Pole2661</v>
      </c>
      <c r="D1158" s="210">
        <v>3.0503412037907598</v>
      </c>
      <c r="E1158" s="211">
        <v>99.262583780843698</v>
      </c>
      <c r="G1158" s="209"/>
    </row>
    <row r="1159" spans="1:7" x14ac:dyDescent="0.25">
      <c r="A1159" s="8">
        <v>2660</v>
      </c>
      <c r="B1159" s="8" t="s">
        <v>3039</v>
      </c>
      <c r="C1159" t="str">
        <f t="shared" si="18"/>
        <v>PMS-Pole2660</v>
      </c>
      <c r="D1159" s="210">
        <v>3.0498842537570701</v>
      </c>
      <c r="E1159" s="211">
        <v>99.262129300758403</v>
      </c>
      <c r="G1159" s="209"/>
    </row>
    <row r="1160" spans="1:7" x14ac:dyDescent="0.25">
      <c r="A1160" s="8">
        <v>2659</v>
      </c>
      <c r="B1160" s="8" t="s">
        <v>3039</v>
      </c>
      <c r="C1160" t="str">
        <f t="shared" si="18"/>
        <v>PMS-Pole2659</v>
      </c>
      <c r="D1160" s="210">
        <v>3.0493054227180099</v>
      </c>
      <c r="E1160" s="211">
        <v>99.261585567064003</v>
      </c>
      <c r="G1160" s="209"/>
    </row>
    <row r="1161" spans="1:7" x14ac:dyDescent="0.25">
      <c r="A1161" s="8">
        <v>2658</v>
      </c>
      <c r="B1161" s="8" t="s">
        <v>3039</v>
      </c>
      <c r="C1161" t="str">
        <f t="shared" si="18"/>
        <v>PMS-Pole2658</v>
      </c>
      <c r="D1161" s="210">
        <v>3.0488784917317502</v>
      </c>
      <c r="E1161" s="211">
        <v>99.261199914322802</v>
      </c>
      <c r="G1161" s="209"/>
    </row>
    <row r="1162" spans="1:7" x14ac:dyDescent="0.25">
      <c r="A1162" s="8">
        <v>2657</v>
      </c>
      <c r="B1162" s="8" t="s">
        <v>3039</v>
      </c>
      <c r="C1162" t="str">
        <f t="shared" si="18"/>
        <v>PMS-Pole2657</v>
      </c>
      <c r="D1162" s="210">
        <v>3.0483118642048499</v>
      </c>
      <c r="E1162" s="211">
        <v>99.260774177471205</v>
      </c>
      <c r="G1162" s="209"/>
    </row>
    <row r="1163" spans="1:7" x14ac:dyDescent="0.25">
      <c r="A1163" s="8">
        <v>2656</v>
      </c>
      <c r="B1163" s="8" t="s">
        <v>3039</v>
      </c>
      <c r="C1163" t="str">
        <f t="shared" si="18"/>
        <v>PMS-Pole2656</v>
      </c>
      <c r="D1163" s="210">
        <v>3.0475858540868002</v>
      </c>
      <c r="E1163" s="211">
        <v>99.260295900849201</v>
      </c>
      <c r="G1163" s="209"/>
    </row>
    <row r="1164" spans="1:7" x14ac:dyDescent="0.25">
      <c r="A1164" s="8">
        <v>2655</v>
      </c>
      <c r="B1164" s="8" t="s">
        <v>3039</v>
      </c>
      <c r="C1164" t="str">
        <f t="shared" si="18"/>
        <v>PMS-Pole2655</v>
      </c>
      <c r="D1164" s="210">
        <v>3.0468214167214298</v>
      </c>
      <c r="E1164" s="211">
        <v>99.259785313070594</v>
      </c>
      <c r="G1164" s="209"/>
    </row>
    <row r="1165" spans="1:7" x14ac:dyDescent="0.25">
      <c r="A1165" s="8">
        <v>2654</v>
      </c>
      <c r="B1165" s="8" t="s">
        <v>3039</v>
      </c>
      <c r="C1165" t="str">
        <f t="shared" si="18"/>
        <v>PMS-Pole2654</v>
      </c>
      <c r="D1165" s="210">
        <v>3.04600892394377</v>
      </c>
      <c r="E1165" s="211">
        <v>99.259232441655399</v>
      </c>
      <c r="G1165" s="209"/>
    </row>
    <row r="1166" spans="1:7" x14ac:dyDescent="0.25">
      <c r="A1166" s="8">
        <v>2653</v>
      </c>
      <c r="B1166" s="8" t="s">
        <v>3039</v>
      </c>
      <c r="C1166" t="str">
        <f t="shared" si="18"/>
        <v>PMS-Pole2653</v>
      </c>
      <c r="D1166" s="210">
        <v>3.0453836244182799</v>
      </c>
      <c r="E1166" s="211">
        <v>99.258802656077506</v>
      </c>
      <c r="G1166" s="209"/>
    </row>
    <row r="1167" spans="1:7" x14ac:dyDescent="0.25">
      <c r="A1167" s="8">
        <v>2652</v>
      </c>
      <c r="B1167" s="8" t="s">
        <v>3039</v>
      </c>
      <c r="C1167" t="str">
        <f t="shared" si="18"/>
        <v>PMS-Pole2652</v>
      </c>
      <c r="D1167" s="210">
        <v>3.0447459768512601</v>
      </c>
      <c r="E1167" s="211">
        <v>99.258402277358201</v>
      </c>
      <c r="G1167" s="209"/>
    </row>
    <row r="1168" spans="1:7" x14ac:dyDescent="0.25">
      <c r="A1168" s="8">
        <v>2651</v>
      </c>
      <c r="B1168" s="8" t="s">
        <v>3039</v>
      </c>
      <c r="C1168" t="str">
        <f t="shared" si="18"/>
        <v>PMS-Pole2651</v>
      </c>
      <c r="D1168" s="210">
        <v>3.0443301530279601</v>
      </c>
      <c r="E1168" s="211">
        <v>99.258129797122393</v>
      </c>
      <c r="G1168" s="209"/>
    </row>
    <row r="1169" spans="1:7" x14ac:dyDescent="0.25">
      <c r="A1169" s="8">
        <v>2650</v>
      </c>
      <c r="B1169" s="8" t="s">
        <v>3039</v>
      </c>
      <c r="C1169" t="str">
        <f t="shared" si="18"/>
        <v>PMS-Pole2650</v>
      </c>
      <c r="D1169" s="210">
        <v>3.0438529481458101</v>
      </c>
      <c r="E1169" s="211">
        <v>99.257835129978105</v>
      </c>
      <c r="G1169" s="209"/>
    </row>
    <row r="1170" spans="1:7" x14ac:dyDescent="0.25">
      <c r="A1170" s="8">
        <v>2649</v>
      </c>
      <c r="B1170" s="8" t="s">
        <v>3039</v>
      </c>
      <c r="C1170" t="str">
        <f t="shared" si="18"/>
        <v>PMS-Pole2649</v>
      </c>
      <c r="D1170" s="210">
        <v>3.0434343604163199</v>
      </c>
      <c r="E1170" s="211">
        <v>99.257551794062707</v>
      </c>
      <c r="G1170" s="209"/>
    </row>
    <row r="1171" spans="1:7" x14ac:dyDescent="0.25">
      <c r="A1171" s="8">
        <v>2648</v>
      </c>
      <c r="B1171" s="8" t="s">
        <v>3039</v>
      </c>
      <c r="C1171" t="str">
        <f t="shared" si="18"/>
        <v>PMS-Pole2648</v>
      </c>
      <c r="D1171" s="210">
        <v>3.0430259902763899</v>
      </c>
      <c r="E1171" s="211">
        <v>99.257263240910703</v>
      </c>
      <c r="G1171" s="209"/>
    </row>
    <row r="1172" spans="1:7" x14ac:dyDescent="0.25">
      <c r="A1172" s="8">
        <v>2647</v>
      </c>
      <c r="B1172" s="8" t="s">
        <v>3039</v>
      </c>
      <c r="C1172" t="str">
        <f t="shared" si="18"/>
        <v>PMS-Pole2647</v>
      </c>
      <c r="D1172" s="210">
        <v>3.0425700810980301</v>
      </c>
      <c r="E1172" s="211">
        <v>99.256937937411195</v>
      </c>
      <c r="G1172" s="209"/>
    </row>
    <row r="1173" spans="1:7" x14ac:dyDescent="0.25">
      <c r="A1173" s="8">
        <v>2646</v>
      </c>
      <c r="B1173" s="8" t="s">
        <v>3039</v>
      </c>
      <c r="C1173" t="str">
        <f t="shared" si="18"/>
        <v>PMS-Pole2646</v>
      </c>
      <c r="D1173" s="210">
        <v>3.0420577427439999</v>
      </c>
      <c r="E1173" s="211">
        <v>99.256562778722497</v>
      </c>
      <c r="G1173" s="209"/>
    </row>
    <row r="1174" spans="1:7" x14ac:dyDescent="0.25">
      <c r="A1174" s="8">
        <v>2645</v>
      </c>
      <c r="B1174" s="8" t="s">
        <v>3039</v>
      </c>
      <c r="C1174" t="str">
        <f t="shared" si="18"/>
        <v>PMS-Pole2645</v>
      </c>
      <c r="D1174" s="210">
        <v>3.04173222387917</v>
      </c>
      <c r="E1174" s="211">
        <v>99.256358310654605</v>
      </c>
      <c r="G1174" s="209"/>
    </row>
    <row r="1175" spans="1:7" x14ac:dyDescent="0.25">
      <c r="A1175" s="8">
        <v>2644</v>
      </c>
      <c r="B1175" s="8" t="s">
        <v>3039</v>
      </c>
      <c r="C1175" t="str">
        <f t="shared" si="18"/>
        <v>PMS-Pole2644</v>
      </c>
      <c r="D1175" s="210">
        <v>3.0412620173155802</v>
      </c>
      <c r="E1175" s="211">
        <v>99.256027014372094</v>
      </c>
      <c r="G1175" s="209"/>
    </row>
    <row r="1176" spans="1:7" x14ac:dyDescent="0.25">
      <c r="A1176" s="8">
        <v>2643</v>
      </c>
      <c r="B1176" s="8" t="s">
        <v>3039</v>
      </c>
      <c r="C1176" t="str">
        <f t="shared" si="18"/>
        <v>PMS-Pole2643</v>
      </c>
      <c r="D1176" s="210">
        <v>3.0407392023780702</v>
      </c>
      <c r="E1176" s="211">
        <v>99.255667832439897</v>
      </c>
      <c r="G1176" s="209"/>
    </row>
    <row r="1177" spans="1:7" x14ac:dyDescent="0.25">
      <c r="A1177" s="8">
        <v>2642</v>
      </c>
      <c r="B1177" s="8" t="s">
        <v>3039</v>
      </c>
      <c r="C1177" t="str">
        <f t="shared" si="18"/>
        <v>PMS-Pole2642</v>
      </c>
      <c r="D1177" s="210">
        <v>3.0402535233990502</v>
      </c>
      <c r="E1177" s="211">
        <v>99.255344872664097</v>
      </c>
      <c r="G1177" s="209"/>
    </row>
    <row r="1178" spans="1:7" x14ac:dyDescent="0.25">
      <c r="A1178" s="8">
        <v>2641</v>
      </c>
      <c r="B1178" s="8" t="s">
        <v>3039</v>
      </c>
      <c r="C1178" t="str">
        <f t="shared" si="18"/>
        <v>PMS-Pole2641</v>
      </c>
      <c r="D1178" s="210">
        <v>3.0397931496050599</v>
      </c>
      <c r="E1178" s="211">
        <v>99.255045515668201</v>
      </c>
      <c r="G1178" s="209"/>
    </row>
    <row r="1179" spans="1:7" x14ac:dyDescent="0.25">
      <c r="A1179" s="8">
        <v>2640</v>
      </c>
      <c r="B1179" s="8" t="s">
        <v>3039</v>
      </c>
      <c r="C1179" t="str">
        <f t="shared" si="18"/>
        <v>PMS-Pole2640</v>
      </c>
      <c r="D1179" s="210">
        <v>3.0392430666322099</v>
      </c>
      <c r="E1179" s="211">
        <v>99.254659620241895</v>
      </c>
      <c r="G1179" s="209"/>
    </row>
    <row r="1180" spans="1:7" x14ac:dyDescent="0.25">
      <c r="A1180" s="8">
        <v>2639</v>
      </c>
      <c r="B1180" s="8" t="s">
        <v>3039</v>
      </c>
      <c r="C1180" t="str">
        <f t="shared" si="18"/>
        <v>PMS-Pole2639</v>
      </c>
      <c r="D1180" s="210">
        <v>3.03872168773671</v>
      </c>
      <c r="E1180" s="211">
        <v>99.254320950918398</v>
      </c>
      <c r="G1180" s="209"/>
    </row>
    <row r="1181" spans="1:7" x14ac:dyDescent="0.25">
      <c r="A1181" s="8">
        <v>2638</v>
      </c>
      <c r="B1181" s="8" t="s">
        <v>3039</v>
      </c>
      <c r="C1181" t="str">
        <f t="shared" si="18"/>
        <v>PMS-Pole2638</v>
      </c>
      <c r="D1181" s="210">
        <v>3.0380569162884998</v>
      </c>
      <c r="E1181" s="211">
        <v>99.253867688476802</v>
      </c>
      <c r="G1181" s="209"/>
    </row>
    <row r="1182" spans="1:7" x14ac:dyDescent="0.25">
      <c r="A1182" s="8">
        <v>2637</v>
      </c>
      <c r="B1182" s="8" t="s">
        <v>3039</v>
      </c>
      <c r="C1182" t="str">
        <f t="shared" si="18"/>
        <v>PMS-Pole2637</v>
      </c>
      <c r="D1182" s="210">
        <v>3.0374445097807299</v>
      </c>
      <c r="E1182" s="211">
        <v>99.253441811389493</v>
      </c>
      <c r="G1182" s="209"/>
    </row>
    <row r="1183" spans="1:7" x14ac:dyDescent="0.25">
      <c r="A1183" s="8">
        <v>2636</v>
      </c>
      <c r="B1183" s="8" t="s">
        <v>3039</v>
      </c>
      <c r="C1183" t="str">
        <f t="shared" si="18"/>
        <v>PMS-Pole2636</v>
      </c>
      <c r="D1183" s="210">
        <v>3.0368175940326898</v>
      </c>
      <c r="E1183" s="211">
        <v>99.253047631424195</v>
      </c>
      <c r="G1183" s="209"/>
    </row>
    <row r="1184" spans="1:7" x14ac:dyDescent="0.25">
      <c r="A1184" s="8">
        <v>2635</v>
      </c>
      <c r="B1184" s="8" t="s">
        <v>3039</v>
      </c>
      <c r="C1184" t="str">
        <f t="shared" si="18"/>
        <v>PMS-Pole2635</v>
      </c>
      <c r="D1184" s="210">
        <v>3.0360602173434699</v>
      </c>
      <c r="E1184" s="211">
        <v>99.252531041439397</v>
      </c>
      <c r="G1184" s="209"/>
    </row>
    <row r="1185" spans="1:7" x14ac:dyDescent="0.25">
      <c r="A1185" s="8">
        <v>2634</v>
      </c>
      <c r="B1185" s="8" t="s">
        <v>3039</v>
      </c>
      <c r="C1185" t="str">
        <f t="shared" si="18"/>
        <v>PMS-Pole2634</v>
      </c>
      <c r="D1185" s="210">
        <v>3.0352106631761502</v>
      </c>
      <c r="E1185" s="211">
        <v>99.2519752116647</v>
      </c>
      <c r="G1185" s="209"/>
    </row>
    <row r="1186" spans="1:7" x14ac:dyDescent="0.25">
      <c r="A1186" s="8">
        <v>2633</v>
      </c>
      <c r="B1186" s="8" t="s">
        <v>3039</v>
      </c>
      <c r="C1186" t="str">
        <f t="shared" si="18"/>
        <v>PMS-Pole2633</v>
      </c>
      <c r="D1186" s="210">
        <v>3.0343961732759701</v>
      </c>
      <c r="E1186" s="211">
        <v>99.251445062286706</v>
      </c>
      <c r="G1186" s="209"/>
    </row>
    <row r="1187" spans="1:7" x14ac:dyDescent="0.25">
      <c r="A1187" s="8">
        <v>2632</v>
      </c>
      <c r="B1187" s="8" t="s">
        <v>3039</v>
      </c>
      <c r="C1187" t="str">
        <f t="shared" si="18"/>
        <v>PMS-Pole2632</v>
      </c>
      <c r="D1187" s="210">
        <v>3.0334558725199998</v>
      </c>
      <c r="E1187" s="211">
        <v>99.250825515448994</v>
      </c>
      <c r="G1187" s="209"/>
    </row>
    <row r="1188" spans="1:7" x14ac:dyDescent="0.25">
      <c r="A1188" s="8">
        <v>2631</v>
      </c>
      <c r="B1188" s="8" t="s">
        <v>3039</v>
      </c>
      <c r="C1188" t="str">
        <f t="shared" si="18"/>
        <v>PMS-Pole2631</v>
      </c>
      <c r="D1188" s="210">
        <v>3.03262580826854</v>
      </c>
      <c r="E1188" s="211">
        <v>99.250263976000596</v>
      </c>
      <c r="G1188" s="209"/>
    </row>
    <row r="1189" spans="1:7" x14ac:dyDescent="0.25">
      <c r="A1189" s="8">
        <v>2630</v>
      </c>
      <c r="B1189" s="8" t="s">
        <v>3039</v>
      </c>
      <c r="C1189" t="str">
        <f t="shared" si="18"/>
        <v>PMS-Pole2630</v>
      </c>
      <c r="D1189" s="210">
        <v>3.0319341366411501</v>
      </c>
      <c r="E1189" s="211">
        <v>99.249801139348804</v>
      </c>
      <c r="G1189" s="209"/>
    </row>
    <row r="1190" spans="1:7" x14ac:dyDescent="0.25">
      <c r="A1190" s="8">
        <v>2629</v>
      </c>
      <c r="B1190" s="8" t="s">
        <v>3039</v>
      </c>
      <c r="C1190" t="str">
        <f t="shared" si="18"/>
        <v>PMS-Pole2629</v>
      </c>
      <c r="D1190" s="210">
        <v>3.0312793092005101</v>
      </c>
      <c r="E1190" s="211">
        <v>99.249375626565197</v>
      </c>
      <c r="G1190" s="209"/>
    </row>
    <row r="1191" spans="1:7" x14ac:dyDescent="0.25">
      <c r="A1191" s="8">
        <v>2628</v>
      </c>
      <c r="B1191" s="8" t="s">
        <v>3039</v>
      </c>
      <c r="C1191" t="str">
        <f t="shared" si="18"/>
        <v>PMS-Pole2628</v>
      </c>
      <c r="D1191" s="210">
        <v>3.0306310840375601</v>
      </c>
      <c r="E1191" s="211">
        <v>99.248955308821607</v>
      </c>
      <c r="G1191" s="209"/>
    </row>
    <row r="1192" spans="1:7" x14ac:dyDescent="0.25">
      <c r="A1192" s="8">
        <v>2627</v>
      </c>
      <c r="B1192" s="8" t="s">
        <v>3039</v>
      </c>
      <c r="C1192" t="str">
        <f t="shared" si="18"/>
        <v>PMS-Pole2627</v>
      </c>
      <c r="D1192" s="210">
        <v>3.0299442586837899</v>
      </c>
      <c r="E1192" s="211">
        <v>99.248494394293004</v>
      </c>
      <c r="G1192" s="209"/>
    </row>
    <row r="1193" spans="1:7" x14ac:dyDescent="0.25">
      <c r="A1193" s="8">
        <v>2626</v>
      </c>
      <c r="B1193" s="8" t="s">
        <v>3039</v>
      </c>
      <c r="C1193" t="str">
        <f t="shared" si="18"/>
        <v>PMS-Pole2626</v>
      </c>
      <c r="D1193" s="210">
        <v>3.0294310007099501</v>
      </c>
      <c r="E1193" s="211">
        <v>99.248145216680598</v>
      </c>
      <c r="G1193" s="209"/>
    </row>
    <row r="1194" spans="1:7" x14ac:dyDescent="0.25">
      <c r="A1194" s="8">
        <v>2625</v>
      </c>
      <c r="B1194" s="8" t="s">
        <v>3039</v>
      </c>
      <c r="C1194" t="str">
        <f t="shared" si="18"/>
        <v>PMS-Pole2625</v>
      </c>
      <c r="D1194" s="210">
        <v>3.0288588118586302</v>
      </c>
      <c r="E1194" s="211">
        <v>99.247809651504298</v>
      </c>
      <c r="G1194" s="209"/>
    </row>
    <row r="1195" spans="1:7" x14ac:dyDescent="0.25">
      <c r="A1195" s="8">
        <v>2624</v>
      </c>
      <c r="B1195" s="8" t="s">
        <v>3039</v>
      </c>
      <c r="C1195" t="str">
        <f t="shared" si="18"/>
        <v>PMS-Pole2624</v>
      </c>
      <c r="D1195" s="210">
        <v>3.0282601457243499</v>
      </c>
      <c r="E1195" s="211">
        <v>99.247562304598603</v>
      </c>
      <c r="G1195" s="209"/>
    </row>
    <row r="1196" spans="1:7" x14ac:dyDescent="0.25">
      <c r="A1196" s="8">
        <v>2623</v>
      </c>
      <c r="B1196" s="8" t="s">
        <v>3039</v>
      </c>
      <c r="C1196" t="str">
        <f t="shared" si="18"/>
        <v>PMS-Pole2623</v>
      </c>
      <c r="D1196" s="210">
        <v>3.0273734401003898</v>
      </c>
      <c r="E1196" s="211">
        <v>99.247234543619498</v>
      </c>
      <c r="G1196" s="209"/>
    </row>
    <row r="1197" spans="1:7" x14ac:dyDescent="0.25">
      <c r="A1197" s="8">
        <v>2622</v>
      </c>
      <c r="B1197" s="8" t="s">
        <v>3039</v>
      </c>
      <c r="C1197" t="str">
        <f t="shared" si="18"/>
        <v>PMS-Pole2622</v>
      </c>
      <c r="D1197" s="210">
        <v>3.0269631668071</v>
      </c>
      <c r="E1197" s="211">
        <v>99.247093665514299</v>
      </c>
      <c r="G1197" s="209"/>
    </row>
    <row r="1198" spans="1:7" x14ac:dyDescent="0.25">
      <c r="A1198" s="8">
        <v>2621</v>
      </c>
      <c r="B1198" s="8" t="s">
        <v>3039</v>
      </c>
      <c r="C1198" t="str">
        <f t="shared" si="18"/>
        <v>PMS-Pole2621</v>
      </c>
      <c r="D1198" s="210">
        <v>3.0053215763530998</v>
      </c>
      <c r="E1198" s="211">
        <v>99.227649667716804</v>
      </c>
      <c r="G1198" s="209"/>
    </row>
    <row r="1199" spans="1:7" x14ac:dyDescent="0.25">
      <c r="A1199" s="8">
        <v>2620</v>
      </c>
      <c r="B1199" s="8" t="s">
        <v>3039</v>
      </c>
      <c r="C1199" t="str">
        <f t="shared" si="18"/>
        <v>PMS-Pole2620</v>
      </c>
      <c r="D1199" s="210">
        <v>3.0124254294305999</v>
      </c>
      <c r="E1199" s="211">
        <v>99.237177245462107</v>
      </c>
      <c r="G1199" s="209"/>
    </row>
    <row r="1200" spans="1:7" x14ac:dyDescent="0.25">
      <c r="A1200" s="8">
        <v>2619</v>
      </c>
      <c r="B1200" s="8" t="s">
        <v>3039</v>
      </c>
      <c r="C1200" t="str">
        <f t="shared" si="18"/>
        <v>PMS-Pole2619</v>
      </c>
      <c r="D1200" s="210">
        <v>3.0117280492218099</v>
      </c>
      <c r="E1200" s="211">
        <v>99.236311383069506</v>
      </c>
      <c r="G1200" s="209"/>
    </row>
    <row r="1201" spans="1:12" x14ac:dyDescent="0.25">
      <c r="A1201" s="8">
        <v>2618</v>
      </c>
      <c r="B1201" s="8" t="s">
        <v>3039</v>
      </c>
      <c r="C1201" t="str">
        <f t="shared" si="18"/>
        <v>PMS-Pole2618</v>
      </c>
      <c r="D1201" s="210">
        <v>3.0111370464567102</v>
      </c>
      <c r="E1201" s="211">
        <v>99.235570546962407</v>
      </c>
      <c r="G1201" s="209"/>
    </row>
    <row r="1202" spans="1:12" x14ac:dyDescent="0.25">
      <c r="A1202" s="8">
        <v>2617</v>
      </c>
      <c r="B1202" s="8" t="s">
        <v>3039</v>
      </c>
      <c r="C1202" t="str">
        <f t="shared" si="18"/>
        <v>PMS-Pole2617</v>
      </c>
      <c r="D1202" s="210">
        <v>3.0106288840556599</v>
      </c>
      <c r="E1202" s="211">
        <v>99.234925069142193</v>
      </c>
      <c r="G1202" s="209"/>
    </row>
    <row r="1203" spans="1:12" x14ac:dyDescent="0.25">
      <c r="A1203" s="8">
        <v>2616</v>
      </c>
      <c r="B1203" s="8" t="s">
        <v>3039</v>
      </c>
      <c r="C1203" t="str">
        <f t="shared" si="18"/>
        <v>PMS-Pole2616</v>
      </c>
      <c r="D1203" s="210">
        <v>2.9949940633904899</v>
      </c>
      <c r="E1203" s="211">
        <v>99.206459710883706</v>
      </c>
      <c r="G1203" s="209"/>
    </row>
    <row r="1204" spans="1:12" x14ac:dyDescent="0.25">
      <c r="A1204" s="8">
        <v>2615</v>
      </c>
      <c r="B1204" s="8" t="s">
        <v>3039</v>
      </c>
      <c r="C1204" t="str">
        <f t="shared" si="18"/>
        <v>PMS-Pole2615</v>
      </c>
      <c r="D1204" s="210">
        <v>2.9939094041374199</v>
      </c>
      <c r="E1204" s="211">
        <v>99.205586294853603</v>
      </c>
      <c r="G1204" s="209"/>
    </row>
    <row r="1205" spans="1:12" x14ac:dyDescent="0.25">
      <c r="A1205" s="8">
        <v>2614</v>
      </c>
      <c r="B1205" s="8" t="s">
        <v>3039</v>
      </c>
      <c r="C1205" t="str">
        <f t="shared" si="18"/>
        <v>PMS-Pole2614</v>
      </c>
      <c r="D1205" s="210">
        <v>2.9932595134586601</v>
      </c>
      <c r="E1205" s="211">
        <v>99.205062927397805</v>
      </c>
      <c r="G1205" s="209"/>
    </row>
    <row r="1206" spans="1:12" x14ac:dyDescent="0.25">
      <c r="A1206" s="8">
        <v>2613</v>
      </c>
      <c r="B1206" s="8" t="s">
        <v>3039</v>
      </c>
      <c r="C1206" t="str">
        <f t="shared" si="18"/>
        <v>PMS-Pole2613</v>
      </c>
      <c r="D1206" s="210">
        <v>2.99255345228161</v>
      </c>
      <c r="E1206" s="211">
        <v>99.204497886327204</v>
      </c>
      <c r="G1206" s="209"/>
    </row>
    <row r="1207" spans="1:12" x14ac:dyDescent="0.25">
      <c r="A1207" s="8">
        <v>2612</v>
      </c>
      <c r="B1207" s="8" t="s">
        <v>3039</v>
      </c>
      <c r="C1207" t="str">
        <f t="shared" si="18"/>
        <v>PMS-Pole2612</v>
      </c>
      <c r="D1207" s="210">
        <v>2.9920297904407498</v>
      </c>
      <c r="E1207" s="211">
        <v>99.203944297620396</v>
      </c>
      <c r="G1207" s="209"/>
    </row>
    <row r="1208" spans="1:12" x14ac:dyDescent="0.25">
      <c r="A1208" s="8">
        <v>2611</v>
      </c>
      <c r="B1208" s="8" t="s">
        <v>3039</v>
      </c>
      <c r="C1208" t="str">
        <f t="shared" si="18"/>
        <v>PMS-Pole2611</v>
      </c>
      <c r="D1208" s="210">
        <v>2.9912731682791001</v>
      </c>
      <c r="E1208" s="211">
        <v>99.2033383066331</v>
      </c>
      <c r="G1208" s="209"/>
    </row>
    <row r="1209" spans="1:12" x14ac:dyDescent="0.25">
      <c r="A1209" s="8">
        <v>2610</v>
      </c>
      <c r="B1209" s="8" t="s">
        <v>3039</v>
      </c>
      <c r="C1209" t="str">
        <f t="shared" si="18"/>
        <v>PMS-Pole2610</v>
      </c>
      <c r="D1209" s="210">
        <v>2.9905986116724801</v>
      </c>
      <c r="E1209" s="211">
        <v>99.202809632792196</v>
      </c>
      <c r="G1209" s="209"/>
    </row>
    <row r="1210" spans="1:12" x14ac:dyDescent="0.25">
      <c r="A1210" s="8">
        <v>2609</v>
      </c>
      <c r="B1210" s="8" t="s">
        <v>3039</v>
      </c>
      <c r="C1210" t="str">
        <f t="shared" si="18"/>
        <v>PMS-Pole2609</v>
      </c>
      <c r="D1210" s="210">
        <v>2.9899837308705099</v>
      </c>
      <c r="E1210" s="211">
        <v>99.202296153973194</v>
      </c>
      <c r="G1210" s="209"/>
    </row>
    <row r="1211" spans="1:12" x14ac:dyDescent="0.25">
      <c r="A1211" s="8">
        <v>2608</v>
      </c>
      <c r="B1211" s="8" t="s">
        <v>3039</v>
      </c>
      <c r="C1211" t="str">
        <f t="shared" si="18"/>
        <v>PMS-Pole2608</v>
      </c>
      <c r="D1211" s="210">
        <v>2.9893165503333501</v>
      </c>
      <c r="E1211" s="211">
        <v>99.201788415809602</v>
      </c>
      <c r="G1211" s="209"/>
    </row>
    <row r="1212" spans="1:12" x14ac:dyDescent="0.25">
      <c r="A1212" s="8">
        <v>2607</v>
      </c>
      <c r="B1212" s="8" t="s">
        <v>3039</v>
      </c>
      <c r="C1212" t="str">
        <f t="shared" si="18"/>
        <v>PMS-Pole2607</v>
      </c>
      <c r="D1212" s="210">
        <v>2.9829368414769299</v>
      </c>
      <c r="E1212" s="211">
        <v>99.189557470327202</v>
      </c>
      <c r="G1212" s="71"/>
      <c r="L1212" s="71"/>
    </row>
    <row r="1213" spans="1:12" x14ac:dyDescent="0.25">
      <c r="A1213" s="8">
        <v>2606</v>
      </c>
      <c r="B1213" s="8" t="s">
        <v>3039</v>
      </c>
      <c r="C1213" t="str">
        <f t="shared" si="18"/>
        <v>PMS-Pole2606</v>
      </c>
      <c r="D1213" s="210">
        <v>2.9829951122617402</v>
      </c>
      <c r="E1213" s="211">
        <v>99.189053708199097</v>
      </c>
      <c r="G1213" s="71"/>
      <c r="L1213" s="71"/>
    </row>
    <row r="1214" spans="1:12" x14ac:dyDescent="0.25">
      <c r="A1214" s="8">
        <v>2605</v>
      </c>
      <c r="B1214" s="8" t="s">
        <v>3039</v>
      </c>
      <c r="C1214" t="str">
        <f t="shared" si="18"/>
        <v>PMS-Pole2605</v>
      </c>
      <c r="D1214" s="210">
        <v>2.9829235554225999</v>
      </c>
      <c r="E1214" s="211">
        <v>99.1885267040076</v>
      </c>
      <c r="G1214" s="71"/>
      <c r="L1214" s="71"/>
    </row>
    <row r="1215" spans="1:12" x14ac:dyDescent="0.25">
      <c r="A1215" s="8">
        <v>2604</v>
      </c>
      <c r="B1215" s="8" t="s">
        <v>3039</v>
      </c>
      <c r="C1215" t="str">
        <f t="shared" si="18"/>
        <v>PMS-Pole2604</v>
      </c>
      <c r="D1215" s="210">
        <v>2.9828090498028001</v>
      </c>
      <c r="E1215" s="211">
        <v>99.188029424318998</v>
      </c>
      <c r="G1215" s="71"/>
      <c r="L1215" s="71"/>
    </row>
    <row r="1216" spans="1:12" x14ac:dyDescent="0.25">
      <c r="A1216" s="8">
        <v>2603</v>
      </c>
      <c r="B1216" s="8" t="s">
        <v>3039</v>
      </c>
      <c r="C1216" t="str">
        <f t="shared" si="18"/>
        <v>PMS-Pole2603</v>
      </c>
      <c r="D1216" s="210">
        <v>2.9827202413886602</v>
      </c>
      <c r="E1216" s="211">
        <v>99.187532857699594</v>
      </c>
      <c r="G1216" s="71"/>
      <c r="L1216" s="71"/>
    </row>
    <row r="1217" spans="1:12" x14ac:dyDescent="0.25">
      <c r="A1217" s="8">
        <v>2602</v>
      </c>
      <c r="B1217" s="8" t="s">
        <v>3039</v>
      </c>
      <c r="C1217" t="str">
        <f t="shared" si="18"/>
        <v>PMS-Pole2602</v>
      </c>
      <c r="D1217" s="210">
        <v>2.98264061271081</v>
      </c>
      <c r="E1217" s="211">
        <v>99.187035196255295</v>
      </c>
      <c r="G1217" s="71"/>
      <c r="L1217" s="71"/>
    </row>
    <row r="1218" spans="1:12" x14ac:dyDescent="0.25">
      <c r="A1218" s="8">
        <v>2601</v>
      </c>
      <c r="B1218" s="8" t="s">
        <v>3039</v>
      </c>
      <c r="C1218" t="str">
        <f t="shared" ref="C1218:C1281" si="19">B1218 &amp; "-Pole" &amp; A1218</f>
        <v>PMS-Pole2601</v>
      </c>
      <c r="D1218" s="210">
        <v>2.9825195875845401</v>
      </c>
      <c r="E1218" s="211">
        <v>99.186604850861698</v>
      </c>
      <c r="G1218" s="71"/>
      <c r="L1218" s="71"/>
    </row>
    <row r="1219" spans="1:12" x14ac:dyDescent="0.25">
      <c r="A1219" s="8">
        <v>2600</v>
      </c>
      <c r="B1219" s="8" t="s">
        <v>3039</v>
      </c>
      <c r="C1219" t="str">
        <f t="shared" si="19"/>
        <v>PMS-Pole2600</v>
      </c>
      <c r="D1219" s="210">
        <v>2.9824321566653502</v>
      </c>
      <c r="E1219" s="211">
        <v>99.186027932886404</v>
      </c>
      <c r="G1219" s="71"/>
      <c r="L1219" s="71"/>
    </row>
    <row r="1220" spans="1:12" x14ac:dyDescent="0.25">
      <c r="A1220" s="8">
        <v>2599</v>
      </c>
      <c r="B1220" s="8" t="s">
        <v>3039</v>
      </c>
      <c r="C1220" t="str">
        <f t="shared" si="19"/>
        <v>PMS-Pole2599</v>
      </c>
      <c r="D1220" s="210">
        <v>2.9822870044868002</v>
      </c>
      <c r="E1220" s="211">
        <v>99.185532673623797</v>
      </c>
      <c r="G1220" s="71"/>
      <c r="L1220" s="71"/>
    </row>
    <row r="1221" spans="1:12" x14ac:dyDescent="0.25">
      <c r="A1221" s="8">
        <v>2598</v>
      </c>
      <c r="B1221" s="8" t="s">
        <v>3039</v>
      </c>
      <c r="C1221" t="str">
        <f t="shared" si="19"/>
        <v>PMS-Pole2598</v>
      </c>
      <c r="D1221" s="210">
        <v>2.98214208878818</v>
      </c>
      <c r="E1221" s="211">
        <v>99.185114200403106</v>
      </c>
      <c r="G1221" s="71"/>
      <c r="L1221" s="71"/>
    </row>
    <row r="1222" spans="1:12" x14ac:dyDescent="0.25">
      <c r="A1222" s="8">
        <v>2597</v>
      </c>
      <c r="B1222" s="8" t="s">
        <v>3039</v>
      </c>
      <c r="C1222" t="str">
        <f t="shared" si="19"/>
        <v>PMS-Pole2597</v>
      </c>
      <c r="D1222" s="210">
        <v>2.98194492808291</v>
      </c>
      <c r="E1222" s="211">
        <v>99.184622976341998</v>
      </c>
      <c r="G1222" s="71"/>
      <c r="L1222" s="71"/>
    </row>
    <row r="1223" spans="1:12" x14ac:dyDescent="0.25">
      <c r="A1223" s="8">
        <v>2596</v>
      </c>
      <c r="B1223" s="8" t="s">
        <v>3039</v>
      </c>
      <c r="C1223" t="str">
        <f t="shared" si="19"/>
        <v>PMS-Pole2596</v>
      </c>
      <c r="D1223" s="210">
        <v>2.9817687443055698</v>
      </c>
      <c r="E1223" s="211">
        <v>99.184177506828107</v>
      </c>
      <c r="G1223" s="71"/>
      <c r="L1223" s="71"/>
    </row>
    <row r="1224" spans="1:12" x14ac:dyDescent="0.25">
      <c r="A1224" s="8">
        <v>2595</v>
      </c>
      <c r="B1224" s="8" t="s">
        <v>3039</v>
      </c>
      <c r="C1224" t="str">
        <f t="shared" si="19"/>
        <v>PMS-Pole2595</v>
      </c>
      <c r="D1224" s="210">
        <v>2.9815541373765799</v>
      </c>
      <c r="E1224" s="211">
        <v>99.183616093369807</v>
      </c>
      <c r="G1224" s="71"/>
      <c r="L1224" s="71"/>
    </row>
    <row r="1225" spans="1:12" x14ac:dyDescent="0.25">
      <c r="A1225" s="8">
        <v>2594</v>
      </c>
      <c r="B1225" s="8" t="s">
        <v>3039</v>
      </c>
      <c r="C1225" t="str">
        <f t="shared" si="19"/>
        <v>PMS-Pole2594</v>
      </c>
      <c r="D1225" s="210">
        <v>2.98042827815161</v>
      </c>
      <c r="E1225" s="211">
        <v>99.177507124119103</v>
      </c>
      <c r="G1225" s="209"/>
    </row>
    <row r="1226" spans="1:12" x14ac:dyDescent="0.25">
      <c r="A1226" s="8">
        <v>2593</v>
      </c>
      <c r="B1226" s="8" t="s">
        <v>3039</v>
      </c>
      <c r="C1226" t="str">
        <f t="shared" si="19"/>
        <v>PMS-Pole2593</v>
      </c>
      <c r="D1226" s="210">
        <v>2.9803797634012601</v>
      </c>
      <c r="E1226" s="211">
        <v>99.177065527510905</v>
      </c>
      <c r="G1226" s="209"/>
    </row>
    <row r="1227" spans="1:12" x14ac:dyDescent="0.25">
      <c r="A1227" s="8">
        <v>2592</v>
      </c>
      <c r="B1227" s="8" t="s">
        <v>3039</v>
      </c>
      <c r="C1227" t="str">
        <f t="shared" si="19"/>
        <v>PMS-Pole2592</v>
      </c>
      <c r="D1227" s="210">
        <v>2.9803222844653101</v>
      </c>
      <c r="E1227" s="211">
        <v>99.176633537478594</v>
      </c>
      <c r="G1227" s="209"/>
    </row>
    <row r="1228" spans="1:12" x14ac:dyDescent="0.25">
      <c r="A1228" s="8">
        <v>2591</v>
      </c>
      <c r="B1228" s="8" t="s">
        <v>3039</v>
      </c>
      <c r="C1228" t="str">
        <f t="shared" si="19"/>
        <v>PMS-Pole2591</v>
      </c>
      <c r="D1228" s="210">
        <v>2.9802805190580499</v>
      </c>
      <c r="E1228" s="211">
        <v>99.176231606122101</v>
      </c>
      <c r="G1228" s="209"/>
    </row>
    <row r="1229" spans="1:12" x14ac:dyDescent="0.25">
      <c r="A1229" s="8">
        <v>2590</v>
      </c>
      <c r="B1229" s="8" t="s">
        <v>3039</v>
      </c>
      <c r="C1229" t="str">
        <f t="shared" si="19"/>
        <v>PMS-Pole2590</v>
      </c>
      <c r="D1229" s="210">
        <v>2.98023706009926</v>
      </c>
      <c r="E1229" s="211">
        <v>99.175911991363094</v>
      </c>
      <c r="G1229" s="209"/>
    </row>
    <row r="1230" spans="1:12" x14ac:dyDescent="0.25">
      <c r="A1230" s="8">
        <v>2589</v>
      </c>
      <c r="B1230" s="8" t="s">
        <v>3039</v>
      </c>
      <c r="C1230" t="str">
        <f t="shared" si="19"/>
        <v>PMS-Pole2589</v>
      </c>
      <c r="D1230" s="210">
        <v>2.9801887387528199</v>
      </c>
      <c r="E1230" s="211">
        <v>99.175441430209503</v>
      </c>
      <c r="G1230" s="209"/>
    </row>
    <row r="1231" spans="1:12" x14ac:dyDescent="0.25">
      <c r="A1231" s="8">
        <v>2588</v>
      </c>
      <c r="B1231" s="8" t="s">
        <v>3039</v>
      </c>
      <c r="C1231" t="str">
        <f t="shared" si="19"/>
        <v>PMS-Pole2588</v>
      </c>
      <c r="D1231" s="210">
        <v>2.98009375300109</v>
      </c>
      <c r="E1231" s="211">
        <v>99.175088658371905</v>
      </c>
      <c r="G1231" s="209"/>
    </row>
    <row r="1232" spans="1:12" x14ac:dyDescent="0.25">
      <c r="A1232" s="8">
        <v>2587</v>
      </c>
      <c r="B1232" s="8" t="s">
        <v>3039</v>
      </c>
      <c r="C1232" t="str">
        <f t="shared" si="19"/>
        <v>PMS-Pole2587</v>
      </c>
      <c r="D1232" s="210">
        <v>2.97987245330253</v>
      </c>
      <c r="E1232" s="211">
        <v>99.174712414234193</v>
      </c>
      <c r="G1232" s="209"/>
    </row>
    <row r="1233" spans="1:7" x14ac:dyDescent="0.25">
      <c r="A1233" s="8">
        <v>2586</v>
      </c>
      <c r="B1233" s="8" t="s">
        <v>3039</v>
      </c>
      <c r="C1233" t="str">
        <f t="shared" si="19"/>
        <v>PMS-Pole2586</v>
      </c>
      <c r="D1233" s="210">
        <v>2.9796110533516198</v>
      </c>
      <c r="E1233" s="211">
        <v>99.174304064133196</v>
      </c>
      <c r="G1233" s="209"/>
    </row>
    <row r="1234" spans="1:7" x14ac:dyDescent="0.25">
      <c r="A1234" s="8">
        <v>2585</v>
      </c>
      <c r="B1234" s="8" t="s">
        <v>3039</v>
      </c>
      <c r="C1234" t="str">
        <f t="shared" si="19"/>
        <v>PMS-Pole2585</v>
      </c>
      <c r="D1234" s="210">
        <v>2.9793992898253099</v>
      </c>
      <c r="E1234" s="211">
        <v>99.173995744646902</v>
      </c>
      <c r="G1234" s="209"/>
    </row>
    <row r="1235" spans="1:7" x14ac:dyDescent="0.25">
      <c r="A1235" s="8">
        <v>2584</v>
      </c>
      <c r="B1235" s="8" t="s">
        <v>3039</v>
      </c>
      <c r="C1235" t="str">
        <f t="shared" si="19"/>
        <v>PMS-Pole2584</v>
      </c>
      <c r="D1235" s="210">
        <v>2.97918062527412</v>
      </c>
      <c r="E1235" s="211">
        <v>99.1736714231983</v>
      </c>
      <c r="G1235" s="209"/>
    </row>
    <row r="1236" spans="1:7" x14ac:dyDescent="0.25">
      <c r="A1236" s="8">
        <v>2583</v>
      </c>
      <c r="B1236" s="8" t="s">
        <v>3039</v>
      </c>
      <c r="C1236" t="str">
        <f t="shared" si="19"/>
        <v>PMS-Pole2583</v>
      </c>
      <c r="D1236" s="211">
        <v>3.00445124335213</v>
      </c>
      <c r="E1236" s="211">
        <v>99.123368761406994</v>
      </c>
      <c r="G1236" s="209"/>
    </row>
    <row r="1237" spans="1:7" x14ac:dyDescent="0.25">
      <c r="A1237" s="8">
        <v>2582</v>
      </c>
      <c r="B1237" s="8" t="s">
        <v>3039</v>
      </c>
      <c r="C1237" t="str">
        <f t="shared" si="19"/>
        <v>PMS-Pole2582</v>
      </c>
      <c r="D1237" s="211">
        <v>3.00432083975564</v>
      </c>
      <c r="E1237" s="211">
        <v>99.123020631645304</v>
      </c>
      <c r="G1237" s="209"/>
    </row>
    <row r="1238" spans="1:7" x14ac:dyDescent="0.25">
      <c r="A1238" s="8">
        <v>2581</v>
      </c>
      <c r="B1238" s="8" t="s">
        <v>3039</v>
      </c>
      <c r="C1238" t="str">
        <f t="shared" si="19"/>
        <v>PMS-Pole2581</v>
      </c>
      <c r="D1238" s="211">
        <v>3.0040170074972998</v>
      </c>
      <c r="E1238" s="211">
        <v>99.122687290222302</v>
      </c>
      <c r="G1238" s="209"/>
    </row>
    <row r="1239" spans="1:7" x14ac:dyDescent="0.25">
      <c r="A1239" s="8">
        <v>2580</v>
      </c>
      <c r="B1239" s="8" t="s">
        <v>3039</v>
      </c>
      <c r="C1239" t="str">
        <f t="shared" si="19"/>
        <v>PMS-Pole2580</v>
      </c>
      <c r="D1239" s="211">
        <v>3.0037123580163199</v>
      </c>
      <c r="E1239" s="211">
        <v>99.122354685866</v>
      </c>
      <c r="G1239" s="209"/>
    </row>
    <row r="1240" spans="1:7" x14ac:dyDescent="0.25">
      <c r="A1240" s="8">
        <v>2579</v>
      </c>
      <c r="B1240" s="8" t="s">
        <v>3039</v>
      </c>
      <c r="C1240" t="str">
        <f t="shared" si="19"/>
        <v>PMS-Pole2579</v>
      </c>
      <c r="D1240" s="211">
        <v>3.0034071739750101</v>
      </c>
      <c r="E1240" s="211">
        <v>99.122022564752896</v>
      </c>
      <c r="G1240" s="209"/>
    </row>
    <row r="1241" spans="1:7" x14ac:dyDescent="0.25">
      <c r="A1241" s="8">
        <v>2578</v>
      </c>
      <c r="B1241" s="8" t="s">
        <v>3039</v>
      </c>
      <c r="C1241" t="str">
        <f t="shared" si="19"/>
        <v>PMS-Pole2578</v>
      </c>
      <c r="D1241" s="211">
        <v>3.0031019995458301</v>
      </c>
      <c r="E1241" s="211">
        <v>99.121690434984103</v>
      </c>
      <c r="G1241" s="209"/>
    </row>
    <row r="1242" spans="1:7" x14ac:dyDescent="0.25">
      <c r="A1242" s="8">
        <v>2577</v>
      </c>
      <c r="B1242" s="8" t="s">
        <v>3039</v>
      </c>
      <c r="C1242" t="str">
        <f t="shared" si="19"/>
        <v>PMS-Pole2577</v>
      </c>
      <c r="D1242" s="211">
        <v>3.0027996042304901</v>
      </c>
      <c r="E1242" s="211">
        <v>99.121355801890203</v>
      </c>
      <c r="G1242" s="209"/>
    </row>
    <row r="1243" spans="1:7" x14ac:dyDescent="0.25">
      <c r="A1243" s="8">
        <v>2576</v>
      </c>
      <c r="B1243" s="8" t="s">
        <v>3039</v>
      </c>
      <c r="C1243" t="str">
        <f t="shared" si="19"/>
        <v>PMS-Pole2576</v>
      </c>
      <c r="D1243" s="211">
        <v>3.00249749712111</v>
      </c>
      <c r="E1243" s="211">
        <v>99.121020909267301</v>
      </c>
      <c r="G1243" s="209"/>
    </row>
    <row r="1244" spans="1:7" x14ac:dyDescent="0.25">
      <c r="A1244" s="8">
        <v>2575</v>
      </c>
      <c r="B1244" s="8" t="s">
        <v>3039</v>
      </c>
      <c r="C1244" t="str">
        <f t="shared" si="19"/>
        <v>PMS-Pole2575</v>
      </c>
      <c r="D1244" s="211">
        <v>3.0021953900068299</v>
      </c>
      <c r="E1244" s="211">
        <v>99.120686016731796</v>
      </c>
      <c r="G1244" s="209"/>
    </row>
    <row r="1245" spans="1:7" x14ac:dyDescent="0.25">
      <c r="A1245" s="8">
        <v>2574</v>
      </c>
      <c r="B1245" s="8" t="s">
        <v>3039</v>
      </c>
      <c r="C1245" t="str">
        <f t="shared" si="19"/>
        <v>PMS-Pole2574</v>
      </c>
      <c r="D1245" s="211">
        <v>3.0018932828782101</v>
      </c>
      <c r="E1245" s="211">
        <v>99.1203511242921</v>
      </c>
      <c r="G1245" s="209"/>
    </row>
    <row r="1246" spans="1:7" x14ac:dyDescent="0.25">
      <c r="A1246" s="8">
        <v>2573</v>
      </c>
      <c r="B1246" s="8" t="s">
        <v>3039</v>
      </c>
      <c r="C1246" t="str">
        <f t="shared" si="19"/>
        <v>PMS-Pole2573</v>
      </c>
      <c r="D1246" s="211">
        <v>3.0015907633036698</v>
      </c>
      <c r="E1246" s="211">
        <v>99.120016600559197</v>
      </c>
      <c r="G1246" s="209"/>
    </row>
    <row r="1247" spans="1:7" x14ac:dyDescent="0.25">
      <c r="A1247" s="8">
        <v>2572</v>
      </c>
      <c r="B1247" s="8" t="s">
        <v>3039</v>
      </c>
      <c r="C1247" t="str">
        <f t="shared" si="19"/>
        <v>PMS-Pole2572</v>
      </c>
      <c r="D1247" s="211">
        <v>3.0012882045719498</v>
      </c>
      <c r="E1247" s="211">
        <v>99.119682111906201</v>
      </c>
      <c r="G1247" s="209"/>
    </row>
    <row r="1248" spans="1:7" x14ac:dyDescent="0.25">
      <c r="A1248" s="8">
        <v>2571</v>
      </c>
      <c r="B1248" s="8" t="s">
        <v>3039</v>
      </c>
      <c r="C1248" t="str">
        <f t="shared" si="19"/>
        <v>PMS-Pole2571</v>
      </c>
      <c r="D1248" s="211">
        <v>3.0012716617704598</v>
      </c>
      <c r="E1248" s="211">
        <v>99.119291120272806</v>
      </c>
      <c r="G1248" s="209"/>
    </row>
    <row r="1249" spans="1:7" x14ac:dyDescent="0.25">
      <c r="A1249" s="8">
        <v>2570</v>
      </c>
      <c r="B1249" s="8" t="s">
        <v>3039</v>
      </c>
      <c r="C1249" t="str">
        <f t="shared" si="19"/>
        <v>PMS-Pole2570</v>
      </c>
      <c r="D1249" s="211">
        <v>3.0015549546377498</v>
      </c>
      <c r="E1249" s="211">
        <v>99.118940335416596</v>
      </c>
      <c r="G1249" s="209"/>
    </row>
    <row r="1250" spans="1:7" x14ac:dyDescent="0.25">
      <c r="A1250" s="8">
        <v>2569</v>
      </c>
      <c r="B1250" s="8" t="s">
        <v>3039</v>
      </c>
      <c r="C1250" t="str">
        <f t="shared" si="19"/>
        <v>PMS-Pole2569</v>
      </c>
      <c r="D1250" s="211">
        <v>3.0013597960864198</v>
      </c>
      <c r="E1250" s="211">
        <v>99.118587102218498</v>
      </c>
      <c r="G1250" s="209"/>
    </row>
    <row r="1251" spans="1:7" x14ac:dyDescent="0.25">
      <c r="A1251" s="8">
        <v>2568</v>
      </c>
      <c r="B1251" s="8" t="s">
        <v>3039</v>
      </c>
      <c r="C1251" t="str">
        <f t="shared" si="19"/>
        <v>PMS-Pole2568</v>
      </c>
      <c r="D1251" s="211">
        <v>3.0013061511697399</v>
      </c>
      <c r="E1251" s="211">
        <v>99.118262420248996</v>
      </c>
      <c r="G1251" s="209"/>
    </row>
    <row r="1252" spans="1:7" x14ac:dyDescent="0.25">
      <c r="A1252" s="8">
        <v>2567</v>
      </c>
      <c r="B1252" s="8" t="s">
        <v>3039</v>
      </c>
      <c r="C1252" t="str">
        <f t="shared" si="19"/>
        <v>PMS-Pole2567</v>
      </c>
      <c r="D1252" s="211">
        <v>3.00162254001095</v>
      </c>
      <c r="E1252" s="211">
        <v>99.1179408409091</v>
      </c>
      <c r="G1252" s="209"/>
    </row>
    <row r="1253" spans="1:7" x14ac:dyDescent="0.25">
      <c r="A1253" s="8">
        <v>2566</v>
      </c>
      <c r="B1253" s="8" t="s">
        <v>3039</v>
      </c>
      <c r="C1253" t="str">
        <f t="shared" si="19"/>
        <v>PMS-Pole2566</v>
      </c>
      <c r="D1253" s="211">
        <v>3.00193892885247</v>
      </c>
      <c r="E1253" s="211">
        <v>99.117619261471503</v>
      </c>
      <c r="G1253" s="209"/>
    </row>
    <row r="1254" spans="1:7" x14ac:dyDescent="0.25">
      <c r="A1254" s="8">
        <v>2565</v>
      </c>
      <c r="B1254" s="8" t="s">
        <v>3039</v>
      </c>
      <c r="C1254" t="str">
        <f t="shared" si="19"/>
        <v>PMS-Pole2565</v>
      </c>
      <c r="D1254" s="211">
        <v>3.0022435776313601</v>
      </c>
      <c r="E1254" s="211">
        <v>99.117297235326902</v>
      </c>
      <c r="G1254" s="209"/>
    </row>
    <row r="1255" spans="1:7" x14ac:dyDescent="0.25">
      <c r="A1255" s="8">
        <v>2564</v>
      </c>
      <c r="B1255" s="8" t="s">
        <v>3039</v>
      </c>
      <c r="C1255" t="str">
        <f t="shared" si="19"/>
        <v>PMS-Pole2564</v>
      </c>
      <c r="D1255" s="211">
        <v>3.0019528055513298</v>
      </c>
      <c r="E1255" s="211">
        <v>99.116952558482197</v>
      </c>
      <c r="G1255" s="209"/>
    </row>
    <row r="1256" spans="1:7" x14ac:dyDescent="0.25">
      <c r="A1256" s="8">
        <v>2563</v>
      </c>
      <c r="B1256" s="8" t="s">
        <v>3039</v>
      </c>
      <c r="C1256" t="str">
        <f t="shared" si="19"/>
        <v>PMS-Pole2563</v>
      </c>
      <c r="D1256" s="211">
        <v>3.0019182073763999</v>
      </c>
      <c r="E1256" s="211">
        <v>99.116616497315604</v>
      </c>
      <c r="G1256" s="209"/>
    </row>
    <row r="1257" spans="1:7" x14ac:dyDescent="0.25">
      <c r="A1257" s="8">
        <v>2562</v>
      </c>
      <c r="B1257" s="8" t="s">
        <v>3039</v>
      </c>
      <c r="C1257" t="str">
        <f t="shared" si="19"/>
        <v>PMS-Pole2562</v>
      </c>
      <c r="D1257" s="211">
        <v>3.0022317210975902</v>
      </c>
      <c r="E1257" s="211">
        <v>99.116292143700306</v>
      </c>
      <c r="G1257" s="209"/>
    </row>
    <row r="1258" spans="1:7" x14ac:dyDescent="0.25">
      <c r="A1258" s="8">
        <v>2561</v>
      </c>
      <c r="B1258" s="8" t="s">
        <v>3039</v>
      </c>
      <c r="C1258" t="str">
        <f t="shared" si="19"/>
        <v>PMS-Pole2561</v>
      </c>
      <c r="D1258" s="211">
        <v>3.0025470144208501</v>
      </c>
      <c r="E1258" s="211">
        <v>99.115969504153199</v>
      </c>
      <c r="G1258" s="209"/>
    </row>
    <row r="1259" spans="1:7" x14ac:dyDescent="0.25">
      <c r="A1259" s="8">
        <v>2560</v>
      </c>
      <c r="B1259" s="8" t="s">
        <v>3039</v>
      </c>
      <c r="C1259" t="str">
        <f t="shared" si="19"/>
        <v>PMS-Pole2560</v>
      </c>
      <c r="D1259" s="211">
        <v>3.0028626580431799</v>
      </c>
      <c r="E1259" s="211">
        <v>99.115647200884098</v>
      </c>
      <c r="G1259" s="209"/>
    </row>
    <row r="1260" spans="1:7" x14ac:dyDescent="0.25">
      <c r="A1260" s="8">
        <v>2559</v>
      </c>
      <c r="B1260" s="8" t="s">
        <v>3039</v>
      </c>
      <c r="C1260" t="str">
        <f t="shared" si="19"/>
        <v>PMS-Pole2559</v>
      </c>
      <c r="D1260" s="211">
        <v>3.0031779152020102</v>
      </c>
      <c r="E1260" s="211">
        <v>99.115324523262103</v>
      </c>
      <c r="G1260" s="209"/>
    </row>
    <row r="1261" spans="1:7" x14ac:dyDescent="0.25">
      <c r="A1261" s="8">
        <v>2558</v>
      </c>
      <c r="B1261" s="8" t="s">
        <v>3039</v>
      </c>
      <c r="C1261" t="str">
        <f t="shared" si="19"/>
        <v>PMS-Pole2558</v>
      </c>
      <c r="D1261" s="211">
        <v>3.00349317236026</v>
      </c>
      <c r="E1261" s="211">
        <v>99.115001845541599</v>
      </c>
      <c r="G1261" s="209"/>
    </row>
    <row r="1262" spans="1:7" x14ac:dyDescent="0.25">
      <c r="A1262" s="8">
        <v>2557</v>
      </c>
      <c r="B1262" s="8" t="s">
        <v>3039</v>
      </c>
      <c r="C1262" t="str">
        <f t="shared" si="19"/>
        <v>PMS-Pole2557</v>
      </c>
      <c r="D1262" s="211">
        <v>3.0038142302429001</v>
      </c>
      <c r="E1262" s="211">
        <v>99.114685118064799</v>
      </c>
      <c r="G1262" s="209"/>
    </row>
    <row r="1263" spans="1:7" x14ac:dyDescent="0.25">
      <c r="A1263" s="8">
        <v>2556</v>
      </c>
      <c r="B1263" s="8" t="s">
        <v>3039</v>
      </c>
      <c r="C1263" t="str">
        <f t="shared" si="19"/>
        <v>PMS-Pole2556</v>
      </c>
      <c r="D1263" s="211">
        <v>3.0041368836756699</v>
      </c>
      <c r="E1263" s="211">
        <v>99.114369879629393</v>
      </c>
      <c r="G1263" s="209"/>
    </row>
    <row r="1264" spans="1:7" x14ac:dyDescent="0.25">
      <c r="A1264" s="8">
        <v>2555</v>
      </c>
      <c r="B1264" s="8" t="s">
        <v>3039</v>
      </c>
      <c r="C1264" t="str">
        <f t="shared" si="19"/>
        <v>PMS-Pole2555</v>
      </c>
      <c r="D1264" s="211">
        <v>3.0044455059095698</v>
      </c>
      <c r="E1264" s="211">
        <v>99.114040956989101</v>
      </c>
      <c r="G1264" s="209"/>
    </row>
    <row r="1265" spans="1:7" x14ac:dyDescent="0.25">
      <c r="A1265" s="8">
        <v>2554</v>
      </c>
      <c r="B1265" s="8" t="s">
        <v>3039</v>
      </c>
      <c r="C1265" t="str">
        <f t="shared" si="19"/>
        <v>PMS-Pole2554</v>
      </c>
      <c r="D1265" s="211">
        <v>3.0047575496371199</v>
      </c>
      <c r="E1265" s="211">
        <v>99.113715209822104</v>
      </c>
      <c r="G1265" s="209"/>
    </row>
    <row r="1266" spans="1:7" x14ac:dyDescent="0.25">
      <c r="A1266" s="8">
        <v>2553</v>
      </c>
      <c r="B1266" s="8" t="s">
        <v>3039</v>
      </c>
      <c r="C1266" t="str">
        <f t="shared" si="19"/>
        <v>PMS-Pole2553</v>
      </c>
      <c r="D1266" s="211">
        <v>3.00507009151349</v>
      </c>
      <c r="E1266" s="211">
        <v>99.113389928668795</v>
      </c>
      <c r="G1266" s="209"/>
    </row>
    <row r="1267" spans="1:7" x14ac:dyDescent="0.25">
      <c r="A1267" s="8">
        <v>2552</v>
      </c>
      <c r="B1267" s="8" t="s">
        <v>3039</v>
      </c>
      <c r="C1267" t="str">
        <f t="shared" si="19"/>
        <v>PMS-Pole2552</v>
      </c>
      <c r="D1267" s="211">
        <v>3.0053826332977902</v>
      </c>
      <c r="E1267" s="211">
        <v>99.113064647330106</v>
      </c>
      <c r="G1267" s="209"/>
    </row>
    <row r="1268" spans="1:7" x14ac:dyDescent="0.25">
      <c r="A1268" s="8">
        <v>2551</v>
      </c>
      <c r="B1268" s="8" t="s">
        <v>3039</v>
      </c>
      <c r="C1268" t="str">
        <f t="shared" si="19"/>
        <v>PMS-Pole2551</v>
      </c>
      <c r="D1268" s="211">
        <v>3.0056951749899898</v>
      </c>
      <c r="E1268" s="211">
        <v>99.112739365805993</v>
      </c>
      <c r="G1268" s="209"/>
    </row>
    <row r="1269" spans="1:7" x14ac:dyDescent="0.25">
      <c r="A1269" s="8">
        <v>2550</v>
      </c>
      <c r="B1269" s="8" t="s">
        <v>3039</v>
      </c>
      <c r="C1269" t="str">
        <f t="shared" si="19"/>
        <v>PMS-Pole2550</v>
      </c>
      <c r="D1269" s="211">
        <v>3.0060077165900498</v>
      </c>
      <c r="E1269" s="211">
        <v>99.1124140840965</v>
      </c>
      <c r="G1269" s="209"/>
    </row>
    <row r="1270" spans="1:7" x14ac:dyDescent="0.25">
      <c r="A1270" s="8">
        <v>2549</v>
      </c>
      <c r="B1270" s="8" t="s">
        <v>3039</v>
      </c>
      <c r="C1270" t="str">
        <f t="shared" si="19"/>
        <v>PMS-Pole2549</v>
      </c>
      <c r="D1270" s="211">
        <v>3.00632025809796</v>
      </c>
      <c r="E1270" s="211">
        <v>99.112088802201498</v>
      </c>
      <c r="G1270" s="209"/>
    </row>
    <row r="1271" spans="1:7" x14ac:dyDescent="0.25">
      <c r="A1271" s="8">
        <v>2548</v>
      </c>
      <c r="B1271" s="8" t="s">
        <v>3039</v>
      </c>
      <c r="C1271" t="str">
        <f t="shared" si="19"/>
        <v>PMS-Pole2548</v>
      </c>
      <c r="D1271" s="211">
        <v>3.0066327995136701</v>
      </c>
      <c r="E1271" s="211">
        <v>99.111763520121201</v>
      </c>
      <c r="G1271" s="209"/>
    </row>
    <row r="1272" spans="1:7" x14ac:dyDescent="0.25">
      <c r="A1272" s="8">
        <v>2547</v>
      </c>
      <c r="B1272" s="8" t="s">
        <v>3039</v>
      </c>
      <c r="C1272" t="str">
        <f t="shared" si="19"/>
        <v>PMS-Pole2547</v>
      </c>
      <c r="D1272" s="211">
        <v>3.00694534083715</v>
      </c>
      <c r="E1272" s="211">
        <v>99.111438237855296</v>
      </c>
      <c r="G1272" s="209"/>
    </row>
    <row r="1273" spans="1:7" x14ac:dyDescent="0.25">
      <c r="A1273" s="8">
        <v>2546</v>
      </c>
      <c r="B1273" s="8" t="s">
        <v>3039</v>
      </c>
      <c r="C1273" t="str">
        <f t="shared" si="19"/>
        <v>PMS-Pole2546</v>
      </c>
      <c r="D1273" s="211">
        <v>3.00725788206839</v>
      </c>
      <c r="E1273" s="211">
        <v>99.111112955403996</v>
      </c>
      <c r="G1273" s="209"/>
    </row>
    <row r="1274" spans="1:7" x14ac:dyDescent="0.25">
      <c r="A1274" s="8">
        <v>2545</v>
      </c>
      <c r="B1274" s="8" t="s">
        <v>3039</v>
      </c>
      <c r="C1274" t="str">
        <f t="shared" si="19"/>
        <v>PMS-Pole2545</v>
      </c>
      <c r="D1274" s="211">
        <v>3.0075704232073401</v>
      </c>
      <c r="E1274" s="211">
        <v>99.110787672767202</v>
      </c>
      <c r="G1274" s="209"/>
    </row>
    <row r="1275" spans="1:7" x14ac:dyDescent="0.25">
      <c r="A1275" s="8">
        <v>2544</v>
      </c>
      <c r="B1275" s="8" t="s">
        <v>3039</v>
      </c>
      <c r="C1275" t="str">
        <f t="shared" si="19"/>
        <v>PMS-Pole2544</v>
      </c>
      <c r="D1275" s="211">
        <v>3.0078829642539699</v>
      </c>
      <c r="E1275" s="211">
        <v>99.1104623899448</v>
      </c>
      <c r="G1275" s="209"/>
    </row>
    <row r="1276" spans="1:7" x14ac:dyDescent="0.25">
      <c r="A1276" s="8">
        <v>2543</v>
      </c>
      <c r="B1276" s="8" t="s">
        <v>3039</v>
      </c>
      <c r="C1276" t="str">
        <f t="shared" si="19"/>
        <v>PMS-Pole2543</v>
      </c>
      <c r="D1276" s="211">
        <v>3.0081955052082598</v>
      </c>
      <c r="E1276" s="211">
        <v>99.110137106937003</v>
      </c>
      <c r="G1276" s="209"/>
    </row>
    <row r="1277" spans="1:7" x14ac:dyDescent="0.25">
      <c r="A1277" s="8">
        <v>2542</v>
      </c>
      <c r="B1277" s="8" t="s">
        <v>3039</v>
      </c>
      <c r="C1277" t="str">
        <f t="shared" si="19"/>
        <v>PMS-Pole2542</v>
      </c>
      <c r="D1277" s="211">
        <v>3.0085080460701699</v>
      </c>
      <c r="E1277" s="211">
        <v>99.109811823743499</v>
      </c>
      <c r="G1277" s="209"/>
    </row>
    <row r="1278" spans="1:7" x14ac:dyDescent="0.25">
      <c r="A1278" s="8">
        <v>2541</v>
      </c>
      <c r="B1278" s="8" t="s">
        <v>3039</v>
      </c>
      <c r="C1278" t="str">
        <f t="shared" si="19"/>
        <v>PMS-Pole2541</v>
      </c>
      <c r="D1278" s="208">
        <v>2.9648120885582401</v>
      </c>
      <c r="E1278" s="197">
        <v>99.127378686884796</v>
      </c>
      <c r="G1278" s="209"/>
    </row>
    <row r="1279" spans="1:7" x14ac:dyDescent="0.25">
      <c r="A1279" s="8">
        <v>2540</v>
      </c>
      <c r="B1279" s="8" t="s">
        <v>3039</v>
      </c>
      <c r="C1279" t="str">
        <f t="shared" si="19"/>
        <v>PMS-Pole2540</v>
      </c>
      <c r="D1279" s="208">
        <v>2.96476767768611</v>
      </c>
      <c r="E1279" s="197">
        <v>99.127229930259602</v>
      </c>
      <c r="G1279" s="209"/>
    </row>
    <row r="1280" spans="1:7" x14ac:dyDescent="0.25">
      <c r="A1280" s="8">
        <v>2539</v>
      </c>
      <c r="B1280" s="8" t="s">
        <v>3039</v>
      </c>
      <c r="C1280" t="str">
        <f t="shared" si="19"/>
        <v>PMS-Pole2539</v>
      </c>
      <c r="D1280" s="208">
        <v>2.9647146370433601</v>
      </c>
      <c r="E1280" s="197">
        <v>99.127069841156299</v>
      </c>
      <c r="G1280" s="209"/>
    </row>
    <row r="1281" spans="1:7" x14ac:dyDescent="0.25">
      <c r="A1281" s="8">
        <v>2538</v>
      </c>
      <c r="B1281" s="8" t="s">
        <v>3039</v>
      </c>
      <c r="C1281" t="str">
        <f t="shared" si="19"/>
        <v>PMS-Pole2538</v>
      </c>
      <c r="D1281" s="208">
        <v>2.9646684770362302</v>
      </c>
      <c r="E1281" s="197">
        <v>99.126911909103399</v>
      </c>
      <c r="G1281" s="209"/>
    </row>
    <row r="1282" spans="1:7" x14ac:dyDescent="0.25">
      <c r="A1282" s="8">
        <v>2537</v>
      </c>
      <c r="B1282" s="8" t="s">
        <v>3039</v>
      </c>
      <c r="C1282" t="str">
        <f t="shared" ref="C1282:C1345" si="20">B1282 &amp; "-Pole" &amp; A1282</f>
        <v>PMS-Pole2537</v>
      </c>
      <c r="D1282" s="208">
        <v>2.9646081670352502</v>
      </c>
      <c r="E1282" s="197">
        <v>99.126727293246304</v>
      </c>
      <c r="G1282" s="209"/>
    </row>
    <row r="1283" spans="1:7" x14ac:dyDescent="0.25">
      <c r="A1283" s="8">
        <v>2536</v>
      </c>
      <c r="B1283" s="8" t="s">
        <v>3039</v>
      </c>
      <c r="C1283" t="str">
        <f t="shared" si="20"/>
        <v>PMS-Pole2536</v>
      </c>
      <c r="D1283" s="208">
        <v>2.9645351968074598</v>
      </c>
      <c r="E1283" s="197">
        <v>99.126500155476194</v>
      </c>
      <c r="G1283" s="209"/>
    </row>
    <row r="1284" spans="1:7" x14ac:dyDescent="0.25">
      <c r="A1284" s="8">
        <v>2535</v>
      </c>
      <c r="B1284" s="8" t="s">
        <v>3039</v>
      </c>
      <c r="C1284" t="str">
        <f t="shared" si="20"/>
        <v>PMS-Pole2535</v>
      </c>
      <c r="D1284" s="208">
        <v>2.9644691083549901</v>
      </c>
      <c r="E1284" s="197">
        <v>99.126312443420801</v>
      </c>
      <c r="G1284" s="209"/>
    </row>
    <row r="1285" spans="1:7" x14ac:dyDescent="0.25">
      <c r="A1285" s="8">
        <v>2534</v>
      </c>
      <c r="B1285" s="8" t="s">
        <v>3039</v>
      </c>
      <c r="C1285" t="str">
        <f t="shared" si="20"/>
        <v>PMS-Pole2534</v>
      </c>
      <c r="D1285" s="208">
        <v>2.9644107801577801</v>
      </c>
      <c r="E1285" s="197">
        <v>99.126130825269897</v>
      </c>
      <c r="G1285" s="209"/>
    </row>
    <row r="1286" spans="1:7" x14ac:dyDescent="0.25">
      <c r="A1286" s="8">
        <v>2533</v>
      </c>
      <c r="B1286" s="8" t="s">
        <v>3039</v>
      </c>
      <c r="C1286" t="str">
        <f t="shared" si="20"/>
        <v>PMS-Pole2533</v>
      </c>
      <c r="D1286" s="208">
        <v>2.9643375511628798</v>
      </c>
      <c r="E1286" s="197">
        <v>99.125931078648804</v>
      </c>
      <c r="G1286" s="209"/>
    </row>
    <row r="1287" spans="1:7" x14ac:dyDescent="0.25">
      <c r="A1287" s="8">
        <v>2532</v>
      </c>
      <c r="B1287" s="8" t="s">
        <v>3039</v>
      </c>
      <c r="C1287" t="str">
        <f t="shared" si="20"/>
        <v>PMS-Pole2532</v>
      </c>
      <c r="D1287" s="208">
        <v>2.96422491670429</v>
      </c>
      <c r="E1287" s="197">
        <v>99.125578783043807</v>
      </c>
      <c r="G1287" s="209"/>
    </row>
    <row r="1288" spans="1:7" x14ac:dyDescent="0.25">
      <c r="A1288" s="8">
        <v>2531</v>
      </c>
      <c r="B1288" s="8" t="s">
        <v>3039</v>
      </c>
      <c r="C1288" t="str">
        <f t="shared" si="20"/>
        <v>PMS-Pole2531</v>
      </c>
      <c r="D1288" s="208">
        <v>2.9641223705098998</v>
      </c>
      <c r="E1288" s="197">
        <v>99.125268858681295</v>
      </c>
      <c r="G1288" s="209"/>
    </row>
    <row r="1289" spans="1:7" x14ac:dyDescent="0.25">
      <c r="A1289" s="8">
        <v>2530</v>
      </c>
      <c r="B1289" s="8" t="s">
        <v>3039</v>
      </c>
      <c r="C1289" t="str">
        <f t="shared" si="20"/>
        <v>PMS-Pole2530</v>
      </c>
      <c r="D1289" s="208">
        <v>2.9640457944828502</v>
      </c>
      <c r="E1289" s="197">
        <v>99.1250393656385</v>
      </c>
      <c r="G1289" s="209"/>
    </row>
    <row r="1290" spans="1:7" x14ac:dyDescent="0.25">
      <c r="A1290" s="8">
        <v>2529</v>
      </c>
      <c r="B1290" s="8" t="s">
        <v>3039</v>
      </c>
      <c r="C1290" t="str">
        <f t="shared" si="20"/>
        <v>PMS-Pole2529</v>
      </c>
      <c r="D1290" s="208">
        <v>2.9639733192358499</v>
      </c>
      <c r="E1290" s="197">
        <v>99.124812116735995</v>
      </c>
      <c r="G1290" s="209"/>
    </row>
    <row r="1291" spans="1:7" x14ac:dyDescent="0.25">
      <c r="A1291" s="8">
        <v>2528</v>
      </c>
      <c r="B1291" s="8" t="s">
        <v>3039</v>
      </c>
      <c r="C1291" t="str">
        <f t="shared" si="20"/>
        <v>PMS-Pole2528</v>
      </c>
      <c r="D1291" s="208">
        <v>2.9638775813336302</v>
      </c>
      <c r="E1291" s="197">
        <v>99.124492275507293</v>
      </c>
      <c r="G1291" s="209"/>
    </row>
    <row r="1292" spans="1:7" x14ac:dyDescent="0.25">
      <c r="A1292" s="8">
        <v>2527</v>
      </c>
      <c r="B1292" s="8" t="s">
        <v>3039</v>
      </c>
      <c r="C1292" t="str">
        <f t="shared" si="20"/>
        <v>PMS-Pole2527</v>
      </c>
      <c r="D1292" s="208">
        <v>2.9638080805223201</v>
      </c>
      <c r="E1292" s="197">
        <v>99.124279285429196</v>
      </c>
      <c r="G1292" s="209"/>
    </row>
    <row r="1293" spans="1:7" x14ac:dyDescent="0.25">
      <c r="A1293" s="8">
        <v>2526</v>
      </c>
      <c r="B1293" s="8" t="s">
        <v>3039</v>
      </c>
      <c r="C1293" t="str">
        <f t="shared" si="20"/>
        <v>PMS-Pole2526</v>
      </c>
      <c r="D1293" s="208">
        <v>2.9637432648941799</v>
      </c>
      <c r="E1293" s="197">
        <v>99.124058384108395</v>
      </c>
      <c r="G1293" s="209"/>
    </row>
    <row r="1294" spans="1:7" x14ac:dyDescent="0.25">
      <c r="A1294" s="8">
        <v>2525</v>
      </c>
      <c r="B1294" s="8" t="s">
        <v>3039</v>
      </c>
      <c r="C1294" t="str">
        <f t="shared" si="20"/>
        <v>PMS-Pole2525</v>
      </c>
      <c r="D1294" s="208">
        <v>2.96370770769646</v>
      </c>
      <c r="E1294" s="197">
        <v>99.123840471054606</v>
      </c>
      <c r="G1294" s="209"/>
    </row>
    <row r="1295" spans="1:7" x14ac:dyDescent="0.25">
      <c r="A1295" s="8">
        <v>2524</v>
      </c>
      <c r="B1295" s="8" t="s">
        <v>3039</v>
      </c>
      <c r="C1295" t="str">
        <f t="shared" si="20"/>
        <v>PMS-Pole2524</v>
      </c>
      <c r="D1295" s="208">
        <v>2.9637023383236398</v>
      </c>
      <c r="E1295" s="197">
        <v>99.123619768725803</v>
      </c>
      <c r="G1295" s="209"/>
    </row>
    <row r="1296" spans="1:7" x14ac:dyDescent="0.25">
      <c r="A1296" s="8">
        <v>2523</v>
      </c>
      <c r="B1296" s="8" t="s">
        <v>3039</v>
      </c>
      <c r="C1296" t="str">
        <f t="shared" si="20"/>
        <v>PMS-Pole2523</v>
      </c>
      <c r="D1296" s="208">
        <v>2.9637171259548798</v>
      </c>
      <c r="E1296" s="197">
        <v>99.123408225757402</v>
      </c>
      <c r="G1296" s="209"/>
    </row>
    <row r="1297" spans="1:7" x14ac:dyDescent="0.25">
      <c r="A1297" s="8">
        <v>2522</v>
      </c>
      <c r="B1297" s="8" t="s">
        <v>3039</v>
      </c>
      <c r="C1297" t="str">
        <f t="shared" si="20"/>
        <v>PMS-Pole2522</v>
      </c>
      <c r="D1297" s="208">
        <v>2.96373030740545</v>
      </c>
      <c r="E1297" s="197">
        <v>99.123182237724095</v>
      </c>
      <c r="G1297" s="209"/>
    </row>
    <row r="1298" spans="1:7" x14ac:dyDescent="0.25">
      <c r="A1298" s="8">
        <v>2521</v>
      </c>
      <c r="B1298" s="8" t="s">
        <v>3039</v>
      </c>
      <c r="C1298" t="str">
        <f t="shared" si="20"/>
        <v>PMS-Pole2521</v>
      </c>
      <c r="D1298" s="208">
        <v>2.9637549783208201</v>
      </c>
      <c r="E1298" s="197">
        <v>99.122968395221093</v>
      </c>
      <c r="G1298" s="209"/>
    </row>
    <row r="1299" spans="1:7" x14ac:dyDescent="0.25">
      <c r="A1299" s="8">
        <v>2520</v>
      </c>
      <c r="B1299" s="8" t="s">
        <v>3039</v>
      </c>
      <c r="C1299" t="str">
        <f t="shared" si="20"/>
        <v>PMS-Pole2520</v>
      </c>
      <c r="D1299" s="208">
        <v>2.96377625329167</v>
      </c>
      <c r="E1299" s="197">
        <v>99.122730796655603</v>
      </c>
      <c r="G1299" s="209"/>
    </row>
    <row r="1300" spans="1:7" x14ac:dyDescent="0.25">
      <c r="A1300" s="8">
        <v>2519</v>
      </c>
      <c r="B1300" s="8" t="s">
        <v>3039</v>
      </c>
      <c r="C1300" t="str">
        <f t="shared" si="20"/>
        <v>PMS-Pole2519</v>
      </c>
      <c r="D1300" s="208">
        <v>2.96380173038072</v>
      </c>
      <c r="E1300" s="197">
        <v>99.122512699230796</v>
      </c>
      <c r="G1300" s="209"/>
    </row>
    <row r="1301" spans="1:7" x14ac:dyDescent="0.25">
      <c r="A1301" s="8">
        <v>2518</v>
      </c>
      <c r="B1301" s="8" t="s">
        <v>3039</v>
      </c>
      <c r="C1301" t="str">
        <f t="shared" si="20"/>
        <v>PMS-Pole2518</v>
      </c>
      <c r="D1301" s="208">
        <v>2.9638098973889702</v>
      </c>
      <c r="E1301" s="197">
        <v>99.122314728287506</v>
      </c>
      <c r="G1301" s="209"/>
    </row>
    <row r="1302" spans="1:7" x14ac:dyDescent="0.25">
      <c r="A1302" s="8">
        <v>2517</v>
      </c>
      <c r="B1302" s="8" t="s">
        <v>3039</v>
      </c>
      <c r="C1302" t="str">
        <f t="shared" si="20"/>
        <v>PMS-Pole2517</v>
      </c>
      <c r="D1302" s="208">
        <v>2.9638414790073</v>
      </c>
      <c r="E1302" s="197">
        <v>99.122062677710701</v>
      </c>
      <c r="G1302" s="209"/>
    </row>
    <row r="1303" spans="1:7" x14ac:dyDescent="0.25">
      <c r="A1303" s="8">
        <v>2516</v>
      </c>
      <c r="B1303" s="8" t="s">
        <v>3039</v>
      </c>
      <c r="C1303" t="str">
        <f t="shared" si="20"/>
        <v>PMS-Pole2516</v>
      </c>
      <c r="D1303" s="208">
        <v>2.96385001785977</v>
      </c>
      <c r="E1303" s="197">
        <v>99.1217802197053</v>
      </c>
      <c r="G1303" s="209"/>
    </row>
    <row r="1304" spans="1:7" x14ac:dyDescent="0.25">
      <c r="A1304" s="8">
        <v>2515</v>
      </c>
      <c r="B1304" s="8" t="s">
        <v>3039</v>
      </c>
      <c r="C1304" t="str">
        <f t="shared" si="20"/>
        <v>PMS-Pole2515</v>
      </c>
      <c r="D1304" s="208">
        <v>2.96385186997344</v>
      </c>
      <c r="E1304" s="197">
        <v>99.121560099815696</v>
      </c>
      <c r="G1304" s="209"/>
    </row>
    <row r="1305" spans="1:7" x14ac:dyDescent="0.25">
      <c r="A1305" s="8">
        <v>2514</v>
      </c>
      <c r="B1305" s="8" t="s">
        <v>3039</v>
      </c>
      <c r="C1305" t="str">
        <f t="shared" si="20"/>
        <v>PMS-Pole2514</v>
      </c>
      <c r="D1305" s="208">
        <v>2.9638581570836902</v>
      </c>
      <c r="E1305" s="197">
        <v>99.121320863307005</v>
      </c>
      <c r="G1305" s="209"/>
    </row>
    <row r="1306" spans="1:7" x14ac:dyDescent="0.25">
      <c r="A1306" s="8">
        <v>2513</v>
      </c>
      <c r="B1306" s="8" t="s">
        <v>3039</v>
      </c>
      <c r="C1306" t="str">
        <f t="shared" si="20"/>
        <v>PMS-Pole2513</v>
      </c>
      <c r="D1306" s="208">
        <v>2.9984450497944302</v>
      </c>
      <c r="E1306" s="197">
        <v>99.101353268509996</v>
      </c>
      <c r="G1306" s="209"/>
    </row>
    <row r="1307" spans="1:7" x14ac:dyDescent="0.25">
      <c r="A1307" s="8">
        <v>2512</v>
      </c>
      <c r="B1307" s="8" t="s">
        <v>3039</v>
      </c>
      <c r="C1307" t="str">
        <f t="shared" si="20"/>
        <v>PMS-Pole2512</v>
      </c>
      <c r="D1307" s="208">
        <v>2.99854859525025</v>
      </c>
      <c r="E1307" s="197">
        <v>99.1012921679052</v>
      </c>
      <c r="G1307" s="209"/>
    </row>
    <row r="1308" spans="1:7" x14ac:dyDescent="0.25">
      <c r="A1308" s="8">
        <v>2511</v>
      </c>
      <c r="B1308" s="8" t="s">
        <v>3039</v>
      </c>
      <c r="C1308" t="str">
        <f t="shared" si="20"/>
        <v>PMS-Pole2511</v>
      </c>
      <c r="D1308" s="208">
        <v>2.99863376809768</v>
      </c>
      <c r="E1308" s="197">
        <v>99.101209114533305</v>
      </c>
      <c r="G1308" s="209"/>
    </row>
    <row r="1309" spans="1:7" x14ac:dyDescent="0.25">
      <c r="A1309" s="8">
        <v>2510</v>
      </c>
      <c r="B1309" s="8" t="s">
        <v>3039</v>
      </c>
      <c r="C1309" t="str">
        <f t="shared" si="20"/>
        <v>PMS-Pole2510</v>
      </c>
      <c r="D1309" s="208">
        <v>2.9987131062105501</v>
      </c>
      <c r="E1309" s="197">
        <v>99.101134748126597</v>
      </c>
      <c r="G1309" s="209"/>
    </row>
    <row r="1310" spans="1:7" x14ac:dyDescent="0.25">
      <c r="A1310" s="8">
        <v>2509</v>
      </c>
      <c r="B1310" s="8" t="s">
        <v>3039</v>
      </c>
      <c r="C1310" t="str">
        <f t="shared" si="20"/>
        <v>PMS-Pole2509</v>
      </c>
      <c r="D1310" s="208">
        <v>2.9987930005668599</v>
      </c>
      <c r="E1310" s="197">
        <v>99.101055573899799</v>
      </c>
      <c r="G1310" s="209"/>
    </row>
    <row r="1311" spans="1:7" x14ac:dyDescent="0.25">
      <c r="A1311" s="8">
        <v>2508</v>
      </c>
      <c r="B1311" s="8" t="s">
        <v>3039</v>
      </c>
      <c r="C1311" t="str">
        <f t="shared" si="20"/>
        <v>PMS-Pole2508</v>
      </c>
      <c r="D1311" s="208">
        <v>2.9988867605431002</v>
      </c>
      <c r="E1311" s="197">
        <v>99.100965647036105</v>
      </c>
      <c r="G1311" s="209"/>
    </row>
    <row r="1312" spans="1:7" x14ac:dyDescent="0.25">
      <c r="A1312" s="8">
        <v>2507</v>
      </c>
      <c r="B1312" s="8" t="s">
        <v>3039</v>
      </c>
      <c r="C1312" t="str">
        <f t="shared" si="20"/>
        <v>PMS-Pole2507</v>
      </c>
      <c r="D1312" s="208">
        <v>2.99898060909437</v>
      </c>
      <c r="E1312" s="197">
        <v>99.100876853300505</v>
      </c>
      <c r="G1312" s="209"/>
    </row>
    <row r="1313" spans="1:7" x14ac:dyDescent="0.25">
      <c r="A1313" s="8">
        <v>2506</v>
      </c>
      <c r="B1313" s="8" t="s">
        <v>3039</v>
      </c>
      <c r="C1313" t="str">
        <f t="shared" si="20"/>
        <v>PMS-Pole2506</v>
      </c>
      <c r="D1313" s="208">
        <v>2.99905765149061</v>
      </c>
      <c r="E1313" s="197">
        <v>99.100803869970093</v>
      </c>
      <c r="G1313" s="209"/>
    </row>
    <row r="1314" spans="1:7" x14ac:dyDescent="0.25">
      <c r="A1314" s="8">
        <v>2505</v>
      </c>
      <c r="B1314" s="8" t="s">
        <v>3039</v>
      </c>
      <c r="C1314" t="str">
        <f t="shared" si="20"/>
        <v>PMS-Pole2505</v>
      </c>
      <c r="D1314" s="208">
        <v>2.9991370378669</v>
      </c>
      <c r="E1314" s="197">
        <v>99.100737652145</v>
      </c>
      <c r="G1314" s="209"/>
    </row>
    <row r="1315" spans="1:7" x14ac:dyDescent="0.25">
      <c r="A1315" s="8">
        <v>2504</v>
      </c>
      <c r="B1315" s="8" t="s">
        <v>3039</v>
      </c>
      <c r="C1315" t="str">
        <f t="shared" si="20"/>
        <v>PMS-Pole2504</v>
      </c>
      <c r="D1315" s="208">
        <v>2.9991956497149901</v>
      </c>
      <c r="E1315" s="197">
        <v>99.100684404388105</v>
      </c>
      <c r="G1315" s="209"/>
    </row>
    <row r="1316" spans="1:7" x14ac:dyDescent="0.25">
      <c r="A1316" s="8">
        <v>2503</v>
      </c>
      <c r="B1316" s="8" t="s">
        <v>3039</v>
      </c>
      <c r="C1316" t="str">
        <f t="shared" si="20"/>
        <v>PMS-Pole2503</v>
      </c>
      <c r="D1316" s="208">
        <v>2.9993070274979399</v>
      </c>
      <c r="E1316" s="197">
        <v>99.100586862303302</v>
      </c>
      <c r="G1316" s="209"/>
    </row>
    <row r="1317" spans="1:7" x14ac:dyDescent="0.25">
      <c r="A1317" s="8">
        <v>2502</v>
      </c>
      <c r="B1317" s="8" t="s">
        <v>3039</v>
      </c>
      <c r="C1317" t="str">
        <f t="shared" si="20"/>
        <v>PMS-Pole2502</v>
      </c>
      <c r="D1317" s="208">
        <v>2.9994058556043401</v>
      </c>
      <c r="E1317" s="197">
        <v>99.100499459280798</v>
      </c>
      <c r="G1317" s="209"/>
    </row>
    <row r="1318" spans="1:7" x14ac:dyDescent="0.25">
      <c r="A1318" s="8">
        <v>2501</v>
      </c>
      <c r="B1318" s="8" t="s">
        <v>3039</v>
      </c>
      <c r="C1318" t="str">
        <f t="shared" si="20"/>
        <v>PMS-Pole2501</v>
      </c>
      <c r="D1318" s="208">
        <v>2.99950318366492</v>
      </c>
      <c r="E1318" s="197">
        <v>99.1004097834536</v>
      </c>
      <c r="G1318" s="209"/>
    </row>
    <row r="1319" spans="1:7" x14ac:dyDescent="0.25">
      <c r="A1319" s="8">
        <v>2500</v>
      </c>
      <c r="B1319" s="8" t="s">
        <v>3039</v>
      </c>
      <c r="C1319" t="str">
        <f t="shared" si="20"/>
        <v>PMS-Pole2500</v>
      </c>
      <c r="D1319" s="208">
        <v>2.9995879894871198</v>
      </c>
      <c r="E1319" s="197">
        <v>99.100334407284905</v>
      </c>
      <c r="G1319" s="209"/>
    </row>
    <row r="1320" spans="1:7" x14ac:dyDescent="0.25">
      <c r="A1320" s="8">
        <v>2499</v>
      </c>
      <c r="B1320" s="8" t="s">
        <v>3039</v>
      </c>
      <c r="C1320" t="str">
        <f t="shared" si="20"/>
        <v>PMS-Pole2499</v>
      </c>
      <c r="D1320" s="208">
        <v>2.9996842825024599</v>
      </c>
      <c r="E1320" s="197">
        <v>99.100246879256204</v>
      </c>
      <c r="G1320" s="209"/>
    </row>
    <row r="1321" spans="1:7" x14ac:dyDescent="0.25">
      <c r="A1321" s="8">
        <v>2498</v>
      </c>
      <c r="B1321" s="8" t="s">
        <v>3039</v>
      </c>
      <c r="C1321" t="str">
        <f t="shared" si="20"/>
        <v>PMS-Pole2498</v>
      </c>
      <c r="D1321" s="208">
        <v>2.9997619800331101</v>
      </c>
      <c r="E1321" s="197">
        <v>99.100171551498903</v>
      </c>
      <c r="G1321" s="209"/>
    </row>
    <row r="1322" spans="1:7" x14ac:dyDescent="0.25">
      <c r="A1322" s="8">
        <v>2497</v>
      </c>
      <c r="B1322" s="8" t="s">
        <v>3039</v>
      </c>
      <c r="C1322" t="str">
        <f t="shared" si="20"/>
        <v>PMS-Pole2497</v>
      </c>
      <c r="D1322" s="208">
        <v>2.9998547974155798</v>
      </c>
      <c r="E1322" s="197">
        <v>99.100091912248601</v>
      </c>
      <c r="G1322" s="209"/>
    </row>
    <row r="1323" spans="1:7" x14ac:dyDescent="0.25">
      <c r="A1323" s="8">
        <v>2496</v>
      </c>
      <c r="B1323" s="8" t="s">
        <v>3039</v>
      </c>
      <c r="C1323" t="str">
        <f t="shared" si="20"/>
        <v>PMS-Pole2496</v>
      </c>
      <c r="D1323" s="208">
        <v>2.9999368524493999</v>
      </c>
      <c r="E1323" s="197">
        <v>99.100010713347999</v>
      </c>
      <c r="G1323" s="209"/>
    </row>
    <row r="1324" spans="1:7" x14ac:dyDescent="0.25">
      <c r="A1324" s="8">
        <v>2495</v>
      </c>
      <c r="B1324" s="8" t="s">
        <v>3039</v>
      </c>
      <c r="C1324" t="str">
        <f t="shared" si="20"/>
        <v>PMS-Pole2495</v>
      </c>
      <c r="D1324" s="208">
        <v>3.0000152684389398</v>
      </c>
      <c r="E1324" s="197">
        <v>99.099928747809997</v>
      </c>
      <c r="G1324" s="209"/>
    </row>
    <row r="1325" spans="1:7" x14ac:dyDescent="0.25">
      <c r="A1325" s="8">
        <v>2494</v>
      </c>
      <c r="B1325" s="8" t="s">
        <v>3039</v>
      </c>
      <c r="C1325" t="str">
        <f t="shared" si="20"/>
        <v>PMS-Pole2494</v>
      </c>
      <c r="D1325" s="208">
        <v>3.0001197401456401</v>
      </c>
      <c r="E1325" s="197">
        <v>99.099825851511397</v>
      </c>
      <c r="G1325" s="209"/>
    </row>
    <row r="1326" spans="1:7" x14ac:dyDescent="0.25">
      <c r="A1326" s="8">
        <v>2493</v>
      </c>
      <c r="B1326" s="8" t="s">
        <v>3039</v>
      </c>
      <c r="C1326" t="str">
        <f t="shared" si="20"/>
        <v>PMS-Pole2493</v>
      </c>
      <c r="D1326" s="208">
        <v>3.0002002362899902</v>
      </c>
      <c r="E1326" s="197">
        <v>99.099743383548301</v>
      </c>
      <c r="G1326" s="209"/>
    </row>
    <row r="1327" spans="1:7" x14ac:dyDescent="0.25">
      <c r="A1327" s="8">
        <v>2492</v>
      </c>
      <c r="B1327" s="8" t="s">
        <v>3039</v>
      </c>
      <c r="C1327" t="str">
        <f t="shared" si="20"/>
        <v>PMS-Pole2492</v>
      </c>
      <c r="D1327" s="208">
        <v>3.0002887293623002</v>
      </c>
      <c r="E1327" s="197">
        <v>99.099643255880594</v>
      </c>
      <c r="G1327" s="209"/>
    </row>
    <row r="1328" spans="1:7" x14ac:dyDescent="0.25">
      <c r="A1328" s="8">
        <v>2491</v>
      </c>
      <c r="B1328" s="8" t="s">
        <v>3039</v>
      </c>
      <c r="C1328" t="str">
        <f t="shared" si="20"/>
        <v>PMS-Pole2491</v>
      </c>
      <c r="D1328" s="208">
        <v>3.0003945523141198</v>
      </c>
      <c r="E1328" s="197">
        <v>99.099533809566196</v>
      </c>
      <c r="G1328" s="209"/>
    </row>
    <row r="1329" spans="1:7" x14ac:dyDescent="0.25">
      <c r="A1329" s="8">
        <v>2490</v>
      </c>
      <c r="B1329" s="8" t="s">
        <v>3039</v>
      </c>
      <c r="C1329" t="str">
        <f t="shared" si="20"/>
        <v>PMS-Pole2490</v>
      </c>
      <c r="D1329" s="208">
        <v>2.97612698312575</v>
      </c>
      <c r="E1329" s="197">
        <v>99.090648428494006</v>
      </c>
      <c r="G1329" s="209"/>
    </row>
    <row r="1330" spans="1:7" x14ac:dyDescent="0.25">
      <c r="A1330" s="8">
        <v>2489</v>
      </c>
      <c r="B1330" s="8" t="s">
        <v>3039</v>
      </c>
      <c r="C1330" t="str">
        <f t="shared" si="20"/>
        <v>PMS-Pole2489</v>
      </c>
      <c r="D1330" s="208">
        <v>2.9762543342051102</v>
      </c>
      <c r="E1330" s="197">
        <v>99.090651337852904</v>
      </c>
      <c r="G1330" s="209"/>
    </row>
    <row r="1331" spans="1:7" x14ac:dyDescent="0.25">
      <c r="A1331" s="8">
        <v>2488</v>
      </c>
      <c r="B1331" s="8" t="s">
        <v>3039</v>
      </c>
      <c r="C1331" t="str">
        <f t="shared" si="20"/>
        <v>PMS-Pole2488</v>
      </c>
      <c r="D1331" s="208">
        <v>2.9764296222614099</v>
      </c>
      <c r="E1331" s="197">
        <v>99.090630148928796</v>
      </c>
      <c r="G1331" s="209"/>
    </row>
    <row r="1332" spans="1:7" x14ac:dyDescent="0.25">
      <c r="A1332" s="8">
        <v>2487</v>
      </c>
      <c r="B1332" s="8" t="s">
        <v>3039</v>
      </c>
      <c r="C1332" t="str">
        <f t="shared" si="20"/>
        <v>PMS-Pole2487</v>
      </c>
      <c r="D1332" s="208">
        <v>2.9766004320261099</v>
      </c>
      <c r="E1332" s="197">
        <v>99.0906121847691</v>
      </c>
      <c r="G1332" s="209"/>
    </row>
    <row r="1333" spans="1:7" x14ac:dyDescent="0.25">
      <c r="A1333" s="8">
        <v>2486</v>
      </c>
      <c r="B1333" s="8" t="s">
        <v>3039</v>
      </c>
      <c r="C1333" t="str">
        <f t="shared" si="20"/>
        <v>PMS-Pole2486</v>
      </c>
      <c r="D1333" s="208">
        <v>2.9767693097122399</v>
      </c>
      <c r="E1333" s="197">
        <v>99.0906027579381</v>
      </c>
      <c r="G1333" s="209"/>
    </row>
    <row r="1334" spans="1:7" x14ac:dyDescent="0.25">
      <c r="A1334" s="8">
        <v>2485</v>
      </c>
      <c r="B1334" s="8" t="s">
        <v>3039</v>
      </c>
      <c r="C1334" t="str">
        <f t="shared" si="20"/>
        <v>PMS-Pole2485</v>
      </c>
      <c r="D1334" s="208">
        <v>2.9771328982575098</v>
      </c>
      <c r="E1334" s="197">
        <v>99.090567399024195</v>
      </c>
      <c r="G1334" s="209"/>
    </row>
    <row r="1335" spans="1:7" x14ac:dyDescent="0.25">
      <c r="A1335" s="8">
        <v>2484</v>
      </c>
      <c r="B1335" s="8" t="s">
        <v>3039</v>
      </c>
      <c r="C1335" t="str">
        <f t="shared" si="20"/>
        <v>PMS-Pole2484</v>
      </c>
      <c r="D1335" s="208">
        <v>2.9774416346217598</v>
      </c>
      <c r="E1335" s="197">
        <v>99.090538538592</v>
      </c>
      <c r="G1335" s="209"/>
    </row>
    <row r="1336" spans="1:7" x14ac:dyDescent="0.25">
      <c r="A1336" s="8">
        <v>2483</v>
      </c>
      <c r="B1336" s="8" t="s">
        <v>3039</v>
      </c>
      <c r="C1336" t="str">
        <f t="shared" si="20"/>
        <v>PMS-Pole2483</v>
      </c>
      <c r="D1336" s="208">
        <v>2.9776911805277799</v>
      </c>
      <c r="E1336" s="197">
        <v>99.090513444153103</v>
      </c>
      <c r="G1336" s="209"/>
    </row>
    <row r="1337" spans="1:7" x14ac:dyDescent="0.25">
      <c r="A1337" s="8">
        <v>2482</v>
      </c>
      <c r="B1337" s="8" t="s">
        <v>3039</v>
      </c>
      <c r="C1337" t="str">
        <f t="shared" si="20"/>
        <v>PMS-Pole2482</v>
      </c>
      <c r="D1337" s="208">
        <v>2.9779237450840199</v>
      </c>
      <c r="E1337" s="197">
        <v>99.090497013878704</v>
      </c>
      <c r="G1337" s="209"/>
    </row>
    <row r="1338" spans="1:7" x14ac:dyDescent="0.25">
      <c r="A1338" s="8">
        <v>2481</v>
      </c>
      <c r="B1338" s="8" t="s">
        <v>3039</v>
      </c>
      <c r="C1338" t="str">
        <f t="shared" si="20"/>
        <v>PMS-Pole2481</v>
      </c>
      <c r="D1338" s="208">
        <v>2.97793648799292</v>
      </c>
      <c r="E1338" s="197">
        <v>99.090694695174093</v>
      </c>
      <c r="G1338" s="209"/>
    </row>
    <row r="1339" spans="1:7" x14ac:dyDescent="0.25">
      <c r="A1339" s="8">
        <v>2480</v>
      </c>
      <c r="B1339" s="8" t="s">
        <v>3039</v>
      </c>
      <c r="C1339" t="str">
        <f t="shared" si="20"/>
        <v>PMS-Pole2480</v>
      </c>
      <c r="D1339" s="208">
        <v>2.9779451185012098</v>
      </c>
      <c r="E1339" s="197">
        <v>99.090855502400004</v>
      </c>
      <c r="G1339" s="209"/>
    </row>
    <row r="1340" spans="1:7" x14ac:dyDescent="0.25">
      <c r="A1340" s="8">
        <v>2479</v>
      </c>
      <c r="B1340" s="8" t="s">
        <v>3039</v>
      </c>
      <c r="C1340" t="str">
        <f t="shared" si="20"/>
        <v>PMS-Pole2479</v>
      </c>
      <c r="D1340" s="208">
        <v>2.9779427144539898</v>
      </c>
      <c r="E1340" s="197">
        <v>99.091012861435104</v>
      </c>
      <c r="G1340" s="209"/>
    </row>
    <row r="1341" spans="1:7" x14ac:dyDescent="0.25">
      <c r="A1341" s="8">
        <v>2478</v>
      </c>
      <c r="B1341" s="8" t="s">
        <v>3039</v>
      </c>
      <c r="C1341" t="str">
        <f t="shared" si="20"/>
        <v>PMS-Pole2478</v>
      </c>
      <c r="D1341" s="208">
        <v>2.9779486208572998</v>
      </c>
      <c r="E1341" s="197">
        <v>99.091179308743804</v>
      </c>
      <c r="G1341" s="209"/>
    </row>
    <row r="1342" spans="1:7" x14ac:dyDescent="0.25">
      <c r="A1342" s="8">
        <v>2477</v>
      </c>
      <c r="B1342" s="8" t="s">
        <v>3039</v>
      </c>
      <c r="C1342" t="str">
        <f t="shared" si="20"/>
        <v>PMS-Pole2477</v>
      </c>
      <c r="D1342" s="208">
        <v>2.97795438514322</v>
      </c>
      <c r="E1342" s="197">
        <v>99.091351144982298</v>
      </c>
      <c r="G1342" s="209"/>
    </row>
    <row r="1343" spans="1:7" x14ac:dyDescent="0.25">
      <c r="A1343" s="8">
        <v>2476</v>
      </c>
      <c r="B1343" s="8" t="s">
        <v>3039</v>
      </c>
      <c r="C1343" t="str">
        <f t="shared" si="20"/>
        <v>PMS-Pole2476</v>
      </c>
      <c r="D1343" s="208">
        <v>2.97795324035447</v>
      </c>
      <c r="E1343" s="197">
        <v>99.0915456382982</v>
      </c>
      <c r="G1343" s="209"/>
    </row>
    <row r="1344" spans="1:7" x14ac:dyDescent="0.25">
      <c r="A1344" s="8">
        <v>2475</v>
      </c>
      <c r="B1344" s="8" t="s">
        <v>3039</v>
      </c>
      <c r="C1344" t="str">
        <f t="shared" si="20"/>
        <v>PMS-Pole2475</v>
      </c>
      <c r="D1344" s="208">
        <v>2.9779638938516602</v>
      </c>
      <c r="E1344" s="197">
        <v>99.091761061236497</v>
      </c>
      <c r="G1344" s="209"/>
    </row>
    <row r="1345" spans="1:7" x14ac:dyDescent="0.25">
      <c r="A1345" s="8">
        <v>2474</v>
      </c>
      <c r="B1345" s="8" t="s">
        <v>3039</v>
      </c>
      <c r="C1345" t="str">
        <f t="shared" si="20"/>
        <v>PMS-Pole2474</v>
      </c>
      <c r="D1345" s="208">
        <v>2.9779760514829299</v>
      </c>
      <c r="E1345" s="197">
        <v>99.091939988339902</v>
      </c>
      <c r="G1345" s="209"/>
    </row>
    <row r="1346" spans="1:7" x14ac:dyDescent="0.25">
      <c r="A1346" s="8">
        <v>2473</v>
      </c>
      <c r="B1346" s="8" t="s">
        <v>3039</v>
      </c>
      <c r="C1346" t="str">
        <f t="shared" ref="C1346:C1409" si="21">B1346 &amp; "-Pole" &amp; A1346</f>
        <v>PMS-Pole2473</v>
      </c>
      <c r="D1346" s="208">
        <v>2.97797569468116</v>
      </c>
      <c r="E1346" s="197">
        <v>99.0921709176109</v>
      </c>
      <c r="G1346" s="209"/>
    </row>
    <row r="1347" spans="1:7" x14ac:dyDescent="0.25">
      <c r="A1347" s="8">
        <v>2472</v>
      </c>
      <c r="B1347" s="8" t="s">
        <v>3039</v>
      </c>
      <c r="C1347" t="str">
        <f t="shared" si="21"/>
        <v>PMS-Pole2472</v>
      </c>
      <c r="D1347" s="208">
        <v>2.9779740040305498</v>
      </c>
      <c r="E1347" s="197">
        <v>99.092421253872004</v>
      </c>
      <c r="G1347" s="209"/>
    </row>
    <row r="1348" spans="1:7" x14ac:dyDescent="0.25">
      <c r="A1348" s="8">
        <v>2471</v>
      </c>
      <c r="B1348" s="8" t="s">
        <v>3039</v>
      </c>
      <c r="C1348" t="str">
        <f t="shared" si="21"/>
        <v>PMS-Pole2471</v>
      </c>
      <c r="D1348" s="208">
        <v>2.9779645032441899</v>
      </c>
      <c r="E1348" s="197">
        <v>99.092669051262405</v>
      </c>
      <c r="G1348" s="209"/>
    </row>
    <row r="1349" spans="1:7" x14ac:dyDescent="0.25">
      <c r="A1349" s="8">
        <v>2470</v>
      </c>
      <c r="B1349" s="8" t="s">
        <v>3039</v>
      </c>
      <c r="C1349" t="str">
        <f t="shared" si="21"/>
        <v>PMS-Pole2470</v>
      </c>
      <c r="D1349" s="208">
        <v>2.9779780716645798</v>
      </c>
      <c r="E1349" s="197">
        <v>99.092893642380105</v>
      </c>
      <c r="G1349" s="209"/>
    </row>
    <row r="1350" spans="1:7" x14ac:dyDescent="0.25">
      <c r="A1350" s="8">
        <v>2469</v>
      </c>
      <c r="B1350" s="8" t="s">
        <v>3039</v>
      </c>
      <c r="C1350" t="str">
        <f t="shared" si="21"/>
        <v>PMS-Pole2469</v>
      </c>
      <c r="D1350" s="208">
        <v>2.9779895736286002</v>
      </c>
      <c r="E1350" s="197">
        <v>99.093028550666801</v>
      </c>
      <c r="G1350" s="209"/>
    </row>
    <row r="1351" spans="1:7" x14ac:dyDescent="0.25">
      <c r="A1351" s="8">
        <v>2468</v>
      </c>
      <c r="B1351" s="8" t="s">
        <v>3039</v>
      </c>
      <c r="C1351" t="str">
        <f t="shared" si="21"/>
        <v>PMS-Pole2468</v>
      </c>
      <c r="D1351" s="208">
        <v>2.9780022862454198</v>
      </c>
      <c r="E1351" s="197">
        <v>99.093216420494102</v>
      </c>
      <c r="G1351" s="209"/>
    </row>
    <row r="1352" spans="1:7" x14ac:dyDescent="0.25">
      <c r="A1352" s="8">
        <v>2467</v>
      </c>
      <c r="B1352" s="8" t="s">
        <v>3039</v>
      </c>
      <c r="C1352" t="str">
        <f t="shared" si="21"/>
        <v>PMS-Pole2467</v>
      </c>
      <c r="D1352" s="208">
        <v>2.97800978793257</v>
      </c>
      <c r="E1352" s="197">
        <v>99.093379408540898</v>
      </c>
      <c r="G1352" s="209"/>
    </row>
    <row r="1353" spans="1:7" x14ac:dyDescent="0.25">
      <c r="A1353" s="8">
        <v>2466</v>
      </c>
      <c r="B1353" s="8" t="s">
        <v>3039</v>
      </c>
      <c r="C1353" t="str">
        <f t="shared" si="21"/>
        <v>PMS-Pole2466</v>
      </c>
      <c r="D1353" s="208">
        <v>2.9780136541834601</v>
      </c>
      <c r="E1353" s="197">
        <v>99.093546592499195</v>
      </c>
      <c r="G1353" s="209"/>
    </row>
    <row r="1354" spans="1:7" x14ac:dyDescent="0.25">
      <c r="A1354" s="8">
        <v>2465</v>
      </c>
      <c r="B1354" s="8" t="s">
        <v>3039</v>
      </c>
      <c r="C1354" t="str">
        <f t="shared" si="21"/>
        <v>PMS-Pole2465</v>
      </c>
      <c r="D1354" s="208">
        <v>2.9780207226472202</v>
      </c>
      <c r="E1354" s="197">
        <v>99.093680905677303</v>
      </c>
      <c r="G1354" s="209"/>
    </row>
    <row r="1355" spans="1:7" x14ac:dyDescent="0.25">
      <c r="A1355" s="8">
        <v>2464</v>
      </c>
      <c r="B1355" s="8" t="s">
        <v>3039</v>
      </c>
      <c r="C1355" t="str">
        <f t="shared" si="21"/>
        <v>PMS-Pole2464</v>
      </c>
      <c r="D1355" s="208">
        <v>2.9780293548606398</v>
      </c>
      <c r="E1355" s="197">
        <v>99.093810356118695</v>
      </c>
      <c r="G1355" s="209"/>
    </row>
    <row r="1356" spans="1:7" x14ac:dyDescent="0.25">
      <c r="A1356" s="8">
        <v>2463</v>
      </c>
      <c r="B1356" s="8" t="s">
        <v>3039</v>
      </c>
      <c r="C1356" t="str">
        <f t="shared" si="21"/>
        <v>PMS-Pole2463</v>
      </c>
      <c r="D1356" s="208">
        <v>2.9780380830245901</v>
      </c>
      <c r="E1356" s="197">
        <v>99.093967409369398</v>
      </c>
      <c r="G1356" s="209"/>
    </row>
    <row r="1357" spans="1:7" x14ac:dyDescent="0.25">
      <c r="A1357" s="8">
        <v>2462</v>
      </c>
      <c r="B1357" s="8" t="s">
        <v>3039</v>
      </c>
      <c r="C1357" t="str">
        <f t="shared" si="21"/>
        <v>PMS-Pole2462</v>
      </c>
      <c r="D1357" s="208">
        <v>2.97804596769745</v>
      </c>
      <c r="E1357" s="197">
        <v>99.094093109673906</v>
      </c>
      <c r="G1357" s="209"/>
    </row>
    <row r="1358" spans="1:7" x14ac:dyDescent="0.25">
      <c r="A1358" s="8">
        <v>2461</v>
      </c>
      <c r="B1358" s="8" t="s">
        <v>3039</v>
      </c>
      <c r="C1358" t="str">
        <f t="shared" si="21"/>
        <v>PMS-Pole2461</v>
      </c>
      <c r="D1358" s="208">
        <v>2.9780547937152102</v>
      </c>
      <c r="E1358" s="197">
        <v>99.094267773801306</v>
      </c>
      <c r="G1358" s="209"/>
    </row>
    <row r="1359" spans="1:7" x14ac:dyDescent="0.25">
      <c r="A1359" s="8">
        <v>2460</v>
      </c>
      <c r="B1359" s="8" t="s">
        <v>3039</v>
      </c>
      <c r="C1359" t="str">
        <f t="shared" si="21"/>
        <v>PMS-Pole2460</v>
      </c>
      <c r="D1359" s="208">
        <v>2.97805729491738</v>
      </c>
      <c r="E1359" s="197">
        <v>99.094423411386799</v>
      </c>
      <c r="G1359" s="209"/>
    </row>
    <row r="1360" spans="1:7" x14ac:dyDescent="0.25">
      <c r="A1360" s="8">
        <v>2459</v>
      </c>
      <c r="B1360" s="8" t="s">
        <v>3039</v>
      </c>
      <c r="C1360" t="str">
        <f t="shared" si="21"/>
        <v>PMS-Pole2459</v>
      </c>
      <c r="D1360" s="208">
        <v>2.9780524549539198</v>
      </c>
      <c r="E1360" s="197">
        <v>99.0945461454791</v>
      </c>
      <c r="G1360" s="209"/>
    </row>
    <row r="1361" spans="1:7" x14ac:dyDescent="0.25">
      <c r="A1361" s="8">
        <v>2458</v>
      </c>
      <c r="B1361" s="8" t="s">
        <v>3039</v>
      </c>
      <c r="C1361" t="str">
        <f t="shared" si="21"/>
        <v>PMS-Pole2458</v>
      </c>
      <c r="D1361" s="208">
        <v>2.97805507479405</v>
      </c>
      <c r="E1361" s="197">
        <v>99.094704005256801</v>
      </c>
      <c r="G1361" s="209"/>
    </row>
    <row r="1362" spans="1:7" x14ac:dyDescent="0.25">
      <c r="A1362" s="8">
        <v>2457</v>
      </c>
      <c r="B1362" s="8" t="s">
        <v>3039</v>
      </c>
      <c r="C1362" t="str">
        <f t="shared" si="21"/>
        <v>PMS-Pole2457</v>
      </c>
      <c r="D1362" s="208">
        <v>2.9780550305830502</v>
      </c>
      <c r="E1362" s="197">
        <v>99.094826117595503</v>
      </c>
      <c r="G1362" s="209"/>
    </row>
    <row r="1363" spans="1:7" x14ac:dyDescent="0.25">
      <c r="A1363" s="8">
        <v>2456</v>
      </c>
      <c r="B1363" s="8" t="s">
        <v>3039</v>
      </c>
      <c r="C1363" t="str">
        <f t="shared" si="21"/>
        <v>PMS-Pole2456</v>
      </c>
      <c r="D1363" s="208">
        <v>2.9780582031936702</v>
      </c>
      <c r="E1363" s="197">
        <v>99.094957602923898</v>
      </c>
      <c r="G1363" s="209"/>
    </row>
    <row r="1364" spans="1:7" x14ac:dyDescent="0.25">
      <c r="A1364" s="8">
        <v>2455</v>
      </c>
      <c r="B1364" s="8" t="s">
        <v>3039</v>
      </c>
      <c r="C1364" t="str">
        <f t="shared" si="21"/>
        <v>PMS-Pole2455</v>
      </c>
      <c r="D1364" s="208">
        <v>2.97805749673164</v>
      </c>
      <c r="E1364" s="197">
        <v>99.095086252258895</v>
      </c>
      <c r="G1364" s="209"/>
    </row>
    <row r="1365" spans="1:7" x14ac:dyDescent="0.25">
      <c r="A1365" s="8">
        <v>2454</v>
      </c>
      <c r="B1365" s="8" t="s">
        <v>3039</v>
      </c>
      <c r="C1365" t="str">
        <f t="shared" si="21"/>
        <v>PMS-Pole2454</v>
      </c>
      <c r="D1365" s="208">
        <v>2.9779960484582699</v>
      </c>
      <c r="E1365" s="197">
        <v>99.095159204919199</v>
      </c>
      <c r="G1365" s="209"/>
    </row>
    <row r="1366" spans="1:7" x14ac:dyDescent="0.25">
      <c r="A1366" s="8">
        <v>2453</v>
      </c>
      <c r="B1366" s="8" t="s">
        <v>3039</v>
      </c>
      <c r="C1366" t="str">
        <f t="shared" si="21"/>
        <v>PMS-Pole2453</v>
      </c>
      <c r="D1366" s="208">
        <v>2.9778907140222399</v>
      </c>
      <c r="E1366" s="197">
        <v>99.095217712995506</v>
      </c>
      <c r="G1366" s="209"/>
    </row>
    <row r="1367" spans="1:7" x14ac:dyDescent="0.25">
      <c r="A1367" s="8">
        <v>2452</v>
      </c>
      <c r="B1367" s="8" t="s">
        <v>3039</v>
      </c>
      <c r="C1367" t="str">
        <f t="shared" si="21"/>
        <v>PMS-Pole2452</v>
      </c>
      <c r="D1367" s="208">
        <v>2.9777843712977399</v>
      </c>
      <c r="E1367" s="197">
        <v>99.095280017001301</v>
      </c>
      <c r="G1367" s="209"/>
    </row>
    <row r="1368" spans="1:7" x14ac:dyDescent="0.25">
      <c r="A1368" s="8">
        <v>2451</v>
      </c>
      <c r="B1368" s="8" t="s">
        <v>3039</v>
      </c>
      <c r="C1368" t="str">
        <f t="shared" si="21"/>
        <v>PMS-Pole2451</v>
      </c>
      <c r="D1368" s="208">
        <v>2.9776780018442399</v>
      </c>
      <c r="E1368" s="197">
        <v>99.0953395140764</v>
      </c>
      <c r="G1368" s="209"/>
    </row>
    <row r="1369" spans="1:7" x14ac:dyDescent="0.25">
      <c r="A1369" s="8">
        <v>2450</v>
      </c>
      <c r="B1369" s="8" t="s">
        <v>3039</v>
      </c>
      <c r="C1369" t="str">
        <f t="shared" si="21"/>
        <v>PMS-Pole2450</v>
      </c>
      <c r="D1369" s="208">
        <v>2.9775776376738499</v>
      </c>
      <c r="E1369" s="197">
        <v>99.095392047261896</v>
      </c>
      <c r="G1369" s="209"/>
    </row>
    <row r="1370" spans="1:7" x14ac:dyDescent="0.25">
      <c r="A1370" s="8">
        <v>2449</v>
      </c>
      <c r="B1370" s="8" t="s">
        <v>3039</v>
      </c>
      <c r="C1370" t="str">
        <f t="shared" si="21"/>
        <v>PMS-Pole2449</v>
      </c>
      <c r="D1370" s="208">
        <v>2.97754482101851</v>
      </c>
      <c r="E1370" s="197">
        <v>99.095493134729693</v>
      </c>
      <c r="G1370" s="209"/>
    </row>
    <row r="1371" spans="1:7" x14ac:dyDescent="0.25">
      <c r="A1371" s="8">
        <v>2448</v>
      </c>
      <c r="B1371" s="8" t="s">
        <v>3039</v>
      </c>
      <c r="C1371" t="str">
        <f t="shared" si="21"/>
        <v>PMS-Pole2448</v>
      </c>
      <c r="D1371" s="208">
        <v>2.9833677483997501</v>
      </c>
      <c r="E1371" s="197">
        <v>99.100816809629904</v>
      </c>
      <c r="G1371" s="209"/>
    </row>
    <row r="1372" spans="1:7" x14ac:dyDescent="0.25">
      <c r="A1372" s="8">
        <v>2447</v>
      </c>
      <c r="B1372" s="8" t="s">
        <v>3039</v>
      </c>
      <c r="C1372" t="str">
        <f t="shared" si="21"/>
        <v>PMS-Pole2447</v>
      </c>
      <c r="D1372" s="208">
        <v>2.9832248534460102</v>
      </c>
      <c r="E1372" s="197">
        <v>99.100814509334597</v>
      </c>
      <c r="G1372" s="209"/>
    </row>
    <row r="1373" spans="1:7" x14ac:dyDescent="0.25">
      <c r="A1373" s="8">
        <v>2446</v>
      </c>
      <c r="B1373" s="8" t="s">
        <v>3039</v>
      </c>
      <c r="C1373" t="str">
        <f t="shared" si="21"/>
        <v>PMS-Pole2446</v>
      </c>
      <c r="D1373" s="208">
        <v>2.9831034729699102</v>
      </c>
      <c r="E1373" s="197">
        <v>99.100815257698102</v>
      </c>
      <c r="G1373" s="209"/>
    </row>
    <row r="1374" spans="1:7" x14ac:dyDescent="0.25">
      <c r="A1374" s="8">
        <v>2445</v>
      </c>
      <c r="B1374" s="8" t="s">
        <v>3039</v>
      </c>
      <c r="C1374" t="str">
        <f t="shared" si="21"/>
        <v>PMS-Pole2445</v>
      </c>
      <c r="D1374" s="208">
        <v>2.9829871208426102</v>
      </c>
      <c r="E1374" s="197">
        <v>99.100814290132206</v>
      </c>
      <c r="G1374" s="209"/>
    </row>
    <row r="1375" spans="1:7" x14ac:dyDescent="0.25">
      <c r="A1375" s="8">
        <v>2444</v>
      </c>
      <c r="B1375" s="8" t="s">
        <v>3039</v>
      </c>
      <c r="C1375" t="str">
        <f t="shared" si="21"/>
        <v>PMS-Pole2444</v>
      </c>
      <c r="D1375" s="208">
        <v>2.9828738565110799</v>
      </c>
      <c r="E1375" s="197">
        <v>99.100817908446501</v>
      </c>
      <c r="G1375" s="209"/>
    </row>
    <row r="1376" spans="1:7" x14ac:dyDescent="0.25">
      <c r="A1376" s="8">
        <v>2443</v>
      </c>
      <c r="B1376" s="8" t="s">
        <v>3039</v>
      </c>
      <c r="C1376" t="str">
        <f t="shared" si="21"/>
        <v>PMS-Pole2443</v>
      </c>
      <c r="D1376" s="208">
        <v>2.98276891627967</v>
      </c>
      <c r="E1376" s="197">
        <v>99.100813553011093</v>
      </c>
      <c r="G1376" s="209"/>
    </row>
    <row r="1377" spans="1:7" x14ac:dyDescent="0.25">
      <c r="A1377" s="8">
        <v>2442</v>
      </c>
      <c r="B1377" s="8" t="s">
        <v>3039</v>
      </c>
      <c r="C1377" t="str">
        <f t="shared" si="21"/>
        <v>PMS-Pole2442</v>
      </c>
      <c r="D1377" s="208">
        <v>2.9826645980358499</v>
      </c>
      <c r="E1377" s="197">
        <v>99.104551519525799</v>
      </c>
      <c r="G1377" s="209"/>
    </row>
    <row r="1378" spans="1:7" x14ac:dyDescent="0.25">
      <c r="A1378" s="8">
        <v>2441</v>
      </c>
      <c r="B1378" s="8" t="s">
        <v>3039</v>
      </c>
      <c r="C1378" t="str">
        <f t="shared" si="21"/>
        <v>PMS-Pole2441</v>
      </c>
      <c r="D1378" s="208">
        <v>2.9826696629598999</v>
      </c>
      <c r="E1378" s="197">
        <v>99.104467573280999</v>
      </c>
      <c r="G1378" s="209"/>
    </row>
    <row r="1379" spans="1:7" x14ac:dyDescent="0.25">
      <c r="A1379" s="8">
        <v>2440</v>
      </c>
      <c r="B1379" s="8" t="s">
        <v>3039</v>
      </c>
      <c r="C1379" t="str">
        <f t="shared" si="21"/>
        <v>PMS-Pole2440</v>
      </c>
      <c r="D1379" s="208">
        <v>2.9826696736794398</v>
      </c>
      <c r="E1379" s="197">
        <v>99.104393237569198</v>
      </c>
      <c r="G1379" s="209"/>
    </row>
    <row r="1380" spans="1:7" x14ac:dyDescent="0.25">
      <c r="A1380" s="8">
        <v>2439</v>
      </c>
      <c r="B1380" s="8" t="s">
        <v>3039</v>
      </c>
      <c r="C1380" t="str">
        <f t="shared" si="21"/>
        <v>PMS-Pole2439</v>
      </c>
      <c r="D1380" s="208">
        <v>2.9826714343029299</v>
      </c>
      <c r="E1380" s="197">
        <v>99.104316774294801</v>
      </c>
      <c r="G1380" s="209"/>
    </row>
    <row r="1381" spans="1:7" x14ac:dyDescent="0.25">
      <c r="A1381" s="8">
        <v>2438</v>
      </c>
      <c r="B1381" s="8" t="s">
        <v>3039</v>
      </c>
      <c r="C1381" t="str">
        <f t="shared" si="21"/>
        <v>PMS-Pole2438</v>
      </c>
      <c r="D1381" s="208">
        <v>2.98266912481956</v>
      </c>
      <c r="E1381" s="197">
        <v>99.104231088704097</v>
      </c>
      <c r="G1381" s="209"/>
    </row>
    <row r="1382" spans="1:7" x14ac:dyDescent="0.25">
      <c r="A1382" s="8">
        <v>2437</v>
      </c>
      <c r="B1382" s="8" t="s">
        <v>3039</v>
      </c>
      <c r="C1382" t="str">
        <f t="shared" si="21"/>
        <v>PMS-Pole2437</v>
      </c>
      <c r="D1382" s="208">
        <v>2.9827467460791701</v>
      </c>
      <c r="E1382" s="197">
        <v>99.104176031459801</v>
      </c>
      <c r="G1382" s="209"/>
    </row>
    <row r="1383" spans="1:7" x14ac:dyDescent="0.25">
      <c r="A1383" s="8">
        <v>2436</v>
      </c>
      <c r="B1383" s="8" t="s">
        <v>3039</v>
      </c>
      <c r="C1383" t="str">
        <f t="shared" si="21"/>
        <v>PMS-Pole2436</v>
      </c>
      <c r="D1383" s="208">
        <v>2.98273977043984</v>
      </c>
      <c r="E1383" s="197">
        <v>99.104020341571001</v>
      </c>
      <c r="G1383" s="209"/>
    </row>
    <row r="1384" spans="1:7" x14ac:dyDescent="0.25">
      <c r="A1384" s="8">
        <v>2435</v>
      </c>
      <c r="B1384" s="8" t="s">
        <v>3039</v>
      </c>
      <c r="C1384" t="str">
        <f t="shared" si="21"/>
        <v>PMS-Pole2435</v>
      </c>
      <c r="D1384" s="208">
        <v>2.9827345343059801</v>
      </c>
      <c r="E1384" s="197">
        <v>99.103899364700993</v>
      </c>
      <c r="G1384" s="209"/>
    </row>
    <row r="1385" spans="1:7" x14ac:dyDescent="0.25">
      <c r="A1385" s="8">
        <v>2434</v>
      </c>
      <c r="B1385" s="8" t="s">
        <v>3039</v>
      </c>
      <c r="C1385" t="str">
        <f t="shared" si="21"/>
        <v>PMS-Pole2434</v>
      </c>
      <c r="D1385" s="208">
        <v>2.98273073815872</v>
      </c>
      <c r="E1385" s="197">
        <v>99.103782173663404</v>
      </c>
      <c r="G1385" s="209"/>
    </row>
    <row r="1386" spans="1:7" x14ac:dyDescent="0.25">
      <c r="A1386" s="8">
        <v>2433</v>
      </c>
      <c r="B1386" s="8" t="s">
        <v>3039</v>
      </c>
      <c r="C1386" t="str">
        <f t="shared" si="21"/>
        <v>PMS-Pole2433</v>
      </c>
      <c r="D1386" s="208">
        <v>2.9827273011892901</v>
      </c>
      <c r="E1386" s="197">
        <v>99.103675050443101</v>
      </c>
      <c r="G1386" s="209"/>
    </row>
    <row r="1387" spans="1:7" x14ac:dyDescent="0.25">
      <c r="A1387" s="8">
        <v>2432</v>
      </c>
      <c r="B1387" s="8" t="s">
        <v>3039</v>
      </c>
      <c r="C1387" t="str">
        <f t="shared" si="21"/>
        <v>PMS-Pole2432</v>
      </c>
      <c r="D1387" s="208">
        <v>2.9827276236592501</v>
      </c>
      <c r="E1387" s="197">
        <v>99.103570666652203</v>
      </c>
      <c r="G1387" s="209"/>
    </row>
    <row r="1388" spans="1:7" x14ac:dyDescent="0.25">
      <c r="A1388" s="8">
        <v>2431</v>
      </c>
      <c r="B1388" s="8" t="s">
        <v>3039</v>
      </c>
      <c r="C1388" t="str">
        <f t="shared" si="21"/>
        <v>PMS-Pole2431</v>
      </c>
      <c r="D1388" s="208">
        <v>2.9827228875375198</v>
      </c>
      <c r="E1388" s="197">
        <v>99.103465872553002</v>
      </c>
      <c r="G1388" s="209"/>
    </row>
    <row r="1389" spans="1:7" x14ac:dyDescent="0.25">
      <c r="A1389" s="8">
        <v>2430</v>
      </c>
      <c r="B1389" s="8" t="s">
        <v>3039</v>
      </c>
      <c r="C1389" t="str">
        <f t="shared" si="21"/>
        <v>PMS-Pole2430</v>
      </c>
      <c r="D1389" s="208">
        <v>2.9827201254914399</v>
      </c>
      <c r="E1389" s="197">
        <v>99.103376910326304</v>
      </c>
      <c r="G1389" s="209"/>
    </row>
    <row r="1390" spans="1:7" x14ac:dyDescent="0.25">
      <c r="A1390" s="8">
        <v>2429</v>
      </c>
      <c r="B1390" s="8" t="s">
        <v>3039</v>
      </c>
      <c r="C1390" t="str">
        <f t="shared" si="21"/>
        <v>PMS-Pole2429</v>
      </c>
      <c r="D1390" s="208">
        <v>2.9827146696516902</v>
      </c>
      <c r="E1390" s="197">
        <v>99.103290576203904</v>
      </c>
      <c r="G1390" s="209"/>
    </row>
    <row r="1391" spans="1:7" x14ac:dyDescent="0.25">
      <c r="A1391" s="8">
        <v>2428</v>
      </c>
      <c r="B1391" s="8" t="s">
        <v>3039</v>
      </c>
      <c r="C1391" t="str">
        <f t="shared" si="21"/>
        <v>PMS-Pole2428</v>
      </c>
      <c r="D1391" s="208">
        <v>2.9826997440338698</v>
      </c>
      <c r="E1391" s="197">
        <v>99.103167624077599</v>
      </c>
      <c r="G1391" s="209"/>
    </row>
    <row r="1392" spans="1:7" x14ac:dyDescent="0.25">
      <c r="A1392" s="8">
        <v>2427</v>
      </c>
      <c r="B1392" s="8" t="s">
        <v>3039</v>
      </c>
      <c r="C1392" t="str">
        <f t="shared" si="21"/>
        <v>PMS-Pole2427</v>
      </c>
      <c r="D1392" s="208">
        <v>2.9826985930761101</v>
      </c>
      <c r="E1392" s="197">
        <v>99.103059251853296</v>
      </c>
      <c r="G1392" s="209"/>
    </row>
    <row r="1393" spans="1:7" x14ac:dyDescent="0.25">
      <c r="A1393" s="8">
        <v>2426</v>
      </c>
      <c r="B1393" s="8" t="s">
        <v>3039</v>
      </c>
      <c r="C1393" t="str">
        <f t="shared" si="21"/>
        <v>PMS-Pole2426</v>
      </c>
      <c r="D1393" s="208">
        <v>2.9826965665872298</v>
      </c>
      <c r="E1393" s="197">
        <v>99.102934864443597</v>
      </c>
      <c r="G1393" s="209"/>
    </row>
    <row r="1394" spans="1:7" x14ac:dyDescent="0.25">
      <c r="A1394" s="8">
        <v>2425</v>
      </c>
      <c r="B1394" s="8" t="s">
        <v>3039</v>
      </c>
      <c r="C1394" t="str">
        <f t="shared" si="21"/>
        <v>PMS-Pole2425</v>
      </c>
      <c r="D1394" s="208">
        <v>2.98269320887051</v>
      </c>
      <c r="E1394" s="197">
        <v>99.1028162821341</v>
      </c>
      <c r="G1394" s="209"/>
    </row>
    <row r="1395" spans="1:7" x14ac:dyDescent="0.25">
      <c r="A1395" s="8">
        <v>2424</v>
      </c>
      <c r="B1395" s="8" t="s">
        <v>3039</v>
      </c>
      <c r="C1395" t="str">
        <f t="shared" si="21"/>
        <v>PMS-Pole2424</v>
      </c>
      <c r="D1395" s="208">
        <v>2.9826909620950399</v>
      </c>
      <c r="E1395" s="197">
        <v>99.102716313236002</v>
      </c>
      <c r="G1395" s="209"/>
    </row>
    <row r="1396" spans="1:7" x14ac:dyDescent="0.25">
      <c r="A1396" s="8">
        <v>2423</v>
      </c>
      <c r="B1396" s="8" t="s">
        <v>3039</v>
      </c>
      <c r="C1396" t="str">
        <f t="shared" si="21"/>
        <v>PMS-Pole2423</v>
      </c>
      <c r="D1396" s="208">
        <v>2.9826875839234699</v>
      </c>
      <c r="E1396" s="197">
        <v>99.102598107580107</v>
      </c>
      <c r="G1396" s="209"/>
    </row>
    <row r="1397" spans="1:7" x14ac:dyDescent="0.25">
      <c r="A1397" s="8">
        <v>2422</v>
      </c>
      <c r="B1397" s="8" t="s">
        <v>3039</v>
      </c>
      <c r="C1397" t="str">
        <f t="shared" si="21"/>
        <v>PMS-Pole2422</v>
      </c>
      <c r="D1397" s="208">
        <v>2.9826920201124199</v>
      </c>
      <c r="E1397" s="197">
        <v>99.102479752451501</v>
      </c>
      <c r="G1397" s="209"/>
    </row>
    <row r="1398" spans="1:7" x14ac:dyDescent="0.25">
      <c r="A1398" s="8">
        <v>2421</v>
      </c>
      <c r="B1398" s="8" t="s">
        <v>3039</v>
      </c>
      <c r="C1398" t="str">
        <f t="shared" si="21"/>
        <v>PMS-Pole2421</v>
      </c>
      <c r="D1398" s="208">
        <v>2.9826940428876498</v>
      </c>
      <c r="E1398" s="197">
        <v>99.102364799163595</v>
      </c>
      <c r="G1398" s="209"/>
    </row>
    <row r="1399" spans="1:7" x14ac:dyDescent="0.25">
      <c r="A1399" s="8">
        <v>2420</v>
      </c>
      <c r="B1399" s="8" t="s">
        <v>3039</v>
      </c>
      <c r="C1399" t="str">
        <f t="shared" si="21"/>
        <v>PMS-Pole2420</v>
      </c>
      <c r="D1399" s="208">
        <v>2.9826959038577501</v>
      </c>
      <c r="E1399" s="197">
        <v>99.102257130733804</v>
      </c>
      <c r="G1399" s="209"/>
    </row>
    <row r="1400" spans="1:7" x14ac:dyDescent="0.25">
      <c r="A1400" s="8">
        <v>2419</v>
      </c>
      <c r="B1400" s="8" t="s">
        <v>3039</v>
      </c>
      <c r="C1400" t="str">
        <f t="shared" si="21"/>
        <v>PMS-Pole2419</v>
      </c>
      <c r="D1400" s="208">
        <v>2.9826986113139999</v>
      </c>
      <c r="E1400" s="197">
        <v>99.102152429868795</v>
      </c>
      <c r="G1400" s="209"/>
    </row>
    <row r="1401" spans="1:7" x14ac:dyDescent="0.25">
      <c r="A1401" s="8">
        <v>2418</v>
      </c>
      <c r="B1401" s="8" t="s">
        <v>3039</v>
      </c>
      <c r="C1401" t="str">
        <f t="shared" si="21"/>
        <v>PMS-Pole2418</v>
      </c>
      <c r="D1401" s="208">
        <v>2.9826960000870901</v>
      </c>
      <c r="E1401" s="197">
        <v>99.102029930804704</v>
      </c>
      <c r="G1401" s="209"/>
    </row>
    <row r="1402" spans="1:7" x14ac:dyDescent="0.25">
      <c r="A1402" s="8">
        <v>2417</v>
      </c>
      <c r="B1402" s="8" t="s">
        <v>3039</v>
      </c>
      <c r="C1402" t="str">
        <f t="shared" si="21"/>
        <v>PMS-Pole2417</v>
      </c>
      <c r="D1402" s="208">
        <v>2.9826922333794998</v>
      </c>
      <c r="E1402" s="197">
        <v>99.101919058791594</v>
      </c>
      <c r="G1402" s="209"/>
    </row>
    <row r="1403" spans="1:7" x14ac:dyDescent="0.25">
      <c r="A1403" s="8">
        <v>2416</v>
      </c>
      <c r="B1403" s="8" t="s">
        <v>3039</v>
      </c>
      <c r="C1403" t="str">
        <f t="shared" si="21"/>
        <v>PMS-Pole2416</v>
      </c>
      <c r="D1403" s="208">
        <v>2.9826891020592301</v>
      </c>
      <c r="E1403" s="197">
        <v>99.101797949544903</v>
      </c>
      <c r="G1403" s="209"/>
    </row>
    <row r="1404" spans="1:7" x14ac:dyDescent="0.25">
      <c r="A1404" s="8">
        <v>2415</v>
      </c>
      <c r="B1404" s="8" t="s">
        <v>3039</v>
      </c>
      <c r="C1404" t="str">
        <f t="shared" si="21"/>
        <v>PMS-Pole2415</v>
      </c>
      <c r="D1404" s="208">
        <v>2.9826869788693098</v>
      </c>
      <c r="E1404" s="197">
        <v>99.101665927785803</v>
      </c>
      <c r="G1404" s="209"/>
    </row>
    <row r="1405" spans="1:7" x14ac:dyDescent="0.25">
      <c r="A1405" s="8">
        <v>2414</v>
      </c>
      <c r="B1405" s="8" t="s">
        <v>3039</v>
      </c>
      <c r="C1405" t="str">
        <f t="shared" si="21"/>
        <v>PMS-Pole2414</v>
      </c>
      <c r="D1405" s="208">
        <v>2.9826836741231899</v>
      </c>
      <c r="E1405" s="197">
        <v>99.101533998901402</v>
      </c>
      <c r="G1405" s="209"/>
    </row>
    <row r="1406" spans="1:7" x14ac:dyDescent="0.25">
      <c r="A1406" s="8">
        <v>2413</v>
      </c>
      <c r="B1406" s="8" t="s">
        <v>3039</v>
      </c>
      <c r="C1406" t="str">
        <f t="shared" si="21"/>
        <v>PMS-Pole2413</v>
      </c>
      <c r="D1406" s="208">
        <v>2.98268706377916</v>
      </c>
      <c r="E1406" s="197">
        <v>99.101416403868299</v>
      </c>
      <c r="G1406" s="209"/>
    </row>
    <row r="1407" spans="1:7" x14ac:dyDescent="0.25">
      <c r="A1407" s="8">
        <v>2412</v>
      </c>
      <c r="B1407" s="8" t="s">
        <v>3039</v>
      </c>
      <c r="C1407" t="str">
        <f t="shared" si="21"/>
        <v>PMS-Pole2412</v>
      </c>
      <c r="D1407" s="208">
        <v>2.9826881551855098</v>
      </c>
      <c r="E1407" s="197">
        <v>99.101295869219598</v>
      </c>
      <c r="G1407" s="209"/>
    </row>
    <row r="1408" spans="1:7" x14ac:dyDescent="0.25">
      <c r="A1408" s="8">
        <v>2411</v>
      </c>
      <c r="B1408" s="8" t="s">
        <v>3039</v>
      </c>
      <c r="C1408" t="str">
        <f t="shared" si="21"/>
        <v>PMS-Pole2411</v>
      </c>
      <c r="D1408" s="208">
        <v>2.9826852254014198</v>
      </c>
      <c r="E1408" s="197">
        <v>99.1011994336979</v>
      </c>
      <c r="G1408" s="209"/>
    </row>
    <row r="1409" spans="1:7" x14ac:dyDescent="0.25">
      <c r="A1409" s="8">
        <v>2410</v>
      </c>
      <c r="B1409" s="8" t="s">
        <v>3039</v>
      </c>
      <c r="C1409" t="str">
        <f t="shared" si="21"/>
        <v>PMS-Pole2410</v>
      </c>
      <c r="D1409" s="208">
        <v>2.9826809536772698</v>
      </c>
      <c r="E1409" s="197">
        <v>99.101103563971193</v>
      </c>
      <c r="G1409" s="209"/>
    </row>
    <row r="1410" spans="1:7" x14ac:dyDescent="0.25">
      <c r="A1410" s="8">
        <v>2409</v>
      </c>
      <c r="B1410" s="8" t="s">
        <v>3039</v>
      </c>
      <c r="C1410" t="str">
        <f t="shared" ref="C1410:C1473" si="22">B1410 &amp; "-Pole" &amp; A1410</f>
        <v>PMS-Pole2409</v>
      </c>
      <c r="D1410" s="208">
        <v>2.9826807688550199</v>
      </c>
      <c r="E1410" s="197">
        <v>99.101013176872797</v>
      </c>
      <c r="G1410" s="209"/>
    </row>
    <row r="1411" spans="1:7" x14ac:dyDescent="0.25">
      <c r="A1411" s="8">
        <v>2408</v>
      </c>
      <c r="B1411" s="8" t="s">
        <v>3039</v>
      </c>
      <c r="C1411" t="str">
        <f t="shared" si="22"/>
        <v>PMS-Pole2408</v>
      </c>
      <c r="D1411" s="208">
        <v>2.9826793485521699</v>
      </c>
      <c r="E1411" s="197">
        <v>99.100920563664303</v>
      </c>
      <c r="G1411" s="209"/>
    </row>
    <row r="1412" spans="1:7" x14ac:dyDescent="0.25">
      <c r="A1412" s="8">
        <v>2407</v>
      </c>
      <c r="B1412" s="8" t="s">
        <v>3039</v>
      </c>
      <c r="C1412" t="str">
        <f t="shared" si="22"/>
        <v>PMS-Pole2407</v>
      </c>
      <c r="D1412" s="208">
        <v>2.9826767426841401</v>
      </c>
      <c r="E1412" s="197">
        <v>99.100827910103305</v>
      </c>
      <c r="G1412" s="209"/>
    </row>
    <row r="1413" spans="1:7" x14ac:dyDescent="0.25">
      <c r="A1413" s="8">
        <v>2406</v>
      </c>
      <c r="B1413" s="8" t="s">
        <v>3039</v>
      </c>
      <c r="C1413" t="str">
        <f t="shared" si="22"/>
        <v>PMS-Pole2406</v>
      </c>
      <c r="D1413" s="208">
        <v>2.9826786839874302</v>
      </c>
      <c r="E1413" s="197">
        <v>99.100744752144607</v>
      </c>
      <c r="G1413" s="209"/>
    </row>
    <row r="1414" spans="1:7" x14ac:dyDescent="0.25">
      <c r="A1414" s="8">
        <v>2405</v>
      </c>
      <c r="B1414" s="8" t="s">
        <v>3039</v>
      </c>
      <c r="C1414" t="str">
        <f t="shared" si="22"/>
        <v>PMS-Pole2405</v>
      </c>
      <c r="D1414" s="208">
        <v>2.9826730133447601</v>
      </c>
      <c r="E1414" s="197">
        <v>99.100649002428497</v>
      </c>
      <c r="G1414" s="209"/>
    </row>
    <row r="1415" spans="1:7" x14ac:dyDescent="0.25">
      <c r="A1415" s="8">
        <v>2404</v>
      </c>
      <c r="B1415" s="8" t="s">
        <v>3039</v>
      </c>
      <c r="C1415" t="str">
        <f t="shared" si="22"/>
        <v>PMS-Pole2404</v>
      </c>
      <c r="D1415" s="208">
        <v>2.9826724713408899</v>
      </c>
      <c r="E1415" s="197">
        <v>99.100539534967396</v>
      </c>
      <c r="G1415" s="209"/>
    </row>
    <row r="1416" spans="1:7" x14ac:dyDescent="0.25">
      <c r="A1416" s="8">
        <v>2403</v>
      </c>
      <c r="B1416" s="8" t="s">
        <v>3039</v>
      </c>
      <c r="C1416" t="str">
        <f t="shared" si="22"/>
        <v>PMS-Pole2403</v>
      </c>
      <c r="D1416" s="208">
        <v>2.9826260092962502</v>
      </c>
      <c r="E1416" s="197">
        <v>99.100480888737494</v>
      </c>
      <c r="G1416" s="209"/>
    </row>
    <row r="1417" spans="1:7" x14ac:dyDescent="0.25">
      <c r="A1417" s="8">
        <v>2402</v>
      </c>
      <c r="B1417" s="8" t="s">
        <v>3039</v>
      </c>
      <c r="C1417" t="str">
        <f t="shared" si="22"/>
        <v>PMS-Pole2402</v>
      </c>
      <c r="D1417" s="208">
        <v>2.98257501554184</v>
      </c>
      <c r="E1417" s="197">
        <v>99.100407564050599</v>
      </c>
      <c r="G1417" s="209"/>
    </row>
    <row r="1418" spans="1:7" x14ac:dyDescent="0.25">
      <c r="A1418" s="8">
        <v>2401</v>
      </c>
      <c r="B1418" s="8" t="s">
        <v>3039</v>
      </c>
      <c r="C1418" t="str">
        <f t="shared" si="22"/>
        <v>PMS-Pole2401</v>
      </c>
      <c r="D1418" s="208">
        <v>2.98251011125175</v>
      </c>
      <c r="E1418" s="197">
        <v>99.100328070946105</v>
      </c>
      <c r="G1418" s="209"/>
    </row>
    <row r="1419" spans="1:7" x14ac:dyDescent="0.25">
      <c r="A1419" s="8">
        <v>2400</v>
      </c>
      <c r="B1419" s="8" t="s">
        <v>3039</v>
      </c>
      <c r="C1419" t="str">
        <f t="shared" si="22"/>
        <v>PMS-Pole2400</v>
      </c>
      <c r="D1419" s="208">
        <v>2.98244944381698</v>
      </c>
      <c r="E1419" s="197">
        <v>99.100246404999794</v>
      </c>
      <c r="G1419" s="209"/>
    </row>
    <row r="1420" spans="1:7" x14ac:dyDescent="0.25">
      <c r="A1420" s="8">
        <v>2399</v>
      </c>
      <c r="B1420" s="8" t="s">
        <v>3039</v>
      </c>
      <c r="C1420" t="str">
        <f t="shared" si="22"/>
        <v>PMS-Pole2399</v>
      </c>
      <c r="D1420" s="208">
        <v>2.9823808014171198</v>
      </c>
      <c r="E1420" s="197">
        <v>99.100175440208602</v>
      </c>
      <c r="G1420" s="209"/>
    </row>
    <row r="1421" spans="1:7" x14ac:dyDescent="0.25">
      <c r="A1421" s="8">
        <v>2398</v>
      </c>
      <c r="B1421" s="8" t="s">
        <v>3039</v>
      </c>
      <c r="C1421" t="str">
        <f t="shared" si="22"/>
        <v>PMS-Pole2398</v>
      </c>
      <c r="D1421" s="208">
        <v>2.9823240966080702</v>
      </c>
      <c r="E1421" s="197">
        <v>99.100112542929693</v>
      </c>
      <c r="G1421" s="209"/>
    </row>
    <row r="1422" spans="1:7" x14ac:dyDescent="0.25">
      <c r="A1422" s="8">
        <v>2397</v>
      </c>
      <c r="B1422" s="8" t="s">
        <v>3039</v>
      </c>
      <c r="C1422" t="str">
        <f t="shared" si="22"/>
        <v>PMS-Pole2397</v>
      </c>
      <c r="D1422" s="208">
        <v>2.9822617118906201</v>
      </c>
      <c r="E1422" s="197">
        <v>99.100031791862094</v>
      </c>
      <c r="G1422" s="209"/>
    </row>
    <row r="1423" spans="1:7" x14ac:dyDescent="0.25">
      <c r="A1423" s="8">
        <v>2396</v>
      </c>
      <c r="B1423" s="8" t="s">
        <v>3039</v>
      </c>
      <c r="C1423" t="str">
        <f t="shared" si="22"/>
        <v>PMS-Pole2396</v>
      </c>
      <c r="D1423" s="208">
        <v>2.9822150818886199</v>
      </c>
      <c r="E1423" s="197">
        <v>99.099989886321296</v>
      </c>
      <c r="G1423" s="209"/>
    </row>
    <row r="1424" spans="1:7" x14ac:dyDescent="0.25">
      <c r="A1424" s="8">
        <v>2395</v>
      </c>
      <c r="B1424" s="8" t="s">
        <v>3039</v>
      </c>
      <c r="C1424" t="str">
        <f t="shared" si="22"/>
        <v>PMS-Pole2395</v>
      </c>
      <c r="D1424" s="208">
        <v>2.9821543037670999</v>
      </c>
      <c r="E1424" s="197">
        <v>99.099910813191698</v>
      </c>
      <c r="G1424" s="209"/>
    </row>
    <row r="1425" spans="1:7" x14ac:dyDescent="0.25">
      <c r="A1425" s="8">
        <v>2394</v>
      </c>
      <c r="B1425" s="8" t="s">
        <v>3039</v>
      </c>
      <c r="C1425" t="str">
        <f t="shared" si="22"/>
        <v>PMS-Pole2394</v>
      </c>
      <c r="D1425" s="208">
        <v>2.9820969859501298</v>
      </c>
      <c r="E1425" s="197">
        <v>99.099836459840205</v>
      </c>
      <c r="G1425" s="209"/>
    </row>
    <row r="1426" spans="1:7" x14ac:dyDescent="0.25">
      <c r="A1426" s="8">
        <v>2393</v>
      </c>
      <c r="B1426" s="8" t="s">
        <v>3039</v>
      </c>
      <c r="C1426" t="str">
        <f t="shared" si="22"/>
        <v>PMS-Pole2393</v>
      </c>
      <c r="D1426" s="208">
        <v>2.9820415722940301</v>
      </c>
      <c r="E1426" s="197">
        <v>99.099765124158793</v>
      </c>
      <c r="G1426" s="209"/>
    </row>
    <row r="1427" spans="1:7" x14ac:dyDescent="0.25">
      <c r="A1427" s="8">
        <v>2392</v>
      </c>
      <c r="B1427" s="8" t="s">
        <v>3039</v>
      </c>
      <c r="C1427" t="str">
        <f t="shared" si="22"/>
        <v>PMS-Pole2392</v>
      </c>
      <c r="D1427" s="208">
        <v>2.98197672251646</v>
      </c>
      <c r="E1427" s="197">
        <v>99.099691840978394</v>
      </c>
      <c r="G1427" s="209"/>
    </row>
    <row r="1428" spans="1:7" x14ac:dyDescent="0.25">
      <c r="A1428" s="8">
        <v>2391</v>
      </c>
      <c r="B1428" s="8" t="s">
        <v>3039</v>
      </c>
      <c r="C1428" t="str">
        <f t="shared" si="22"/>
        <v>PMS-Pole2391</v>
      </c>
      <c r="D1428" s="208">
        <v>2.98190824897766</v>
      </c>
      <c r="E1428" s="197">
        <v>99.099601058446396</v>
      </c>
      <c r="G1428" s="209"/>
    </row>
    <row r="1429" spans="1:7" x14ac:dyDescent="0.25">
      <c r="A1429" s="8">
        <v>2390</v>
      </c>
      <c r="B1429" s="8" t="s">
        <v>3039</v>
      </c>
      <c r="C1429" t="str">
        <f t="shared" si="22"/>
        <v>PMS-Pole2390</v>
      </c>
      <c r="D1429" s="208">
        <v>2.9818565645066499</v>
      </c>
      <c r="E1429" s="197">
        <v>99.099527380565107</v>
      </c>
      <c r="G1429" s="209"/>
    </row>
    <row r="1430" spans="1:7" x14ac:dyDescent="0.25">
      <c r="A1430" s="8">
        <v>2389</v>
      </c>
      <c r="B1430" s="8" t="s">
        <v>3039</v>
      </c>
      <c r="C1430" t="str">
        <f t="shared" si="22"/>
        <v>PMS-Pole2389</v>
      </c>
      <c r="D1430" s="208">
        <v>2.9817581259877701</v>
      </c>
      <c r="E1430" s="197">
        <v>99.099500673267599</v>
      </c>
      <c r="G1430" s="209"/>
    </row>
    <row r="1431" spans="1:7" x14ac:dyDescent="0.25">
      <c r="A1431" s="8">
        <v>2388</v>
      </c>
      <c r="B1431" s="8" t="s">
        <v>3039</v>
      </c>
      <c r="C1431" t="str">
        <f t="shared" si="22"/>
        <v>PMS-Pole2388</v>
      </c>
      <c r="D1431" s="208">
        <v>2.9816833162620902</v>
      </c>
      <c r="E1431" s="197">
        <v>99.099409490473903</v>
      </c>
      <c r="G1431" s="209"/>
    </row>
    <row r="1432" spans="1:7" x14ac:dyDescent="0.25">
      <c r="A1432" s="8">
        <v>2387</v>
      </c>
      <c r="B1432" s="8" t="s">
        <v>3039</v>
      </c>
      <c r="C1432" t="str">
        <f t="shared" si="22"/>
        <v>PMS-Pole2387</v>
      </c>
      <c r="D1432" s="208">
        <v>2.9816309962649798</v>
      </c>
      <c r="E1432" s="197">
        <v>99.099332994220703</v>
      </c>
      <c r="G1432" s="209"/>
    </row>
    <row r="1433" spans="1:7" x14ac:dyDescent="0.25">
      <c r="A1433" s="8">
        <v>2386</v>
      </c>
      <c r="B1433" s="8" t="s">
        <v>3039</v>
      </c>
      <c r="C1433" t="str">
        <f t="shared" si="22"/>
        <v>PMS-Pole2386</v>
      </c>
      <c r="D1433" s="208">
        <v>2.9815339712681399</v>
      </c>
      <c r="E1433" s="197">
        <v>99.0992225885106</v>
      </c>
      <c r="G1433" s="209"/>
    </row>
    <row r="1434" spans="1:7" x14ac:dyDescent="0.25">
      <c r="A1434" s="8">
        <v>2385</v>
      </c>
      <c r="B1434" s="8" t="s">
        <v>3039</v>
      </c>
      <c r="C1434" t="str">
        <f t="shared" si="22"/>
        <v>PMS-Pole2385</v>
      </c>
      <c r="D1434" s="208">
        <v>2.9814654939093099</v>
      </c>
      <c r="E1434" s="197">
        <v>99.099132098971296</v>
      </c>
      <c r="G1434" s="209"/>
    </row>
    <row r="1435" spans="1:7" x14ac:dyDescent="0.25">
      <c r="A1435" s="8">
        <v>2384</v>
      </c>
      <c r="B1435" s="8" t="s">
        <v>3039</v>
      </c>
      <c r="C1435" t="str">
        <f t="shared" si="22"/>
        <v>PMS-Pole2384</v>
      </c>
      <c r="D1435" s="208">
        <v>2.9813931861918599</v>
      </c>
      <c r="E1435" s="197">
        <v>99.099043760973998</v>
      </c>
      <c r="G1435" s="209"/>
    </row>
    <row r="1436" spans="1:7" x14ac:dyDescent="0.25">
      <c r="A1436" s="8">
        <v>2383</v>
      </c>
      <c r="B1436" s="8" t="s">
        <v>3039</v>
      </c>
      <c r="C1436" t="str">
        <f t="shared" si="22"/>
        <v>PMS-Pole2383</v>
      </c>
      <c r="D1436" s="208">
        <v>2.9813121818930299</v>
      </c>
      <c r="E1436" s="197">
        <v>99.098961566234607</v>
      </c>
      <c r="G1436" s="209"/>
    </row>
    <row r="1437" spans="1:7" x14ac:dyDescent="0.25">
      <c r="A1437" s="8">
        <v>2382</v>
      </c>
      <c r="B1437" s="8" t="s">
        <v>3039</v>
      </c>
      <c r="C1437" t="str">
        <f t="shared" si="22"/>
        <v>PMS-Pole2382</v>
      </c>
      <c r="D1437" s="208">
        <v>2.9812956999646398</v>
      </c>
      <c r="E1437" s="197">
        <v>99.098849029187093</v>
      </c>
      <c r="G1437" s="209"/>
    </row>
    <row r="1438" spans="1:7" x14ac:dyDescent="0.25">
      <c r="A1438" s="8">
        <v>2381</v>
      </c>
      <c r="B1438" s="8" t="s">
        <v>3039</v>
      </c>
      <c r="C1438" t="str">
        <f t="shared" si="22"/>
        <v>PMS-Pole2381</v>
      </c>
      <c r="D1438" s="208">
        <v>2.9812072217826202</v>
      </c>
      <c r="E1438" s="197">
        <v>99.098790218181406</v>
      </c>
      <c r="G1438" s="209"/>
    </row>
    <row r="1439" spans="1:7" x14ac:dyDescent="0.25">
      <c r="A1439" s="8">
        <v>2380</v>
      </c>
      <c r="B1439" s="8" t="s">
        <v>3039</v>
      </c>
      <c r="C1439" t="str">
        <f t="shared" si="22"/>
        <v>PMS-Pole2380</v>
      </c>
      <c r="D1439" s="208">
        <v>2.9811359000661501</v>
      </c>
      <c r="E1439" s="197">
        <v>99.098715728580302</v>
      </c>
      <c r="G1439" s="209"/>
    </row>
    <row r="1440" spans="1:7" x14ac:dyDescent="0.25">
      <c r="A1440" s="8">
        <v>2379</v>
      </c>
      <c r="B1440" s="8" t="s">
        <v>3039</v>
      </c>
      <c r="C1440" t="str">
        <f t="shared" si="22"/>
        <v>PMS-Pole2379</v>
      </c>
      <c r="D1440" s="208">
        <v>2.981072353539</v>
      </c>
      <c r="E1440" s="197">
        <v>99.098639186178303</v>
      </c>
      <c r="G1440" s="209"/>
    </row>
    <row r="1441" spans="1:7" x14ac:dyDescent="0.25">
      <c r="A1441" s="8">
        <v>2378</v>
      </c>
      <c r="B1441" s="8" t="s">
        <v>3039</v>
      </c>
      <c r="C1441" t="str">
        <f t="shared" si="22"/>
        <v>PMS-Pole2378</v>
      </c>
      <c r="D1441" s="208">
        <v>2.98100744982905</v>
      </c>
      <c r="E1441" s="197">
        <v>99.0985596584066</v>
      </c>
      <c r="G1441" s="209"/>
    </row>
    <row r="1442" spans="1:7" x14ac:dyDescent="0.25">
      <c r="A1442" s="8">
        <v>2377</v>
      </c>
      <c r="B1442" s="8" t="s">
        <v>3039</v>
      </c>
      <c r="C1442" t="str">
        <f t="shared" si="22"/>
        <v>PMS-Pole2377</v>
      </c>
      <c r="D1442" s="208">
        <v>2.9809403255728002</v>
      </c>
      <c r="E1442" s="197">
        <v>99.098486714215596</v>
      </c>
      <c r="G1442" s="209"/>
    </row>
    <row r="1443" spans="1:7" x14ac:dyDescent="0.25">
      <c r="A1443" s="8">
        <v>2376</v>
      </c>
      <c r="B1443" s="8" t="s">
        <v>3039</v>
      </c>
      <c r="C1443" t="str">
        <f t="shared" si="22"/>
        <v>PMS-Pole2376</v>
      </c>
      <c r="D1443" s="208">
        <v>2.9808746226640799</v>
      </c>
      <c r="E1443" s="197">
        <v>99.098437756348503</v>
      </c>
      <c r="G1443" s="209"/>
    </row>
    <row r="1444" spans="1:7" x14ac:dyDescent="0.25">
      <c r="A1444" s="8">
        <v>2375</v>
      </c>
      <c r="B1444" s="8" t="s">
        <v>3039</v>
      </c>
      <c r="C1444" t="str">
        <f t="shared" si="22"/>
        <v>PMS-Pole2375</v>
      </c>
      <c r="D1444" s="208">
        <v>2.9719854737940299</v>
      </c>
      <c r="E1444" s="197">
        <v>99.101896537481196</v>
      </c>
      <c r="G1444" s="209"/>
    </row>
    <row r="1445" spans="1:7" x14ac:dyDescent="0.25">
      <c r="A1445" s="8">
        <v>2374</v>
      </c>
      <c r="B1445" s="8" t="s">
        <v>3039</v>
      </c>
      <c r="C1445" t="str">
        <f t="shared" si="22"/>
        <v>PMS-Pole2374</v>
      </c>
      <c r="D1445" s="208">
        <v>2.9717206742691702</v>
      </c>
      <c r="E1445" s="197">
        <v>99.101897964962703</v>
      </c>
      <c r="G1445" s="209"/>
    </row>
    <row r="1446" spans="1:7" x14ac:dyDescent="0.25">
      <c r="A1446" s="8">
        <v>2373</v>
      </c>
      <c r="B1446" s="8" t="s">
        <v>3039</v>
      </c>
      <c r="C1446" t="str">
        <f t="shared" si="22"/>
        <v>PMS-Pole2373</v>
      </c>
      <c r="D1446" s="208">
        <v>2.9715419702478898</v>
      </c>
      <c r="E1446" s="197">
        <v>99.101911724691604</v>
      </c>
      <c r="G1446" s="209"/>
    </row>
    <row r="1447" spans="1:7" x14ac:dyDescent="0.25">
      <c r="A1447" s="8">
        <v>2372</v>
      </c>
      <c r="B1447" s="8" t="s">
        <v>3039</v>
      </c>
      <c r="C1447" t="str">
        <f t="shared" si="22"/>
        <v>PMS-Pole2372</v>
      </c>
      <c r="D1447" s="208">
        <v>2.97151408881273</v>
      </c>
      <c r="E1447" s="197">
        <v>99.101790671941899</v>
      </c>
      <c r="G1447" s="209"/>
    </row>
    <row r="1448" spans="1:7" x14ac:dyDescent="0.25">
      <c r="A1448" s="8">
        <v>2371</v>
      </c>
      <c r="B1448" s="8" t="s">
        <v>3039</v>
      </c>
      <c r="C1448" t="str">
        <f t="shared" si="22"/>
        <v>PMS-Pole2371</v>
      </c>
      <c r="D1448" s="208">
        <v>2.9715152096439401</v>
      </c>
      <c r="E1448" s="197">
        <v>99.101659773182803</v>
      </c>
      <c r="G1448" s="209"/>
    </row>
    <row r="1449" spans="1:7" x14ac:dyDescent="0.25">
      <c r="A1449" s="8">
        <v>2370</v>
      </c>
      <c r="B1449" s="8" t="s">
        <v>3039</v>
      </c>
      <c r="C1449" t="str">
        <f t="shared" si="22"/>
        <v>PMS-Pole2370</v>
      </c>
      <c r="D1449" s="208">
        <v>2.9714481218381001</v>
      </c>
      <c r="E1449" s="197">
        <v>99.101621903428807</v>
      </c>
      <c r="G1449" s="209"/>
    </row>
    <row r="1450" spans="1:7" x14ac:dyDescent="0.25">
      <c r="A1450" s="8">
        <v>2369</v>
      </c>
      <c r="B1450" s="8" t="s">
        <v>3039</v>
      </c>
      <c r="C1450" t="str">
        <f t="shared" si="22"/>
        <v>PMS-Pole2369</v>
      </c>
      <c r="D1450" s="208">
        <v>2.9714464234565101</v>
      </c>
      <c r="E1450" s="197">
        <v>99.101530352542994</v>
      </c>
      <c r="G1450" s="209"/>
    </row>
    <row r="1451" spans="1:7" x14ac:dyDescent="0.25">
      <c r="A1451" s="8">
        <v>2368</v>
      </c>
      <c r="B1451" s="8" t="s">
        <v>3039</v>
      </c>
      <c r="C1451" t="str">
        <f t="shared" si="22"/>
        <v>PMS-Pole2368</v>
      </c>
      <c r="D1451" s="208">
        <v>2.9714359005556101</v>
      </c>
      <c r="E1451" s="197">
        <v>99.101423732719596</v>
      </c>
      <c r="G1451" s="209"/>
    </row>
    <row r="1452" spans="1:7" x14ac:dyDescent="0.25">
      <c r="A1452" s="8">
        <v>2367</v>
      </c>
      <c r="B1452" s="8" t="s">
        <v>3039</v>
      </c>
      <c r="C1452" t="str">
        <f t="shared" si="22"/>
        <v>PMS-Pole2367</v>
      </c>
      <c r="D1452" s="208">
        <v>2.9714303670025402</v>
      </c>
      <c r="E1452" s="197">
        <v>99.101325525755499</v>
      </c>
      <c r="G1452" s="209"/>
    </row>
    <row r="1453" spans="1:7" x14ac:dyDescent="0.25">
      <c r="A1453" s="8">
        <v>2366</v>
      </c>
      <c r="B1453" s="8" t="s">
        <v>3039</v>
      </c>
      <c r="C1453" t="str">
        <f t="shared" si="22"/>
        <v>PMS-Pole2366</v>
      </c>
      <c r="D1453" s="208">
        <v>2.9714175975483101</v>
      </c>
      <c r="E1453" s="197">
        <v>99.101241669137593</v>
      </c>
      <c r="G1453" s="209"/>
    </row>
    <row r="1454" spans="1:7" x14ac:dyDescent="0.25">
      <c r="A1454" s="8">
        <v>2365</v>
      </c>
      <c r="B1454" s="8" t="s">
        <v>3039</v>
      </c>
      <c r="C1454" t="str">
        <f t="shared" si="22"/>
        <v>PMS-Pole2365</v>
      </c>
      <c r="D1454" s="208">
        <v>2.97141263842436</v>
      </c>
      <c r="E1454" s="197">
        <v>99.101176779306002</v>
      </c>
      <c r="G1454" s="209"/>
    </row>
    <row r="1455" spans="1:7" x14ac:dyDescent="0.25">
      <c r="A1455" s="8">
        <v>2364</v>
      </c>
      <c r="B1455" s="8" t="s">
        <v>3039</v>
      </c>
      <c r="C1455" t="str">
        <f t="shared" si="22"/>
        <v>PMS-Pole2364</v>
      </c>
      <c r="D1455" s="208">
        <v>2.9714014535205702</v>
      </c>
      <c r="E1455" s="197">
        <v>99.101071966475502</v>
      </c>
      <c r="G1455" s="209"/>
    </row>
    <row r="1456" spans="1:7" x14ac:dyDescent="0.25">
      <c r="A1456" s="8">
        <v>2363</v>
      </c>
      <c r="B1456" s="8" t="s">
        <v>3039</v>
      </c>
      <c r="C1456" t="str">
        <f t="shared" si="22"/>
        <v>PMS-Pole2363</v>
      </c>
      <c r="D1456" s="208">
        <v>2.9713935689271098</v>
      </c>
      <c r="E1456" s="197">
        <v>99.100981722371898</v>
      </c>
      <c r="G1456" s="209"/>
    </row>
    <row r="1457" spans="1:7" x14ac:dyDescent="0.25">
      <c r="A1457" s="8">
        <v>2362</v>
      </c>
      <c r="B1457" s="8" t="s">
        <v>3039</v>
      </c>
      <c r="C1457" t="str">
        <f t="shared" si="22"/>
        <v>PMS-Pole2362</v>
      </c>
      <c r="D1457" s="208">
        <v>2.9713791888803498</v>
      </c>
      <c r="E1457" s="197">
        <v>99.100860700430104</v>
      </c>
      <c r="G1457" s="209"/>
    </row>
    <row r="1458" spans="1:7" x14ac:dyDescent="0.25">
      <c r="A1458" s="8">
        <v>2361</v>
      </c>
      <c r="B1458" s="8" t="s">
        <v>3039</v>
      </c>
      <c r="C1458" t="str">
        <f t="shared" si="22"/>
        <v>PMS-Pole2361</v>
      </c>
      <c r="D1458" s="208">
        <v>2.97136397598991</v>
      </c>
      <c r="E1458" s="197">
        <v>99.100760528719505</v>
      </c>
      <c r="G1458" s="209"/>
    </row>
    <row r="1459" spans="1:7" x14ac:dyDescent="0.25">
      <c r="A1459" s="8">
        <v>2360</v>
      </c>
      <c r="B1459" s="8" t="s">
        <v>3039</v>
      </c>
      <c r="C1459" t="str">
        <f t="shared" si="22"/>
        <v>PMS-Pole2360</v>
      </c>
      <c r="D1459" s="208">
        <v>2.9713620523328701</v>
      </c>
      <c r="E1459" s="197">
        <v>99.100674379861502</v>
      </c>
      <c r="G1459" s="209"/>
    </row>
    <row r="1460" spans="1:7" x14ac:dyDescent="0.25">
      <c r="A1460" s="8">
        <v>2359</v>
      </c>
      <c r="B1460" s="8" t="s">
        <v>3039</v>
      </c>
      <c r="C1460" t="str">
        <f t="shared" si="22"/>
        <v>PMS-Pole2359</v>
      </c>
      <c r="D1460" s="208">
        <v>2.97135031252563</v>
      </c>
      <c r="E1460" s="197">
        <v>99.100572114528603</v>
      </c>
      <c r="G1460" s="209"/>
    </row>
    <row r="1461" spans="1:7" x14ac:dyDescent="0.25">
      <c r="A1461" s="8">
        <v>2358</v>
      </c>
      <c r="B1461" s="8" t="s">
        <v>3039</v>
      </c>
      <c r="C1461" t="str">
        <f t="shared" si="22"/>
        <v>PMS-Pole2358</v>
      </c>
      <c r="D1461" s="208">
        <v>2.9713244851366398</v>
      </c>
      <c r="E1461" s="197">
        <v>99.100500440885597</v>
      </c>
      <c r="G1461" s="209"/>
    </row>
    <row r="1462" spans="1:7" x14ac:dyDescent="0.25">
      <c r="A1462" s="8">
        <v>2357</v>
      </c>
      <c r="B1462" s="8" t="s">
        <v>3039</v>
      </c>
      <c r="C1462" t="str">
        <f t="shared" si="22"/>
        <v>PMS-Pole2357</v>
      </c>
      <c r="D1462" s="208">
        <v>2.9713736901431802</v>
      </c>
      <c r="E1462" s="197">
        <v>99.100431390418294</v>
      </c>
      <c r="G1462" s="209"/>
    </row>
    <row r="1463" spans="1:7" x14ac:dyDescent="0.25">
      <c r="A1463" s="8">
        <v>2356</v>
      </c>
      <c r="B1463" s="8" t="s">
        <v>3039</v>
      </c>
      <c r="C1463" t="str">
        <f t="shared" si="22"/>
        <v>PMS-Pole2356</v>
      </c>
      <c r="D1463" s="208">
        <v>2.9713461092209799</v>
      </c>
      <c r="E1463" s="197">
        <v>99.100324585926998</v>
      </c>
      <c r="G1463" s="209"/>
    </row>
    <row r="1464" spans="1:7" x14ac:dyDescent="0.25">
      <c r="A1464" s="8">
        <v>2355</v>
      </c>
      <c r="B1464" s="8" t="s">
        <v>3039</v>
      </c>
      <c r="C1464" t="str">
        <f t="shared" si="22"/>
        <v>PMS-Pole2355</v>
      </c>
      <c r="D1464" s="208">
        <v>2.9713335756163199</v>
      </c>
      <c r="E1464" s="197">
        <v>99.100214274899798</v>
      </c>
      <c r="G1464" s="209"/>
    </row>
    <row r="1465" spans="1:7" x14ac:dyDescent="0.25">
      <c r="A1465" s="8">
        <v>2354</v>
      </c>
      <c r="B1465" s="8" t="s">
        <v>3039</v>
      </c>
      <c r="C1465" t="str">
        <f t="shared" si="22"/>
        <v>PMS-Pole2354</v>
      </c>
      <c r="D1465" s="208">
        <v>2.9713498884079201</v>
      </c>
      <c r="E1465" s="197">
        <v>99.100111665467196</v>
      </c>
      <c r="G1465" s="209"/>
    </row>
    <row r="1466" spans="1:7" x14ac:dyDescent="0.25">
      <c r="A1466" s="8">
        <v>2353</v>
      </c>
      <c r="B1466" s="8" t="s">
        <v>3039</v>
      </c>
      <c r="C1466" t="str">
        <f t="shared" si="22"/>
        <v>PMS-Pole2353</v>
      </c>
      <c r="D1466" s="208">
        <v>2.97135613272307</v>
      </c>
      <c r="E1466" s="197">
        <v>99.099976868427106</v>
      </c>
      <c r="G1466" s="209"/>
    </row>
    <row r="1467" spans="1:7" x14ac:dyDescent="0.25">
      <c r="A1467" s="8">
        <v>2352</v>
      </c>
      <c r="B1467" s="8" t="s">
        <v>3039</v>
      </c>
      <c r="C1467" t="str">
        <f t="shared" si="22"/>
        <v>PMS-Pole2352</v>
      </c>
      <c r="D1467" s="208">
        <v>2.9713613057244501</v>
      </c>
      <c r="E1467" s="197">
        <v>99.099872169539196</v>
      </c>
      <c r="G1467" s="209"/>
    </row>
    <row r="1468" spans="1:7" x14ac:dyDescent="0.25">
      <c r="A1468" s="8">
        <v>2351</v>
      </c>
      <c r="B1468" s="8" t="s">
        <v>3039</v>
      </c>
      <c r="C1468" t="str">
        <f t="shared" si="22"/>
        <v>PMS-Pole2351</v>
      </c>
      <c r="D1468" s="208">
        <v>2.97136091485606</v>
      </c>
      <c r="E1468" s="197">
        <v>99.099798480992703</v>
      </c>
      <c r="G1468" s="209"/>
    </row>
    <row r="1469" spans="1:7" x14ac:dyDescent="0.25">
      <c r="A1469" s="8">
        <v>2350</v>
      </c>
      <c r="B1469" s="8" t="s">
        <v>3039</v>
      </c>
      <c r="C1469" t="str">
        <f t="shared" si="22"/>
        <v>PMS-Pole2350</v>
      </c>
      <c r="D1469" s="208">
        <v>2.9713539241495801</v>
      </c>
      <c r="E1469" s="197">
        <v>99.099707966361294</v>
      </c>
      <c r="G1469" s="209"/>
    </row>
    <row r="1470" spans="1:7" x14ac:dyDescent="0.25">
      <c r="A1470" s="8">
        <v>2349</v>
      </c>
      <c r="B1470" s="8" t="s">
        <v>3039</v>
      </c>
      <c r="C1470" t="str">
        <f t="shared" si="22"/>
        <v>PMS-Pole2349</v>
      </c>
      <c r="D1470" s="208">
        <v>2.9713535259950299</v>
      </c>
      <c r="E1470" s="197">
        <v>99.099647263203295</v>
      </c>
      <c r="G1470" s="209"/>
    </row>
    <row r="1471" spans="1:7" x14ac:dyDescent="0.25">
      <c r="A1471" s="8">
        <v>2348</v>
      </c>
      <c r="B1471" s="8" t="s">
        <v>3039</v>
      </c>
      <c r="C1471" t="str">
        <f t="shared" si="22"/>
        <v>PMS-Pole2348</v>
      </c>
      <c r="D1471" s="208">
        <v>2.9713585965012399</v>
      </c>
      <c r="E1471" s="197">
        <v>99.099573406771796</v>
      </c>
      <c r="G1471" s="209"/>
    </row>
    <row r="1472" spans="1:7" x14ac:dyDescent="0.25">
      <c r="A1472" s="8">
        <v>2347</v>
      </c>
      <c r="B1472" s="8" t="s">
        <v>3039</v>
      </c>
      <c r="C1472" t="str">
        <f t="shared" si="22"/>
        <v>PMS-Pole2347</v>
      </c>
      <c r="D1472" s="208">
        <v>2.97135406632411</v>
      </c>
      <c r="E1472" s="197">
        <v>99.099509446250806</v>
      </c>
      <c r="G1472" s="209"/>
    </row>
    <row r="1473" spans="1:7" x14ac:dyDescent="0.25">
      <c r="A1473" s="8">
        <v>2346</v>
      </c>
      <c r="B1473" s="8" t="s">
        <v>3039</v>
      </c>
      <c r="C1473" t="str">
        <f t="shared" si="22"/>
        <v>PMS-Pole2346</v>
      </c>
      <c r="D1473" s="208">
        <v>2.9713497826683599</v>
      </c>
      <c r="E1473" s="197">
        <v>99.099468087964894</v>
      </c>
      <c r="G1473" s="209"/>
    </row>
    <row r="1474" spans="1:7" x14ac:dyDescent="0.25">
      <c r="A1474" s="8">
        <v>2345</v>
      </c>
      <c r="B1474" s="8" t="s">
        <v>3039</v>
      </c>
      <c r="C1474" t="str">
        <f t="shared" ref="C1474:C1537" si="23">B1474 &amp; "-Pole" &amp; A1474</f>
        <v>PMS-Pole2345</v>
      </c>
      <c r="D1474" s="208">
        <v>2.9713459561478102</v>
      </c>
      <c r="E1474" s="197">
        <v>99.099408880734302</v>
      </c>
      <c r="G1474" s="209"/>
    </row>
    <row r="1475" spans="1:7" x14ac:dyDescent="0.25">
      <c r="A1475" s="8">
        <v>2344</v>
      </c>
      <c r="B1475" s="8" t="s">
        <v>3039</v>
      </c>
      <c r="C1475" t="str">
        <f t="shared" si="23"/>
        <v>PMS-Pole2344</v>
      </c>
      <c r="D1475" s="208">
        <v>2.9713408738349898</v>
      </c>
      <c r="E1475" s="197">
        <v>99.099355020243195</v>
      </c>
      <c r="G1475" s="209"/>
    </row>
    <row r="1476" spans="1:7" x14ac:dyDescent="0.25">
      <c r="A1476" s="8">
        <v>2343</v>
      </c>
      <c r="B1476" s="8" t="s">
        <v>3039</v>
      </c>
      <c r="C1476" t="str">
        <f t="shared" si="23"/>
        <v>PMS-Pole2343</v>
      </c>
      <c r="D1476" s="208">
        <v>2.9713363869192002</v>
      </c>
      <c r="E1476" s="197">
        <v>99.099293630057304</v>
      </c>
      <c r="G1476" s="209"/>
    </row>
    <row r="1477" spans="1:7" x14ac:dyDescent="0.25">
      <c r="A1477" s="8">
        <v>2342</v>
      </c>
      <c r="B1477" s="8" t="s">
        <v>3039</v>
      </c>
      <c r="C1477" t="str">
        <f t="shared" si="23"/>
        <v>PMS-Pole2342</v>
      </c>
      <c r="D1477" s="208">
        <v>2.9713314657971099</v>
      </c>
      <c r="E1477" s="197">
        <v>99.099242949113503</v>
      </c>
      <c r="G1477" s="209"/>
    </row>
    <row r="1478" spans="1:7" x14ac:dyDescent="0.25">
      <c r="A1478" s="8">
        <v>2341</v>
      </c>
      <c r="B1478" s="8" t="s">
        <v>3039</v>
      </c>
      <c r="C1478" t="str">
        <f t="shared" si="23"/>
        <v>PMS-Pole2341</v>
      </c>
      <c r="D1478" s="208">
        <v>2.9713267762769102</v>
      </c>
      <c r="E1478" s="197">
        <v>99.099189251298299</v>
      </c>
      <c r="G1478" s="209"/>
    </row>
    <row r="1479" spans="1:7" x14ac:dyDescent="0.25">
      <c r="A1479" s="8">
        <v>2340</v>
      </c>
      <c r="B1479" s="8" t="s">
        <v>3039</v>
      </c>
      <c r="C1479" t="str">
        <f t="shared" si="23"/>
        <v>PMS-Pole2340</v>
      </c>
      <c r="D1479" s="208">
        <v>2.97132178540287</v>
      </c>
      <c r="E1479" s="197">
        <v>99.099124736572804</v>
      </c>
      <c r="G1479" s="209"/>
    </row>
    <row r="1480" spans="1:7" x14ac:dyDescent="0.25">
      <c r="A1480" s="8">
        <v>2339</v>
      </c>
      <c r="B1480" s="8" t="s">
        <v>3039</v>
      </c>
      <c r="C1480" t="str">
        <f t="shared" si="23"/>
        <v>PMS-Pole2339</v>
      </c>
      <c r="D1480" s="208">
        <v>2.9713200306121901</v>
      </c>
      <c r="E1480" s="197">
        <v>99.099060264089204</v>
      </c>
      <c r="G1480" s="209"/>
    </row>
    <row r="1481" spans="1:7" x14ac:dyDescent="0.25">
      <c r="A1481" s="8">
        <v>2338</v>
      </c>
      <c r="B1481" s="8" t="s">
        <v>3039</v>
      </c>
      <c r="C1481" t="str">
        <f t="shared" si="23"/>
        <v>PMS-Pole2338</v>
      </c>
      <c r="D1481" s="208">
        <v>2.9713147330131</v>
      </c>
      <c r="E1481" s="197">
        <v>99.098988102048096</v>
      </c>
      <c r="G1481" s="209"/>
    </row>
    <row r="1482" spans="1:7" x14ac:dyDescent="0.25">
      <c r="A1482" s="8">
        <v>2337</v>
      </c>
      <c r="B1482" s="8" t="s">
        <v>3039</v>
      </c>
      <c r="C1482" t="str">
        <f t="shared" si="23"/>
        <v>PMS-Pole2337</v>
      </c>
      <c r="D1482" s="208">
        <v>2.9713102758241399</v>
      </c>
      <c r="E1482" s="197">
        <v>99.098910468329905</v>
      </c>
      <c r="G1482" s="209"/>
    </row>
    <row r="1483" spans="1:7" x14ac:dyDescent="0.25">
      <c r="A1483" s="8">
        <v>2336</v>
      </c>
      <c r="B1483" s="8" t="s">
        <v>3039</v>
      </c>
      <c r="C1483" t="str">
        <f t="shared" si="23"/>
        <v>PMS-Pole2336</v>
      </c>
      <c r="D1483" s="208">
        <v>2.9713080903098898</v>
      </c>
      <c r="E1483" s="197">
        <v>99.098836728705393</v>
      </c>
      <c r="G1483" s="209"/>
    </row>
    <row r="1484" spans="1:7" x14ac:dyDescent="0.25">
      <c r="A1484" s="8">
        <v>2335</v>
      </c>
      <c r="B1484" s="8" t="s">
        <v>3039</v>
      </c>
      <c r="C1484" t="str">
        <f t="shared" si="23"/>
        <v>PMS-Pole2335</v>
      </c>
      <c r="D1484" s="208">
        <v>2.9712993572297002</v>
      </c>
      <c r="E1484" s="197">
        <v>99.098759128573306</v>
      </c>
      <c r="G1484" s="209"/>
    </row>
    <row r="1485" spans="1:7" x14ac:dyDescent="0.25">
      <c r="A1485" s="8">
        <v>2334</v>
      </c>
      <c r="B1485" s="8" t="s">
        <v>3039</v>
      </c>
      <c r="C1485" t="str">
        <f t="shared" si="23"/>
        <v>PMS-Pole2334</v>
      </c>
      <c r="D1485" s="208">
        <v>2.9670205213303</v>
      </c>
      <c r="E1485" s="197">
        <v>99.1003006430618</v>
      </c>
      <c r="G1485" s="209"/>
    </row>
    <row r="1486" spans="1:7" x14ac:dyDescent="0.25">
      <c r="A1486" s="8">
        <v>2333</v>
      </c>
      <c r="B1486" s="8" t="s">
        <v>3039</v>
      </c>
      <c r="C1486" t="str">
        <f t="shared" si="23"/>
        <v>PMS-Pole2333</v>
      </c>
      <c r="D1486" s="208">
        <v>2.9673657620271898</v>
      </c>
      <c r="E1486" s="197">
        <v>99.098573599262593</v>
      </c>
      <c r="G1486" s="209"/>
    </row>
    <row r="1487" spans="1:7" x14ac:dyDescent="0.25">
      <c r="A1487" s="8">
        <v>2332</v>
      </c>
      <c r="B1487" s="8" t="s">
        <v>3039</v>
      </c>
      <c r="C1487" t="str">
        <f t="shared" si="23"/>
        <v>PMS-Pole2332</v>
      </c>
      <c r="D1487" s="208">
        <v>2.96750773232064</v>
      </c>
      <c r="E1487" s="197">
        <v>99.098559607267404</v>
      </c>
      <c r="G1487" s="209"/>
    </row>
    <row r="1488" spans="1:7" x14ac:dyDescent="0.25">
      <c r="A1488" s="8">
        <v>2331</v>
      </c>
      <c r="B1488" s="8" t="s">
        <v>3039</v>
      </c>
      <c r="C1488" t="str">
        <f t="shared" si="23"/>
        <v>PMS-Pole2331</v>
      </c>
      <c r="D1488" s="208">
        <v>2.96761290592503</v>
      </c>
      <c r="E1488" s="197">
        <v>99.098548176115301</v>
      </c>
      <c r="G1488" s="209"/>
    </row>
    <row r="1489" spans="1:7" x14ac:dyDescent="0.25">
      <c r="A1489" s="8">
        <v>2330</v>
      </c>
      <c r="B1489" s="8" t="s">
        <v>3039</v>
      </c>
      <c r="C1489" t="str">
        <f t="shared" si="23"/>
        <v>PMS-Pole2330</v>
      </c>
      <c r="D1489" s="208">
        <v>2.96776077223871</v>
      </c>
      <c r="E1489" s="197">
        <v>99.098549704706997</v>
      </c>
      <c r="G1489" s="209"/>
    </row>
    <row r="1490" spans="1:7" x14ac:dyDescent="0.25">
      <c r="A1490" s="8">
        <v>2329</v>
      </c>
      <c r="B1490" s="8" t="s">
        <v>3039</v>
      </c>
      <c r="C1490" t="str">
        <f t="shared" si="23"/>
        <v>PMS-Pole2329</v>
      </c>
      <c r="D1490" s="208">
        <v>2.9678622100661798</v>
      </c>
      <c r="E1490" s="197">
        <v>99.098550267746901</v>
      </c>
      <c r="G1490" s="209"/>
    </row>
    <row r="1491" spans="1:7" x14ac:dyDescent="0.25">
      <c r="A1491" s="8">
        <v>2328</v>
      </c>
      <c r="B1491" s="8" t="s">
        <v>3039</v>
      </c>
      <c r="C1491" t="str">
        <f t="shared" si="23"/>
        <v>PMS-Pole2328</v>
      </c>
      <c r="D1491" s="208">
        <v>2.9679629013130602</v>
      </c>
      <c r="E1491" s="197">
        <v>99.098538944433898</v>
      </c>
      <c r="G1491" s="209"/>
    </row>
    <row r="1492" spans="1:7" x14ac:dyDescent="0.25">
      <c r="A1492" s="8">
        <v>2327</v>
      </c>
      <c r="B1492" s="8" t="s">
        <v>3039</v>
      </c>
      <c r="C1492" t="str">
        <f t="shared" si="23"/>
        <v>PMS-Pole2327</v>
      </c>
      <c r="D1492" s="208">
        <v>2.9680922497794899</v>
      </c>
      <c r="E1492" s="197">
        <v>99.098531058301305</v>
      </c>
      <c r="G1492" s="209"/>
    </row>
    <row r="1493" spans="1:7" x14ac:dyDescent="0.25">
      <c r="A1493" s="8">
        <v>2326</v>
      </c>
      <c r="B1493" s="8" t="s">
        <v>3039</v>
      </c>
      <c r="C1493" t="str">
        <f t="shared" si="23"/>
        <v>PMS-Pole2326</v>
      </c>
      <c r="D1493" s="208">
        <v>2.9682042224746499</v>
      </c>
      <c r="E1493" s="197">
        <v>99.098523261508404</v>
      </c>
      <c r="G1493" s="209"/>
    </row>
    <row r="1494" spans="1:7" x14ac:dyDescent="0.25">
      <c r="A1494" s="8">
        <v>2325</v>
      </c>
      <c r="B1494" s="8" t="s">
        <v>3039</v>
      </c>
      <c r="C1494" t="str">
        <f t="shared" si="23"/>
        <v>PMS-Pole2325</v>
      </c>
      <c r="D1494" s="208">
        <v>2.96832442787453</v>
      </c>
      <c r="E1494" s="197">
        <v>99.098510559599205</v>
      </c>
      <c r="G1494" s="209"/>
    </row>
    <row r="1495" spans="1:7" x14ac:dyDescent="0.25">
      <c r="A1495" s="8">
        <v>2324</v>
      </c>
      <c r="B1495" s="8" t="s">
        <v>3039</v>
      </c>
      <c r="C1495" t="str">
        <f t="shared" si="23"/>
        <v>PMS-Pole2324</v>
      </c>
      <c r="D1495" s="208">
        <v>2.96843957171036</v>
      </c>
      <c r="E1495" s="197">
        <v>99.098501773980203</v>
      </c>
      <c r="G1495" s="209"/>
    </row>
    <row r="1496" spans="1:7" x14ac:dyDescent="0.25">
      <c r="A1496" s="8">
        <v>2323</v>
      </c>
      <c r="B1496" s="8" t="s">
        <v>3039</v>
      </c>
      <c r="C1496" t="str">
        <f t="shared" si="23"/>
        <v>PMS-Pole2323</v>
      </c>
      <c r="D1496" s="208">
        <v>2.9685511220257701</v>
      </c>
      <c r="E1496" s="197">
        <v>99.098498726316294</v>
      </c>
      <c r="G1496" s="209"/>
    </row>
    <row r="1497" spans="1:7" x14ac:dyDescent="0.25">
      <c r="A1497" s="8">
        <v>2322</v>
      </c>
      <c r="B1497" s="8" t="s">
        <v>3039</v>
      </c>
      <c r="C1497" t="str">
        <f t="shared" si="23"/>
        <v>PMS-Pole2322</v>
      </c>
      <c r="D1497" s="208">
        <v>2.9687038175699101</v>
      </c>
      <c r="E1497" s="197">
        <v>99.098501305278603</v>
      </c>
      <c r="G1497" s="209"/>
    </row>
    <row r="1498" spans="1:7" x14ac:dyDescent="0.25">
      <c r="A1498" s="8">
        <v>2321</v>
      </c>
      <c r="B1498" s="8" t="s">
        <v>3039</v>
      </c>
      <c r="C1498" t="str">
        <f t="shared" si="23"/>
        <v>PMS-Pole2321</v>
      </c>
      <c r="D1498" s="208">
        <v>2.9688338678958002</v>
      </c>
      <c r="E1498" s="197">
        <v>99.098493709218403</v>
      </c>
      <c r="G1498" s="209"/>
    </row>
    <row r="1499" spans="1:7" x14ac:dyDescent="0.25">
      <c r="A1499" s="8">
        <v>2320</v>
      </c>
      <c r="B1499" s="8" t="s">
        <v>3039</v>
      </c>
      <c r="C1499" t="str">
        <f t="shared" si="23"/>
        <v>PMS-Pole2320</v>
      </c>
      <c r="D1499" s="208">
        <v>2.9689490863605199</v>
      </c>
      <c r="E1499" s="197">
        <v>99.098479548825594</v>
      </c>
      <c r="G1499" s="209"/>
    </row>
    <row r="1500" spans="1:7" x14ac:dyDescent="0.25">
      <c r="A1500" s="8">
        <v>2319</v>
      </c>
      <c r="B1500" s="8" t="s">
        <v>3039</v>
      </c>
      <c r="C1500" t="str">
        <f t="shared" si="23"/>
        <v>PMS-Pole2319</v>
      </c>
      <c r="D1500" s="208">
        <v>2.9690604322767999</v>
      </c>
      <c r="E1500" s="197">
        <v>99.098471048813195</v>
      </c>
      <c r="G1500" s="209"/>
    </row>
    <row r="1501" spans="1:7" x14ac:dyDescent="0.25">
      <c r="A1501" s="8">
        <v>2318</v>
      </c>
      <c r="B1501" s="8" t="s">
        <v>3039</v>
      </c>
      <c r="C1501" t="str">
        <f t="shared" si="23"/>
        <v>PMS-Pole2318</v>
      </c>
      <c r="D1501" s="208">
        <v>2.9691806694149898</v>
      </c>
      <c r="E1501" s="197">
        <v>99.098459199313893</v>
      </c>
      <c r="G1501" s="209"/>
    </row>
    <row r="1502" spans="1:7" x14ac:dyDescent="0.25">
      <c r="A1502" s="8">
        <v>2317</v>
      </c>
      <c r="B1502" s="8" t="s">
        <v>3039</v>
      </c>
      <c r="C1502" t="str">
        <f t="shared" si="23"/>
        <v>PMS-Pole2317</v>
      </c>
      <c r="D1502" s="208">
        <v>2.9693123827662702</v>
      </c>
      <c r="E1502" s="197">
        <v>99.098475234454398</v>
      </c>
      <c r="G1502" s="209"/>
    </row>
    <row r="1503" spans="1:7" x14ac:dyDescent="0.25">
      <c r="A1503" s="8">
        <v>2316</v>
      </c>
      <c r="B1503" s="8" t="s">
        <v>3039</v>
      </c>
      <c r="C1503" t="str">
        <f t="shared" si="23"/>
        <v>PMS-Pole2316</v>
      </c>
      <c r="D1503" s="208">
        <v>2.9693581508191902</v>
      </c>
      <c r="E1503" s="197">
        <v>99.098556215582704</v>
      </c>
      <c r="G1503" s="209"/>
    </row>
    <row r="1504" spans="1:7" x14ac:dyDescent="0.25">
      <c r="A1504" s="8">
        <v>2315</v>
      </c>
      <c r="B1504" s="8" t="s">
        <v>3039</v>
      </c>
      <c r="C1504" t="str">
        <f t="shared" si="23"/>
        <v>PMS-Pole2315</v>
      </c>
      <c r="D1504" s="208">
        <v>2.9693966609331301</v>
      </c>
      <c r="E1504" s="197">
        <v>99.098682276222107</v>
      </c>
      <c r="G1504" s="209"/>
    </row>
    <row r="1505" spans="1:7" x14ac:dyDescent="0.25">
      <c r="A1505" s="8">
        <v>2314</v>
      </c>
      <c r="B1505" s="8" t="s">
        <v>3039</v>
      </c>
      <c r="C1505" t="str">
        <f t="shared" si="23"/>
        <v>PMS-Pole2314</v>
      </c>
      <c r="D1505" s="208">
        <v>2.9694486895662</v>
      </c>
      <c r="E1505" s="197">
        <v>99.098803027835203</v>
      </c>
      <c r="G1505" s="209"/>
    </row>
    <row r="1506" spans="1:7" x14ac:dyDescent="0.25">
      <c r="A1506" s="8">
        <v>2313</v>
      </c>
      <c r="B1506" s="8" t="s">
        <v>3039</v>
      </c>
      <c r="C1506" t="str">
        <f t="shared" si="23"/>
        <v>PMS-Pole2313</v>
      </c>
      <c r="D1506" s="208">
        <v>2.9696439982155902</v>
      </c>
      <c r="E1506" s="197">
        <v>99.099005213770496</v>
      </c>
      <c r="G1506" s="209"/>
    </row>
    <row r="1507" spans="1:7" x14ac:dyDescent="0.25">
      <c r="A1507" s="8">
        <v>2312</v>
      </c>
      <c r="B1507" s="8" t="s">
        <v>3039</v>
      </c>
      <c r="C1507" t="str">
        <f t="shared" si="23"/>
        <v>PMS-Pole2312</v>
      </c>
      <c r="D1507" s="208">
        <v>2.9697456462041099</v>
      </c>
      <c r="E1507" s="197">
        <v>99.099083953630995</v>
      </c>
      <c r="G1507" s="209"/>
    </row>
    <row r="1508" spans="1:7" x14ac:dyDescent="0.25">
      <c r="A1508" s="8">
        <v>2311</v>
      </c>
      <c r="B1508" s="8" t="s">
        <v>3039</v>
      </c>
      <c r="C1508" t="str">
        <f t="shared" si="23"/>
        <v>PMS-Pole2311</v>
      </c>
      <c r="D1508" s="208">
        <v>2.9698704369066302</v>
      </c>
      <c r="E1508" s="197">
        <v>99.099119162842698</v>
      </c>
      <c r="G1508" s="209"/>
    </row>
    <row r="1509" spans="1:7" x14ac:dyDescent="0.25">
      <c r="A1509" s="8">
        <v>2310</v>
      </c>
      <c r="B1509" s="8" t="s">
        <v>3039</v>
      </c>
      <c r="C1509" t="str">
        <f t="shared" si="23"/>
        <v>PMS-Pole2310</v>
      </c>
      <c r="D1509" s="208">
        <v>2.9699860612006801</v>
      </c>
      <c r="E1509" s="197">
        <v>99.099115164527007</v>
      </c>
      <c r="G1509" s="209"/>
    </row>
    <row r="1510" spans="1:7" x14ac:dyDescent="0.25">
      <c r="A1510" s="8">
        <v>2309</v>
      </c>
      <c r="B1510" s="8" t="s">
        <v>3039</v>
      </c>
      <c r="C1510" t="str">
        <f t="shared" si="23"/>
        <v>PMS-Pole2309</v>
      </c>
      <c r="D1510" s="208">
        <v>2.9700817352078301</v>
      </c>
      <c r="E1510" s="197">
        <v>99.099093028229902</v>
      </c>
      <c r="G1510" s="209"/>
    </row>
    <row r="1511" spans="1:7" x14ac:dyDescent="0.25">
      <c r="A1511" s="8">
        <v>2308</v>
      </c>
      <c r="B1511" s="8" t="s">
        <v>3039</v>
      </c>
      <c r="C1511" t="str">
        <f t="shared" si="23"/>
        <v>PMS-Pole2308</v>
      </c>
      <c r="D1511" s="208">
        <v>2.97016813981688</v>
      </c>
      <c r="E1511" s="197">
        <v>99.099080664353195</v>
      </c>
      <c r="G1511" s="209"/>
    </row>
    <row r="1512" spans="1:7" x14ac:dyDescent="0.25">
      <c r="A1512" s="8">
        <v>2307</v>
      </c>
      <c r="B1512" s="8" t="s">
        <v>3039</v>
      </c>
      <c r="C1512" t="str">
        <f t="shared" si="23"/>
        <v>PMS-Pole2307</v>
      </c>
      <c r="D1512" s="208">
        <v>2.9702631824610699</v>
      </c>
      <c r="E1512" s="197">
        <v>99.099041004818801</v>
      </c>
      <c r="G1512" s="209"/>
    </row>
    <row r="1513" spans="1:7" x14ac:dyDescent="0.25">
      <c r="A1513" s="8">
        <v>2306</v>
      </c>
      <c r="B1513" s="8" t="s">
        <v>3039</v>
      </c>
      <c r="C1513" t="str">
        <f t="shared" si="23"/>
        <v>PMS-Pole2306</v>
      </c>
      <c r="D1513" s="208">
        <v>2.97036244660756</v>
      </c>
      <c r="E1513" s="197">
        <v>99.099012516476606</v>
      </c>
      <c r="G1513" s="209"/>
    </row>
    <row r="1514" spans="1:7" x14ac:dyDescent="0.25">
      <c r="A1514" s="8">
        <v>2305</v>
      </c>
      <c r="B1514" s="8" t="s">
        <v>3039</v>
      </c>
      <c r="C1514" t="str">
        <f t="shared" si="23"/>
        <v>PMS-Pole2305</v>
      </c>
      <c r="D1514" s="208">
        <v>2.9705010888591401</v>
      </c>
      <c r="E1514" s="197">
        <v>99.098961356914998</v>
      </c>
      <c r="G1514" s="209"/>
    </row>
    <row r="1515" spans="1:7" x14ac:dyDescent="0.25">
      <c r="A1515" s="8">
        <v>2304</v>
      </c>
      <c r="B1515" s="8" t="s">
        <v>3039</v>
      </c>
      <c r="C1515" t="str">
        <f t="shared" si="23"/>
        <v>PMS-Pole2304</v>
      </c>
      <c r="D1515" s="208">
        <v>2.9706255565096198</v>
      </c>
      <c r="E1515" s="197">
        <v>99.098916418049996</v>
      </c>
      <c r="G1515" s="209"/>
    </row>
    <row r="1516" spans="1:7" x14ac:dyDescent="0.25">
      <c r="A1516" s="8">
        <v>2303</v>
      </c>
      <c r="B1516" s="8" t="s">
        <v>3039</v>
      </c>
      <c r="C1516" t="str">
        <f t="shared" si="23"/>
        <v>PMS-Pole2303</v>
      </c>
      <c r="D1516" s="208">
        <v>2.97073999328035</v>
      </c>
      <c r="E1516" s="197">
        <v>99.098876120799801</v>
      </c>
      <c r="G1516" s="209"/>
    </row>
    <row r="1517" spans="1:7" x14ac:dyDescent="0.25">
      <c r="A1517" s="8">
        <v>2302</v>
      </c>
      <c r="B1517" s="8" t="s">
        <v>3039</v>
      </c>
      <c r="C1517" t="str">
        <f t="shared" si="23"/>
        <v>PMS-Pole2302</v>
      </c>
      <c r="D1517" s="208">
        <v>2.9708408354519298</v>
      </c>
      <c r="E1517" s="197">
        <v>99.098839821943002</v>
      </c>
      <c r="G1517" s="209"/>
    </row>
    <row r="1518" spans="1:7" x14ac:dyDescent="0.25">
      <c r="A1518" s="8">
        <v>2301</v>
      </c>
      <c r="B1518" s="8" t="s">
        <v>3039</v>
      </c>
      <c r="C1518" t="str">
        <f t="shared" si="23"/>
        <v>PMS-Pole2301</v>
      </c>
      <c r="D1518" s="208">
        <v>2.9709753029136801</v>
      </c>
      <c r="E1518" s="197">
        <v>99.098793190753298</v>
      </c>
      <c r="G1518" s="209"/>
    </row>
    <row r="1519" spans="1:7" x14ac:dyDescent="0.25">
      <c r="A1519" s="8">
        <v>2300</v>
      </c>
      <c r="B1519" s="8" t="s">
        <v>3039</v>
      </c>
      <c r="C1519" t="str">
        <f t="shared" si="23"/>
        <v>PMS-Pole2300</v>
      </c>
      <c r="D1519" s="208">
        <v>2.9710911581419102</v>
      </c>
      <c r="E1519" s="197">
        <v>99.098748592251297</v>
      </c>
      <c r="G1519" s="209"/>
    </row>
    <row r="1520" spans="1:7" x14ac:dyDescent="0.25">
      <c r="A1520" s="8">
        <v>2299</v>
      </c>
      <c r="B1520" s="8" t="s">
        <v>3039</v>
      </c>
      <c r="C1520" t="str">
        <f t="shared" si="23"/>
        <v>PMS-Pole2299</v>
      </c>
      <c r="D1520" s="208">
        <v>2.97119139353671</v>
      </c>
      <c r="E1520" s="197">
        <v>99.098713419945497</v>
      </c>
      <c r="G1520" s="209"/>
    </row>
    <row r="1521" spans="1:7" x14ac:dyDescent="0.25">
      <c r="A1521" s="8">
        <v>2298</v>
      </c>
      <c r="B1521" s="8" t="s">
        <v>3039</v>
      </c>
      <c r="C1521" t="str">
        <f t="shared" si="23"/>
        <v>PMS-Pole2298</v>
      </c>
      <c r="D1521" s="208">
        <v>2.97129511725322</v>
      </c>
      <c r="E1521" s="197">
        <v>99.098661553653898</v>
      </c>
      <c r="G1521" s="209"/>
    </row>
    <row r="1522" spans="1:7" x14ac:dyDescent="0.25">
      <c r="A1522" s="8">
        <v>2297</v>
      </c>
      <c r="B1522" s="8" t="s">
        <v>3039</v>
      </c>
      <c r="C1522" t="str">
        <f t="shared" si="23"/>
        <v>PMS-Pole2297</v>
      </c>
      <c r="D1522" s="208">
        <v>2.9714471463272898</v>
      </c>
      <c r="E1522" s="197">
        <v>99.098592795209001</v>
      </c>
      <c r="G1522" s="209"/>
    </row>
    <row r="1523" spans="1:7" x14ac:dyDescent="0.25">
      <c r="A1523" s="8">
        <v>2296</v>
      </c>
      <c r="B1523" s="8" t="s">
        <v>3039</v>
      </c>
      <c r="C1523" t="str">
        <f t="shared" si="23"/>
        <v>PMS-Pole2296</v>
      </c>
      <c r="D1523" s="208">
        <v>2.9715627363522601</v>
      </c>
      <c r="E1523" s="197">
        <v>99.098534998162094</v>
      </c>
      <c r="G1523" s="209"/>
    </row>
    <row r="1524" spans="1:7" x14ac:dyDescent="0.25">
      <c r="A1524" s="8">
        <v>2295</v>
      </c>
      <c r="B1524" s="8" t="s">
        <v>3039</v>
      </c>
      <c r="C1524" t="str">
        <f t="shared" si="23"/>
        <v>PMS-Pole2295</v>
      </c>
      <c r="D1524" s="208">
        <v>2.9716765095718398</v>
      </c>
      <c r="E1524" s="197">
        <v>99.0984833799846</v>
      </c>
      <c r="G1524" s="209"/>
    </row>
    <row r="1525" spans="1:7" x14ac:dyDescent="0.25">
      <c r="A1525" s="8">
        <v>2294</v>
      </c>
      <c r="B1525" s="8" t="s">
        <v>3039</v>
      </c>
      <c r="C1525" t="str">
        <f t="shared" si="23"/>
        <v>PMS-Pole2294</v>
      </c>
      <c r="D1525" s="208">
        <v>2.97182748129284</v>
      </c>
      <c r="E1525" s="197">
        <v>99.098417640886296</v>
      </c>
      <c r="G1525" s="209"/>
    </row>
    <row r="1526" spans="1:7" x14ac:dyDescent="0.25">
      <c r="A1526" s="8">
        <v>2293</v>
      </c>
      <c r="B1526" s="8" t="s">
        <v>3039</v>
      </c>
      <c r="C1526" t="str">
        <f t="shared" si="23"/>
        <v>PMS-Pole2293</v>
      </c>
      <c r="D1526" s="208">
        <v>2.97200868733451</v>
      </c>
      <c r="E1526" s="197">
        <v>99.098338902915302</v>
      </c>
      <c r="G1526" s="209"/>
    </row>
    <row r="1527" spans="1:7" x14ac:dyDescent="0.25">
      <c r="A1527" s="8">
        <v>2292</v>
      </c>
      <c r="B1527" s="8" t="s">
        <v>3039</v>
      </c>
      <c r="C1527" t="str">
        <f t="shared" si="23"/>
        <v>PMS-Pole2292</v>
      </c>
      <c r="D1527" s="208">
        <v>2.9721038146163998</v>
      </c>
      <c r="E1527" s="197">
        <v>99.098286311074105</v>
      </c>
      <c r="G1527" s="209"/>
    </row>
    <row r="1528" spans="1:7" x14ac:dyDescent="0.25">
      <c r="A1528" s="8">
        <v>2291</v>
      </c>
      <c r="B1528" s="8" t="s">
        <v>3039</v>
      </c>
      <c r="C1528" t="str">
        <f t="shared" si="23"/>
        <v>PMS-Pole2291</v>
      </c>
      <c r="D1528" s="208">
        <v>2.9721678209981901</v>
      </c>
      <c r="E1528" s="197">
        <v>99.098259918046395</v>
      </c>
      <c r="G1528" s="209"/>
    </row>
    <row r="1529" spans="1:7" x14ac:dyDescent="0.25">
      <c r="A1529" s="8">
        <v>2290</v>
      </c>
      <c r="B1529" s="8" t="s">
        <v>3039</v>
      </c>
      <c r="C1529" t="str">
        <f t="shared" si="23"/>
        <v>PMS-Pole2290</v>
      </c>
      <c r="D1529" s="208">
        <v>2.97230836871399</v>
      </c>
      <c r="E1529" s="197">
        <v>99.098182803330602</v>
      </c>
      <c r="G1529" s="209"/>
    </row>
    <row r="1530" spans="1:7" x14ac:dyDescent="0.25">
      <c r="A1530" s="8">
        <v>2289</v>
      </c>
      <c r="B1530" s="8" t="s">
        <v>3039</v>
      </c>
      <c r="C1530" t="str">
        <f t="shared" si="23"/>
        <v>PMS-Pole2289</v>
      </c>
      <c r="D1530" s="208">
        <v>2.97239521038607</v>
      </c>
      <c r="E1530" s="197">
        <v>99.098139461164095</v>
      </c>
      <c r="G1530" s="209"/>
    </row>
    <row r="1531" spans="1:7" x14ac:dyDescent="0.25">
      <c r="A1531" s="8">
        <v>2288</v>
      </c>
      <c r="B1531" s="8" t="s">
        <v>3039</v>
      </c>
      <c r="C1531" t="str">
        <f t="shared" si="23"/>
        <v>PMS-Pole2288</v>
      </c>
      <c r="D1531" s="208">
        <v>2.9724944579632302</v>
      </c>
      <c r="E1531" s="197">
        <v>99.098090049334303</v>
      </c>
      <c r="G1531" s="209"/>
    </row>
    <row r="1532" spans="1:7" x14ac:dyDescent="0.25">
      <c r="A1532" s="8">
        <v>2287</v>
      </c>
      <c r="B1532" s="8" t="s">
        <v>3039</v>
      </c>
      <c r="C1532" t="str">
        <f t="shared" si="23"/>
        <v>PMS-Pole2287</v>
      </c>
      <c r="D1532" s="208">
        <v>2.9726564402136502</v>
      </c>
      <c r="E1532" s="197">
        <v>99.0979998629536</v>
      </c>
      <c r="G1532" s="209"/>
    </row>
    <row r="1533" spans="1:7" x14ac:dyDescent="0.25">
      <c r="A1533" s="8">
        <v>2286</v>
      </c>
      <c r="B1533" s="8" t="s">
        <v>3039</v>
      </c>
      <c r="C1533" t="str">
        <f t="shared" si="23"/>
        <v>PMS-Pole2286</v>
      </c>
      <c r="D1533" s="208">
        <v>2.9727906960036199</v>
      </c>
      <c r="E1533" s="197">
        <v>99.097938460484301</v>
      </c>
      <c r="G1533" s="209"/>
    </row>
    <row r="1534" spans="1:7" x14ac:dyDescent="0.25">
      <c r="A1534" s="8">
        <v>2285</v>
      </c>
      <c r="B1534" s="8" t="s">
        <v>3039</v>
      </c>
      <c r="C1534" t="str">
        <f t="shared" si="23"/>
        <v>PMS-Pole2285</v>
      </c>
      <c r="D1534" s="208">
        <v>2.9729758744880899</v>
      </c>
      <c r="E1534" s="197">
        <v>99.097839214486598</v>
      </c>
      <c r="G1534" s="209"/>
    </row>
    <row r="1535" spans="1:7" x14ac:dyDescent="0.25">
      <c r="A1535" s="8">
        <v>2284</v>
      </c>
      <c r="B1535" s="8" t="s">
        <v>3039</v>
      </c>
      <c r="C1535" t="str">
        <f t="shared" si="23"/>
        <v>PMS-Pole2284</v>
      </c>
      <c r="D1535" s="208">
        <v>2.9730931061557899</v>
      </c>
      <c r="E1535" s="197">
        <v>99.097767260510295</v>
      </c>
      <c r="G1535" s="209"/>
    </row>
    <row r="1536" spans="1:7" x14ac:dyDescent="0.25">
      <c r="A1536" s="8">
        <v>2283</v>
      </c>
      <c r="B1536" s="8" t="s">
        <v>3039</v>
      </c>
      <c r="C1536" t="str">
        <f t="shared" si="23"/>
        <v>PMS-Pole2283</v>
      </c>
      <c r="D1536" s="208">
        <v>2.9732263364815399</v>
      </c>
      <c r="E1536" s="197">
        <v>99.097722695043103</v>
      </c>
      <c r="G1536" s="209"/>
    </row>
    <row r="1537" spans="1:7" x14ac:dyDescent="0.25">
      <c r="A1537" s="8">
        <v>2282</v>
      </c>
      <c r="B1537" s="8" t="s">
        <v>3039</v>
      </c>
      <c r="C1537" t="str">
        <f t="shared" si="23"/>
        <v>PMS-Pole2282</v>
      </c>
      <c r="D1537" s="208">
        <v>2.9733831223087099</v>
      </c>
      <c r="E1537" s="197">
        <v>99.0976408663212</v>
      </c>
      <c r="G1537" s="209"/>
    </row>
    <row r="1538" spans="1:7" x14ac:dyDescent="0.25">
      <c r="A1538" s="8">
        <v>2281</v>
      </c>
      <c r="B1538" s="8" t="s">
        <v>3039</v>
      </c>
      <c r="C1538" t="str">
        <f t="shared" ref="C1538:C1601" si="24">B1538 &amp; "-Pole" &amp; A1538</f>
        <v>PMS-Pole2281</v>
      </c>
      <c r="D1538" s="208">
        <v>2.97354383946587</v>
      </c>
      <c r="E1538" s="197">
        <v>99.0975553146002</v>
      </c>
      <c r="G1538" s="209"/>
    </row>
    <row r="1539" spans="1:7" x14ac:dyDescent="0.25">
      <c r="A1539" s="8">
        <v>2280</v>
      </c>
      <c r="B1539" s="8" t="s">
        <v>3039</v>
      </c>
      <c r="C1539" t="str">
        <f t="shared" si="24"/>
        <v>PMS-Pole2280</v>
      </c>
      <c r="D1539" s="208">
        <v>2.9736925573280599</v>
      </c>
      <c r="E1539" s="197">
        <v>99.097477422048399</v>
      </c>
      <c r="G1539" s="209"/>
    </row>
    <row r="1540" spans="1:7" x14ac:dyDescent="0.25">
      <c r="A1540" s="8">
        <v>2279</v>
      </c>
      <c r="B1540" s="8" t="s">
        <v>3039</v>
      </c>
      <c r="C1540" t="str">
        <f t="shared" si="24"/>
        <v>PMS-Pole2279</v>
      </c>
      <c r="D1540" s="208">
        <v>2.9738543580200099</v>
      </c>
      <c r="E1540" s="197">
        <v>99.097398975227904</v>
      </c>
      <c r="G1540" s="209"/>
    </row>
    <row r="1541" spans="1:7" x14ac:dyDescent="0.25">
      <c r="A1541" s="8">
        <v>2278</v>
      </c>
      <c r="B1541" s="8" t="s">
        <v>3039</v>
      </c>
      <c r="C1541" t="str">
        <f t="shared" si="24"/>
        <v>PMS-Pole2278</v>
      </c>
      <c r="D1541" s="208">
        <v>2.97396745613946</v>
      </c>
      <c r="E1541" s="197">
        <v>99.097342616399899</v>
      </c>
      <c r="G1541" s="209"/>
    </row>
    <row r="1542" spans="1:7" x14ac:dyDescent="0.25">
      <c r="A1542" s="8">
        <v>2277</v>
      </c>
      <c r="B1542" s="8" t="s">
        <v>3039</v>
      </c>
      <c r="C1542" t="str">
        <f t="shared" si="24"/>
        <v>PMS-Pole2277</v>
      </c>
      <c r="D1542" s="208">
        <v>2.97407211913234</v>
      </c>
      <c r="E1542" s="197">
        <v>99.097289491050702</v>
      </c>
      <c r="G1542" s="209"/>
    </row>
    <row r="1543" spans="1:7" x14ac:dyDescent="0.25">
      <c r="A1543" s="8">
        <v>2276</v>
      </c>
      <c r="B1543" s="8" t="s">
        <v>3039</v>
      </c>
      <c r="C1543" t="str">
        <f t="shared" si="24"/>
        <v>PMS-Pole2276</v>
      </c>
      <c r="D1543" s="208">
        <v>2.97420514174858</v>
      </c>
      <c r="E1543" s="197">
        <v>99.097221441126706</v>
      </c>
      <c r="G1543" s="209"/>
    </row>
    <row r="1544" spans="1:7" x14ac:dyDescent="0.25">
      <c r="A1544" s="8">
        <v>2275</v>
      </c>
      <c r="B1544" s="8" t="s">
        <v>3039</v>
      </c>
      <c r="C1544" t="str">
        <f t="shared" si="24"/>
        <v>PMS-Pole2275</v>
      </c>
      <c r="D1544" s="208">
        <v>2.97432245530335</v>
      </c>
      <c r="E1544" s="197">
        <v>99.097157011008093</v>
      </c>
      <c r="G1544" s="209"/>
    </row>
    <row r="1545" spans="1:7" x14ac:dyDescent="0.25">
      <c r="A1545" s="8">
        <v>2274</v>
      </c>
      <c r="B1545" s="8" t="s">
        <v>3039</v>
      </c>
      <c r="C1545" t="str">
        <f t="shared" si="24"/>
        <v>PMS-Pole2274</v>
      </c>
      <c r="D1545" s="208">
        <v>2.9744289132552901</v>
      </c>
      <c r="E1545" s="197">
        <v>99.097109580966105</v>
      </c>
      <c r="G1545" s="209"/>
    </row>
    <row r="1546" spans="1:7" x14ac:dyDescent="0.25">
      <c r="A1546" s="8">
        <v>2273</v>
      </c>
      <c r="B1546" s="8" t="s">
        <v>3039</v>
      </c>
      <c r="C1546" t="str">
        <f t="shared" si="24"/>
        <v>PMS-Pole2273</v>
      </c>
      <c r="D1546" s="208">
        <v>2.9745311125169001</v>
      </c>
      <c r="E1546" s="197">
        <v>99.097051017824995</v>
      </c>
      <c r="G1546" s="209"/>
    </row>
    <row r="1547" spans="1:7" x14ac:dyDescent="0.25">
      <c r="A1547" s="8">
        <v>2272</v>
      </c>
      <c r="B1547" s="8" t="s">
        <v>3039</v>
      </c>
      <c r="C1547" t="str">
        <f t="shared" si="24"/>
        <v>PMS-Pole2272</v>
      </c>
      <c r="D1547" s="208">
        <v>2.9746553651457299</v>
      </c>
      <c r="E1547" s="197">
        <v>99.096990190245904</v>
      </c>
      <c r="G1547" s="209"/>
    </row>
    <row r="1548" spans="1:7" x14ac:dyDescent="0.25">
      <c r="A1548" s="8">
        <v>2271</v>
      </c>
      <c r="B1548" s="8" t="s">
        <v>3039</v>
      </c>
      <c r="C1548" t="str">
        <f t="shared" si="24"/>
        <v>PMS-Pole2271</v>
      </c>
      <c r="D1548" s="208">
        <v>2.9747882085623698</v>
      </c>
      <c r="E1548" s="197">
        <v>99.096930509783306</v>
      </c>
      <c r="G1548" s="209"/>
    </row>
    <row r="1549" spans="1:7" x14ac:dyDescent="0.25">
      <c r="A1549" s="8">
        <v>2270</v>
      </c>
      <c r="B1549" s="8" t="s">
        <v>3039</v>
      </c>
      <c r="C1549" t="str">
        <f t="shared" si="24"/>
        <v>PMS-Pole2270</v>
      </c>
      <c r="D1549" s="208">
        <v>2.9749539718588198</v>
      </c>
      <c r="E1549" s="197">
        <v>99.096836123397196</v>
      </c>
      <c r="G1549" s="209"/>
    </row>
    <row r="1550" spans="1:7" x14ac:dyDescent="0.25">
      <c r="A1550" s="8">
        <v>2269</v>
      </c>
      <c r="B1550" s="8" t="s">
        <v>3039</v>
      </c>
      <c r="C1550" t="str">
        <f t="shared" si="24"/>
        <v>PMS-Pole2269</v>
      </c>
      <c r="D1550" s="208">
        <v>2.9750496399689901</v>
      </c>
      <c r="E1550" s="197">
        <v>99.096785858928598</v>
      </c>
      <c r="G1550" s="209"/>
    </row>
    <row r="1551" spans="1:7" x14ac:dyDescent="0.25">
      <c r="A1551" s="8">
        <v>2268</v>
      </c>
      <c r="B1551" s="8" t="s">
        <v>3039</v>
      </c>
      <c r="C1551" t="str">
        <f t="shared" si="24"/>
        <v>PMS-Pole2268</v>
      </c>
      <c r="D1551" s="208">
        <v>2.9751646739972002</v>
      </c>
      <c r="E1551" s="197">
        <v>99.096731284400803</v>
      </c>
      <c r="G1551" s="209"/>
    </row>
    <row r="1552" spans="1:7" x14ac:dyDescent="0.25">
      <c r="A1552" s="8">
        <v>2267</v>
      </c>
      <c r="B1552" s="8" t="s">
        <v>3039</v>
      </c>
      <c r="C1552" t="str">
        <f t="shared" si="24"/>
        <v>PMS-Pole2267</v>
      </c>
      <c r="D1552" s="208">
        <v>2.9753038493523398</v>
      </c>
      <c r="E1552" s="197">
        <v>99.096662517426395</v>
      </c>
      <c r="G1552" s="209"/>
    </row>
    <row r="1553" spans="1:7" x14ac:dyDescent="0.25">
      <c r="A1553" s="8">
        <v>2266</v>
      </c>
      <c r="B1553" s="8" t="s">
        <v>3039</v>
      </c>
      <c r="C1553" t="str">
        <f t="shared" si="24"/>
        <v>PMS-Pole2266</v>
      </c>
      <c r="D1553" s="208">
        <v>2.9754087558269502</v>
      </c>
      <c r="E1553" s="197">
        <v>99.096598899883105</v>
      </c>
      <c r="G1553" s="209"/>
    </row>
    <row r="1554" spans="1:7" x14ac:dyDescent="0.25">
      <c r="A1554" s="8">
        <v>2265</v>
      </c>
      <c r="B1554" s="8" t="s">
        <v>3039</v>
      </c>
      <c r="C1554" t="str">
        <f t="shared" si="24"/>
        <v>PMS-Pole2265</v>
      </c>
      <c r="D1554" s="208">
        <v>2.9755197874736301</v>
      </c>
      <c r="E1554" s="197">
        <v>99.096545361198196</v>
      </c>
      <c r="G1554" s="209"/>
    </row>
    <row r="1555" spans="1:7" x14ac:dyDescent="0.25">
      <c r="A1555" s="8">
        <v>2264</v>
      </c>
      <c r="B1555" s="8" t="s">
        <v>3039</v>
      </c>
      <c r="C1555" t="str">
        <f t="shared" si="24"/>
        <v>PMS-Pole2264</v>
      </c>
      <c r="D1555" s="208">
        <v>2.9756500104793302</v>
      </c>
      <c r="E1555" s="197">
        <v>99.096482229950396</v>
      </c>
      <c r="G1555" s="209"/>
    </row>
    <row r="1556" spans="1:7" x14ac:dyDescent="0.25">
      <c r="A1556" s="8">
        <v>2263</v>
      </c>
      <c r="B1556" s="8" t="s">
        <v>3039</v>
      </c>
      <c r="C1556" t="str">
        <f t="shared" si="24"/>
        <v>PMS-Pole2263</v>
      </c>
      <c r="D1556" s="208">
        <v>2.9757737576893701</v>
      </c>
      <c r="E1556" s="197">
        <v>99.096411838903407</v>
      </c>
      <c r="G1556" s="209"/>
    </row>
    <row r="1557" spans="1:7" x14ac:dyDescent="0.25">
      <c r="A1557" s="8">
        <v>2262</v>
      </c>
      <c r="B1557" s="8" t="s">
        <v>3039</v>
      </c>
      <c r="C1557" t="str">
        <f t="shared" si="24"/>
        <v>PMS-Pole2262</v>
      </c>
      <c r="D1557" s="208">
        <v>2.9759005008572998</v>
      </c>
      <c r="E1557" s="197">
        <v>99.096340084627997</v>
      </c>
      <c r="G1557" s="209"/>
    </row>
    <row r="1558" spans="1:7" x14ac:dyDescent="0.25">
      <c r="A1558" s="8">
        <v>2261</v>
      </c>
      <c r="B1558" s="8" t="s">
        <v>3039</v>
      </c>
      <c r="C1558" t="str">
        <f t="shared" si="24"/>
        <v>PMS-Pole2261</v>
      </c>
      <c r="D1558" s="208">
        <v>2.9760543049703201</v>
      </c>
      <c r="E1558" s="197">
        <v>99.096265617438902</v>
      </c>
      <c r="G1558" s="209"/>
    </row>
    <row r="1559" spans="1:7" x14ac:dyDescent="0.25">
      <c r="A1559" s="8">
        <v>2260</v>
      </c>
      <c r="B1559" s="8" t="s">
        <v>3039</v>
      </c>
      <c r="C1559" t="str">
        <f t="shared" si="24"/>
        <v>PMS-Pole2260</v>
      </c>
      <c r="D1559" s="208">
        <v>3.0020592387409799</v>
      </c>
      <c r="E1559" s="197">
        <v>99.101315649436998</v>
      </c>
      <c r="G1559" s="209"/>
    </row>
    <row r="1560" spans="1:7" x14ac:dyDescent="0.25">
      <c r="A1560" s="8">
        <v>2259</v>
      </c>
      <c r="B1560" s="8" t="s">
        <v>3039</v>
      </c>
      <c r="C1560" t="str">
        <f t="shared" si="24"/>
        <v>PMS-Pole2259</v>
      </c>
      <c r="D1560" s="208">
        <v>3.0019424826791399</v>
      </c>
      <c r="E1560" s="197">
        <v>99.101170956722498</v>
      </c>
      <c r="G1560" s="209"/>
    </row>
    <row r="1561" spans="1:7" x14ac:dyDescent="0.25">
      <c r="A1561" s="8">
        <v>2258</v>
      </c>
      <c r="B1561" s="8" t="s">
        <v>3039</v>
      </c>
      <c r="C1561" t="str">
        <f t="shared" si="24"/>
        <v>PMS-Pole2258</v>
      </c>
      <c r="D1561" s="208">
        <v>3.0018330629861101</v>
      </c>
      <c r="E1561" s="197">
        <v>99.101043574556698</v>
      </c>
      <c r="G1561" s="209"/>
    </row>
    <row r="1562" spans="1:7" x14ac:dyDescent="0.25">
      <c r="A1562" s="8">
        <v>2257</v>
      </c>
      <c r="B1562" s="8" t="s">
        <v>3039</v>
      </c>
      <c r="C1562" t="str">
        <f t="shared" si="24"/>
        <v>PMS-Pole2257</v>
      </c>
      <c r="D1562" s="208">
        <v>3.0017279097092699</v>
      </c>
      <c r="E1562" s="197">
        <v>99.100915723297902</v>
      </c>
      <c r="G1562" s="209"/>
    </row>
    <row r="1563" spans="1:7" x14ac:dyDescent="0.25">
      <c r="A1563" s="8">
        <v>2256</v>
      </c>
      <c r="B1563" s="8" t="s">
        <v>3039</v>
      </c>
      <c r="C1563" t="str">
        <f t="shared" si="24"/>
        <v>PMS-Pole2256</v>
      </c>
      <c r="D1563" s="208">
        <v>3.0016168441529598</v>
      </c>
      <c r="E1563" s="197">
        <v>99.100791365137496</v>
      </c>
      <c r="G1563" s="209"/>
    </row>
    <row r="1564" spans="1:7" x14ac:dyDescent="0.25">
      <c r="A1564" s="8">
        <v>2255</v>
      </c>
      <c r="B1564" s="8" t="s">
        <v>3039</v>
      </c>
      <c r="C1564" t="str">
        <f t="shared" si="24"/>
        <v>PMS-Pole2255</v>
      </c>
      <c r="D1564" s="208">
        <v>3.0014805158445599</v>
      </c>
      <c r="E1564" s="197">
        <v>99.100620506352598</v>
      </c>
      <c r="G1564" s="209"/>
    </row>
    <row r="1565" spans="1:7" x14ac:dyDescent="0.25">
      <c r="A1565" s="8">
        <v>2254</v>
      </c>
      <c r="B1565" s="8" t="s">
        <v>3039</v>
      </c>
      <c r="C1565" t="str">
        <f t="shared" si="24"/>
        <v>PMS-Pole2254</v>
      </c>
      <c r="D1565" s="208">
        <v>3.00133495177626</v>
      </c>
      <c r="E1565" s="197">
        <v>99.100461495012098</v>
      </c>
      <c r="G1565" s="209"/>
    </row>
    <row r="1566" spans="1:7" x14ac:dyDescent="0.25">
      <c r="A1566" s="8">
        <v>2253</v>
      </c>
      <c r="B1566" s="8" t="s">
        <v>3039</v>
      </c>
      <c r="C1566" t="str">
        <f t="shared" si="24"/>
        <v>PMS-Pole2253</v>
      </c>
      <c r="D1566" s="208">
        <v>3.0012442984863998</v>
      </c>
      <c r="E1566" s="197">
        <v>99.100356755803304</v>
      </c>
      <c r="G1566" s="209"/>
    </row>
    <row r="1567" spans="1:7" x14ac:dyDescent="0.25">
      <c r="A1567" s="8">
        <v>2252</v>
      </c>
      <c r="B1567" s="8" t="s">
        <v>3039</v>
      </c>
      <c r="C1567" t="str">
        <f t="shared" si="24"/>
        <v>PMS-Pole2252</v>
      </c>
      <c r="D1567" s="208">
        <v>3.00113851459168</v>
      </c>
      <c r="E1567" s="197">
        <v>99.100238055324894</v>
      </c>
      <c r="G1567" s="209"/>
    </row>
    <row r="1568" spans="1:7" x14ac:dyDescent="0.25">
      <c r="A1568" s="8">
        <v>2251</v>
      </c>
      <c r="B1568" s="8" t="s">
        <v>3039</v>
      </c>
      <c r="C1568" t="str">
        <f t="shared" si="24"/>
        <v>PMS-Pole2251</v>
      </c>
      <c r="D1568" s="208">
        <v>3.0010336494965602</v>
      </c>
      <c r="E1568" s="197">
        <v>99.100117831628793</v>
      </c>
      <c r="G1568" s="209"/>
    </row>
    <row r="1569" spans="1:7" x14ac:dyDescent="0.25">
      <c r="A1569" s="8">
        <v>2250</v>
      </c>
      <c r="B1569" s="8" t="s">
        <v>3039</v>
      </c>
      <c r="C1569" t="str">
        <f t="shared" si="24"/>
        <v>PMS-Pole2250</v>
      </c>
      <c r="D1569" s="208">
        <v>3.0008839334112301</v>
      </c>
      <c r="E1569" s="197">
        <v>99.099947258217895</v>
      </c>
      <c r="G1569" s="209"/>
    </row>
    <row r="1570" spans="1:7" x14ac:dyDescent="0.25">
      <c r="A1570" s="8">
        <v>2249</v>
      </c>
      <c r="B1570" s="8" t="s">
        <v>3039</v>
      </c>
      <c r="C1570" t="str">
        <f t="shared" si="24"/>
        <v>PMS-Pole2249</v>
      </c>
      <c r="D1570" s="208">
        <v>3.00074550159579</v>
      </c>
      <c r="E1570" s="197">
        <v>99.099772244481798</v>
      </c>
      <c r="G1570" s="209"/>
    </row>
    <row r="1571" spans="1:7" x14ac:dyDescent="0.25">
      <c r="A1571" s="8">
        <v>2248</v>
      </c>
      <c r="B1571" s="8" t="s">
        <v>3039</v>
      </c>
      <c r="C1571" t="str">
        <f t="shared" si="24"/>
        <v>PMS-Pole2248</v>
      </c>
      <c r="D1571" s="208">
        <v>3.0005543349471502</v>
      </c>
      <c r="E1571" s="197">
        <v>99.099564570062498</v>
      </c>
      <c r="G1571" s="209"/>
    </row>
    <row r="1572" spans="1:7" x14ac:dyDescent="0.25">
      <c r="A1572" s="8">
        <v>2247</v>
      </c>
      <c r="B1572" s="8" t="s">
        <v>3039</v>
      </c>
      <c r="C1572" t="str">
        <f t="shared" si="24"/>
        <v>PMS-Pole2247</v>
      </c>
      <c r="D1572" s="208">
        <v>3.0004153050681199</v>
      </c>
      <c r="E1572" s="197">
        <v>99.099411927398094</v>
      </c>
      <c r="G1572" s="209"/>
    </row>
    <row r="1573" spans="1:7" x14ac:dyDescent="0.25">
      <c r="A1573" s="8">
        <v>2246</v>
      </c>
      <c r="B1573" s="8" t="s">
        <v>3039</v>
      </c>
      <c r="C1573" t="str">
        <f t="shared" si="24"/>
        <v>PMS-Pole2246</v>
      </c>
      <c r="D1573" s="208">
        <v>3.0002570424300501</v>
      </c>
      <c r="E1573" s="197">
        <v>99.099228843256199</v>
      </c>
      <c r="G1573" s="209"/>
    </row>
    <row r="1574" spans="1:7" x14ac:dyDescent="0.25">
      <c r="A1574" s="8">
        <v>2245</v>
      </c>
      <c r="B1574" s="8" t="s">
        <v>3039</v>
      </c>
      <c r="C1574" t="str">
        <f t="shared" si="24"/>
        <v>PMS-Pole2245</v>
      </c>
      <c r="D1574" s="208">
        <v>3.0001141452429798</v>
      </c>
      <c r="E1574" s="197">
        <v>99.099073319194602</v>
      </c>
      <c r="G1574" s="209"/>
    </row>
    <row r="1575" spans="1:7" x14ac:dyDescent="0.25">
      <c r="A1575" s="8">
        <v>2244</v>
      </c>
      <c r="B1575" s="8" t="s">
        <v>3039</v>
      </c>
      <c r="C1575" t="str">
        <f t="shared" si="24"/>
        <v>PMS-Pole2244</v>
      </c>
      <c r="D1575" s="208">
        <v>2.9999456284467199</v>
      </c>
      <c r="E1575" s="197">
        <v>99.098887944945204</v>
      </c>
      <c r="G1575" s="209"/>
    </row>
    <row r="1576" spans="1:7" x14ac:dyDescent="0.25">
      <c r="A1576" s="8">
        <v>2243</v>
      </c>
      <c r="B1576" s="8" t="s">
        <v>3039</v>
      </c>
      <c r="C1576" t="str">
        <f t="shared" si="24"/>
        <v>PMS-Pole2243</v>
      </c>
      <c r="D1576" s="208">
        <v>2.9996792105622898</v>
      </c>
      <c r="E1576" s="197">
        <v>99.098618990969698</v>
      </c>
      <c r="G1576" s="209"/>
    </row>
    <row r="1577" spans="1:7" x14ac:dyDescent="0.25">
      <c r="A1577" s="8">
        <v>2242</v>
      </c>
      <c r="B1577" s="8" t="s">
        <v>3039</v>
      </c>
      <c r="C1577" t="str">
        <f t="shared" si="24"/>
        <v>PMS-Pole2242</v>
      </c>
      <c r="D1577" s="208">
        <v>2.9995156932976901</v>
      </c>
      <c r="E1577" s="197">
        <v>99.098441790449598</v>
      </c>
      <c r="G1577" s="209"/>
    </row>
    <row r="1578" spans="1:7" x14ac:dyDescent="0.25">
      <c r="A1578" s="8">
        <v>2241</v>
      </c>
      <c r="B1578" s="8" t="s">
        <v>3039</v>
      </c>
      <c r="C1578" t="str">
        <f t="shared" si="24"/>
        <v>PMS-Pole2241</v>
      </c>
      <c r="D1578" s="208">
        <v>2.9993881525506301</v>
      </c>
      <c r="E1578" s="197">
        <v>99.098297513233007</v>
      </c>
      <c r="G1578" s="209"/>
    </row>
    <row r="1579" spans="1:7" x14ac:dyDescent="0.25">
      <c r="A1579" s="8">
        <v>2240</v>
      </c>
      <c r="B1579" s="8" t="s">
        <v>3039</v>
      </c>
      <c r="C1579" t="str">
        <f t="shared" si="24"/>
        <v>PMS-Pole2240</v>
      </c>
      <c r="D1579" s="208">
        <v>2.9992695387463302</v>
      </c>
      <c r="E1579" s="197">
        <v>99.098182317231604</v>
      </c>
      <c r="G1579" s="209"/>
    </row>
    <row r="1580" spans="1:7" x14ac:dyDescent="0.25">
      <c r="A1580" s="8">
        <v>2239</v>
      </c>
      <c r="B1580" s="8" t="s">
        <v>3039</v>
      </c>
      <c r="C1580" t="str">
        <f t="shared" si="24"/>
        <v>PMS-Pole2239</v>
      </c>
      <c r="D1580" s="208">
        <v>2.99916731544675</v>
      </c>
      <c r="E1580" s="197">
        <v>99.0980727332539</v>
      </c>
      <c r="G1580" s="209"/>
    </row>
    <row r="1581" spans="1:7" x14ac:dyDescent="0.25">
      <c r="A1581" s="8">
        <v>2238</v>
      </c>
      <c r="B1581" s="8" t="s">
        <v>3039</v>
      </c>
      <c r="C1581" t="str">
        <f t="shared" si="24"/>
        <v>PMS-Pole2238</v>
      </c>
      <c r="D1581" s="208">
        <v>2.99904533299769</v>
      </c>
      <c r="E1581" s="197">
        <v>99.097928581562201</v>
      </c>
      <c r="G1581" s="209"/>
    </row>
    <row r="1582" spans="1:7" x14ac:dyDescent="0.25">
      <c r="A1582" s="8">
        <v>2237</v>
      </c>
      <c r="B1582" s="8" t="s">
        <v>3039</v>
      </c>
      <c r="C1582" t="str">
        <f t="shared" si="24"/>
        <v>PMS-Pole2237</v>
      </c>
      <c r="D1582" s="208">
        <v>2.9988550608832898</v>
      </c>
      <c r="E1582" s="197">
        <v>99.097714808312105</v>
      </c>
      <c r="G1582" s="209"/>
    </row>
    <row r="1583" spans="1:7" x14ac:dyDescent="0.25">
      <c r="A1583" s="8">
        <v>2236</v>
      </c>
      <c r="B1583" s="8" t="s">
        <v>3039</v>
      </c>
      <c r="C1583" t="str">
        <f t="shared" si="24"/>
        <v>PMS-Pole2236</v>
      </c>
      <c r="D1583" s="208">
        <v>2.9986778119960702</v>
      </c>
      <c r="E1583" s="197">
        <v>99.097540584702102</v>
      </c>
      <c r="G1583" s="209"/>
    </row>
    <row r="1584" spans="1:7" x14ac:dyDescent="0.25">
      <c r="A1584" s="8">
        <v>2235</v>
      </c>
      <c r="B1584" s="8" t="s">
        <v>3039</v>
      </c>
      <c r="C1584" t="str">
        <f t="shared" si="24"/>
        <v>PMS-Pole2235</v>
      </c>
      <c r="D1584" s="208">
        <v>2.9985054242942999</v>
      </c>
      <c r="E1584" s="197">
        <v>99.097352540500395</v>
      </c>
      <c r="G1584" s="209"/>
    </row>
    <row r="1585" spans="1:7" x14ac:dyDescent="0.25">
      <c r="A1585" s="8">
        <v>2234</v>
      </c>
      <c r="B1585" s="8" t="s">
        <v>3039</v>
      </c>
      <c r="C1585" t="str">
        <f t="shared" si="24"/>
        <v>PMS-Pole2234</v>
      </c>
      <c r="D1585" s="208">
        <v>2.9983745903543602</v>
      </c>
      <c r="E1585" s="197">
        <v>99.097220896508802</v>
      </c>
      <c r="G1585" s="209"/>
    </row>
    <row r="1586" spans="1:7" x14ac:dyDescent="0.25">
      <c r="A1586" s="8">
        <v>2233</v>
      </c>
      <c r="B1586" s="8" t="s">
        <v>3039</v>
      </c>
      <c r="C1586" t="str">
        <f t="shared" si="24"/>
        <v>PMS-Pole2233</v>
      </c>
      <c r="D1586" s="208">
        <v>2.99825256417668</v>
      </c>
      <c r="E1586" s="197">
        <v>99.097091611590002</v>
      </c>
      <c r="G1586" s="209"/>
    </row>
    <row r="1587" spans="1:7" x14ac:dyDescent="0.25">
      <c r="A1587" s="8">
        <v>2232</v>
      </c>
      <c r="B1587" s="8" t="s">
        <v>3039</v>
      </c>
      <c r="C1587" t="str">
        <f t="shared" si="24"/>
        <v>PMS-Pole2232</v>
      </c>
      <c r="D1587" s="208">
        <v>2.9980969059925502</v>
      </c>
      <c r="E1587" s="197">
        <v>99.096926058704</v>
      </c>
      <c r="G1587" s="209"/>
    </row>
    <row r="1588" spans="1:7" x14ac:dyDescent="0.25">
      <c r="A1588" s="8">
        <v>2231</v>
      </c>
      <c r="B1588" s="8" t="s">
        <v>3039</v>
      </c>
      <c r="C1588" t="str">
        <f t="shared" si="24"/>
        <v>PMS-Pole2231</v>
      </c>
      <c r="D1588" s="208">
        <v>2.99790738842947</v>
      </c>
      <c r="E1588" s="197">
        <v>99.096697304260005</v>
      </c>
      <c r="G1588" s="209"/>
    </row>
    <row r="1589" spans="1:7" x14ac:dyDescent="0.25">
      <c r="A1589" s="8">
        <v>2230</v>
      </c>
      <c r="B1589" s="8" t="s">
        <v>3039</v>
      </c>
      <c r="C1589" t="str">
        <f t="shared" si="24"/>
        <v>PMS-Pole2230</v>
      </c>
      <c r="D1589" s="208">
        <v>2.9977373473898901</v>
      </c>
      <c r="E1589" s="197">
        <v>99.096509759133696</v>
      </c>
      <c r="G1589" s="209"/>
    </row>
    <row r="1590" spans="1:7" x14ac:dyDescent="0.25">
      <c r="A1590" s="8">
        <v>2229</v>
      </c>
      <c r="B1590" s="8" t="s">
        <v>3039</v>
      </c>
      <c r="C1590" t="str">
        <f t="shared" si="24"/>
        <v>PMS-Pole2229</v>
      </c>
      <c r="D1590" s="208">
        <v>2.9975910129884999</v>
      </c>
      <c r="E1590" s="197">
        <v>99.096322408996002</v>
      </c>
      <c r="G1590" s="209"/>
    </row>
    <row r="1591" spans="1:7" x14ac:dyDescent="0.25">
      <c r="A1591" s="8">
        <v>2228</v>
      </c>
      <c r="B1591" s="8" t="s">
        <v>3039</v>
      </c>
      <c r="C1591" t="str">
        <f t="shared" si="24"/>
        <v>PMS-Pole2228</v>
      </c>
      <c r="D1591" s="208">
        <v>2.9974417238501401</v>
      </c>
      <c r="E1591" s="197">
        <v>99.096155714762801</v>
      </c>
      <c r="G1591" s="209"/>
    </row>
    <row r="1592" spans="1:7" x14ac:dyDescent="0.25">
      <c r="A1592" s="8">
        <v>2227</v>
      </c>
      <c r="B1592" s="8" t="s">
        <v>3039</v>
      </c>
      <c r="C1592" t="str">
        <f t="shared" si="24"/>
        <v>PMS-Pole2227</v>
      </c>
      <c r="D1592" s="208">
        <v>2.9972953820183399</v>
      </c>
      <c r="E1592" s="197">
        <v>99.095998804472899</v>
      </c>
      <c r="G1592" s="209"/>
    </row>
    <row r="1593" spans="1:7" x14ac:dyDescent="0.25">
      <c r="A1593" s="8">
        <v>2226</v>
      </c>
      <c r="B1593" s="8" t="s">
        <v>3039</v>
      </c>
      <c r="C1593" t="str">
        <f t="shared" si="24"/>
        <v>PMS-Pole2226</v>
      </c>
      <c r="D1593" s="208">
        <v>2.9971630833797702</v>
      </c>
      <c r="E1593" s="197">
        <v>99.095832768746305</v>
      </c>
      <c r="G1593" s="209"/>
    </row>
    <row r="1594" spans="1:7" x14ac:dyDescent="0.25">
      <c r="A1594" s="8">
        <v>2225</v>
      </c>
      <c r="B1594" s="8" t="s">
        <v>3039</v>
      </c>
      <c r="C1594" t="str">
        <f t="shared" si="24"/>
        <v>PMS-Pole2225</v>
      </c>
      <c r="D1594" s="208">
        <v>2.9970287415026902</v>
      </c>
      <c r="E1594" s="197">
        <v>99.095686456314297</v>
      </c>
      <c r="G1594" s="209"/>
    </row>
    <row r="1595" spans="1:7" x14ac:dyDescent="0.25">
      <c r="A1595" s="8">
        <v>2224</v>
      </c>
      <c r="B1595" s="8" t="s">
        <v>3039</v>
      </c>
      <c r="C1595" t="str">
        <f t="shared" si="24"/>
        <v>PMS-Pole2224</v>
      </c>
      <c r="D1595" s="208">
        <v>2.9968781301823699</v>
      </c>
      <c r="E1595" s="197">
        <v>99.095517206712699</v>
      </c>
      <c r="G1595" s="209"/>
    </row>
    <row r="1596" spans="1:7" x14ac:dyDescent="0.25">
      <c r="A1596" s="8">
        <v>2223</v>
      </c>
      <c r="B1596" s="8" t="s">
        <v>3039</v>
      </c>
      <c r="C1596" t="str">
        <f t="shared" si="24"/>
        <v>PMS-Pole2223</v>
      </c>
      <c r="D1596" s="208">
        <v>2.9967288863886399</v>
      </c>
      <c r="E1596" s="197">
        <v>99.095352306486305</v>
      </c>
      <c r="G1596" s="209"/>
    </row>
    <row r="1597" spans="1:7" x14ac:dyDescent="0.25">
      <c r="A1597" s="8">
        <v>2222</v>
      </c>
      <c r="B1597" s="8" t="s">
        <v>3039</v>
      </c>
      <c r="C1597" t="str">
        <f t="shared" si="24"/>
        <v>PMS-Pole2222</v>
      </c>
      <c r="D1597" s="208">
        <v>2.9965464816776999</v>
      </c>
      <c r="E1597" s="197">
        <v>99.095153788792999</v>
      </c>
      <c r="G1597" s="209"/>
    </row>
    <row r="1598" spans="1:7" x14ac:dyDescent="0.25">
      <c r="A1598" s="8">
        <v>2221</v>
      </c>
      <c r="B1598" s="8" t="s">
        <v>3039</v>
      </c>
      <c r="C1598" t="str">
        <f t="shared" si="24"/>
        <v>PMS-Pole2221</v>
      </c>
      <c r="D1598" s="208">
        <v>2.9964352214485701</v>
      </c>
      <c r="E1598" s="197">
        <v>99.095024049274599</v>
      </c>
      <c r="G1598" s="209"/>
    </row>
    <row r="1599" spans="1:7" x14ac:dyDescent="0.25">
      <c r="A1599" s="8">
        <v>2220</v>
      </c>
      <c r="B1599" s="8" t="s">
        <v>3039</v>
      </c>
      <c r="C1599" t="str">
        <f t="shared" si="24"/>
        <v>PMS-Pole2220</v>
      </c>
      <c r="D1599" s="208">
        <v>2.99631857935531</v>
      </c>
      <c r="E1599" s="197">
        <v>99.094899662043602</v>
      </c>
      <c r="G1599" s="209"/>
    </row>
    <row r="1600" spans="1:7" x14ac:dyDescent="0.25">
      <c r="A1600" s="8">
        <v>2219</v>
      </c>
      <c r="B1600" s="8" t="s">
        <v>3039</v>
      </c>
      <c r="C1600" t="str">
        <f t="shared" si="24"/>
        <v>PMS-Pole2219</v>
      </c>
      <c r="D1600" s="208">
        <v>2.9962180527359599</v>
      </c>
      <c r="E1600" s="197">
        <v>99.094778693460697</v>
      </c>
      <c r="G1600" s="209"/>
    </row>
    <row r="1601" spans="1:7" x14ac:dyDescent="0.25">
      <c r="A1601" s="8">
        <v>2218</v>
      </c>
      <c r="B1601" s="8" t="s">
        <v>3039</v>
      </c>
      <c r="C1601" t="str">
        <f t="shared" si="24"/>
        <v>PMS-Pole2218</v>
      </c>
      <c r="D1601" s="208">
        <v>2.9961200199318201</v>
      </c>
      <c r="E1601" s="197">
        <v>99.094666561381302</v>
      </c>
      <c r="G1601" s="209"/>
    </row>
    <row r="1602" spans="1:7" x14ac:dyDescent="0.25">
      <c r="A1602" s="8">
        <v>2217</v>
      </c>
      <c r="B1602" s="8" t="s">
        <v>3039</v>
      </c>
      <c r="C1602" t="str">
        <f t="shared" ref="C1602:C1665" si="25">B1602 &amp; "-Pole" &amp; A1602</f>
        <v>PMS-Pole2217</v>
      </c>
      <c r="D1602" s="208">
        <v>2.99602252125616</v>
      </c>
      <c r="E1602" s="197">
        <v>99.094547214667699</v>
      </c>
      <c r="G1602" s="209"/>
    </row>
    <row r="1603" spans="1:7" x14ac:dyDescent="0.25">
      <c r="A1603" s="8">
        <v>2216</v>
      </c>
      <c r="B1603" s="8" t="s">
        <v>3039</v>
      </c>
      <c r="C1603" t="str">
        <f t="shared" si="25"/>
        <v>PMS-Pole2216</v>
      </c>
      <c r="D1603" s="208">
        <v>2.9958961288781598</v>
      </c>
      <c r="E1603" s="197">
        <v>99.094411344536894</v>
      </c>
      <c r="G1603" s="209"/>
    </row>
    <row r="1604" spans="1:7" x14ac:dyDescent="0.25">
      <c r="A1604" s="8">
        <v>2215</v>
      </c>
      <c r="B1604" s="8" t="s">
        <v>3039</v>
      </c>
      <c r="C1604" t="str">
        <f t="shared" si="25"/>
        <v>PMS-Pole2215</v>
      </c>
      <c r="D1604" s="208">
        <v>2.9958294573423001</v>
      </c>
      <c r="E1604" s="197">
        <v>99.094318118940905</v>
      </c>
      <c r="G1604" s="209"/>
    </row>
    <row r="1605" spans="1:7" x14ac:dyDescent="0.25">
      <c r="A1605" s="8">
        <v>2214</v>
      </c>
      <c r="B1605" s="8" t="s">
        <v>3039</v>
      </c>
      <c r="C1605" t="str">
        <f t="shared" si="25"/>
        <v>PMS-Pole2214</v>
      </c>
      <c r="D1605" s="208">
        <v>2.9956742891019901</v>
      </c>
      <c r="E1605" s="197">
        <v>99.094482158467102</v>
      </c>
      <c r="G1605" s="209"/>
    </row>
    <row r="1606" spans="1:7" x14ac:dyDescent="0.25">
      <c r="A1606" s="8">
        <v>2213</v>
      </c>
      <c r="B1606" s="8" t="s">
        <v>3039</v>
      </c>
      <c r="C1606" t="str">
        <f t="shared" si="25"/>
        <v>PMS-Pole2213</v>
      </c>
      <c r="D1606" s="208">
        <v>2.9955342093383002</v>
      </c>
      <c r="E1606" s="197">
        <v>99.094622668135599</v>
      </c>
      <c r="G1606" s="209"/>
    </row>
    <row r="1607" spans="1:7" x14ac:dyDescent="0.25">
      <c r="A1607" s="8">
        <v>2212</v>
      </c>
      <c r="B1607" s="8" t="s">
        <v>3039</v>
      </c>
      <c r="C1607" t="str">
        <f t="shared" si="25"/>
        <v>PMS-Pole2212</v>
      </c>
      <c r="D1607" s="208">
        <v>2.9953800028897999</v>
      </c>
      <c r="E1607" s="197">
        <v>99.094773956685799</v>
      </c>
      <c r="G1607" s="209"/>
    </row>
    <row r="1608" spans="1:7" x14ac:dyDescent="0.25">
      <c r="A1608" s="8">
        <v>2211</v>
      </c>
      <c r="B1608" s="8" t="s">
        <v>3039</v>
      </c>
      <c r="C1608" t="str">
        <f t="shared" si="25"/>
        <v>PMS-Pole2211</v>
      </c>
      <c r="D1608" s="208">
        <v>2.9951856027334198</v>
      </c>
      <c r="E1608" s="197">
        <v>99.094963112089403</v>
      </c>
      <c r="G1608" s="209"/>
    </row>
    <row r="1609" spans="1:7" x14ac:dyDescent="0.25">
      <c r="A1609" s="8">
        <v>2210</v>
      </c>
      <c r="B1609" s="8" t="s">
        <v>3039</v>
      </c>
      <c r="C1609" t="str">
        <f t="shared" si="25"/>
        <v>PMS-Pole2210</v>
      </c>
      <c r="D1609" s="208">
        <v>2.9950363600911301</v>
      </c>
      <c r="E1609" s="197">
        <v>99.095114150423896</v>
      </c>
      <c r="G1609" s="209"/>
    </row>
    <row r="1610" spans="1:7" x14ac:dyDescent="0.25">
      <c r="A1610" s="8">
        <v>2209</v>
      </c>
      <c r="B1610" s="8" t="s">
        <v>3039</v>
      </c>
      <c r="C1610" t="str">
        <f t="shared" si="25"/>
        <v>PMS-Pole2209</v>
      </c>
      <c r="D1610" s="208">
        <v>2.9948516532721801</v>
      </c>
      <c r="E1610" s="197">
        <v>99.0952967704428</v>
      </c>
      <c r="G1610" s="209"/>
    </row>
    <row r="1611" spans="1:7" x14ac:dyDescent="0.25">
      <c r="A1611" s="8">
        <v>2208</v>
      </c>
      <c r="B1611" s="8" t="s">
        <v>3039</v>
      </c>
      <c r="C1611" t="str">
        <f t="shared" si="25"/>
        <v>PMS-Pole2208</v>
      </c>
      <c r="D1611" s="208">
        <v>2.9947300967700801</v>
      </c>
      <c r="E1611" s="197">
        <v>99.095415401543903</v>
      </c>
      <c r="G1611" s="209"/>
    </row>
    <row r="1612" spans="1:7" x14ac:dyDescent="0.25">
      <c r="A1612" s="8">
        <v>2207</v>
      </c>
      <c r="B1612" s="8" t="s">
        <v>3039</v>
      </c>
      <c r="C1612" t="str">
        <f t="shared" si="25"/>
        <v>PMS-Pole2207</v>
      </c>
      <c r="D1612" s="208">
        <v>2.99462540423283</v>
      </c>
      <c r="E1612" s="197">
        <v>99.095523294239896</v>
      </c>
      <c r="G1612" s="209"/>
    </row>
    <row r="1613" spans="1:7" x14ac:dyDescent="0.25">
      <c r="A1613" s="8">
        <v>2206</v>
      </c>
      <c r="B1613" s="8" t="s">
        <v>3039</v>
      </c>
      <c r="C1613" t="str">
        <f t="shared" si="25"/>
        <v>PMS-Pole2206</v>
      </c>
      <c r="D1613" s="208">
        <v>2.9944916241958799</v>
      </c>
      <c r="E1613" s="197">
        <v>99.095658436869996</v>
      </c>
      <c r="G1613" s="209"/>
    </row>
    <row r="1614" spans="1:7" x14ac:dyDescent="0.25">
      <c r="A1614" s="8">
        <v>2205</v>
      </c>
      <c r="B1614" s="8" t="s">
        <v>3039</v>
      </c>
      <c r="C1614" t="str">
        <f t="shared" si="25"/>
        <v>PMS-Pole2205</v>
      </c>
      <c r="D1614" s="208">
        <v>2.9943811151223598</v>
      </c>
      <c r="E1614" s="197">
        <v>99.095775484502198</v>
      </c>
      <c r="G1614" s="209"/>
    </row>
    <row r="1615" spans="1:7" x14ac:dyDescent="0.25">
      <c r="A1615" s="8">
        <v>2204</v>
      </c>
      <c r="B1615" s="8" t="s">
        <v>3039</v>
      </c>
      <c r="C1615" t="str">
        <f t="shared" si="25"/>
        <v>PMS-Pole2204</v>
      </c>
      <c r="D1615" s="208">
        <v>2.9942816385115498</v>
      </c>
      <c r="E1615" s="197">
        <v>99.095886074412704</v>
      </c>
      <c r="G1615" s="209"/>
    </row>
    <row r="1616" spans="1:7" x14ac:dyDescent="0.25">
      <c r="A1616" s="8">
        <v>2203</v>
      </c>
      <c r="B1616" s="8" t="s">
        <v>3039</v>
      </c>
      <c r="C1616" t="str">
        <f t="shared" si="25"/>
        <v>PMS-Pole2203</v>
      </c>
      <c r="D1616" s="208">
        <v>2.9942173184360699</v>
      </c>
      <c r="E1616" s="197">
        <v>99.095955829371704</v>
      </c>
      <c r="G1616" s="209"/>
    </row>
    <row r="1617" spans="1:7" x14ac:dyDescent="0.25">
      <c r="A1617" s="8">
        <v>2202</v>
      </c>
      <c r="B1617" s="8" t="s">
        <v>3039</v>
      </c>
      <c r="C1617" t="str">
        <f t="shared" si="25"/>
        <v>PMS-Pole2202</v>
      </c>
      <c r="D1617" s="208">
        <v>2.9941338605291299</v>
      </c>
      <c r="E1617" s="197">
        <v>99.096050484549195</v>
      </c>
      <c r="G1617" s="209"/>
    </row>
    <row r="1618" spans="1:7" x14ac:dyDescent="0.25">
      <c r="A1618" s="8">
        <v>2201</v>
      </c>
      <c r="B1618" s="8" t="s">
        <v>3039</v>
      </c>
      <c r="C1618" t="str">
        <f t="shared" si="25"/>
        <v>PMS-Pole2201</v>
      </c>
      <c r="D1618" s="208">
        <v>2.99406456185659</v>
      </c>
      <c r="E1618" s="197">
        <v>99.096120250102004</v>
      </c>
      <c r="G1618" s="209"/>
    </row>
    <row r="1619" spans="1:7" x14ac:dyDescent="0.25">
      <c r="A1619" s="8">
        <v>2200</v>
      </c>
      <c r="B1619" s="8" t="s">
        <v>3039</v>
      </c>
      <c r="C1619" t="str">
        <f t="shared" si="25"/>
        <v>PMS-Pole2200</v>
      </c>
      <c r="D1619" s="208">
        <v>2.9940022054191102</v>
      </c>
      <c r="E1619" s="197">
        <v>99.096183188917294</v>
      </c>
      <c r="G1619" s="209"/>
    </row>
    <row r="1620" spans="1:7" x14ac:dyDescent="0.25">
      <c r="A1620" s="8">
        <v>2199</v>
      </c>
      <c r="B1620" s="8" t="s">
        <v>3039</v>
      </c>
      <c r="C1620" t="str">
        <f t="shared" si="25"/>
        <v>PMS-Pole2199</v>
      </c>
      <c r="D1620" s="208">
        <v>2.99390525985135</v>
      </c>
      <c r="E1620" s="197">
        <v>99.096271955004596</v>
      </c>
      <c r="G1620" s="209"/>
    </row>
    <row r="1621" spans="1:7" x14ac:dyDescent="0.25">
      <c r="A1621" s="8">
        <v>2198</v>
      </c>
      <c r="B1621" s="8" t="s">
        <v>3039</v>
      </c>
      <c r="C1621" t="str">
        <f t="shared" si="25"/>
        <v>PMS-Pole2198</v>
      </c>
      <c r="D1621" s="208">
        <v>2.9938206451579399</v>
      </c>
      <c r="E1621" s="197">
        <v>99.096345923089601</v>
      </c>
      <c r="G1621" s="209"/>
    </row>
    <row r="1622" spans="1:7" x14ac:dyDescent="0.25">
      <c r="A1622" s="8">
        <v>2197</v>
      </c>
      <c r="B1622" s="8" t="s">
        <v>3039</v>
      </c>
      <c r="C1622" t="str">
        <f t="shared" si="25"/>
        <v>PMS-Pole2197</v>
      </c>
      <c r="D1622" s="208">
        <v>2.9937566199452301</v>
      </c>
      <c r="E1622" s="197">
        <v>99.096400850564393</v>
      </c>
      <c r="G1622" s="209"/>
    </row>
    <row r="1623" spans="1:7" x14ac:dyDescent="0.25">
      <c r="A1623" s="8">
        <v>2196</v>
      </c>
      <c r="B1623" s="8" t="s">
        <v>3039</v>
      </c>
      <c r="C1623" t="str">
        <f t="shared" si="25"/>
        <v>PMS-Pole2196</v>
      </c>
      <c r="D1623" s="208">
        <v>2.9936719517645201</v>
      </c>
      <c r="E1623" s="197">
        <v>99.096486385354098</v>
      </c>
      <c r="G1623" s="209"/>
    </row>
    <row r="1624" spans="1:7" x14ac:dyDescent="0.25">
      <c r="A1624" s="8">
        <v>2195</v>
      </c>
      <c r="B1624" s="8" t="s">
        <v>3039</v>
      </c>
      <c r="C1624" t="str">
        <f t="shared" si="25"/>
        <v>PMS-Pole2195</v>
      </c>
      <c r="D1624" s="208">
        <v>2.9935943806727798</v>
      </c>
      <c r="E1624" s="197">
        <v>99.096557996168499</v>
      </c>
      <c r="G1624" s="209"/>
    </row>
    <row r="1625" spans="1:7" x14ac:dyDescent="0.25">
      <c r="A1625" s="8">
        <v>2194</v>
      </c>
      <c r="B1625" s="8" t="s">
        <v>3039</v>
      </c>
      <c r="C1625" t="str">
        <f t="shared" si="25"/>
        <v>PMS-Pole2194</v>
      </c>
      <c r="D1625" s="208">
        <v>2.9935143758226501</v>
      </c>
      <c r="E1625" s="197">
        <v>99.096637115670305</v>
      </c>
      <c r="G1625" s="209"/>
    </row>
    <row r="1626" spans="1:7" x14ac:dyDescent="0.25">
      <c r="A1626" s="8">
        <v>2193</v>
      </c>
      <c r="B1626" s="8" t="s">
        <v>3039</v>
      </c>
      <c r="C1626" t="str">
        <f t="shared" si="25"/>
        <v>PMS-Pole2193</v>
      </c>
      <c r="D1626" s="208">
        <v>2.9934297093842601</v>
      </c>
      <c r="E1626" s="197">
        <v>99.096715929927996</v>
      </c>
      <c r="G1626" s="209"/>
    </row>
    <row r="1627" spans="1:7" x14ac:dyDescent="0.25">
      <c r="A1627" s="8">
        <v>2192</v>
      </c>
      <c r="B1627" s="8" t="s">
        <v>3039</v>
      </c>
      <c r="C1627" t="str">
        <f t="shared" si="25"/>
        <v>PMS-Pole2192</v>
      </c>
      <c r="D1627" s="208">
        <v>2.99336456748305</v>
      </c>
      <c r="E1627" s="197">
        <v>99.096785509925596</v>
      </c>
      <c r="G1627" s="209"/>
    </row>
    <row r="1628" spans="1:7" x14ac:dyDescent="0.25">
      <c r="A1628" s="8">
        <v>2191</v>
      </c>
      <c r="B1628" s="8" t="s">
        <v>3039</v>
      </c>
      <c r="C1628" t="str">
        <f t="shared" si="25"/>
        <v>PMS-Pole2191</v>
      </c>
      <c r="D1628" s="208">
        <v>2.99329374636079</v>
      </c>
      <c r="E1628" s="197">
        <v>99.096857596736896</v>
      </c>
      <c r="G1628" s="209"/>
    </row>
    <row r="1629" spans="1:7" x14ac:dyDescent="0.25">
      <c r="A1629" s="8">
        <v>2190</v>
      </c>
      <c r="B1629" s="8" t="s">
        <v>3039</v>
      </c>
      <c r="C1629" t="str">
        <f t="shared" si="25"/>
        <v>PMS-Pole2190</v>
      </c>
      <c r="D1629" s="208">
        <v>2.99323525581709</v>
      </c>
      <c r="E1629" s="197">
        <v>99.096912972567694</v>
      </c>
      <c r="G1629" s="209"/>
    </row>
    <row r="1630" spans="1:7" x14ac:dyDescent="0.25">
      <c r="A1630" s="8">
        <v>2189</v>
      </c>
      <c r="B1630" s="8" t="s">
        <v>3039</v>
      </c>
      <c r="C1630" t="str">
        <f t="shared" si="25"/>
        <v>PMS-Pole2189</v>
      </c>
      <c r="D1630" s="208">
        <v>2.9931607848269901</v>
      </c>
      <c r="E1630" s="197">
        <v>99.096987933413104</v>
      </c>
      <c r="G1630" s="209"/>
    </row>
    <row r="1631" spans="1:7" x14ac:dyDescent="0.25">
      <c r="A1631" s="8">
        <v>2188</v>
      </c>
      <c r="B1631" s="8" t="s">
        <v>3039</v>
      </c>
      <c r="C1631" t="str">
        <f t="shared" si="25"/>
        <v>PMS-Pole2188</v>
      </c>
      <c r="D1631" s="208">
        <v>2.99310537676666</v>
      </c>
      <c r="E1631" s="197">
        <v>99.097050574704596</v>
      </c>
      <c r="G1631" s="209"/>
    </row>
    <row r="1632" spans="1:7" x14ac:dyDescent="0.25">
      <c r="A1632" s="8">
        <v>2187</v>
      </c>
      <c r="B1632" s="8" t="s">
        <v>3039</v>
      </c>
      <c r="C1632" t="str">
        <f t="shared" si="25"/>
        <v>PMS-Pole2187</v>
      </c>
      <c r="D1632" s="208">
        <v>2.99304598559003</v>
      </c>
      <c r="E1632" s="197">
        <v>99.097103440287199</v>
      </c>
      <c r="G1632" s="209"/>
    </row>
    <row r="1633" spans="1:7" x14ac:dyDescent="0.25">
      <c r="A1633" s="8">
        <v>2186</v>
      </c>
      <c r="B1633" s="8" t="s">
        <v>3039</v>
      </c>
      <c r="C1633" t="str">
        <f t="shared" si="25"/>
        <v>PMS-Pole2186</v>
      </c>
      <c r="D1633" s="208">
        <v>2.9929835684245099</v>
      </c>
      <c r="E1633" s="197">
        <v>99.097172223017594</v>
      </c>
      <c r="G1633" s="209"/>
    </row>
    <row r="1634" spans="1:7" x14ac:dyDescent="0.25">
      <c r="A1634" s="8">
        <v>2185</v>
      </c>
      <c r="B1634" s="8" t="s">
        <v>3039</v>
      </c>
      <c r="C1634" t="str">
        <f t="shared" si="25"/>
        <v>PMS-Pole2185</v>
      </c>
      <c r="D1634" s="208">
        <v>2.9929190766919902</v>
      </c>
      <c r="E1634" s="197">
        <v>99.097236879644299</v>
      </c>
      <c r="G1634" s="209"/>
    </row>
    <row r="1635" spans="1:7" x14ac:dyDescent="0.25">
      <c r="A1635" s="8">
        <v>2184</v>
      </c>
      <c r="B1635" s="8" t="s">
        <v>3039</v>
      </c>
      <c r="C1635" t="str">
        <f t="shared" si="25"/>
        <v>PMS-Pole2184</v>
      </c>
      <c r="D1635" s="208">
        <v>2.99286111349004</v>
      </c>
      <c r="E1635" s="197">
        <v>99.097301880063597</v>
      </c>
      <c r="G1635" s="209"/>
    </row>
    <row r="1636" spans="1:7" x14ac:dyDescent="0.25">
      <c r="A1636" s="8">
        <v>2183</v>
      </c>
      <c r="B1636" s="8" t="s">
        <v>3039</v>
      </c>
      <c r="C1636" t="str">
        <f t="shared" si="25"/>
        <v>PMS-Pole2183</v>
      </c>
      <c r="D1636" s="208">
        <v>2.9927600641877499</v>
      </c>
      <c r="E1636" s="197">
        <v>99.097315170103897</v>
      </c>
      <c r="G1636" s="209"/>
    </row>
    <row r="1637" spans="1:7" x14ac:dyDescent="0.25">
      <c r="A1637" s="8">
        <v>2182</v>
      </c>
      <c r="B1637" s="8" t="s">
        <v>3039</v>
      </c>
      <c r="C1637" t="str">
        <f t="shared" si="25"/>
        <v>PMS-Pole2182</v>
      </c>
      <c r="D1637" s="208">
        <v>2.9926776101521702</v>
      </c>
      <c r="E1637" s="197">
        <v>99.097253785899497</v>
      </c>
      <c r="G1637" s="209"/>
    </row>
    <row r="1638" spans="1:7" x14ac:dyDescent="0.25">
      <c r="A1638" s="8">
        <v>2181</v>
      </c>
      <c r="B1638" s="8" t="s">
        <v>3039</v>
      </c>
      <c r="C1638" t="str">
        <f t="shared" si="25"/>
        <v>PMS-Pole2181</v>
      </c>
      <c r="D1638" s="208">
        <v>2.9926296421218002</v>
      </c>
      <c r="E1638" s="197">
        <v>99.097201762045401</v>
      </c>
      <c r="G1638" s="209"/>
    </row>
    <row r="1639" spans="1:7" x14ac:dyDescent="0.25">
      <c r="A1639" s="8">
        <v>2180</v>
      </c>
      <c r="B1639" s="8" t="s">
        <v>3039</v>
      </c>
      <c r="C1639" t="str">
        <f t="shared" si="25"/>
        <v>PMS-Pole2180</v>
      </c>
      <c r="D1639" s="208">
        <v>2.9925752222508701</v>
      </c>
      <c r="E1639" s="197">
        <v>99.097151062487796</v>
      </c>
      <c r="G1639" s="209"/>
    </row>
    <row r="1640" spans="1:7" x14ac:dyDescent="0.25">
      <c r="A1640" s="8">
        <v>2179</v>
      </c>
      <c r="B1640" s="8" t="s">
        <v>3039</v>
      </c>
      <c r="C1640" t="str">
        <f t="shared" si="25"/>
        <v>PMS-Pole2179</v>
      </c>
      <c r="D1640" s="208">
        <v>2.9925225469643499</v>
      </c>
      <c r="E1640" s="197">
        <v>99.097101485177205</v>
      </c>
      <c r="G1640" s="209"/>
    </row>
    <row r="1641" spans="1:7" x14ac:dyDescent="0.25">
      <c r="A1641" s="8">
        <v>2178</v>
      </c>
      <c r="B1641" s="8" t="s">
        <v>3039</v>
      </c>
      <c r="C1641" t="str">
        <f t="shared" si="25"/>
        <v>PMS-Pole2178</v>
      </c>
      <c r="D1641" s="208">
        <v>2.9924632455910198</v>
      </c>
      <c r="E1641" s="197">
        <v>99.097046326863705</v>
      </c>
      <c r="G1641" s="209"/>
    </row>
    <row r="1642" spans="1:7" x14ac:dyDescent="0.25">
      <c r="A1642" s="8">
        <v>2177</v>
      </c>
      <c r="B1642" s="8" t="s">
        <v>3039</v>
      </c>
      <c r="C1642" t="str">
        <f t="shared" si="25"/>
        <v>PMS-Pole2177</v>
      </c>
      <c r="D1642" s="208">
        <v>2.99240676309502</v>
      </c>
      <c r="E1642" s="197">
        <v>99.096987999187107</v>
      </c>
      <c r="G1642" s="209"/>
    </row>
    <row r="1643" spans="1:7" x14ac:dyDescent="0.25">
      <c r="A1643" s="8">
        <v>2176</v>
      </c>
      <c r="B1643" s="8" t="s">
        <v>3039</v>
      </c>
      <c r="C1643" t="str">
        <f t="shared" si="25"/>
        <v>PMS-Pole2176</v>
      </c>
      <c r="D1643" s="208">
        <v>2.99234568484985</v>
      </c>
      <c r="E1643" s="197">
        <v>99.096925731520301</v>
      </c>
      <c r="G1643" s="209"/>
    </row>
    <row r="1644" spans="1:7" x14ac:dyDescent="0.25">
      <c r="A1644" s="8">
        <v>2175</v>
      </c>
      <c r="B1644" s="8" t="s">
        <v>3039</v>
      </c>
      <c r="C1644" t="str">
        <f t="shared" si="25"/>
        <v>PMS-Pole2175</v>
      </c>
      <c r="D1644" s="208">
        <v>2.9923031655082202</v>
      </c>
      <c r="E1644" s="197">
        <v>99.096881339785298</v>
      </c>
      <c r="G1644" s="209"/>
    </row>
    <row r="1645" spans="1:7" x14ac:dyDescent="0.25">
      <c r="A1645" s="8">
        <v>2174</v>
      </c>
      <c r="B1645" s="8" t="s">
        <v>3039</v>
      </c>
      <c r="C1645" t="str">
        <f t="shared" si="25"/>
        <v>PMS-Pole2174</v>
      </c>
      <c r="D1645" s="208">
        <v>2.9922485435692199</v>
      </c>
      <c r="E1645" s="197">
        <v>99.096828053794496</v>
      </c>
      <c r="G1645" s="209"/>
    </row>
    <row r="1646" spans="1:7" x14ac:dyDescent="0.25">
      <c r="A1646" s="8">
        <v>2173</v>
      </c>
      <c r="B1646" s="8" t="s">
        <v>3039</v>
      </c>
      <c r="C1646" t="str">
        <f t="shared" si="25"/>
        <v>PMS-Pole2173</v>
      </c>
      <c r="D1646" s="208">
        <v>2.9921873331810001</v>
      </c>
      <c r="E1646" s="197">
        <v>99.096768166454197</v>
      </c>
      <c r="G1646" s="209"/>
    </row>
    <row r="1647" spans="1:7" x14ac:dyDescent="0.25">
      <c r="A1647" s="8">
        <v>2172</v>
      </c>
      <c r="B1647" s="8" t="s">
        <v>3039</v>
      </c>
      <c r="C1647" t="str">
        <f t="shared" si="25"/>
        <v>PMS-Pole2172</v>
      </c>
      <c r="D1647" s="208">
        <v>2.99210484902247</v>
      </c>
      <c r="E1647" s="197">
        <v>99.096686103467107</v>
      </c>
      <c r="G1647" s="209"/>
    </row>
    <row r="1648" spans="1:7" x14ac:dyDescent="0.25">
      <c r="A1648" s="8">
        <v>2171</v>
      </c>
      <c r="B1648" s="8" t="s">
        <v>3039</v>
      </c>
      <c r="C1648" t="str">
        <f t="shared" si="25"/>
        <v>PMS-Pole2171</v>
      </c>
      <c r="D1648" s="208">
        <v>2.99203392773566</v>
      </c>
      <c r="E1648" s="197">
        <v>99.096618730453798</v>
      </c>
      <c r="G1648" s="209"/>
    </row>
    <row r="1649" spans="1:7" x14ac:dyDescent="0.25">
      <c r="A1649" s="8">
        <v>2170</v>
      </c>
      <c r="B1649" s="8" t="s">
        <v>3039</v>
      </c>
      <c r="C1649" t="str">
        <f t="shared" si="25"/>
        <v>PMS-Pole2170</v>
      </c>
      <c r="D1649" s="208">
        <v>2.99198072138031</v>
      </c>
      <c r="E1649" s="197">
        <v>99.096566425028698</v>
      </c>
      <c r="G1649" s="209"/>
    </row>
    <row r="1650" spans="1:7" x14ac:dyDescent="0.25">
      <c r="A1650" s="8">
        <v>2169</v>
      </c>
      <c r="B1650" s="8" t="s">
        <v>3039</v>
      </c>
      <c r="C1650" t="str">
        <f t="shared" si="25"/>
        <v>PMS-Pole2169</v>
      </c>
      <c r="D1650" s="208">
        <v>2.99192664814638</v>
      </c>
      <c r="E1650" s="197">
        <v>99.096516044896902</v>
      </c>
      <c r="G1650" s="209"/>
    </row>
    <row r="1651" spans="1:7" x14ac:dyDescent="0.25">
      <c r="A1651" s="8">
        <v>2168</v>
      </c>
      <c r="B1651" s="8" t="s">
        <v>3039</v>
      </c>
      <c r="C1651" t="str">
        <f t="shared" si="25"/>
        <v>PMS-Pole2168</v>
      </c>
      <c r="D1651" s="208">
        <v>2.9918693673495498</v>
      </c>
      <c r="E1651" s="197">
        <v>99.096460485412294</v>
      </c>
      <c r="G1651" s="209"/>
    </row>
    <row r="1652" spans="1:7" x14ac:dyDescent="0.25">
      <c r="A1652" s="8">
        <v>2167</v>
      </c>
      <c r="B1652" s="8" t="s">
        <v>3039</v>
      </c>
      <c r="C1652" t="str">
        <f t="shared" si="25"/>
        <v>PMS-Pole2167</v>
      </c>
      <c r="D1652" s="208">
        <v>2.9918131466336901</v>
      </c>
      <c r="E1652" s="197">
        <v>99.096404357754906</v>
      </c>
      <c r="G1652" s="209"/>
    </row>
    <row r="1653" spans="1:7" x14ac:dyDescent="0.25">
      <c r="A1653" s="8">
        <v>2166</v>
      </c>
      <c r="B1653" s="8" t="s">
        <v>3039</v>
      </c>
      <c r="C1653" t="str">
        <f t="shared" si="25"/>
        <v>PMS-Pole2166</v>
      </c>
      <c r="D1653" s="208">
        <v>2.9917583600903699</v>
      </c>
      <c r="E1653" s="197">
        <v>99.0963447285895</v>
      </c>
      <c r="G1653" s="209"/>
    </row>
    <row r="1654" spans="1:7" x14ac:dyDescent="0.25">
      <c r="A1654" s="8">
        <v>2165</v>
      </c>
      <c r="B1654" s="8" t="s">
        <v>3039</v>
      </c>
      <c r="C1654" t="str">
        <f t="shared" si="25"/>
        <v>PMS-Pole2165</v>
      </c>
      <c r="D1654" s="208">
        <v>2.99169760303612</v>
      </c>
      <c r="E1654" s="197">
        <v>99.096284177644094</v>
      </c>
      <c r="G1654" s="209"/>
    </row>
    <row r="1655" spans="1:7" x14ac:dyDescent="0.25">
      <c r="A1655" s="8">
        <v>2164</v>
      </c>
      <c r="B1655" s="8" t="s">
        <v>3039</v>
      </c>
      <c r="C1655" t="str">
        <f t="shared" si="25"/>
        <v>PMS-Pole2164</v>
      </c>
      <c r="D1655" s="208">
        <v>2.9916374583251302</v>
      </c>
      <c r="E1655" s="197">
        <v>99.096224646020303</v>
      </c>
      <c r="G1655" s="209"/>
    </row>
    <row r="1656" spans="1:7" x14ac:dyDescent="0.25">
      <c r="A1656" s="8">
        <v>2163</v>
      </c>
      <c r="B1656" s="8" t="s">
        <v>3039</v>
      </c>
      <c r="C1656" t="str">
        <f t="shared" si="25"/>
        <v>PMS-Pole2163</v>
      </c>
      <c r="D1656" s="208">
        <v>2.9915749400771499</v>
      </c>
      <c r="E1656" s="197">
        <v>99.096171133403402</v>
      </c>
      <c r="G1656" s="209"/>
    </row>
    <row r="1657" spans="1:7" x14ac:dyDescent="0.25">
      <c r="A1657" s="8">
        <v>2162</v>
      </c>
      <c r="B1657" s="8" t="s">
        <v>3039</v>
      </c>
      <c r="C1657" t="str">
        <f t="shared" si="25"/>
        <v>PMS-Pole2162</v>
      </c>
      <c r="D1657" s="208">
        <v>2.99153193258981</v>
      </c>
      <c r="E1657" s="197">
        <v>99.096129410433605</v>
      </c>
      <c r="G1657" s="209"/>
    </row>
    <row r="1658" spans="1:7" x14ac:dyDescent="0.25">
      <c r="A1658" s="8">
        <v>2161</v>
      </c>
      <c r="B1658" s="8" t="s">
        <v>3039</v>
      </c>
      <c r="C1658" t="str">
        <f t="shared" si="25"/>
        <v>PMS-Pole2161</v>
      </c>
      <c r="D1658" s="208">
        <v>2.9914885035829299</v>
      </c>
      <c r="E1658" s="197">
        <v>99.096085292961504</v>
      </c>
      <c r="G1658" s="209"/>
    </row>
    <row r="1659" spans="1:7" x14ac:dyDescent="0.25">
      <c r="A1659" s="8">
        <v>2160</v>
      </c>
      <c r="B1659" s="8" t="s">
        <v>3039</v>
      </c>
      <c r="C1659" t="str">
        <f t="shared" si="25"/>
        <v>PMS-Pole2160</v>
      </c>
      <c r="D1659" s="208">
        <v>2.9914432638570698</v>
      </c>
      <c r="E1659" s="197">
        <v>99.096035958117</v>
      </c>
      <c r="G1659" s="209"/>
    </row>
    <row r="1660" spans="1:7" x14ac:dyDescent="0.25">
      <c r="A1660" s="8">
        <v>2159</v>
      </c>
      <c r="B1660" s="8" t="s">
        <v>3039</v>
      </c>
      <c r="C1660" t="str">
        <f t="shared" si="25"/>
        <v>PMS-Pole2159</v>
      </c>
      <c r="D1660" s="208">
        <v>2.9913986976615501</v>
      </c>
      <c r="E1660" s="197">
        <v>99.095993733597993</v>
      </c>
      <c r="G1660" s="209"/>
    </row>
    <row r="1661" spans="1:7" x14ac:dyDescent="0.25">
      <c r="A1661" s="8">
        <v>2158</v>
      </c>
      <c r="B1661" s="8" t="s">
        <v>3039</v>
      </c>
      <c r="C1661" t="str">
        <f t="shared" si="25"/>
        <v>PMS-Pole2158</v>
      </c>
      <c r="D1661" s="208">
        <v>2.9913532352621099</v>
      </c>
      <c r="E1661" s="197">
        <v>99.095948983026901</v>
      </c>
      <c r="G1661" s="209"/>
    </row>
    <row r="1662" spans="1:7" x14ac:dyDescent="0.25">
      <c r="A1662" s="8">
        <v>2157</v>
      </c>
      <c r="B1662" s="8" t="s">
        <v>3039</v>
      </c>
      <c r="C1662" t="str">
        <f t="shared" si="25"/>
        <v>PMS-Pole2157</v>
      </c>
      <c r="D1662" s="208">
        <v>2.9912910545666902</v>
      </c>
      <c r="E1662" s="197">
        <v>99.095898163613597</v>
      </c>
      <c r="G1662" s="209"/>
    </row>
    <row r="1663" spans="1:7" x14ac:dyDescent="0.25">
      <c r="A1663" s="8">
        <v>2156</v>
      </c>
      <c r="B1663" s="8" t="s">
        <v>3039</v>
      </c>
      <c r="C1663" t="str">
        <f t="shared" si="25"/>
        <v>PMS-Pole2156</v>
      </c>
      <c r="D1663" s="208">
        <v>2.9912316076746301</v>
      </c>
      <c r="E1663" s="197">
        <v>99.095839145157996</v>
      </c>
      <c r="G1663" s="209"/>
    </row>
    <row r="1664" spans="1:7" x14ac:dyDescent="0.25">
      <c r="A1664" s="8">
        <v>2155</v>
      </c>
      <c r="B1664" s="8" t="s">
        <v>3039</v>
      </c>
      <c r="C1664" t="str">
        <f t="shared" si="25"/>
        <v>PMS-Pole2155</v>
      </c>
      <c r="D1664" s="208">
        <v>2.9911707331273698</v>
      </c>
      <c r="E1664" s="197">
        <v>99.095775658247106</v>
      </c>
      <c r="G1664" s="209"/>
    </row>
    <row r="1665" spans="1:7" x14ac:dyDescent="0.25">
      <c r="A1665" s="8">
        <v>2154</v>
      </c>
      <c r="B1665" s="8" t="s">
        <v>3039</v>
      </c>
      <c r="C1665" t="str">
        <f t="shared" si="25"/>
        <v>PMS-Pole2154</v>
      </c>
      <c r="D1665" s="208">
        <v>2.9910817097422799</v>
      </c>
      <c r="E1665" s="197">
        <v>99.095813832694802</v>
      </c>
      <c r="G1665" s="209"/>
    </row>
    <row r="1666" spans="1:7" x14ac:dyDescent="0.25">
      <c r="A1666" s="8">
        <v>2153</v>
      </c>
      <c r="B1666" s="8" t="s">
        <v>3039</v>
      </c>
      <c r="C1666" t="str">
        <f t="shared" ref="C1666:C1729" si="26">B1666 &amp; "-Pole" &amp; A1666</f>
        <v>PMS-Pole2153</v>
      </c>
      <c r="D1666" s="208">
        <v>2.9909553563457298</v>
      </c>
      <c r="E1666" s="197">
        <v>99.095807404743894</v>
      </c>
      <c r="G1666" s="209"/>
    </row>
    <row r="1667" spans="1:7" x14ac:dyDescent="0.25">
      <c r="A1667" s="8">
        <v>2152</v>
      </c>
      <c r="B1667" s="8" t="s">
        <v>3039</v>
      </c>
      <c r="C1667" t="str">
        <f t="shared" si="26"/>
        <v>PMS-Pole2152</v>
      </c>
      <c r="D1667" s="208">
        <v>2.9908564818760102</v>
      </c>
      <c r="E1667" s="197">
        <v>99.095806728832102</v>
      </c>
      <c r="G1667" s="209"/>
    </row>
    <row r="1668" spans="1:7" x14ac:dyDescent="0.25">
      <c r="A1668" s="8">
        <v>2151</v>
      </c>
      <c r="B1668" s="8" t="s">
        <v>3039</v>
      </c>
      <c r="C1668" t="str">
        <f t="shared" si="26"/>
        <v>PMS-Pole2151</v>
      </c>
      <c r="D1668" s="208">
        <v>2.9907236477602201</v>
      </c>
      <c r="E1668" s="197">
        <v>99.095804170839699</v>
      </c>
      <c r="G1668" s="209"/>
    </row>
    <row r="1669" spans="1:7" x14ac:dyDescent="0.25">
      <c r="A1669" s="8">
        <v>2150</v>
      </c>
      <c r="B1669" s="8" t="s">
        <v>3039</v>
      </c>
      <c r="C1669" t="str">
        <f t="shared" si="26"/>
        <v>PMS-Pole2150</v>
      </c>
      <c r="D1669" s="208">
        <v>2.9906379913899199</v>
      </c>
      <c r="E1669" s="197">
        <v>99.095802301587</v>
      </c>
      <c r="G1669" s="209"/>
    </row>
    <row r="1670" spans="1:7" x14ac:dyDescent="0.25">
      <c r="A1670" s="8">
        <v>2149</v>
      </c>
      <c r="B1670" s="8" t="s">
        <v>3039</v>
      </c>
      <c r="C1670" t="str">
        <f t="shared" si="26"/>
        <v>PMS-Pole2149</v>
      </c>
      <c r="D1670" s="208">
        <v>2.99055327746512</v>
      </c>
      <c r="E1670" s="197">
        <v>99.095800162642902</v>
      </c>
      <c r="G1670" s="209"/>
    </row>
    <row r="1671" spans="1:7" x14ac:dyDescent="0.25">
      <c r="A1671" s="8">
        <v>2148</v>
      </c>
      <c r="B1671" s="8" t="s">
        <v>3039</v>
      </c>
      <c r="C1671" t="str">
        <f t="shared" si="26"/>
        <v>PMS-Pole2148</v>
      </c>
      <c r="D1671" s="208">
        <v>2.9904634023800201</v>
      </c>
      <c r="E1671" s="197">
        <v>99.095792131145004</v>
      </c>
      <c r="G1671" s="209"/>
    </row>
    <row r="1672" spans="1:7" x14ac:dyDescent="0.25">
      <c r="A1672" s="8">
        <v>2147</v>
      </c>
      <c r="B1672" s="8" t="s">
        <v>3039</v>
      </c>
      <c r="C1672" t="str">
        <f t="shared" si="26"/>
        <v>PMS-Pole2147</v>
      </c>
      <c r="D1672" s="208">
        <v>2.9903885594869699</v>
      </c>
      <c r="E1672" s="197">
        <v>99.095788139357296</v>
      </c>
      <c r="G1672" s="209"/>
    </row>
    <row r="1673" spans="1:7" x14ac:dyDescent="0.25">
      <c r="A1673" s="8">
        <v>2146</v>
      </c>
      <c r="B1673" s="8" t="s">
        <v>3039</v>
      </c>
      <c r="C1673" t="str">
        <f t="shared" si="26"/>
        <v>PMS-Pole2146</v>
      </c>
      <c r="D1673" s="208">
        <v>2.9903072032657199</v>
      </c>
      <c r="E1673" s="197">
        <v>99.095787167729597</v>
      </c>
      <c r="G1673" s="209"/>
    </row>
    <row r="1674" spans="1:7" x14ac:dyDescent="0.25">
      <c r="A1674" s="8">
        <v>2145</v>
      </c>
      <c r="B1674" s="8" t="s">
        <v>3039</v>
      </c>
      <c r="C1674" t="str">
        <f t="shared" si="26"/>
        <v>PMS-Pole2145</v>
      </c>
      <c r="D1674" s="208">
        <v>2.9902233611012998</v>
      </c>
      <c r="E1674" s="197">
        <v>99.095784938067098</v>
      </c>
      <c r="G1674" s="209"/>
    </row>
    <row r="1675" spans="1:7" x14ac:dyDescent="0.25">
      <c r="A1675" s="8">
        <v>2144</v>
      </c>
      <c r="B1675" s="8" t="s">
        <v>3039</v>
      </c>
      <c r="C1675" t="str">
        <f t="shared" si="26"/>
        <v>PMS-Pole2144</v>
      </c>
      <c r="D1675" s="208">
        <v>2.99013234956786</v>
      </c>
      <c r="E1675" s="197">
        <v>99.095777757825601</v>
      </c>
      <c r="G1675" s="209"/>
    </row>
    <row r="1676" spans="1:7" x14ac:dyDescent="0.25">
      <c r="A1676" s="8">
        <v>2143</v>
      </c>
      <c r="B1676" s="8" t="s">
        <v>3039</v>
      </c>
      <c r="C1676" t="str">
        <f t="shared" si="26"/>
        <v>PMS-Pole2143</v>
      </c>
      <c r="D1676" s="208">
        <v>2.99004116629128</v>
      </c>
      <c r="E1676" s="197">
        <v>99.095773830717604</v>
      </c>
      <c r="G1676" s="209"/>
    </row>
    <row r="1677" spans="1:7" x14ac:dyDescent="0.25">
      <c r="A1677" s="8">
        <v>2142</v>
      </c>
      <c r="B1677" s="8" t="s">
        <v>3039</v>
      </c>
      <c r="C1677" t="str">
        <f t="shared" si="26"/>
        <v>PMS-Pole2142</v>
      </c>
      <c r="D1677" s="208">
        <v>2.9899458509707899</v>
      </c>
      <c r="E1677" s="197">
        <v>99.095773520537804</v>
      </c>
      <c r="G1677" s="209"/>
    </row>
    <row r="1678" spans="1:7" x14ac:dyDescent="0.25">
      <c r="A1678" s="8">
        <v>2141</v>
      </c>
      <c r="B1678" s="8" t="s">
        <v>3039</v>
      </c>
      <c r="C1678" t="str">
        <f t="shared" si="26"/>
        <v>PMS-Pole2141</v>
      </c>
      <c r="D1678" s="208">
        <v>2.9898584724112198</v>
      </c>
      <c r="E1678" s="197">
        <v>99.095770923278806</v>
      </c>
      <c r="G1678" s="209"/>
    </row>
    <row r="1679" spans="1:7" x14ac:dyDescent="0.25">
      <c r="A1679" s="8">
        <v>2140</v>
      </c>
      <c r="B1679" s="8" t="s">
        <v>3039</v>
      </c>
      <c r="C1679" t="str">
        <f t="shared" si="26"/>
        <v>PMS-Pole2140</v>
      </c>
      <c r="D1679" s="208">
        <v>2.9897674734953301</v>
      </c>
      <c r="E1679" s="197">
        <v>99.095769860738002</v>
      </c>
      <c r="G1679" s="209"/>
    </row>
    <row r="1680" spans="1:7" x14ac:dyDescent="0.25">
      <c r="A1680" s="8">
        <v>2139</v>
      </c>
      <c r="B1680" s="8" t="s">
        <v>3039</v>
      </c>
      <c r="C1680" t="str">
        <f t="shared" si="26"/>
        <v>PMS-Pole2139</v>
      </c>
      <c r="D1680" s="208">
        <v>2.9896721074949801</v>
      </c>
      <c r="E1680" s="197">
        <v>99.095760855849306</v>
      </c>
      <c r="G1680" s="209"/>
    </row>
    <row r="1681" spans="1:7" x14ac:dyDescent="0.25">
      <c r="A1681" s="8">
        <v>2138</v>
      </c>
      <c r="B1681" s="8" t="s">
        <v>3039</v>
      </c>
      <c r="C1681" t="str">
        <f t="shared" si="26"/>
        <v>PMS-Pole2138</v>
      </c>
      <c r="D1681" s="208">
        <v>2.98959335735892</v>
      </c>
      <c r="E1681" s="197">
        <v>99.095759505144997</v>
      </c>
      <c r="G1681" s="209"/>
    </row>
    <row r="1682" spans="1:7" x14ac:dyDescent="0.25">
      <c r="A1682" s="8">
        <v>2137</v>
      </c>
      <c r="B1682" s="8" t="s">
        <v>3039</v>
      </c>
      <c r="C1682" t="str">
        <f t="shared" si="26"/>
        <v>PMS-Pole2137</v>
      </c>
      <c r="D1682" s="208">
        <v>2.98950646872767</v>
      </c>
      <c r="E1682" s="197">
        <v>99.095755371415706</v>
      </c>
      <c r="G1682" s="209"/>
    </row>
    <row r="1683" spans="1:7" x14ac:dyDescent="0.25">
      <c r="A1683" s="8">
        <v>2136</v>
      </c>
      <c r="B1683" s="8" t="s">
        <v>3039</v>
      </c>
      <c r="C1683" t="str">
        <f t="shared" si="26"/>
        <v>PMS-Pole2136</v>
      </c>
      <c r="D1683" s="208">
        <v>2.9894255775232401</v>
      </c>
      <c r="E1683" s="197">
        <v>99.095750498182696</v>
      </c>
      <c r="G1683" s="209"/>
    </row>
    <row r="1684" spans="1:7" x14ac:dyDescent="0.25">
      <c r="A1684" s="8">
        <v>2135</v>
      </c>
      <c r="B1684" s="8" t="s">
        <v>3039</v>
      </c>
      <c r="C1684" t="str">
        <f t="shared" si="26"/>
        <v>PMS-Pole2135</v>
      </c>
      <c r="D1684" s="208">
        <v>2.9893369192450598</v>
      </c>
      <c r="E1684" s="197">
        <v>99.095746277950994</v>
      </c>
      <c r="G1684" s="209"/>
    </row>
    <row r="1685" spans="1:7" x14ac:dyDescent="0.25">
      <c r="A1685" s="8">
        <v>2134</v>
      </c>
      <c r="B1685" s="8" t="s">
        <v>3039</v>
      </c>
      <c r="C1685" t="str">
        <f t="shared" si="26"/>
        <v>PMS-Pole2134</v>
      </c>
      <c r="D1685" s="208">
        <v>2.98925594512666</v>
      </c>
      <c r="E1685" s="197">
        <v>99.095747429352897</v>
      </c>
      <c r="G1685" s="209"/>
    </row>
    <row r="1686" spans="1:7" x14ac:dyDescent="0.25">
      <c r="A1686" s="8">
        <v>2133</v>
      </c>
      <c r="B1686" s="8" t="s">
        <v>3039</v>
      </c>
      <c r="C1686" t="str">
        <f t="shared" si="26"/>
        <v>PMS-Pole2133</v>
      </c>
      <c r="D1686" s="208">
        <v>2.9891684482827001</v>
      </c>
      <c r="E1686" s="197">
        <v>99.095744475761293</v>
      </c>
      <c r="G1686" s="209"/>
    </row>
    <row r="1687" spans="1:7" x14ac:dyDescent="0.25">
      <c r="A1687" s="8">
        <v>2132</v>
      </c>
      <c r="B1687" s="8" t="s">
        <v>3039</v>
      </c>
      <c r="C1687" t="str">
        <f t="shared" si="26"/>
        <v>PMS-Pole2132</v>
      </c>
      <c r="D1687" s="208">
        <v>2.98908524560713</v>
      </c>
      <c r="E1687" s="197">
        <v>99.095736323013497</v>
      </c>
      <c r="G1687" s="209"/>
    </row>
    <row r="1688" spans="1:7" x14ac:dyDescent="0.25">
      <c r="A1688" s="8">
        <v>2131</v>
      </c>
      <c r="B1688" s="8" t="s">
        <v>3039</v>
      </c>
      <c r="C1688" t="str">
        <f t="shared" si="26"/>
        <v>PMS-Pole2131</v>
      </c>
      <c r="D1688" s="208">
        <v>2.98900236989232</v>
      </c>
      <c r="E1688" s="197">
        <v>99.095733596697301</v>
      </c>
      <c r="G1688" s="209"/>
    </row>
    <row r="1689" spans="1:7" x14ac:dyDescent="0.25">
      <c r="A1689" s="8">
        <v>2130</v>
      </c>
      <c r="B1689" s="8" t="s">
        <v>3039</v>
      </c>
      <c r="C1689" t="str">
        <f t="shared" si="26"/>
        <v>PMS-Pole2130</v>
      </c>
      <c r="D1689" s="208">
        <v>2.9889248814702198</v>
      </c>
      <c r="E1689" s="197">
        <v>99.095731970564799</v>
      </c>
      <c r="G1689" s="209"/>
    </row>
    <row r="1690" spans="1:7" x14ac:dyDescent="0.25">
      <c r="A1690" s="8">
        <v>2129</v>
      </c>
      <c r="B1690" s="8" t="s">
        <v>3039</v>
      </c>
      <c r="C1690" t="str">
        <f t="shared" si="26"/>
        <v>PMS-Pole2129</v>
      </c>
      <c r="D1690" s="208">
        <v>2.9888347574485001</v>
      </c>
      <c r="E1690" s="197">
        <v>99.095725063547107</v>
      </c>
      <c r="G1690" s="209"/>
    </row>
    <row r="1691" spans="1:7" x14ac:dyDescent="0.25">
      <c r="A1691" s="8">
        <v>2128</v>
      </c>
      <c r="B1691" s="8" t="s">
        <v>3039</v>
      </c>
      <c r="C1691" t="str">
        <f t="shared" si="26"/>
        <v>PMS-Pole2128</v>
      </c>
      <c r="D1691" s="208">
        <v>2.9887628062860698</v>
      </c>
      <c r="E1691" s="197">
        <v>99.095723037040202</v>
      </c>
      <c r="G1691" s="209"/>
    </row>
    <row r="1692" spans="1:7" x14ac:dyDescent="0.25">
      <c r="A1692" s="8">
        <v>2127</v>
      </c>
      <c r="B1692" s="8" t="s">
        <v>3039</v>
      </c>
      <c r="C1692" t="str">
        <f t="shared" si="26"/>
        <v>PMS-Pole2127</v>
      </c>
      <c r="D1692" s="208">
        <v>2.9886884073201001</v>
      </c>
      <c r="E1692" s="197">
        <v>99.095719073419502</v>
      </c>
      <c r="G1692" s="209"/>
    </row>
    <row r="1693" spans="1:7" x14ac:dyDescent="0.25">
      <c r="A1693" s="8">
        <v>2126</v>
      </c>
      <c r="B1693" s="8" t="s">
        <v>3039</v>
      </c>
      <c r="C1693" t="str">
        <f t="shared" si="26"/>
        <v>PMS-Pole2126</v>
      </c>
      <c r="D1693" s="208">
        <v>2.9885855032872</v>
      </c>
      <c r="E1693" s="197">
        <v>99.095713777139295</v>
      </c>
      <c r="G1693" s="209"/>
    </row>
    <row r="1694" spans="1:7" x14ac:dyDescent="0.25">
      <c r="A1694" s="8">
        <v>2125</v>
      </c>
      <c r="B1694" s="8" t="s">
        <v>3039</v>
      </c>
      <c r="C1694" t="str">
        <f t="shared" si="26"/>
        <v>PMS-Pole2125</v>
      </c>
      <c r="D1694" s="208">
        <v>2.9884957494723801</v>
      </c>
      <c r="E1694" s="197">
        <v>99.095713423849006</v>
      </c>
      <c r="G1694" s="209"/>
    </row>
    <row r="1695" spans="1:7" x14ac:dyDescent="0.25">
      <c r="A1695" s="8">
        <v>2124</v>
      </c>
      <c r="B1695" s="8" t="s">
        <v>3039</v>
      </c>
      <c r="C1695" t="str">
        <f t="shared" si="26"/>
        <v>PMS-Pole2124</v>
      </c>
      <c r="D1695" s="208">
        <v>2.9883986970445102</v>
      </c>
      <c r="E1695" s="197">
        <v>99.095714961856302</v>
      </c>
      <c r="G1695" s="209"/>
    </row>
    <row r="1696" spans="1:7" x14ac:dyDescent="0.25">
      <c r="A1696" s="8">
        <v>2123</v>
      </c>
      <c r="B1696" s="8" t="s">
        <v>3039</v>
      </c>
      <c r="C1696" t="str">
        <f t="shared" si="26"/>
        <v>PMS-Pole2123</v>
      </c>
      <c r="D1696" s="208">
        <v>2.9883064435396598</v>
      </c>
      <c r="E1696" s="197">
        <v>99.095712387718507</v>
      </c>
      <c r="G1696" s="209"/>
    </row>
    <row r="1697" spans="1:7" x14ac:dyDescent="0.25">
      <c r="A1697" s="8">
        <v>2122</v>
      </c>
      <c r="B1697" s="8" t="s">
        <v>3039</v>
      </c>
      <c r="C1697" t="str">
        <f t="shared" si="26"/>
        <v>PMS-Pole2122</v>
      </c>
      <c r="D1697" s="208">
        <v>2.9881847897299001</v>
      </c>
      <c r="E1697" s="197">
        <v>99.095710609688297</v>
      </c>
      <c r="G1697" s="209"/>
    </row>
    <row r="1698" spans="1:7" x14ac:dyDescent="0.25">
      <c r="A1698" s="8">
        <v>2121</v>
      </c>
      <c r="B1698" s="8" t="s">
        <v>3039</v>
      </c>
      <c r="C1698" t="str">
        <f t="shared" si="26"/>
        <v>PMS-Pole2121</v>
      </c>
      <c r="D1698" s="208">
        <v>2.9881003284155399</v>
      </c>
      <c r="E1698" s="197">
        <v>99.095707726611806</v>
      </c>
      <c r="G1698" s="209"/>
    </row>
    <row r="1699" spans="1:7" x14ac:dyDescent="0.25">
      <c r="A1699" s="8">
        <v>2120</v>
      </c>
      <c r="B1699" s="8" t="s">
        <v>3039</v>
      </c>
      <c r="C1699" t="str">
        <f t="shared" si="26"/>
        <v>PMS-Pole2120</v>
      </c>
      <c r="D1699" s="208">
        <v>2.9880038877291102</v>
      </c>
      <c r="E1699" s="197">
        <v>99.095697719317499</v>
      </c>
      <c r="G1699" s="209"/>
    </row>
    <row r="1700" spans="1:7" x14ac:dyDescent="0.25">
      <c r="A1700" s="8">
        <v>2119</v>
      </c>
      <c r="B1700" s="8" t="s">
        <v>3039</v>
      </c>
      <c r="C1700" t="str">
        <f t="shared" si="26"/>
        <v>PMS-Pole2119</v>
      </c>
      <c r="D1700" s="208">
        <v>2.9879206782826202</v>
      </c>
      <c r="E1700" s="197">
        <v>99.095693076181306</v>
      </c>
      <c r="G1700" s="209"/>
    </row>
    <row r="1701" spans="1:7" x14ac:dyDescent="0.25">
      <c r="A1701" s="8">
        <v>2118</v>
      </c>
      <c r="B1701" s="8" t="s">
        <v>3039</v>
      </c>
      <c r="C1701" t="str">
        <f t="shared" si="26"/>
        <v>PMS-Pole2118</v>
      </c>
      <c r="D1701" s="208">
        <v>2.9878434071481501</v>
      </c>
      <c r="E1701" s="197">
        <v>99.0956889029096</v>
      </c>
      <c r="G1701" s="209"/>
    </row>
    <row r="1702" spans="1:7" x14ac:dyDescent="0.25">
      <c r="A1702" s="8">
        <v>2117</v>
      </c>
      <c r="B1702" s="8" t="s">
        <v>3039</v>
      </c>
      <c r="C1702" t="str">
        <f t="shared" si="26"/>
        <v>PMS-Pole2117</v>
      </c>
      <c r="D1702" s="208">
        <v>2.9877675374124402</v>
      </c>
      <c r="E1702" s="197">
        <v>99.095682801814306</v>
      </c>
      <c r="G1702" s="209"/>
    </row>
    <row r="1703" spans="1:7" x14ac:dyDescent="0.25">
      <c r="A1703" s="8">
        <v>2116</v>
      </c>
      <c r="B1703" s="8" t="s">
        <v>3039</v>
      </c>
      <c r="C1703" t="str">
        <f t="shared" si="26"/>
        <v>PMS-Pole2116</v>
      </c>
      <c r="D1703" s="208">
        <v>2.9876743774496402</v>
      </c>
      <c r="E1703" s="197">
        <v>99.095682879708804</v>
      </c>
      <c r="G1703" s="209"/>
    </row>
    <row r="1704" spans="1:7" x14ac:dyDescent="0.25">
      <c r="A1704" s="8">
        <v>2115</v>
      </c>
      <c r="B1704" s="8" t="s">
        <v>3039</v>
      </c>
      <c r="C1704" t="str">
        <f t="shared" si="26"/>
        <v>PMS-Pole2115</v>
      </c>
      <c r="D1704" s="208">
        <v>2.98755916359121</v>
      </c>
      <c r="E1704" s="197">
        <v>99.0956853246946</v>
      </c>
      <c r="G1704" s="209"/>
    </row>
    <row r="1705" spans="1:7" x14ac:dyDescent="0.25">
      <c r="A1705" s="8">
        <v>2114</v>
      </c>
      <c r="B1705" s="8" t="s">
        <v>3039</v>
      </c>
      <c r="C1705" t="str">
        <f t="shared" si="26"/>
        <v>PMS-Pole2114</v>
      </c>
      <c r="D1705" s="208">
        <v>2.9874637906622001</v>
      </c>
      <c r="E1705" s="197">
        <v>99.095681977192498</v>
      </c>
      <c r="G1705" s="209"/>
    </row>
    <row r="1706" spans="1:7" x14ac:dyDescent="0.25">
      <c r="A1706" s="8">
        <v>2113</v>
      </c>
      <c r="B1706" s="8" t="s">
        <v>3039</v>
      </c>
      <c r="C1706" t="str">
        <f t="shared" si="26"/>
        <v>PMS-Pole2113</v>
      </c>
      <c r="D1706" s="208">
        <v>2.9873671869042102</v>
      </c>
      <c r="E1706" s="197">
        <v>99.0956728197947</v>
      </c>
      <c r="G1706" s="209"/>
    </row>
    <row r="1707" spans="1:7" x14ac:dyDescent="0.25">
      <c r="A1707" s="8">
        <v>2112</v>
      </c>
      <c r="B1707" s="8" t="s">
        <v>3039</v>
      </c>
      <c r="C1707" t="str">
        <f t="shared" si="26"/>
        <v>PMS-Pole2112</v>
      </c>
      <c r="D1707" s="208">
        <v>2.9872703212139702</v>
      </c>
      <c r="E1707" s="197">
        <v>99.095668153421101</v>
      </c>
      <c r="G1707" s="209"/>
    </row>
    <row r="1708" spans="1:7" x14ac:dyDescent="0.25">
      <c r="A1708" s="8">
        <v>2111</v>
      </c>
      <c r="B1708" s="8" t="s">
        <v>3039</v>
      </c>
      <c r="C1708" t="str">
        <f t="shared" si="26"/>
        <v>PMS-Pole2111</v>
      </c>
      <c r="D1708" s="208">
        <v>2.9871486539771701</v>
      </c>
      <c r="E1708" s="197">
        <v>99.095659223803096</v>
      </c>
      <c r="G1708" s="209"/>
    </row>
    <row r="1709" spans="1:7" x14ac:dyDescent="0.25">
      <c r="A1709" s="8">
        <v>2110</v>
      </c>
      <c r="B1709" s="8" t="s">
        <v>3039</v>
      </c>
      <c r="C1709" t="str">
        <f t="shared" si="26"/>
        <v>PMS-Pole2110</v>
      </c>
      <c r="D1709" s="208">
        <v>2.9870715562929102</v>
      </c>
      <c r="E1709" s="197">
        <v>99.095657032584995</v>
      </c>
      <c r="G1709" s="209"/>
    </row>
    <row r="1710" spans="1:7" x14ac:dyDescent="0.25">
      <c r="A1710" s="8">
        <v>2109</v>
      </c>
      <c r="B1710" s="8" t="s">
        <v>3039</v>
      </c>
      <c r="C1710" t="str">
        <f t="shared" si="26"/>
        <v>PMS-Pole2109</v>
      </c>
      <c r="D1710" s="208">
        <v>2.9869667711664998</v>
      </c>
      <c r="E1710" s="197">
        <v>99.095656988792697</v>
      </c>
      <c r="G1710" s="209"/>
    </row>
    <row r="1711" spans="1:7" x14ac:dyDescent="0.25">
      <c r="A1711" s="8">
        <v>2108</v>
      </c>
      <c r="B1711" s="8" t="s">
        <v>3039</v>
      </c>
      <c r="C1711" t="str">
        <f t="shared" si="26"/>
        <v>PMS-Pole2108</v>
      </c>
      <c r="D1711" s="208">
        <v>2.9868664542661199</v>
      </c>
      <c r="E1711" s="197">
        <v>99.095657821711399</v>
      </c>
      <c r="G1711" s="209"/>
    </row>
    <row r="1712" spans="1:7" x14ac:dyDescent="0.25">
      <c r="A1712" s="8">
        <v>2107</v>
      </c>
      <c r="B1712" s="8" t="s">
        <v>3039</v>
      </c>
      <c r="C1712" t="str">
        <f t="shared" si="26"/>
        <v>PMS-Pole2107</v>
      </c>
      <c r="D1712" s="208">
        <v>2.9867293306688198</v>
      </c>
      <c r="E1712" s="197">
        <v>99.0956385133168</v>
      </c>
      <c r="G1712" s="209"/>
    </row>
    <row r="1713" spans="1:7" x14ac:dyDescent="0.25">
      <c r="A1713" s="8">
        <v>2106</v>
      </c>
      <c r="B1713" s="8" t="s">
        <v>3039</v>
      </c>
      <c r="C1713" t="str">
        <f t="shared" si="26"/>
        <v>PMS-Pole2106</v>
      </c>
      <c r="D1713" s="208">
        <v>2.9865971775575799</v>
      </c>
      <c r="E1713" s="197">
        <v>99.095634575927704</v>
      </c>
      <c r="G1713" s="209"/>
    </row>
    <row r="1714" spans="1:7" x14ac:dyDescent="0.25">
      <c r="A1714" s="8">
        <v>2105</v>
      </c>
      <c r="B1714" s="8" t="s">
        <v>3039</v>
      </c>
      <c r="C1714" t="str">
        <f t="shared" si="26"/>
        <v>PMS-Pole2105</v>
      </c>
      <c r="D1714" s="208">
        <v>2.98652453527873</v>
      </c>
      <c r="E1714" s="197">
        <v>99.095634176716302</v>
      </c>
      <c r="G1714" s="209"/>
    </row>
    <row r="1715" spans="1:7" x14ac:dyDescent="0.25">
      <c r="A1715" s="8">
        <v>2104</v>
      </c>
      <c r="B1715" s="8" t="s">
        <v>3039</v>
      </c>
      <c r="C1715" t="str">
        <f t="shared" si="26"/>
        <v>PMS-Pole2104</v>
      </c>
      <c r="D1715" s="208">
        <v>2.9864223931276102</v>
      </c>
      <c r="E1715" s="197">
        <v>99.095628371095799</v>
      </c>
      <c r="G1715" s="209"/>
    </row>
    <row r="1716" spans="1:7" x14ac:dyDescent="0.25">
      <c r="A1716" s="8">
        <v>2103</v>
      </c>
      <c r="B1716" s="8" t="s">
        <v>3039</v>
      </c>
      <c r="C1716" t="str">
        <f t="shared" si="26"/>
        <v>PMS-Pole2103</v>
      </c>
      <c r="D1716" s="208">
        <v>2.9863300805603101</v>
      </c>
      <c r="E1716" s="197">
        <v>99.095626036922994</v>
      </c>
      <c r="G1716" s="209"/>
    </row>
    <row r="1717" spans="1:7" x14ac:dyDescent="0.25">
      <c r="A1717" s="8">
        <v>2102</v>
      </c>
      <c r="B1717" s="8" t="s">
        <v>3039</v>
      </c>
      <c r="C1717" t="str">
        <f t="shared" si="26"/>
        <v>PMS-Pole2102</v>
      </c>
      <c r="D1717" s="208">
        <v>2.9862407651409</v>
      </c>
      <c r="E1717" s="197">
        <v>99.095623956776095</v>
      </c>
      <c r="G1717" s="209"/>
    </row>
    <row r="1718" spans="1:7" x14ac:dyDescent="0.25">
      <c r="A1718" s="8">
        <v>2101</v>
      </c>
      <c r="B1718" s="8" t="s">
        <v>3039</v>
      </c>
      <c r="C1718" t="str">
        <f t="shared" si="26"/>
        <v>PMS-Pole2101</v>
      </c>
      <c r="D1718" s="208">
        <v>2.9861387136880801</v>
      </c>
      <c r="E1718" s="197">
        <v>99.095615354289095</v>
      </c>
      <c r="G1718" s="209"/>
    </row>
    <row r="1719" spans="1:7" x14ac:dyDescent="0.25">
      <c r="A1719" s="8">
        <v>2100</v>
      </c>
      <c r="B1719" s="8" t="s">
        <v>3039</v>
      </c>
      <c r="C1719" t="str">
        <f t="shared" si="26"/>
        <v>PMS-Pole2100</v>
      </c>
      <c r="D1719" s="208">
        <v>2.9859987795179102</v>
      </c>
      <c r="E1719" s="197">
        <v>99.095601073642399</v>
      </c>
      <c r="G1719" s="209"/>
    </row>
    <row r="1720" spans="1:7" x14ac:dyDescent="0.25">
      <c r="A1720" s="8">
        <v>2099</v>
      </c>
      <c r="B1720" s="8" t="s">
        <v>3039</v>
      </c>
      <c r="C1720" t="str">
        <f t="shared" si="26"/>
        <v>PMS-Pole2099</v>
      </c>
      <c r="D1720" s="208">
        <v>2.9859091298577001</v>
      </c>
      <c r="E1720" s="197">
        <v>99.095593177601202</v>
      </c>
      <c r="G1720" s="209"/>
    </row>
    <row r="1721" spans="1:7" x14ac:dyDescent="0.25">
      <c r="A1721" s="8">
        <v>2098</v>
      </c>
      <c r="B1721" s="8" t="s">
        <v>3039</v>
      </c>
      <c r="C1721" t="str">
        <f t="shared" si="26"/>
        <v>PMS-Pole2098</v>
      </c>
      <c r="D1721" s="208">
        <v>2.9858420742447902</v>
      </c>
      <c r="E1721" s="197">
        <v>99.095593106144307</v>
      </c>
      <c r="G1721" s="209"/>
    </row>
    <row r="1722" spans="1:7" x14ac:dyDescent="0.25">
      <c r="A1722" s="8">
        <v>2097</v>
      </c>
      <c r="B1722" s="8" t="s">
        <v>3039</v>
      </c>
      <c r="C1722" t="str">
        <f t="shared" si="26"/>
        <v>PMS-Pole2097</v>
      </c>
      <c r="D1722" s="208">
        <v>2.98576684309822</v>
      </c>
      <c r="E1722" s="197">
        <v>99.095591991442902</v>
      </c>
      <c r="G1722" s="209"/>
    </row>
    <row r="1723" spans="1:7" x14ac:dyDescent="0.25">
      <c r="A1723" s="8">
        <v>2096</v>
      </c>
      <c r="B1723" s="8" t="s">
        <v>3039</v>
      </c>
      <c r="C1723" t="str">
        <f t="shared" si="26"/>
        <v>PMS-Pole2096</v>
      </c>
      <c r="D1723" s="208">
        <v>2.9856849218814299</v>
      </c>
      <c r="E1723" s="197">
        <v>99.095589099189098</v>
      </c>
      <c r="G1723" s="209"/>
    </row>
    <row r="1724" spans="1:7" x14ac:dyDescent="0.25">
      <c r="A1724" s="8">
        <v>2095</v>
      </c>
      <c r="B1724" s="8" t="s">
        <v>3039</v>
      </c>
      <c r="C1724" t="str">
        <f t="shared" si="26"/>
        <v>PMS-Pole2095</v>
      </c>
      <c r="D1724" s="208">
        <v>2.9856023729927301</v>
      </c>
      <c r="E1724" s="197">
        <v>99.095585052406804</v>
      </c>
      <c r="G1724" s="209"/>
    </row>
    <row r="1725" spans="1:7" x14ac:dyDescent="0.25">
      <c r="A1725" s="8">
        <v>2094</v>
      </c>
      <c r="B1725" s="8" t="s">
        <v>3039</v>
      </c>
      <c r="C1725" t="str">
        <f t="shared" si="26"/>
        <v>PMS-Pole2094</v>
      </c>
      <c r="D1725" s="208">
        <v>2.98551150555432</v>
      </c>
      <c r="E1725" s="197">
        <v>99.095582593374701</v>
      </c>
      <c r="G1725" s="209"/>
    </row>
    <row r="1726" spans="1:7" x14ac:dyDescent="0.25">
      <c r="A1726" s="8">
        <v>2093</v>
      </c>
      <c r="B1726" s="8" t="s">
        <v>3039</v>
      </c>
      <c r="C1726" t="str">
        <f t="shared" si="26"/>
        <v>PMS-Pole2093</v>
      </c>
      <c r="D1726" s="208">
        <v>2.9854144052408</v>
      </c>
      <c r="E1726" s="197">
        <v>99.095583869453606</v>
      </c>
      <c r="G1726" s="209"/>
    </row>
    <row r="1727" spans="1:7" x14ac:dyDescent="0.25">
      <c r="A1727" s="8">
        <v>2092</v>
      </c>
      <c r="B1727" s="8" t="s">
        <v>3039</v>
      </c>
      <c r="C1727" t="str">
        <f t="shared" si="26"/>
        <v>PMS-Pole2092</v>
      </c>
      <c r="D1727" s="208">
        <v>2.9853195078478199</v>
      </c>
      <c r="E1727" s="197">
        <v>99.095581821295198</v>
      </c>
      <c r="G1727" s="209"/>
    </row>
    <row r="1728" spans="1:7" x14ac:dyDescent="0.25">
      <c r="A1728" s="8">
        <v>2091</v>
      </c>
      <c r="B1728" s="8" t="s">
        <v>3039</v>
      </c>
      <c r="C1728" t="str">
        <f t="shared" si="26"/>
        <v>PMS-Pole2091</v>
      </c>
      <c r="D1728" s="208">
        <v>2.98519746459684</v>
      </c>
      <c r="E1728" s="197">
        <v>99.095584886364705</v>
      </c>
      <c r="G1728" s="209"/>
    </row>
    <row r="1729" spans="1:7" x14ac:dyDescent="0.25">
      <c r="A1729" s="8">
        <v>2090</v>
      </c>
      <c r="B1729" s="8" t="s">
        <v>3039</v>
      </c>
      <c r="C1729" t="str">
        <f t="shared" si="26"/>
        <v>PMS-Pole2090</v>
      </c>
      <c r="D1729" s="208">
        <v>2.98507934085979</v>
      </c>
      <c r="E1729" s="197">
        <v>99.095581562355093</v>
      </c>
      <c r="G1729" s="209"/>
    </row>
    <row r="1730" spans="1:7" x14ac:dyDescent="0.25">
      <c r="A1730" s="8">
        <v>2089</v>
      </c>
      <c r="B1730" s="8" t="s">
        <v>3039</v>
      </c>
      <c r="C1730" t="str">
        <f t="shared" ref="C1730:C1793" si="27">B1730 &amp; "-Pole" &amp; A1730</f>
        <v>PMS-Pole2089</v>
      </c>
      <c r="D1730" s="208">
        <v>2.9849614616868698</v>
      </c>
      <c r="E1730" s="197">
        <v>99.095588892587401</v>
      </c>
      <c r="G1730" s="209"/>
    </row>
    <row r="1731" spans="1:7" x14ac:dyDescent="0.25">
      <c r="A1731" s="8">
        <v>2088</v>
      </c>
      <c r="B1731" s="8" t="s">
        <v>3039</v>
      </c>
      <c r="C1731" t="str">
        <f t="shared" si="27"/>
        <v>PMS-Pole2088</v>
      </c>
      <c r="D1731" s="208">
        <v>2.9848396319648498</v>
      </c>
      <c r="E1731" s="197">
        <v>99.095595552037395</v>
      </c>
      <c r="G1731" s="209"/>
    </row>
    <row r="1732" spans="1:7" x14ac:dyDescent="0.25">
      <c r="A1732" s="8">
        <v>2087</v>
      </c>
      <c r="B1732" s="8" t="s">
        <v>3039</v>
      </c>
      <c r="C1732" t="str">
        <f t="shared" si="27"/>
        <v>PMS-Pole2087</v>
      </c>
      <c r="D1732" s="208">
        <v>2.9847150998259302</v>
      </c>
      <c r="E1732" s="197">
        <v>99.095612866250903</v>
      </c>
      <c r="G1732" s="209"/>
    </row>
    <row r="1733" spans="1:7" x14ac:dyDescent="0.25">
      <c r="A1733" s="8">
        <v>2086</v>
      </c>
      <c r="B1733" s="8" t="s">
        <v>3039</v>
      </c>
      <c r="C1733" t="str">
        <f t="shared" si="27"/>
        <v>PMS-Pole2086</v>
      </c>
      <c r="D1733" s="208">
        <v>2.9845446557659501</v>
      </c>
      <c r="E1733" s="197">
        <v>99.095649795711495</v>
      </c>
      <c r="G1733" s="209"/>
    </row>
    <row r="1734" spans="1:7" x14ac:dyDescent="0.25">
      <c r="A1734" s="8">
        <v>2085</v>
      </c>
      <c r="B1734" s="8" t="s">
        <v>3039</v>
      </c>
      <c r="C1734" t="str">
        <f t="shared" si="27"/>
        <v>PMS-Pole2085</v>
      </c>
      <c r="D1734" s="208">
        <v>2.9843901254072698</v>
      </c>
      <c r="E1734" s="197">
        <v>99.095714152976001</v>
      </c>
      <c r="G1734" s="209"/>
    </row>
    <row r="1735" spans="1:7" x14ac:dyDescent="0.25">
      <c r="A1735" s="8">
        <v>2084</v>
      </c>
      <c r="B1735" s="8" t="s">
        <v>3039</v>
      </c>
      <c r="C1735" t="str">
        <f t="shared" si="27"/>
        <v>PMS-Pole2084</v>
      </c>
      <c r="D1735" s="208">
        <v>2.9842729923048599</v>
      </c>
      <c r="E1735" s="197">
        <v>99.095803082732004</v>
      </c>
      <c r="G1735" s="209"/>
    </row>
    <row r="1736" spans="1:7" x14ac:dyDescent="0.25">
      <c r="A1736" s="8">
        <v>2083</v>
      </c>
      <c r="B1736" s="8" t="s">
        <v>3039</v>
      </c>
      <c r="C1736" t="str">
        <f t="shared" si="27"/>
        <v>PMS-Pole2083</v>
      </c>
      <c r="D1736" s="208">
        <v>2.9841650118646199</v>
      </c>
      <c r="E1736" s="197">
        <v>99.095891971014197</v>
      </c>
      <c r="G1736" s="209"/>
    </row>
    <row r="1737" spans="1:7" x14ac:dyDescent="0.25">
      <c r="A1737" s="8">
        <v>2082</v>
      </c>
      <c r="B1737" s="8" t="s">
        <v>3039</v>
      </c>
      <c r="C1737" t="str">
        <f t="shared" si="27"/>
        <v>PMS-Pole2082</v>
      </c>
      <c r="D1737" s="208">
        <v>2.9840448841796299</v>
      </c>
      <c r="E1737" s="197">
        <v>99.095979918374795</v>
      </c>
      <c r="G1737" s="209"/>
    </row>
    <row r="1738" spans="1:7" x14ac:dyDescent="0.25">
      <c r="A1738" s="8">
        <v>2081</v>
      </c>
      <c r="B1738" s="8" t="s">
        <v>3039</v>
      </c>
      <c r="C1738" t="str">
        <f t="shared" si="27"/>
        <v>PMS-Pole2081</v>
      </c>
      <c r="D1738" s="208">
        <v>2.9838941735786899</v>
      </c>
      <c r="E1738" s="197">
        <v>99.096090300099505</v>
      </c>
      <c r="G1738" s="209"/>
    </row>
    <row r="1739" spans="1:7" x14ac:dyDescent="0.25">
      <c r="A1739" s="8">
        <v>2080</v>
      </c>
      <c r="B1739" s="8" t="s">
        <v>3039</v>
      </c>
      <c r="C1739" t="str">
        <f t="shared" si="27"/>
        <v>PMS-Pole2080</v>
      </c>
      <c r="D1739" s="208">
        <v>2.9837514214987801</v>
      </c>
      <c r="E1739" s="197">
        <v>99.096187615866</v>
      </c>
      <c r="G1739" s="209"/>
    </row>
    <row r="1740" spans="1:7" x14ac:dyDescent="0.25">
      <c r="A1740" s="8">
        <v>2079</v>
      </c>
      <c r="B1740" s="8" t="s">
        <v>3039</v>
      </c>
      <c r="C1740" t="str">
        <f t="shared" si="27"/>
        <v>PMS-Pole2079</v>
      </c>
      <c r="D1740" s="208">
        <v>2.98362224014656</v>
      </c>
      <c r="E1740" s="197">
        <v>99.096279187438398</v>
      </c>
      <c r="G1740" s="209"/>
    </row>
    <row r="1741" spans="1:7" x14ac:dyDescent="0.25">
      <c r="A1741" s="8">
        <v>2078</v>
      </c>
      <c r="B1741" s="8" t="s">
        <v>3039</v>
      </c>
      <c r="C1741" t="str">
        <f t="shared" si="27"/>
        <v>PMS-Pole2078</v>
      </c>
      <c r="D1741" s="208">
        <v>2.9834709199163099</v>
      </c>
      <c r="E1741" s="197">
        <v>99.096385535416601</v>
      </c>
      <c r="G1741" s="209"/>
    </row>
    <row r="1742" spans="1:7" x14ac:dyDescent="0.25">
      <c r="A1742" s="8">
        <v>2077</v>
      </c>
      <c r="B1742" s="8" t="s">
        <v>3039</v>
      </c>
      <c r="C1742" t="str">
        <f t="shared" si="27"/>
        <v>PMS-Pole2077</v>
      </c>
      <c r="D1742" s="208">
        <v>2.9833526504666401</v>
      </c>
      <c r="E1742" s="197">
        <v>99.096474721110795</v>
      </c>
      <c r="G1742" s="209"/>
    </row>
    <row r="1743" spans="1:7" x14ac:dyDescent="0.25">
      <c r="A1743" s="8">
        <v>2076</v>
      </c>
      <c r="B1743" s="8" t="s">
        <v>3039</v>
      </c>
      <c r="C1743" t="str">
        <f t="shared" si="27"/>
        <v>PMS-Pole2076</v>
      </c>
      <c r="D1743" s="208">
        <v>2.98322067796042</v>
      </c>
      <c r="E1743" s="197">
        <v>99.096569118265293</v>
      </c>
      <c r="G1743" s="209"/>
    </row>
    <row r="1744" spans="1:7" x14ac:dyDescent="0.25">
      <c r="A1744" s="8">
        <v>2075</v>
      </c>
      <c r="B1744" s="8" t="s">
        <v>3039</v>
      </c>
      <c r="C1744" t="str">
        <f t="shared" si="27"/>
        <v>PMS-Pole2075</v>
      </c>
      <c r="D1744" s="208">
        <v>2.9830390738286998</v>
      </c>
      <c r="E1744" s="197">
        <v>99.096702060399807</v>
      </c>
      <c r="G1744" s="209"/>
    </row>
    <row r="1745" spans="1:7" x14ac:dyDescent="0.25">
      <c r="A1745" s="8">
        <v>2074</v>
      </c>
      <c r="B1745" s="8" t="s">
        <v>3039</v>
      </c>
      <c r="C1745" t="str">
        <f t="shared" si="27"/>
        <v>PMS-Pole2074</v>
      </c>
      <c r="D1745" s="208">
        <v>2.9828163986573402</v>
      </c>
      <c r="E1745" s="197">
        <v>99.096863301971297</v>
      </c>
      <c r="G1745" s="209"/>
    </row>
    <row r="1746" spans="1:7" x14ac:dyDescent="0.25">
      <c r="A1746" s="8">
        <v>2073</v>
      </c>
      <c r="B1746" s="8" t="s">
        <v>3039</v>
      </c>
      <c r="C1746" t="str">
        <f t="shared" si="27"/>
        <v>PMS-Pole2073</v>
      </c>
      <c r="D1746" s="208">
        <v>2.98263791873124</v>
      </c>
      <c r="E1746" s="197">
        <v>99.097007696116904</v>
      </c>
      <c r="G1746" s="209"/>
    </row>
    <row r="1747" spans="1:7" x14ac:dyDescent="0.25">
      <c r="A1747" s="8">
        <v>2072</v>
      </c>
      <c r="B1747" s="8" t="s">
        <v>3039</v>
      </c>
      <c r="C1747" t="str">
        <f t="shared" si="27"/>
        <v>PMS-Pole2072</v>
      </c>
      <c r="D1747" s="208">
        <v>2.9824659376933602</v>
      </c>
      <c r="E1747" s="197">
        <v>99.097132618965603</v>
      </c>
      <c r="G1747" s="209"/>
    </row>
    <row r="1748" spans="1:7" x14ac:dyDescent="0.25">
      <c r="A1748" s="8">
        <v>2071</v>
      </c>
      <c r="B1748" s="8" t="s">
        <v>3039</v>
      </c>
      <c r="C1748" t="str">
        <f t="shared" si="27"/>
        <v>PMS-Pole2071</v>
      </c>
      <c r="D1748" s="208">
        <v>2.9822950620477</v>
      </c>
      <c r="E1748" s="197">
        <v>99.097269328175898</v>
      </c>
      <c r="G1748" s="209"/>
    </row>
    <row r="1749" spans="1:7" x14ac:dyDescent="0.25">
      <c r="A1749" s="8">
        <v>2070</v>
      </c>
      <c r="B1749" s="8" t="s">
        <v>3039</v>
      </c>
      <c r="C1749" t="str">
        <f t="shared" si="27"/>
        <v>PMS-Pole2070</v>
      </c>
      <c r="D1749" s="208">
        <v>2.98209754742884</v>
      </c>
      <c r="E1749" s="197">
        <v>99.097413677671796</v>
      </c>
      <c r="G1749" s="209"/>
    </row>
    <row r="1750" spans="1:7" x14ac:dyDescent="0.25">
      <c r="A1750" s="8">
        <v>2069</v>
      </c>
      <c r="B1750" s="8" t="s">
        <v>3039</v>
      </c>
      <c r="C1750" t="str">
        <f t="shared" si="27"/>
        <v>PMS-Pole2069</v>
      </c>
      <c r="D1750" s="208">
        <v>2.9819071722724502</v>
      </c>
      <c r="E1750" s="197">
        <v>99.097553009924596</v>
      </c>
      <c r="G1750" s="209"/>
    </row>
    <row r="1751" spans="1:7" x14ac:dyDescent="0.25">
      <c r="A1751" s="8">
        <v>2068</v>
      </c>
      <c r="B1751" s="8" t="s">
        <v>3039</v>
      </c>
      <c r="C1751" t="str">
        <f t="shared" si="27"/>
        <v>PMS-Pole2068</v>
      </c>
      <c r="D1751" s="208">
        <v>2.9817330885285398</v>
      </c>
      <c r="E1751" s="197">
        <v>99.097688577278802</v>
      </c>
      <c r="G1751" s="209"/>
    </row>
    <row r="1752" spans="1:7" x14ac:dyDescent="0.25">
      <c r="A1752" s="8">
        <v>2067</v>
      </c>
      <c r="B1752" s="8" t="s">
        <v>3039</v>
      </c>
      <c r="C1752" t="str">
        <f t="shared" si="27"/>
        <v>PMS-Pole2067</v>
      </c>
      <c r="D1752" s="208">
        <v>2.9815957032682601</v>
      </c>
      <c r="E1752" s="197">
        <v>99.097788922620794</v>
      </c>
      <c r="G1752" s="209"/>
    </row>
    <row r="1753" spans="1:7" x14ac:dyDescent="0.25">
      <c r="A1753" s="8">
        <v>2066</v>
      </c>
      <c r="B1753" s="8" t="s">
        <v>3039</v>
      </c>
      <c r="C1753" t="str">
        <f t="shared" si="27"/>
        <v>PMS-Pole2066</v>
      </c>
      <c r="D1753" s="208">
        <v>2.9814464240738201</v>
      </c>
      <c r="E1753" s="197">
        <v>99.097905315432101</v>
      </c>
      <c r="G1753" s="209"/>
    </row>
    <row r="1754" spans="1:7" x14ac:dyDescent="0.25">
      <c r="A1754" s="8">
        <v>2065</v>
      </c>
      <c r="B1754" s="8" t="s">
        <v>3039</v>
      </c>
      <c r="C1754" t="str">
        <f t="shared" si="27"/>
        <v>PMS-Pole2065</v>
      </c>
      <c r="D1754" s="208">
        <v>2.9813043899235598</v>
      </c>
      <c r="E1754" s="197">
        <v>99.098017879957894</v>
      </c>
      <c r="G1754" s="209"/>
    </row>
    <row r="1755" spans="1:7" x14ac:dyDescent="0.25">
      <c r="A1755" s="8">
        <v>2064</v>
      </c>
      <c r="B1755" s="8" t="s">
        <v>3039</v>
      </c>
      <c r="C1755" t="str">
        <f t="shared" si="27"/>
        <v>PMS-Pole2064</v>
      </c>
      <c r="D1755" s="208">
        <v>2.98117159160233</v>
      </c>
      <c r="E1755" s="197">
        <v>99.098128589069603</v>
      </c>
      <c r="G1755" s="209"/>
    </row>
    <row r="1756" spans="1:7" x14ac:dyDescent="0.25">
      <c r="A1756" s="8">
        <v>2063</v>
      </c>
      <c r="B1756" s="8" t="s">
        <v>3039</v>
      </c>
      <c r="C1756" t="str">
        <f t="shared" si="27"/>
        <v>PMS-Pole2063</v>
      </c>
      <c r="D1756" s="208">
        <v>2.9810657685170501</v>
      </c>
      <c r="E1756" s="197">
        <v>99.098209124148497</v>
      </c>
      <c r="G1756" s="209"/>
    </row>
    <row r="1757" spans="1:7" x14ac:dyDescent="0.25">
      <c r="A1757" s="8">
        <v>2062</v>
      </c>
      <c r="B1757" s="8" t="s">
        <v>3039</v>
      </c>
      <c r="C1757" t="str">
        <f t="shared" si="27"/>
        <v>PMS-Pole2062</v>
      </c>
      <c r="D1757" s="208">
        <v>2.98096579601581</v>
      </c>
      <c r="E1757" s="197">
        <v>99.098287447833698</v>
      </c>
      <c r="G1757" s="209"/>
    </row>
    <row r="1758" spans="1:7" x14ac:dyDescent="0.25">
      <c r="A1758" s="8">
        <v>2061</v>
      </c>
      <c r="B1758" s="8" t="s">
        <v>3039</v>
      </c>
      <c r="C1758" t="str">
        <f t="shared" si="27"/>
        <v>PMS-Pole2061</v>
      </c>
      <c r="D1758" s="208">
        <v>2.9808592302808501</v>
      </c>
      <c r="E1758" s="197">
        <v>99.098368655925896</v>
      </c>
      <c r="G1758" s="209"/>
    </row>
    <row r="1759" spans="1:7" x14ac:dyDescent="0.25">
      <c r="A1759" s="8">
        <v>2060</v>
      </c>
      <c r="B1759" s="8" t="s">
        <v>3039</v>
      </c>
      <c r="C1759" t="str">
        <f t="shared" si="27"/>
        <v>PMS-Pole2060</v>
      </c>
      <c r="D1759" s="208">
        <v>2.9807474930031699</v>
      </c>
      <c r="E1759" s="197">
        <v>99.098403464228099</v>
      </c>
      <c r="G1759" s="209"/>
    </row>
    <row r="1760" spans="1:7" x14ac:dyDescent="0.25">
      <c r="A1760" s="8">
        <v>2059</v>
      </c>
      <c r="B1760" s="8" t="s">
        <v>3039</v>
      </c>
      <c r="C1760" t="str">
        <f t="shared" si="27"/>
        <v>PMS-Pole2059</v>
      </c>
      <c r="D1760" s="208">
        <v>2.98059169704154</v>
      </c>
      <c r="E1760" s="197">
        <v>99.098389977801105</v>
      </c>
      <c r="G1760" s="209"/>
    </row>
    <row r="1761" spans="1:7" x14ac:dyDescent="0.25">
      <c r="A1761" s="8">
        <v>2058</v>
      </c>
      <c r="B1761" s="8" t="s">
        <v>3039</v>
      </c>
      <c r="C1761" t="str">
        <f t="shared" si="27"/>
        <v>PMS-Pole2058</v>
      </c>
      <c r="D1761" s="208">
        <v>2.9804673942212401</v>
      </c>
      <c r="E1761" s="197">
        <v>99.098324846380905</v>
      </c>
      <c r="G1761" s="209"/>
    </row>
    <row r="1762" spans="1:7" x14ac:dyDescent="0.25">
      <c r="A1762" s="8">
        <v>2057</v>
      </c>
      <c r="B1762" s="8" t="s">
        <v>3039</v>
      </c>
      <c r="C1762" t="str">
        <f t="shared" si="27"/>
        <v>PMS-Pole2057</v>
      </c>
      <c r="D1762" s="208">
        <v>2.98036559185118</v>
      </c>
      <c r="E1762" s="197">
        <v>99.098242610116998</v>
      </c>
      <c r="G1762" s="209"/>
    </row>
    <row r="1763" spans="1:7" x14ac:dyDescent="0.25">
      <c r="A1763" s="8">
        <v>2056</v>
      </c>
      <c r="B1763" s="8" t="s">
        <v>3039</v>
      </c>
      <c r="C1763" t="str">
        <f t="shared" si="27"/>
        <v>PMS-Pole2056</v>
      </c>
      <c r="D1763" s="208">
        <v>2.9802577551418299</v>
      </c>
      <c r="E1763" s="197">
        <v>99.098190270974101</v>
      </c>
      <c r="G1763" s="209"/>
    </row>
    <row r="1764" spans="1:7" x14ac:dyDescent="0.25">
      <c r="A1764" s="8">
        <v>2055</v>
      </c>
      <c r="B1764" s="8" t="s">
        <v>3039</v>
      </c>
      <c r="C1764" t="str">
        <f t="shared" si="27"/>
        <v>PMS-Pole2055</v>
      </c>
      <c r="D1764" s="208">
        <v>2.9801308736033501</v>
      </c>
      <c r="E1764" s="197">
        <v>99.098073034277306</v>
      </c>
      <c r="G1764" s="209"/>
    </row>
    <row r="1765" spans="1:7" x14ac:dyDescent="0.25">
      <c r="A1765" s="8">
        <v>2054</v>
      </c>
      <c r="B1765" s="8" t="s">
        <v>3039</v>
      </c>
      <c r="C1765" t="str">
        <f t="shared" si="27"/>
        <v>PMS-Pole2054</v>
      </c>
      <c r="D1765" s="208">
        <v>2.98000358057203</v>
      </c>
      <c r="E1765" s="197">
        <v>99.097963064946697</v>
      </c>
      <c r="G1765" s="209"/>
    </row>
    <row r="1766" spans="1:7" x14ac:dyDescent="0.25">
      <c r="A1766" s="8">
        <v>2053</v>
      </c>
      <c r="B1766" s="8" t="s">
        <v>3039</v>
      </c>
      <c r="C1766" t="str">
        <f t="shared" si="27"/>
        <v>PMS-Pole2053</v>
      </c>
      <c r="D1766" s="208">
        <v>2.9798808424679</v>
      </c>
      <c r="E1766" s="197">
        <v>99.097847977257004</v>
      </c>
      <c r="G1766" s="209"/>
    </row>
    <row r="1767" spans="1:7" x14ac:dyDescent="0.25">
      <c r="A1767" s="8">
        <v>2052</v>
      </c>
      <c r="B1767" s="8" t="s">
        <v>3039</v>
      </c>
      <c r="C1767" t="str">
        <f t="shared" si="27"/>
        <v>PMS-Pole2052</v>
      </c>
      <c r="D1767" s="208">
        <v>2.9797710246003799</v>
      </c>
      <c r="E1767" s="197">
        <v>99.097726274767098</v>
      </c>
      <c r="G1767" s="209"/>
    </row>
    <row r="1768" spans="1:7" x14ac:dyDescent="0.25">
      <c r="A1768" s="8">
        <v>2051</v>
      </c>
      <c r="B1768" s="8" t="s">
        <v>3039</v>
      </c>
      <c r="C1768" t="str">
        <f t="shared" si="27"/>
        <v>PMS-Pole2051</v>
      </c>
      <c r="D1768" s="208">
        <v>2.9796733628072798</v>
      </c>
      <c r="E1768" s="197">
        <v>99.097639948582</v>
      </c>
      <c r="G1768" s="209"/>
    </row>
    <row r="1769" spans="1:7" x14ac:dyDescent="0.25">
      <c r="A1769" s="8">
        <v>2050</v>
      </c>
      <c r="B1769" s="8" t="s">
        <v>3039</v>
      </c>
      <c r="C1769" t="str">
        <f t="shared" si="27"/>
        <v>PMS-Pole2050</v>
      </c>
      <c r="D1769" s="208">
        <v>2.9795641753085298</v>
      </c>
      <c r="E1769" s="197">
        <v>99.0975417342746</v>
      </c>
      <c r="G1769" s="209"/>
    </row>
    <row r="1770" spans="1:7" x14ac:dyDescent="0.25">
      <c r="A1770" s="8">
        <v>2049</v>
      </c>
      <c r="B1770" s="8" t="s">
        <v>3039</v>
      </c>
      <c r="C1770" t="str">
        <f t="shared" si="27"/>
        <v>PMS-Pole2049</v>
      </c>
      <c r="D1770" s="208">
        <v>2.9794570429005902</v>
      </c>
      <c r="E1770" s="197">
        <v>99.097430861556205</v>
      </c>
      <c r="G1770" s="209"/>
    </row>
    <row r="1771" spans="1:7" x14ac:dyDescent="0.25">
      <c r="A1771" s="8">
        <v>2048</v>
      </c>
      <c r="B1771" s="8" t="s">
        <v>3039</v>
      </c>
      <c r="C1771" t="str">
        <f t="shared" si="27"/>
        <v>PMS-Pole2048</v>
      </c>
      <c r="D1771" s="208">
        <v>2.9793336785369702</v>
      </c>
      <c r="E1771" s="197">
        <v>99.097311148306204</v>
      </c>
      <c r="G1771" s="209"/>
    </row>
    <row r="1772" spans="1:7" x14ac:dyDescent="0.25">
      <c r="A1772" s="8">
        <v>2047</v>
      </c>
      <c r="B1772" s="8" t="s">
        <v>3039</v>
      </c>
      <c r="C1772" t="str">
        <f t="shared" si="27"/>
        <v>PMS-Pole2047</v>
      </c>
      <c r="D1772" s="208">
        <v>2.9792129167620001</v>
      </c>
      <c r="E1772" s="197">
        <v>99.0972048696824</v>
      </c>
      <c r="G1772" s="209"/>
    </row>
    <row r="1773" spans="1:7" x14ac:dyDescent="0.25">
      <c r="A1773" s="8">
        <v>2046</v>
      </c>
      <c r="B1773" s="8" t="s">
        <v>3039</v>
      </c>
      <c r="C1773" t="str">
        <f t="shared" si="27"/>
        <v>PMS-Pole2046</v>
      </c>
      <c r="D1773" s="208">
        <v>2.9791177527350401</v>
      </c>
      <c r="E1773" s="197">
        <v>99.097107737843004</v>
      </c>
      <c r="G1773" s="209"/>
    </row>
    <row r="1774" spans="1:7" x14ac:dyDescent="0.25">
      <c r="A1774" s="8">
        <v>2045</v>
      </c>
      <c r="B1774" s="8" t="s">
        <v>3039</v>
      </c>
      <c r="C1774" t="str">
        <f t="shared" si="27"/>
        <v>PMS-Pole2045</v>
      </c>
      <c r="D1774" s="208">
        <v>2.97902878115924</v>
      </c>
      <c r="E1774" s="197">
        <v>99.097025318063402</v>
      </c>
      <c r="G1774" s="209"/>
    </row>
    <row r="1775" spans="1:7" x14ac:dyDescent="0.25">
      <c r="A1775" s="8">
        <v>2044</v>
      </c>
      <c r="B1775" s="8" t="s">
        <v>3039</v>
      </c>
      <c r="C1775" t="str">
        <f t="shared" si="27"/>
        <v>PMS-Pole2044</v>
      </c>
      <c r="D1775" s="208">
        <v>2.97893075782802</v>
      </c>
      <c r="E1775" s="197">
        <v>99.096936886899698</v>
      </c>
      <c r="G1775" s="209"/>
    </row>
    <row r="1776" spans="1:7" x14ac:dyDescent="0.25">
      <c r="A1776" s="8">
        <v>2043</v>
      </c>
      <c r="B1776" s="8" t="s">
        <v>3039</v>
      </c>
      <c r="C1776" t="str">
        <f t="shared" si="27"/>
        <v>PMS-Pole2043</v>
      </c>
      <c r="D1776" s="208">
        <v>2.9788233999804699</v>
      </c>
      <c r="E1776" s="197">
        <v>99.096844102946903</v>
      </c>
      <c r="G1776" s="209"/>
    </row>
    <row r="1777" spans="1:7" x14ac:dyDescent="0.25">
      <c r="A1777" s="8">
        <v>2042</v>
      </c>
      <c r="B1777" s="8" t="s">
        <v>3039</v>
      </c>
      <c r="C1777" t="str">
        <f t="shared" si="27"/>
        <v>PMS-Pole2042</v>
      </c>
      <c r="D1777" s="208">
        <v>2.9787025543307402</v>
      </c>
      <c r="E1777" s="197">
        <v>99.096737798534306</v>
      </c>
      <c r="G1777" s="209"/>
    </row>
    <row r="1778" spans="1:7" x14ac:dyDescent="0.25">
      <c r="A1778" s="8">
        <v>2041</v>
      </c>
      <c r="B1778" s="8" t="s">
        <v>3039</v>
      </c>
      <c r="C1778" t="str">
        <f t="shared" si="27"/>
        <v>PMS-Pole2041</v>
      </c>
      <c r="D1778" s="208">
        <v>2.9785962842267701</v>
      </c>
      <c r="E1778" s="197">
        <v>99.096639065915099</v>
      </c>
      <c r="G1778" s="209"/>
    </row>
    <row r="1779" spans="1:7" x14ac:dyDescent="0.25">
      <c r="A1779" s="8">
        <v>2040</v>
      </c>
      <c r="B1779" s="8" t="s">
        <v>3039</v>
      </c>
      <c r="C1779" t="str">
        <f t="shared" si="27"/>
        <v>PMS-Pole2040</v>
      </c>
      <c r="D1779" s="208">
        <v>2.97848800296565</v>
      </c>
      <c r="E1779" s="197">
        <v>99.096536843211496</v>
      </c>
      <c r="G1779" s="209"/>
    </row>
    <row r="1780" spans="1:7" x14ac:dyDescent="0.25">
      <c r="A1780" s="8">
        <v>2039</v>
      </c>
      <c r="B1780" s="8" t="s">
        <v>3039</v>
      </c>
      <c r="C1780" t="str">
        <f t="shared" si="27"/>
        <v>PMS-Pole2039</v>
      </c>
      <c r="D1780" s="208">
        <v>2.97837221729722</v>
      </c>
      <c r="E1780" s="197">
        <v>99.096424542532006</v>
      </c>
      <c r="G1780" s="209"/>
    </row>
    <row r="1781" spans="1:7" x14ac:dyDescent="0.25">
      <c r="A1781" s="8">
        <v>2038</v>
      </c>
      <c r="B1781" s="8" t="s">
        <v>3039</v>
      </c>
      <c r="C1781" t="str">
        <f t="shared" si="27"/>
        <v>PMS-Pole2038</v>
      </c>
      <c r="D1781" s="208">
        <v>2.9782764227287499</v>
      </c>
      <c r="E1781" s="197">
        <v>99.096330490061305</v>
      </c>
      <c r="G1781" s="209"/>
    </row>
    <row r="1782" spans="1:7" x14ac:dyDescent="0.25">
      <c r="A1782" s="8">
        <v>2037</v>
      </c>
      <c r="B1782" s="8" t="s">
        <v>3039</v>
      </c>
      <c r="C1782" t="str">
        <f t="shared" si="27"/>
        <v>PMS-Pole2037</v>
      </c>
      <c r="D1782" s="208">
        <v>2.9781650157399602</v>
      </c>
      <c r="E1782" s="197">
        <v>99.096229106545195</v>
      </c>
      <c r="G1782" s="209"/>
    </row>
    <row r="1783" spans="1:7" x14ac:dyDescent="0.25">
      <c r="A1783" s="8">
        <v>2036</v>
      </c>
      <c r="B1783" s="8" t="s">
        <v>3039</v>
      </c>
      <c r="C1783" t="str">
        <f t="shared" si="27"/>
        <v>PMS-Pole2036</v>
      </c>
      <c r="D1783" s="208">
        <v>2.9780504275310302</v>
      </c>
      <c r="E1783" s="197">
        <v>99.096119237889894</v>
      </c>
      <c r="G1783" s="209"/>
    </row>
    <row r="1784" spans="1:7" x14ac:dyDescent="0.25">
      <c r="A1784" s="8">
        <v>2035</v>
      </c>
      <c r="B1784" s="8" t="s">
        <v>3039</v>
      </c>
      <c r="C1784" t="str">
        <f t="shared" si="27"/>
        <v>PMS-Pole2035</v>
      </c>
      <c r="D1784" s="208">
        <v>2.9779269625026701</v>
      </c>
      <c r="E1784" s="197">
        <v>99.095999340910595</v>
      </c>
      <c r="G1784" s="209"/>
    </row>
    <row r="1785" spans="1:7" x14ac:dyDescent="0.25">
      <c r="A1785" s="8">
        <v>2034</v>
      </c>
      <c r="B1785" s="8" t="s">
        <v>3039</v>
      </c>
      <c r="C1785" t="str">
        <f t="shared" si="27"/>
        <v>PMS-Pole2034</v>
      </c>
      <c r="D1785" s="208">
        <v>2.9777853944207702</v>
      </c>
      <c r="E1785" s="197">
        <v>99.095875693039204</v>
      </c>
      <c r="G1785" s="209"/>
    </row>
    <row r="1786" spans="1:7" x14ac:dyDescent="0.25">
      <c r="A1786" s="8">
        <v>2033</v>
      </c>
      <c r="B1786" s="8" t="s">
        <v>3039</v>
      </c>
      <c r="C1786" t="str">
        <f t="shared" si="27"/>
        <v>PMS-Pole2033</v>
      </c>
      <c r="D1786" s="208">
        <v>2.9776807808231598</v>
      </c>
      <c r="E1786" s="197">
        <v>99.095767732816498</v>
      </c>
      <c r="G1786" s="209"/>
    </row>
    <row r="1787" spans="1:7" x14ac:dyDescent="0.25">
      <c r="A1787" s="8">
        <v>2032</v>
      </c>
      <c r="B1787" s="8" t="s">
        <v>3039</v>
      </c>
      <c r="C1787" t="str">
        <f t="shared" si="27"/>
        <v>PMS-Pole2032</v>
      </c>
      <c r="D1787" s="208">
        <v>2.9775675392323699</v>
      </c>
      <c r="E1787" s="197">
        <v>99.095650528254495</v>
      </c>
      <c r="G1787" s="209"/>
    </row>
    <row r="1788" spans="1:7" x14ac:dyDescent="0.25">
      <c r="A1788" s="8">
        <v>2031</v>
      </c>
      <c r="B1788" s="8" t="s">
        <v>3039</v>
      </c>
      <c r="C1788" t="str">
        <f t="shared" si="27"/>
        <v>PMS-Pole2031</v>
      </c>
      <c r="D1788" s="208">
        <v>2.9774488711133</v>
      </c>
      <c r="E1788" s="197">
        <v>99.095543778855102</v>
      </c>
      <c r="G1788" s="209"/>
    </row>
    <row r="1789" spans="1:7" x14ac:dyDescent="0.25">
      <c r="A1789" s="8">
        <v>2030</v>
      </c>
      <c r="B1789" s="8" t="s">
        <v>3039</v>
      </c>
      <c r="C1789" t="str">
        <f t="shared" si="27"/>
        <v>PMS-Pole2030</v>
      </c>
      <c r="D1789" s="208">
        <v>2.9772743107133799</v>
      </c>
      <c r="E1789" s="197">
        <v>99.095633751926897</v>
      </c>
      <c r="G1789" s="209"/>
    </row>
    <row r="1790" spans="1:7" x14ac:dyDescent="0.25">
      <c r="A1790" s="8">
        <v>2029</v>
      </c>
      <c r="B1790" s="8" t="s">
        <v>3039</v>
      </c>
      <c r="C1790" t="str">
        <f t="shared" si="27"/>
        <v>PMS-Pole2029</v>
      </c>
      <c r="D1790" s="208">
        <v>2.97714235803278</v>
      </c>
      <c r="E1790" s="197">
        <v>99.095713589007602</v>
      </c>
      <c r="G1790" s="209"/>
    </row>
    <row r="1791" spans="1:7" x14ac:dyDescent="0.25">
      <c r="A1791" s="8">
        <v>2028</v>
      </c>
      <c r="B1791" s="8" t="s">
        <v>3039</v>
      </c>
      <c r="C1791" t="str">
        <f t="shared" si="27"/>
        <v>PMS-Pole2028</v>
      </c>
      <c r="D1791" s="208">
        <v>2.9769898182269001</v>
      </c>
      <c r="E1791" s="197">
        <v>99.095791170502807</v>
      </c>
      <c r="G1791" s="209"/>
    </row>
    <row r="1792" spans="1:7" x14ac:dyDescent="0.25">
      <c r="A1792" s="8">
        <v>2027</v>
      </c>
      <c r="B1792" s="8" t="s">
        <v>3039</v>
      </c>
      <c r="C1792" t="str">
        <f t="shared" si="27"/>
        <v>PMS-Pole2027</v>
      </c>
      <c r="D1792" s="208">
        <v>2.97683703161068</v>
      </c>
      <c r="E1792" s="197">
        <v>99.095864365713197</v>
      </c>
      <c r="G1792" s="209"/>
    </row>
    <row r="1793" spans="1:7" x14ac:dyDescent="0.25">
      <c r="A1793" s="8">
        <v>2026</v>
      </c>
      <c r="B1793" s="8" t="s">
        <v>3039</v>
      </c>
      <c r="C1793" t="str">
        <f t="shared" si="27"/>
        <v>PMS-Pole2026</v>
      </c>
      <c r="D1793" s="208">
        <v>2.9766963441348699</v>
      </c>
      <c r="E1793" s="197">
        <v>99.095939372381807</v>
      </c>
      <c r="G1793" s="209"/>
    </row>
    <row r="1794" spans="1:7" x14ac:dyDescent="0.25">
      <c r="A1794" s="8">
        <v>2025</v>
      </c>
      <c r="B1794" s="8" t="s">
        <v>3039</v>
      </c>
      <c r="C1794" t="str">
        <f t="shared" ref="C1794:C1857" si="28">B1794 &amp; "-Pole" &amp; A1794</f>
        <v>PMS-Pole2025</v>
      </c>
      <c r="D1794" s="208">
        <v>2.9764935328365301</v>
      </c>
      <c r="E1794" s="197">
        <v>99.0960379415733</v>
      </c>
      <c r="G1794" s="209"/>
    </row>
    <row r="1795" spans="1:7" x14ac:dyDescent="0.25">
      <c r="A1795" s="8">
        <v>2024</v>
      </c>
      <c r="B1795" s="8" t="s">
        <v>3039</v>
      </c>
      <c r="C1795" t="str">
        <f t="shared" si="28"/>
        <v>PMS-Pole2024</v>
      </c>
      <c r="D1795" s="208">
        <v>2.97630121763344</v>
      </c>
      <c r="E1795" s="197">
        <v>99.096137326223896</v>
      </c>
      <c r="G1795" s="209"/>
    </row>
    <row r="1796" spans="1:7" x14ac:dyDescent="0.25">
      <c r="A1796" s="8">
        <v>2023</v>
      </c>
      <c r="B1796" s="8" t="s">
        <v>3039</v>
      </c>
      <c r="C1796" t="str">
        <f t="shared" si="28"/>
        <v>PMS-Pole2023</v>
      </c>
      <c r="D1796" s="208">
        <v>2.9761653199761602</v>
      </c>
      <c r="E1796" s="197">
        <v>99.096194229896</v>
      </c>
      <c r="G1796" s="209"/>
    </row>
    <row r="1797" spans="1:7" x14ac:dyDescent="0.25">
      <c r="A1797" s="8">
        <v>2022</v>
      </c>
      <c r="B1797" s="8" t="s">
        <v>3039</v>
      </c>
      <c r="C1797" t="str">
        <f t="shared" si="28"/>
        <v>PMS-Pole2022</v>
      </c>
      <c r="D1797" s="208">
        <v>2.9762139307895401</v>
      </c>
      <c r="E1797" s="197">
        <v>99.096358109399603</v>
      </c>
      <c r="G1797" s="209"/>
    </row>
    <row r="1798" spans="1:7" x14ac:dyDescent="0.25">
      <c r="A1798" s="8">
        <v>2021</v>
      </c>
      <c r="B1798" s="8" t="s">
        <v>3039</v>
      </c>
      <c r="C1798" t="str">
        <f t="shared" si="28"/>
        <v>PMS-Pole2021</v>
      </c>
      <c r="D1798" s="208">
        <v>2.9762622515978099</v>
      </c>
      <c r="E1798" s="197">
        <v>99.096490040391899</v>
      </c>
      <c r="G1798" s="209"/>
    </row>
    <row r="1799" spans="1:7" x14ac:dyDescent="0.25">
      <c r="A1799" s="8">
        <v>2020</v>
      </c>
      <c r="B1799" s="8" t="s">
        <v>3039</v>
      </c>
      <c r="C1799" t="str">
        <f t="shared" si="28"/>
        <v>PMS-Pole2020</v>
      </c>
      <c r="D1799" s="208">
        <v>2.9763029650192099</v>
      </c>
      <c r="E1799" s="197">
        <v>99.096621938251701</v>
      </c>
      <c r="G1799" s="209"/>
    </row>
    <row r="1800" spans="1:7" x14ac:dyDescent="0.25">
      <c r="A1800" s="8">
        <v>2019</v>
      </c>
      <c r="B1800" s="8" t="s">
        <v>3039</v>
      </c>
      <c r="C1800" t="str">
        <f t="shared" si="28"/>
        <v>PMS-Pole2019</v>
      </c>
      <c r="D1800" s="208">
        <v>2.9763250896478102</v>
      </c>
      <c r="E1800" s="197">
        <v>99.096738205278498</v>
      </c>
      <c r="G1800" s="209"/>
    </row>
    <row r="1801" spans="1:7" x14ac:dyDescent="0.25">
      <c r="A1801" s="8">
        <v>2018</v>
      </c>
      <c r="B1801" s="8" t="s">
        <v>3039</v>
      </c>
      <c r="C1801" t="str">
        <f t="shared" si="28"/>
        <v>PMS-Pole2018</v>
      </c>
      <c r="D1801" s="208">
        <v>2.9763453031673599</v>
      </c>
      <c r="E1801" s="197">
        <v>99.096862877368395</v>
      </c>
      <c r="G1801" s="209"/>
    </row>
    <row r="1802" spans="1:7" x14ac:dyDescent="0.25">
      <c r="A1802" s="8">
        <v>2017</v>
      </c>
      <c r="B1802" s="8" t="s">
        <v>3039</v>
      </c>
      <c r="C1802" t="str">
        <f t="shared" si="28"/>
        <v>PMS-Pole2017</v>
      </c>
      <c r="D1802" s="208">
        <v>2.9763918983112001</v>
      </c>
      <c r="E1802" s="197">
        <v>99.097076618859603</v>
      </c>
      <c r="G1802" s="209"/>
    </row>
    <row r="1803" spans="1:7" x14ac:dyDescent="0.25">
      <c r="A1803" s="8">
        <v>2016</v>
      </c>
      <c r="B1803" s="8" t="s">
        <v>3039</v>
      </c>
      <c r="C1803" t="str">
        <f t="shared" si="28"/>
        <v>PMS-Pole2016</v>
      </c>
      <c r="D1803" s="208">
        <v>2.9764399283397802</v>
      </c>
      <c r="E1803" s="197">
        <v>99.097207228758506</v>
      </c>
      <c r="G1803" s="209"/>
    </row>
    <row r="1804" spans="1:7" x14ac:dyDescent="0.25">
      <c r="A1804" s="8">
        <v>2015</v>
      </c>
      <c r="B1804" s="8" t="s">
        <v>3039</v>
      </c>
      <c r="C1804" t="str">
        <f t="shared" si="28"/>
        <v>PMS-Pole2015</v>
      </c>
      <c r="D1804" s="208">
        <v>2.9765897980614899</v>
      </c>
      <c r="E1804" s="197">
        <v>99.097160356032006</v>
      </c>
      <c r="G1804" s="209"/>
    </row>
    <row r="1805" spans="1:7" x14ac:dyDescent="0.25">
      <c r="A1805" s="8">
        <v>2014</v>
      </c>
      <c r="B1805" s="8" t="s">
        <v>3039</v>
      </c>
      <c r="C1805" t="str">
        <f t="shared" si="28"/>
        <v>PMS-Pole2014</v>
      </c>
      <c r="D1805" s="208">
        <v>2.97672540664083</v>
      </c>
      <c r="E1805" s="197">
        <v>99.097125232449301</v>
      </c>
      <c r="G1805" s="209"/>
    </row>
    <row r="1806" spans="1:7" x14ac:dyDescent="0.25">
      <c r="A1806" s="8">
        <v>2013</v>
      </c>
      <c r="B1806" s="8" t="s">
        <v>3039</v>
      </c>
      <c r="C1806" t="str">
        <f t="shared" si="28"/>
        <v>PMS-Pole2013</v>
      </c>
      <c r="D1806" s="208">
        <v>2.9595096878823801</v>
      </c>
      <c r="E1806" s="197">
        <v>99.084374659482094</v>
      </c>
      <c r="G1806" s="209"/>
    </row>
    <row r="1807" spans="1:7" x14ac:dyDescent="0.25">
      <c r="A1807" s="8">
        <v>2012</v>
      </c>
      <c r="B1807" s="8" t="s">
        <v>3039</v>
      </c>
      <c r="C1807" t="str">
        <f t="shared" si="28"/>
        <v>PMS-Pole2012</v>
      </c>
      <c r="D1807" s="208">
        <v>2.95960436147754</v>
      </c>
      <c r="E1807" s="197">
        <v>99.084359747990504</v>
      </c>
      <c r="G1807" s="209"/>
    </row>
    <row r="1808" spans="1:7" x14ac:dyDescent="0.25">
      <c r="A1808" s="8">
        <v>2011</v>
      </c>
      <c r="B1808" s="8" t="s">
        <v>3039</v>
      </c>
      <c r="C1808" t="str">
        <f t="shared" si="28"/>
        <v>PMS-Pole2011</v>
      </c>
      <c r="D1808" s="208">
        <v>2.95969780244556</v>
      </c>
      <c r="E1808" s="197">
        <v>99.084360275906107</v>
      </c>
      <c r="G1808" s="209"/>
    </row>
    <row r="1809" spans="1:7" x14ac:dyDescent="0.25">
      <c r="A1809" s="8">
        <v>2010</v>
      </c>
      <c r="B1809" s="8" t="s">
        <v>3039</v>
      </c>
      <c r="C1809" t="str">
        <f t="shared" si="28"/>
        <v>PMS-Pole2010</v>
      </c>
      <c r="D1809" s="208">
        <v>2.9597994009952502</v>
      </c>
      <c r="E1809" s="197">
        <v>99.084364015688394</v>
      </c>
      <c r="G1809" s="209"/>
    </row>
    <row r="1810" spans="1:7" x14ac:dyDescent="0.25">
      <c r="A1810" s="8">
        <v>2009</v>
      </c>
      <c r="B1810" s="8" t="s">
        <v>3039</v>
      </c>
      <c r="C1810" t="str">
        <f t="shared" si="28"/>
        <v>PMS-Pole2009</v>
      </c>
      <c r="D1810" s="208">
        <v>2.9598809259582399</v>
      </c>
      <c r="E1810" s="197">
        <v>99.084367236344605</v>
      </c>
      <c r="G1810" s="209"/>
    </row>
    <row r="1811" spans="1:7" x14ac:dyDescent="0.25">
      <c r="A1811" s="8">
        <v>2008</v>
      </c>
      <c r="B1811" s="8" t="s">
        <v>3039</v>
      </c>
      <c r="C1811" t="str">
        <f t="shared" si="28"/>
        <v>PMS-Pole2008</v>
      </c>
      <c r="D1811" s="208">
        <v>2.95996394097005</v>
      </c>
      <c r="E1811" s="197">
        <v>99.084368010330394</v>
      </c>
      <c r="G1811" s="209"/>
    </row>
    <row r="1812" spans="1:7" x14ac:dyDescent="0.25">
      <c r="A1812" s="8">
        <v>2007</v>
      </c>
      <c r="B1812" s="8" t="s">
        <v>3039</v>
      </c>
      <c r="C1812" t="str">
        <f t="shared" si="28"/>
        <v>PMS-Pole2007</v>
      </c>
      <c r="D1812" s="208">
        <v>2.9600527260924001</v>
      </c>
      <c r="E1812" s="197">
        <v>99.084363066974305</v>
      </c>
      <c r="G1812" s="209"/>
    </row>
    <row r="1813" spans="1:7" x14ac:dyDescent="0.25">
      <c r="A1813" s="8">
        <v>2006</v>
      </c>
      <c r="B1813" s="8" t="s">
        <v>3039</v>
      </c>
      <c r="C1813" t="str">
        <f t="shared" si="28"/>
        <v>PMS-Pole2006</v>
      </c>
      <c r="D1813" s="208">
        <v>2.96016520469336</v>
      </c>
      <c r="E1813" s="197">
        <v>99.084362883406101</v>
      </c>
      <c r="G1813" s="209"/>
    </row>
    <row r="1814" spans="1:7" x14ac:dyDescent="0.25">
      <c r="A1814" s="8">
        <v>2005</v>
      </c>
      <c r="B1814" s="8" t="s">
        <v>3039</v>
      </c>
      <c r="C1814" t="str">
        <f t="shared" si="28"/>
        <v>PMS-Pole2005</v>
      </c>
      <c r="D1814" s="208">
        <v>2.9602784206477599</v>
      </c>
      <c r="E1814" s="197">
        <v>99.084367771560807</v>
      </c>
      <c r="G1814" s="209"/>
    </row>
    <row r="1815" spans="1:7" x14ac:dyDescent="0.25">
      <c r="A1815" s="8">
        <v>2004</v>
      </c>
      <c r="B1815" s="8" t="s">
        <v>3039</v>
      </c>
      <c r="C1815" t="str">
        <f t="shared" si="28"/>
        <v>PMS-Pole2004</v>
      </c>
      <c r="D1815" s="208">
        <v>2.9603935944981501</v>
      </c>
      <c r="E1815" s="197">
        <v>99.084363840128603</v>
      </c>
      <c r="G1815" s="209"/>
    </row>
    <row r="1816" spans="1:7" x14ac:dyDescent="0.25">
      <c r="A1816" s="8">
        <v>2003</v>
      </c>
      <c r="B1816" s="8" t="s">
        <v>3039</v>
      </c>
      <c r="C1816" t="str">
        <f t="shared" si="28"/>
        <v>PMS-Pole2003</v>
      </c>
      <c r="D1816" s="208">
        <v>2.96048236869632</v>
      </c>
      <c r="E1816" s="197">
        <v>99.084379151244804</v>
      </c>
      <c r="G1816" s="209"/>
    </row>
    <row r="1817" spans="1:7" x14ac:dyDescent="0.25">
      <c r="A1817" s="8">
        <v>2002</v>
      </c>
      <c r="B1817" s="8" t="s">
        <v>3039</v>
      </c>
      <c r="C1817" t="str">
        <f t="shared" si="28"/>
        <v>PMS-Pole2002</v>
      </c>
      <c r="D1817" s="208">
        <v>2.96057277940755</v>
      </c>
      <c r="E1817" s="197">
        <v>99.084371991196804</v>
      </c>
      <c r="G1817" s="209"/>
    </row>
    <row r="1818" spans="1:7" x14ac:dyDescent="0.25">
      <c r="A1818" s="8">
        <v>2001</v>
      </c>
      <c r="B1818" s="8" t="s">
        <v>3039</v>
      </c>
      <c r="C1818" t="str">
        <f t="shared" si="28"/>
        <v>PMS-Pole2001</v>
      </c>
      <c r="D1818" s="208">
        <v>2.9606893850598599</v>
      </c>
      <c r="E1818" s="197">
        <v>99.084374286346005</v>
      </c>
      <c r="G1818" s="209"/>
    </row>
    <row r="1819" spans="1:7" x14ac:dyDescent="0.25">
      <c r="A1819" s="8">
        <v>2000</v>
      </c>
      <c r="B1819" s="8" t="s">
        <v>3039</v>
      </c>
      <c r="C1819" t="str">
        <f t="shared" si="28"/>
        <v>PMS-Pole2000</v>
      </c>
      <c r="D1819" s="208">
        <v>2.9608238697394902</v>
      </c>
      <c r="E1819" s="197">
        <v>99.084379642552804</v>
      </c>
      <c r="G1819" s="209"/>
    </row>
    <row r="1820" spans="1:7" x14ac:dyDescent="0.25">
      <c r="A1820" s="8">
        <v>1999</v>
      </c>
      <c r="B1820" s="8" t="s">
        <v>3039</v>
      </c>
      <c r="C1820" t="str">
        <f t="shared" si="28"/>
        <v>PMS-Pole1999</v>
      </c>
      <c r="D1820" s="208">
        <v>2.96094009009399</v>
      </c>
      <c r="E1820" s="197">
        <v>99.084376504277003</v>
      </c>
    </row>
    <row r="1821" spans="1:7" x14ac:dyDescent="0.25">
      <c r="A1821" s="8">
        <v>1998</v>
      </c>
      <c r="B1821" s="8" t="s">
        <v>3039</v>
      </c>
      <c r="C1821" t="str">
        <f t="shared" si="28"/>
        <v>PMS-Pole1998</v>
      </c>
      <c r="D1821" s="208">
        <v>2.9610753833421599</v>
      </c>
      <c r="E1821" s="197">
        <v>99.084377647716593</v>
      </c>
    </row>
    <row r="1822" spans="1:7" x14ac:dyDescent="0.25">
      <c r="A1822" s="8">
        <v>1997</v>
      </c>
      <c r="B1822" s="8" t="s">
        <v>3039</v>
      </c>
      <c r="C1822" t="str">
        <f t="shared" si="28"/>
        <v>PMS-Pole1997</v>
      </c>
      <c r="D1822" s="208">
        <v>2.9612194844168598</v>
      </c>
      <c r="E1822" s="197">
        <v>99.084371251069001</v>
      </c>
    </row>
    <row r="1823" spans="1:7" x14ac:dyDescent="0.25">
      <c r="A1823" s="8">
        <v>1996</v>
      </c>
      <c r="B1823" s="8" t="s">
        <v>3039</v>
      </c>
      <c r="C1823" t="str">
        <f t="shared" si="28"/>
        <v>PMS-Pole1996</v>
      </c>
      <c r="D1823" s="208">
        <v>2.9613585881105502</v>
      </c>
      <c r="E1823" s="197">
        <v>99.084371709365598</v>
      </c>
    </row>
    <row r="1824" spans="1:7" x14ac:dyDescent="0.25">
      <c r="A1824" s="8">
        <v>1995</v>
      </c>
      <c r="B1824" s="8" t="s">
        <v>3039</v>
      </c>
      <c r="C1824" t="str">
        <f t="shared" si="28"/>
        <v>PMS-Pole1995</v>
      </c>
      <c r="D1824" s="208">
        <v>2.96150896354811</v>
      </c>
      <c r="E1824" s="197">
        <v>99.084374334160501</v>
      </c>
    </row>
    <row r="1825" spans="1:5" x14ac:dyDescent="0.25">
      <c r="A1825" s="8">
        <v>1994</v>
      </c>
      <c r="B1825" s="8" t="s">
        <v>3039</v>
      </c>
      <c r="C1825" t="str">
        <f t="shared" si="28"/>
        <v>PMS-Pole1994</v>
      </c>
      <c r="D1825" s="208">
        <v>2.96169613299949</v>
      </c>
      <c r="E1825" s="197">
        <v>99.084376623951101</v>
      </c>
    </row>
    <row r="1826" spans="1:5" x14ac:dyDescent="0.25">
      <c r="A1826" s="8">
        <v>1993</v>
      </c>
      <c r="B1826" s="8" t="s">
        <v>3039</v>
      </c>
      <c r="C1826" t="str">
        <f t="shared" si="28"/>
        <v>PMS-Pole1993</v>
      </c>
      <c r="D1826" s="208">
        <v>2.96187034325273</v>
      </c>
      <c r="E1826" s="197">
        <v>99.084374760619099</v>
      </c>
    </row>
    <row r="1827" spans="1:5" x14ac:dyDescent="0.25">
      <c r="A1827" s="8">
        <v>1992</v>
      </c>
      <c r="B1827" s="8" t="s">
        <v>3039</v>
      </c>
      <c r="C1827" t="str">
        <f t="shared" si="28"/>
        <v>PMS-Pole1992</v>
      </c>
      <c r="D1827" s="208">
        <v>2.9620338454829498</v>
      </c>
      <c r="E1827" s="197">
        <v>99.0843685811802</v>
      </c>
    </row>
    <row r="1828" spans="1:5" x14ac:dyDescent="0.25">
      <c r="A1828" s="8">
        <v>1991</v>
      </c>
      <c r="B1828" s="8" t="s">
        <v>3039</v>
      </c>
      <c r="C1828" t="str">
        <f t="shared" si="28"/>
        <v>PMS-Pole1991</v>
      </c>
      <c r="D1828" s="208">
        <v>2.9622411519496099</v>
      </c>
      <c r="E1828" s="197">
        <v>99.084362790727994</v>
      </c>
    </row>
    <row r="1829" spans="1:5" x14ac:dyDescent="0.25">
      <c r="A1829" s="8">
        <v>1990</v>
      </c>
      <c r="B1829" s="8" t="s">
        <v>3039</v>
      </c>
      <c r="C1829" t="str">
        <f t="shared" si="28"/>
        <v>PMS-Pole1990</v>
      </c>
      <c r="D1829" s="208">
        <v>2.9624120694610299</v>
      </c>
      <c r="E1829" s="197">
        <v>99.084358455012094</v>
      </c>
    </row>
    <row r="1830" spans="1:5" x14ac:dyDescent="0.25">
      <c r="A1830" s="8">
        <v>1989</v>
      </c>
      <c r="B1830" s="8" t="s">
        <v>3039</v>
      </c>
      <c r="C1830" t="str">
        <f t="shared" si="28"/>
        <v>PMS-Pole1989</v>
      </c>
      <c r="D1830" s="208">
        <v>2.9626332242664</v>
      </c>
      <c r="E1830" s="197">
        <v>99.084357213057601</v>
      </c>
    </row>
    <row r="1831" spans="1:5" x14ac:dyDescent="0.25">
      <c r="A1831" s="8">
        <v>1988</v>
      </c>
      <c r="B1831" s="8" t="s">
        <v>3039</v>
      </c>
      <c r="C1831" t="str">
        <f t="shared" si="28"/>
        <v>PMS-Pole1988</v>
      </c>
      <c r="D1831" s="208">
        <v>2.9029645128569399</v>
      </c>
      <c r="E1831" s="197">
        <v>99.101269983448503</v>
      </c>
    </row>
    <row r="1832" spans="1:5" x14ac:dyDescent="0.25">
      <c r="A1832" s="8">
        <v>1987</v>
      </c>
      <c r="B1832" s="8" t="s">
        <v>3039</v>
      </c>
      <c r="C1832" t="str">
        <f t="shared" si="28"/>
        <v>PMS-Pole1987</v>
      </c>
      <c r="D1832" s="208">
        <v>2.90295518732038</v>
      </c>
      <c r="E1832" s="197">
        <v>99.101353356969796</v>
      </c>
    </row>
    <row r="1833" spans="1:5" x14ac:dyDescent="0.25">
      <c r="A1833" s="8">
        <v>1986</v>
      </c>
      <c r="B1833" s="8" t="s">
        <v>3039</v>
      </c>
      <c r="C1833" t="str">
        <f t="shared" si="28"/>
        <v>PMS-Pole1986</v>
      </c>
      <c r="D1833" s="208">
        <v>2.9029508715485699</v>
      </c>
      <c r="E1833" s="197">
        <v>99.101433598090793</v>
      </c>
    </row>
    <row r="1834" spans="1:5" x14ac:dyDescent="0.25">
      <c r="A1834" s="8">
        <v>1985</v>
      </c>
      <c r="B1834" s="8" t="s">
        <v>3039</v>
      </c>
      <c r="C1834" t="str">
        <f t="shared" si="28"/>
        <v>PMS-Pole1985</v>
      </c>
      <c r="D1834" s="208">
        <v>2.9029511005634001</v>
      </c>
      <c r="E1834" s="197">
        <v>99.101529139178993</v>
      </c>
    </row>
    <row r="1835" spans="1:5" x14ac:dyDescent="0.25">
      <c r="A1835" s="8">
        <v>1984</v>
      </c>
      <c r="B1835" s="8" t="s">
        <v>3039</v>
      </c>
      <c r="C1835" t="str">
        <f t="shared" si="28"/>
        <v>PMS-Pole1984</v>
      </c>
      <c r="D1835" s="208">
        <v>2.9029404748354501</v>
      </c>
      <c r="E1835" s="197">
        <v>99.101618086069607</v>
      </c>
    </row>
    <row r="1836" spans="1:5" x14ac:dyDescent="0.25">
      <c r="A1836" s="8">
        <v>1983</v>
      </c>
      <c r="B1836" s="8" t="s">
        <v>3039</v>
      </c>
      <c r="C1836" t="str">
        <f t="shared" si="28"/>
        <v>PMS-Pole1983</v>
      </c>
      <c r="D1836" s="208">
        <v>2.9029403002727601</v>
      </c>
      <c r="E1836" s="197">
        <v>99.101710965586605</v>
      </c>
    </row>
    <row r="1837" spans="1:5" x14ac:dyDescent="0.25">
      <c r="A1837" s="8">
        <v>1982</v>
      </c>
      <c r="B1837" s="8" t="s">
        <v>3039</v>
      </c>
      <c r="C1837" t="str">
        <f t="shared" si="28"/>
        <v>PMS-Pole1982</v>
      </c>
      <c r="D1837" s="208">
        <v>2.90293425521376</v>
      </c>
      <c r="E1837" s="197">
        <v>99.101812661484701</v>
      </c>
    </row>
    <row r="1838" spans="1:5" x14ac:dyDescent="0.25">
      <c r="A1838" s="8">
        <v>1981</v>
      </c>
      <c r="B1838" s="8" t="s">
        <v>3039</v>
      </c>
      <c r="C1838" t="str">
        <f t="shared" si="28"/>
        <v>PMS-Pole1981</v>
      </c>
      <c r="D1838" s="208">
        <v>2.9029461252195099</v>
      </c>
      <c r="E1838" s="197">
        <v>99.101934808890405</v>
      </c>
    </row>
    <row r="1839" spans="1:5" x14ac:dyDescent="0.25">
      <c r="A1839" s="8">
        <v>1980</v>
      </c>
      <c r="B1839" s="8" t="s">
        <v>3039</v>
      </c>
      <c r="C1839" t="str">
        <f t="shared" si="28"/>
        <v>PMS-Pole1980</v>
      </c>
      <c r="D1839" s="208">
        <v>2.90295404708794</v>
      </c>
      <c r="E1839" s="197">
        <v>99.102038604174297</v>
      </c>
    </row>
    <row r="1840" spans="1:5" x14ac:dyDescent="0.25">
      <c r="A1840" s="8">
        <v>1979</v>
      </c>
      <c r="B1840" s="8" t="s">
        <v>3039</v>
      </c>
      <c r="C1840" t="str">
        <f t="shared" si="28"/>
        <v>PMS-Pole1979</v>
      </c>
      <c r="D1840" s="208">
        <v>2.9029857421318899</v>
      </c>
      <c r="E1840" s="197">
        <v>99.102139437932195</v>
      </c>
    </row>
    <row r="1841" spans="1:5" x14ac:dyDescent="0.25">
      <c r="A1841" s="8">
        <v>1978</v>
      </c>
      <c r="B1841" s="8" t="s">
        <v>3039</v>
      </c>
      <c r="C1841" t="str">
        <f t="shared" si="28"/>
        <v>PMS-Pole1978</v>
      </c>
      <c r="D1841" s="208">
        <v>2.9030404360408801</v>
      </c>
      <c r="E1841" s="197">
        <v>99.102237348929194</v>
      </c>
    </row>
    <row r="1842" spans="1:5" x14ac:dyDescent="0.25">
      <c r="A1842" s="8">
        <v>1977</v>
      </c>
      <c r="B1842" s="8" t="s">
        <v>3039</v>
      </c>
      <c r="C1842" t="str">
        <f t="shared" si="28"/>
        <v>PMS-Pole1977</v>
      </c>
      <c r="D1842" s="208">
        <v>2.90308768167584</v>
      </c>
      <c r="E1842" s="197">
        <v>99.102333663566299</v>
      </c>
    </row>
    <row r="1843" spans="1:5" x14ac:dyDescent="0.25">
      <c r="A1843" s="8">
        <v>1976</v>
      </c>
      <c r="B1843" s="8" t="s">
        <v>3039</v>
      </c>
      <c r="C1843" t="str">
        <f t="shared" si="28"/>
        <v>PMS-Pole1976</v>
      </c>
      <c r="D1843" s="208">
        <v>2.90313361318261</v>
      </c>
      <c r="E1843" s="197">
        <v>99.102409162220596</v>
      </c>
    </row>
    <row r="1844" spans="1:5" x14ac:dyDescent="0.25">
      <c r="A1844" s="8">
        <v>1975</v>
      </c>
      <c r="B1844" s="8" t="s">
        <v>3039</v>
      </c>
      <c r="C1844" t="str">
        <f t="shared" si="28"/>
        <v>PMS-Pole1975</v>
      </c>
      <c r="D1844" s="208">
        <v>2.9031829676654302</v>
      </c>
      <c r="E1844" s="197">
        <v>99.102492920916205</v>
      </c>
    </row>
    <row r="1845" spans="1:5" x14ac:dyDescent="0.25">
      <c r="A1845" s="8">
        <v>1974</v>
      </c>
      <c r="B1845" s="8" t="s">
        <v>3039</v>
      </c>
      <c r="C1845" t="str">
        <f t="shared" si="28"/>
        <v>PMS-Pole1974</v>
      </c>
      <c r="D1845" s="208">
        <v>2.9032483986656601</v>
      </c>
      <c r="E1845" s="197">
        <v>99.102610630829204</v>
      </c>
    </row>
    <row r="1846" spans="1:5" x14ac:dyDescent="0.25">
      <c r="A1846" s="8">
        <v>1973</v>
      </c>
      <c r="B1846" s="8" t="s">
        <v>3039</v>
      </c>
      <c r="C1846" t="str">
        <f t="shared" si="28"/>
        <v>PMS-Pole1973</v>
      </c>
      <c r="D1846" s="208">
        <v>2.9032861416985498</v>
      </c>
      <c r="E1846" s="197">
        <v>99.102714682485399</v>
      </c>
    </row>
    <row r="1847" spans="1:5" x14ac:dyDescent="0.25">
      <c r="A1847" s="8">
        <v>1972</v>
      </c>
      <c r="B1847" s="8" t="s">
        <v>3039</v>
      </c>
      <c r="C1847" t="str">
        <f t="shared" si="28"/>
        <v>PMS-Pole1972</v>
      </c>
      <c r="D1847" s="208">
        <v>2.90332463816085</v>
      </c>
      <c r="E1847" s="197">
        <v>99.102791845806294</v>
      </c>
    </row>
    <row r="1848" spans="1:5" x14ac:dyDescent="0.25">
      <c r="A1848" s="8">
        <v>1971</v>
      </c>
      <c r="B1848" s="8" t="s">
        <v>3039</v>
      </c>
      <c r="C1848" t="str">
        <f t="shared" si="28"/>
        <v>PMS-Pole1971</v>
      </c>
      <c r="D1848" s="208">
        <v>2.9033753314196402</v>
      </c>
      <c r="E1848" s="197">
        <v>99.102876285507307</v>
      </c>
    </row>
    <row r="1849" spans="1:5" x14ac:dyDescent="0.25">
      <c r="A1849" s="8">
        <v>1970</v>
      </c>
      <c r="B1849" s="8" t="s">
        <v>3039</v>
      </c>
      <c r="C1849" t="str">
        <f t="shared" si="28"/>
        <v>PMS-Pole1970</v>
      </c>
      <c r="D1849" s="208">
        <v>2.9034439366410498</v>
      </c>
      <c r="E1849" s="197">
        <v>99.102960548469397</v>
      </c>
    </row>
    <row r="1850" spans="1:5" x14ac:dyDescent="0.25">
      <c r="A1850" s="8">
        <v>1969</v>
      </c>
      <c r="B1850" s="8" t="s">
        <v>3039</v>
      </c>
      <c r="C1850" t="str">
        <f t="shared" si="28"/>
        <v>PMS-Pole1969</v>
      </c>
      <c r="D1850" s="208">
        <v>2.9035099829403901</v>
      </c>
      <c r="E1850" s="197">
        <v>99.102965290400107</v>
      </c>
    </row>
    <row r="1851" spans="1:5" x14ac:dyDescent="0.25">
      <c r="A1851" s="8">
        <v>1968</v>
      </c>
      <c r="B1851" s="8" t="s">
        <v>3039</v>
      </c>
      <c r="C1851" t="str">
        <f t="shared" si="28"/>
        <v>PMS-Pole1968</v>
      </c>
      <c r="D1851" s="208">
        <v>2.9727718522683202</v>
      </c>
      <c r="E1851" s="197">
        <v>99.113025604643497</v>
      </c>
    </row>
    <row r="1852" spans="1:5" x14ac:dyDescent="0.25">
      <c r="A1852" s="8">
        <v>1967</v>
      </c>
      <c r="B1852" s="8" t="s">
        <v>3039</v>
      </c>
      <c r="C1852" t="str">
        <f t="shared" si="28"/>
        <v>PMS-Pole1967</v>
      </c>
      <c r="D1852" s="208">
        <v>2.9727170829943002</v>
      </c>
      <c r="E1852" s="197">
        <v>99.113002767898095</v>
      </c>
    </row>
    <row r="1853" spans="1:5" x14ac:dyDescent="0.25">
      <c r="A1853" s="8">
        <v>1966</v>
      </c>
      <c r="B1853" s="8" t="s">
        <v>3039</v>
      </c>
      <c r="C1853" t="str">
        <f t="shared" si="28"/>
        <v>PMS-Pole1966</v>
      </c>
      <c r="D1853" s="208">
        <v>2.9726672249156998</v>
      </c>
      <c r="E1853" s="197">
        <v>99.112984457817404</v>
      </c>
    </row>
    <row r="1854" spans="1:5" x14ac:dyDescent="0.25">
      <c r="A1854" s="8">
        <v>1965</v>
      </c>
      <c r="B1854" s="8" t="s">
        <v>3039</v>
      </c>
      <c r="C1854" t="str">
        <f t="shared" si="28"/>
        <v>PMS-Pole1965</v>
      </c>
      <c r="D1854" s="208">
        <v>2.9726133137849402</v>
      </c>
      <c r="E1854" s="197">
        <v>99.112967106248107</v>
      </c>
    </row>
    <row r="1855" spans="1:5" x14ac:dyDescent="0.25">
      <c r="A1855" s="8">
        <v>1964</v>
      </c>
      <c r="B1855" s="8" t="s">
        <v>3039</v>
      </c>
      <c r="C1855" t="str">
        <f t="shared" si="28"/>
        <v>PMS-Pole1964</v>
      </c>
      <c r="D1855" s="208">
        <v>2.9725611792584798</v>
      </c>
      <c r="E1855" s="197">
        <v>99.112947353541202</v>
      </c>
    </row>
    <row r="1856" spans="1:5" x14ac:dyDescent="0.25">
      <c r="A1856" s="8">
        <v>1963</v>
      </c>
      <c r="B1856" s="8" t="s">
        <v>3039</v>
      </c>
      <c r="C1856" t="str">
        <f t="shared" si="28"/>
        <v>PMS-Pole1963</v>
      </c>
      <c r="D1856" s="208">
        <v>2.97250816796732</v>
      </c>
      <c r="E1856" s="197">
        <v>99.112931206384701</v>
      </c>
    </row>
    <row r="1857" spans="1:5" x14ac:dyDescent="0.25">
      <c r="A1857" s="8">
        <v>1962</v>
      </c>
      <c r="B1857" s="8" t="s">
        <v>3039</v>
      </c>
      <c r="C1857" t="str">
        <f t="shared" si="28"/>
        <v>PMS-Pole1962</v>
      </c>
      <c r="D1857" s="208">
        <v>2.9724620955696399</v>
      </c>
      <c r="E1857" s="197">
        <v>99.112911632791594</v>
      </c>
    </row>
    <row r="1858" spans="1:5" x14ac:dyDescent="0.25">
      <c r="A1858" s="8">
        <v>1961</v>
      </c>
      <c r="B1858" s="8" t="s">
        <v>3039</v>
      </c>
      <c r="C1858" t="str">
        <f t="shared" ref="C1858:C1921" si="29">B1858 &amp; "-Pole" &amp; A1858</f>
        <v>PMS-Pole1961</v>
      </c>
      <c r="D1858" s="208">
        <v>2.9724143366592801</v>
      </c>
      <c r="E1858" s="197">
        <v>99.112889720179098</v>
      </c>
    </row>
    <row r="1859" spans="1:5" x14ac:dyDescent="0.25">
      <c r="A1859" s="8">
        <v>1960</v>
      </c>
      <c r="B1859" s="8" t="s">
        <v>3039</v>
      </c>
      <c r="C1859" t="str">
        <f t="shared" si="29"/>
        <v>PMS-Pole1960</v>
      </c>
      <c r="D1859" s="208">
        <v>2.97235505807167</v>
      </c>
      <c r="E1859" s="197">
        <v>99.112866646485003</v>
      </c>
    </row>
    <row r="1860" spans="1:5" x14ac:dyDescent="0.25">
      <c r="A1860" s="8">
        <v>1959</v>
      </c>
      <c r="B1860" s="8" t="s">
        <v>3039</v>
      </c>
      <c r="C1860" t="str">
        <f t="shared" si="29"/>
        <v>PMS-Pole1959</v>
      </c>
      <c r="D1860" s="208">
        <v>2.9723026556882401</v>
      </c>
      <c r="E1860" s="197">
        <v>99.112841649564302</v>
      </c>
    </row>
    <row r="1861" spans="1:5" x14ac:dyDescent="0.25">
      <c r="A1861" s="8">
        <v>1958</v>
      </c>
      <c r="B1861" s="8" t="s">
        <v>3039</v>
      </c>
      <c r="C1861" t="str">
        <f t="shared" si="29"/>
        <v>PMS-Pole1958</v>
      </c>
      <c r="D1861" s="208">
        <v>2.9722499280697501</v>
      </c>
      <c r="E1861" s="197">
        <v>99.112815825493399</v>
      </c>
    </row>
    <row r="1862" spans="1:5" x14ac:dyDescent="0.25">
      <c r="A1862" s="8">
        <v>1957</v>
      </c>
      <c r="B1862" s="8" t="s">
        <v>3039</v>
      </c>
      <c r="C1862" t="str">
        <f t="shared" si="29"/>
        <v>PMS-Pole1957</v>
      </c>
      <c r="D1862" s="208">
        <v>2.9722081004279302</v>
      </c>
      <c r="E1862" s="197">
        <v>99.112790089654695</v>
      </c>
    </row>
    <row r="1863" spans="1:5" x14ac:dyDescent="0.25">
      <c r="A1863" s="8">
        <v>1956</v>
      </c>
      <c r="B1863" s="8" t="s">
        <v>3039</v>
      </c>
      <c r="C1863" t="str">
        <f t="shared" si="29"/>
        <v>PMS-Pole1956</v>
      </c>
      <c r="D1863" s="208">
        <v>2.9721479848115799</v>
      </c>
      <c r="E1863" s="197">
        <v>99.112755576431098</v>
      </c>
    </row>
    <row r="1864" spans="1:5" x14ac:dyDescent="0.25">
      <c r="A1864" s="8">
        <v>1955</v>
      </c>
      <c r="B1864" s="8" t="s">
        <v>3039</v>
      </c>
      <c r="C1864" t="str">
        <f t="shared" si="29"/>
        <v>PMS-Pole1955</v>
      </c>
      <c r="D1864" s="208">
        <v>2.97208118730487</v>
      </c>
      <c r="E1864" s="197">
        <v>99.112722885470106</v>
      </c>
    </row>
    <row r="1865" spans="1:5" x14ac:dyDescent="0.25">
      <c r="A1865" s="8">
        <v>1954</v>
      </c>
      <c r="B1865" s="8" t="s">
        <v>3039</v>
      </c>
      <c r="C1865" t="str">
        <f t="shared" si="29"/>
        <v>PMS-Pole1954</v>
      </c>
      <c r="D1865" s="208">
        <v>2.9720158840958799</v>
      </c>
      <c r="E1865" s="197">
        <v>99.112690506643006</v>
      </c>
    </row>
    <row r="1866" spans="1:5" x14ac:dyDescent="0.25">
      <c r="A1866" s="8">
        <v>1953</v>
      </c>
      <c r="B1866" s="8" t="s">
        <v>3039</v>
      </c>
      <c r="C1866" t="str">
        <f t="shared" si="29"/>
        <v>PMS-Pole1953</v>
      </c>
      <c r="D1866" s="208">
        <v>2.9719092855612099</v>
      </c>
      <c r="E1866" s="197">
        <v>99.112660700578004</v>
      </c>
    </row>
    <row r="1867" spans="1:5" x14ac:dyDescent="0.25">
      <c r="A1867" s="8">
        <v>1952</v>
      </c>
      <c r="B1867" s="8" t="s">
        <v>3039</v>
      </c>
      <c r="C1867" t="str">
        <f t="shared" si="29"/>
        <v>PMS-Pole1952</v>
      </c>
      <c r="D1867" s="208">
        <v>2.9718765039874899</v>
      </c>
      <c r="E1867" s="197">
        <v>99.112612481029402</v>
      </c>
    </row>
    <row r="1868" spans="1:5" x14ac:dyDescent="0.25">
      <c r="A1868" s="8">
        <v>1951</v>
      </c>
      <c r="B1868" s="8" t="s">
        <v>3039</v>
      </c>
      <c r="C1868" t="str">
        <f t="shared" si="29"/>
        <v>PMS-Pole1951</v>
      </c>
      <c r="D1868" s="208">
        <v>2.9718461492746</v>
      </c>
      <c r="E1868" s="197">
        <v>99.112565795764098</v>
      </c>
    </row>
    <row r="1869" spans="1:5" x14ac:dyDescent="0.25">
      <c r="A1869" s="8">
        <v>1950</v>
      </c>
      <c r="B1869" s="8" t="s">
        <v>3039</v>
      </c>
      <c r="C1869" t="str">
        <f t="shared" si="29"/>
        <v>PMS-Pole1950</v>
      </c>
      <c r="D1869" s="208">
        <v>2.9717932754132699</v>
      </c>
      <c r="E1869" s="197">
        <v>99.112505844304394</v>
      </c>
    </row>
    <row r="1870" spans="1:5" x14ac:dyDescent="0.25">
      <c r="A1870" s="8">
        <v>1949</v>
      </c>
      <c r="B1870" s="8" t="s">
        <v>3039</v>
      </c>
      <c r="C1870" t="str">
        <f t="shared" si="29"/>
        <v>PMS-Pole1949</v>
      </c>
      <c r="D1870" s="208">
        <v>2.9717526061678599</v>
      </c>
      <c r="E1870" s="197">
        <v>99.112435116534201</v>
      </c>
    </row>
    <row r="1871" spans="1:5" x14ac:dyDescent="0.25">
      <c r="A1871" s="8">
        <v>1948</v>
      </c>
      <c r="B1871" s="8" t="s">
        <v>3039</v>
      </c>
      <c r="C1871" t="str">
        <f t="shared" si="29"/>
        <v>PMS-Pole1948</v>
      </c>
      <c r="D1871" s="208">
        <v>2.9717089282373998</v>
      </c>
      <c r="E1871" s="197">
        <v>99.112363113899903</v>
      </c>
    </row>
    <row r="1872" spans="1:5" x14ac:dyDescent="0.25">
      <c r="A1872" s="8">
        <v>1947</v>
      </c>
      <c r="B1872" s="8" t="s">
        <v>3039</v>
      </c>
      <c r="C1872" t="str">
        <f t="shared" si="29"/>
        <v>PMS-Pole1947</v>
      </c>
      <c r="D1872" s="208">
        <v>2.9716624288918401</v>
      </c>
      <c r="E1872" s="197">
        <v>99.112302046786994</v>
      </c>
    </row>
    <row r="1873" spans="1:5" x14ac:dyDescent="0.25">
      <c r="A1873" s="8">
        <v>1946</v>
      </c>
      <c r="B1873" s="8" t="s">
        <v>3039</v>
      </c>
      <c r="C1873" t="str">
        <f t="shared" si="29"/>
        <v>PMS-Pole1946</v>
      </c>
      <c r="D1873" s="208">
        <v>2.9716215019679502</v>
      </c>
      <c r="E1873" s="197">
        <v>99.112235501703296</v>
      </c>
    </row>
    <row r="1874" spans="1:5" x14ac:dyDescent="0.25">
      <c r="A1874" s="8">
        <v>1945</v>
      </c>
      <c r="B1874" s="8" t="s">
        <v>3039</v>
      </c>
      <c r="C1874" t="str">
        <f t="shared" si="29"/>
        <v>PMS-Pole1945</v>
      </c>
      <c r="D1874" s="208">
        <v>2.97158473558533</v>
      </c>
      <c r="E1874" s="197">
        <v>99.112177722340505</v>
      </c>
    </row>
    <row r="1875" spans="1:5" x14ac:dyDescent="0.25">
      <c r="A1875" s="8">
        <v>1944</v>
      </c>
      <c r="B1875" s="8" t="s">
        <v>3039</v>
      </c>
      <c r="C1875" t="str">
        <f t="shared" si="29"/>
        <v>PMS-Pole1944</v>
      </c>
      <c r="D1875" s="208">
        <v>2.9715395738228398</v>
      </c>
      <c r="E1875" s="197">
        <v>99.112105809422303</v>
      </c>
    </row>
    <row r="1876" spans="1:5" x14ac:dyDescent="0.25">
      <c r="A1876" s="8">
        <v>1943</v>
      </c>
      <c r="B1876" s="8" t="s">
        <v>3039</v>
      </c>
      <c r="C1876" t="str">
        <f t="shared" si="29"/>
        <v>PMS-Pole1943</v>
      </c>
      <c r="D1876" s="208">
        <v>2.9714881239547299</v>
      </c>
      <c r="E1876" s="197">
        <v>99.112036771944304</v>
      </c>
    </row>
    <row r="1877" spans="1:5" x14ac:dyDescent="0.25">
      <c r="A1877" s="8">
        <v>1942</v>
      </c>
      <c r="B1877" s="8" t="s">
        <v>3039</v>
      </c>
      <c r="C1877" t="str">
        <f t="shared" si="29"/>
        <v>PMS-Pole1942</v>
      </c>
      <c r="D1877" s="208">
        <v>2.9714496390102401</v>
      </c>
      <c r="E1877" s="197">
        <v>99.111967028277903</v>
      </c>
    </row>
    <row r="1878" spans="1:5" x14ac:dyDescent="0.25">
      <c r="A1878" s="8">
        <v>1941</v>
      </c>
      <c r="B1878" s="8" t="s">
        <v>3039</v>
      </c>
      <c r="C1878" t="str">
        <f t="shared" si="29"/>
        <v>PMS-Pole1941</v>
      </c>
      <c r="D1878" s="208">
        <v>2.9714052107539399</v>
      </c>
      <c r="E1878" s="197">
        <v>99.111904265812299</v>
      </c>
    </row>
    <row r="1879" spans="1:5" x14ac:dyDescent="0.25">
      <c r="A1879" s="8">
        <v>1940</v>
      </c>
      <c r="B1879" s="8" t="s">
        <v>3039</v>
      </c>
      <c r="C1879" t="str">
        <f t="shared" si="29"/>
        <v>PMS-Pole1940</v>
      </c>
      <c r="D1879" s="208">
        <v>2.9713661532167799</v>
      </c>
      <c r="E1879" s="197">
        <v>99.1118351607943</v>
      </c>
    </row>
    <row r="1880" spans="1:5" x14ac:dyDescent="0.25">
      <c r="A1880" s="8">
        <v>1939</v>
      </c>
      <c r="B1880" s="8" t="s">
        <v>3039</v>
      </c>
      <c r="C1880" t="str">
        <f t="shared" si="29"/>
        <v>PMS-Pole1939</v>
      </c>
      <c r="D1880" s="208">
        <v>2.9712811218016602</v>
      </c>
      <c r="E1880" s="197">
        <v>99.1117560627155</v>
      </c>
    </row>
    <row r="1881" spans="1:5" x14ac:dyDescent="0.25">
      <c r="A1881" s="8">
        <v>1938</v>
      </c>
      <c r="B1881" s="8" t="s">
        <v>3039</v>
      </c>
      <c r="C1881" t="str">
        <f t="shared" si="29"/>
        <v>PMS-Pole1938</v>
      </c>
      <c r="D1881" s="208">
        <v>2.9711910435670301</v>
      </c>
      <c r="E1881" s="197">
        <v>99.111710145213294</v>
      </c>
    </row>
    <row r="1882" spans="1:5" x14ac:dyDescent="0.25">
      <c r="A1882" s="8">
        <v>1937</v>
      </c>
      <c r="B1882" s="8" t="s">
        <v>3039</v>
      </c>
      <c r="C1882" t="str">
        <f t="shared" si="29"/>
        <v>PMS-Pole1937</v>
      </c>
      <c r="D1882" s="208">
        <v>2.9710901312868399</v>
      </c>
      <c r="E1882" s="197">
        <v>99.111665397449997</v>
      </c>
    </row>
    <row r="1883" spans="1:5" x14ac:dyDescent="0.25">
      <c r="A1883" s="8">
        <v>1936</v>
      </c>
      <c r="B1883" s="8" t="s">
        <v>3039</v>
      </c>
      <c r="C1883" t="str">
        <f t="shared" si="29"/>
        <v>PMS-Pole1936</v>
      </c>
      <c r="D1883" s="208">
        <v>2.9709945104014999</v>
      </c>
      <c r="E1883" s="197">
        <v>99.111616878871004</v>
      </c>
    </row>
    <row r="1884" spans="1:5" x14ac:dyDescent="0.25">
      <c r="A1884" s="8">
        <v>1935</v>
      </c>
      <c r="B1884" s="8" t="s">
        <v>3039</v>
      </c>
      <c r="C1884" t="str">
        <f t="shared" si="29"/>
        <v>PMS-Pole1935</v>
      </c>
      <c r="D1884" s="208">
        <v>2.9709110699828201</v>
      </c>
      <c r="E1884" s="197">
        <v>99.111577532160496</v>
      </c>
    </row>
    <row r="1885" spans="1:5" x14ac:dyDescent="0.25">
      <c r="A1885" s="8">
        <v>1934</v>
      </c>
      <c r="B1885" s="8" t="s">
        <v>3039</v>
      </c>
      <c r="C1885" t="str">
        <f t="shared" si="29"/>
        <v>PMS-Pole1934</v>
      </c>
      <c r="D1885" s="208">
        <v>2.9708254981081099</v>
      </c>
      <c r="E1885" s="197">
        <v>99.111532181660493</v>
      </c>
    </row>
    <row r="1886" spans="1:5" x14ac:dyDescent="0.25">
      <c r="A1886" s="8">
        <v>1933</v>
      </c>
      <c r="B1886" s="8" t="s">
        <v>3039</v>
      </c>
      <c r="C1886" t="str">
        <f t="shared" si="29"/>
        <v>PMS-Pole1933</v>
      </c>
      <c r="D1886" s="208">
        <v>2.9707148059719599</v>
      </c>
      <c r="E1886" s="197">
        <v>99.111488061821404</v>
      </c>
    </row>
    <row r="1887" spans="1:5" x14ac:dyDescent="0.25">
      <c r="A1887" s="8">
        <v>1932</v>
      </c>
      <c r="B1887" s="8" t="s">
        <v>3039</v>
      </c>
      <c r="C1887" t="str">
        <f t="shared" si="29"/>
        <v>PMS-Pole1932</v>
      </c>
      <c r="D1887" s="208">
        <v>2.97060656771581</v>
      </c>
      <c r="E1887" s="197">
        <v>99.111470943285696</v>
      </c>
    </row>
    <row r="1888" spans="1:5" x14ac:dyDescent="0.25">
      <c r="A1888" s="8">
        <v>1931</v>
      </c>
      <c r="B1888" s="8" t="s">
        <v>3039</v>
      </c>
      <c r="C1888" t="str">
        <f t="shared" si="29"/>
        <v>PMS-Pole1931</v>
      </c>
      <c r="D1888" s="208">
        <v>2.97048922524437</v>
      </c>
      <c r="E1888" s="197">
        <v>99.111465497090606</v>
      </c>
    </row>
    <row r="1889" spans="1:5" x14ac:dyDescent="0.25">
      <c r="A1889" s="8">
        <v>1930</v>
      </c>
      <c r="B1889" s="8" t="s">
        <v>3039</v>
      </c>
      <c r="C1889" t="str">
        <f t="shared" si="29"/>
        <v>PMS-Pole1930</v>
      </c>
      <c r="D1889" s="208">
        <v>2.9704316722580799</v>
      </c>
      <c r="E1889" s="197">
        <v>99.111405583157904</v>
      </c>
    </row>
    <row r="1890" spans="1:5" x14ac:dyDescent="0.25">
      <c r="A1890" s="8">
        <v>1929</v>
      </c>
      <c r="B1890" s="8" t="s">
        <v>3039</v>
      </c>
      <c r="C1890" t="str">
        <f t="shared" si="29"/>
        <v>PMS-Pole1929</v>
      </c>
      <c r="D1890" s="208">
        <v>2.9703233710702799</v>
      </c>
      <c r="E1890" s="197">
        <v>99.111399095187807</v>
      </c>
    </row>
    <row r="1891" spans="1:5" x14ac:dyDescent="0.25">
      <c r="A1891" s="8">
        <v>1928</v>
      </c>
      <c r="B1891" s="8" t="s">
        <v>3039</v>
      </c>
      <c r="C1891" t="str">
        <f t="shared" si="29"/>
        <v>PMS-Pole1928</v>
      </c>
      <c r="D1891" s="208">
        <v>2.9701906232742799</v>
      </c>
      <c r="E1891" s="197">
        <v>99.1114016431994</v>
      </c>
    </row>
    <row r="1892" spans="1:5" x14ac:dyDescent="0.25">
      <c r="A1892" s="8">
        <v>1927</v>
      </c>
      <c r="B1892" s="8" t="s">
        <v>3039</v>
      </c>
      <c r="C1892" t="str">
        <f t="shared" si="29"/>
        <v>PMS-Pole1927</v>
      </c>
      <c r="D1892" s="208">
        <v>2.9700474903208698</v>
      </c>
      <c r="E1892" s="197">
        <v>99.111372134137099</v>
      </c>
    </row>
    <row r="1893" spans="1:5" x14ac:dyDescent="0.25">
      <c r="A1893" s="8">
        <v>1926</v>
      </c>
      <c r="B1893" s="8" t="s">
        <v>3039</v>
      </c>
      <c r="C1893" t="str">
        <f t="shared" si="29"/>
        <v>PMS-Pole1926</v>
      </c>
      <c r="D1893" s="208">
        <v>2.96992242579128</v>
      </c>
      <c r="E1893" s="197">
        <v>99.111330665585697</v>
      </c>
    </row>
    <row r="1894" spans="1:5" x14ac:dyDescent="0.25">
      <c r="A1894" s="8">
        <v>1925</v>
      </c>
      <c r="B1894" s="8" t="s">
        <v>3039</v>
      </c>
      <c r="C1894" t="str">
        <f t="shared" si="29"/>
        <v>PMS-Pole1925</v>
      </c>
      <c r="D1894" s="208">
        <v>2.9698062343314202</v>
      </c>
      <c r="E1894" s="197">
        <v>99.111285064797897</v>
      </c>
    </row>
    <row r="1895" spans="1:5" x14ac:dyDescent="0.25">
      <c r="A1895" s="8">
        <v>1924</v>
      </c>
      <c r="B1895" s="8" t="s">
        <v>3039</v>
      </c>
      <c r="C1895" t="str">
        <f t="shared" si="29"/>
        <v>PMS-Pole1924</v>
      </c>
      <c r="D1895" s="208">
        <v>2.9696467054771101</v>
      </c>
      <c r="E1895" s="197">
        <v>99.111241818065096</v>
      </c>
    </row>
    <row r="1896" spans="1:5" x14ac:dyDescent="0.25">
      <c r="A1896" s="8">
        <v>1923</v>
      </c>
      <c r="B1896" s="8" t="s">
        <v>3039</v>
      </c>
      <c r="C1896" t="str">
        <f t="shared" si="29"/>
        <v>PMS-Pole1923</v>
      </c>
      <c r="D1896" s="208">
        <v>2.9695215209488399</v>
      </c>
      <c r="E1896" s="197">
        <v>99.111191384425197</v>
      </c>
    </row>
    <row r="1897" spans="1:5" x14ac:dyDescent="0.25">
      <c r="A1897" s="8">
        <v>1922</v>
      </c>
      <c r="B1897" s="8" t="s">
        <v>3039</v>
      </c>
      <c r="C1897" t="str">
        <f t="shared" si="29"/>
        <v>PMS-Pole1922</v>
      </c>
      <c r="D1897" s="208">
        <v>2.96939596439878</v>
      </c>
      <c r="E1897" s="197">
        <v>99.111152809090001</v>
      </c>
    </row>
    <row r="1898" spans="1:5" x14ac:dyDescent="0.25">
      <c r="A1898" s="8">
        <v>1921</v>
      </c>
      <c r="B1898" s="8" t="s">
        <v>3039</v>
      </c>
      <c r="C1898" t="str">
        <f t="shared" si="29"/>
        <v>PMS-Pole1921</v>
      </c>
      <c r="D1898" s="208">
        <v>2.96927322435908</v>
      </c>
      <c r="E1898" s="197">
        <v>99.111121581851407</v>
      </c>
    </row>
    <row r="1899" spans="1:5" x14ac:dyDescent="0.25">
      <c r="A1899" s="8">
        <v>1920</v>
      </c>
      <c r="B1899" s="8" t="s">
        <v>3039</v>
      </c>
      <c r="C1899" t="str">
        <f t="shared" si="29"/>
        <v>PMS-Pole1920</v>
      </c>
      <c r="D1899" s="208">
        <v>2.9691134029744402</v>
      </c>
      <c r="E1899" s="197">
        <v>99.111085099326601</v>
      </c>
    </row>
    <row r="1900" spans="1:5" x14ac:dyDescent="0.25">
      <c r="A1900" s="8">
        <v>1919</v>
      </c>
      <c r="B1900" s="8" t="s">
        <v>3039</v>
      </c>
      <c r="C1900" t="str">
        <f t="shared" si="29"/>
        <v>PMS-Pole1919</v>
      </c>
      <c r="D1900" s="208">
        <v>2.96895055934811</v>
      </c>
      <c r="E1900" s="197">
        <v>99.111058928432101</v>
      </c>
    </row>
    <row r="1901" spans="1:5" x14ac:dyDescent="0.25">
      <c r="A1901" s="8">
        <v>1918</v>
      </c>
      <c r="B1901" s="8" t="s">
        <v>3039</v>
      </c>
      <c r="C1901" t="str">
        <f t="shared" si="29"/>
        <v>PMS-Pole1918</v>
      </c>
      <c r="D1901" s="208">
        <v>2.9687799887936599</v>
      </c>
      <c r="E1901" s="197">
        <v>99.111034049306795</v>
      </c>
    </row>
    <row r="1902" spans="1:5" x14ac:dyDescent="0.25">
      <c r="A1902" s="8">
        <v>1917</v>
      </c>
      <c r="B1902" s="8" t="s">
        <v>3039</v>
      </c>
      <c r="C1902" t="str">
        <f t="shared" si="29"/>
        <v>PMS-Pole1917</v>
      </c>
      <c r="D1902" s="208">
        <v>2.968546296855</v>
      </c>
      <c r="E1902" s="197">
        <v>99.110998423212294</v>
      </c>
    </row>
    <row r="1903" spans="1:5" x14ac:dyDescent="0.25">
      <c r="A1903" s="8">
        <v>1916</v>
      </c>
      <c r="B1903" s="8" t="s">
        <v>3039</v>
      </c>
      <c r="C1903" t="str">
        <f t="shared" si="29"/>
        <v>PMS-Pole1916</v>
      </c>
      <c r="D1903" s="208">
        <v>2.9683367814407502</v>
      </c>
      <c r="E1903" s="197">
        <v>99.110985974120297</v>
      </c>
    </row>
    <row r="1904" spans="1:5" x14ac:dyDescent="0.25">
      <c r="A1904" s="8">
        <v>1915</v>
      </c>
      <c r="B1904" s="8" t="s">
        <v>3039</v>
      </c>
      <c r="C1904" t="str">
        <f t="shared" si="29"/>
        <v>PMS-Pole1915</v>
      </c>
      <c r="D1904" s="208">
        <v>2.96818497805923</v>
      </c>
      <c r="E1904" s="197">
        <v>99.110970076380198</v>
      </c>
    </row>
    <row r="1905" spans="1:5" x14ac:dyDescent="0.25">
      <c r="A1905" s="8">
        <v>1914</v>
      </c>
      <c r="B1905" s="8" t="s">
        <v>3039</v>
      </c>
      <c r="C1905" t="str">
        <f t="shared" si="29"/>
        <v>PMS-Pole1914</v>
      </c>
      <c r="D1905" s="208">
        <v>2.9680158752255101</v>
      </c>
      <c r="E1905" s="197">
        <v>99.110972089974595</v>
      </c>
    </row>
    <row r="1906" spans="1:5" x14ac:dyDescent="0.25">
      <c r="A1906" s="8">
        <v>1913</v>
      </c>
      <c r="B1906" s="8" t="s">
        <v>3039</v>
      </c>
      <c r="C1906" t="str">
        <f t="shared" si="29"/>
        <v>PMS-Pole1913</v>
      </c>
      <c r="D1906" s="208">
        <v>2.9122244836078601</v>
      </c>
      <c r="E1906" s="197">
        <v>99.117162434210499</v>
      </c>
    </row>
    <row r="1907" spans="1:5" x14ac:dyDescent="0.25">
      <c r="A1907" s="8">
        <v>1912</v>
      </c>
      <c r="B1907" s="8" t="s">
        <v>3039</v>
      </c>
      <c r="C1907" t="str">
        <f t="shared" si="29"/>
        <v>PMS-Pole1912</v>
      </c>
      <c r="D1907" s="208">
        <v>2.9121472858363702</v>
      </c>
      <c r="E1907" s="197">
        <v>99.117135974332598</v>
      </c>
    </row>
    <row r="1908" spans="1:5" x14ac:dyDescent="0.25">
      <c r="A1908" s="8">
        <v>1911</v>
      </c>
      <c r="B1908" s="8" t="s">
        <v>3039</v>
      </c>
      <c r="C1908" t="str">
        <f t="shared" si="29"/>
        <v>PMS-Pole1911</v>
      </c>
      <c r="D1908" s="208">
        <v>2.9120839405358998</v>
      </c>
      <c r="E1908" s="197">
        <v>99.117113713662505</v>
      </c>
    </row>
    <row r="1909" spans="1:5" x14ac:dyDescent="0.25">
      <c r="A1909" s="8">
        <v>1910</v>
      </c>
      <c r="B1909" s="8" t="s">
        <v>3039</v>
      </c>
      <c r="C1909" t="str">
        <f t="shared" si="29"/>
        <v>PMS-Pole1910</v>
      </c>
      <c r="D1909" s="208">
        <v>2.9120092545924701</v>
      </c>
      <c r="E1909" s="197">
        <v>99.117090176848606</v>
      </c>
    </row>
    <row r="1910" spans="1:5" x14ac:dyDescent="0.25">
      <c r="A1910" s="8">
        <v>1909</v>
      </c>
      <c r="B1910" s="8" t="s">
        <v>3039</v>
      </c>
      <c r="C1910" t="str">
        <f t="shared" si="29"/>
        <v>PMS-Pole1909</v>
      </c>
      <c r="D1910" s="208">
        <v>2.9119480089854601</v>
      </c>
      <c r="E1910" s="197">
        <v>99.117050967979097</v>
      </c>
    </row>
    <row r="1911" spans="1:5" x14ac:dyDescent="0.25">
      <c r="A1911" s="8">
        <v>1908</v>
      </c>
      <c r="B1911" s="8" t="s">
        <v>3039</v>
      </c>
      <c r="C1911" t="str">
        <f t="shared" si="29"/>
        <v>PMS-Pole1908</v>
      </c>
      <c r="D1911" s="208">
        <v>2.91188496283434</v>
      </c>
      <c r="E1911" s="197">
        <v>99.117003196489193</v>
      </c>
    </row>
    <row r="1912" spans="1:5" x14ac:dyDescent="0.25">
      <c r="A1912" s="8">
        <v>1907</v>
      </c>
      <c r="B1912" s="8" t="s">
        <v>3039</v>
      </c>
      <c r="C1912" t="str">
        <f t="shared" si="29"/>
        <v>PMS-Pole1907</v>
      </c>
      <c r="D1912" s="208">
        <v>2.9118406854088699</v>
      </c>
      <c r="E1912" s="197">
        <v>99.116949189960593</v>
      </c>
    </row>
    <row r="1913" spans="1:5" x14ac:dyDescent="0.25">
      <c r="A1913" s="8">
        <v>1906</v>
      </c>
      <c r="B1913" s="8" t="s">
        <v>3039</v>
      </c>
      <c r="C1913" t="str">
        <f t="shared" si="29"/>
        <v>PMS-Pole1906</v>
      </c>
      <c r="D1913" s="208">
        <v>2.91180084479964</v>
      </c>
      <c r="E1913" s="197">
        <v>99.116865853912898</v>
      </c>
    </row>
    <row r="1914" spans="1:5" x14ac:dyDescent="0.25">
      <c r="A1914" s="8">
        <v>1905</v>
      </c>
      <c r="B1914" s="8" t="s">
        <v>3039</v>
      </c>
      <c r="C1914" t="str">
        <f t="shared" si="29"/>
        <v>PMS-Pole1905</v>
      </c>
      <c r="D1914" s="208">
        <v>2.9117756216334301</v>
      </c>
      <c r="E1914" s="197">
        <v>99.116804050056899</v>
      </c>
    </row>
    <row r="1915" spans="1:5" x14ac:dyDescent="0.25">
      <c r="A1915" s="8">
        <v>1904</v>
      </c>
      <c r="B1915" s="8" t="s">
        <v>3039</v>
      </c>
      <c r="C1915" t="str">
        <f t="shared" si="29"/>
        <v>PMS-Pole1904</v>
      </c>
      <c r="D1915" s="208">
        <v>2.9117616962557999</v>
      </c>
      <c r="E1915" s="197">
        <v>99.116759830990205</v>
      </c>
    </row>
    <row r="1916" spans="1:5" x14ac:dyDescent="0.25">
      <c r="A1916" s="8">
        <v>1903</v>
      </c>
      <c r="B1916" s="8" t="s">
        <v>3039</v>
      </c>
      <c r="C1916" t="str">
        <f t="shared" si="29"/>
        <v>PMS-Pole1903</v>
      </c>
      <c r="D1916" s="208">
        <v>2.9117451388498101</v>
      </c>
      <c r="E1916" s="197">
        <v>99.116707824124902</v>
      </c>
    </row>
    <row r="1917" spans="1:5" x14ac:dyDescent="0.25">
      <c r="A1917" s="8">
        <v>1902</v>
      </c>
      <c r="B1917" s="8" t="s">
        <v>3039</v>
      </c>
      <c r="C1917" t="str">
        <f t="shared" si="29"/>
        <v>PMS-Pole1902</v>
      </c>
      <c r="D1917" s="208">
        <v>2.91173169338995</v>
      </c>
      <c r="E1917" s="197">
        <v>99.116649948389593</v>
      </c>
    </row>
    <row r="1918" spans="1:5" x14ac:dyDescent="0.25">
      <c r="A1918" s="8">
        <v>1901</v>
      </c>
      <c r="B1918" s="8" t="s">
        <v>3039</v>
      </c>
      <c r="C1918" t="str">
        <f t="shared" si="29"/>
        <v>PMS-Pole1901</v>
      </c>
      <c r="D1918" s="208">
        <v>2.91171979640963</v>
      </c>
      <c r="E1918" s="197">
        <v>99.116598027749504</v>
      </c>
    </row>
    <row r="1919" spans="1:5" x14ac:dyDescent="0.25">
      <c r="A1919" s="8">
        <v>1900</v>
      </c>
      <c r="B1919" s="8" t="s">
        <v>3039</v>
      </c>
      <c r="C1919" t="str">
        <f t="shared" si="29"/>
        <v>PMS-Pole1900</v>
      </c>
      <c r="D1919" s="208">
        <v>2.9117072173055498</v>
      </c>
      <c r="E1919" s="197">
        <v>99.116541842715307</v>
      </c>
    </row>
    <row r="1920" spans="1:5" x14ac:dyDescent="0.25">
      <c r="A1920" s="8">
        <v>1899</v>
      </c>
      <c r="B1920" s="8" t="s">
        <v>3039</v>
      </c>
      <c r="C1920" t="str">
        <f t="shared" si="29"/>
        <v>PMS-Pole1899</v>
      </c>
      <c r="D1920" s="208">
        <v>2.91169275444416</v>
      </c>
      <c r="E1920" s="197">
        <v>99.116475541554493</v>
      </c>
    </row>
    <row r="1921" spans="1:5" x14ac:dyDescent="0.25">
      <c r="A1921" s="8">
        <v>1898</v>
      </c>
      <c r="B1921" s="8" t="s">
        <v>3039</v>
      </c>
      <c r="C1921" t="str">
        <f t="shared" si="29"/>
        <v>PMS-Pole1898</v>
      </c>
      <c r="D1921" s="208">
        <v>2.9116709239993801</v>
      </c>
      <c r="E1921" s="197">
        <v>99.116426609148505</v>
      </c>
    </row>
    <row r="1922" spans="1:5" x14ac:dyDescent="0.25">
      <c r="A1922" s="8">
        <v>1897</v>
      </c>
      <c r="B1922" s="8" t="s">
        <v>3039</v>
      </c>
      <c r="C1922" t="str">
        <f t="shared" ref="C1922:C1985" si="30">B1922 &amp; "-Pole" &amp; A1922</f>
        <v>PMS-Pole1897</v>
      </c>
      <c r="D1922" s="208">
        <v>2.9116465481531502</v>
      </c>
      <c r="E1922" s="197">
        <v>99.116387083496605</v>
      </c>
    </row>
    <row r="1923" spans="1:5" x14ac:dyDescent="0.25">
      <c r="A1923" s="8">
        <v>1896</v>
      </c>
      <c r="B1923" s="8" t="s">
        <v>3039</v>
      </c>
      <c r="C1923" t="str">
        <f t="shared" si="30"/>
        <v>PMS-Pole1896</v>
      </c>
      <c r="D1923" s="208">
        <v>2.9116203780464098</v>
      </c>
      <c r="E1923" s="197">
        <v>99.116343794175094</v>
      </c>
    </row>
    <row r="1924" spans="1:5" x14ac:dyDescent="0.25">
      <c r="A1924" s="8">
        <v>1895</v>
      </c>
      <c r="B1924" s="8" t="s">
        <v>3039</v>
      </c>
      <c r="C1924" t="str">
        <f t="shared" si="30"/>
        <v>PMS-Pole1895</v>
      </c>
      <c r="D1924" s="208">
        <v>2.9115734203358699</v>
      </c>
      <c r="E1924" s="197">
        <v>99.116309477726006</v>
      </c>
    </row>
    <row r="1925" spans="1:5" x14ac:dyDescent="0.25">
      <c r="A1925" s="8">
        <v>1894</v>
      </c>
      <c r="B1925" s="8" t="s">
        <v>3039</v>
      </c>
      <c r="C1925" t="str">
        <f t="shared" si="30"/>
        <v>PMS-Pole1894</v>
      </c>
      <c r="D1925" s="208">
        <v>2.9115252351949801</v>
      </c>
      <c r="E1925" s="197">
        <v>99.116276356173103</v>
      </c>
    </row>
    <row r="1926" spans="1:5" x14ac:dyDescent="0.25">
      <c r="A1926" s="8">
        <v>1893</v>
      </c>
      <c r="B1926" s="8" t="s">
        <v>3039</v>
      </c>
      <c r="C1926" t="str">
        <f t="shared" si="30"/>
        <v>PMS-Pole1893</v>
      </c>
      <c r="D1926" s="208">
        <v>2.9114760596271201</v>
      </c>
      <c r="E1926" s="197">
        <v>99.116242608547694</v>
      </c>
    </row>
    <row r="1927" spans="1:5" x14ac:dyDescent="0.25">
      <c r="A1927" s="8">
        <v>1892</v>
      </c>
      <c r="B1927" s="8" t="s">
        <v>3039</v>
      </c>
      <c r="C1927" t="str">
        <f t="shared" si="30"/>
        <v>PMS-Pole1892</v>
      </c>
      <c r="D1927" s="208">
        <v>2.9114330668131898</v>
      </c>
      <c r="E1927" s="197">
        <v>99.116199592465406</v>
      </c>
    </row>
    <row r="1928" spans="1:5" x14ac:dyDescent="0.25">
      <c r="A1928" s="8">
        <v>1891</v>
      </c>
      <c r="B1928" s="8" t="s">
        <v>3039</v>
      </c>
      <c r="C1928" t="str">
        <f t="shared" si="30"/>
        <v>PMS-Pole1891</v>
      </c>
      <c r="D1928" s="208">
        <v>2.9113832269683702</v>
      </c>
      <c r="E1928" s="197">
        <v>99.116170414405303</v>
      </c>
    </row>
    <row r="1929" spans="1:5" x14ac:dyDescent="0.25">
      <c r="A1929" s="8">
        <v>1890</v>
      </c>
      <c r="B1929" s="8" t="s">
        <v>3039</v>
      </c>
      <c r="C1929" t="str">
        <f t="shared" si="30"/>
        <v>PMS-Pole1890</v>
      </c>
      <c r="D1929" s="208">
        <v>2.91132582138804</v>
      </c>
      <c r="E1929" s="197">
        <v>99.1161335952347</v>
      </c>
    </row>
    <row r="1930" spans="1:5" x14ac:dyDescent="0.25">
      <c r="A1930" s="8">
        <v>1889</v>
      </c>
      <c r="B1930" s="8" t="s">
        <v>3039</v>
      </c>
      <c r="C1930" t="str">
        <f t="shared" si="30"/>
        <v>PMS-Pole1889</v>
      </c>
      <c r="D1930" s="208">
        <v>2.9112809110376601</v>
      </c>
      <c r="E1930" s="197">
        <v>99.116110848570202</v>
      </c>
    </row>
    <row r="1931" spans="1:5" x14ac:dyDescent="0.25">
      <c r="A1931" s="8">
        <v>1888</v>
      </c>
      <c r="B1931" s="8" t="s">
        <v>3039</v>
      </c>
      <c r="C1931" t="str">
        <f t="shared" si="30"/>
        <v>PMS-Pole1888</v>
      </c>
      <c r="D1931" s="208">
        <v>2.91122543749609</v>
      </c>
      <c r="E1931" s="197">
        <v>99.116090443784103</v>
      </c>
    </row>
    <row r="1932" spans="1:5" x14ac:dyDescent="0.25">
      <c r="A1932" s="8">
        <v>1887</v>
      </c>
      <c r="B1932" s="8" t="s">
        <v>3039</v>
      </c>
      <c r="C1932" t="str">
        <f t="shared" si="30"/>
        <v>PMS-Pole1887</v>
      </c>
      <c r="D1932" s="208">
        <v>2.91116880321335</v>
      </c>
      <c r="E1932" s="197">
        <v>99.116064559969502</v>
      </c>
    </row>
    <row r="1933" spans="1:5" x14ac:dyDescent="0.25">
      <c r="A1933" s="8">
        <v>1886</v>
      </c>
      <c r="B1933" s="8" t="s">
        <v>3039</v>
      </c>
      <c r="C1933" t="str">
        <f t="shared" si="30"/>
        <v>PMS-Pole1886</v>
      </c>
      <c r="D1933" s="208">
        <v>2.9111102601969998</v>
      </c>
      <c r="E1933" s="197">
        <v>99.116050637708895</v>
      </c>
    </row>
    <row r="1934" spans="1:5" x14ac:dyDescent="0.25">
      <c r="A1934" s="8">
        <v>1885</v>
      </c>
      <c r="B1934" s="8" t="s">
        <v>3039</v>
      </c>
      <c r="C1934" t="str">
        <f t="shared" si="30"/>
        <v>PMS-Pole1885</v>
      </c>
      <c r="D1934" s="208">
        <v>2.91104686561073</v>
      </c>
      <c r="E1934" s="197">
        <v>99.116031512645904</v>
      </c>
    </row>
    <row r="1935" spans="1:5" x14ac:dyDescent="0.25">
      <c r="A1935" s="8">
        <v>1884</v>
      </c>
      <c r="B1935" s="8" t="s">
        <v>3039</v>
      </c>
      <c r="C1935" t="str">
        <f t="shared" si="30"/>
        <v>PMS-Pole1884</v>
      </c>
      <c r="D1935" s="208">
        <v>2.91098821361396</v>
      </c>
      <c r="E1935" s="197">
        <v>99.116014230932905</v>
      </c>
    </row>
    <row r="1936" spans="1:5" x14ac:dyDescent="0.25">
      <c r="A1936" s="8">
        <v>1883</v>
      </c>
      <c r="B1936" s="8" t="s">
        <v>3039</v>
      </c>
      <c r="C1936" t="str">
        <f t="shared" si="30"/>
        <v>PMS-Pole1883</v>
      </c>
      <c r="D1936" s="208">
        <v>2.91093409030392</v>
      </c>
      <c r="E1936" s="197">
        <v>99.115997426653806</v>
      </c>
    </row>
    <row r="1937" spans="1:5" x14ac:dyDescent="0.25">
      <c r="A1937" s="8">
        <v>1882</v>
      </c>
      <c r="B1937" s="8" t="s">
        <v>3039</v>
      </c>
      <c r="C1937" t="str">
        <f t="shared" si="30"/>
        <v>PMS-Pole1882</v>
      </c>
      <c r="D1937" s="208">
        <v>2.9108708119659998</v>
      </c>
      <c r="E1937" s="197">
        <v>99.115972694484796</v>
      </c>
    </row>
    <row r="1938" spans="1:5" x14ac:dyDescent="0.25">
      <c r="A1938" s="8">
        <v>1881</v>
      </c>
      <c r="B1938" s="8" t="s">
        <v>3039</v>
      </c>
      <c r="C1938" t="str">
        <f t="shared" si="30"/>
        <v>PMS-Pole1881</v>
      </c>
      <c r="D1938" s="208">
        <v>2.9107942197594201</v>
      </c>
      <c r="E1938" s="197">
        <v>99.115957335101996</v>
      </c>
    </row>
    <row r="1939" spans="1:5" x14ac:dyDescent="0.25">
      <c r="A1939" s="8">
        <v>1880</v>
      </c>
      <c r="B1939" s="8" t="s">
        <v>3039</v>
      </c>
      <c r="C1939" t="str">
        <f t="shared" si="30"/>
        <v>PMS-Pole1880</v>
      </c>
      <c r="D1939" s="208">
        <v>2.9107260690445802</v>
      </c>
      <c r="E1939" s="197">
        <v>99.115916899439995</v>
      </c>
    </row>
    <row r="1940" spans="1:5" x14ac:dyDescent="0.25">
      <c r="A1940" s="8">
        <v>1879</v>
      </c>
      <c r="B1940" s="8" t="s">
        <v>3039</v>
      </c>
      <c r="C1940" t="str">
        <f t="shared" si="30"/>
        <v>PMS-Pole1879</v>
      </c>
      <c r="D1940" s="208">
        <v>2.9106457917625002</v>
      </c>
      <c r="E1940" s="197">
        <v>99.115916783488601</v>
      </c>
    </row>
    <row r="1941" spans="1:5" x14ac:dyDescent="0.25">
      <c r="A1941" s="8">
        <v>1878</v>
      </c>
      <c r="B1941" s="8" t="s">
        <v>3039</v>
      </c>
      <c r="C1941" t="str">
        <f t="shared" si="30"/>
        <v>PMS-Pole1878</v>
      </c>
      <c r="D1941" s="208">
        <v>2.9105618257385899</v>
      </c>
      <c r="E1941" s="197">
        <v>99.115890781799095</v>
      </c>
    </row>
    <row r="1942" spans="1:5" x14ac:dyDescent="0.25">
      <c r="A1942" s="8">
        <v>1877</v>
      </c>
      <c r="B1942" s="8" t="s">
        <v>3039</v>
      </c>
      <c r="C1942" t="str">
        <f t="shared" si="30"/>
        <v>PMS-Pole1877</v>
      </c>
      <c r="D1942" s="208">
        <v>2.9104884718101398</v>
      </c>
      <c r="E1942" s="197">
        <v>99.115836703941895</v>
      </c>
    </row>
    <row r="1943" spans="1:5" x14ac:dyDescent="0.25">
      <c r="A1943" s="8">
        <v>1876</v>
      </c>
      <c r="B1943" s="8" t="s">
        <v>3039</v>
      </c>
      <c r="C1943" t="str">
        <f t="shared" si="30"/>
        <v>PMS-Pole1876</v>
      </c>
      <c r="D1943" s="208">
        <v>2.9104187209454602</v>
      </c>
      <c r="E1943" s="197">
        <v>99.115788403429804</v>
      </c>
    </row>
    <row r="1944" spans="1:5" x14ac:dyDescent="0.25">
      <c r="A1944" s="8">
        <v>1875</v>
      </c>
      <c r="B1944" s="8" t="s">
        <v>3039</v>
      </c>
      <c r="C1944" t="str">
        <f t="shared" si="30"/>
        <v>PMS-Pole1875</v>
      </c>
      <c r="D1944" s="208">
        <v>2.9103495223539699</v>
      </c>
      <c r="E1944" s="197">
        <v>99.115728252549303</v>
      </c>
    </row>
    <row r="1945" spans="1:5" x14ac:dyDescent="0.25">
      <c r="A1945" s="8">
        <v>1874</v>
      </c>
      <c r="B1945" s="8" t="s">
        <v>3039</v>
      </c>
      <c r="C1945" t="str">
        <f t="shared" si="30"/>
        <v>PMS-Pole1874</v>
      </c>
      <c r="D1945" s="208">
        <v>2.9102912012740498</v>
      </c>
      <c r="E1945" s="197">
        <v>99.1156330154963</v>
      </c>
    </row>
    <row r="1946" spans="1:5" x14ac:dyDescent="0.25">
      <c r="A1946" s="8">
        <v>1873</v>
      </c>
      <c r="B1946" s="8" t="s">
        <v>3039</v>
      </c>
      <c r="C1946" t="str">
        <f t="shared" si="30"/>
        <v>PMS-Pole1873</v>
      </c>
      <c r="D1946" s="208">
        <v>2.9102458116616399</v>
      </c>
      <c r="E1946" s="197">
        <v>99.115552679315996</v>
      </c>
    </row>
    <row r="1947" spans="1:5" x14ac:dyDescent="0.25">
      <c r="A1947" s="8">
        <v>1872</v>
      </c>
      <c r="B1947" s="8" t="s">
        <v>3039</v>
      </c>
      <c r="C1947" t="str">
        <f t="shared" si="30"/>
        <v>PMS-Pole1872</v>
      </c>
      <c r="D1947" s="208">
        <v>2.9102016019410799</v>
      </c>
      <c r="E1947" s="197">
        <v>99.115487751021504</v>
      </c>
    </row>
    <row r="1948" spans="1:5" x14ac:dyDescent="0.25">
      <c r="A1948" s="8">
        <v>1871</v>
      </c>
      <c r="B1948" s="8" t="s">
        <v>3039</v>
      </c>
      <c r="C1948" t="str">
        <f t="shared" si="30"/>
        <v>PMS-Pole1871</v>
      </c>
      <c r="D1948" s="208">
        <v>2.9101599642871898</v>
      </c>
      <c r="E1948" s="197">
        <v>99.115426429560301</v>
      </c>
    </row>
    <row r="1949" spans="1:5" x14ac:dyDescent="0.25">
      <c r="A1949" s="8">
        <v>1870</v>
      </c>
      <c r="B1949" s="8" t="s">
        <v>3039</v>
      </c>
      <c r="C1949" t="str">
        <f t="shared" si="30"/>
        <v>PMS-Pole1870</v>
      </c>
      <c r="D1949" s="208">
        <v>2.9101194347058601</v>
      </c>
      <c r="E1949" s="197">
        <v>99.115354994439201</v>
      </c>
    </row>
    <row r="1950" spans="1:5" x14ac:dyDescent="0.25">
      <c r="A1950" s="8">
        <v>1869</v>
      </c>
      <c r="B1950" s="8" t="s">
        <v>3039</v>
      </c>
      <c r="C1950" t="str">
        <f t="shared" si="30"/>
        <v>PMS-Pole1869</v>
      </c>
      <c r="D1950" s="208">
        <v>2.9100796837006699</v>
      </c>
      <c r="E1950" s="197">
        <v>99.115296067342101</v>
      </c>
    </row>
    <row r="1951" spans="1:5" x14ac:dyDescent="0.25">
      <c r="A1951" s="8">
        <v>1868</v>
      </c>
      <c r="B1951" s="8" t="s">
        <v>3039</v>
      </c>
      <c r="C1951" t="str">
        <f t="shared" si="30"/>
        <v>PMS-Pole1868</v>
      </c>
      <c r="D1951" s="208">
        <v>2.91004636893999</v>
      </c>
      <c r="E1951" s="197">
        <v>99.115233896873704</v>
      </c>
    </row>
    <row r="1952" spans="1:5" x14ac:dyDescent="0.25">
      <c r="A1952" s="8">
        <v>1867</v>
      </c>
      <c r="B1952" s="8" t="s">
        <v>3039</v>
      </c>
      <c r="C1952" t="str">
        <f t="shared" si="30"/>
        <v>PMS-Pole1867</v>
      </c>
      <c r="D1952" s="208">
        <v>2.9099957754339201</v>
      </c>
      <c r="E1952" s="197">
        <v>99.115161701411694</v>
      </c>
    </row>
    <row r="1953" spans="1:5" x14ac:dyDescent="0.25">
      <c r="A1953" s="8">
        <v>1866</v>
      </c>
      <c r="B1953" s="8" t="s">
        <v>3039</v>
      </c>
      <c r="C1953" t="str">
        <f t="shared" si="30"/>
        <v>PMS-Pole1866</v>
      </c>
      <c r="D1953" s="208">
        <v>2.9099523301764298</v>
      </c>
      <c r="E1953" s="197">
        <v>99.115103244070099</v>
      </c>
    </row>
    <row r="1954" spans="1:5" x14ac:dyDescent="0.25">
      <c r="A1954" s="8">
        <v>1865</v>
      </c>
      <c r="B1954" s="8" t="s">
        <v>3039</v>
      </c>
      <c r="C1954" t="str">
        <f t="shared" si="30"/>
        <v>PMS-Pole1865</v>
      </c>
      <c r="D1954" s="208">
        <v>2.9099051428995599</v>
      </c>
      <c r="E1954" s="197">
        <v>99.115040729065498</v>
      </c>
    </row>
    <row r="1955" spans="1:5" x14ac:dyDescent="0.25">
      <c r="A1955" s="8">
        <v>1864</v>
      </c>
      <c r="B1955" s="8" t="s">
        <v>3039</v>
      </c>
      <c r="C1955" t="str">
        <f t="shared" si="30"/>
        <v>PMS-Pole1864</v>
      </c>
      <c r="D1955" s="208">
        <v>2.9098549421108602</v>
      </c>
      <c r="E1955" s="197">
        <v>99.1149657969451</v>
      </c>
    </row>
    <row r="1956" spans="1:5" x14ac:dyDescent="0.25">
      <c r="A1956" s="8">
        <v>1863</v>
      </c>
      <c r="B1956" s="8" t="s">
        <v>3039</v>
      </c>
      <c r="C1956" t="str">
        <f t="shared" si="30"/>
        <v>PMS-Pole1863</v>
      </c>
      <c r="D1956" s="208">
        <v>2.9098001963254401</v>
      </c>
      <c r="E1956" s="197">
        <v>99.114894025116101</v>
      </c>
    </row>
    <row r="1957" spans="1:5" x14ac:dyDescent="0.25">
      <c r="A1957" s="8">
        <v>1862</v>
      </c>
      <c r="B1957" s="8" t="s">
        <v>3039</v>
      </c>
      <c r="C1957" t="str">
        <f t="shared" si="30"/>
        <v>PMS-Pole1862</v>
      </c>
      <c r="D1957" s="208">
        <v>2.90975898262348</v>
      </c>
      <c r="E1957" s="197">
        <v>99.114844718768794</v>
      </c>
    </row>
    <row r="1958" spans="1:5" x14ac:dyDescent="0.25">
      <c r="A1958" s="8">
        <v>1861</v>
      </c>
      <c r="B1958" s="8" t="s">
        <v>3039</v>
      </c>
      <c r="C1958" t="str">
        <f t="shared" si="30"/>
        <v>PMS-Pole1861</v>
      </c>
      <c r="D1958" s="208">
        <v>2.90972019386493</v>
      </c>
      <c r="E1958" s="197">
        <v>99.114797342246305</v>
      </c>
    </row>
    <row r="1959" spans="1:5" x14ac:dyDescent="0.25">
      <c r="A1959" s="8">
        <v>1860</v>
      </c>
      <c r="B1959" s="8" t="s">
        <v>3039</v>
      </c>
      <c r="C1959" t="str">
        <f t="shared" si="30"/>
        <v>PMS-Pole1860</v>
      </c>
      <c r="D1959" s="208">
        <v>2.90967289915673</v>
      </c>
      <c r="E1959" s="197">
        <v>99.114741335814202</v>
      </c>
    </row>
    <row r="1960" spans="1:5" x14ac:dyDescent="0.25">
      <c r="A1960" s="8">
        <v>1859</v>
      </c>
      <c r="B1960" s="8" t="s">
        <v>3039</v>
      </c>
      <c r="C1960" t="str">
        <f t="shared" si="30"/>
        <v>PMS-Pole1859</v>
      </c>
      <c r="D1960" s="208">
        <v>2.90959517379062</v>
      </c>
      <c r="E1960" s="197">
        <v>99.114667601090403</v>
      </c>
    </row>
    <row r="1961" spans="1:5" x14ac:dyDescent="0.25">
      <c r="A1961" s="8">
        <v>1858</v>
      </c>
      <c r="B1961" s="8" t="s">
        <v>3039</v>
      </c>
      <c r="C1961" t="str">
        <f t="shared" si="30"/>
        <v>PMS-Pole1858</v>
      </c>
      <c r="D1961" s="208">
        <v>2.90953352706449</v>
      </c>
      <c r="E1961" s="197">
        <v>99.114603266675601</v>
      </c>
    </row>
    <row r="1962" spans="1:5" x14ac:dyDescent="0.25">
      <c r="A1962" s="8">
        <v>1857</v>
      </c>
      <c r="B1962" s="8" t="s">
        <v>3039</v>
      </c>
      <c r="C1962" t="str">
        <f t="shared" si="30"/>
        <v>PMS-Pole1857</v>
      </c>
      <c r="D1962" s="208">
        <v>2.9094820530572898</v>
      </c>
      <c r="E1962" s="197">
        <v>99.114547938694201</v>
      </c>
    </row>
    <row r="1963" spans="1:5" x14ac:dyDescent="0.25">
      <c r="A1963" s="8">
        <v>1856</v>
      </c>
      <c r="B1963" s="8" t="s">
        <v>3039</v>
      </c>
      <c r="C1963" t="str">
        <f t="shared" si="30"/>
        <v>PMS-Pole1856</v>
      </c>
      <c r="D1963" s="208">
        <v>2.9094180602077802</v>
      </c>
      <c r="E1963" s="197">
        <v>99.114487919305503</v>
      </c>
    </row>
    <row r="1964" spans="1:5" x14ac:dyDescent="0.25">
      <c r="A1964" s="8">
        <v>1855</v>
      </c>
      <c r="B1964" s="8" t="s">
        <v>3039</v>
      </c>
      <c r="C1964" t="str">
        <f t="shared" si="30"/>
        <v>PMS-Pole1855</v>
      </c>
      <c r="D1964" s="208">
        <v>2.90935678727632</v>
      </c>
      <c r="E1964" s="197">
        <v>99.114425993994999</v>
      </c>
    </row>
    <row r="1965" spans="1:5" x14ac:dyDescent="0.25">
      <c r="A1965" s="8">
        <v>1854</v>
      </c>
      <c r="B1965" s="8" t="s">
        <v>3039</v>
      </c>
      <c r="C1965" t="str">
        <f t="shared" si="30"/>
        <v>PMS-Pole1854</v>
      </c>
      <c r="D1965" s="208">
        <v>2.9092994624870601</v>
      </c>
      <c r="E1965" s="197">
        <v>99.114358042260605</v>
      </c>
    </row>
    <row r="1966" spans="1:5" x14ac:dyDescent="0.25">
      <c r="A1966" s="8">
        <v>1853</v>
      </c>
      <c r="B1966" s="8" t="s">
        <v>3039</v>
      </c>
      <c r="C1966" t="str">
        <f t="shared" si="30"/>
        <v>PMS-Pole1853</v>
      </c>
      <c r="D1966" s="208">
        <v>2.9092423706781299</v>
      </c>
      <c r="E1966" s="197">
        <v>99.114295817639302</v>
      </c>
    </row>
    <row r="1967" spans="1:5" x14ac:dyDescent="0.25">
      <c r="A1967" s="8">
        <v>1852</v>
      </c>
      <c r="B1967" s="8" t="s">
        <v>3039</v>
      </c>
      <c r="C1967" t="str">
        <f t="shared" si="30"/>
        <v>PMS-Pole1852</v>
      </c>
      <c r="D1967" s="208">
        <v>2.9091792305036099</v>
      </c>
      <c r="E1967" s="197">
        <v>99.114227402560502</v>
      </c>
    </row>
    <row r="1968" spans="1:5" x14ac:dyDescent="0.25">
      <c r="A1968" s="8">
        <v>1851</v>
      </c>
      <c r="B1968" s="8" t="s">
        <v>3039</v>
      </c>
      <c r="C1968" t="str">
        <f t="shared" si="30"/>
        <v>PMS-Pole1851</v>
      </c>
      <c r="D1968" s="208">
        <v>2.9091053214440898</v>
      </c>
      <c r="E1968" s="197">
        <v>99.1141425601447</v>
      </c>
    </row>
    <row r="1969" spans="1:5" x14ac:dyDescent="0.25">
      <c r="A1969" s="8">
        <v>1850</v>
      </c>
      <c r="B1969" s="8" t="s">
        <v>3039</v>
      </c>
      <c r="C1969" t="str">
        <f t="shared" si="30"/>
        <v>PMS-Pole1850</v>
      </c>
      <c r="D1969" s="208">
        <v>2.9090281156380899</v>
      </c>
      <c r="E1969" s="197">
        <v>99.114048256375298</v>
      </c>
    </row>
    <row r="1970" spans="1:5" x14ac:dyDescent="0.25">
      <c r="A1970" s="8">
        <v>1849</v>
      </c>
      <c r="B1970" s="8" t="s">
        <v>3039</v>
      </c>
      <c r="C1970" t="str">
        <f t="shared" si="30"/>
        <v>PMS-Pole1849</v>
      </c>
      <c r="D1970" s="208">
        <v>2.90895360227083</v>
      </c>
      <c r="E1970" s="197">
        <v>99.113950270989704</v>
      </c>
    </row>
    <row r="1971" spans="1:5" x14ac:dyDescent="0.25">
      <c r="A1971" s="8">
        <v>1848</v>
      </c>
      <c r="B1971" s="8" t="s">
        <v>3039</v>
      </c>
      <c r="C1971" t="str">
        <f t="shared" si="30"/>
        <v>PMS-Pole1848</v>
      </c>
      <c r="D1971" s="208">
        <v>2.90890520048197</v>
      </c>
      <c r="E1971" s="197">
        <v>99.113899289143703</v>
      </c>
    </row>
    <row r="1972" spans="1:5" x14ac:dyDescent="0.25">
      <c r="A1972" s="8">
        <v>1847</v>
      </c>
      <c r="B1972" s="8" t="s">
        <v>3039</v>
      </c>
      <c r="C1972" t="str">
        <f t="shared" si="30"/>
        <v>PMS-Pole1847</v>
      </c>
      <c r="D1972" s="208">
        <v>2.9088537407348198</v>
      </c>
      <c r="E1972" s="197">
        <v>99.113843902421706</v>
      </c>
    </row>
    <row r="1973" spans="1:5" x14ac:dyDescent="0.25">
      <c r="A1973" s="8">
        <v>1846</v>
      </c>
      <c r="B1973" s="8" t="s">
        <v>3039</v>
      </c>
      <c r="C1973" t="str">
        <f t="shared" si="30"/>
        <v>PMS-Pole1846</v>
      </c>
      <c r="D1973" s="208">
        <v>2.9087918291288202</v>
      </c>
      <c r="E1973" s="197">
        <v>99.113772888043101</v>
      </c>
    </row>
    <row r="1974" spans="1:5" x14ac:dyDescent="0.25">
      <c r="A1974" s="8">
        <v>1845</v>
      </c>
      <c r="B1974" s="8" t="s">
        <v>3039</v>
      </c>
      <c r="C1974" t="str">
        <f t="shared" si="30"/>
        <v>PMS-Pole1845</v>
      </c>
      <c r="D1974" s="208">
        <v>2.90873159649554</v>
      </c>
      <c r="E1974" s="197">
        <v>99.1137154037702</v>
      </c>
    </row>
    <row r="1975" spans="1:5" x14ac:dyDescent="0.25">
      <c r="A1975" s="8">
        <v>1844</v>
      </c>
      <c r="B1975" s="8" t="s">
        <v>3039</v>
      </c>
      <c r="C1975" t="str">
        <f t="shared" si="30"/>
        <v>PMS-Pole1844</v>
      </c>
      <c r="D1975" s="208">
        <v>2.9086820052209701</v>
      </c>
      <c r="E1975" s="197">
        <v>99.113654970787195</v>
      </c>
    </row>
    <row r="1976" spans="1:5" x14ac:dyDescent="0.25">
      <c r="A1976" s="8">
        <v>1843</v>
      </c>
      <c r="B1976" s="8" t="s">
        <v>3039</v>
      </c>
      <c r="C1976" t="str">
        <f t="shared" si="30"/>
        <v>PMS-Pole1843</v>
      </c>
      <c r="D1976" s="208">
        <v>2.9086151316294702</v>
      </c>
      <c r="E1976" s="197">
        <v>99.113600204789606</v>
      </c>
    </row>
    <row r="1977" spans="1:5" x14ac:dyDescent="0.25">
      <c r="A1977" s="8">
        <v>1842</v>
      </c>
      <c r="B1977" s="8" t="s">
        <v>3039</v>
      </c>
      <c r="C1977" t="str">
        <f t="shared" si="30"/>
        <v>PMS-Pole1842</v>
      </c>
      <c r="D1977" s="208">
        <v>2.9085446045592498</v>
      </c>
      <c r="E1977" s="197">
        <v>99.113542130187298</v>
      </c>
    </row>
    <row r="1978" spans="1:5" x14ac:dyDescent="0.25">
      <c r="A1978" s="8">
        <v>1841</v>
      </c>
      <c r="B1978" s="8" t="s">
        <v>3039</v>
      </c>
      <c r="C1978" t="str">
        <f t="shared" si="30"/>
        <v>PMS-Pole1841</v>
      </c>
      <c r="D1978" s="208">
        <v>2.9084842176549799</v>
      </c>
      <c r="E1978" s="197">
        <v>99.113466701091596</v>
      </c>
    </row>
    <row r="1979" spans="1:5" x14ac:dyDescent="0.25">
      <c r="A1979" s="8">
        <v>1840</v>
      </c>
      <c r="B1979" s="8" t="s">
        <v>3039</v>
      </c>
      <c r="C1979" t="str">
        <f t="shared" si="30"/>
        <v>PMS-Pole1840</v>
      </c>
      <c r="D1979" s="208">
        <v>2.9084165589867701</v>
      </c>
      <c r="E1979" s="197">
        <v>99.113393660040401</v>
      </c>
    </row>
    <row r="1980" spans="1:5" x14ac:dyDescent="0.25">
      <c r="A1980" s="8">
        <v>1839</v>
      </c>
      <c r="B1980" s="8" t="s">
        <v>3039</v>
      </c>
      <c r="C1980" t="str">
        <f t="shared" si="30"/>
        <v>PMS-Pole1839</v>
      </c>
      <c r="D1980" s="208">
        <v>2.90836439917096</v>
      </c>
      <c r="E1980" s="197">
        <v>99.113343974105405</v>
      </c>
    </row>
    <row r="1981" spans="1:5" x14ac:dyDescent="0.25">
      <c r="A1981" s="8">
        <v>1838</v>
      </c>
      <c r="B1981" s="8" t="s">
        <v>3039</v>
      </c>
      <c r="C1981" t="str">
        <f t="shared" si="30"/>
        <v>PMS-Pole1838</v>
      </c>
      <c r="D1981" s="208">
        <v>2.9083009693975002</v>
      </c>
      <c r="E1981" s="197">
        <v>99.113275154580606</v>
      </c>
    </row>
    <row r="1982" spans="1:5" x14ac:dyDescent="0.25">
      <c r="A1982" s="8">
        <v>1837</v>
      </c>
      <c r="B1982" s="8" t="s">
        <v>3039</v>
      </c>
      <c r="C1982" t="str">
        <f t="shared" si="30"/>
        <v>PMS-Pole1837</v>
      </c>
      <c r="D1982" s="208">
        <v>2.9082404233942198</v>
      </c>
      <c r="E1982" s="197">
        <v>99.113213434684397</v>
      </c>
    </row>
    <row r="1983" spans="1:5" x14ac:dyDescent="0.25">
      <c r="A1983" s="8">
        <v>1836</v>
      </c>
      <c r="B1983" s="8" t="s">
        <v>3039</v>
      </c>
      <c r="C1983" t="str">
        <f t="shared" si="30"/>
        <v>PMS-Pole1836</v>
      </c>
      <c r="D1983" s="208">
        <v>2.9081770273834202</v>
      </c>
      <c r="E1983" s="197">
        <v>99.113148669494194</v>
      </c>
    </row>
    <row r="1984" spans="1:5" x14ac:dyDescent="0.25">
      <c r="A1984" s="8">
        <v>1835</v>
      </c>
      <c r="B1984" s="8" t="s">
        <v>3039</v>
      </c>
      <c r="C1984" t="str">
        <f t="shared" si="30"/>
        <v>PMS-Pole1835</v>
      </c>
      <c r="D1984" s="208">
        <v>2.9081123155773301</v>
      </c>
      <c r="E1984" s="197">
        <v>99.113081603860607</v>
      </c>
    </row>
    <row r="1985" spans="1:5" x14ac:dyDescent="0.25">
      <c r="A1985" s="8">
        <v>1834</v>
      </c>
      <c r="B1985" s="8" t="s">
        <v>3039</v>
      </c>
      <c r="C1985" t="str">
        <f t="shared" si="30"/>
        <v>PMS-Pole1834</v>
      </c>
      <c r="D1985" s="208">
        <v>2.9080408622212701</v>
      </c>
      <c r="E1985" s="197">
        <v>99.113007648522498</v>
      </c>
    </row>
    <row r="1986" spans="1:5" x14ac:dyDescent="0.25">
      <c r="A1986" s="8">
        <v>1833</v>
      </c>
      <c r="B1986" s="8" t="s">
        <v>3039</v>
      </c>
      <c r="C1986" t="str">
        <f t="shared" ref="C1986:C2049" si="31">B1986 &amp; "-Pole" &amp; A1986</f>
        <v>PMS-Pole1833</v>
      </c>
      <c r="D1986" s="208">
        <v>2.90797889905889</v>
      </c>
      <c r="E1986" s="197">
        <v>99.112956079314202</v>
      </c>
    </row>
    <row r="1987" spans="1:5" x14ac:dyDescent="0.25">
      <c r="A1987" s="8">
        <v>1832</v>
      </c>
      <c r="B1987" s="8" t="s">
        <v>3039</v>
      </c>
      <c r="C1987" t="str">
        <f t="shared" si="31"/>
        <v>PMS-Pole1832</v>
      </c>
      <c r="D1987" s="208">
        <v>2.9079124097263001</v>
      </c>
      <c r="E1987" s="197">
        <v>99.112887788429205</v>
      </c>
    </row>
    <row r="1988" spans="1:5" x14ac:dyDescent="0.25">
      <c r="A1988" s="8">
        <v>1831</v>
      </c>
      <c r="B1988" s="8" t="s">
        <v>3039</v>
      </c>
      <c r="C1988" t="str">
        <f t="shared" si="31"/>
        <v>PMS-Pole1831</v>
      </c>
      <c r="D1988" s="208">
        <v>2.9078349708338602</v>
      </c>
      <c r="E1988" s="197">
        <v>99.112814797362603</v>
      </c>
    </row>
    <row r="1989" spans="1:5" x14ac:dyDescent="0.25">
      <c r="A1989" s="8">
        <v>1830</v>
      </c>
      <c r="B1989" s="8" t="s">
        <v>3039</v>
      </c>
      <c r="C1989" t="str">
        <f t="shared" si="31"/>
        <v>PMS-Pole1830</v>
      </c>
      <c r="D1989" s="208">
        <v>2.9077576689804498</v>
      </c>
      <c r="E1989" s="197">
        <v>99.112747626621797</v>
      </c>
    </row>
    <row r="1990" spans="1:5" x14ac:dyDescent="0.25">
      <c r="A1990" s="8">
        <v>1829</v>
      </c>
      <c r="B1990" s="8" t="s">
        <v>3039</v>
      </c>
      <c r="C1990" t="str">
        <f t="shared" si="31"/>
        <v>PMS-Pole1829</v>
      </c>
      <c r="D1990" s="208">
        <v>2.9076762910293499</v>
      </c>
      <c r="E1990" s="197">
        <v>99.112678461189603</v>
      </c>
    </row>
    <row r="1991" spans="1:5" x14ac:dyDescent="0.25">
      <c r="A1991" s="8">
        <v>1828</v>
      </c>
      <c r="B1991" s="8" t="s">
        <v>3039</v>
      </c>
      <c r="C1991" t="str">
        <f t="shared" si="31"/>
        <v>PMS-Pole1828</v>
      </c>
      <c r="D1991" s="208">
        <v>2.9075900684192701</v>
      </c>
      <c r="E1991" s="197">
        <v>99.112607942937998</v>
      </c>
    </row>
    <row r="1992" spans="1:5" x14ac:dyDescent="0.25">
      <c r="A1992" s="8">
        <v>1827</v>
      </c>
      <c r="B1992" s="8" t="s">
        <v>3039</v>
      </c>
      <c r="C1992" t="str">
        <f t="shared" si="31"/>
        <v>PMS-Pole1827</v>
      </c>
      <c r="D1992" s="208">
        <v>2.9074977538471098</v>
      </c>
      <c r="E1992" s="197">
        <v>99.112540492820301</v>
      </c>
    </row>
    <row r="1993" spans="1:5" x14ac:dyDescent="0.25">
      <c r="A1993" s="8">
        <v>1826</v>
      </c>
      <c r="B1993" s="8" t="s">
        <v>3039</v>
      </c>
      <c r="C1993" t="str">
        <f t="shared" si="31"/>
        <v>PMS-Pole1826</v>
      </c>
      <c r="D1993" s="208">
        <v>2.90740925491126</v>
      </c>
      <c r="E1993" s="197">
        <v>99.112474963943001</v>
      </c>
    </row>
    <row r="1994" spans="1:5" x14ac:dyDescent="0.25">
      <c r="A1994" s="8">
        <v>1825</v>
      </c>
      <c r="B1994" s="8" t="s">
        <v>3039</v>
      </c>
      <c r="C1994" t="str">
        <f t="shared" si="31"/>
        <v>PMS-Pole1825</v>
      </c>
      <c r="D1994" s="208">
        <v>2.9073486739251302</v>
      </c>
      <c r="E1994" s="197">
        <v>99.112380571685804</v>
      </c>
    </row>
    <row r="1995" spans="1:5" x14ac:dyDescent="0.25">
      <c r="A1995" s="8">
        <v>1824</v>
      </c>
      <c r="B1995" s="8" t="s">
        <v>3039</v>
      </c>
      <c r="C1995" t="str">
        <f t="shared" si="31"/>
        <v>PMS-Pole1824</v>
      </c>
      <c r="D1995" s="208">
        <v>2.9073205054214899</v>
      </c>
      <c r="E1995" s="197">
        <v>99.112304279368502</v>
      </c>
    </row>
    <row r="1996" spans="1:5" x14ac:dyDescent="0.25">
      <c r="A1996" s="8">
        <v>1823</v>
      </c>
      <c r="B1996" s="8" t="s">
        <v>3039</v>
      </c>
      <c r="C1996" t="str">
        <f t="shared" si="31"/>
        <v>PMS-Pole1823</v>
      </c>
      <c r="D1996" s="208">
        <v>2.9072861838378499</v>
      </c>
      <c r="E1996" s="197">
        <v>99.112228767930901</v>
      </c>
    </row>
    <row r="1997" spans="1:5" x14ac:dyDescent="0.25">
      <c r="A1997" s="8">
        <v>1822</v>
      </c>
      <c r="B1997" s="8" t="s">
        <v>3039</v>
      </c>
      <c r="C1997" t="str">
        <f t="shared" si="31"/>
        <v>PMS-Pole1822</v>
      </c>
      <c r="D1997" s="208">
        <v>2.90724481653467</v>
      </c>
      <c r="E1997" s="197">
        <v>99.112144647553393</v>
      </c>
    </row>
    <row r="1998" spans="1:5" x14ac:dyDescent="0.25">
      <c r="A1998" s="8">
        <v>1821</v>
      </c>
      <c r="B1998" s="8" t="s">
        <v>3039</v>
      </c>
      <c r="C1998" t="str">
        <f t="shared" si="31"/>
        <v>PMS-Pole1821</v>
      </c>
      <c r="D1998" s="208">
        <v>2.9072056496519401</v>
      </c>
      <c r="E1998" s="197">
        <v>99.112052612182794</v>
      </c>
    </row>
    <row r="1999" spans="1:5" x14ac:dyDescent="0.25">
      <c r="A1999" s="8">
        <v>1820</v>
      </c>
      <c r="B1999" s="8" t="s">
        <v>3039</v>
      </c>
      <c r="C1999" t="str">
        <f t="shared" si="31"/>
        <v>PMS-Pole1820</v>
      </c>
      <c r="D1999" s="208">
        <v>2.9071721638898902</v>
      </c>
      <c r="E1999" s="197">
        <v>99.111956534708597</v>
      </c>
    </row>
    <row r="2000" spans="1:5" x14ac:dyDescent="0.25">
      <c r="A2000" s="8">
        <v>1819</v>
      </c>
      <c r="B2000" s="8" t="s">
        <v>3039</v>
      </c>
      <c r="C2000" t="str">
        <f t="shared" si="31"/>
        <v>PMS-Pole1819</v>
      </c>
      <c r="D2000" s="208">
        <v>2.90713161898584</v>
      </c>
      <c r="E2000" s="197">
        <v>99.111851368925102</v>
      </c>
    </row>
    <row r="2001" spans="1:5" x14ac:dyDescent="0.25">
      <c r="A2001" s="8">
        <v>1818</v>
      </c>
      <c r="B2001" s="8" t="s">
        <v>3039</v>
      </c>
      <c r="C2001" t="str">
        <f t="shared" si="31"/>
        <v>PMS-Pole1818</v>
      </c>
      <c r="D2001" s="208">
        <v>2.90709939104006</v>
      </c>
      <c r="E2001" s="197">
        <v>99.111765421196097</v>
      </c>
    </row>
    <row r="2002" spans="1:5" x14ac:dyDescent="0.25">
      <c r="A2002" s="8">
        <v>1817</v>
      </c>
      <c r="B2002" s="8" t="s">
        <v>3039</v>
      </c>
      <c r="C2002" t="str">
        <f t="shared" si="31"/>
        <v>PMS-Pole1817</v>
      </c>
      <c r="D2002" s="208">
        <v>2.9070700351990499</v>
      </c>
      <c r="E2002" s="197">
        <v>99.111677014561394</v>
      </c>
    </row>
    <row r="2003" spans="1:5" x14ac:dyDescent="0.25">
      <c r="A2003" s="8">
        <v>1816</v>
      </c>
      <c r="B2003" s="8" t="s">
        <v>3039</v>
      </c>
      <c r="C2003" t="str">
        <f t="shared" si="31"/>
        <v>PMS-Pole1816</v>
      </c>
      <c r="D2003" s="208">
        <v>2.90704420952855</v>
      </c>
      <c r="E2003" s="197">
        <v>99.111594350721404</v>
      </c>
    </row>
    <row r="2004" spans="1:5" x14ac:dyDescent="0.25">
      <c r="A2004" s="8">
        <v>1815</v>
      </c>
      <c r="B2004" s="8" t="s">
        <v>3039</v>
      </c>
      <c r="C2004" t="str">
        <f t="shared" si="31"/>
        <v>PMS-Pole1815</v>
      </c>
      <c r="D2004" s="208">
        <v>2.90700763163911</v>
      </c>
      <c r="E2004" s="197">
        <v>99.111524625035599</v>
      </c>
    </row>
    <row r="2005" spans="1:5" x14ac:dyDescent="0.25">
      <c r="A2005" s="8">
        <v>1814</v>
      </c>
      <c r="B2005" s="8" t="s">
        <v>3039</v>
      </c>
      <c r="C2005" t="str">
        <f t="shared" si="31"/>
        <v>PMS-Pole1814</v>
      </c>
      <c r="D2005" s="208">
        <v>2.90698396517667</v>
      </c>
      <c r="E2005" s="197">
        <v>99.111454257389198</v>
      </c>
    </row>
    <row r="2006" spans="1:5" x14ac:dyDescent="0.25">
      <c r="A2006" s="8">
        <v>1813</v>
      </c>
      <c r="B2006" s="8" t="s">
        <v>3039</v>
      </c>
      <c r="C2006" t="str">
        <f t="shared" si="31"/>
        <v>PMS-Pole1813</v>
      </c>
      <c r="D2006" s="208">
        <v>2.9069595070307099</v>
      </c>
      <c r="E2006" s="197">
        <v>99.111390385272799</v>
      </c>
    </row>
    <row r="2007" spans="1:5" x14ac:dyDescent="0.25">
      <c r="A2007" s="8">
        <v>1812</v>
      </c>
      <c r="B2007" s="8" t="s">
        <v>3039</v>
      </c>
      <c r="C2007" t="str">
        <f t="shared" si="31"/>
        <v>PMS-Pole1812</v>
      </c>
      <c r="D2007" s="208">
        <v>2.9069307138021401</v>
      </c>
      <c r="E2007" s="197">
        <v>99.111320287973797</v>
      </c>
    </row>
    <row r="2008" spans="1:5" x14ac:dyDescent="0.25">
      <c r="A2008" s="8">
        <v>1811</v>
      </c>
      <c r="B2008" s="8" t="s">
        <v>3039</v>
      </c>
      <c r="C2008" t="str">
        <f t="shared" si="31"/>
        <v>PMS-Pole1811</v>
      </c>
      <c r="D2008" s="208">
        <v>2.9069013767306799</v>
      </c>
      <c r="E2008" s="197">
        <v>99.111252430256698</v>
      </c>
    </row>
    <row r="2009" spans="1:5" x14ac:dyDescent="0.25">
      <c r="A2009" s="8">
        <v>1810</v>
      </c>
      <c r="B2009" s="8" t="s">
        <v>3039</v>
      </c>
      <c r="C2009" t="str">
        <f t="shared" si="31"/>
        <v>PMS-Pole1810</v>
      </c>
      <c r="D2009" s="208">
        <v>2.9068601593728101</v>
      </c>
      <c r="E2009" s="197">
        <v>99.111154252343596</v>
      </c>
    </row>
    <row r="2010" spans="1:5" x14ac:dyDescent="0.25">
      <c r="A2010" s="8">
        <v>1809</v>
      </c>
      <c r="B2010" s="8" t="s">
        <v>3039</v>
      </c>
      <c r="C2010" t="str">
        <f t="shared" si="31"/>
        <v>PMS-Pole1809</v>
      </c>
      <c r="D2010" s="208">
        <v>2.9068307832531901</v>
      </c>
      <c r="E2010" s="197">
        <v>99.111091659347196</v>
      </c>
    </row>
    <row r="2011" spans="1:5" x14ac:dyDescent="0.25">
      <c r="A2011" s="8">
        <v>1808</v>
      </c>
      <c r="B2011" s="8" t="s">
        <v>3039</v>
      </c>
      <c r="C2011" t="str">
        <f t="shared" si="31"/>
        <v>PMS-Pole1808</v>
      </c>
      <c r="D2011" s="208">
        <v>2.90677795999351</v>
      </c>
      <c r="E2011" s="197">
        <v>99.1110478581313</v>
      </c>
    </row>
    <row r="2012" spans="1:5" x14ac:dyDescent="0.25">
      <c r="A2012" s="8">
        <v>1807</v>
      </c>
      <c r="B2012" s="8" t="s">
        <v>3039</v>
      </c>
      <c r="C2012" t="str">
        <f t="shared" si="31"/>
        <v>PMS-Pole1807</v>
      </c>
      <c r="D2012" s="208">
        <v>2.9067201462681802</v>
      </c>
      <c r="E2012" s="197">
        <v>99.111000804737898</v>
      </c>
    </row>
    <row r="2013" spans="1:5" x14ac:dyDescent="0.25">
      <c r="A2013" s="8">
        <v>1806</v>
      </c>
      <c r="B2013" s="8" t="s">
        <v>3039</v>
      </c>
      <c r="C2013" t="str">
        <f t="shared" si="31"/>
        <v>PMS-Pole1806</v>
      </c>
      <c r="D2013" s="208">
        <v>2.9066644412407898</v>
      </c>
      <c r="E2013" s="197">
        <v>99.110968407682805</v>
      </c>
    </row>
    <row r="2014" spans="1:5" x14ac:dyDescent="0.25">
      <c r="A2014" s="8">
        <v>1805</v>
      </c>
      <c r="B2014" s="8" t="s">
        <v>3039</v>
      </c>
      <c r="C2014" t="str">
        <f t="shared" si="31"/>
        <v>PMS-Pole1805</v>
      </c>
      <c r="D2014" s="208">
        <v>2.9066009693548298</v>
      </c>
      <c r="E2014" s="197">
        <v>99.110965297401094</v>
      </c>
    </row>
    <row r="2015" spans="1:5" x14ac:dyDescent="0.25">
      <c r="A2015" s="8">
        <v>1804</v>
      </c>
      <c r="B2015" s="8" t="s">
        <v>3039</v>
      </c>
      <c r="C2015" t="str">
        <f t="shared" si="31"/>
        <v>PMS-Pole1804</v>
      </c>
      <c r="D2015" s="208">
        <v>2.90654137599169</v>
      </c>
      <c r="E2015" s="197">
        <v>99.110967369660003</v>
      </c>
    </row>
    <row r="2016" spans="1:5" x14ac:dyDescent="0.25">
      <c r="A2016" s="8">
        <v>1803</v>
      </c>
      <c r="B2016" s="8" t="s">
        <v>3039</v>
      </c>
      <c r="C2016" t="str">
        <f t="shared" si="31"/>
        <v>PMS-Pole1803</v>
      </c>
      <c r="D2016" s="208">
        <v>2.90648098316889</v>
      </c>
      <c r="E2016" s="197">
        <v>99.110968715702299</v>
      </c>
    </row>
    <row r="2017" spans="1:5" x14ac:dyDescent="0.25">
      <c r="A2017" s="8">
        <v>1802</v>
      </c>
      <c r="B2017" s="8" t="s">
        <v>3039</v>
      </c>
      <c r="C2017" t="str">
        <f t="shared" si="31"/>
        <v>PMS-Pole1802</v>
      </c>
      <c r="D2017" s="208">
        <v>2.9064199711064398</v>
      </c>
      <c r="E2017" s="197">
        <v>99.110972264385296</v>
      </c>
    </row>
    <row r="2018" spans="1:5" x14ac:dyDescent="0.25">
      <c r="A2018" s="8">
        <v>1801</v>
      </c>
      <c r="B2018" s="8" t="s">
        <v>3039</v>
      </c>
      <c r="C2018" t="str">
        <f t="shared" si="31"/>
        <v>PMS-Pole1801</v>
      </c>
      <c r="D2018" s="208">
        <v>2.90634303823854</v>
      </c>
      <c r="E2018" s="197">
        <v>99.110967641583301</v>
      </c>
    </row>
    <row r="2019" spans="1:5" x14ac:dyDescent="0.25">
      <c r="A2019" s="8">
        <v>1800</v>
      </c>
      <c r="B2019" s="8" t="s">
        <v>3039</v>
      </c>
      <c r="C2019" t="str">
        <f t="shared" si="31"/>
        <v>PMS-Pole1800</v>
      </c>
      <c r="D2019" s="208">
        <v>2.9062745913678398</v>
      </c>
      <c r="E2019" s="197">
        <v>99.110957335883995</v>
      </c>
    </row>
    <row r="2020" spans="1:5" x14ac:dyDescent="0.25">
      <c r="A2020" s="8">
        <v>1799</v>
      </c>
      <c r="B2020" s="8" t="s">
        <v>3039</v>
      </c>
      <c r="C2020" t="str">
        <f t="shared" si="31"/>
        <v>PMS-Pole1799</v>
      </c>
      <c r="D2020" s="208">
        <v>2.9062165443787098</v>
      </c>
      <c r="E2020" s="197">
        <v>99.110917152893407</v>
      </c>
    </row>
    <row r="2021" spans="1:5" x14ac:dyDescent="0.25">
      <c r="A2021" s="8">
        <v>1798</v>
      </c>
      <c r="B2021" s="8" t="s">
        <v>3039</v>
      </c>
      <c r="C2021" t="str">
        <f t="shared" si="31"/>
        <v>PMS-Pole1798</v>
      </c>
      <c r="D2021" s="208">
        <v>2.90614659051317</v>
      </c>
      <c r="E2021" s="197">
        <v>99.110870889820902</v>
      </c>
    </row>
    <row r="2022" spans="1:5" x14ac:dyDescent="0.25">
      <c r="A2022" s="8">
        <v>1797</v>
      </c>
      <c r="B2022" s="8" t="s">
        <v>3039</v>
      </c>
      <c r="C2022" t="str">
        <f t="shared" si="31"/>
        <v>PMS-Pole1797</v>
      </c>
      <c r="D2022" s="208">
        <v>2.9060747580688702</v>
      </c>
      <c r="E2022" s="197">
        <v>99.110819102198207</v>
      </c>
    </row>
    <row r="2023" spans="1:5" x14ac:dyDescent="0.25">
      <c r="A2023" s="8">
        <v>1796</v>
      </c>
      <c r="B2023" s="8" t="s">
        <v>3039</v>
      </c>
      <c r="C2023" t="str">
        <f t="shared" si="31"/>
        <v>PMS-Pole1796</v>
      </c>
      <c r="D2023" s="208">
        <v>2.9060192275252898</v>
      </c>
      <c r="E2023" s="197">
        <v>99.110781168021106</v>
      </c>
    </row>
    <row r="2024" spans="1:5" x14ac:dyDescent="0.25">
      <c r="A2024" s="8">
        <v>1795</v>
      </c>
      <c r="B2024" s="8" t="s">
        <v>3039</v>
      </c>
      <c r="C2024" t="str">
        <f t="shared" si="31"/>
        <v>PMS-Pole1795</v>
      </c>
      <c r="D2024" s="208">
        <v>2.9059689251774898</v>
      </c>
      <c r="E2024" s="197">
        <v>99.110742551420202</v>
      </c>
    </row>
    <row r="2025" spans="1:5" x14ac:dyDescent="0.25">
      <c r="A2025" s="8">
        <v>1794</v>
      </c>
      <c r="B2025" s="8" t="s">
        <v>3039</v>
      </c>
      <c r="C2025" t="str">
        <f t="shared" si="31"/>
        <v>PMS-Pole1794</v>
      </c>
      <c r="D2025" s="208">
        <v>2.9059200286129001</v>
      </c>
      <c r="E2025" s="197">
        <v>99.1107094084756</v>
      </c>
    </row>
    <row r="2026" spans="1:5" x14ac:dyDescent="0.25">
      <c r="A2026" s="8">
        <v>1793</v>
      </c>
      <c r="B2026" s="8" t="s">
        <v>3039</v>
      </c>
      <c r="C2026" t="str">
        <f t="shared" si="31"/>
        <v>PMS-Pole1793</v>
      </c>
      <c r="D2026" s="208">
        <v>2.9058705940823799</v>
      </c>
      <c r="E2026" s="197">
        <v>99.110670056134595</v>
      </c>
    </row>
    <row r="2027" spans="1:5" x14ac:dyDescent="0.25">
      <c r="A2027" s="8">
        <v>1792</v>
      </c>
      <c r="B2027" s="8" t="s">
        <v>3039</v>
      </c>
      <c r="C2027" t="str">
        <f t="shared" si="31"/>
        <v>PMS-Pole1792</v>
      </c>
      <c r="D2027" s="208">
        <v>2.9058069878197199</v>
      </c>
      <c r="E2027" s="197">
        <v>99.110627239851695</v>
      </c>
    </row>
    <row r="2028" spans="1:5" x14ac:dyDescent="0.25">
      <c r="A2028" s="8">
        <v>1791</v>
      </c>
      <c r="B2028" s="8" t="s">
        <v>3039</v>
      </c>
      <c r="C2028" t="str">
        <f t="shared" si="31"/>
        <v>PMS-Pole1791</v>
      </c>
      <c r="D2028" s="208">
        <v>2.9057606247527699</v>
      </c>
      <c r="E2028" s="197">
        <v>99.110596460838593</v>
      </c>
    </row>
    <row r="2029" spans="1:5" x14ac:dyDescent="0.25">
      <c r="A2029" s="8">
        <v>1790</v>
      </c>
      <c r="B2029" s="8" t="s">
        <v>3039</v>
      </c>
      <c r="C2029" t="str">
        <f t="shared" si="31"/>
        <v>PMS-Pole1790</v>
      </c>
      <c r="D2029" s="208">
        <v>2.9057139530728402</v>
      </c>
      <c r="E2029" s="197">
        <v>99.110557050215306</v>
      </c>
    </row>
    <row r="2030" spans="1:5" x14ac:dyDescent="0.25">
      <c r="A2030" s="8">
        <v>1789</v>
      </c>
      <c r="B2030" s="8" t="s">
        <v>3039</v>
      </c>
      <c r="C2030" t="str">
        <f t="shared" si="31"/>
        <v>PMS-Pole1789</v>
      </c>
      <c r="D2030" s="208">
        <v>2.90565365905693</v>
      </c>
      <c r="E2030" s="197">
        <v>99.110520339983495</v>
      </c>
    </row>
    <row r="2031" spans="1:5" x14ac:dyDescent="0.25">
      <c r="A2031" s="8">
        <v>1788</v>
      </c>
      <c r="B2031" s="8" t="s">
        <v>3039</v>
      </c>
      <c r="C2031" t="str">
        <f t="shared" si="31"/>
        <v>PMS-Pole1788</v>
      </c>
      <c r="D2031" s="208">
        <v>2.9056047866485399</v>
      </c>
      <c r="E2031" s="197">
        <v>99.110483093833594</v>
      </c>
    </row>
    <row r="2032" spans="1:5" x14ac:dyDescent="0.25">
      <c r="A2032" s="8">
        <v>1787</v>
      </c>
      <c r="B2032" s="8" t="s">
        <v>3039</v>
      </c>
      <c r="C2032" t="str">
        <f t="shared" si="31"/>
        <v>PMS-Pole1787</v>
      </c>
      <c r="D2032" s="208">
        <v>2.9055486206818899</v>
      </c>
      <c r="E2032" s="197">
        <v>99.110438569561595</v>
      </c>
    </row>
    <row r="2033" spans="1:5" x14ac:dyDescent="0.25">
      <c r="A2033" s="8">
        <v>1786</v>
      </c>
      <c r="B2033" s="8" t="s">
        <v>3039</v>
      </c>
      <c r="C2033" t="str">
        <f t="shared" si="31"/>
        <v>PMS-Pole1786</v>
      </c>
      <c r="D2033" s="208">
        <v>2.9054939381913401</v>
      </c>
      <c r="E2033" s="197">
        <v>99.110403685784604</v>
      </c>
    </row>
    <row r="2034" spans="1:5" x14ac:dyDescent="0.25">
      <c r="A2034" s="8">
        <v>1785</v>
      </c>
      <c r="B2034" s="8" t="s">
        <v>3039</v>
      </c>
      <c r="C2034" t="str">
        <f t="shared" si="31"/>
        <v>PMS-Pole1785</v>
      </c>
      <c r="D2034" s="208">
        <v>2.9054447196510602</v>
      </c>
      <c r="E2034" s="197">
        <v>99.110367392074593</v>
      </c>
    </row>
    <row r="2035" spans="1:5" x14ac:dyDescent="0.25">
      <c r="A2035" s="8">
        <v>1784</v>
      </c>
      <c r="B2035" s="8" t="s">
        <v>3039</v>
      </c>
      <c r="C2035" t="str">
        <f t="shared" si="31"/>
        <v>PMS-Pole1784</v>
      </c>
      <c r="D2035" s="208">
        <v>2.9053859124756398</v>
      </c>
      <c r="E2035" s="197">
        <v>99.110324345502903</v>
      </c>
    </row>
    <row r="2036" spans="1:5" x14ac:dyDescent="0.25">
      <c r="A2036" s="8">
        <v>1783</v>
      </c>
      <c r="B2036" s="8" t="s">
        <v>3039</v>
      </c>
      <c r="C2036" t="str">
        <f t="shared" si="31"/>
        <v>PMS-Pole1783</v>
      </c>
      <c r="D2036" s="208">
        <v>2.9053328138913299</v>
      </c>
      <c r="E2036" s="197">
        <v>99.110289241201201</v>
      </c>
    </row>
    <row r="2037" spans="1:5" x14ac:dyDescent="0.25">
      <c r="A2037" s="8">
        <v>1782</v>
      </c>
      <c r="B2037" s="8" t="s">
        <v>3039</v>
      </c>
      <c r="C2037" t="str">
        <f t="shared" si="31"/>
        <v>PMS-Pole1782</v>
      </c>
      <c r="D2037" s="208">
        <v>2.9052824279559899</v>
      </c>
      <c r="E2037" s="197">
        <v>99.110248289132301</v>
      </c>
    </row>
    <row r="2038" spans="1:5" x14ac:dyDescent="0.25">
      <c r="A2038" s="8">
        <v>1781</v>
      </c>
      <c r="B2038" s="8" t="s">
        <v>3039</v>
      </c>
      <c r="C2038" t="str">
        <f t="shared" si="31"/>
        <v>PMS-Pole1781</v>
      </c>
      <c r="D2038" s="208">
        <v>2.9052232650878702</v>
      </c>
      <c r="E2038" s="197">
        <v>99.110205702572998</v>
      </c>
    </row>
    <row r="2039" spans="1:5" x14ac:dyDescent="0.25">
      <c r="A2039" s="8">
        <v>1780</v>
      </c>
      <c r="B2039" s="8" t="s">
        <v>3039</v>
      </c>
      <c r="C2039" t="str">
        <f t="shared" si="31"/>
        <v>PMS-Pole1780</v>
      </c>
      <c r="D2039" s="208">
        <v>2.9051696209546001</v>
      </c>
      <c r="E2039" s="197">
        <v>99.110162152710899</v>
      </c>
    </row>
    <row r="2040" spans="1:5" x14ac:dyDescent="0.25">
      <c r="A2040" s="8">
        <v>1779</v>
      </c>
      <c r="B2040" s="8" t="s">
        <v>3039</v>
      </c>
      <c r="C2040" t="str">
        <f t="shared" si="31"/>
        <v>PMS-Pole1779</v>
      </c>
      <c r="D2040" s="208">
        <v>2.9051143805895299</v>
      </c>
      <c r="E2040" s="197">
        <v>99.110118447463194</v>
      </c>
    </row>
    <row r="2041" spans="1:5" x14ac:dyDescent="0.25">
      <c r="A2041" s="8">
        <v>1778</v>
      </c>
      <c r="B2041" s="8" t="s">
        <v>3039</v>
      </c>
      <c r="C2041" t="str">
        <f t="shared" si="31"/>
        <v>PMS-Pole1778</v>
      </c>
      <c r="D2041" s="208">
        <v>2.90503521799402</v>
      </c>
      <c r="E2041" s="197">
        <v>99.110062844099403</v>
      </c>
    </row>
    <row r="2042" spans="1:5" x14ac:dyDescent="0.25">
      <c r="A2042" s="8">
        <v>1777</v>
      </c>
      <c r="B2042" s="8" t="s">
        <v>3039</v>
      </c>
      <c r="C2042" t="str">
        <f t="shared" si="31"/>
        <v>PMS-Pole1777</v>
      </c>
      <c r="D2042" s="208">
        <v>2.90495720745812</v>
      </c>
      <c r="E2042" s="197">
        <v>99.110002721990199</v>
      </c>
    </row>
    <row r="2043" spans="1:5" x14ac:dyDescent="0.25">
      <c r="A2043" s="8">
        <v>1776</v>
      </c>
      <c r="B2043" s="8" t="s">
        <v>3039</v>
      </c>
      <c r="C2043" t="str">
        <f t="shared" si="31"/>
        <v>PMS-Pole1776</v>
      </c>
      <c r="D2043" s="208">
        <v>2.9048772317009099</v>
      </c>
      <c r="E2043" s="197">
        <v>99.109948789352103</v>
      </c>
    </row>
    <row r="2044" spans="1:5" x14ac:dyDescent="0.25">
      <c r="A2044" s="8">
        <v>1775</v>
      </c>
      <c r="B2044" s="8" t="s">
        <v>3039</v>
      </c>
      <c r="C2044" t="str">
        <f t="shared" si="31"/>
        <v>PMS-Pole1775</v>
      </c>
      <c r="D2044" s="208">
        <v>2.9047868152221898</v>
      </c>
      <c r="E2044" s="197">
        <v>99.109878004645196</v>
      </c>
    </row>
    <row r="2045" spans="1:5" x14ac:dyDescent="0.25">
      <c r="A2045" s="8">
        <v>1774</v>
      </c>
      <c r="B2045" s="8" t="s">
        <v>3039</v>
      </c>
      <c r="C2045" t="str">
        <f t="shared" si="31"/>
        <v>PMS-Pole1774</v>
      </c>
      <c r="D2045" s="208">
        <v>2.9047141132205199</v>
      </c>
      <c r="E2045" s="197">
        <v>99.109810464577293</v>
      </c>
    </row>
    <row r="2046" spans="1:5" x14ac:dyDescent="0.25">
      <c r="A2046" s="8">
        <v>1773</v>
      </c>
      <c r="B2046" s="8" t="s">
        <v>3039</v>
      </c>
      <c r="C2046" t="str">
        <f t="shared" si="31"/>
        <v>PMS-Pole1773</v>
      </c>
      <c r="D2046" s="208">
        <v>2.9046373173375999</v>
      </c>
      <c r="E2046" s="197">
        <v>99.109739640305193</v>
      </c>
    </row>
    <row r="2047" spans="1:5" x14ac:dyDescent="0.25">
      <c r="A2047" s="8">
        <v>1772</v>
      </c>
      <c r="B2047" s="8" t="s">
        <v>3039</v>
      </c>
      <c r="C2047" t="str">
        <f t="shared" si="31"/>
        <v>PMS-Pole1772</v>
      </c>
      <c r="D2047" s="208">
        <v>2.9045618006982101</v>
      </c>
      <c r="E2047" s="197">
        <v>99.109686192869702</v>
      </c>
    </row>
    <row r="2048" spans="1:5" x14ac:dyDescent="0.25">
      <c r="A2048" s="8">
        <v>1771</v>
      </c>
      <c r="B2048" s="8" t="s">
        <v>3039</v>
      </c>
      <c r="C2048" t="str">
        <f t="shared" si="31"/>
        <v>PMS-Pole1771</v>
      </c>
      <c r="D2048" s="208">
        <v>2.90448917871562</v>
      </c>
      <c r="E2048" s="197">
        <v>99.109631022561999</v>
      </c>
    </row>
    <row r="2049" spans="1:5" x14ac:dyDescent="0.25">
      <c r="A2049" s="8">
        <v>1770</v>
      </c>
      <c r="B2049" s="8" t="s">
        <v>3039</v>
      </c>
      <c r="C2049" t="str">
        <f t="shared" si="31"/>
        <v>PMS-Pole1770</v>
      </c>
      <c r="D2049" s="208">
        <v>2.9044168907669801</v>
      </c>
      <c r="E2049" s="197">
        <v>99.109571985257503</v>
      </c>
    </row>
    <row r="2050" spans="1:5" x14ac:dyDescent="0.25">
      <c r="A2050" s="8">
        <v>1769</v>
      </c>
      <c r="B2050" s="8" t="s">
        <v>3039</v>
      </c>
      <c r="C2050" t="str">
        <f t="shared" ref="C2050:C2113" si="32">B2050 &amp; "-Pole" &amp; A2050</f>
        <v>PMS-Pole1769</v>
      </c>
      <c r="D2050" s="208">
        <v>2.9043559440726701</v>
      </c>
      <c r="E2050" s="197">
        <v>99.109531799893702</v>
      </c>
    </row>
    <row r="2051" spans="1:5" x14ac:dyDescent="0.25">
      <c r="A2051" s="8">
        <v>1768</v>
      </c>
      <c r="B2051" s="8" t="s">
        <v>3039</v>
      </c>
      <c r="C2051" t="str">
        <f t="shared" si="32"/>
        <v>PMS-Pole1768</v>
      </c>
      <c r="D2051" s="208">
        <v>2.9042929583527801</v>
      </c>
      <c r="E2051" s="197">
        <v>99.109485957330904</v>
      </c>
    </row>
    <row r="2052" spans="1:5" x14ac:dyDescent="0.25">
      <c r="A2052" s="8">
        <v>1767</v>
      </c>
      <c r="B2052" s="8" t="s">
        <v>3039</v>
      </c>
      <c r="C2052" t="str">
        <f t="shared" si="32"/>
        <v>PMS-Pole1767</v>
      </c>
      <c r="D2052" s="208">
        <v>2.9042426073087202</v>
      </c>
      <c r="E2052" s="197">
        <v>99.109447149834395</v>
      </c>
    </row>
    <row r="2053" spans="1:5" x14ac:dyDescent="0.25">
      <c r="A2053" s="8">
        <v>1766</v>
      </c>
      <c r="B2053" s="8" t="s">
        <v>3039</v>
      </c>
      <c r="C2053" t="str">
        <f t="shared" si="32"/>
        <v>PMS-Pole1766</v>
      </c>
      <c r="D2053" s="208">
        <v>2.90419735931096</v>
      </c>
      <c r="E2053" s="197">
        <v>99.109416987646199</v>
      </c>
    </row>
    <row r="2054" spans="1:5" x14ac:dyDescent="0.25">
      <c r="A2054" s="8">
        <v>1765</v>
      </c>
      <c r="B2054" s="8" t="s">
        <v>3039</v>
      </c>
      <c r="C2054" t="str">
        <f t="shared" si="32"/>
        <v>PMS-Pole1765</v>
      </c>
      <c r="D2054" s="208">
        <v>2.9041491089095501</v>
      </c>
      <c r="E2054" s="197">
        <v>99.109376181503094</v>
      </c>
    </row>
    <row r="2055" spans="1:5" x14ac:dyDescent="0.25">
      <c r="A2055" s="8">
        <v>1764</v>
      </c>
      <c r="B2055" s="8" t="s">
        <v>3039</v>
      </c>
      <c r="C2055" t="str">
        <f t="shared" si="32"/>
        <v>PMS-Pole1764</v>
      </c>
      <c r="D2055" s="208">
        <v>2.9041061305368299</v>
      </c>
      <c r="E2055" s="197">
        <v>99.109347354782599</v>
      </c>
    </row>
    <row r="2056" spans="1:5" x14ac:dyDescent="0.25">
      <c r="A2056" s="8">
        <v>1763</v>
      </c>
      <c r="B2056" s="8" t="s">
        <v>3039</v>
      </c>
      <c r="C2056" t="str">
        <f t="shared" si="32"/>
        <v>PMS-Pole1763</v>
      </c>
      <c r="D2056" s="208">
        <v>2.9040536586607599</v>
      </c>
      <c r="E2056" s="197">
        <v>99.109309932045704</v>
      </c>
    </row>
    <row r="2057" spans="1:5" x14ac:dyDescent="0.25">
      <c r="A2057" s="8">
        <v>1762</v>
      </c>
      <c r="B2057" s="8" t="s">
        <v>3039</v>
      </c>
      <c r="C2057" t="str">
        <f t="shared" si="32"/>
        <v>PMS-Pole1762</v>
      </c>
      <c r="D2057" s="208">
        <v>2.90398905989478</v>
      </c>
      <c r="E2057" s="197">
        <v>99.109266124707005</v>
      </c>
    </row>
    <row r="2058" spans="1:5" x14ac:dyDescent="0.25">
      <c r="A2058" s="8">
        <v>1761</v>
      </c>
      <c r="B2058" s="8" t="s">
        <v>3039</v>
      </c>
      <c r="C2058" t="str">
        <f t="shared" si="32"/>
        <v>PMS-Pole1761</v>
      </c>
      <c r="D2058" s="208">
        <v>2.9039141369950601</v>
      </c>
      <c r="E2058" s="197">
        <v>99.109209292365193</v>
      </c>
    </row>
    <row r="2059" spans="1:5" x14ac:dyDescent="0.25">
      <c r="A2059" s="8">
        <v>1760</v>
      </c>
      <c r="B2059" s="8" t="s">
        <v>3039</v>
      </c>
      <c r="C2059" t="str">
        <f t="shared" si="32"/>
        <v>PMS-Pole1760</v>
      </c>
      <c r="D2059" s="208">
        <v>2.9038524781311099</v>
      </c>
      <c r="E2059" s="197">
        <v>99.109165319206795</v>
      </c>
    </row>
    <row r="2060" spans="1:5" x14ac:dyDescent="0.25">
      <c r="A2060" s="8">
        <v>1759</v>
      </c>
      <c r="B2060" s="8" t="s">
        <v>3039</v>
      </c>
      <c r="C2060" t="str">
        <f t="shared" si="32"/>
        <v>PMS-Pole1759</v>
      </c>
      <c r="D2060" s="208">
        <v>2.9037884934396798</v>
      </c>
      <c r="E2060" s="197">
        <v>99.109119359963003</v>
      </c>
    </row>
    <row r="2061" spans="1:5" x14ac:dyDescent="0.25">
      <c r="A2061" s="8">
        <v>1758</v>
      </c>
      <c r="B2061" s="8" t="s">
        <v>3039</v>
      </c>
      <c r="C2061" t="str">
        <f t="shared" si="32"/>
        <v>PMS-Pole1758</v>
      </c>
      <c r="D2061" s="208">
        <v>2.9037404052915501</v>
      </c>
      <c r="E2061" s="197">
        <v>99.109092556489699</v>
      </c>
    </row>
    <row r="2062" spans="1:5" x14ac:dyDescent="0.25">
      <c r="A2062" s="8">
        <v>1757</v>
      </c>
      <c r="B2062" s="8" t="s">
        <v>3039</v>
      </c>
      <c r="C2062" t="str">
        <f t="shared" si="32"/>
        <v>PMS-Pole1757</v>
      </c>
      <c r="D2062" s="208">
        <v>2.9036804182962102</v>
      </c>
      <c r="E2062" s="197">
        <v>99.109056974645398</v>
      </c>
    </row>
    <row r="2063" spans="1:5" x14ac:dyDescent="0.25">
      <c r="A2063" s="8">
        <v>1756</v>
      </c>
      <c r="B2063" s="8" t="s">
        <v>3039</v>
      </c>
      <c r="C2063" t="str">
        <f t="shared" si="32"/>
        <v>PMS-Pole1756</v>
      </c>
      <c r="D2063" s="208">
        <v>2.9036223735436999</v>
      </c>
      <c r="E2063" s="197">
        <v>99.109028205648798</v>
      </c>
    </row>
    <row r="2064" spans="1:5" x14ac:dyDescent="0.25">
      <c r="A2064" s="8">
        <v>1755</v>
      </c>
      <c r="B2064" s="8" t="s">
        <v>3039</v>
      </c>
      <c r="C2064" t="str">
        <f t="shared" si="32"/>
        <v>PMS-Pole1755</v>
      </c>
      <c r="D2064" s="208">
        <v>2.9035798237780099</v>
      </c>
      <c r="E2064" s="197">
        <v>99.108987166839597</v>
      </c>
    </row>
    <row r="2065" spans="1:5" x14ac:dyDescent="0.25">
      <c r="A2065" s="8">
        <v>1754</v>
      </c>
      <c r="B2065" s="8" t="s">
        <v>3039</v>
      </c>
      <c r="C2065" t="str">
        <f t="shared" si="32"/>
        <v>PMS-Pole1754</v>
      </c>
      <c r="D2065" s="208">
        <v>2.9035422185167601</v>
      </c>
      <c r="E2065" s="197">
        <v>99.108956945292803</v>
      </c>
    </row>
    <row r="2066" spans="1:5" x14ac:dyDescent="0.25">
      <c r="A2066" s="8">
        <v>1753</v>
      </c>
      <c r="B2066" s="8" t="s">
        <v>3039</v>
      </c>
      <c r="C2066" t="str">
        <f t="shared" si="32"/>
        <v>PMS-Pole1753</v>
      </c>
      <c r="D2066" s="208">
        <v>2.9034851946584701</v>
      </c>
      <c r="E2066" s="197">
        <v>99.108894727127506</v>
      </c>
    </row>
    <row r="2067" spans="1:5" x14ac:dyDescent="0.25">
      <c r="A2067" s="8">
        <v>1752</v>
      </c>
      <c r="B2067" s="8" t="s">
        <v>3039</v>
      </c>
      <c r="C2067" t="str">
        <f t="shared" si="32"/>
        <v>PMS-Pole1752</v>
      </c>
      <c r="D2067" s="208">
        <v>2.9034353450580799</v>
      </c>
      <c r="E2067" s="197">
        <v>99.108859019771501</v>
      </c>
    </row>
    <row r="2068" spans="1:5" x14ac:dyDescent="0.25">
      <c r="A2068" s="8">
        <v>1751</v>
      </c>
      <c r="B2068" s="8" t="s">
        <v>3039</v>
      </c>
      <c r="C2068" t="str">
        <f t="shared" si="32"/>
        <v>PMS-Pole1751</v>
      </c>
      <c r="D2068" s="208">
        <v>2.9033977942118798</v>
      </c>
      <c r="E2068" s="197">
        <v>99.108821335151106</v>
      </c>
    </row>
    <row r="2069" spans="1:5" x14ac:dyDescent="0.25">
      <c r="A2069" s="8">
        <v>1750</v>
      </c>
      <c r="B2069" s="8" t="s">
        <v>3039</v>
      </c>
      <c r="C2069" t="str">
        <f t="shared" si="32"/>
        <v>PMS-Pole1750</v>
      </c>
      <c r="D2069" s="208">
        <v>2.9033617414941202</v>
      </c>
      <c r="E2069" s="197">
        <v>99.108785412288299</v>
      </c>
    </row>
    <row r="2070" spans="1:5" x14ac:dyDescent="0.25">
      <c r="A2070" s="8">
        <v>1749</v>
      </c>
      <c r="B2070" s="8" t="s">
        <v>3039</v>
      </c>
      <c r="C2070" t="str">
        <f t="shared" si="32"/>
        <v>PMS-Pole1749</v>
      </c>
      <c r="D2070" s="208">
        <v>2.90332194198899</v>
      </c>
      <c r="E2070" s="197">
        <v>99.108744125709705</v>
      </c>
    </row>
    <row r="2071" spans="1:5" x14ac:dyDescent="0.25">
      <c r="A2071" s="8">
        <v>1748</v>
      </c>
      <c r="B2071" s="8" t="s">
        <v>3039</v>
      </c>
      <c r="C2071" t="str">
        <f t="shared" si="32"/>
        <v>PMS-Pole1748</v>
      </c>
      <c r="D2071" s="208">
        <v>2.9032894237507199</v>
      </c>
      <c r="E2071" s="197">
        <v>99.108713369746795</v>
      </c>
    </row>
    <row r="2072" spans="1:5" x14ac:dyDescent="0.25">
      <c r="A2072" s="8">
        <v>1747</v>
      </c>
      <c r="B2072" s="8" t="s">
        <v>3039</v>
      </c>
      <c r="C2072" t="str">
        <f t="shared" si="32"/>
        <v>PMS-Pole1747</v>
      </c>
      <c r="D2072" s="208">
        <v>2.9032505462356801</v>
      </c>
      <c r="E2072" s="197">
        <v>99.108676090946901</v>
      </c>
    </row>
    <row r="2073" spans="1:5" x14ac:dyDescent="0.25">
      <c r="A2073" s="8">
        <v>1746</v>
      </c>
      <c r="B2073" s="8" t="s">
        <v>3039</v>
      </c>
      <c r="C2073" t="str">
        <f t="shared" si="32"/>
        <v>PMS-Pole1746</v>
      </c>
      <c r="D2073" s="208">
        <v>2.90321022333042</v>
      </c>
      <c r="E2073" s="197">
        <v>99.108631256575606</v>
      </c>
    </row>
    <row r="2074" spans="1:5" x14ac:dyDescent="0.25">
      <c r="A2074" s="8">
        <v>1745</v>
      </c>
      <c r="B2074" s="8" t="s">
        <v>3039</v>
      </c>
      <c r="C2074" t="str">
        <f t="shared" si="32"/>
        <v>PMS-Pole1745</v>
      </c>
      <c r="D2074" s="208">
        <v>2.90317271457995</v>
      </c>
      <c r="E2074" s="197">
        <v>99.108584518254702</v>
      </c>
    </row>
    <row r="2075" spans="1:5" x14ac:dyDescent="0.25">
      <c r="A2075" s="8">
        <v>1744</v>
      </c>
      <c r="B2075" s="8" t="s">
        <v>3039</v>
      </c>
      <c r="C2075" t="str">
        <f t="shared" si="32"/>
        <v>PMS-Pole1744</v>
      </c>
      <c r="D2075" s="208">
        <v>2.9031248609968801</v>
      </c>
      <c r="E2075" s="197">
        <v>99.108533115565393</v>
      </c>
    </row>
    <row r="2076" spans="1:5" x14ac:dyDescent="0.25">
      <c r="A2076" s="8">
        <v>1743</v>
      </c>
      <c r="B2076" s="8" t="s">
        <v>3039</v>
      </c>
      <c r="C2076" t="str">
        <f t="shared" si="32"/>
        <v>PMS-Pole1743</v>
      </c>
      <c r="D2076" s="208">
        <v>2.9030757288676798</v>
      </c>
      <c r="E2076" s="197">
        <v>99.108469732756404</v>
      </c>
    </row>
    <row r="2077" spans="1:5" x14ac:dyDescent="0.25">
      <c r="A2077" s="8">
        <v>1742</v>
      </c>
      <c r="B2077" s="8" t="s">
        <v>3039</v>
      </c>
      <c r="C2077" t="str">
        <f t="shared" si="32"/>
        <v>PMS-Pole1742</v>
      </c>
      <c r="D2077" s="208">
        <v>2.9030121886854401</v>
      </c>
      <c r="E2077" s="197">
        <v>99.1083929726327</v>
      </c>
    </row>
    <row r="2078" spans="1:5" x14ac:dyDescent="0.25">
      <c r="A2078" s="8">
        <v>1741</v>
      </c>
      <c r="B2078" s="8" t="s">
        <v>3039</v>
      </c>
      <c r="C2078" t="str">
        <f t="shared" si="32"/>
        <v>PMS-Pole1741</v>
      </c>
      <c r="D2078" s="208">
        <v>2.9029609454814</v>
      </c>
      <c r="E2078" s="197">
        <v>99.108335327773901</v>
      </c>
    </row>
    <row r="2079" spans="1:5" x14ac:dyDescent="0.25">
      <c r="A2079" s="8">
        <v>1740</v>
      </c>
      <c r="B2079" s="8" t="s">
        <v>3039</v>
      </c>
      <c r="C2079" t="str">
        <f t="shared" si="32"/>
        <v>PMS-Pole1740</v>
      </c>
      <c r="D2079" s="208">
        <v>2.9029029899366301</v>
      </c>
      <c r="E2079" s="197">
        <v>99.108252484633795</v>
      </c>
    </row>
    <row r="2080" spans="1:5" x14ac:dyDescent="0.25">
      <c r="A2080" s="8">
        <v>1739</v>
      </c>
      <c r="B2080" s="8" t="s">
        <v>3039</v>
      </c>
      <c r="C2080" t="str">
        <f t="shared" si="32"/>
        <v>PMS-Pole1739</v>
      </c>
      <c r="D2080" s="208">
        <v>2.9028566840337202</v>
      </c>
      <c r="E2080" s="197">
        <v>99.108194507200494</v>
      </c>
    </row>
    <row r="2081" spans="1:5" x14ac:dyDescent="0.25">
      <c r="A2081" s="8">
        <v>1738</v>
      </c>
      <c r="B2081" s="8" t="s">
        <v>3039</v>
      </c>
      <c r="C2081" t="str">
        <f t="shared" si="32"/>
        <v>PMS-Pole1738</v>
      </c>
      <c r="D2081" s="208">
        <v>2.9028046984525999</v>
      </c>
      <c r="E2081" s="197">
        <v>99.108121602835496</v>
      </c>
    </row>
    <row r="2082" spans="1:5" x14ac:dyDescent="0.25">
      <c r="A2082" s="8">
        <v>1737</v>
      </c>
      <c r="B2082" s="8" t="s">
        <v>3039</v>
      </c>
      <c r="C2082" t="str">
        <f t="shared" si="32"/>
        <v>PMS-Pole1737</v>
      </c>
      <c r="D2082" s="208">
        <v>2.9027421584222601</v>
      </c>
      <c r="E2082" s="197">
        <v>99.108042176370503</v>
      </c>
    </row>
    <row r="2083" spans="1:5" x14ac:dyDescent="0.25">
      <c r="A2083" s="8">
        <v>1736</v>
      </c>
      <c r="B2083" s="8" t="s">
        <v>3039</v>
      </c>
      <c r="C2083" t="str">
        <f t="shared" si="32"/>
        <v>PMS-Pole1736</v>
      </c>
      <c r="D2083" s="208">
        <v>2.9026227588702902</v>
      </c>
      <c r="E2083" s="197">
        <v>99.107974177832503</v>
      </c>
    </row>
    <row r="2084" spans="1:5" x14ac:dyDescent="0.25">
      <c r="A2084" s="8">
        <v>1735</v>
      </c>
      <c r="B2084" s="8" t="s">
        <v>3039</v>
      </c>
      <c r="C2084" t="str">
        <f t="shared" si="32"/>
        <v>PMS-Pole1735</v>
      </c>
      <c r="D2084" s="208">
        <v>2.9025987294915501</v>
      </c>
      <c r="E2084" s="197">
        <v>99.107892068583396</v>
      </c>
    </row>
    <row r="2085" spans="1:5" x14ac:dyDescent="0.25">
      <c r="A2085" s="8">
        <v>1734</v>
      </c>
      <c r="B2085" s="8" t="s">
        <v>3039</v>
      </c>
      <c r="C2085" t="str">
        <f t="shared" si="32"/>
        <v>PMS-Pole1734</v>
      </c>
      <c r="D2085" s="208">
        <v>2.90257542824008</v>
      </c>
      <c r="E2085" s="197">
        <v>99.107797384657104</v>
      </c>
    </row>
    <row r="2086" spans="1:5" x14ac:dyDescent="0.25">
      <c r="A2086" s="8">
        <v>1733</v>
      </c>
      <c r="B2086" s="8" t="s">
        <v>3039</v>
      </c>
      <c r="C2086" t="str">
        <f t="shared" si="32"/>
        <v>PMS-Pole1733</v>
      </c>
      <c r="D2086" s="208">
        <v>2.9025626351193798</v>
      </c>
      <c r="E2086" s="197">
        <v>99.1077068378641</v>
      </c>
    </row>
    <row r="2087" spans="1:5" x14ac:dyDescent="0.25">
      <c r="A2087" s="8">
        <v>1732</v>
      </c>
      <c r="B2087" s="8" t="s">
        <v>3039</v>
      </c>
      <c r="C2087" t="str">
        <f t="shared" si="32"/>
        <v>PMS-Pole1732</v>
      </c>
      <c r="D2087" s="208">
        <v>2.9025425372515001</v>
      </c>
      <c r="E2087" s="197">
        <v>99.107621705774505</v>
      </c>
    </row>
    <row r="2088" spans="1:5" x14ac:dyDescent="0.25">
      <c r="A2088" s="8">
        <v>1731</v>
      </c>
      <c r="B2088" s="8" t="s">
        <v>3039</v>
      </c>
      <c r="C2088" t="str">
        <f t="shared" si="32"/>
        <v>PMS-Pole1731</v>
      </c>
      <c r="D2088" s="208">
        <v>2.9024992432875698</v>
      </c>
      <c r="E2088" s="197">
        <v>99.107527191910407</v>
      </c>
    </row>
    <row r="2089" spans="1:5" x14ac:dyDescent="0.25">
      <c r="A2089" s="8">
        <v>1730</v>
      </c>
      <c r="B2089" s="8" t="s">
        <v>3039</v>
      </c>
      <c r="C2089" t="str">
        <f t="shared" si="32"/>
        <v>PMS-Pole1730</v>
      </c>
      <c r="D2089" s="208">
        <v>2.90245936169371</v>
      </c>
      <c r="E2089" s="197">
        <v>99.107434648325494</v>
      </c>
    </row>
    <row r="2090" spans="1:5" x14ac:dyDescent="0.25">
      <c r="A2090" s="8">
        <v>1729</v>
      </c>
      <c r="B2090" s="8" t="s">
        <v>3039</v>
      </c>
      <c r="C2090" t="str">
        <f t="shared" si="32"/>
        <v>PMS-Pole1729</v>
      </c>
      <c r="D2090" s="208">
        <v>2.90242548153631</v>
      </c>
      <c r="E2090" s="197">
        <v>99.107367966843398</v>
      </c>
    </row>
    <row r="2091" spans="1:5" x14ac:dyDescent="0.25">
      <c r="A2091" s="8">
        <v>1728</v>
      </c>
      <c r="B2091" s="8" t="s">
        <v>3039</v>
      </c>
      <c r="C2091" t="str">
        <f t="shared" si="32"/>
        <v>PMS-Pole1728</v>
      </c>
      <c r="D2091" s="208">
        <v>2.9023791734211901</v>
      </c>
      <c r="E2091" s="197">
        <v>99.107280698659693</v>
      </c>
    </row>
    <row r="2092" spans="1:5" x14ac:dyDescent="0.25">
      <c r="A2092" s="8">
        <v>1727</v>
      </c>
      <c r="B2092" s="8" t="s">
        <v>3039</v>
      </c>
      <c r="C2092" t="str">
        <f t="shared" si="32"/>
        <v>PMS-Pole1727</v>
      </c>
      <c r="D2092" s="208">
        <v>2.9023320275297899</v>
      </c>
      <c r="E2092" s="197">
        <v>99.107205576436598</v>
      </c>
    </row>
    <row r="2093" spans="1:5" x14ac:dyDescent="0.25">
      <c r="A2093" s="8">
        <v>1726</v>
      </c>
      <c r="B2093" s="8" t="s">
        <v>3039</v>
      </c>
      <c r="C2093" t="str">
        <f t="shared" si="32"/>
        <v>PMS-Pole1726</v>
      </c>
      <c r="D2093" s="208">
        <v>2.9022909559971799</v>
      </c>
      <c r="E2093" s="197">
        <v>99.107103900748797</v>
      </c>
    </row>
    <row r="2094" spans="1:5" x14ac:dyDescent="0.25">
      <c r="A2094" s="8">
        <v>1725</v>
      </c>
      <c r="B2094" s="8" t="s">
        <v>3039</v>
      </c>
      <c r="C2094" t="str">
        <f t="shared" si="32"/>
        <v>PMS-Pole1725</v>
      </c>
      <c r="D2094" s="208">
        <v>2.90224173034066</v>
      </c>
      <c r="E2094" s="197">
        <v>99.106984502263302</v>
      </c>
    </row>
    <row r="2095" spans="1:5" x14ac:dyDescent="0.25">
      <c r="A2095" s="8">
        <v>1724</v>
      </c>
      <c r="B2095" s="8" t="s">
        <v>3039</v>
      </c>
      <c r="C2095" t="str">
        <f t="shared" si="32"/>
        <v>PMS-Pole1724</v>
      </c>
      <c r="D2095" s="208">
        <v>2.9021806886719101</v>
      </c>
      <c r="E2095" s="197">
        <v>99.10683911273</v>
      </c>
    </row>
    <row r="2096" spans="1:5" x14ac:dyDescent="0.25">
      <c r="A2096" s="8">
        <v>1723</v>
      </c>
      <c r="B2096" s="8" t="s">
        <v>3039</v>
      </c>
      <c r="C2096" t="str">
        <f t="shared" si="32"/>
        <v>PMS-Pole1723</v>
      </c>
      <c r="D2096" s="208">
        <v>2.9021186774330299</v>
      </c>
      <c r="E2096" s="197">
        <v>99.106717542909394</v>
      </c>
    </row>
    <row r="2097" spans="1:5" x14ac:dyDescent="0.25">
      <c r="A2097" s="8">
        <v>1722</v>
      </c>
      <c r="B2097" s="8" t="s">
        <v>3039</v>
      </c>
      <c r="C2097" t="str">
        <f t="shared" si="32"/>
        <v>PMS-Pole1722</v>
      </c>
      <c r="D2097" s="208">
        <v>2.9020708313147501</v>
      </c>
      <c r="E2097" s="197">
        <v>99.106609660748802</v>
      </c>
    </row>
    <row r="2098" spans="1:5" x14ac:dyDescent="0.25">
      <c r="A2098" s="8">
        <v>1721</v>
      </c>
      <c r="B2098" s="8" t="s">
        <v>3039</v>
      </c>
      <c r="C2098" t="str">
        <f t="shared" si="32"/>
        <v>PMS-Pole1721</v>
      </c>
      <c r="D2098" s="208">
        <v>2.9020151291919798</v>
      </c>
      <c r="E2098" s="197">
        <v>99.106486378624197</v>
      </c>
    </row>
    <row r="2099" spans="1:5" x14ac:dyDescent="0.25">
      <c r="A2099" s="8">
        <v>1720</v>
      </c>
      <c r="B2099" s="8" t="s">
        <v>3039</v>
      </c>
      <c r="C2099" t="str">
        <f t="shared" si="32"/>
        <v>PMS-Pole1720</v>
      </c>
      <c r="D2099" s="208">
        <v>2.9019411639470398</v>
      </c>
      <c r="E2099" s="197">
        <v>99.106323206316006</v>
      </c>
    </row>
    <row r="2100" spans="1:5" x14ac:dyDescent="0.25">
      <c r="A2100" s="8">
        <v>1719</v>
      </c>
      <c r="B2100" s="8" t="s">
        <v>3039</v>
      </c>
      <c r="C2100" t="str">
        <f t="shared" si="32"/>
        <v>PMS-Pole1719</v>
      </c>
      <c r="D2100" s="208">
        <v>2.9018970968048001</v>
      </c>
      <c r="E2100" s="197">
        <v>99.106205427411695</v>
      </c>
    </row>
    <row r="2101" spans="1:5" x14ac:dyDescent="0.25">
      <c r="A2101" s="8">
        <v>1718</v>
      </c>
      <c r="B2101" s="8" t="s">
        <v>3039</v>
      </c>
      <c r="C2101" t="str">
        <f t="shared" si="32"/>
        <v>PMS-Pole1718</v>
      </c>
      <c r="D2101" s="208">
        <v>2.90182673128345</v>
      </c>
      <c r="E2101" s="197">
        <v>99.106067360064898</v>
      </c>
    </row>
    <row r="2102" spans="1:5" x14ac:dyDescent="0.25">
      <c r="A2102" s="8">
        <v>1717</v>
      </c>
      <c r="B2102" s="8" t="s">
        <v>3039</v>
      </c>
      <c r="C2102" t="str">
        <f t="shared" si="32"/>
        <v>PMS-Pole1717</v>
      </c>
      <c r="D2102" s="208">
        <v>2.9017813450456602</v>
      </c>
      <c r="E2102" s="197">
        <v>99.105974332267294</v>
      </c>
    </row>
    <row r="2103" spans="1:5" x14ac:dyDescent="0.25">
      <c r="A2103" s="8">
        <v>1716</v>
      </c>
      <c r="B2103" s="8" t="s">
        <v>3039</v>
      </c>
      <c r="C2103" t="str">
        <f t="shared" si="32"/>
        <v>PMS-Pole1716</v>
      </c>
      <c r="D2103" s="208">
        <v>2.9017326682059701</v>
      </c>
      <c r="E2103" s="197">
        <v>99.105881563441699</v>
      </c>
    </row>
    <row r="2104" spans="1:5" x14ac:dyDescent="0.25">
      <c r="A2104" s="8">
        <v>1715</v>
      </c>
      <c r="B2104" s="8" t="s">
        <v>3039</v>
      </c>
      <c r="C2104" t="str">
        <f t="shared" si="32"/>
        <v>PMS-Pole1715</v>
      </c>
      <c r="D2104" s="208">
        <v>2.90179940191025</v>
      </c>
      <c r="E2104" s="197">
        <v>99.105832962692205</v>
      </c>
    </row>
    <row r="2105" spans="1:5" x14ac:dyDescent="0.25">
      <c r="A2105" s="8">
        <v>1714</v>
      </c>
      <c r="B2105" s="8" t="s">
        <v>3039</v>
      </c>
      <c r="C2105" t="str">
        <f t="shared" si="32"/>
        <v>PMS-Pole1714</v>
      </c>
      <c r="D2105" s="208">
        <v>2.9018535790937099</v>
      </c>
      <c r="E2105" s="197">
        <v>99.105786920457902</v>
      </c>
    </row>
    <row r="2106" spans="1:5" x14ac:dyDescent="0.25">
      <c r="A2106" s="8">
        <v>1713</v>
      </c>
      <c r="B2106" s="8" t="s">
        <v>3039</v>
      </c>
      <c r="C2106" t="str">
        <f t="shared" si="32"/>
        <v>PMS-Pole1713</v>
      </c>
      <c r="D2106" s="208">
        <v>2.9019065896977598</v>
      </c>
      <c r="E2106" s="197">
        <v>99.105744243161894</v>
      </c>
    </row>
    <row r="2107" spans="1:5" x14ac:dyDescent="0.25">
      <c r="A2107" s="8">
        <v>1712</v>
      </c>
      <c r="B2107" s="8" t="s">
        <v>3039</v>
      </c>
      <c r="C2107" t="str">
        <f t="shared" si="32"/>
        <v>PMS-Pole1712</v>
      </c>
      <c r="D2107" s="208">
        <v>2.9019664622220498</v>
      </c>
      <c r="E2107" s="197">
        <v>99.105691798440901</v>
      </c>
    </row>
    <row r="2108" spans="1:5" x14ac:dyDescent="0.25">
      <c r="A2108" s="8">
        <v>1711</v>
      </c>
      <c r="B2108" s="8" t="s">
        <v>3039</v>
      </c>
      <c r="C2108" t="str">
        <f t="shared" si="32"/>
        <v>PMS-Pole1711</v>
      </c>
      <c r="D2108" s="208">
        <v>2.9020283736128598</v>
      </c>
      <c r="E2108" s="197">
        <v>99.105642169183895</v>
      </c>
    </row>
    <row r="2109" spans="1:5" x14ac:dyDescent="0.25">
      <c r="A2109" s="8">
        <v>1710</v>
      </c>
      <c r="B2109" s="8" t="s">
        <v>3039</v>
      </c>
      <c r="C2109" t="str">
        <f t="shared" si="32"/>
        <v>PMS-Pole1710</v>
      </c>
      <c r="D2109" s="208">
        <v>2.90207442333244</v>
      </c>
      <c r="E2109" s="197">
        <v>99.105595983386294</v>
      </c>
    </row>
    <row r="2110" spans="1:5" x14ac:dyDescent="0.25">
      <c r="A2110" s="8">
        <v>1709</v>
      </c>
      <c r="B2110" s="8" t="s">
        <v>3039</v>
      </c>
      <c r="C2110" t="str">
        <f t="shared" si="32"/>
        <v>PMS-Pole1709</v>
      </c>
      <c r="D2110" s="208">
        <v>2.90213904421074</v>
      </c>
      <c r="E2110" s="197">
        <v>99.105532257490793</v>
      </c>
    </row>
    <row r="2111" spans="1:5" x14ac:dyDescent="0.25">
      <c r="A2111" s="8">
        <v>1708</v>
      </c>
      <c r="B2111" s="8" t="s">
        <v>3039</v>
      </c>
      <c r="C2111" t="str">
        <f t="shared" si="32"/>
        <v>PMS-Pole1708</v>
      </c>
      <c r="D2111" s="208">
        <v>2.9021966639482302</v>
      </c>
      <c r="E2111" s="197">
        <v>99.105476060146401</v>
      </c>
    </row>
    <row r="2112" spans="1:5" x14ac:dyDescent="0.25">
      <c r="A2112" s="8">
        <v>1707</v>
      </c>
      <c r="B2112" s="8" t="s">
        <v>3039</v>
      </c>
      <c r="C2112" t="str">
        <f t="shared" si="32"/>
        <v>PMS-Pole1707</v>
      </c>
      <c r="D2112" s="208">
        <v>2.9022627212886398</v>
      </c>
      <c r="E2112" s="197">
        <v>99.105416816335804</v>
      </c>
    </row>
    <row r="2113" spans="1:5" x14ac:dyDescent="0.25">
      <c r="A2113" s="8">
        <v>1706</v>
      </c>
      <c r="B2113" s="8" t="s">
        <v>3039</v>
      </c>
      <c r="C2113" t="str">
        <f t="shared" si="32"/>
        <v>PMS-Pole1706</v>
      </c>
      <c r="D2113" s="208">
        <v>2.90232436563966</v>
      </c>
      <c r="E2113" s="197">
        <v>99.105349576814703</v>
      </c>
    </row>
    <row r="2114" spans="1:5" x14ac:dyDescent="0.25">
      <c r="A2114" s="8">
        <v>1705</v>
      </c>
      <c r="B2114" s="8" t="s">
        <v>3039</v>
      </c>
      <c r="C2114" t="str">
        <f t="shared" ref="C2114:C2177" si="33">B2114 &amp; "-Pole" &amp; A2114</f>
        <v>PMS-Pole1705</v>
      </c>
      <c r="D2114" s="208">
        <v>2.9023780856747101</v>
      </c>
      <c r="E2114" s="197">
        <v>99.105287294663697</v>
      </c>
    </row>
    <row r="2115" spans="1:5" x14ac:dyDescent="0.25">
      <c r="A2115" s="8">
        <v>1704</v>
      </c>
      <c r="B2115" s="8" t="s">
        <v>3039</v>
      </c>
      <c r="C2115" t="str">
        <f t="shared" si="33"/>
        <v>PMS-Pole1704</v>
      </c>
      <c r="D2115" s="208">
        <v>2.9024392622439201</v>
      </c>
      <c r="E2115" s="197">
        <v>99.105223864601498</v>
      </c>
    </row>
    <row r="2116" spans="1:5" x14ac:dyDescent="0.25">
      <c r="A2116" s="8">
        <v>1703</v>
      </c>
      <c r="B2116" s="8" t="s">
        <v>3039</v>
      </c>
      <c r="C2116" t="str">
        <f t="shared" si="33"/>
        <v>PMS-Pole1703</v>
      </c>
      <c r="D2116" s="208">
        <v>2.90250172118265</v>
      </c>
      <c r="E2116" s="197">
        <v>99.105158381106094</v>
      </c>
    </row>
    <row r="2117" spans="1:5" x14ac:dyDescent="0.25">
      <c r="A2117" s="8">
        <v>1702</v>
      </c>
      <c r="B2117" s="8" t="s">
        <v>3039</v>
      </c>
      <c r="C2117" t="str">
        <f t="shared" si="33"/>
        <v>PMS-Pole1702</v>
      </c>
      <c r="D2117" s="208">
        <v>2.9025601875395699</v>
      </c>
      <c r="E2117" s="197">
        <v>99.105104300528495</v>
      </c>
    </row>
    <row r="2118" spans="1:5" x14ac:dyDescent="0.25">
      <c r="A2118" s="8">
        <v>1701</v>
      </c>
      <c r="B2118" s="8" t="s">
        <v>3039</v>
      </c>
      <c r="C2118" t="str">
        <f t="shared" si="33"/>
        <v>PMS-Pole1701</v>
      </c>
      <c r="D2118" s="208">
        <v>2.9026153396346701</v>
      </c>
      <c r="E2118" s="197">
        <v>99.105047893638101</v>
      </c>
    </row>
    <row r="2119" spans="1:5" x14ac:dyDescent="0.25">
      <c r="A2119" s="8">
        <v>1700</v>
      </c>
      <c r="B2119" s="8" t="s">
        <v>3039</v>
      </c>
      <c r="C2119" t="str">
        <f t="shared" si="33"/>
        <v>PMS-Pole1700</v>
      </c>
      <c r="D2119" s="208">
        <v>2.9026736240439499</v>
      </c>
      <c r="E2119" s="197">
        <v>99.104982195231301</v>
      </c>
    </row>
    <row r="2120" spans="1:5" x14ac:dyDescent="0.25">
      <c r="A2120" s="8">
        <v>1699</v>
      </c>
      <c r="B2120" s="8" t="s">
        <v>3039</v>
      </c>
      <c r="C2120" t="str">
        <f t="shared" si="33"/>
        <v>PMS-Pole1699</v>
      </c>
      <c r="D2120" s="208">
        <v>2.9027233024501902</v>
      </c>
      <c r="E2120" s="197">
        <v>99.104915026761105</v>
      </c>
    </row>
    <row r="2121" spans="1:5" x14ac:dyDescent="0.25">
      <c r="A2121" s="8">
        <v>1698</v>
      </c>
      <c r="B2121" s="8" t="s">
        <v>3039</v>
      </c>
      <c r="C2121" t="str">
        <f t="shared" si="33"/>
        <v>PMS-Pole1698</v>
      </c>
      <c r="D2121" s="208">
        <v>2.9027538813439602</v>
      </c>
      <c r="E2121" s="197">
        <v>99.104855633142407</v>
      </c>
    </row>
    <row r="2122" spans="1:5" x14ac:dyDescent="0.25">
      <c r="A2122" s="8">
        <v>1697</v>
      </c>
      <c r="B2122" s="8" t="s">
        <v>3039</v>
      </c>
      <c r="C2122" t="str">
        <f t="shared" si="33"/>
        <v>PMS-Pole1697</v>
      </c>
      <c r="D2122" s="208">
        <v>2.9027705467908702</v>
      </c>
      <c r="E2122" s="197">
        <v>99.104797221679803</v>
      </c>
    </row>
    <row r="2123" spans="1:5" x14ac:dyDescent="0.25">
      <c r="A2123" s="8">
        <v>1696</v>
      </c>
      <c r="B2123" s="8" t="s">
        <v>3039</v>
      </c>
      <c r="C2123" t="str">
        <f t="shared" si="33"/>
        <v>PMS-Pole1696</v>
      </c>
      <c r="D2123" s="208">
        <v>2.9027918161386199</v>
      </c>
      <c r="E2123" s="197">
        <v>99.104735144151306</v>
      </c>
    </row>
    <row r="2124" spans="1:5" x14ac:dyDescent="0.25">
      <c r="A2124" s="8">
        <v>1695</v>
      </c>
      <c r="B2124" s="8" t="s">
        <v>3039</v>
      </c>
      <c r="C2124" t="str">
        <f t="shared" si="33"/>
        <v>PMS-Pole1695</v>
      </c>
      <c r="D2124" s="208">
        <v>2.9028142134039001</v>
      </c>
      <c r="E2124" s="197">
        <v>99.104674374630093</v>
      </c>
    </row>
    <row r="2125" spans="1:5" x14ac:dyDescent="0.25">
      <c r="A2125" s="8">
        <v>1694</v>
      </c>
      <c r="B2125" s="8" t="s">
        <v>3039</v>
      </c>
      <c r="C2125" t="str">
        <f t="shared" si="33"/>
        <v>PMS-Pole1694</v>
      </c>
      <c r="D2125" s="208">
        <v>2.9028285198096002</v>
      </c>
      <c r="E2125" s="197">
        <v>99.104612396066102</v>
      </c>
    </row>
    <row r="2126" spans="1:5" x14ac:dyDescent="0.25">
      <c r="A2126" s="8">
        <v>1693</v>
      </c>
      <c r="B2126" s="8" t="s">
        <v>3039</v>
      </c>
      <c r="C2126" t="str">
        <f t="shared" si="33"/>
        <v>PMS-Pole1693</v>
      </c>
      <c r="D2126" s="208">
        <v>2.9028500823661401</v>
      </c>
      <c r="E2126" s="197">
        <v>99.104557165469402</v>
      </c>
    </row>
    <row r="2127" spans="1:5" x14ac:dyDescent="0.25">
      <c r="A2127" s="8">
        <v>1692</v>
      </c>
      <c r="B2127" s="8" t="s">
        <v>3039</v>
      </c>
      <c r="C2127" t="str">
        <f t="shared" si="33"/>
        <v>PMS-Pole1692</v>
      </c>
      <c r="D2127" s="208">
        <v>2.9028713637605099</v>
      </c>
      <c r="E2127" s="197">
        <v>99.104492842694</v>
      </c>
    </row>
    <row r="2128" spans="1:5" x14ac:dyDescent="0.25">
      <c r="A2128" s="8">
        <v>1691</v>
      </c>
      <c r="B2128" s="8" t="s">
        <v>3039</v>
      </c>
      <c r="C2128" t="str">
        <f t="shared" si="33"/>
        <v>PMS-Pole1691</v>
      </c>
      <c r="D2128" s="208">
        <v>2.90289160997906</v>
      </c>
      <c r="E2128" s="197">
        <v>99.104435978149297</v>
      </c>
    </row>
    <row r="2129" spans="1:5" x14ac:dyDescent="0.25">
      <c r="A2129" s="8">
        <v>1690</v>
      </c>
      <c r="B2129" s="8" t="s">
        <v>3039</v>
      </c>
      <c r="C2129" t="str">
        <f t="shared" si="33"/>
        <v>PMS-Pole1690</v>
      </c>
      <c r="D2129" s="208">
        <v>2.9029070381775499</v>
      </c>
      <c r="E2129" s="197">
        <v>99.104375948227101</v>
      </c>
    </row>
    <row r="2130" spans="1:5" x14ac:dyDescent="0.25">
      <c r="A2130" s="8">
        <v>1689</v>
      </c>
      <c r="B2130" s="8" t="s">
        <v>3039</v>
      </c>
      <c r="C2130" t="str">
        <f t="shared" si="33"/>
        <v>PMS-Pole1689</v>
      </c>
      <c r="D2130" s="208">
        <v>2.9029282818725699</v>
      </c>
      <c r="E2130" s="197">
        <v>99.104306359591504</v>
      </c>
    </row>
    <row r="2131" spans="1:5" x14ac:dyDescent="0.25">
      <c r="A2131" s="8">
        <v>1688</v>
      </c>
      <c r="B2131" s="8" t="s">
        <v>3039</v>
      </c>
      <c r="C2131" t="str">
        <f t="shared" si="33"/>
        <v>PMS-Pole1688</v>
      </c>
      <c r="D2131" s="208">
        <v>2.90294424049157</v>
      </c>
      <c r="E2131" s="197">
        <v>99.104250861567294</v>
      </c>
    </row>
    <row r="2132" spans="1:5" x14ac:dyDescent="0.25">
      <c r="A2132" s="8">
        <v>1687</v>
      </c>
      <c r="B2132" s="8" t="s">
        <v>3039</v>
      </c>
      <c r="C2132" t="str">
        <f t="shared" si="33"/>
        <v>PMS-Pole1687</v>
      </c>
      <c r="D2132" s="208">
        <v>2.9029593547525598</v>
      </c>
      <c r="E2132" s="197">
        <v>99.104180133177806</v>
      </c>
    </row>
    <row r="2133" spans="1:5" x14ac:dyDescent="0.25">
      <c r="A2133" s="8">
        <v>1686</v>
      </c>
      <c r="B2133" s="8" t="s">
        <v>3039</v>
      </c>
      <c r="C2133" t="str">
        <f t="shared" si="33"/>
        <v>PMS-Pole1686</v>
      </c>
      <c r="D2133" s="208">
        <v>2.9029874528939201</v>
      </c>
      <c r="E2133" s="197">
        <v>99.104096162727402</v>
      </c>
    </row>
    <row r="2134" spans="1:5" x14ac:dyDescent="0.25">
      <c r="A2134" s="8">
        <v>1685</v>
      </c>
      <c r="B2134" s="8" t="s">
        <v>3039</v>
      </c>
      <c r="C2134" t="str">
        <f t="shared" si="33"/>
        <v>PMS-Pole1685</v>
      </c>
      <c r="D2134" s="208">
        <v>2.9030098448483401</v>
      </c>
      <c r="E2134" s="197">
        <v>99.104028187409696</v>
      </c>
    </row>
    <row r="2135" spans="1:5" x14ac:dyDescent="0.25">
      <c r="A2135" s="8">
        <v>1684</v>
      </c>
      <c r="B2135" s="8" t="s">
        <v>3039</v>
      </c>
      <c r="C2135" t="str">
        <f t="shared" si="33"/>
        <v>PMS-Pole1684</v>
      </c>
      <c r="D2135" s="208">
        <v>2.9030528373959301</v>
      </c>
      <c r="E2135" s="197">
        <v>99.103957626662194</v>
      </c>
    </row>
    <row r="2136" spans="1:5" x14ac:dyDescent="0.25">
      <c r="A2136" s="8">
        <v>1683</v>
      </c>
      <c r="B2136" s="8" t="s">
        <v>3039</v>
      </c>
      <c r="C2136" t="str">
        <f t="shared" si="33"/>
        <v>PMS-Pole1683</v>
      </c>
      <c r="D2136" s="208">
        <v>2.9030914500967802</v>
      </c>
      <c r="E2136" s="197">
        <v>99.103893598939095</v>
      </c>
    </row>
    <row r="2137" spans="1:5" x14ac:dyDescent="0.25">
      <c r="A2137" s="8">
        <v>1682</v>
      </c>
      <c r="B2137" s="8" t="s">
        <v>3039</v>
      </c>
      <c r="C2137" t="str">
        <f t="shared" si="33"/>
        <v>PMS-Pole1682</v>
      </c>
      <c r="D2137" s="208">
        <v>2.9031350054463698</v>
      </c>
      <c r="E2137" s="197">
        <v>99.103788849901903</v>
      </c>
    </row>
    <row r="2138" spans="1:5" x14ac:dyDescent="0.25">
      <c r="A2138" s="8">
        <v>1681</v>
      </c>
      <c r="B2138" s="8" t="s">
        <v>3039</v>
      </c>
      <c r="C2138" t="str">
        <f t="shared" si="33"/>
        <v>PMS-Pole1681</v>
      </c>
      <c r="D2138" s="208">
        <v>2.9031853789864099</v>
      </c>
      <c r="E2138" s="197">
        <v>99.103703984819902</v>
      </c>
    </row>
    <row r="2139" spans="1:5" x14ac:dyDescent="0.25">
      <c r="A2139" s="8">
        <v>1680</v>
      </c>
      <c r="B2139" s="8" t="s">
        <v>3039</v>
      </c>
      <c r="C2139" t="str">
        <f t="shared" si="33"/>
        <v>PMS-Pole1680</v>
      </c>
      <c r="D2139" s="208">
        <v>2.9032413055155999</v>
      </c>
      <c r="E2139" s="197">
        <v>99.103614564875201</v>
      </c>
    </row>
    <row r="2140" spans="1:5" x14ac:dyDescent="0.25">
      <c r="A2140" s="8">
        <v>1679</v>
      </c>
      <c r="B2140" s="8" t="s">
        <v>3039</v>
      </c>
      <c r="C2140" t="str">
        <f t="shared" si="33"/>
        <v>PMS-Pole1679</v>
      </c>
      <c r="D2140" s="208">
        <v>2.9032874263545798</v>
      </c>
      <c r="E2140" s="197">
        <v>99.103524931254398</v>
      </c>
    </row>
    <row r="2141" spans="1:5" x14ac:dyDescent="0.25">
      <c r="A2141" s="8">
        <v>1678</v>
      </c>
      <c r="B2141" s="8" t="s">
        <v>3039</v>
      </c>
      <c r="C2141" t="str">
        <f t="shared" si="33"/>
        <v>PMS-Pole1678</v>
      </c>
      <c r="D2141" s="208">
        <v>2.9033328943707502</v>
      </c>
      <c r="E2141" s="197">
        <v>99.103452726954004</v>
      </c>
    </row>
    <row r="2142" spans="1:5" x14ac:dyDescent="0.25">
      <c r="A2142" s="8">
        <v>1677</v>
      </c>
      <c r="B2142" s="8" t="s">
        <v>3039</v>
      </c>
      <c r="C2142" t="str">
        <f t="shared" si="33"/>
        <v>PMS-Pole1677</v>
      </c>
      <c r="D2142" s="208">
        <v>2.90337382987371</v>
      </c>
      <c r="E2142" s="197">
        <v>99.103367294453705</v>
      </c>
    </row>
    <row r="2143" spans="1:5" x14ac:dyDescent="0.25">
      <c r="A2143" s="8">
        <v>1676</v>
      </c>
      <c r="B2143" s="8" t="s">
        <v>3039</v>
      </c>
      <c r="C2143" t="str">
        <f t="shared" si="33"/>
        <v>PMS-Pole1676</v>
      </c>
      <c r="D2143" s="208">
        <v>2.9034299524943701</v>
      </c>
      <c r="E2143" s="197">
        <v>99.103278657340198</v>
      </c>
    </row>
    <row r="2144" spans="1:5" x14ac:dyDescent="0.25">
      <c r="A2144" s="8">
        <v>1675</v>
      </c>
      <c r="B2144" s="8" t="s">
        <v>3039</v>
      </c>
      <c r="C2144" t="str">
        <f t="shared" si="33"/>
        <v>PMS-Pole1675</v>
      </c>
      <c r="D2144" s="208">
        <v>2.9034887000228702</v>
      </c>
      <c r="E2144" s="197">
        <v>99.103188295985106</v>
      </c>
    </row>
    <row r="2145" spans="1:5" x14ac:dyDescent="0.25">
      <c r="A2145" s="8">
        <v>1674</v>
      </c>
      <c r="B2145" s="8" t="s">
        <v>3039</v>
      </c>
      <c r="C2145" t="str">
        <f t="shared" si="33"/>
        <v>PMS-Pole1674</v>
      </c>
      <c r="D2145" s="208">
        <v>2.90354059758464</v>
      </c>
      <c r="E2145" s="197">
        <v>99.1031054154315</v>
      </c>
    </row>
    <row r="2146" spans="1:5" x14ac:dyDescent="0.25">
      <c r="A2146" s="8">
        <v>1673</v>
      </c>
      <c r="B2146" s="8" t="s">
        <v>3039</v>
      </c>
      <c r="C2146" t="str">
        <f t="shared" si="33"/>
        <v>PMS-Pole1673</v>
      </c>
      <c r="D2146" s="208">
        <v>2.9035871225234802</v>
      </c>
      <c r="E2146" s="197">
        <v>99.103022471835203</v>
      </c>
    </row>
    <row r="2147" spans="1:5" x14ac:dyDescent="0.25">
      <c r="A2147" s="8">
        <v>1672</v>
      </c>
      <c r="B2147" s="8" t="s">
        <v>3039</v>
      </c>
      <c r="C2147" t="str">
        <f t="shared" si="33"/>
        <v>PMS-Pole1672</v>
      </c>
      <c r="D2147" s="208">
        <v>2.9036626697526402</v>
      </c>
      <c r="E2147" s="197">
        <v>99.102912145852599</v>
      </c>
    </row>
    <row r="2148" spans="1:5" x14ac:dyDescent="0.25">
      <c r="A2148" s="8">
        <v>1671</v>
      </c>
      <c r="B2148" s="8" t="s">
        <v>3039</v>
      </c>
      <c r="C2148" t="str">
        <f t="shared" si="33"/>
        <v>PMS-Pole1671</v>
      </c>
      <c r="D2148" s="208">
        <v>2.90372961139244</v>
      </c>
      <c r="E2148" s="197">
        <v>99.102834597307606</v>
      </c>
    </row>
    <row r="2149" spans="1:5" x14ac:dyDescent="0.25">
      <c r="A2149" s="8">
        <v>1670</v>
      </c>
      <c r="B2149" s="8" t="s">
        <v>3039</v>
      </c>
      <c r="C2149" t="str">
        <f t="shared" si="33"/>
        <v>PMS-Pole1670</v>
      </c>
      <c r="D2149" s="208">
        <v>2.9038099833995501</v>
      </c>
      <c r="E2149" s="197">
        <v>99.102753841992495</v>
      </c>
    </row>
    <row r="2150" spans="1:5" x14ac:dyDescent="0.25">
      <c r="A2150" s="8">
        <v>1669</v>
      </c>
      <c r="B2150" s="8" t="s">
        <v>3039</v>
      </c>
      <c r="C2150" t="str">
        <f t="shared" si="33"/>
        <v>PMS-Pole1669</v>
      </c>
      <c r="D2150" s="208">
        <v>2.9039020989501299</v>
      </c>
      <c r="E2150" s="197">
        <v>99.102672695091897</v>
      </c>
    </row>
    <row r="2151" spans="1:5" x14ac:dyDescent="0.25">
      <c r="A2151" s="8">
        <v>1668</v>
      </c>
      <c r="B2151" s="8" t="s">
        <v>3039</v>
      </c>
      <c r="C2151" t="str">
        <f t="shared" si="33"/>
        <v>PMS-Pole1668</v>
      </c>
      <c r="D2151" s="208">
        <v>2.9039795332194598</v>
      </c>
      <c r="E2151" s="197">
        <v>99.102607422383997</v>
      </c>
    </row>
    <row r="2152" spans="1:5" x14ac:dyDescent="0.25">
      <c r="A2152" s="8">
        <v>1667</v>
      </c>
      <c r="B2152" s="8" t="s">
        <v>3039</v>
      </c>
      <c r="C2152" t="str">
        <f t="shared" si="33"/>
        <v>PMS-Pole1667</v>
      </c>
      <c r="D2152" s="208">
        <v>2.9040903889218002</v>
      </c>
      <c r="E2152" s="197">
        <v>99.102553334560895</v>
      </c>
    </row>
    <row r="2153" spans="1:5" x14ac:dyDescent="0.25">
      <c r="A2153" s="8">
        <v>1666</v>
      </c>
      <c r="B2153" s="8" t="s">
        <v>3039</v>
      </c>
      <c r="C2153" t="str">
        <f t="shared" si="33"/>
        <v>PMS-Pole1666</v>
      </c>
      <c r="D2153" s="208">
        <v>2.9042051199071901</v>
      </c>
      <c r="E2153" s="197">
        <v>99.102504251746694</v>
      </c>
    </row>
    <row r="2154" spans="1:5" x14ac:dyDescent="0.25">
      <c r="A2154" s="8">
        <v>1665</v>
      </c>
      <c r="B2154" s="8" t="s">
        <v>3039</v>
      </c>
      <c r="C2154" t="str">
        <f t="shared" si="33"/>
        <v>PMS-Pole1665</v>
      </c>
      <c r="D2154" s="208">
        <v>2.9043303841528001</v>
      </c>
      <c r="E2154" s="197">
        <v>99.102470544582303</v>
      </c>
    </row>
    <row r="2155" spans="1:5" x14ac:dyDescent="0.25">
      <c r="A2155" s="8">
        <v>1664</v>
      </c>
      <c r="B2155" s="8" t="s">
        <v>3039</v>
      </c>
      <c r="C2155" t="str">
        <f t="shared" si="33"/>
        <v>PMS-Pole1664</v>
      </c>
      <c r="D2155" s="208">
        <v>2.9044435309438899</v>
      </c>
      <c r="E2155" s="197">
        <v>99.102468220961498</v>
      </c>
    </row>
    <row r="2156" spans="1:5" x14ac:dyDescent="0.25">
      <c r="A2156" s="8">
        <v>1663</v>
      </c>
      <c r="B2156" s="8" t="s">
        <v>3039</v>
      </c>
      <c r="C2156" t="str">
        <f t="shared" si="33"/>
        <v>PMS-Pole1663</v>
      </c>
      <c r="D2156" s="208">
        <v>2.9045991922284</v>
      </c>
      <c r="E2156" s="197">
        <v>99.102492261851495</v>
      </c>
    </row>
    <row r="2157" spans="1:5" x14ac:dyDescent="0.25">
      <c r="A2157" s="8">
        <v>1662</v>
      </c>
      <c r="B2157" s="8" t="s">
        <v>3039</v>
      </c>
      <c r="C2157" t="str">
        <f t="shared" si="33"/>
        <v>PMS-Pole1662</v>
      </c>
      <c r="D2157" s="208">
        <v>2.90475761209035</v>
      </c>
      <c r="E2157" s="197">
        <v>99.1024951466337</v>
      </c>
    </row>
    <row r="2158" spans="1:5" x14ac:dyDescent="0.25">
      <c r="A2158" s="8">
        <v>1661</v>
      </c>
      <c r="B2158" s="8" t="s">
        <v>3039</v>
      </c>
      <c r="C2158" t="str">
        <f t="shared" si="33"/>
        <v>PMS-Pole1661</v>
      </c>
      <c r="D2158" s="208">
        <v>2.9048719204562401</v>
      </c>
      <c r="E2158" s="197">
        <v>99.102493363350902</v>
      </c>
    </row>
    <row r="2159" spans="1:5" x14ac:dyDescent="0.25">
      <c r="A2159" s="8">
        <v>1660</v>
      </c>
      <c r="B2159" s="8" t="s">
        <v>3039</v>
      </c>
      <c r="C2159" t="str">
        <f t="shared" si="33"/>
        <v>PMS-Pole1660</v>
      </c>
      <c r="D2159" s="208">
        <v>2.9049820398456898</v>
      </c>
      <c r="E2159" s="197">
        <v>99.102476480347093</v>
      </c>
    </row>
    <row r="2160" spans="1:5" x14ac:dyDescent="0.25">
      <c r="A2160" s="8">
        <v>1659</v>
      </c>
      <c r="B2160" s="8" t="s">
        <v>3039</v>
      </c>
      <c r="C2160" t="str">
        <f t="shared" si="33"/>
        <v>PMS-Pole1659</v>
      </c>
      <c r="D2160" s="208">
        <v>2.90510658810161</v>
      </c>
      <c r="E2160" s="197">
        <v>99.1024596113716</v>
      </c>
    </row>
    <row r="2161" spans="1:5" x14ac:dyDescent="0.25">
      <c r="A2161" s="8">
        <v>1658</v>
      </c>
      <c r="B2161" s="8" t="s">
        <v>3039</v>
      </c>
      <c r="C2161" t="str">
        <f t="shared" si="33"/>
        <v>PMS-Pole1658</v>
      </c>
      <c r="D2161" s="208">
        <v>2.9052178907071302</v>
      </c>
      <c r="E2161" s="197">
        <v>99.102446571860398</v>
      </c>
    </row>
    <row r="2162" spans="1:5" x14ac:dyDescent="0.25">
      <c r="A2162" s="8">
        <v>1657</v>
      </c>
      <c r="B2162" s="8" t="s">
        <v>3039</v>
      </c>
      <c r="C2162" t="str">
        <f t="shared" si="33"/>
        <v>PMS-Pole1657</v>
      </c>
      <c r="D2162" s="208">
        <v>2.9053413153512602</v>
      </c>
      <c r="E2162" s="197">
        <v>99.102420827949302</v>
      </c>
    </row>
    <row r="2163" spans="1:5" x14ac:dyDescent="0.25">
      <c r="A2163" s="8">
        <v>1656</v>
      </c>
      <c r="B2163" s="8" t="s">
        <v>3039</v>
      </c>
      <c r="C2163" t="str">
        <f t="shared" si="33"/>
        <v>PMS-Pole1656</v>
      </c>
      <c r="D2163" s="208">
        <v>2.90545619408379</v>
      </c>
      <c r="E2163" s="197">
        <v>99.102376597369698</v>
      </c>
    </row>
    <row r="2164" spans="1:5" x14ac:dyDescent="0.25">
      <c r="A2164" s="8">
        <v>1655</v>
      </c>
      <c r="B2164" s="8" t="s">
        <v>3039</v>
      </c>
      <c r="C2164" t="str">
        <f t="shared" si="33"/>
        <v>PMS-Pole1655</v>
      </c>
      <c r="D2164" s="208">
        <v>2.9055365229169001</v>
      </c>
      <c r="E2164" s="197">
        <v>99.102342589607801</v>
      </c>
    </row>
    <row r="2165" spans="1:5" x14ac:dyDescent="0.25">
      <c r="A2165" s="8">
        <v>1654</v>
      </c>
      <c r="B2165" s="8" t="s">
        <v>3039</v>
      </c>
      <c r="C2165" t="str">
        <f t="shared" si="33"/>
        <v>PMS-Pole1654</v>
      </c>
      <c r="D2165" s="208">
        <v>2.90562541945555</v>
      </c>
      <c r="E2165" s="197">
        <v>99.102309095421404</v>
      </c>
    </row>
    <row r="2166" spans="1:5" x14ac:dyDescent="0.25">
      <c r="A2166" s="8">
        <v>1653</v>
      </c>
      <c r="B2166" s="8" t="s">
        <v>3039</v>
      </c>
      <c r="C2166" t="str">
        <f t="shared" si="33"/>
        <v>PMS-Pole1653</v>
      </c>
      <c r="D2166" s="208">
        <v>2.9057372889995001</v>
      </c>
      <c r="E2166" s="197">
        <v>99.102278215261407</v>
      </c>
    </row>
    <row r="2167" spans="1:5" x14ac:dyDescent="0.25">
      <c r="A2167" s="8">
        <v>1652</v>
      </c>
      <c r="B2167" s="8" t="s">
        <v>3039</v>
      </c>
      <c r="C2167" t="str">
        <f t="shared" si="33"/>
        <v>PMS-Pole1652</v>
      </c>
      <c r="D2167" s="208">
        <v>2.9058459539085102</v>
      </c>
      <c r="E2167" s="197">
        <v>99.102236365998706</v>
      </c>
    </row>
    <row r="2168" spans="1:5" x14ac:dyDescent="0.25">
      <c r="A2168" s="8">
        <v>1651</v>
      </c>
      <c r="B2168" s="8" t="s">
        <v>3039</v>
      </c>
      <c r="C2168" t="str">
        <f t="shared" si="33"/>
        <v>PMS-Pole1651</v>
      </c>
      <c r="D2168" s="208">
        <v>2.9059434089706802</v>
      </c>
      <c r="E2168" s="197">
        <v>99.102195889947197</v>
      </c>
    </row>
    <row r="2169" spans="1:5" x14ac:dyDescent="0.25">
      <c r="A2169" s="8">
        <v>1650</v>
      </c>
      <c r="B2169" s="8" t="s">
        <v>3039</v>
      </c>
      <c r="C2169" t="str">
        <f t="shared" si="33"/>
        <v>PMS-Pole1650</v>
      </c>
      <c r="D2169" s="208">
        <v>2.90611920813831</v>
      </c>
      <c r="E2169" s="197">
        <v>99.102128594880199</v>
      </c>
    </row>
    <row r="2170" spans="1:5" x14ac:dyDescent="0.25">
      <c r="A2170" s="8">
        <v>1649</v>
      </c>
      <c r="B2170" s="8" t="s">
        <v>3039</v>
      </c>
      <c r="C2170" t="str">
        <f t="shared" si="33"/>
        <v>PMS-Pole1649</v>
      </c>
      <c r="D2170" s="208">
        <v>2.90624066291603</v>
      </c>
      <c r="E2170" s="197">
        <v>99.102072463747902</v>
      </c>
    </row>
    <row r="2171" spans="1:5" x14ac:dyDescent="0.25">
      <c r="A2171" s="8">
        <v>1648</v>
      </c>
      <c r="B2171" s="8" t="s">
        <v>3039</v>
      </c>
      <c r="C2171" t="str">
        <f t="shared" si="33"/>
        <v>PMS-Pole1648</v>
      </c>
      <c r="D2171" s="208">
        <v>2.9063559895586399</v>
      </c>
      <c r="E2171" s="197">
        <v>99.102034990653095</v>
      </c>
    </row>
    <row r="2172" spans="1:5" x14ac:dyDescent="0.25">
      <c r="A2172" s="8">
        <v>1647</v>
      </c>
      <c r="B2172" s="8" t="s">
        <v>3039</v>
      </c>
      <c r="C2172" t="str">
        <f t="shared" si="33"/>
        <v>PMS-Pole1647</v>
      </c>
      <c r="D2172" s="208">
        <v>2.9064774716154398</v>
      </c>
      <c r="E2172" s="197">
        <v>99.101996474044697</v>
      </c>
    </row>
    <row r="2173" spans="1:5" x14ac:dyDescent="0.25">
      <c r="A2173" s="8">
        <v>1646</v>
      </c>
      <c r="B2173" s="8" t="s">
        <v>3039</v>
      </c>
      <c r="C2173" t="str">
        <f t="shared" si="33"/>
        <v>PMS-Pole1646</v>
      </c>
      <c r="D2173" s="208">
        <v>2.90658469902439</v>
      </c>
      <c r="E2173" s="197">
        <v>99.101967075833201</v>
      </c>
    </row>
    <row r="2174" spans="1:5" x14ac:dyDescent="0.25">
      <c r="A2174" s="8">
        <v>1645</v>
      </c>
      <c r="B2174" s="8" t="s">
        <v>3039</v>
      </c>
      <c r="C2174" t="str">
        <f t="shared" si="33"/>
        <v>PMS-Pole1645</v>
      </c>
      <c r="D2174" s="208">
        <v>2.9067162035238998</v>
      </c>
      <c r="E2174" s="197">
        <v>99.101929613127297</v>
      </c>
    </row>
    <row r="2175" spans="1:5" x14ac:dyDescent="0.25">
      <c r="A2175" s="8">
        <v>1644</v>
      </c>
      <c r="B2175" s="8" t="s">
        <v>3039</v>
      </c>
      <c r="C2175" t="str">
        <f t="shared" si="33"/>
        <v>PMS-Pole1644</v>
      </c>
      <c r="D2175" s="208">
        <v>2.9068196441713599</v>
      </c>
      <c r="E2175" s="197">
        <v>99.101893470245898</v>
      </c>
    </row>
    <row r="2176" spans="1:5" x14ac:dyDescent="0.25">
      <c r="A2176" s="8">
        <v>1643</v>
      </c>
      <c r="B2176" s="8" t="s">
        <v>3039</v>
      </c>
      <c r="C2176" t="str">
        <f t="shared" si="33"/>
        <v>PMS-Pole1643</v>
      </c>
      <c r="D2176" s="208">
        <v>2.9069284749625899</v>
      </c>
      <c r="E2176" s="197">
        <v>99.101852643276104</v>
      </c>
    </row>
    <row r="2177" spans="1:5" x14ac:dyDescent="0.25">
      <c r="A2177" s="8">
        <v>1642</v>
      </c>
      <c r="B2177" s="8" t="s">
        <v>3039</v>
      </c>
      <c r="C2177" t="str">
        <f t="shared" si="33"/>
        <v>PMS-Pole1642</v>
      </c>
      <c r="D2177" s="208">
        <v>2.9070290076568601</v>
      </c>
      <c r="E2177" s="197">
        <v>99.101815786572601</v>
      </c>
    </row>
    <row r="2178" spans="1:5" x14ac:dyDescent="0.25">
      <c r="A2178" s="8">
        <v>1641</v>
      </c>
      <c r="B2178" s="8" t="s">
        <v>3039</v>
      </c>
      <c r="C2178" t="str">
        <f t="shared" ref="C2178:C2241" si="34">B2178 &amp; "-Pole" &amp; A2178</f>
        <v>PMS-Pole1641</v>
      </c>
      <c r="D2178" s="208">
        <v>2.9071419187492098</v>
      </c>
      <c r="E2178" s="197">
        <v>99.101776038793702</v>
      </c>
    </row>
    <row r="2179" spans="1:5" x14ac:dyDescent="0.25">
      <c r="A2179" s="8">
        <v>1640</v>
      </c>
      <c r="B2179" s="8" t="s">
        <v>3039</v>
      </c>
      <c r="C2179" t="str">
        <f t="shared" si="34"/>
        <v>PMS-Pole1640</v>
      </c>
      <c r="D2179" s="208">
        <v>2.9072527447841399</v>
      </c>
      <c r="E2179" s="197">
        <v>99.101734451597295</v>
      </c>
    </row>
    <row r="2180" spans="1:5" x14ac:dyDescent="0.25">
      <c r="A2180" s="8">
        <v>1639</v>
      </c>
      <c r="B2180" s="8" t="s">
        <v>3039</v>
      </c>
      <c r="C2180" t="str">
        <f t="shared" si="34"/>
        <v>PMS-Pole1639</v>
      </c>
      <c r="D2180" s="208">
        <v>2.9073391275720302</v>
      </c>
      <c r="E2180" s="197">
        <v>99.101705164464605</v>
      </c>
    </row>
    <row r="2181" spans="1:5" x14ac:dyDescent="0.25">
      <c r="A2181" s="8">
        <v>1638</v>
      </c>
      <c r="B2181" s="8" t="s">
        <v>3039</v>
      </c>
      <c r="C2181" t="str">
        <f t="shared" si="34"/>
        <v>PMS-Pole1638</v>
      </c>
      <c r="D2181" s="208">
        <v>2.90743250116883</v>
      </c>
      <c r="E2181" s="197">
        <v>99.101669838125503</v>
      </c>
    </row>
    <row r="2182" spans="1:5" x14ac:dyDescent="0.25">
      <c r="A2182" s="8">
        <v>1637</v>
      </c>
      <c r="B2182" s="8" t="s">
        <v>3039</v>
      </c>
      <c r="C2182" t="str">
        <f t="shared" si="34"/>
        <v>PMS-Pole1637</v>
      </c>
      <c r="D2182" s="208">
        <v>2.9075274066127399</v>
      </c>
      <c r="E2182" s="197">
        <v>99.101634772236395</v>
      </c>
    </row>
    <row r="2183" spans="1:5" x14ac:dyDescent="0.25">
      <c r="A2183" s="8">
        <v>1636</v>
      </c>
      <c r="B2183" s="8" t="s">
        <v>3039</v>
      </c>
      <c r="C2183" t="str">
        <f t="shared" si="34"/>
        <v>PMS-Pole1636</v>
      </c>
      <c r="D2183" s="208">
        <v>2.90761474924465</v>
      </c>
      <c r="E2183" s="197">
        <v>99.101603680168196</v>
      </c>
    </row>
    <row r="2184" spans="1:5" x14ac:dyDescent="0.25">
      <c r="A2184" s="8">
        <v>1635</v>
      </c>
      <c r="B2184" s="8" t="s">
        <v>3039</v>
      </c>
      <c r="C2184" t="str">
        <f t="shared" si="34"/>
        <v>PMS-Pole1635</v>
      </c>
      <c r="D2184" s="208">
        <v>2.90768716903156</v>
      </c>
      <c r="E2184" s="197">
        <v>99.101575518183196</v>
      </c>
    </row>
    <row r="2185" spans="1:5" x14ac:dyDescent="0.25">
      <c r="A2185" s="8">
        <v>1634</v>
      </c>
      <c r="B2185" s="8" t="s">
        <v>3039</v>
      </c>
      <c r="C2185" t="str">
        <f t="shared" si="34"/>
        <v>PMS-Pole1634</v>
      </c>
      <c r="D2185" s="208">
        <v>2.9077813332378399</v>
      </c>
      <c r="E2185" s="197">
        <v>99.101544024197395</v>
      </c>
    </row>
    <row r="2186" spans="1:5" x14ac:dyDescent="0.25">
      <c r="A2186" s="8">
        <v>1633</v>
      </c>
      <c r="B2186" s="8" t="s">
        <v>3039</v>
      </c>
      <c r="C2186" t="str">
        <f t="shared" si="34"/>
        <v>PMS-Pole1633</v>
      </c>
      <c r="D2186" s="208">
        <v>2.9079103222601601</v>
      </c>
      <c r="E2186" s="197">
        <v>99.101499666353305</v>
      </c>
    </row>
    <row r="2187" spans="1:5" x14ac:dyDescent="0.25">
      <c r="A2187" s="8">
        <v>1632</v>
      </c>
      <c r="B2187" s="8" t="s">
        <v>3039</v>
      </c>
      <c r="C2187" t="str">
        <f t="shared" si="34"/>
        <v>PMS-Pole1632</v>
      </c>
      <c r="D2187" s="208">
        <v>2.9079864994586799</v>
      </c>
      <c r="E2187" s="197">
        <v>99.101470549780402</v>
      </c>
    </row>
    <row r="2188" spans="1:5" x14ac:dyDescent="0.25">
      <c r="A2188" s="8">
        <v>1631</v>
      </c>
      <c r="B2188" s="8" t="s">
        <v>3039</v>
      </c>
      <c r="C2188" t="str">
        <f t="shared" si="34"/>
        <v>PMS-Pole1631</v>
      </c>
      <c r="D2188" s="208">
        <v>2.9080611927733302</v>
      </c>
      <c r="E2188" s="197">
        <v>99.101442009941906</v>
      </c>
    </row>
    <row r="2189" spans="1:5" x14ac:dyDescent="0.25">
      <c r="A2189" s="8">
        <v>1630</v>
      </c>
      <c r="B2189" s="8" t="s">
        <v>3039</v>
      </c>
      <c r="C2189" t="str">
        <f t="shared" si="34"/>
        <v>PMS-Pole1630</v>
      </c>
      <c r="D2189" s="208">
        <v>2.9081655491642202</v>
      </c>
      <c r="E2189" s="197">
        <v>99.101410269460501</v>
      </c>
    </row>
    <row r="2190" spans="1:5" x14ac:dyDescent="0.25">
      <c r="A2190" s="8">
        <v>1629</v>
      </c>
      <c r="B2190" s="8" t="s">
        <v>3039</v>
      </c>
      <c r="C2190" t="str">
        <f t="shared" si="34"/>
        <v>PMS-Pole1629</v>
      </c>
      <c r="D2190" s="208">
        <v>2.9082515386958598</v>
      </c>
      <c r="E2190" s="197">
        <v>99.101383114499797</v>
      </c>
    </row>
    <row r="2191" spans="1:5" x14ac:dyDescent="0.25">
      <c r="A2191" s="8">
        <v>1628</v>
      </c>
      <c r="B2191" s="8" t="s">
        <v>3039</v>
      </c>
      <c r="C2191" t="str">
        <f t="shared" si="34"/>
        <v>PMS-Pole1628</v>
      </c>
      <c r="D2191" s="208">
        <v>2.9083440886326501</v>
      </c>
      <c r="E2191" s="197">
        <v>99.101353199298202</v>
      </c>
    </row>
    <row r="2192" spans="1:5" x14ac:dyDescent="0.25">
      <c r="A2192" s="8">
        <v>1627</v>
      </c>
      <c r="B2192" s="8" t="s">
        <v>3039</v>
      </c>
      <c r="C2192" t="str">
        <f t="shared" si="34"/>
        <v>PMS-Pole1627</v>
      </c>
      <c r="D2192" s="208">
        <v>2.9084163162004901</v>
      </c>
      <c r="E2192" s="197">
        <v>99.101328646881697</v>
      </c>
    </row>
    <row r="2193" spans="1:5" x14ac:dyDescent="0.25">
      <c r="A2193" s="8">
        <v>1626</v>
      </c>
      <c r="B2193" s="8" t="s">
        <v>3039</v>
      </c>
      <c r="C2193" t="str">
        <f t="shared" si="34"/>
        <v>PMS-Pole1626</v>
      </c>
      <c r="D2193" s="208">
        <v>2.9084999722804699</v>
      </c>
      <c r="E2193" s="197">
        <v>99.101308293072805</v>
      </c>
    </row>
    <row r="2194" spans="1:5" x14ac:dyDescent="0.25">
      <c r="A2194" s="8">
        <v>1625</v>
      </c>
      <c r="B2194" s="8" t="s">
        <v>3039</v>
      </c>
      <c r="C2194" t="str">
        <f t="shared" si="34"/>
        <v>PMS-Pole1625</v>
      </c>
      <c r="D2194" s="208">
        <v>2.9085681851856799</v>
      </c>
      <c r="E2194" s="197">
        <v>99.101291775883695</v>
      </c>
    </row>
    <row r="2195" spans="1:5" x14ac:dyDescent="0.25">
      <c r="A2195" s="8">
        <v>1624</v>
      </c>
      <c r="B2195" s="8" t="s">
        <v>3039</v>
      </c>
      <c r="C2195" t="str">
        <f t="shared" si="34"/>
        <v>PMS-Pole1624</v>
      </c>
      <c r="D2195" s="208">
        <v>2.9086293427400198</v>
      </c>
      <c r="E2195" s="197">
        <v>99.101273368951794</v>
      </c>
    </row>
    <row r="2196" spans="1:5" x14ac:dyDescent="0.25">
      <c r="A2196" s="8">
        <v>1623</v>
      </c>
      <c r="B2196" s="8" t="s">
        <v>3039</v>
      </c>
      <c r="C2196" t="str">
        <f t="shared" si="34"/>
        <v>PMS-Pole1623</v>
      </c>
      <c r="D2196" s="208">
        <v>2.9087240962036001</v>
      </c>
      <c r="E2196" s="197">
        <v>99.101250699273507</v>
      </c>
    </row>
    <row r="2197" spans="1:5" x14ac:dyDescent="0.25">
      <c r="A2197" s="8">
        <v>1622</v>
      </c>
      <c r="B2197" s="8" t="s">
        <v>3039</v>
      </c>
      <c r="C2197" t="str">
        <f t="shared" si="34"/>
        <v>PMS-Pole1622</v>
      </c>
      <c r="D2197" s="208">
        <v>2.9087958125646902</v>
      </c>
      <c r="E2197" s="197">
        <v>99.101229072413105</v>
      </c>
    </row>
    <row r="2198" spans="1:5" x14ac:dyDescent="0.25">
      <c r="A2198" s="8">
        <v>1621</v>
      </c>
      <c r="B2198" s="8" t="s">
        <v>3039</v>
      </c>
      <c r="C2198" t="str">
        <f t="shared" si="34"/>
        <v>PMS-Pole1621</v>
      </c>
      <c r="D2198" s="208">
        <v>2.9088828072045301</v>
      </c>
      <c r="E2198" s="197">
        <v>99.101187326492393</v>
      </c>
    </row>
    <row r="2199" spans="1:5" x14ac:dyDescent="0.25">
      <c r="A2199" s="8">
        <v>1620</v>
      </c>
      <c r="B2199" s="8" t="s">
        <v>3039</v>
      </c>
      <c r="C2199" t="str">
        <f t="shared" si="34"/>
        <v>PMS-Pole1620</v>
      </c>
      <c r="D2199" s="208">
        <v>2.90896828025351</v>
      </c>
      <c r="E2199" s="197">
        <v>99.101145376722002</v>
      </c>
    </row>
    <row r="2200" spans="1:5" x14ac:dyDescent="0.25">
      <c r="A2200" s="8">
        <v>1619</v>
      </c>
      <c r="B2200" s="8" t="s">
        <v>3039</v>
      </c>
      <c r="C2200" t="str">
        <f t="shared" si="34"/>
        <v>PMS-Pole1619</v>
      </c>
      <c r="D2200" s="208">
        <v>2.9090879426987799</v>
      </c>
      <c r="E2200" s="197">
        <v>99.101079778135102</v>
      </c>
    </row>
    <row r="2201" spans="1:5" x14ac:dyDescent="0.25">
      <c r="A2201" s="8">
        <v>1618</v>
      </c>
      <c r="B2201" s="8" t="s">
        <v>3039</v>
      </c>
      <c r="C2201" t="str">
        <f t="shared" si="34"/>
        <v>PMS-Pole1618</v>
      </c>
      <c r="D2201" s="208">
        <v>2.9092281562994402</v>
      </c>
      <c r="E2201" s="197">
        <v>99.101011123308197</v>
      </c>
    </row>
    <row r="2202" spans="1:5" x14ac:dyDescent="0.25">
      <c r="A2202" s="8">
        <v>1617</v>
      </c>
      <c r="B2202" s="8" t="s">
        <v>3039</v>
      </c>
      <c r="C2202" t="str">
        <f t="shared" si="34"/>
        <v>PMS-Pole1617</v>
      </c>
      <c r="D2202" s="208">
        <v>2.90934851586431</v>
      </c>
      <c r="E2202" s="197">
        <v>99.100953932163307</v>
      </c>
    </row>
    <row r="2203" spans="1:5" x14ac:dyDescent="0.25">
      <c r="A2203" s="8">
        <v>1616</v>
      </c>
      <c r="B2203" s="8" t="s">
        <v>3039</v>
      </c>
      <c r="C2203" t="str">
        <f t="shared" si="34"/>
        <v>PMS-Pole1616</v>
      </c>
      <c r="D2203" s="208">
        <v>2.9094641863402999</v>
      </c>
      <c r="E2203" s="197">
        <v>99.100891530959501</v>
      </c>
    </row>
    <row r="2204" spans="1:5" x14ac:dyDescent="0.25">
      <c r="A2204" s="8">
        <v>1615</v>
      </c>
      <c r="B2204" s="8" t="s">
        <v>3039</v>
      </c>
      <c r="C2204" t="str">
        <f t="shared" si="34"/>
        <v>PMS-Pole1615</v>
      </c>
      <c r="D2204" s="208">
        <v>2.9095616699642699</v>
      </c>
      <c r="E2204" s="197">
        <v>99.100842625483097</v>
      </c>
    </row>
    <row r="2205" spans="1:5" x14ac:dyDescent="0.25">
      <c r="A2205" s="8">
        <v>1614</v>
      </c>
      <c r="B2205" s="8" t="s">
        <v>3039</v>
      </c>
      <c r="C2205" t="str">
        <f t="shared" si="34"/>
        <v>PMS-Pole1614</v>
      </c>
      <c r="D2205" s="208">
        <v>2.9096610974210999</v>
      </c>
      <c r="E2205" s="197">
        <v>99.100792353761705</v>
      </c>
    </row>
    <row r="2206" spans="1:5" x14ac:dyDescent="0.25">
      <c r="A2206" s="8">
        <v>1613</v>
      </c>
      <c r="B2206" s="8" t="s">
        <v>3039</v>
      </c>
      <c r="C2206" t="str">
        <f t="shared" si="34"/>
        <v>PMS-Pole1613</v>
      </c>
      <c r="D2206" s="208">
        <v>2.9097538576525701</v>
      </c>
      <c r="E2206" s="197">
        <v>99.100748175316795</v>
      </c>
    </row>
    <row r="2207" spans="1:5" x14ac:dyDescent="0.25">
      <c r="A2207" s="8">
        <v>1612</v>
      </c>
      <c r="B2207" s="8" t="s">
        <v>3039</v>
      </c>
      <c r="C2207" t="str">
        <f t="shared" si="34"/>
        <v>PMS-Pole1612</v>
      </c>
      <c r="D2207" s="208">
        <v>2.9098699546003499</v>
      </c>
      <c r="E2207" s="197">
        <v>99.100693208471796</v>
      </c>
    </row>
    <row r="2208" spans="1:5" x14ac:dyDescent="0.25">
      <c r="A2208" s="8">
        <v>1611</v>
      </c>
      <c r="B2208" s="8" t="s">
        <v>3039</v>
      </c>
      <c r="C2208" t="str">
        <f t="shared" si="34"/>
        <v>PMS-Pole1611</v>
      </c>
      <c r="D2208" s="208">
        <v>2.9099965892136899</v>
      </c>
      <c r="E2208" s="197">
        <v>99.100626205192398</v>
      </c>
    </row>
    <row r="2209" spans="1:5" x14ac:dyDescent="0.25">
      <c r="A2209" s="8">
        <v>1610</v>
      </c>
      <c r="B2209" s="8" t="s">
        <v>3039</v>
      </c>
      <c r="C2209" t="str">
        <f t="shared" si="34"/>
        <v>PMS-Pole1610</v>
      </c>
      <c r="D2209" s="208">
        <v>2.91012749986752</v>
      </c>
      <c r="E2209" s="197">
        <v>99.100548291344197</v>
      </c>
    </row>
    <row r="2210" spans="1:5" x14ac:dyDescent="0.25">
      <c r="A2210" s="8">
        <v>1609</v>
      </c>
      <c r="B2210" s="8" t="s">
        <v>3039</v>
      </c>
      <c r="C2210" t="str">
        <f t="shared" si="34"/>
        <v>PMS-Pole1609</v>
      </c>
      <c r="D2210" s="208">
        <v>2.91023758549894</v>
      </c>
      <c r="E2210" s="197">
        <v>99.100481235766594</v>
      </c>
    </row>
    <row r="2211" spans="1:5" x14ac:dyDescent="0.25">
      <c r="A2211" s="8">
        <v>1608</v>
      </c>
      <c r="B2211" s="8" t="s">
        <v>3039</v>
      </c>
      <c r="C2211" t="str">
        <f t="shared" si="34"/>
        <v>PMS-Pole1608</v>
      </c>
      <c r="D2211" s="208">
        <v>2.9103569247571199</v>
      </c>
      <c r="E2211" s="197">
        <v>99.100417848781007</v>
      </c>
    </row>
    <row r="2212" spans="1:5" x14ac:dyDescent="0.25">
      <c r="A2212" s="8">
        <v>1607</v>
      </c>
      <c r="B2212" s="8" t="s">
        <v>3039</v>
      </c>
      <c r="C2212" t="str">
        <f t="shared" si="34"/>
        <v>PMS-Pole1607</v>
      </c>
      <c r="D2212" s="208">
        <v>2.91051625390664</v>
      </c>
      <c r="E2212" s="197">
        <v>99.100334123868905</v>
      </c>
    </row>
    <row r="2213" spans="1:5" x14ac:dyDescent="0.25">
      <c r="A2213" s="8">
        <v>1606</v>
      </c>
      <c r="B2213" s="8" t="s">
        <v>3039</v>
      </c>
      <c r="C2213" t="str">
        <f t="shared" si="34"/>
        <v>PMS-Pole1606</v>
      </c>
      <c r="D2213" s="208">
        <v>2.9106816443477102</v>
      </c>
      <c r="E2213" s="197">
        <v>99.100240093533401</v>
      </c>
    </row>
    <row r="2214" spans="1:5" x14ac:dyDescent="0.25">
      <c r="A2214" s="8">
        <v>1605</v>
      </c>
      <c r="B2214" s="8" t="s">
        <v>3039</v>
      </c>
      <c r="C2214" t="str">
        <f t="shared" si="34"/>
        <v>PMS-Pole1605</v>
      </c>
      <c r="D2214" s="208">
        <v>2.9108485427827602</v>
      </c>
      <c r="E2214" s="197">
        <v>99.100151270569498</v>
      </c>
    </row>
    <row r="2215" spans="1:5" x14ac:dyDescent="0.25">
      <c r="A2215" s="8">
        <v>1604</v>
      </c>
      <c r="B2215" s="8" t="s">
        <v>3039</v>
      </c>
      <c r="C2215" t="str">
        <f t="shared" si="34"/>
        <v>PMS-Pole1604</v>
      </c>
      <c r="D2215" s="208">
        <v>2.9110097735360001</v>
      </c>
      <c r="E2215" s="197">
        <v>99.100068591011905</v>
      </c>
    </row>
    <row r="2216" spans="1:5" x14ac:dyDescent="0.25">
      <c r="A2216" s="8">
        <v>1603</v>
      </c>
      <c r="B2216" s="8" t="s">
        <v>3039</v>
      </c>
      <c r="C2216" t="str">
        <f t="shared" si="34"/>
        <v>PMS-Pole1603</v>
      </c>
      <c r="D2216" s="208">
        <v>2.9111621343335701</v>
      </c>
      <c r="E2216" s="197">
        <v>99.099967560702098</v>
      </c>
    </row>
    <row r="2217" spans="1:5" x14ac:dyDescent="0.25">
      <c r="A2217" s="8">
        <v>1602</v>
      </c>
      <c r="B2217" s="8" t="s">
        <v>3039</v>
      </c>
      <c r="C2217" t="str">
        <f t="shared" si="34"/>
        <v>PMS-Pole1602</v>
      </c>
      <c r="D2217" s="208">
        <v>2.9113741484084401</v>
      </c>
      <c r="E2217" s="197">
        <v>99.099848563100394</v>
      </c>
    </row>
    <row r="2218" spans="1:5" x14ac:dyDescent="0.25">
      <c r="A2218" s="8">
        <v>1601</v>
      </c>
      <c r="B2218" s="8" t="s">
        <v>3039</v>
      </c>
      <c r="C2218" t="str">
        <f t="shared" si="34"/>
        <v>PMS-Pole1601</v>
      </c>
      <c r="D2218" s="208">
        <v>2.9116178149462901</v>
      </c>
      <c r="E2218" s="197">
        <v>99.099691875093498</v>
      </c>
    </row>
    <row r="2219" spans="1:5" x14ac:dyDescent="0.25">
      <c r="A2219" s="8">
        <v>1600</v>
      </c>
      <c r="B2219" s="8" t="s">
        <v>3039</v>
      </c>
      <c r="C2219" t="str">
        <f t="shared" si="34"/>
        <v>PMS-Pole1600</v>
      </c>
      <c r="D2219" s="208">
        <v>2.9118794975698701</v>
      </c>
      <c r="E2219" s="197">
        <v>99.099556234727203</v>
      </c>
    </row>
    <row r="2220" spans="1:5" x14ac:dyDescent="0.25">
      <c r="A2220" s="8">
        <v>1599</v>
      </c>
      <c r="B2220" s="8" t="s">
        <v>3039</v>
      </c>
      <c r="C2220" t="str">
        <f t="shared" si="34"/>
        <v>PMS-Pole1599</v>
      </c>
      <c r="D2220" s="208">
        <v>2.9120647177696699</v>
      </c>
      <c r="E2220" s="197">
        <v>99.0994562450052</v>
      </c>
    </row>
    <row r="2221" spans="1:5" x14ac:dyDescent="0.25">
      <c r="A2221" s="8">
        <v>1598</v>
      </c>
      <c r="B2221" s="8" t="s">
        <v>3039</v>
      </c>
      <c r="C2221" t="str">
        <f t="shared" si="34"/>
        <v>PMS-Pole1598</v>
      </c>
      <c r="D2221" s="208">
        <v>2.9122576203384698</v>
      </c>
      <c r="E2221" s="197">
        <v>99.099352204062697</v>
      </c>
    </row>
    <row r="2222" spans="1:5" x14ac:dyDescent="0.25">
      <c r="A2222" s="8">
        <v>1597</v>
      </c>
      <c r="B2222" s="8" t="s">
        <v>3039</v>
      </c>
      <c r="C2222" t="str">
        <f t="shared" si="34"/>
        <v>PMS-Pole1597</v>
      </c>
      <c r="D2222" s="208">
        <v>2.9125053304198998</v>
      </c>
      <c r="E2222" s="197">
        <v>99.099221085620499</v>
      </c>
    </row>
    <row r="2223" spans="1:5" x14ac:dyDescent="0.25">
      <c r="A2223" s="8">
        <v>1596</v>
      </c>
      <c r="B2223" s="8" t="s">
        <v>3039</v>
      </c>
      <c r="C2223" t="str">
        <f t="shared" si="34"/>
        <v>PMS-Pole1596</v>
      </c>
      <c r="D2223" s="208">
        <v>2.91277002722732</v>
      </c>
      <c r="E2223" s="197">
        <v>99.099090049317098</v>
      </c>
    </row>
    <row r="2224" spans="1:5" x14ac:dyDescent="0.25">
      <c r="A2224" s="8">
        <v>1595</v>
      </c>
      <c r="B2224" s="8" t="s">
        <v>3039</v>
      </c>
      <c r="C2224" t="str">
        <f t="shared" si="34"/>
        <v>PMS-Pole1595</v>
      </c>
      <c r="D2224" s="208">
        <v>2.9130301808086401</v>
      </c>
      <c r="E2224" s="197">
        <v>99.098950776951497</v>
      </c>
    </row>
    <row r="2225" spans="1:5" x14ac:dyDescent="0.25">
      <c r="A2225" s="8">
        <v>1594</v>
      </c>
      <c r="B2225" s="8" t="s">
        <v>3039</v>
      </c>
      <c r="C2225" t="str">
        <f t="shared" si="34"/>
        <v>PMS-Pole1594</v>
      </c>
      <c r="D2225" s="208">
        <v>2.9132831300373101</v>
      </c>
      <c r="E2225" s="197">
        <v>99.0987907349339</v>
      </c>
    </row>
    <row r="2226" spans="1:5" x14ac:dyDescent="0.25">
      <c r="A2226" s="8">
        <v>1593</v>
      </c>
      <c r="B2226" s="8" t="s">
        <v>3039</v>
      </c>
      <c r="C2226" t="str">
        <f t="shared" si="34"/>
        <v>PMS-Pole1593</v>
      </c>
      <c r="D2226" s="208">
        <v>2.91356015117608</v>
      </c>
      <c r="E2226" s="197">
        <v>99.098607449222797</v>
      </c>
    </row>
    <row r="2227" spans="1:5" x14ac:dyDescent="0.25">
      <c r="A2227" s="8">
        <v>1592</v>
      </c>
      <c r="B2227" s="8" t="s">
        <v>3039</v>
      </c>
      <c r="C2227" t="str">
        <f t="shared" si="34"/>
        <v>PMS-Pole1592</v>
      </c>
      <c r="D2227" s="208">
        <v>2.9138089706239301</v>
      </c>
      <c r="E2227" s="197">
        <v>99.098452615201893</v>
      </c>
    </row>
    <row r="2228" spans="1:5" x14ac:dyDescent="0.25">
      <c r="A2228" s="8">
        <v>1591</v>
      </c>
      <c r="B2228" s="8" t="s">
        <v>3039</v>
      </c>
      <c r="C2228" t="str">
        <f t="shared" si="34"/>
        <v>PMS-Pole1591</v>
      </c>
      <c r="D2228" s="208">
        <v>2.9140215894851398</v>
      </c>
      <c r="E2228" s="197">
        <v>99.0983015454472</v>
      </c>
    </row>
    <row r="2229" spans="1:5" x14ac:dyDescent="0.25">
      <c r="A2229" s="8">
        <v>1590</v>
      </c>
      <c r="B2229" s="8" t="s">
        <v>3039</v>
      </c>
      <c r="C2229" t="str">
        <f t="shared" si="34"/>
        <v>PMS-Pole1590</v>
      </c>
      <c r="D2229" s="208">
        <v>2.9142446402995801</v>
      </c>
      <c r="E2229" s="197">
        <v>99.098137430057093</v>
      </c>
    </row>
    <row r="2230" spans="1:5" x14ac:dyDescent="0.25">
      <c r="A2230" s="8">
        <v>1589</v>
      </c>
      <c r="B2230" s="8" t="s">
        <v>3039</v>
      </c>
      <c r="C2230" t="str">
        <f t="shared" si="34"/>
        <v>PMS-Pole1589</v>
      </c>
      <c r="D2230" s="208">
        <v>2.9144708079678798</v>
      </c>
      <c r="E2230" s="197">
        <v>99.097972978070402</v>
      </c>
    </row>
    <row r="2231" spans="1:5" x14ac:dyDescent="0.25">
      <c r="A2231" s="8">
        <v>1588</v>
      </c>
      <c r="B2231" s="8" t="s">
        <v>3039</v>
      </c>
      <c r="C2231" t="str">
        <f t="shared" si="34"/>
        <v>PMS-Pole1588</v>
      </c>
      <c r="D2231" s="208">
        <v>2.9146035788292202</v>
      </c>
      <c r="E2231" s="197">
        <v>99.097870476305303</v>
      </c>
    </row>
    <row r="2232" spans="1:5" x14ac:dyDescent="0.25">
      <c r="A2232" s="8">
        <v>1587</v>
      </c>
      <c r="B2232" s="8" t="s">
        <v>3039</v>
      </c>
      <c r="C2232" t="str">
        <f t="shared" si="34"/>
        <v>PMS-Pole1587</v>
      </c>
      <c r="D2232" s="208">
        <v>2.9147405418436398</v>
      </c>
      <c r="E2232" s="197">
        <v>99.097757357874002</v>
      </c>
    </row>
    <row r="2233" spans="1:5" x14ac:dyDescent="0.25">
      <c r="A2233" s="8">
        <v>1586</v>
      </c>
      <c r="B2233" s="8" t="s">
        <v>3039</v>
      </c>
      <c r="C2233" t="str">
        <f t="shared" si="34"/>
        <v>PMS-Pole1586</v>
      </c>
      <c r="D2233" s="208">
        <v>2.9148426607681102</v>
      </c>
      <c r="E2233" s="197">
        <v>99.097677195390204</v>
      </c>
    </row>
    <row r="2234" spans="1:5" x14ac:dyDescent="0.25">
      <c r="A2234" s="8">
        <v>1585</v>
      </c>
      <c r="B2234" s="8" t="s">
        <v>3039</v>
      </c>
      <c r="C2234" t="str">
        <f t="shared" si="34"/>
        <v>PMS-Pole1585</v>
      </c>
      <c r="D2234" s="208">
        <v>2.9149541136697499</v>
      </c>
      <c r="E2234" s="197">
        <v>99.097587678054893</v>
      </c>
    </row>
    <row r="2235" spans="1:5" x14ac:dyDescent="0.25">
      <c r="A2235" s="8">
        <v>1584</v>
      </c>
      <c r="B2235" s="8" t="s">
        <v>3039</v>
      </c>
      <c r="C2235" t="str">
        <f t="shared" si="34"/>
        <v>PMS-Pole1584</v>
      </c>
      <c r="D2235" s="208">
        <v>2.9150572493160798</v>
      </c>
      <c r="E2235" s="197">
        <v>99.097501125285902</v>
      </c>
    </row>
    <row r="2236" spans="1:5" x14ac:dyDescent="0.25">
      <c r="A2236" s="8">
        <v>1583</v>
      </c>
      <c r="B2236" s="8" t="s">
        <v>3039</v>
      </c>
      <c r="C2236" t="str">
        <f t="shared" si="34"/>
        <v>PMS-Pole1583</v>
      </c>
      <c r="D2236" s="208">
        <v>2.9151663803175198</v>
      </c>
      <c r="E2236" s="197">
        <v>99.097425451194198</v>
      </c>
    </row>
    <row r="2237" spans="1:5" x14ac:dyDescent="0.25">
      <c r="A2237" s="8">
        <v>1582</v>
      </c>
      <c r="B2237" s="8" t="s">
        <v>3039</v>
      </c>
      <c r="C2237" t="str">
        <f t="shared" si="34"/>
        <v>PMS-Pole1582</v>
      </c>
      <c r="D2237" s="208">
        <v>2.9152649641994999</v>
      </c>
      <c r="E2237" s="197">
        <v>99.097342063275406</v>
      </c>
    </row>
    <row r="2238" spans="1:5" x14ac:dyDescent="0.25">
      <c r="A2238" s="8">
        <v>1581</v>
      </c>
      <c r="B2238" s="8" t="s">
        <v>3039</v>
      </c>
      <c r="C2238" t="str">
        <f t="shared" si="34"/>
        <v>PMS-Pole1581</v>
      </c>
      <c r="D2238" s="208">
        <v>2.91539073396204</v>
      </c>
      <c r="E2238" s="197">
        <v>99.097260077939595</v>
      </c>
    </row>
    <row r="2239" spans="1:5" x14ac:dyDescent="0.25">
      <c r="A2239" s="8">
        <v>1580</v>
      </c>
      <c r="B2239" s="8" t="s">
        <v>3039</v>
      </c>
      <c r="C2239" t="str">
        <f t="shared" si="34"/>
        <v>PMS-Pole1580</v>
      </c>
      <c r="D2239" s="208">
        <v>2.9154882355187399</v>
      </c>
      <c r="E2239" s="197">
        <v>99.097189682247503</v>
      </c>
    </row>
    <row r="2240" spans="1:5" x14ac:dyDescent="0.25">
      <c r="A2240" s="8">
        <v>1579</v>
      </c>
      <c r="B2240" s="8" t="s">
        <v>3039</v>
      </c>
      <c r="C2240" t="str">
        <f t="shared" si="34"/>
        <v>PMS-Pole1579</v>
      </c>
      <c r="D2240" s="208">
        <v>2.91559091743822</v>
      </c>
      <c r="E2240" s="197">
        <v>99.0971216394626</v>
      </c>
    </row>
    <row r="2241" spans="1:5" x14ac:dyDescent="0.25">
      <c r="A2241" s="8">
        <v>1578</v>
      </c>
      <c r="B2241" s="8" t="s">
        <v>3039</v>
      </c>
      <c r="C2241" t="str">
        <f t="shared" si="34"/>
        <v>PMS-Pole1578</v>
      </c>
      <c r="D2241" s="208">
        <v>2.9157157855615301</v>
      </c>
      <c r="E2241" s="197">
        <v>99.0970326447042</v>
      </c>
    </row>
    <row r="2242" spans="1:5" x14ac:dyDescent="0.25">
      <c r="A2242" s="8">
        <v>1577</v>
      </c>
      <c r="B2242" s="8" t="s">
        <v>3039</v>
      </c>
      <c r="C2242" t="str">
        <f t="shared" ref="C2242:C2305" si="35">B2242 &amp; "-Pole" &amp; A2242</f>
        <v>PMS-Pole1577</v>
      </c>
      <c r="D2242" s="208">
        <v>2.9158432583831901</v>
      </c>
      <c r="E2242" s="197">
        <v>99.096942368474402</v>
      </c>
    </row>
    <row r="2243" spans="1:5" x14ac:dyDescent="0.25">
      <c r="A2243" s="8">
        <v>1576</v>
      </c>
      <c r="B2243" s="8" t="s">
        <v>3039</v>
      </c>
      <c r="C2243" t="str">
        <f t="shared" si="35"/>
        <v>PMS-Pole1576</v>
      </c>
      <c r="D2243" s="208">
        <v>2.91595440461629</v>
      </c>
      <c r="E2243" s="197">
        <v>99.096856564850199</v>
      </c>
    </row>
    <row r="2244" spans="1:5" x14ac:dyDescent="0.25">
      <c r="A2244" s="8">
        <v>1575</v>
      </c>
      <c r="B2244" s="8" t="s">
        <v>3039</v>
      </c>
      <c r="C2244" t="str">
        <f t="shared" si="35"/>
        <v>PMS-Pole1575</v>
      </c>
      <c r="D2244" s="208">
        <v>2.91610455112325</v>
      </c>
      <c r="E2244" s="197">
        <v>99.096734812382294</v>
      </c>
    </row>
    <row r="2245" spans="1:5" x14ac:dyDescent="0.25">
      <c r="A2245" s="8">
        <v>1574</v>
      </c>
      <c r="B2245" s="8" t="s">
        <v>3039</v>
      </c>
      <c r="C2245" t="str">
        <f t="shared" si="35"/>
        <v>PMS-Pole1574</v>
      </c>
      <c r="D2245" s="208">
        <v>2.9162531792330402</v>
      </c>
      <c r="E2245" s="197">
        <v>99.096604246768294</v>
      </c>
    </row>
    <row r="2246" spans="1:5" x14ac:dyDescent="0.25">
      <c r="A2246" s="8">
        <v>1573</v>
      </c>
      <c r="B2246" s="8" t="s">
        <v>3039</v>
      </c>
      <c r="C2246" t="str">
        <f t="shared" si="35"/>
        <v>PMS-Pole1573</v>
      </c>
      <c r="D2246" s="208">
        <v>2.9163875600387299</v>
      </c>
      <c r="E2246" s="197">
        <v>99.096488300368307</v>
      </c>
    </row>
    <row r="2247" spans="1:5" x14ac:dyDescent="0.25">
      <c r="A2247" s="8">
        <v>1572</v>
      </c>
      <c r="B2247" s="8" t="s">
        <v>3039</v>
      </c>
      <c r="C2247" t="str">
        <f t="shared" si="35"/>
        <v>PMS-Pole1572</v>
      </c>
      <c r="D2247" s="208">
        <v>2.9165225887513602</v>
      </c>
      <c r="E2247" s="197">
        <v>99.096371880976605</v>
      </c>
    </row>
    <row r="2248" spans="1:5" x14ac:dyDescent="0.25">
      <c r="A2248" s="8">
        <v>1571</v>
      </c>
      <c r="B2248" s="8" t="s">
        <v>3039</v>
      </c>
      <c r="C2248" t="str">
        <f t="shared" si="35"/>
        <v>PMS-Pole1571</v>
      </c>
      <c r="D2248" s="208">
        <v>2.9166733078540599</v>
      </c>
      <c r="E2248" s="197">
        <v>99.096245982869803</v>
      </c>
    </row>
    <row r="2249" spans="1:5" x14ac:dyDescent="0.25">
      <c r="A2249" s="8">
        <v>1570</v>
      </c>
      <c r="B2249" s="8" t="s">
        <v>3039</v>
      </c>
      <c r="C2249" t="str">
        <f t="shared" si="35"/>
        <v>PMS-Pole1570</v>
      </c>
      <c r="D2249" s="208">
        <v>2.9168031882951002</v>
      </c>
      <c r="E2249" s="197">
        <v>99.0961345558826</v>
      </c>
    </row>
    <row r="2250" spans="1:5" x14ac:dyDescent="0.25">
      <c r="A2250" s="8">
        <v>1569</v>
      </c>
      <c r="B2250" s="8" t="s">
        <v>3039</v>
      </c>
      <c r="C2250" t="str">
        <f t="shared" si="35"/>
        <v>PMS-Pole1569</v>
      </c>
      <c r="D2250" s="208">
        <v>2.9169402571893999</v>
      </c>
      <c r="E2250" s="197">
        <v>99.096010103172304</v>
      </c>
    </row>
    <row r="2251" spans="1:5" x14ac:dyDescent="0.25">
      <c r="A2251" s="8">
        <v>1568</v>
      </c>
      <c r="B2251" s="8" t="s">
        <v>3039</v>
      </c>
      <c r="C2251" t="str">
        <f t="shared" si="35"/>
        <v>PMS-Pole1568</v>
      </c>
      <c r="D2251" s="208">
        <v>2.9170933042245699</v>
      </c>
      <c r="E2251" s="197">
        <v>99.095875831418894</v>
      </c>
    </row>
    <row r="2252" spans="1:5" x14ac:dyDescent="0.25">
      <c r="A2252" s="8">
        <v>1567</v>
      </c>
      <c r="B2252" s="8" t="s">
        <v>3039</v>
      </c>
      <c r="C2252" t="str">
        <f t="shared" si="35"/>
        <v>PMS-Pole1567</v>
      </c>
      <c r="D2252" s="208">
        <v>2.9172541042043099</v>
      </c>
      <c r="E2252" s="197">
        <v>99.095747592357995</v>
      </c>
    </row>
    <row r="2253" spans="1:5" x14ac:dyDescent="0.25">
      <c r="A2253" s="8">
        <v>1566</v>
      </c>
      <c r="B2253" s="8" t="s">
        <v>3039</v>
      </c>
      <c r="C2253" t="str">
        <f t="shared" si="35"/>
        <v>PMS-Pole1566</v>
      </c>
      <c r="D2253" s="208">
        <v>2.9174176835476202</v>
      </c>
      <c r="E2253" s="197">
        <v>99.095601082631404</v>
      </c>
    </row>
    <row r="2254" spans="1:5" x14ac:dyDescent="0.25">
      <c r="A2254" s="8">
        <v>1565</v>
      </c>
      <c r="B2254" s="8" t="s">
        <v>3039</v>
      </c>
      <c r="C2254" t="str">
        <f t="shared" si="35"/>
        <v>PMS-Pole1565</v>
      </c>
      <c r="D2254" s="208">
        <v>2.9175872019894502</v>
      </c>
      <c r="E2254" s="197">
        <v>99.095455305604801</v>
      </c>
    </row>
    <row r="2255" spans="1:5" x14ac:dyDescent="0.25">
      <c r="A2255" s="8">
        <v>1564</v>
      </c>
      <c r="B2255" s="8" t="s">
        <v>3039</v>
      </c>
      <c r="C2255" t="str">
        <f t="shared" si="35"/>
        <v>PMS-Pole1564</v>
      </c>
      <c r="D2255" s="208">
        <v>2.9177607181677598</v>
      </c>
      <c r="E2255" s="197">
        <v>99.095299283938601</v>
      </c>
    </row>
    <row r="2256" spans="1:5" x14ac:dyDescent="0.25">
      <c r="A2256" s="8">
        <v>1563</v>
      </c>
      <c r="B2256" s="8" t="s">
        <v>3039</v>
      </c>
      <c r="C2256" t="str">
        <f t="shared" si="35"/>
        <v>PMS-Pole1563</v>
      </c>
      <c r="D2256" s="208">
        <v>2.91791406445101</v>
      </c>
      <c r="E2256" s="197">
        <v>99.095172399988598</v>
      </c>
    </row>
    <row r="2257" spans="1:5" x14ac:dyDescent="0.25">
      <c r="A2257" s="8">
        <v>1562</v>
      </c>
      <c r="B2257" s="8" t="s">
        <v>3039</v>
      </c>
      <c r="C2257" t="str">
        <f t="shared" si="35"/>
        <v>PMS-Pole1562</v>
      </c>
      <c r="D2257" s="208">
        <v>2.9180758222934999</v>
      </c>
      <c r="E2257" s="197">
        <v>99.0950344419022</v>
      </c>
    </row>
    <row r="2258" spans="1:5" x14ac:dyDescent="0.25">
      <c r="A2258" s="8">
        <v>1561</v>
      </c>
      <c r="B2258" s="8" t="s">
        <v>3039</v>
      </c>
      <c r="C2258" t="str">
        <f t="shared" si="35"/>
        <v>PMS-Pole1561</v>
      </c>
      <c r="D2258" s="208">
        <v>2.9182388965497901</v>
      </c>
      <c r="E2258" s="197">
        <v>99.095203479473298</v>
      </c>
    </row>
    <row r="2259" spans="1:5" x14ac:dyDescent="0.25">
      <c r="A2259" s="8">
        <v>1560</v>
      </c>
      <c r="B2259" s="8" t="s">
        <v>3039</v>
      </c>
      <c r="C2259" t="str">
        <f t="shared" si="35"/>
        <v>PMS-Pole1560</v>
      </c>
      <c r="D2259" s="208">
        <v>2.9183749330406501</v>
      </c>
      <c r="E2259" s="197">
        <v>99.095355501972193</v>
      </c>
    </row>
    <row r="2260" spans="1:5" x14ac:dyDescent="0.25">
      <c r="A2260" s="8">
        <v>1559</v>
      </c>
      <c r="B2260" s="8" t="s">
        <v>3039</v>
      </c>
      <c r="C2260" t="str">
        <f t="shared" si="35"/>
        <v>PMS-Pole1559</v>
      </c>
      <c r="D2260" s="208">
        <v>2.91843775614793</v>
      </c>
      <c r="E2260" s="197">
        <v>99.095431911866399</v>
      </c>
    </row>
    <row r="2261" spans="1:5" x14ac:dyDescent="0.25">
      <c r="A2261" s="8">
        <v>1558</v>
      </c>
      <c r="B2261" s="8" t="s">
        <v>3039</v>
      </c>
      <c r="C2261" t="str">
        <f t="shared" si="35"/>
        <v>PMS-Pole1558</v>
      </c>
      <c r="D2261" s="208">
        <v>2.9185739566444102</v>
      </c>
      <c r="E2261" s="197">
        <v>99.095572077024002</v>
      </c>
    </row>
    <row r="2262" spans="1:5" x14ac:dyDescent="0.25">
      <c r="A2262" s="8">
        <v>1557</v>
      </c>
      <c r="B2262" s="8" t="s">
        <v>3039</v>
      </c>
      <c r="C2262" t="str">
        <f t="shared" si="35"/>
        <v>PMS-Pole1557</v>
      </c>
      <c r="D2262" s="208">
        <v>2.9186730093109499</v>
      </c>
      <c r="E2262" s="197">
        <v>99.095668528821193</v>
      </c>
    </row>
    <row r="2263" spans="1:5" x14ac:dyDescent="0.25">
      <c r="A2263" s="8">
        <v>1556</v>
      </c>
      <c r="B2263" s="8" t="s">
        <v>3039</v>
      </c>
      <c r="C2263" t="str">
        <f t="shared" si="35"/>
        <v>PMS-Pole1556</v>
      </c>
      <c r="D2263" s="208">
        <v>2.9187801588018298</v>
      </c>
      <c r="E2263" s="197">
        <v>99.095778015071701</v>
      </c>
    </row>
    <row r="2264" spans="1:5" x14ac:dyDescent="0.25">
      <c r="A2264" s="8">
        <v>1555</v>
      </c>
      <c r="B2264" s="8" t="s">
        <v>3039</v>
      </c>
      <c r="C2264" t="str">
        <f t="shared" si="35"/>
        <v>PMS-Pole1555</v>
      </c>
      <c r="D2264" s="208">
        <v>2.91889637072445</v>
      </c>
      <c r="E2264" s="197">
        <v>99.095834325203001</v>
      </c>
    </row>
    <row r="2265" spans="1:5" x14ac:dyDescent="0.25">
      <c r="A2265" s="8">
        <v>1554</v>
      </c>
      <c r="B2265" s="8" t="s">
        <v>3039</v>
      </c>
      <c r="C2265" t="str">
        <f t="shared" si="35"/>
        <v>PMS-Pole1554</v>
      </c>
      <c r="D2265" s="208">
        <v>2.91901082629508</v>
      </c>
      <c r="E2265" s="197">
        <v>99.095823840597802</v>
      </c>
    </row>
    <row r="2266" spans="1:5" x14ac:dyDescent="0.25">
      <c r="A2266" s="8">
        <v>1553</v>
      </c>
      <c r="B2266" s="8" t="s">
        <v>3039</v>
      </c>
      <c r="C2266" t="str">
        <f t="shared" si="35"/>
        <v>PMS-Pole1553</v>
      </c>
      <c r="D2266" s="208">
        <v>2.9191299224374401</v>
      </c>
      <c r="E2266" s="197">
        <v>99.095774045568106</v>
      </c>
    </row>
    <row r="2267" spans="1:5" x14ac:dyDescent="0.25">
      <c r="A2267" s="8">
        <v>1552</v>
      </c>
      <c r="B2267" s="8" t="s">
        <v>3039</v>
      </c>
      <c r="C2267" t="str">
        <f t="shared" si="35"/>
        <v>PMS-Pole1552</v>
      </c>
      <c r="D2267" s="208">
        <v>2.91923849101993</v>
      </c>
      <c r="E2267" s="197">
        <v>99.095737558415493</v>
      </c>
    </row>
    <row r="2268" spans="1:5" x14ac:dyDescent="0.25">
      <c r="A2268" s="8">
        <v>1551</v>
      </c>
      <c r="B2268" s="8" t="s">
        <v>3039</v>
      </c>
      <c r="C2268" t="str">
        <f t="shared" si="35"/>
        <v>PMS-Pole1551</v>
      </c>
      <c r="D2268" s="208">
        <v>2.9193776912434499</v>
      </c>
      <c r="E2268" s="197">
        <v>99.095687824335599</v>
      </c>
    </row>
    <row r="2269" spans="1:5" x14ac:dyDescent="0.25">
      <c r="A2269" s="8">
        <v>1550</v>
      </c>
      <c r="B2269" s="8" t="s">
        <v>3039</v>
      </c>
      <c r="C2269" t="str">
        <f t="shared" si="35"/>
        <v>PMS-Pole1550</v>
      </c>
      <c r="D2269" s="208">
        <v>2.91951436515909</v>
      </c>
      <c r="E2269" s="197">
        <v>99.095640088780002</v>
      </c>
    </row>
    <row r="2270" spans="1:5" x14ac:dyDescent="0.25">
      <c r="A2270" s="8">
        <v>1549</v>
      </c>
      <c r="B2270" s="8" t="s">
        <v>3039</v>
      </c>
      <c r="C2270" t="str">
        <f t="shared" si="35"/>
        <v>PMS-Pole1549</v>
      </c>
      <c r="D2270" s="208">
        <v>2.91965559415029</v>
      </c>
      <c r="E2270" s="197">
        <v>99.095588366506703</v>
      </c>
    </row>
    <row r="2271" spans="1:5" x14ac:dyDescent="0.25">
      <c r="A2271" s="8">
        <v>1548</v>
      </c>
      <c r="B2271" s="8" t="s">
        <v>3039</v>
      </c>
      <c r="C2271" t="str">
        <f t="shared" si="35"/>
        <v>PMS-Pole1548</v>
      </c>
      <c r="D2271" s="208">
        <v>2.9198143270947199</v>
      </c>
      <c r="E2271" s="197">
        <v>99.095526327520801</v>
      </c>
    </row>
    <row r="2272" spans="1:5" x14ac:dyDescent="0.25">
      <c r="A2272" s="8">
        <v>1547</v>
      </c>
      <c r="B2272" s="8" t="s">
        <v>3039</v>
      </c>
      <c r="C2272" t="str">
        <f t="shared" si="35"/>
        <v>PMS-Pole1547</v>
      </c>
      <c r="D2272" s="208">
        <v>2.9199360274242898</v>
      </c>
      <c r="E2272" s="197">
        <v>99.095472720634405</v>
      </c>
    </row>
    <row r="2273" spans="1:5" x14ac:dyDescent="0.25">
      <c r="A2273" s="8">
        <v>1546</v>
      </c>
      <c r="B2273" s="8" t="s">
        <v>3039</v>
      </c>
      <c r="C2273" t="str">
        <f t="shared" si="35"/>
        <v>PMS-Pole1546</v>
      </c>
      <c r="D2273" s="208">
        <v>2.9200553423323101</v>
      </c>
      <c r="E2273" s="197">
        <v>99.095424098210898</v>
      </c>
    </row>
    <row r="2274" spans="1:5" x14ac:dyDescent="0.25">
      <c r="A2274" s="8">
        <v>1545</v>
      </c>
      <c r="B2274" s="8" t="s">
        <v>3039</v>
      </c>
      <c r="C2274" t="str">
        <f t="shared" si="35"/>
        <v>PMS-Pole1545</v>
      </c>
      <c r="D2274" s="208">
        <v>2.9202119282602101</v>
      </c>
      <c r="E2274" s="197">
        <v>99.095367172718895</v>
      </c>
    </row>
    <row r="2275" spans="1:5" x14ac:dyDescent="0.25">
      <c r="A2275" s="8">
        <v>1544</v>
      </c>
      <c r="B2275" s="8" t="s">
        <v>3039</v>
      </c>
      <c r="C2275" t="str">
        <f t="shared" si="35"/>
        <v>PMS-Pole1544</v>
      </c>
      <c r="D2275" s="208">
        <v>2.9203722868627202</v>
      </c>
      <c r="E2275" s="197">
        <v>99.095404889123202</v>
      </c>
    </row>
    <row r="2276" spans="1:5" x14ac:dyDescent="0.25">
      <c r="A2276" s="8">
        <v>1543</v>
      </c>
      <c r="B2276" s="8" t="s">
        <v>3039</v>
      </c>
      <c r="C2276" t="str">
        <f t="shared" si="35"/>
        <v>PMS-Pole1543</v>
      </c>
      <c r="D2276" s="208">
        <v>2.9205085130980799</v>
      </c>
      <c r="E2276" s="197">
        <v>99.095479758060904</v>
      </c>
    </row>
    <row r="2277" spans="1:5" x14ac:dyDescent="0.25">
      <c r="A2277" s="8">
        <v>1542</v>
      </c>
      <c r="B2277" s="8" t="s">
        <v>3039</v>
      </c>
      <c r="C2277" t="str">
        <f t="shared" si="35"/>
        <v>PMS-Pole1542</v>
      </c>
      <c r="D2277" s="208">
        <v>2.9206507533671702</v>
      </c>
      <c r="E2277" s="197">
        <v>99.095558843548105</v>
      </c>
    </row>
    <row r="2278" spans="1:5" x14ac:dyDescent="0.25">
      <c r="A2278" s="8">
        <v>1541</v>
      </c>
      <c r="B2278" s="8" t="s">
        <v>3039</v>
      </c>
      <c r="C2278" t="str">
        <f t="shared" si="35"/>
        <v>PMS-Pole1541</v>
      </c>
      <c r="D2278" s="208">
        <v>2.9207964316027399</v>
      </c>
      <c r="E2278" s="197">
        <v>99.095663426168002</v>
      </c>
    </row>
    <row r="2279" spans="1:5" x14ac:dyDescent="0.25">
      <c r="A2279" s="8">
        <v>1540</v>
      </c>
      <c r="B2279" s="8" t="s">
        <v>3039</v>
      </c>
      <c r="C2279" t="str">
        <f t="shared" si="35"/>
        <v>PMS-Pole1540</v>
      </c>
      <c r="D2279" s="208">
        <v>2.9209169411978402</v>
      </c>
      <c r="E2279" s="197">
        <v>99.095769800724398</v>
      </c>
    </row>
    <row r="2280" spans="1:5" x14ac:dyDescent="0.25">
      <c r="A2280" s="8">
        <v>1539</v>
      </c>
      <c r="B2280" s="8" t="s">
        <v>3039</v>
      </c>
      <c r="C2280" t="str">
        <f t="shared" si="35"/>
        <v>PMS-Pole1539</v>
      </c>
      <c r="D2280" s="208">
        <v>2.92103052365978</v>
      </c>
      <c r="E2280" s="197">
        <v>99.095861429657901</v>
      </c>
    </row>
    <row r="2281" spans="1:5" x14ac:dyDescent="0.25">
      <c r="A2281" s="8">
        <v>1538</v>
      </c>
      <c r="B2281" s="8" t="s">
        <v>3039</v>
      </c>
      <c r="C2281" t="str">
        <f t="shared" si="35"/>
        <v>PMS-Pole1538</v>
      </c>
      <c r="D2281" s="208">
        <v>2.9211400883528702</v>
      </c>
      <c r="E2281" s="197">
        <v>99.095946149891105</v>
      </c>
    </row>
    <row r="2282" spans="1:5" x14ac:dyDescent="0.25">
      <c r="A2282" s="8">
        <v>1537</v>
      </c>
      <c r="B2282" s="8" t="s">
        <v>3039</v>
      </c>
      <c r="C2282" t="str">
        <f t="shared" si="35"/>
        <v>PMS-Pole1537</v>
      </c>
      <c r="D2282" s="208">
        <v>2.9212519121937599</v>
      </c>
      <c r="E2282" s="197">
        <v>99.096029932702194</v>
      </c>
    </row>
    <row r="2283" spans="1:5" x14ac:dyDescent="0.25">
      <c r="A2283" s="8">
        <v>1536</v>
      </c>
      <c r="B2283" s="8" t="s">
        <v>3039</v>
      </c>
      <c r="C2283" t="str">
        <f t="shared" si="35"/>
        <v>PMS-Pole1536</v>
      </c>
      <c r="D2283" s="208">
        <v>2.9213488443898101</v>
      </c>
      <c r="E2283" s="197">
        <v>99.096089710636306</v>
      </c>
    </row>
    <row r="2284" spans="1:5" x14ac:dyDescent="0.25">
      <c r="A2284" s="8">
        <v>1535</v>
      </c>
      <c r="B2284" s="8" t="s">
        <v>3039</v>
      </c>
      <c r="C2284" t="str">
        <f t="shared" si="35"/>
        <v>PMS-Pole1535</v>
      </c>
      <c r="D2284" s="208">
        <v>2.92143690235826</v>
      </c>
      <c r="E2284" s="197">
        <v>99.096156230015197</v>
      </c>
    </row>
    <row r="2285" spans="1:5" x14ac:dyDescent="0.25">
      <c r="A2285" s="8">
        <v>1534</v>
      </c>
      <c r="B2285" s="8" t="s">
        <v>3039</v>
      </c>
      <c r="C2285" t="str">
        <f t="shared" si="35"/>
        <v>PMS-Pole1534</v>
      </c>
      <c r="D2285" s="208">
        <v>2.9215277929163999</v>
      </c>
      <c r="E2285" s="197">
        <v>99.096213371143705</v>
      </c>
    </row>
    <row r="2286" spans="1:5" x14ac:dyDescent="0.25">
      <c r="A2286" s="8">
        <v>1533</v>
      </c>
      <c r="B2286" s="8" t="s">
        <v>3039</v>
      </c>
      <c r="C2286" t="str">
        <f t="shared" si="35"/>
        <v>PMS-Pole1533</v>
      </c>
      <c r="D2286" s="208">
        <v>2.9216243237319102</v>
      </c>
      <c r="E2286" s="197">
        <v>99.096278581294797</v>
      </c>
    </row>
    <row r="2287" spans="1:5" x14ac:dyDescent="0.25">
      <c r="A2287" s="8">
        <v>1532</v>
      </c>
      <c r="B2287" s="8" t="s">
        <v>3039</v>
      </c>
      <c r="C2287" t="str">
        <f t="shared" si="35"/>
        <v>PMS-Pole1532</v>
      </c>
      <c r="D2287" s="208">
        <v>2.9217082610055498</v>
      </c>
      <c r="E2287" s="197">
        <v>99.096332747975197</v>
      </c>
    </row>
    <row r="2288" spans="1:5" x14ac:dyDescent="0.25">
      <c r="A2288" s="8">
        <v>1531</v>
      </c>
      <c r="B2288" s="8" t="s">
        <v>3039</v>
      </c>
      <c r="C2288" t="str">
        <f t="shared" si="35"/>
        <v>PMS-Pole1531</v>
      </c>
      <c r="D2288" s="208">
        <v>2.9218005732878098</v>
      </c>
      <c r="E2288" s="197">
        <v>99.096392721079397</v>
      </c>
    </row>
    <row r="2289" spans="1:5" x14ac:dyDescent="0.25">
      <c r="A2289" s="8">
        <v>1530</v>
      </c>
      <c r="B2289" s="8" t="s">
        <v>3039</v>
      </c>
      <c r="C2289" t="str">
        <f t="shared" si="35"/>
        <v>PMS-Pole1530</v>
      </c>
      <c r="D2289" s="208">
        <v>2.9218993576923702</v>
      </c>
      <c r="E2289" s="197">
        <v>99.096452628193504</v>
      </c>
    </row>
    <row r="2290" spans="1:5" x14ac:dyDescent="0.25">
      <c r="A2290" s="8">
        <v>1529</v>
      </c>
      <c r="B2290" s="8" t="s">
        <v>3039</v>
      </c>
      <c r="C2290" t="str">
        <f t="shared" si="35"/>
        <v>PMS-Pole1529</v>
      </c>
      <c r="D2290" s="208">
        <v>2.9219926223537902</v>
      </c>
      <c r="E2290" s="197">
        <v>99.096491349680704</v>
      </c>
    </row>
    <row r="2291" spans="1:5" x14ac:dyDescent="0.25">
      <c r="A2291" s="8">
        <v>1528</v>
      </c>
      <c r="B2291" s="8" t="s">
        <v>3039</v>
      </c>
      <c r="C2291" t="str">
        <f t="shared" si="35"/>
        <v>PMS-Pole1528</v>
      </c>
      <c r="D2291" s="208">
        <v>2.9220855833820498</v>
      </c>
      <c r="E2291" s="197">
        <v>99.096536840895098</v>
      </c>
    </row>
    <row r="2292" spans="1:5" x14ac:dyDescent="0.25">
      <c r="A2292" s="8">
        <v>1527</v>
      </c>
      <c r="B2292" s="8" t="s">
        <v>3039</v>
      </c>
      <c r="C2292" t="str">
        <f t="shared" si="35"/>
        <v>PMS-Pole1527</v>
      </c>
      <c r="D2292" s="208">
        <v>2.9221949668698799</v>
      </c>
      <c r="E2292" s="197">
        <v>99.096608221471101</v>
      </c>
    </row>
    <row r="2293" spans="1:5" x14ac:dyDescent="0.25">
      <c r="A2293" s="8">
        <v>1526</v>
      </c>
      <c r="B2293" s="8" t="s">
        <v>3039</v>
      </c>
      <c r="C2293" t="str">
        <f t="shared" si="35"/>
        <v>PMS-Pole1526</v>
      </c>
      <c r="D2293" s="208">
        <v>2.9222799110272701</v>
      </c>
      <c r="E2293" s="197">
        <v>99.096704626394299</v>
      </c>
    </row>
    <row r="2294" spans="1:5" x14ac:dyDescent="0.25">
      <c r="A2294" s="8">
        <v>1525</v>
      </c>
      <c r="B2294" s="8" t="s">
        <v>3039</v>
      </c>
      <c r="C2294" t="str">
        <f t="shared" si="35"/>
        <v>PMS-Pole1525</v>
      </c>
      <c r="D2294" s="208">
        <v>2.9223306331769701</v>
      </c>
      <c r="E2294" s="197">
        <v>99.096867843631003</v>
      </c>
    </row>
    <row r="2295" spans="1:5" x14ac:dyDescent="0.25">
      <c r="A2295" s="8">
        <v>1524</v>
      </c>
      <c r="B2295" s="8" t="s">
        <v>3039</v>
      </c>
      <c r="C2295" t="str">
        <f t="shared" si="35"/>
        <v>PMS-Pole1524</v>
      </c>
      <c r="D2295" s="208">
        <v>2.9223805803943499</v>
      </c>
      <c r="E2295" s="197">
        <v>99.097019119133705</v>
      </c>
    </row>
    <row r="2296" spans="1:5" x14ac:dyDescent="0.25">
      <c r="A2296" s="8">
        <v>1523</v>
      </c>
      <c r="B2296" s="8" t="s">
        <v>3039</v>
      </c>
      <c r="C2296" t="str">
        <f t="shared" si="35"/>
        <v>PMS-Pole1523</v>
      </c>
      <c r="D2296" s="208">
        <v>2.9224200576733499</v>
      </c>
      <c r="E2296" s="197">
        <v>99.097158682572299</v>
      </c>
    </row>
    <row r="2297" spans="1:5" x14ac:dyDescent="0.25">
      <c r="A2297" s="8">
        <v>1522</v>
      </c>
      <c r="B2297" s="8" t="s">
        <v>3039</v>
      </c>
      <c r="C2297" t="str">
        <f t="shared" si="35"/>
        <v>PMS-Pole1522</v>
      </c>
      <c r="D2297" s="208">
        <v>2.9224468608876601</v>
      </c>
      <c r="E2297" s="197">
        <v>99.097281306952496</v>
      </c>
    </row>
    <row r="2298" spans="1:5" x14ac:dyDescent="0.25">
      <c r="A2298" s="8">
        <v>1521</v>
      </c>
      <c r="B2298" s="8" t="s">
        <v>3039</v>
      </c>
      <c r="C2298" t="str">
        <f t="shared" si="35"/>
        <v>PMS-Pole1521</v>
      </c>
      <c r="D2298" s="208">
        <v>2.9224895091526801</v>
      </c>
      <c r="E2298" s="197">
        <v>99.097410246091897</v>
      </c>
    </row>
    <row r="2299" spans="1:5" x14ac:dyDescent="0.25">
      <c r="A2299" s="8">
        <v>1520</v>
      </c>
      <c r="B2299" s="8" t="s">
        <v>3039</v>
      </c>
      <c r="C2299" t="str">
        <f t="shared" si="35"/>
        <v>PMS-Pole1520</v>
      </c>
      <c r="D2299" s="208">
        <v>2.9225298772541399</v>
      </c>
      <c r="E2299" s="197">
        <v>99.097535761179898</v>
      </c>
    </row>
    <row r="2300" spans="1:5" x14ac:dyDescent="0.25">
      <c r="A2300" s="8">
        <v>1519</v>
      </c>
      <c r="B2300" s="8" t="s">
        <v>3039</v>
      </c>
      <c r="C2300" t="str">
        <f t="shared" si="35"/>
        <v>PMS-Pole1519</v>
      </c>
      <c r="D2300" s="208">
        <v>2.9225684824216498</v>
      </c>
      <c r="E2300" s="197">
        <v>99.097652367175201</v>
      </c>
    </row>
    <row r="2301" spans="1:5" x14ac:dyDescent="0.25">
      <c r="A2301" s="8">
        <v>1518</v>
      </c>
      <c r="B2301" s="8" t="s">
        <v>3039</v>
      </c>
      <c r="C2301" t="str">
        <f t="shared" si="35"/>
        <v>PMS-Pole1518</v>
      </c>
      <c r="D2301" s="208">
        <v>2.9225975730132498</v>
      </c>
      <c r="E2301" s="197">
        <v>99.097759620681003</v>
      </c>
    </row>
    <row r="2302" spans="1:5" x14ac:dyDescent="0.25">
      <c r="A2302" s="8">
        <v>1517</v>
      </c>
      <c r="B2302" s="8" t="s">
        <v>3039</v>
      </c>
      <c r="C2302" t="str">
        <f t="shared" si="35"/>
        <v>PMS-Pole1517</v>
      </c>
      <c r="D2302" s="208">
        <v>2.9226422794477802</v>
      </c>
      <c r="E2302" s="197">
        <v>99.097892190880501</v>
      </c>
    </row>
    <row r="2303" spans="1:5" x14ac:dyDescent="0.25">
      <c r="A2303" s="8">
        <v>1516</v>
      </c>
      <c r="B2303" s="8" t="s">
        <v>3039</v>
      </c>
      <c r="C2303" t="str">
        <f t="shared" si="35"/>
        <v>PMS-Pole1516</v>
      </c>
      <c r="D2303" s="208">
        <v>2.9226863562213699</v>
      </c>
      <c r="E2303" s="197">
        <v>99.098049581063506</v>
      </c>
    </row>
    <row r="2304" spans="1:5" x14ac:dyDescent="0.25">
      <c r="A2304" s="8">
        <v>1515</v>
      </c>
      <c r="B2304" s="8" t="s">
        <v>3039</v>
      </c>
      <c r="C2304" t="str">
        <f t="shared" si="35"/>
        <v>PMS-Pole1515</v>
      </c>
      <c r="D2304" s="208">
        <v>2.9227570841191701</v>
      </c>
      <c r="E2304" s="197">
        <v>99.098231641698803</v>
      </c>
    </row>
    <row r="2305" spans="1:5" x14ac:dyDescent="0.25">
      <c r="A2305" s="8">
        <v>1514</v>
      </c>
      <c r="B2305" s="8" t="s">
        <v>3039</v>
      </c>
      <c r="C2305" t="str">
        <f t="shared" si="35"/>
        <v>PMS-Pole1514</v>
      </c>
      <c r="D2305" s="208">
        <v>2.9228210767033902</v>
      </c>
      <c r="E2305" s="197">
        <v>99.098385330413294</v>
      </c>
    </row>
    <row r="2306" spans="1:5" x14ac:dyDescent="0.25">
      <c r="A2306" s="8">
        <v>1513</v>
      </c>
      <c r="B2306" s="8" t="s">
        <v>3039</v>
      </c>
      <c r="C2306" t="str">
        <f t="shared" ref="C2306:C2369" si="36">B2306 &amp; "-Pole" &amp; A2306</f>
        <v>PMS-Pole1513</v>
      </c>
      <c r="D2306" s="208">
        <v>2.9229025594418898</v>
      </c>
      <c r="E2306" s="197">
        <v>99.098538158523994</v>
      </c>
    </row>
    <row r="2307" spans="1:5" x14ac:dyDescent="0.25">
      <c r="A2307" s="8">
        <v>1512</v>
      </c>
      <c r="B2307" s="8" t="s">
        <v>3039</v>
      </c>
      <c r="C2307" t="str">
        <f t="shared" si="36"/>
        <v>PMS-Pole1512</v>
      </c>
      <c r="D2307" s="208">
        <v>2.9229809952655899</v>
      </c>
      <c r="E2307" s="197">
        <v>99.098663507397404</v>
      </c>
    </row>
    <row r="2308" spans="1:5" x14ac:dyDescent="0.25">
      <c r="A2308" s="8">
        <v>1511</v>
      </c>
      <c r="B2308" s="8" t="s">
        <v>3039</v>
      </c>
      <c r="C2308" t="str">
        <f t="shared" si="36"/>
        <v>PMS-Pole1511</v>
      </c>
      <c r="D2308" s="208">
        <v>2.9230711647385101</v>
      </c>
      <c r="E2308" s="197">
        <v>99.098822553100305</v>
      </c>
    </row>
    <row r="2309" spans="1:5" x14ac:dyDescent="0.25">
      <c r="A2309" s="8">
        <v>1510</v>
      </c>
      <c r="B2309" s="8" t="s">
        <v>3039</v>
      </c>
      <c r="C2309" t="str">
        <f t="shared" si="36"/>
        <v>PMS-Pole1510</v>
      </c>
      <c r="D2309" s="208">
        <v>2.9231444857745599</v>
      </c>
      <c r="E2309" s="197">
        <v>99.098948077241701</v>
      </c>
    </row>
    <row r="2310" spans="1:5" x14ac:dyDescent="0.25">
      <c r="A2310" s="8">
        <v>1509</v>
      </c>
      <c r="B2310" s="8" t="s">
        <v>3039</v>
      </c>
      <c r="C2310" t="str">
        <f t="shared" si="36"/>
        <v>PMS-Pole1509</v>
      </c>
      <c r="D2310" s="208">
        <v>2.9232477383790099</v>
      </c>
      <c r="E2310" s="197">
        <v>99.099088804685607</v>
      </c>
    </row>
    <row r="2311" spans="1:5" x14ac:dyDescent="0.25">
      <c r="A2311" s="8">
        <v>1508</v>
      </c>
      <c r="B2311" s="8" t="s">
        <v>3039</v>
      </c>
      <c r="C2311" t="str">
        <f t="shared" si="36"/>
        <v>PMS-Pole1508</v>
      </c>
      <c r="D2311" s="208">
        <v>2.9233063377750299</v>
      </c>
      <c r="E2311" s="197">
        <v>99.099179380820203</v>
      </c>
    </row>
    <row r="2312" spans="1:5" x14ac:dyDescent="0.25">
      <c r="A2312" s="8">
        <v>1507</v>
      </c>
      <c r="B2312" s="8" t="s">
        <v>3039</v>
      </c>
      <c r="C2312" t="str">
        <f t="shared" si="36"/>
        <v>PMS-Pole1507</v>
      </c>
      <c r="D2312" s="208">
        <v>2.9233824925849099</v>
      </c>
      <c r="E2312" s="197">
        <v>99.099296538714995</v>
      </c>
    </row>
    <row r="2313" spans="1:5" x14ac:dyDescent="0.25">
      <c r="A2313" s="8">
        <v>1506</v>
      </c>
      <c r="B2313" s="8" t="s">
        <v>3039</v>
      </c>
      <c r="C2313" t="str">
        <f t="shared" si="36"/>
        <v>PMS-Pole1506</v>
      </c>
      <c r="D2313" s="208">
        <v>2.9234675023353498</v>
      </c>
      <c r="E2313" s="197">
        <v>99.099420846029005</v>
      </c>
    </row>
    <row r="2314" spans="1:5" x14ac:dyDescent="0.25">
      <c r="A2314" s="8">
        <v>1505</v>
      </c>
      <c r="B2314" s="8" t="s">
        <v>3039</v>
      </c>
      <c r="C2314" t="str">
        <f t="shared" si="36"/>
        <v>PMS-Pole1505</v>
      </c>
      <c r="D2314" s="208">
        <v>2.9235553521611699</v>
      </c>
      <c r="E2314" s="197">
        <v>99.099569019274</v>
      </c>
    </row>
    <row r="2315" spans="1:5" x14ac:dyDescent="0.25">
      <c r="A2315" s="8">
        <v>1504</v>
      </c>
      <c r="B2315" s="8" t="s">
        <v>3039</v>
      </c>
      <c r="C2315" t="str">
        <f t="shared" si="36"/>
        <v>PMS-Pole1504</v>
      </c>
      <c r="D2315" s="208">
        <v>2.9236530751486201</v>
      </c>
      <c r="E2315" s="197">
        <v>99.099705427816502</v>
      </c>
    </row>
    <row r="2316" spans="1:5" x14ac:dyDescent="0.25">
      <c r="A2316" s="8">
        <v>1503</v>
      </c>
      <c r="B2316" s="8" t="s">
        <v>3039</v>
      </c>
      <c r="C2316" t="str">
        <f t="shared" si="36"/>
        <v>PMS-Pole1503</v>
      </c>
      <c r="D2316" s="208">
        <v>2.9237385533852902</v>
      </c>
      <c r="E2316" s="197">
        <v>99.099837419017007</v>
      </c>
    </row>
    <row r="2317" spans="1:5" x14ac:dyDescent="0.25">
      <c r="A2317" s="8">
        <v>1502</v>
      </c>
      <c r="B2317" s="8" t="s">
        <v>3039</v>
      </c>
      <c r="C2317" t="str">
        <f t="shared" si="36"/>
        <v>PMS-Pole1502</v>
      </c>
      <c r="D2317" s="208">
        <v>2.92382830986248</v>
      </c>
      <c r="E2317" s="197">
        <v>99.099963804786995</v>
      </c>
    </row>
    <row r="2318" spans="1:5" x14ac:dyDescent="0.25">
      <c r="A2318" s="8">
        <v>1501</v>
      </c>
      <c r="B2318" s="8" t="s">
        <v>3039</v>
      </c>
      <c r="C2318" t="str">
        <f t="shared" si="36"/>
        <v>PMS-Pole1501</v>
      </c>
      <c r="D2318" s="208">
        <v>2.92394745055427</v>
      </c>
      <c r="E2318" s="197">
        <v>99.100145165139296</v>
      </c>
    </row>
    <row r="2319" spans="1:5" x14ac:dyDescent="0.25">
      <c r="A2319" s="8">
        <v>1500</v>
      </c>
      <c r="B2319" s="8" t="s">
        <v>3039</v>
      </c>
      <c r="C2319" t="str">
        <f t="shared" si="36"/>
        <v>PMS-Pole1500</v>
      </c>
      <c r="D2319" s="208">
        <v>2.9240361281363398</v>
      </c>
      <c r="E2319" s="197">
        <v>99.100253180284298</v>
      </c>
    </row>
    <row r="2320" spans="1:5" x14ac:dyDescent="0.25">
      <c r="A2320" s="8">
        <v>1499</v>
      </c>
      <c r="B2320" s="8" t="s">
        <v>3039</v>
      </c>
      <c r="C2320" t="str">
        <f t="shared" si="36"/>
        <v>PMS-Pole1499</v>
      </c>
      <c r="D2320" s="208">
        <v>2.9241108220187999</v>
      </c>
      <c r="E2320" s="197">
        <v>99.100361294341198</v>
      </c>
    </row>
    <row r="2321" spans="1:5" x14ac:dyDescent="0.25">
      <c r="A2321" s="8">
        <v>1498</v>
      </c>
      <c r="B2321" s="8" t="s">
        <v>3039</v>
      </c>
      <c r="C2321" t="str">
        <f t="shared" si="36"/>
        <v>PMS-Pole1498</v>
      </c>
      <c r="D2321" s="208">
        <v>2.9242484601479699</v>
      </c>
      <c r="E2321" s="197">
        <v>99.100524573129803</v>
      </c>
    </row>
    <row r="2322" spans="1:5" x14ac:dyDescent="0.25">
      <c r="A2322" s="8">
        <v>1497</v>
      </c>
      <c r="B2322" s="8" t="s">
        <v>3039</v>
      </c>
      <c r="C2322" t="str">
        <f t="shared" si="36"/>
        <v>PMS-Pole1497</v>
      </c>
      <c r="D2322" s="208">
        <v>2.9243590189798301</v>
      </c>
      <c r="E2322" s="197">
        <v>99.100677894685106</v>
      </c>
    </row>
    <row r="2323" spans="1:5" x14ac:dyDescent="0.25">
      <c r="A2323" s="8">
        <v>1496</v>
      </c>
      <c r="B2323" s="8" t="s">
        <v>3039</v>
      </c>
      <c r="C2323" t="str">
        <f t="shared" si="36"/>
        <v>PMS-Pole1496</v>
      </c>
      <c r="D2323" s="208">
        <v>2.92446739983993</v>
      </c>
      <c r="E2323" s="197">
        <v>99.100831420687399</v>
      </c>
    </row>
    <row r="2324" spans="1:5" x14ac:dyDescent="0.25">
      <c r="A2324" s="8">
        <v>1495</v>
      </c>
      <c r="B2324" s="8" t="s">
        <v>3039</v>
      </c>
      <c r="C2324" t="str">
        <f t="shared" si="36"/>
        <v>PMS-Pole1495</v>
      </c>
      <c r="D2324" s="208">
        <v>2.9245692447357099</v>
      </c>
      <c r="E2324" s="197">
        <v>99.100972681140107</v>
      </c>
    </row>
    <row r="2325" spans="1:5" x14ac:dyDescent="0.25">
      <c r="A2325" s="8">
        <v>1494</v>
      </c>
      <c r="B2325" s="8" t="s">
        <v>3039</v>
      </c>
      <c r="C2325" t="str">
        <f t="shared" si="36"/>
        <v>PMS-Pole1494</v>
      </c>
      <c r="D2325" s="208">
        <v>2.9246708876618799</v>
      </c>
      <c r="E2325" s="197">
        <v>99.101111000174598</v>
      </c>
    </row>
    <row r="2326" spans="1:5" x14ac:dyDescent="0.25">
      <c r="A2326" s="8">
        <v>1493</v>
      </c>
      <c r="B2326" s="8" t="s">
        <v>3039</v>
      </c>
      <c r="C2326" t="str">
        <f t="shared" si="36"/>
        <v>PMS-Pole1493</v>
      </c>
      <c r="D2326" s="208">
        <v>2.9248090722295301</v>
      </c>
      <c r="E2326" s="197">
        <v>99.1012886211535</v>
      </c>
    </row>
    <row r="2327" spans="1:5" x14ac:dyDescent="0.25">
      <c r="A2327" s="8">
        <v>1492</v>
      </c>
      <c r="B2327" s="8" t="s">
        <v>3039</v>
      </c>
      <c r="C2327" t="str">
        <f t="shared" si="36"/>
        <v>PMS-Pole1492</v>
      </c>
      <c r="D2327" s="208">
        <v>2.9248994958260401</v>
      </c>
      <c r="E2327" s="197">
        <v>99.1013962687976</v>
      </c>
    </row>
    <row r="2328" spans="1:5" x14ac:dyDescent="0.25">
      <c r="A2328" s="8">
        <v>1491</v>
      </c>
      <c r="B2328" s="8" t="s">
        <v>3039</v>
      </c>
      <c r="C2328" t="str">
        <f t="shared" si="36"/>
        <v>PMS-Pole1491</v>
      </c>
      <c r="D2328" s="208">
        <v>2.9250352834836701</v>
      </c>
      <c r="E2328" s="197">
        <v>99.101586509609902</v>
      </c>
    </row>
    <row r="2329" spans="1:5" x14ac:dyDescent="0.25">
      <c r="A2329" s="8">
        <v>1490</v>
      </c>
      <c r="B2329" s="8" t="s">
        <v>3039</v>
      </c>
      <c r="C2329" t="str">
        <f t="shared" si="36"/>
        <v>PMS-Pole1490</v>
      </c>
      <c r="D2329" s="208">
        <v>2.9251208351564402</v>
      </c>
      <c r="E2329" s="197">
        <v>99.101794994989802</v>
      </c>
    </row>
    <row r="2330" spans="1:5" x14ac:dyDescent="0.25">
      <c r="A2330" s="8">
        <v>1489</v>
      </c>
      <c r="B2330" s="8" t="s">
        <v>3039</v>
      </c>
      <c r="C2330" t="str">
        <f t="shared" si="36"/>
        <v>PMS-Pole1489</v>
      </c>
      <c r="D2330" s="208">
        <v>2.92515550166154</v>
      </c>
      <c r="E2330" s="197">
        <v>99.102013705256297</v>
      </c>
    </row>
    <row r="2331" spans="1:5" x14ac:dyDescent="0.25">
      <c r="A2331" s="8">
        <v>1488</v>
      </c>
      <c r="B2331" s="8" t="s">
        <v>3039</v>
      </c>
      <c r="C2331" t="str">
        <f t="shared" si="36"/>
        <v>PMS-Pole1488</v>
      </c>
      <c r="D2331" s="208">
        <v>2.9251334017804198</v>
      </c>
      <c r="E2331" s="197">
        <v>99.102182596179802</v>
      </c>
    </row>
    <row r="2332" spans="1:5" x14ac:dyDescent="0.25">
      <c r="A2332" s="8">
        <v>1487</v>
      </c>
      <c r="B2332" s="8" t="s">
        <v>3039</v>
      </c>
      <c r="C2332" t="str">
        <f t="shared" si="36"/>
        <v>PMS-Pole1487</v>
      </c>
      <c r="D2332" s="208">
        <v>2.9251215188614701</v>
      </c>
      <c r="E2332" s="197">
        <v>99.102481318041896</v>
      </c>
    </row>
    <row r="2333" spans="1:5" x14ac:dyDescent="0.25">
      <c r="A2333" s="8">
        <v>1486</v>
      </c>
      <c r="B2333" s="8" t="s">
        <v>3039</v>
      </c>
      <c r="C2333" t="str">
        <f t="shared" si="36"/>
        <v>PMS-Pole1486</v>
      </c>
      <c r="D2333" s="208">
        <v>2.9251345960087902</v>
      </c>
      <c r="E2333" s="197">
        <v>99.102778315771801</v>
      </c>
    </row>
    <row r="2334" spans="1:5" x14ac:dyDescent="0.25">
      <c r="A2334" s="8">
        <v>1485</v>
      </c>
      <c r="B2334" s="8" t="s">
        <v>3039</v>
      </c>
      <c r="C2334" t="str">
        <f t="shared" si="36"/>
        <v>PMS-Pole1485</v>
      </c>
      <c r="D2334" s="208">
        <v>2.9251620909054399</v>
      </c>
      <c r="E2334" s="197">
        <v>99.103069758306304</v>
      </c>
    </row>
    <row r="2335" spans="1:5" x14ac:dyDescent="0.25">
      <c r="A2335" s="8">
        <v>1484</v>
      </c>
      <c r="B2335" s="8" t="s">
        <v>3039</v>
      </c>
      <c r="C2335" t="str">
        <f t="shared" si="36"/>
        <v>PMS-Pole1484</v>
      </c>
      <c r="D2335" s="208">
        <v>2.92519943185899</v>
      </c>
      <c r="E2335" s="197">
        <v>99.103359409246096</v>
      </c>
    </row>
    <row r="2336" spans="1:5" x14ac:dyDescent="0.25">
      <c r="A2336" s="8">
        <v>1483</v>
      </c>
      <c r="B2336" s="8" t="s">
        <v>3039</v>
      </c>
      <c r="C2336" t="str">
        <f t="shared" si="36"/>
        <v>PMS-Pole1483</v>
      </c>
      <c r="D2336" s="208">
        <v>2.92525816586507</v>
      </c>
      <c r="E2336" s="197">
        <v>99.103575632060895</v>
      </c>
    </row>
    <row r="2337" spans="1:5" x14ac:dyDescent="0.25">
      <c r="A2337" s="8">
        <v>1482</v>
      </c>
      <c r="B2337" s="8" t="s">
        <v>3039</v>
      </c>
      <c r="C2337" t="str">
        <f t="shared" si="36"/>
        <v>PMS-Pole1482</v>
      </c>
      <c r="D2337" s="208">
        <v>2.9253512916648599</v>
      </c>
      <c r="E2337" s="197">
        <v>99.103827616244999</v>
      </c>
    </row>
    <row r="2338" spans="1:5" x14ac:dyDescent="0.25">
      <c r="A2338" s="8">
        <v>1481</v>
      </c>
      <c r="B2338" s="8" t="s">
        <v>3039</v>
      </c>
      <c r="C2338" t="str">
        <f t="shared" si="36"/>
        <v>PMS-Pole1481</v>
      </c>
      <c r="D2338" s="208">
        <v>2.92545791880845</v>
      </c>
      <c r="E2338" s="197">
        <v>99.103975898536703</v>
      </c>
    </row>
    <row r="2339" spans="1:5" x14ac:dyDescent="0.25">
      <c r="A2339" s="8">
        <v>1480</v>
      </c>
      <c r="B2339" s="8" t="s">
        <v>3039</v>
      </c>
      <c r="C2339" t="str">
        <f t="shared" si="36"/>
        <v>PMS-Pole1480</v>
      </c>
      <c r="D2339" s="208">
        <v>2.9255882244817202</v>
      </c>
      <c r="E2339" s="197">
        <v>99.104145533071403</v>
      </c>
    </row>
    <row r="2340" spans="1:5" x14ac:dyDescent="0.25">
      <c r="A2340" s="8">
        <v>1479</v>
      </c>
      <c r="B2340" s="8" t="s">
        <v>3039</v>
      </c>
      <c r="C2340" t="str">
        <f t="shared" si="36"/>
        <v>PMS-Pole1479</v>
      </c>
      <c r="D2340" s="208">
        <v>2.9256459710759102</v>
      </c>
      <c r="E2340" s="197">
        <v>99.104222473555495</v>
      </c>
    </row>
    <row r="2341" spans="1:5" x14ac:dyDescent="0.25">
      <c r="A2341" s="8">
        <v>1478</v>
      </c>
      <c r="B2341" s="8" t="s">
        <v>3039</v>
      </c>
      <c r="C2341" t="str">
        <f t="shared" si="36"/>
        <v>PMS-Pole1478</v>
      </c>
      <c r="D2341" s="208">
        <v>2.9257212079992998</v>
      </c>
      <c r="E2341" s="197">
        <v>99.104332902879307</v>
      </c>
    </row>
    <row r="2342" spans="1:5" x14ac:dyDescent="0.25">
      <c r="A2342" s="8">
        <v>1477</v>
      </c>
      <c r="B2342" s="8" t="s">
        <v>3039</v>
      </c>
      <c r="C2342" t="str">
        <f t="shared" si="36"/>
        <v>PMS-Pole1477</v>
      </c>
      <c r="D2342" s="208">
        <v>2.9257782707778501</v>
      </c>
      <c r="E2342" s="197">
        <v>99.1044235454074</v>
      </c>
    </row>
    <row r="2343" spans="1:5" x14ac:dyDescent="0.25">
      <c r="A2343" s="8">
        <v>1476</v>
      </c>
      <c r="B2343" s="8" t="s">
        <v>3039</v>
      </c>
      <c r="C2343" t="str">
        <f t="shared" si="36"/>
        <v>PMS-Pole1476</v>
      </c>
      <c r="D2343" s="208">
        <v>2.92582604930455</v>
      </c>
      <c r="E2343" s="197">
        <v>99.104515857646604</v>
      </c>
    </row>
    <row r="2344" spans="1:5" x14ac:dyDescent="0.25">
      <c r="A2344" s="8">
        <v>1475</v>
      </c>
      <c r="B2344" s="8" t="s">
        <v>3039</v>
      </c>
      <c r="C2344" t="str">
        <f t="shared" si="36"/>
        <v>PMS-Pole1475</v>
      </c>
      <c r="D2344" s="208">
        <v>2.9258873305351298</v>
      </c>
      <c r="E2344" s="197">
        <v>99.104615756125796</v>
      </c>
    </row>
    <row r="2345" spans="1:5" x14ac:dyDescent="0.25">
      <c r="A2345" s="8">
        <v>1474</v>
      </c>
      <c r="B2345" s="8" t="s">
        <v>3039</v>
      </c>
      <c r="C2345" t="str">
        <f t="shared" si="36"/>
        <v>PMS-Pole1474</v>
      </c>
      <c r="D2345" s="208">
        <v>2.92596411725322</v>
      </c>
      <c r="E2345" s="197">
        <v>99.104728354956805</v>
      </c>
    </row>
    <row r="2346" spans="1:5" x14ac:dyDescent="0.25">
      <c r="A2346" s="8">
        <v>1473</v>
      </c>
      <c r="B2346" s="8" t="s">
        <v>3039</v>
      </c>
      <c r="C2346" t="str">
        <f t="shared" si="36"/>
        <v>PMS-Pole1473</v>
      </c>
      <c r="D2346" s="208">
        <v>2.9260260784797598</v>
      </c>
      <c r="E2346" s="197">
        <v>99.104832585966705</v>
      </c>
    </row>
    <row r="2347" spans="1:5" x14ac:dyDescent="0.25">
      <c r="A2347" s="8">
        <v>1472</v>
      </c>
      <c r="B2347" s="8" t="s">
        <v>3039</v>
      </c>
      <c r="C2347" t="str">
        <f t="shared" si="36"/>
        <v>PMS-Pole1472</v>
      </c>
      <c r="D2347" s="208">
        <v>2.9260901141517799</v>
      </c>
      <c r="E2347" s="197">
        <v>99.104933779591803</v>
      </c>
    </row>
    <row r="2348" spans="1:5" x14ac:dyDescent="0.25">
      <c r="A2348" s="8">
        <v>1471</v>
      </c>
      <c r="B2348" s="8" t="s">
        <v>3039</v>
      </c>
      <c r="C2348" t="str">
        <f t="shared" si="36"/>
        <v>PMS-Pole1471</v>
      </c>
      <c r="D2348" s="208">
        <v>2.9261471962112902</v>
      </c>
      <c r="E2348" s="197">
        <v>99.105028438600698</v>
      </c>
    </row>
    <row r="2349" spans="1:5" x14ac:dyDescent="0.25">
      <c r="A2349" s="8">
        <v>1470</v>
      </c>
      <c r="B2349" s="8" t="s">
        <v>3039</v>
      </c>
      <c r="C2349" t="str">
        <f t="shared" si="36"/>
        <v>PMS-Pole1470</v>
      </c>
      <c r="D2349" s="208">
        <v>2.9262105814097601</v>
      </c>
      <c r="E2349" s="197">
        <v>99.105124531784796</v>
      </c>
    </row>
    <row r="2350" spans="1:5" x14ac:dyDescent="0.25">
      <c r="A2350" s="8">
        <v>1469</v>
      </c>
      <c r="B2350" s="8" t="s">
        <v>3039</v>
      </c>
      <c r="C2350" t="str">
        <f t="shared" si="36"/>
        <v>PMS-Pole1469</v>
      </c>
      <c r="D2350" s="208">
        <v>2.9262703091335198</v>
      </c>
      <c r="E2350" s="197">
        <v>99.105222606446702</v>
      </c>
    </row>
    <row r="2351" spans="1:5" x14ac:dyDescent="0.25">
      <c r="A2351" s="8">
        <v>1468</v>
      </c>
      <c r="B2351" s="8" t="s">
        <v>3039</v>
      </c>
      <c r="C2351" t="str">
        <f t="shared" si="36"/>
        <v>PMS-Pole1468</v>
      </c>
      <c r="D2351" s="208">
        <v>2.9263267685474701</v>
      </c>
      <c r="E2351" s="197">
        <v>99.105307803871597</v>
      </c>
    </row>
    <row r="2352" spans="1:5" x14ac:dyDescent="0.25">
      <c r="A2352" s="8">
        <v>1467</v>
      </c>
      <c r="B2352" s="8" t="s">
        <v>3039</v>
      </c>
      <c r="C2352" t="str">
        <f t="shared" si="36"/>
        <v>PMS-Pole1467</v>
      </c>
      <c r="D2352" s="208">
        <v>2.9264130072572399</v>
      </c>
      <c r="E2352" s="197">
        <v>99.105425636833303</v>
      </c>
    </row>
    <row r="2353" spans="1:5" x14ac:dyDescent="0.25">
      <c r="A2353" s="8">
        <v>1466</v>
      </c>
      <c r="B2353" s="8" t="s">
        <v>3039</v>
      </c>
      <c r="C2353" t="str">
        <f t="shared" si="36"/>
        <v>PMS-Pole1466</v>
      </c>
      <c r="D2353" s="208">
        <v>2.9264859581281302</v>
      </c>
      <c r="E2353" s="197">
        <v>99.105534681463396</v>
      </c>
    </row>
    <row r="2354" spans="1:5" x14ac:dyDescent="0.25">
      <c r="A2354" s="8">
        <v>1465</v>
      </c>
      <c r="B2354" s="8" t="s">
        <v>3039</v>
      </c>
      <c r="C2354" t="str">
        <f t="shared" si="36"/>
        <v>PMS-Pole1465</v>
      </c>
      <c r="D2354" s="208">
        <v>2.9265497418662099</v>
      </c>
      <c r="E2354" s="197">
        <v>99.105624854732</v>
      </c>
    </row>
    <row r="2355" spans="1:5" x14ac:dyDescent="0.25">
      <c r="A2355" s="8">
        <v>1464</v>
      </c>
      <c r="B2355" s="8" t="s">
        <v>3039</v>
      </c>
      <c r="C2355" t="str">
        <f t="shared" si="36"/>
        <v>PMS-Pole1464</v>
      </c>
      <c r="D2355" s="208">
        <v>2.9266212701485301</v>
      </c>
      <c r="E2355" s="197">
        <v>99.105708126615198</v>
      </c>
    </row>
    <row r="2356" spans="1:5" x14ac:dyDescent="0.25">
      <c r="A2356" s="8">
        <v>1463</v>
      </c>
      <c r="B2356" s="8" t="s">
        <v>3039</v>
      </c>
      <c r="C2356" t="str">
        <f t="shared" si="36"/>
        <v>PMS-Pole1463</v>
      </c>
      <c r="D2356" s="208">
        <v>2.9266741992715501</v>
      </c>
      <c r="E2356" s="197">
        <v>99.105778092807498</v>
      </c>
    </row>
    <row r="2357" spans="1:5" x14ac:dyDescent="0.25">
      <c r="A2357" s="8">
        <v>1462</v>
      </c>
      <c r="B2357" s="8" t="s">
        <v>3039</v>
      </c>
      <c r="C2357" t="str">
        <f t="shared" si="36"/>
        <v>PMS-Pole1462</v>
      </c>
      <c r="D2357" s="208">
        <v>2.9267367610280099</v>
      </c>
      <c r="E2357" s="197">
        <v>99.105862730200101</v>
      </c>
    </row>
    <row r="2358" spans="1:5" x14ac:dyDescent="0.25">
      <c r="A2358" s="8">
        <v>1461</v>
      </c>
      <c r="B2358" s="8" t="s">
        <v>3039</v>
      </c>
      <c r="C2358" t="str">
        <f t="shared" si="36"/>
        <v>PMS-Pole1461</v>
      </c>
      <c r="D2358" s="208">
        <v>2.9268097201657102</v>
      </c>
      <c r="E2358" s="197">
        <v>99.105938476630598</v>
      </c>
    </row>
    <row r="2359" spans="1:5" x14ac:dyDescent="0.25">
      <c r="A2359" s="8">
        <v>1460</v>
      </c>
      <c r="B2359" s="8" t="s">
        <v>3039</v>
      </c>
      <c r="C2359" t="str">
        <f t="shared" si="36"/>
        <v>PMS-Pole1460</v>
      </c>
      <c r="D2359" s="208">
        <v>2.9269043936788601</v>
      </c>
      <c r="E2359" s="197">
        <v>99.1060404994778</v>
      </c>
    </row>
    <row r="2360" spans="1:5" x14ac:dyDescent="0.25">
      <c r="A2360" s="8">
        <v>1459</v>
      </c>
      <c r="B2360" s="8" t="s">
        <v>3039</v>
      </c>
      <c r="C2360" t="str">
        <f t="shared" si="36"/>
        <v>PMS-Pole1459</v>
      </c>
      <c r="D2360" s="208">
        <v>2.9270122659884001</v>
      </c>
      <c r="E2360" s="197">
        <v>99.106153960268301</v>
      </c>
    </row>
    <row r="2361" spans="1:5" x14ac:dyDescent="0.25">
      <c r="A2361" s="8">
        <v>1458</v>
      </c>
      <c r="B2361" s="8" t="s">
        <v>3039</v>
      </c>
      <c r="C2361" t="str">
        <f t="shared" si="36"/>
        <v>PMS-Pole1458</v>
      </c>
      <c r="D2361" s="208">
        <v>2.9270888078750801</v>
      </c>
      <c r="E2361" s="197">
        <v>99.106257849273504</v>
      </c>
    </row>
    <row r="2362" spans="1:5" x14ac:dyDescent="0.25">
      <c r="A2362" s="8">
        <v>1457</v>
      </c>
      <c r="B2362" s="8" t="s">
        <v>3039</v>
      </c>
      <c r="C2362" t="str">
        <f t="shared" si="36"/>
        <v>PMS-Pole1457</v>
      </c>
      <c r="D2362" s="208">
        <v>2.9271576076803401</v>
      </c>
      <c r="E2362" s="197">
        <v>99.106351182238498</v>
      </c>
    </row>
    <row r="2363" spans="1:5" x14ac:dyDescent="0.25">
      <c r="A2363" s="8">
        <v>1456</v>
      </c>
      <c r="B2363" s="8" t="s">
        <v>3039</v>
      </c>
      <c r="C2363" t="str">
        <f t="shared" si="36"/>
        <v>PMS-Pole1456</v>
      </c>
      <c r="D2363" s="208">
        <v>2.9272465116689999</v>
      </c>
      <c r="E2363" s="197">
        <v>99.106487733792505</v>
      </c>
    </row>
    <row r="2364" spans="1:5" x14ac:dyDescent="0.25">
      <c r="A2364" s="8">
        <v>1455</v>
      </c>
      <c r="B2364" s="8" t="s">
        <v>3039</v>
      </c>
      <c r="C2364" t="str">
        <f t="shared" si="36"/>
        <v>PMS-Pole1455</v>
      </c>
      <c r="D2364" s="208">
        <v>2.9273250294726298</v>
      </c>
      <c r="E2364" s="197">
        <v>99.106596518737405</v>
      </c>
    </row>
    <row r="2365" spans="1:5" x14ac:dyDescent="0.25">
      <c r="A2365" s="8">
        <v>1454</v>
      </c>
      <c r="B2365" s="8" t="s">
        <v>3039</v>
      </c>
      <c r="C2365" t="str">
        <f t="shared" si="36"/>
        <v>PMS-Pole1454</v>
      </c>
      <c r="D2365" s="208">
        <v>2.9274051990708001</v>
      </c>
      <c r="E2365" s="197">
        <v>99.1066997709205</v>
      </c>
    </row>
    <row r="2366" spans="1:5" x14ac:dyDescent="0.25">
      <c r="A2366" s="8">
        <v>1453</v>
      </c>
      <c r="B2366" s="8" t="s">
        <v>3039</v>
      </c>
      <c r="C2366" t="str">
        <f t="shared" si="36"/>
        <v>PMS-Pole1453</v>
      </c>
      <c r="D2366" s="208">
        <v>2.9275002099636298</v>
      </c>
      <c r="E2366" s="197">
        <v>99.106826097881395</v>
      </c>
    </row>
    <row r="2367" spans="1:5" x14ac:dyDescent="0.25">
      <c r="A2367" s="8">
        <v>1452</v>
      </c>
      <c r="B2367" s="8" t="s">
        <v>3039</v>
      </c>
      <c r="C2367" t="str">
        <f t="shared" si="36"/>
        <v>PMS-Pole1452</v>
      </c>
      <c r="D2367" s="208">
        <v>2.9275534143964599</v>
      </c>
      <c r="E2367" s="197">
        <v>99.106912955826402</v>
      </c>
    </row>
    <row r="2368" spans="1:5" x14ac:dyDescent="0.25">
      <c r="A2368" s="8">
        <v>1451</v>
      </c>
      <c r="B2368" s="8" t="s">
        <v>3039</v>
      </c>
      <c r="C2368" t="str">
        <f t="shared" si="36"/>
        <v>PMS-Pole1451</v>
      </c>
      <c r="D2368" s="208">
        <v>2.9276365611074402</v>
      </c>
      <c r="E2368" s="197">
        <v>99.107046914249295</v>
      </c>
    </row>
    <row r="2369" spans="1:5" x14ac:dyDescent="0.25">
      <c r="A2369" s="8">
        <v>1450</v>
      </c>
      <c r="B2369" s="8" t="s">
        <v>3039</v>
      </c>
      <c r="C2369" t="str">
        <f t="shared" si="36"/>
        <v>PMS-Pole1450</v>
      </c>
      <c r="D2369" s="208">
        <v>2.9276648355315098</v>
      </c>
      <c r="E2369" s="197">
        <v>99.107129269896305</v>
      </c>
    </row>
    <row r="2370" spans="1:5" x14ac:dyDescent="0.25">
      <c r="A2370" s="8">
        <v>1449</v>
      </c>
      <c r="B2370" s="8" t="s">
        <v>3039</v>
      </c>
      <c r="C2370" t="str">
        <f t="shared" ref="C2370:C2433" si="37">B2370 &amp; "-Pole" &amp; A2370</f>
        <v>PMS-Pole1449</v>
      </c>
      <c r="D2370" s="208">
        <v>2.9276689876811899</v>
      </c>
      <c r="E2370" s="197">
        <v>99.107272446387697</v>
      </c>
    </row>
    <row r="2371" spans="1:5" x14ac:dyDescent="0.25">
      <c r="A2371" s="8">
        <v>1448</v>
      </c>
      <c r="B2371" s="8" t="s">
        <v>3039</v>
      </c>
      <c r="C2371" t="str">
        <f t="shared" si="37"/>
        <v>PMS-Pole1448</v>
      </c>
      <c r="D2371" s="208">
        <v>2.92767660921744</v>
      </c>
      <c r="E2371" s="197">
        <v>99.107467834997394</v>
      </c>
    </row>
    <row r="2372" spans="1:5" x14ac:dyDescent="0.25">
      <c r="A2372" s="8">
        <v>1447</v>
      </c>
      <c r="B2372" s="8" t="s">
        <v>3039</v>
      </c>
      <c r="C2372" t="str">
        <f t="shared" si="37"/>
        <v>PMS-Pole1447</v>
      </c>
      <c r="D2372" s="208">
        <v>2.92767063994064</v>
      </c>
      <c r="E2372" s="197">
        <v>99.107644642328395</v>
      </c>
    </row>
    <row r="2373" spans="1:5" x14ac:dyDescent="0.25">
      <c r="A2373" s="8">
        <v>1446</v>
      </c>
      <c r="B2373" s="8" t="s">
        <v>3039</v>
      </c>
      <c r="C2373" t="str">
        <f t="shared" si="37"/>
        <v>PMS-Pole1446</v>
      </c>
      <c r="D2373" s="208">
        <v>2.9276801482411301</v>
      </c>
      <c r="E2373" s="197">
        <v>99.107873569744498</v>
      </c>
    </row>
    <row r="2374" spans="1:5" x14ac:dyDescent="0.25">
      <c r="A2374" s="8">
        <v>1445</v>
      </c>
      <c r="B2374" s="8" t="s">
        <v>3039</v>
      </c>
      <c r="C2374" t="str">
        <f t="shared" si="37"/>
        <v>PMS-Pole1445</v>
      </c>
      <c r="D2374" s="208">
        <v>2.9277416029503698</v>
      </c>
      <c r="E2374" s="197">
        <v>99.107973797837104</v>
      </c>
    </row>
    <row r="2375" spans="1:5" x14ac:dyDescent="0.25">
      <c r="A2375" s="8">
        <v>1444</v>
      </c>
      <c r="B2375" s="8" t="s">
        <v>3039</v>
      </c>
      <c r="C2375" t="str">
        <f t="shared" si="37"/>
        <v>PMS-Pole1444</v>
      </c>
      <c r="D2375" s="208">
        <v>2.9278445532967101</v>
      </c>
      <c r="E2375" s="197">
        <v>99.107988604230997</v>
      </c>
    </row>
    <row r="2376" spans="1:5" x14ac:dyDescent="0.25">
      <c r="A2376" s="8">
        <v>1443</v>
      </c>
      <c r="B2376" s="8" t="s">
        <v>3039</v>
      </c>
      <c r="C2376" t="str">
        <f t="shared" si="37"/>
        <v>PMS-Pole1443</v>
      </c>
      <c r="D2376" s="208">
        <v>2.92802514339111</v>
      </c>
      <c r="E2376" s="197">
        <v>99.108023432556806</v>
      </c>
    </row>
    <row r="2377" spans="1:5" x14ac:dyDescent="0.25">
      <c r="A2377" s="8">
        <v>1442</v>
      </c>
      <c r="B2377" s="8" t="s">
        <v>3039</v>
      </c>
      <c r="C2377" t="str">
        <f t="shared" si="37"/>
        <v>PMS-Pole1442</v>
      </c>
      <c r="D2377" s="208">
        <v>2.9281763788167701</v>
      </c>
      <c r="E2377" s="197">
        <v>99.108044390314802</v>
      </c>
    </row>
    <row r="2378" spans="1:5" x14ac:dyDescent="0.25">
      <c r="A2378" s="8">
        <v>1441</v>
      </c>
      <c r="B2378" s="8" t="s">
        <v>3039</v>
      </c>
      <c r="C2378" t="str">
        <f t="shared" si="37"/>
        <v>PMS-Pole1441</v>
      </c>
      <c r="D2378" s="208">
        <v>2.92833112133399</v>
      </c>
      <c r="E2378" s="197">
        <v>99.108069966040802</v>
      </c>
    </row>
    <row r="2379" spans="1:5" x14ac:dyDescent="0.25">
      <c r="A2379" s="8">
        <v>1440</v>
      </c>
      <c r="B2379" s="8" t="s">
        <v>3039</v>
      </c>
      <c r="C2379" t="str">
        <f t="shared" si="37"/>
        <v>PMS-Pole1440</v>
      </c>
      <c r="D2379" s="208">
        <v>2.9284642420073901</v>
      </c>
      <c r="E2379" s="197">
        <v>99.108092144610296</v>
      </c>
    </row>
    <row r="2380" spans="1:5" x14ac:dyDescent="0.25">
      <c r="A2380" s="8">
        <v>1439</v>
      </c>
      <c r="B2380" s="8" t="s">
        <v>3039</v>
      </c>
      <c r="C2380" t="str">
        <f t="shared" si="37"/>
        <v>PMS-Pole1439</v>
      </c>
      <c r="D2380" s="208">
        <v>2.92858032631149</v>
      </c>
      <c r="E2380" s="197">
        <v>99.108107804193693</v>
      </c>
    </row>
    <row r="2381" spans="1:5" x14ac:dyDescent="0.25">
      <c r="A2381" s="8">
        <v>1438</v>
      </c>
      <c r="B2381" s="8" t="s">
        <v>3039</v>
      </c>
      <c r="C2381" t="str">
        <f t="shared" si="37"/>
        <v>PMS-Pole1438</v>
      </c>
      <c r="D2381" s="208">
        <v>2.9287072516191301</v>
      </c>
      <c r="E2381" s="197">
        <v>99.108125019884994</v>
      </c>
    </row>
    <row r="2382" spans="1:5" x14ac:dyDescent="0.25">
      <c r="A2382" s="8">
        <v>1437</v>
      </c>
      <c r="B2382" s="8" t="s">
        <v>3039</v>
      </c>
      <c r="C2382" t="str">
        <f t="shared" si="37"/>
        <v>PMS-Pole1437</v>
      </c>
      <c r="D2382" s="208">
        <v>2.9288230453647799</v>
      </c>
      <c r="E2382" s="197">
        <v>99.108139411549999</v>
      </c>
    </row>
    <row r="2383" spans="1:5" x14ac:dyDescent="0.25">
      <c r="A2383" s="8">
        <v>1436</v>
      </c>
      <c r="B2383" s="8" t="s">
        <v>3039</v>
      </c>
      <c r="C2383" t="str">
        <f t="shared" si="37"/>
        <v>PMS-Pole1436</v>
      </c>
      <c r="D2383" s="208">
        <v>2.9289455666522</v>
      </c>
      <c r="E2383" s="197">
        <v>99.108153784356105</v>
      </c>
    </row>
    <row r="2384" spans="1:5" x14ac:dyDescent="0.25">
      <c r="A2384" s="8">
        <v>1435</v>
      </c>
      <c r="B2384" s="8" t="s">
        <v>3039</v>
      </c>
      <c r="C2384" t="str">
        <f t="shared" si="37"/>
        <v>PMS-Pole1435</v>
      </c>
      <c r="D2384" s="208">
        <v>2.9290711489516199</v>
      </c>
      <c r="E2384" s="197">
        <v>99.108169093014197</v>
      </c>
    </row>
    <row r="2385" spans="1:5" x14ac:dyDescent="0.25">
      <c r="A2385" s="8">
        <v>1434</v>
      </c>
      <c r="B2385" s="8" t="s">
        <v>3039</v>
      </c>
      <c r="C2385" t="str">
        <f t="shared" si="37"/>
        <v>PMS-Pole1434</v>
      </c>
      <c r="D2385" s="208">
        <v>2.92921095006957</v>
      </c>
      <c r="E2385" s="197">
        <v>99.108186439808605</v>
      </c>
    </row>
    <row r="2386" spans="1:5" x14ac:dyDescent="0.25">
      <c r="A2386" s="8">
        <v>1433</v>
      </c>
      <c r="B2386" s="8" t="s">
        <v>3039</v>
      </c>
      <c r="C2386" t="str">
        <f t="shared" si="37"/>
        <v>PMS-Pole1433</v>
      </c>
      <c r="D2386" s="208">
        <v>2.9293076372367799</v>
      </c>
      <c r="E2386" s="197">
        <v>99.108192993057202</v>
      </c>
    </row>
    <row r="2387" spans="1:5" x14ac:dyDescent="0.25">
      <c r="A2387" s="8">
        <v>1432</v>
      </c>
      <c r="B2387" s="8" t="s">
        <v>3039</v>
      </c>
      <c r="C2387" t="str">
        <f t="shared" si="37"/>
        <v>PMS-Pole1432</v>
      </c>
      <c r="D2387" s="208">
        <v>2.9294385475321998</v>
      </c>
      <c r="E2387" s="197">
        <v>99.108192153416795</v>
      </c>
    </row>
    <row r="2388" spans="1:5" x14ac:dyDescent="0.25">
      <c r="A2388" s="8">
        <v>1431</v>
      </c>
      <c r="B2388" s="8" t="s">
        <v>3039</v>
      </c>
      <c r="C2388" t="str">
        <f t="shared" si="37"/>
        <v>PMS-Pole1431</v>
      </c>
      <c r="D2388" s="208">
        <v>2.9295806328545302</v>
      </c>
      <c r="E2388" s="197">
        <v>99.108200925677494</v>
      </c>
    </row>
    <row r="2389" spans="1:5" x14ac:dyDescent="0.25">
      <c r="A2389" s="8">
        <v>1430</v>
      </c>
      <c r="B2389" s="8" t="s">
        <v>3039</v>
      </c>
      <c r="C2389" t="str">
        <f t="shared" si="37"/>
        <v>PMS-Pole1430</v>
      </c>
      <c r="D2389" s="208">
        <v>2.92970766615848</v>
      </c>
      <c r="E2389" s="197">
        <v>99.108209908699607</v>
      </c>
    </row>
    <row r="2390" spans="1:5" x14ac:dyDescent="0.25">
      <c r="A2390" s="8">
        <v>1429</v>
      </c>
      <c r="B2390" s="8" t="s">
        <v>3039</v>
      </c>
      <c r="C2390" t="str">
        <f t="shared" si="37"/>
        <v>PMS-Pole1429</v>
      </c>
      <c r="D2390" s="208">
        <v>2.92982543863948</v>
      </c>
      <c r="E2390" s="197">
        <v>99.108216532910006</v>
      </c>
    </row>
    <row r="2391" spans="1:5" x14ac:dyDescent="0.25">
      <c r="A2391" s="8">
        <v>1428</v>
      </c>
      <c r="B2391" s="8" t="s">
        <v>3039</v>
      </c>
      <c r="C2391" t="str">
        <f t="shared" si="37"/>
        <v>PMS-Pole1428</v>
      </c>
      <c r="D2391" s="208">
        <v>2.9299524599595799</v>
      </c>
      <c r="E2391" s="197">
        <v>99.1082256067928</v>
      </c>
    </row>
    <row r="2392" spans="1:5" x14ac:dyDescent="0.25">
      <c r="A2392" s="8">
        <v>1427</v>
      </c>
      <c r="B2392" s="8" t="s">
        <v>3039</v>
      </c>
      <c r="C2392" t="str">
        <f t="shared" si="37"/>
        <v>PMS-Pole1427</v>
      </c>
      <c r="D2392" s="208">
        <v>2.9300921429140101</v>
      </c>
      <c r="E2392" s="197">
        <v>99.108237442600299</v>
      </c>
    </row>
    <row r="2393" spans="1:5" x14ac:dyDescent="0.25">
      <c r="A2393" s="8">
        <v>1426</v>
      </c>
      <c r="B2393" s="8" t="s">
        <v>3039</v>
      </c>
      <c r="C2393" t="str">
        <f t="shared" si="37"/>
        <v>PMS-Pole1426</v>
      </c>
      <c r="D2393" s="208">
        <v>2.9302365389088498</v>
      </c>
      <c r="E2393" s="197">
        <v>99.108248267918597</v>
      </c>
    </row>
    <row r="2394" spans="1:5" x14ac:dyDescent="0.25">
      <c r="A2394" s="8">
        <v>1425</v>
      </c>
      <c r="B2394" s="8" t="s">
        <v>3039</v>
      </c>
      <c r="C2394" t="str">
        <f t="shared" si="37"/>
        <v>PMS-Pole1425</v>
      </c>
      <c r="D2394" s="208">
        <v>2.9303736409131398</v>
      </c>
      <c r="E2394" s="197">
        <v>99.108254826614896</v>
      </c>
    </row>
    <row r="2395" spans="1:5" x14ac:dyDescent="0.25">
      <c r="A2395" s="8">
        <v>1424</v>
      </c>
      <c r="B2395" s="8" t="s">
        <v>3039</v>
      </c>
      <c r="C2395" t="str">
        <f t="shared" si="37"/>
        <v>PMS-Pole1424</v>
      </c>
      <c r="D2395" s="208">
        <v>2.93052680420268</v>
      </c>
      <c r="E2395" s="197">
        <v>99.108262952901896</v>
      </c>
    </row>
    <row r="2396" spans="1:5" x14ac:dyDescent="0.25">
      <c r="A2396" s="8">
        <v>1423</v>
      </c>
      <c r="B2396" s="8" t="s">
        <v>3039</v>
      </c>
      <c r="C2396" t="str">
        <f t="shared" si="37"/>
        <v>PMS-Pole1423</v>
      </c>
      <c r="D2396" s="208">
        <v>2.93068384820775</v>
      </c>
      <c r="E2396" s="197">
        <v>99.108278080098898</v>
      </c>
    </row>
    <row r="2397" spans="1:5" x14ac:dyDescent="0.25">
      <c r="A2397" s="8">
        <v>1422</v>
      </c>
      <c r="B2397" s="8" t="s">
        <v>3039</v>
      </c>
      <c r="C2397" t="str">
        <f t="shared" si="37"/>
        <v>PMS-Pole1422</v>
      </c>
      <c r="D2397" s="208">
        <v>2.9308137118110902</v>
      </c>
      <c r="E2397" s="197">
        <v>99.108290898955701</v>
      </c>
    </row>
    <row r="2398" spans="1:5" x14ac:dyDescent="0.25">
      <c r="A2398" s="8">
        <v>1421</v>
      </c>
      <c r="B2398" s="8" t="s">
        <v>3039</v>
      </c>
      <c r="C2398" t="str">
        <f t="shared" si="37"/>
        <v>PMS-Pole1421</v>
      </c>
      <c r="D2398" s="208">
        <v>2.9309426059272701</v>
      </c>
      <c r="E2398" s="197">
        <v>99.108300664152694</v>
      </c>
    </row>
    <row r="2399" spans="1:5" x14ac:dyDescent="0.25">
      <c r="A2399" s="8">
        <v>1420</v>
      </c>
      <c r="B2399" s="8" t="s">
        <v>3039</v>
      </c>
      <c r="C2399" t="str">
        <f t="shared" si="37"/>
        <v>PMS-Pole1420</v>
      </c>
      <c r="D2399" s="208">
        <v>2.93107181022406</v>
      </c>
      <c r="E2399" s="197">
        <v>99.108312556032899</v>
      </c>
    </row>
    <row r="2400" spans="1:5" x14ac:dyDescent="0.25">
      <c r="A2400" s="8">
        <v>1419</v>
      </c>
      <c r="B2400" s="8" t="s">
        <v>3039</v>
      </c>
      <c r="C2400" t="str">
        <f t="shared" si="37"/>
        <v>PMS-Pole1419</v>
      </c>
      <c r="D2400" s="208">
        <v>2.9311601230911402</v>
      </c>
      <c r="E2400" s="197">
        <v>99.108319338755607</v>
      </c>
    </row>
    <row r="2401" spans="1:5" x14ac:dyDescent="0.25">
      <c r="A2401" s="8">
        <v>1418</v>
      </c>
      <c r="B2401" s="8" t="s">
        <v>3039</v>
      </c>
      <c r="C2401" t="str">
        <f t="shared" si="37"/>
        <v>PMS-Pole1418</v>
      </c>
      <c r="D2401" s="208">
        <v>2.9312811143184998</v>
      </c>
      <c r="E2401" s="197">
        <v>99.108333827683097</v>
      </c>
    </row>
    <row r="2402" spans="1:5" x14ac:dyDescent="0.25">
      <c r="A2402" s="8">
        <v>1417</v>
      </c>
      <c r="B2402" s="8" t="s">
        <v>3039</v>
      </c>
      <c r="C2402" t="str">
        <f t="shared" si="37"/>
        <v>PMS-Pole1417</v>
      </c>
      <c r="D2402" s="208">
        <v>2.9314102478867601</v>
      </c>
      <c r="E2402" s="197">
        <v>99.108342881888206</v>
      </c>
    </row>
    <row r="2403" spans="1:5" x14ac:dyDescent="0.25">
      <c r="A2403" s="8">
        <v>1416</v>
      </c>
      <c r="B2403" s="8" t="s">
        <v>3039</v>
      </c>
      <c r="C2403" t="str">
        <f t="shared" si="37"/>
        <v>PMS-Pole1416</v>
      </c>
      <c r="D2403" s="208">
        <v>2.9315187912464</v>
      </c>
      <c r="E2403" s="197">
        <v>99.108346244597897</v>
      </c>
    </row>
    <row r="2404" spans="1:5" x14ac:dyDescent="0.25">
      <c r="A2404" s="8">
        <v>1415</v>
      </c>
      <c r="B2404" s="8" t="s">
        <v>3039</v>
      </c>
      <c r="C2404" t="str">
        <f t="shared" si="37"/>
        <v>PMS-Pole1415</v>
      </c>
      <c r="D2404" s="208">
        <v>2.9316127459719201</v>
      </c>
      <c r="E2404" s="197">
        <v>99.108350482675704</v>
      </c>
    </row>
    <row r="2405" spans="1:5" x14ac:dyDescent="0.25">
      <c r="A2405" s="8">
        <v>1414</v>
      </c>
      <c r="B2405" s="8" t="s">
        <v>3039</v>
      </c>
      <c r="C2405" t="str">
        <f t="shared" si="37"/>
        <v>PMS-Pole1414</v>
      </c>
      <c r="D2405" s="208">
        <v>2.9317905681708298</v>
      </c>
      <c r="E2405" s="197">
        <v>99.108360902128993</v>
      </c>
    </row>
    <row r="2406" spans="1:5" x14ac:dyDescent="0.25">
      <c r="A2406" s="8">
        <v>1413</v>
      </c>
      <c r="B2406" s="8" t="s">
        <v>3039</v>
      </c>
      <c r="C2406" t="str">
        <f t="shared" si="37"/>
        <v>PMS-Pole1413</v>
      </c>
      <c r="D2406" s="208">
        <v>2.9318999886923698</v>
      </c>
      <c r="E2406" s="197">
        <v>99.108365057112806</v>
      </c>
    </row>
    <row r="2407" spans="1:5" x14ac:dyDescent="0.25">
      <c r="A2407" s="8">
        <v>1412</v>
      </c>
      <c r="B2407" s="8" t="s">
        <v>3039</v>
      </c>
      <c r="C2407" t="str">
        <f t="shared" si="37"/>
        <v>PMS-Pole1412</v>
      </c>
      <c r="D2407" s="208">
        <v>2.9320311920465301</v>
      </c>
      <c r="E2407" s="197">
        <v>99.108386078273796</v>
      </c>
    </row>
    <row r="2408" spans="1:5" x14ac:dyDescent="0.25">
      <c r="A2408" s="8">
        <v>1411</v>
      </c>
      <c r="B2408" s="8" t="s">
        <v>3039</v>
      </c>
      <c r="C2408" t="str">
        <f t="shared" si="37"/>
        <v>PMS-Pole1411</v>
      </c>
      <c r="D2408" s="208">
        <v>2.9321675589907499</v>
      </c>
      <c r="E2408" s="197">
        <v>99.1083953931563</v>
      </c>
    </row>
    <row r="2409" spans="1:5" x14ac:dyDescent="0.25">
      <c r="A2409" s="8">
        <v>1410</v>
      </c>
      <c r="B2409" s="8" t="s">
        <v>3039</v>
      </c>
      <c r="C2409" t="str">
        <f t="shared" si="37"/>
        <v>PMS-Pole1410</v>
      </c>
      <c r="D2409" s="208">
        <v>2.9322908489108102</v>
      </c>
      <c r="E2409" s="197">
        <v>99.108390031804305</v>
      </c>
    </row>
    <row r="2410" spans="1:5" x14ac:dyDescent="0.25">
      <c r="A2410" s="8">
        <v>1409</v>
      </c>
      <c r="B2410" s="8" t="s">
        <v>3039</v>
      </c>
      <c r="C2410" t="str">
        <f t="shared" si="37"/>
        <v>PMS-Pole1409</v>
      </c>
      <c r="D2410" s="208">
        <v>2.9324698836554099</v>
      </c>
      <c r="E2410" s="197">
        <v>99.108403732353693</v>
      </c>
    </row>
    <row r="2411" spans="1:5" x14ac:dyDescent="0.25">
      <c r="A2411" s="8">
        <v>1408</v>
      </c>
      <c r="B2411" s="8" t="s">
        <v>3039</v>
      </c>
      <c r="C2411" t="str">
        <f t="shared" si="37"/>
        <v>PMS-Pole1408</v>
      </c>
      <c r="D2411" s="208">
        <v>2.9325508090175401</v>
      </c>
      <c r="E2411" s="197">
        <v>99.108314644578101</v>
      </c>
    </row>
    <row r="2412" spans="1:5" x14ac:dyDescent="0.25">
      <c r="A2412" s="8">
        <v>1407</v>
      </c>
      <c r="B2412" s="8" t="s">
        <v>3039</v>
      </c>
      <c r="C2412" t="str">
        <f t="shared" si="37"/>
        <v>PMS-Pole1407</v>
      </c>
      <c r="D2412" s="208">
        <v>2.9327814967939898</v>
      </c>
      <c r="E2412" s="197">
        <v>99.108294740042695</v>
      </c>
    </row>
    <row r="2413" spans="1:5" x14ac:dyDescent="0.25">
      <c r="A2413" s="8">
        <v>1406</v>
      </c>
      <c r="B2413" s="8" t="s">
        <v>3039</v>
      </c>
      <c r="C2413" t="str">
        <f t="shared" si="37"/>
        <v>PMS-Pole1406</v>
      </c>
      <c r="D2413" s="208">
        <v>2.93300878648818</v>
      </c>
      <c r="E2413" s="197">
        <v>99.108287000188795</v>
      </c>
    </row>
    <row r="2414" spans="1:5" x14ac:dyDescent="0.25">
      <c r="A2414" s="8">
        <v>1405</v>
      </c>
      <c r="B2414" s="8" t="s">
        <v>3039</v>
      </c>
      <c r="C2414" t="str">
        <f t="shared" si="37"/>
        <v>PMS-Pole1405</v>
      </c>
      <c r="D2414" s="208">
        <v>2.9332240576282098</v>
      </c>
      <c r="E2414" s="197">
        <v>99.108282579223399</v>
      </c>
    </row>
    <row r="2415" spans="1:5" x14ac:dyDescent="0.25">
      <c r="A2415" s="8">
        <v>1404</v>
      </c>
      <c r="B2415" s="8" t="s">
        <v>3039</v>
      </c>
      <c r="C2415" t="str">
        <f t="shared" si="37"/>
        <v>PMS-Pole1404</v>
      </c>
      <c r="D2415" s="208">
        <v>2.9333665393356401</v>
      </c>
      <c r="E2415" s="197">
        <v>99.108287688512902</v>
      </c>
    </row>
    <row r="2416" spans="1:5" x14ac:dyDescent="0.25">
      <c r="A2416" s="8">
        <v>1403</v>
      </c>
      <c r="B2416" s="8" t="s">
        <v>3039</v>
      </c>
      <c r="C2416" t="str">
        <f t="shared" si="37"/>
        <v>PMS-Pole1403</v>
      </c>
      <c r="D2416" s="208">
        <v>2.9335423134272798</v>
      </c>
      <c r="E2416" s="197">
        <v>99.1082891755199</v>
      </c>
    </row>
    <row r="2417" spans="1:5" x14ac:dyDescent="0.25">
      <c r="A2417" s="8">
        <v>1402</v>
      </c>
      <c r="B2417" s="8" t="s">
        <v>3039</v>
      </c>
      <c r="C2417" t="str">
        <f t="shared" si="37"/>
        <v>PMS-Pole1402</v>
      </c>
      <c r="D2417" s="208">
        <v>2.93368241313908</v>
      </c>
      <c r="E2417" s="197">
        <v>99.108366307820106</v>
      </c>
    </row>
    <row r="2418" spans="1:5" x14ac:dyDescent="0.25">
      <c r="A2418" s="8">
        <v>1401</v>
      </c>
      <c r="B2418" s="8" t="s">
        <v>3039</v>
      </c>
      <c r="C2418" t="str">
        <f t="shared" si="37"/>
        <v>PMS-Pole1401</v>
      </c>
      <c r="D2418" s="208">
        <v>2.9338316124438801</v>
      </c>
      <c r="E2418" s="197">
        <v>99.108371233129603</v>
      </c>
    </row>
    <row r="2419" spans="1:5" x14ac:dyDescent="0.25">
      <c r="A2419" s="8">
        <v>1400</v>
      </c>
      <c r="B2419" s="8" t="s">
        <v>3039</v>
      </c>
      <c r="C2419" t="str">
        <f t="shared" si="37"/>
        <v>PMS-Pole1400</v>
      </c>
      <c r="D2419" s="208">
        <v>2.9340128718591401</v>
      </c>
      <c r="E2419" s="197">
        <v>99.108376197760194</v>
      </c>
    </row>
    <row r="2420" spans="1:5" x14ac:dyDescent="0.25">
      <c r="A2420" s="8">
        <v>1399</v>
      </c>
      <c r="B2420" s="8" t="s">
        <v>3039</v>
      </c>
      <c r="C2420" t="str">
        <f t="shared" si="37"/>
        <v>PMS-Pole1399</v>
      </c>
      <c r="D2420" s="208">
        <v>2.93417518695883</v>
      </c>
      <c r="E2420" s="197">
        <v>99.108383506985206</v>
      </c>
    </row>
    <row r="2421" spans="1:5" x14ac:dyDescent="0.25">
      <c r="A2421" s="8">
        <v>1398</v>
      </c>
      <c r="B2421" s="8" t="s">
        <v>3039</v>
      </c>
      <c r="C2421" t="str">
        <f t="shared" si="37"/>
        <v>PMS-Pole1398</v>
      </c>
      <c r="D2421" s="208">
        <v>2.9343501736716302</v>
      </c>
      <c r="E2421" s="197">
        <v>99.1083888813057</v>
      </c>
    </row>
    <row r="2422" spans="1:5" x14ac:dyDescent="0.25">
      <c r="A2422" s="8">
        <v>1397</v>
      </c>
      <c r="B2422" s="8" t="s">
        <v>3039</v>
      </c>
      <c r="C2422" t="str">
        <f t="shared" si="37"/>
        <v>PMS-Pole1397</v>
      </c>
      <c r="D2422" s="208">
        <v>2.9345874704750301</v>
      </c>
      <c r="E2422" s="197">
        <v>99.1083964645686</v>
      </c>
    </row>
    <row r="2423" spans="1:5" x14ac:dyDescent="0.25">
      <c r="A2423" s="8">
        <v>1396</v>
      </c>
      <c r="B2423" s="8" t="s">
        <v>3039</v>
      </c>
      <c r="C2423" t="str">
        <f t="shared" si="37"/>
        <v>PMS-Pole1396</v>
      </c>
      <c r="D2423" s="208">
        <v>2.9347920883095302</v>
      </c>
      <c r="E2423" s="197">
        <v>99.108397978593501</v>
      </c>
    </row>
    <row r="2424" spans="1:5" x14ac:dyDescent="0.25">
      <c r="A2424" s="8">
        <v>1395</v>
      </c>
      <c r="B2424" s="8" t="s">
        <v>3039</v>
      </c>
      <c r="C2424" t="str">
        <f t="shared" si="37"/>
        <v>PMS-Pole1395</v>
      </c>
      <c r="D2424" s="208">
        <v>2.9350017623157898</v>
      </c>
      <c r="E2424" s="197">
        <v>99.108406455826596</v>
      </c>
    </row>
    <row r="2425" spans="1:5" x14ac:dyDescent="0.25">
      <c r="A2425" s="8">
        <v>1394</v>
      </c>
      <c r="B2425" s="8" t="s">
        <v>3039</v>
      </c>
      <c r="C2425" t="str">
        <f t="shared" si="37"/>
        <v>PMS-Pole1394</v>
      </c>
      <c r="D2425" s="208">
        <v>2.9351451621663198</v>
      </c>
      <c r="E2425" s="197">
        <v>99.108407805283804</v>
      </c>
    </row>
    <row r="2426" spans="1:5" x14ac:dyDescent="0.25">
      <c r="A2426" s="8">
        <v>1393</v>
      </c>
      <c r="B2426" s="8" t="s">
        <v>3039</v>
      </c>
      <c r="C2426" t="str">
        <f t="shared" si="37"/>
        <v>PMS-Pole1393</v>
      </c>
      <c r="D2426" s="208">
        <v>2.9352771545507301</v>
      </c>
      <c r="E2426" s="197">
        <v>99.108406430141002</v>
      </c>
    </row>
    <row r="2427" spans="1:5" x14ac:dyDescent="0.25">
      <c r="A2427" s="8">
        <v>1392</v>
      </c>
      <c r="B2427" s="8" t="s">
        <v>3039</v>
      </c>
      <c r="C2427" t="str">
        <f t="shared" si="37"/>
        <v>PMS-Pole1392</v>
      </c>
      <c r="D2427" s="208">
        <v>2.93541959188176</v>
      </c>
      <c r="E2427" s="197">
        <v>99.108397793222295</v>
      </c>
    </row>
    <row r="2428" spans="1:5" x14ac:dyDescent="0.25">
      <c r="A2428" s="8">
        <v>1391</v>
      </c>
      <c r="B2428" s="8" t="s">
        <v>3039</v>
      </c>
      <c r="C2428" t="str">
        <f t="shared" si="37"/>
        <v>PMS-Pole1391</v>
      </c>
      <c r="D2428" s="208">
        <v>2.9356128928368501</v>
      </c>
      <c r="E2428" s="197">
        <v>99.108411755461802</v>
      </c>
    </row>
    <row r="2429" spans="1:5" x14ac:dyDescent="0.25">
      <c r="A2429" s="8">
        <v>1390</v>
      </c>
      <c r="B2429" s="8" t="s">
        <v>3039</v>
      </c>
      <c r="C2429" t="str">
        <f t="shared" si="37"/>
        <v>PMS-Pole1390</v>
      </c>
      <c r="D2429" s="208">
        <v>2.9356924737072401</v>
      </c>
      <c r="E2429" s="197">
        <v>99.108387078509494</v>
      </c>
    </row>
    <row r="2430" spans="1:5" x14ac:dyDescent="0.25">
      <c r="A2430" s="8">
        <v>1389</v>
      </c>
      <c r="B2430" s="8" t="s">
        <v>3039</v>
      </c>
      <c r="C2430" t="str">
        <f t="shared" si="37"/>
        <v>PMS-Pole1389</v>
      </c>
      <c r="D2430" s="208">
        <v>2.9358644420623699</v>
      </c>
      <c r="E2430" s="197">
        <v>99.108379193458603</v>
      </c>
    </row>
    <row r="2431" spans="1:5" x14ac:dyDescent="0.25">
      <c r="A2431" s="8">
        <v>1388</v>
      </c>
      <c r="B2431" s="8" t="s">
        <v>3039</v>
      </c>
      <c r="C2431" t="str">
        <f t="shared" si="37"/>
        <v>PMS-Pole1388</v>
      </c>
      <c r="D2431" s="208">
        <v>2.93599467798879</v>
      </c>
      <c r="E2431" s="197">
        <v>99.108382088107504</v>
      </c>
    </row>
    <row r="2432" spans="1:5" x14ac:dyDescent="0.25">
      <c r="A2432" s="8">
        <v>1387</v>
      </c>
      <c r="B2432" s="8" t="s">
        <v>3039</v>
      </c>
      <c r="C2432" t="str">
        <f t="shared" si="37"/>
        <v>PMS-Pole1387</v>
      </c>
      <c r="D2432" s="208">
        <v>2.93613438422698</v>
      </c>
      <c r="E2432" s="197">
        <v>99.108374281542595</v>
      </c>
    </row>
    <row r="2433" spans="1:5" x14ac:dyDescent="0.25">
      <c r="A2433" s="8">
        <v>1386</v>
      </c>
      <c r="B2433" s="8" t="s">
        <v>3039</v>
      </c>
      <c r="C2433" t="str">
        <f t="shared" si="37"/>
        <v>PMS-Pole1386</v>
      </c>
      <c r="D2433" s="208">
        <v>2.9362745581838801</v>
      </c>
      <c r="E2433" s="197">
        <v>99.108367835189</v>
      </c>
    </row>
    <row r="2434" spans="1:5" x14ac:dyDescent="0.25">
      <c r="A2434" s="8">
        <v>1385</v>
      </c>
      <c r="B2434" s="8" t="s">
        <v>3039</v>
      </c>
      <c r="C2434" t="str">
        <f t="shared" ref="C2434:C2497" si="38">B2434 &amp; "-Pole" &amp; A2434</f>
        <v>PMS-Pole1385</v>
      </c>
      <c r="D2434" s="208">
        <v>2.9364209621808</v>
      </c>
      <c r="E2434" s="197">
        <v>99.1083651198214</v>
      </c>
    </row>
    <row r="2435" spans="1:5" x14ac:dyDescent="0.25">
      <c r="A2435" s="8">
        <v>1384</v>
      </c>
      <c r="B2435" s="8" t="s">
        <v>3039</v>
      </c>
      <c r="C2435" t="str">
        <f t="shared" si="38"/>
        <v>PMS-Pole1384</v>
      </c>
      <c r="D2435" s="208">
        <v>2.9366161797110499</v>
      </c>
      <c r="E2435" s="197">
        <v>99.108352023356701</v>
      </c>
    </row>
    <row r="2436" spans="1:5" x14ac:dyDescent="0.25">
      <c r="A2436" s="8">
        <v>1383</v>
      </c>
      <c r="B2436" s="8" t="s">
        <v>3039</v>
      </c>
      <c r="C2436" t="str">
        <f t="shared" si="38"/>
        <v>PMS-Pole1383</v>
      </c>
      <c r="D2436" s="208">
        <v>2.9368055428972002</v>
      </c>
      <c r="E2436" s="197">
        <v>99.108343734742405</v>
      </c>
    </row>
    <row r="2437" spans="1:5" x14ac:dyDescent="0.25">
      <c r="A2437" s="8">
        <v>1382</v>
      </c>
      <c r="B2437" s="8" t="s">
        <v>3039</v>
      </c>
      <c r="C2437" t="str">
        <f t="shared" si="38"/>
        <v>PMS-Pole1382</v>
      </c>
      <c r="D2437" s="208">
        <v>2.9369850872288299</v>
      </c>
      <c r="E2437" s="197">
        <v>99.108339562658202</v>
      </c>
    </row>
    <row r="2438" spans="1:5" x14ac:dyDescent="0.25">
      <c r="A2438" s="8">
        <v>1381</v>
      </c>
      <c r="B2438" s="8" t="s">
        <v>3039</v>
      </c>
      <c r="C2438" t="str">
        <f t="shared" si="38"/>
        <v>PMS-Pole1381</v>
      </c>
      <c r="D2438" s="208">
        <v>2.93714192798239</v>
      </c>
      <c r="E2438" s="197">
        <v>99.108344699308404</v>
      </c>
    </row>
    <row r="2439" spans="1:5" x14ac:dyDescent="0.25">
      <c r="A2439" s="8">
        <v>1380</v>
      </c>
      <c r="B2439" s="8" t="s">
        <v>3039</v>
      </c>
      <c r="C2439" t="str">
        <f t="shared" si="38"/>
        <v>PMS-Pole1380</v>
      </c>
      <c r="D2439" s="208">
        <v>2.9372283342019099</v>
      </c>
      <c r="E2439" s="197">
        <v>99.108373991252506</v>
      </c>
    </row>
    <row r="2440" spans="1:5" x14ac:dyDescent="0.25">
      <c r="A2440" s="8">
        <v>1379</v>
      </c>
      <c r="B2440" s="8" t="s">
        <v>3039</v>
      </c>
      <c r="C2440" t="str">
        <f t="shared" si="38"/>
        <v>PMS-Pole1379</v>
      </c>
      <c r="D2440" s="208">
        <v>2.9373086346427302</v>
      </c>
      <c r="E2440" s="197">
        <v>99.108432077260005</v>
      </c>
    </row>
    <row r="2441" spans="1:5" x14ac:dyDescent="0.25">
      <c r="A2441" s="8">
        <v>1378</v>
      </c>
      <c r="B2441" s="8" t="s">
        <v>3039</v>
      </c>
      <c r="C2441" t="str">
        <f t="shared" si="38"/>
        <v>PMS-Pole1378</v>
      </c>
      <c r="D2441" s="208">
        <v>2.93741490235867</v>
      </c>
      <c r="E2441" s="197">
        <v>99.108513661327706</v>
      </c>
    </row>
    <row r="2442" spans="1:5" x14ac:dyDescent="0.25">
      <c r="A2442" s="8">
        <v>1377</v>
      </c>
      <c r="B2442" s="8" t="s">
        <v>3039</v>
      </c>
      <c r="C2442" t="str">
        <f t="shared" si="38"/>
        <v>PMS-Pole1377</v>
      </c>
      <c r="D2442" s="208">
        <v>2.9375418899321901</v>
      </c>
      <c r="E2442" s="197">
        <v>99.108611731266606</v>
      </c>
    </row>
    <row r="2443" spans="1:5" x14ac:dyDescent="0.25">
      <c r="A2443" s="8">
        <v>1376</v>
      </c>
      <c r="B2443" s="8" t="s">
        <v>3039</v>
      </c>
      <c r="C2443" t="str">
        <f t="shared" si="38"/>
        <v>PMS-Pole1376</v>
      </c>
      <c r="D2443" s="208">
        <v>2.9376939818210799</v>
      </c>
      <c r="E2443" s="197">
        <v>99.108707531288204</v>
      </c>
    </row>
    <row r="2444" spans="1:5" x14ac:dyDescent="0.25">
      <c r="A2444" s="8">
        <v>1375</v>
      </c>
      <c r="B2444" s="8" t="s">
        <v>3039</v>
      </c>
      <c r="C2444" t="str">
        <f t="shared" si="38"/>
        <v>PMS-Pole1375</v>
      </c>
      <c r="D2444" s="208">
        <v>2.93781988650748</v>
      </c>
      <c r="E2444" s="197">
        <v>99.108782557401696</v>
      </c>
    </row>
    <row r="2445" spans="1:5" x14ac:dyDescent="0.25">
      <c r="A2445" s="8">
        <v>1374</v>
      </c>
      <c r="B2445" s="8" t="s">
        <v>3039</v>
      </c>
      <c r="C2445" t="str">
        <f t="shared" si="38"/>
        <v>PMS-Pole1374</v>
      </c>
      <c r="D2445" s="208">
        <v>2.9379655862605398</v>
      </c>
      <c r="E2445" s="197">
        <v>99.108850894706407</v>
      </c>
    </row>
    <row r="2446" spans="1:5" x14ac:dyDescent="0.25">
      <c r="A2446" s="8">
        <v>1373</v>
      </c>
      <c r="B2446" s="8" t="s">
        <v>3039</v>
      </c>
      <c r="C2446" t="str">
        <f t="shared" si="38"/>
        <v>PMS-Pole1373</v>
      </c>
      <c r="D2446" s="208">
        <v>2.9381148396039798</v>
      </c>
      <c r="E2446" s="197">
        <v>99.108953171804103</v>
      </c>
    </row>
    <row r="2447" spans="1:5" x14ac:dyDescent="0.25">
      <c r="A2447" s="8">
        <v>1372</v>
      </c>
      <c r="B2447" s="8" t="s">
        <v>3039</v>
      </c>
      <c r="C2447" t="str">
        <f t="shared" si="38"/>
        <v>PMS-Pole1372</v>
      </c>
      <c r="D2447" s="208">
        <v>2.9382519497909798</v>
      </c>
      <c r="E2447" s="197">
        <v>99.109047901084907</v>
      </c>
    </row>
    <row r="2448" spans="1:5" x14ac:dyDescent="0.25">
      <c r="A2448" s="8">
        <v>1371</v>
      </c>
      <c r="B2448" s="8" t="s">
        <v>3039</v>
      </c>
      <c r="C2448" t="str">
        <f t="shared" si="38"/>
        <v>PMS-Pole1371</v>
      </c>
      <c r="D2448" s="208">
        <v>2.9383877447388702</v>
      </c>
      <c r="E2448" s="197">
        <v>99.109143675466399</v>
      </c>
    </row>
    <row r="2449" spans="1:5" x14ac:dyDescent="0.25">
      <c r="A2449" s="8">
        <v>1370</v>
      </c>
      <c r="B2449" s="8" t="s">
        <v>3039</v>
      </c>
      <c r="C2449" t="str">
        <f t="shared" si="38"/>
        <v>PMS-Pole1370</v>
      </c>
      <c r="D2449" s="208">
        <v>2.9384969646564998</v>
      </c>
      <c r="E2449" s="197">
        <v>99.109225053315896</v>
      </c>
    </row>
    <row r="2450" spans="1:5" x14ac:dyDescent="0.25">
      <c r="A2450" s="8">
        <v>1369</v>
      </c>
      <c r="B2450" s="8" t="s">
        <v>3039</v>
      </c>
      <c r="C2450" t="str">
        <f t="shared" si="38"/>
        <v>PMS-Pole1369</v>
      </c>
      <c r="D2450" s="208">
        <v>2.9386098249673198</v>
      </c>
      <c r="E2450" s="197">
        <v>99.109304905276204</v>
      </c>
    </row>
    <row r="2451" spans="1:5" x14ac:dyDescent="0.25">
      <c r="A2451" s="8">
        <v>1368</v>
      </c>
      <c r="B2451" s="8" t="s">
        <v>3039</v>
      </c>
      <c r="C2451" t="str">
        <f t="shared" si="38"/>
        <v>PMS-Pole1368</v>
      </c>
      <c r="D2451" s="208">
        <v>2.9387487900506502</v>
      </c>
      <c r="E2451" s="197">
        <v>99.109408710656993</v>
      </c>
    </row>
    <row r="2452" spans="1:5" x14ac:dyDescent="0.25">
      <c r="A2452" s="8">
        <v>1367</v>
      </c>
      <c r="B2452" s="8" t="s">
        <v>3039</v>
      </c>
      <c r="C2452" t="str">
        <f t="shared" si="38"/>
        <v>PMS-Pole1367</v>
      </c>
      <c r="D2452" s="208">
        <v>2.93892261449749</v>
      </c>
      <c r="E2452" s="197">
        <v>99.109558371115398</v>
      </c>
    </row>
    <row r="2453" spans="1:5" x14ac:dyDescent="0.25">
      <c r="A2453" s="8">
        <v>1366</v>
      </c>
      <c r="B2453" s="8" t="s">
        <v>3039</v>
      </c>
      <c r="C2453" t="str">
        <f t="shared" si="38"/>
        <v>PMS-Pole1366</v>
      </c>
      <c r="D2453" s="208">
        <v>2.93908084274356</v>
      </c>
      <c r="E2453" s="197">
        <v>99.109694849710706</v>
      </c>
    </row>
    <row r="2454" spans="1:5" x14ac:dyDescent="0.25">
      <c r="A2454" s="8">
        <v>1365</v>
      </c>
      <c r="B2454" s="8" t="s">
        <v>3039</v>
      </c>
      <c r="C2454" t="str">
        <f t="shared" si="38"/>
        <v>PMS-Pole1365</v>
      </c>
      <c r="D2454" s="208">
        <v>2.9392430381171799</v>
      </c>
      <c r="E2454" s="197">
        <v>99.109804690792402</v>
      </c>
    </row>
    <row r="2455" spans="1:5" x14ac:dyDescent="0.25">
      <c r="A2455" s="8">
        <v>1364</v>
      </c>
      <c r="B2455" s="8" t="s">
        <v>3039</v>
      </c>
      <c r="C2455" t="str">
        <f t="shared" si="38"/>
        <v>PMS-Pole1364</v>
      </c>
      <c r="D2455" s="208">
        <v>2.9394973096902799</v>
      </c>
      <c r="E2455" s="197">
        <v>99.109910525333802</v>
      </c>
    </row>
    <row r="2456" spans="1:5" x14ac:dyDescent="0.25">
      <c r="A2456" s="8">
        <v>1363</v>
      </c>
      <c r="B2456" s="8" t="s">
        <v>3039</v>
      </c>
      <c r="C2456" t="str">
        <f t="shared" si="38"/>
        <v>PMS-Pole1363</v>
      </c>
      <c r="D2456" s="208">
        <v>2.9396717978511702</v>
      </c>
      <c r="E2456" s="197">
        <v>99.109989024614705</v>
      </c>
    </row>
    <row r="2457" spans="1:5" x14ac:dyDescent="0.25">
      <c r="A2457" s="8">
        <v>1362</v>
      </c>
      <c r="B2457" s="8" t="s">
        <v>3039</v>
      </c>
      <c r="C2457" t="str">
        <f t="shared" si="38"/>
        <v>PMS-Pole1362</v>
      </c>
      <c r="D2457" s="208">
        <v>2.9398396304300101</v>
      </c>
      <c r="E2457" s="197">
        <v>99.110048062595197</v>
      </c>
    </row>
    <row r="2458" spans="1:5" x14ac:dyDescent="0.25">
      <c r="A2458" s="8">
        <v>1361</v>
      </c>
      <c r="B2458" s="8" t="s">
        <v>3039</v>
      </c>
      <c r="C2458" t="str">
        <f t="shared" si="38"/>
        <v>PMS-Pole1361</v>
      </c>
      <c r="D2458" s="208">
        <v>2.9399655266117599</v>
      </c>
      <c r="E2458" s="197">
        <v>99.110107889399004</v>
      </c>
    </row>
    <row r="2459" spans="1:5" x14ac:dyDescent="0.25">
      <c r="A2459" s="8">
        <v>1360</v>
      </c>
      <c r="B2459" s="8" t="s">
        <v>3039</v>
      </c>
      <c r="C2459" t="str">
        <f t="shared" si="38"/>
        <v>PMS-Pole1360</v>
      </c>
      <c r="D2459" s="208">
        <v>2.9400590699438198</v>
      </c>
      <c r="E2459" s="197">
        <v>99.1101533847105</v>
      </c>
    </row>
    <row r="2460" spans="1:5" x14ac:dyDescent="0.25">
      <c r="A2460" s="8">
        <v>1359</v>
      </c>
      <c r="B2460" s="8" t="s">
        <v>3039</v>
      </c>
      <c r="C2460" t="str">
        <f t="shared" si="38"/>
        <v>PMS-Pole1359</v>
      </c>
      <c r="D2460" s="208">
        <v>2.9401353074730299</v>
      </c>
      <c r="E2460" s="197">
        <v>99.110234096359903</v>
      </c>
    </row>
    <row r="2461" spans="1:5" x14ac:dyDescent="0.25">
      <c r="A2461" s="8">
        <v>1358</v>
      </c>
      <c r="B2461" s="8" t="s">
        <v>3039</v>
      </c>
      <c r="C2461" t="str">
        <f t="shared" si="38"/>
        <v>PMS-Pole1358</v>
      </c>
      <c r="D2461" s="208">
        <v>2.9401972743124398</v>
      </c>
      <c r="E2461" s="197">
        <v>99.110362275214598</v>
      </c>
    </row>
    <row r="2462" spans="1:5" x14ac:dyDescent="0.25">
      <c r="A2462" s="8">
        <v>1357</v>
      </c>
      <c r="B2462" s="8" t="s">
        <v>3039</v>
      </c>
      <c r="C2462" t="str">
        <f t="shared" si="38"/>
        <v>PMS-Pole1357</v>
      </c>
      <c r="D2462" s="208">
        <v>2.94026987398016</v>
      </c>
      <c r="E2462" s="197">
        <v>99.110529474066993</v>
      </c>
    </row>
    <row r="2463" spans="1:5" x14ac:dyDescent="0.25">
      <c r="A2463" s="8">
        <v>1356</v>
      </c>
      <c r="B2463" s="8" t="s">
        <v>3039</v>
      </c>
      <c r="C2463" t="str">
        <f t="shared" si="38"/>
        <v>PMS-Pole1356</v>
      </c>
      <c r="D2463" s="208">
        <v>2.9403364659612699</v>
      </c>
      <c r="E2463" s="197">
        <v>99.110662857028899</v>
      </c>
    </row>
    <row r="2464" spans="1:5" x14ac:dyDescent="0.25">
      <c r="A2464" s="8">
        <v>1355</v>
      </c>
      <c r="B2464" s="8" t="s">
        <v>3039</v>
      </c>
      <c r="C2464" t="str">
        <f t="shared" si="38"/>
        <v>PMS-Pole1355</v>
      </c>
      <c r="D2464" s="208">
        <v>2.9404145989271502</v>
      </c>
      <c r="E2464" s="197">
        <v>99.110827414246401</v>
      </c>
    </row>
    <row r="2465" spans="1:5" x14ac:dyDescent="0.25">
      <c r="A2465" s="8">
        <v>1354</v>
      </c>
      <c r="B2465" s="8" t="s">
        <v>3039</v>
      </c>
      <c r="C2465" t="str">
        <f t="shared" si="38"/>
        <v>PMS-Pole1354</v>
      </c>
      <c r="D2465" s="208">
        <v>2.94055862891874</v>
      </c>
      <c r="E2465" s="197">
        <v>99.1110700976174</v>
      </c>
    </row>
    <row r="2466" spans="1:5" x14ac:dyDescent="0.25">
      <c r="A2466" s="8">
        <v>1353</v>
      </c>
      <c r="B2466" s="8" t="s">
        <v>3039</v>
      </c>
      <c r="C2466" t="str">
        <f t="shared" si="38"/>
        <v>PMS-Pole1353</v>
      </c>
      <c r="D2466" s="208">
        <v>2.94065937218949</v>
      </c>
      <c r="E2466" s="197">
        <v>99.111237652301497</v>
      </c>
    </row>
    <row r="2467" spans="1:5" x14ac:dyDescent="0.25">
      <c r="A2467" s="8">
        <v>1352</v>
      </c>
      <c r="B2467" s="8" t="s">
        <v>3039</v>
      </c>
      <c r="C2467" t="str">
        <f t="shared" si="38"/>
        <v>PMS-Pole1352</v>
      </c>
      <c r="D2467" s="208">
        <v>2.9407818827376202</v>
      </c>
      <c r="E2467" s="197">
        <v>99.111440645386907</v>
      </c>
    </row>
    <row r="2468" spans="1:5" x14ac:dyDescent="0.25">
      <c r="A2468" s="8">
        <v>1351</v>
      </c>
      <c r="B2468" s="8" t="s">
        <v>3039</v>
      </c>
      <c r="C2468" t="str">
        <f t="shared" si="38"/>
        <v>PMS-Pole1351</v>
      </c>
      <c r="D2468" s="208">
        <v>2.9408732285266801</v>
      </c>
      <c r="E2468" s="197">
        <v>99.111612811730794</v>
      </c>
    </row>
    <row r="2469" spans="1:5" x14ac:dyDescent="0.25">
      <c r="A2469" s="8">
        <v>1350</v>
      </c>
      <c r="B2469" s="8" t="s">
        <v>3039</v>
      </c>
      <c r="C2469" t="str">
        <f t="shared" si="38"/>
        <v>PMS-Pole1350</v>
      </c>
      <c r="D2469" s="208">
        <v>2.94097483529954</v>
      </c>
      <c r="E2469" s="197">
        <v>99.111788343519606</v>
      </c>
    </row>
    <row r="2470" spans="1:5" x14ac:dyDescent="0.25">
      <c r="A2470" s="8">
        <v>1349</v>
      </c>
      <c r="B2470" s="8" t="s">
        <v>3039</v>
      </c>
      <c r="C2470" t="str">
        <f t="shared" si="38"/>
        <v>PMS-Pole1349</v>
      </c>
      <c r="D2470" s="208">
        <v>2.9411126613269398</v>
      </c>
      <c r="E2470" s="197">
        <v>99.112013068973496</v>
      </c>
    </row>
    <row r="2471" spans="1:5" x14ac:dyDescent="0.25">
      <c r="A2471" s="8">
        <v>1348</v>
      </c>
      <c r="B2471" s="8" t="s">
        <v>3039</v>
      </c>
      <c r="C2471" t="str">
        <f t="shared" si="38"/>
        <v>PMS-Pole1348</v>
      </c>
      <c r="D2471" s="208">
        <v>2.9412082955794001</v>
      </c>
      <c r="E2471" s="197">
        <v>99.112176958941703</v>
      </c>
    </row>
    <row r="2472" spans="1:5" x14ac:dyDescent="0.25">
      <c r="A2472" s="8">
        <v>1347</v>
      </c>
      <c r="B2472" s="8" t="s">
        <v>3039</v>
      </c>
      <c r="C2472" t="str">
        <f t="shared" si="38"/>
        <v>PMS-Pole1347</v>
      </c>
      <c r="D2472" s="208">
        <v>2.94131885974492</v>
      </c>
      <c r="E2472" s="197">
        <v>99.112414324974495</v>
      </c>
    </row>
    <row r="2473" spans="1:5" x14ac:dyDescent="0.25">
      <c r="A2473" s="8">
        <v>1346</v>
      </c>
      <c r="B2473" s="8" t="s">
        <v>3039</v>
      </c>
      <c r="C2473" t="str">
        <f t="shared" si="38"/>
        <v>PMS-Pole1346</v>
      </c>
      <c r="D2473" s="208">
        <v>2.9414409192984099</v>
      </c>
      <c r="E2473" s="197">
        <v>99.112688205631898</v>
      </c>
    </row>
    <row r="2474" spans="1:5" x14ac:dyDescent="0.25">
      <c r="A2474" s="8">
        <v>1345</v>
      </c>
      <c r="B2474" s="8" t="s">
        <v>3039</v>
      </c>
      <c r="C2474" t="str">
        <f t="shared" si="38"/>
        <v>PMS-Pole1345</v>
      </c>
      <c r="D2474" s="208">
        <v>2.9415293285343602</v>
      </c>
      <c r="E2474" s="197">
        <v>99.112879390019401</v>
      </c>
    </row>
    <row r="2475" spans="1:5" x14ac:dyDescent="0.25">
      <c r="A2475" s="8">
        <v>1344</v>
      </c>
      <c r="B2475" s="8" t="s">
        <v>3039</v>
      </c>
      <c r="C2475" t="str">
        <f t="shared" si="38"/>
        <v>PMS-Pole1344</v>
      </c>
      <c r="D2475" s="208">
        <v>2.9415828517905598</v>
      </c>
      <c r="E2475" s="197">
        <v>99.113083442353698</v>
      </c>
    </row>
    <row r="2476" spans="1:5" x14ac:dyDescent="0.25">
      <c r="A2476" s="8">
        <v>1343</v>
      </c>
      <c r="B2476" s="8" t="s">
        <v>3039</v>
      </c>
      <c r="C2476" t="str">
        <f t="shared" si="38"/>
        <v>PMS-Pole1343</v>
      </c>
      <c r="D2476" s="208">
        <v>2.9416248554998901</v>
      </c>
      <c r="E2476" s="197">
        <v>99.113298891348094</v>
      </c>
    </row>
    <row r="2477" spans="1:5" x14ac:dyDescent="0.25">
      <c r="A2477" s="8">
        <v>1342</v>
      </c>
      <c r="B2477" s="8" t="s">
        <v>3039</v>
      </c>
      <c r="C2477" t="str">
        <f t="shared" si="38"/>
        <v>PMS-Pole1342</v>
      </c>
      <c r="D2477" s="208">
        <v>2.9416929590093699</v>
      </c>
      <c r="E2477" s="197">
        <v>99.113310205970905</v>
      </c>
    </row>
    <row r="2478" spans="1:5" x14ac:dyDescent="0.25">
      <c r="A2478" s="8">
        <v>1341</v>
      </c>
      <c r="B2478" s="8" t="s">
        <v>3039</v>
      </c>
      <c r="C2478" t="str">
        <f t="shared" si="38"/>
        <v>PMS-Pole1341</v>
      </c>
      <c r="D2478" s="208">
        <v>2.9417447603478002</v>
      </c>
      <c r="E2478" s="197">
        <v>99.113552994498505</v>
      </c>
    </row>
    <row r="2479" spans="1:5" x14ac:dyDescent="0.25">
      <c r="A2479" s="8">
        <v>1340</v>
      </c>
      <c r="B2479" s="8" t="s">
        <v>3039</v>
      </c>
      <c r="C2479" t="str">
        <f t="shared" si="38"/>
        <v>PMS-Pole1340</v>
      </c>
      <c r="D2479" s="208">
        <v>2.9418164667990299</v>
      </c>
      <c r="E2479" s="197">
        <v>99.113755895848001</v>
      </c>
    </row>
    <row r="2480" spans="1:5" x14ac:dyDescent="0.25">
      <c r="A2480" s="8">
        <v>1339</v>
      </c>
      <c r="B2480" s="8" t="s">
        <v>3039</v>
      </c>
      <c r="C2480" t="str">
        <f t="shared" si="38"/>
        <v>PMS-Pole1339</v>
      </c>
      <c r="D2480" s="208">
        <v>2.9419430312529098</v>
      </c>
      <c r="E2480" s="197">
        <v>99.113956147213997</v>
      </c>
    </row>
    <row r="2481" spans="1:5" x14ac:dyDescent="0.25">
      <c r="A2481" s="8">
        <v>1338</v>
      </c>
      <c r="B2481" s="8" t="s">
        <v>3039</v>
      </c>
      <c r="C2481" t="str">
        <f t="shared" si="38"/>
        <v>PMS-Pole1338</v>
      </c>
      <c r="D2481" s="208">
        <v>2.9420588001156802</v>
      </c>
      <c r="E2481" s="197">
        <v>99.114131416153796</v>
      </c>
    </row>
    <row r="2482" spans="1:5" x14ac:dyDescent="0.25">
      <c r="A2482" s="8">
        <v>1337</v>
      </c>
      <c r="B2482" s="8" t="s">
        <v>3039</v>
      </c>
      <c r="C2482" t="str">
        <f t="shared" si="38"/>
        <v>PMS-Pole1337</v>
      </c>
      <c r="D2482" s="208">
        <v>2.9421763162918499</v>
      </c>
      <c r="E2482" s="197">
        <v>99.114230759470999</v>
      </c>
    </row>
    <row r="2483" spans="1:5" x14ac:dyDescent="0.25">
      <c r="A2483" s="8">
        <v>1336</v>
      </c>
      <c r="B2483" s="8" t="s">
        <v>3039</v>
      </c>
      <c r="C2483" t="str">
        <f t="shared" si="38"/>
        <v>PMS-Pole1336</v>
      </c>
      <c r="D2483" s="208">
        <v>2.9422846455772298</v>
      </c>
      <c r="E2483" s="197">
        <v>99.114278045429302</v>
      </c>
    </row>
    <row r="2484" spans="1:5" x14ac:dyDescent="0.25">
      <c r="A2484" s="8">
        <v>1335</v>
      </c>
      <c r="B2484" s="8" t="s">
        <v>3039</v>
      </c>
      <c r="C2484" t="str">
        <f t="shared" si="38"/>
        <v>PMS-Pole1335</v>
      </c>
      <c r="D2484" s="208">
        <v>2.9423107452041002</v>
      </c>
      <c r="E2484" s="197">
        <v>99.114369356096702</v>
      </c>
    </row>
    <row r="2485" spans="1:5" x14ac:dyDescent="0.25">
      <c r="A2485" s="8">
        <v>1334</v>
      </c>
      <c r="B2485" s="8" t="s">
        <v>3039</v>
      </c>
      <c r="C2485" t="str">
        <f t="shared" si="38"/>
        <v>PMS-Pole1334</v>
      </c>
      <c r="D2485" s="208">
        <v>2.9424260376400202</v>
      </c>
      <c r="E2485" s="197">
        <v>99.114439440196804</v>
      </c>
    </row>
    <row r="2486" spans="1:5" x14ac:dyDescent="0.25">
      <c r="A2486" s="8">
        <v>1333</v>
      </c>
      <c r="B2486" s="8" t="s">
        <v>3039</v>
      </c>
      <c r="C2486" t="str">
        <f t="shared" si="38"/>
        <v>PMS-Pole1333</v>
      </c>
      <c r="D2486" s="208">
        <v>2.9425309171578302</v>
      </c>
      <c r="E2486" s="197">
        <v>99.114536117608793</v>
      </c>
    </row>
    <row r="2487" spans="1:5" x14ac:dyDescent="0.25">
      <c r="A2487" s="8">
        <v>1332</v>
      </c>
      <c r="B2487" s="8" t="s">
        <v>3039</v>
      </c>
      <c r="C2487" t="str">
        <f t="shared" si="38"/>
        <v>PMS-Pole1332</v>
      </c>
      <c r="D2487" s="208">
        <v>2.9425845124304302</v>
      </c>
      <c r="E2487" s="197">
        <v>99.114659972958705</v>
      </c>
    </row>
    <row r="2488" spans="1:5" x14ac:dyDescent="0.25">
      <c r="A2488" s="8">
        <v>1331</v>
      </c>
      <c r="B2488" s="8" t="s">
        <v>3039</v>
      </c>
      <c r="C2488" t="str">
        <f t="shared" si="38"/>
        <v>PMS-Pole1331</v>
      </c>
      <c r="D2488" s="208">
        <v>2.9426031877965699</v>
      </c>
      <c r="E2488" s="197">
        <v>99.114928744032198</v>
      </c>
    </row>
    <row r="2489" spans="1:5" x14ac:dyDescent="0.25">
      <c r="A2489" s="8">
        <v>1330</v>
      </c>
      <c r="B2489" s="8" t="s">
        <v>3039</v>
      </c>
      <c r="C2489" t="str">
        <f t="shared" si="38"/>
        <v>PMS-Pole1330</v>
      </c>
      <c r="D2489" s="208">
        <v>2.9426252585439898</v>
      </c>
      <c r="E2489" s="197">
        <v>99.115142394385003</v>
      </c>
    </row>
    <row r="2490" spans="1:5" x14ac:dyDescent="0.25">
      <c r="A2490" s="8">
        <v>1329</v>
      </c>
      <c r="B2490" s="8" t="s">
        <v>3039</v>
      </c>
      <c r="C2490" t="str">
        <f t="shared" si="38"/>
        <v>PMS-Pole1329</v>
      </c>
      <c r="D2490" s="208">
        <v>2.94263488656195</v>
      </c>
      <c r="E2490" s="197">
        <v>99.115347957762907</v>
      </c>
    </row>
    <row r="2491" spans="1:5" x14ac:dyDescent="0.25">
      <c r="A2491" s="8">
        <v>1328</v>
      </c>
      <c r="B2491" s="8" t="s">
        <v>3039</v>
      </c>
      <c r="C2491" t="str">
        <f t="shared" si="38"/>
        <v>PMS-Pole1328</v>
      </c>
      <c r="D2491" s="208">
        <v>2.9426861914109499</v>
      </c>
      <c r="E2491" s="197">
        <v>99.115541621731296</v>
      </c>
    </row>
    <row r="2492" spans="1:5" x14ac:dyDescent="0.25">
      <c r="A2492" s="8">
        <v>1327</v>
      </c>
      <c r="B2492" s="8" t="s">
        <v>3039</v>
      </c>
      <c r="C2492" t="str">
        <f t="shared" si="38"/>
        <v>PMS-Pole1327</v>
      </c>
      <c r="D2492" s="208">
        <v>2.94271596499292</v>
      </c>
      <c r="E2492" s="197">
        <v>99.115716178698307</v>
      </c>
    </row>
    <row r="2493" spans="1:5" x14ac:dyDescent="0.25">
      <c r="A2493" s="8">
        <v>1326</v>
      </c>
      <c r="B2493" s="8" t="s">
        <v>3039</v>
      </c>
      <c r="C2493" t="str">
        <f t="shared" si="38"/>
        <v>PMS-Pole1326</v>
      </c>
      <c r="D2493" s="208">
        <v>2.9427523061959202</v>
      </c>
      <c r="E2493" s="197">
        <v>99.115883610034004</v>
      </c>
    </row>
    <row r="2494" spans="1:5" x14ac:dyDescent="0.25">
      <c r="A2494" s="8">
        <v>1325</v>
      </c>
      <c r="B2494" s="8" t="s">
        <v>3039</v>
      </c>
      <c r="C2494" t="str">
        <f t="shared" si="38"/>
        <v>PMS-Pole1325</v>
      </c>
      <c r="D2494" s="208">
        <v>2.9428176902943401</v>
      </c>
      <c r="E2494" s="197">
        <v>99.115942394853803</v>
      </c>
    </row>
    <row r="2495" spans="1:5" x14ac:dyDescent="0.25">
      <c r="A2495" s="8">
        <v>1324</v>
      </c>
      <c r="B2495" s="8" t="s">
        <v>3039</v>
      </c>
      <c r="C2495" t="str">
        <f t="shared" si="38"/>
        <v>PMS-Pole1324</v>
      </c>
      <c r="D2495" s="208">
        <v>2.9428570930988802</v>
      </c>
      <c r="E2495" s="197">
        <v>99.116080583396993</v>
      </c>
    </row>
    <row r="2496" spans="1:5" x14ac:dyDescent="0.25">
      <c r="A2496" s="8">
        <v>1323</v>
      </c>
      <c r="B2496" s="8" t="s">
        <v>3039</v>
      </c>
      <c r="C2496" t="str">
        <f t="shared" si="38"/>
        <v>PMS-Pole1323</v>
      </c>
      <c r="D2496" s="208">
        <v>2.9428936598282198</v>
      </c>
      <c r="E2496" s="197">
        <v>99.116207083250799</v>
      </c>
    </row>
    <row r="2497" spans="1:5" x14ac:dyDescent="0.25">
      <c r="A2497" s="8">
        <v>1322</v>
      </c>
      <c r="B2497" s="8" t="s">
        <v>3039</v>
      </c>
      <c r="C2497" t="str">
        <f t="shared" si="38"/>
        <v>PMS-Pole1322</v>
      </c>
      <c r="D2497" s="208">
        <v>2.9429264625015299</v>
      </c>
      <c r="E2497" s="197">
        <v>99.116345645610295</v>
      </c>
    </row>
    <row r="2498" spans="1:5" x14ac:dyDescent="0.25">
      <c r="A2498" s="8">
        <v>1321</v>
      </c>
      <c r="B2498" s="8" t="s">
        <v>3039</v>
      </c>
      <c r="C2498" t="str">
        <f t="shared" ref="C2498:C2561" si="39">B2498 &amp; "-Pole" &amp; A2498</f>
        <v>PMS-Pole1321</v>
      </c>
      <c r="D2498" s="208">
        <v>2.9429713298457898</v>
      </c>
      <c r="E2498" s="197">
        <v>99.116477218721599</v>
      </c>
    </row>
    <row r="2499" spans="1:5" x14ac:dyDescent="0.25">
      <c r="A2499" s="8">
        <v>1320</v>
      </c>
      <c r="B2499" s="8" t="s">
        <v>3039</v>
      </c>
      <c r="C2499" t="str">
        <f t="shared" si="39"/>
        <v>PMS-Pole1320</v>
      </c>
      <c r="D2499" s="208">
        <v>2.94300472861174</v>
      </c>
      <c r="E2499" s="197">
        <v>99.116594866184201</v>
      </c>
    </row>
    <row r="2500" spans="1:5" x14ac:dyDescent="0.25">
      <c r="A2500" s="8">
        <v>1319</v>
      </c>
      <c r="B2500" s="8" t="s">
        <v>3039</v>
      </c>
      <c r="C2500" t="str">
        <f t="shared" si="39"/>
        <v>PMS-Pole1319</v>
      </c>
      <c r="D2500" s="208">
        <v>2.9430478415204502</v>
      </c>
      <c r="E2500" s="197">
        <v>99.116729071213499</v>
      </c>
    </row>
    <row r="2501" spans="1:5" x14ac:dyDescent="0.25">
      <c r="A2501" s="8">
        <v>1318</v>
      </c>
      <c r="B2501" s="8" t="s">
        <v>3039</v>
      </c>
      <c r="C2501" t="str">
        <f t="shared" si="39"/>
        <v>PMS-Pole1318</v>
      </c>
      <c r="D2501" s="208">
        <v>2.9430852223476802</v>
      </c>
      <c r="E2501" s="197">
        <v>99.116855055271401</v>
      </c>
    </row>
    <row r="2502" spans="1:5" x14ac:dyDescent="0.25">
      <c r="A2502" s="8">
        <v>1317</v>
      </c>
      <c r="B2502" s="8" t="s">
        <v>3039</v>
      </c>
      <c r="C2502" t="str">
        <f t="shared" si="39"/>
        <v>PMS-Pole1317</v>
      </c>
      <c r="D2502" s="208">
        <v>2.9431334235564099</v>
      </c>
      <c r="E2502" s="197">
        <v>99.117013782648598</v>
      </c>
    </row>
    <row r="2503" spans="1:5" x14ac:dyDescent="0.25">
      <c r="A2503" s="8">
        <v>1316</v>
      </c>
      <c r="B2503" s="8" t="s">
        <v>3039</v>
      </c>
      <c r="C2503" t="str">
        <f t="shared" si="39"/>
        <v>PMS-Pole1316</v>
      </c>
      <c r="D2503" s="208">
        <v>2.9431898603206701</v>
      </c>
      <c r="E2503" s="197">
        <v>99.117156563214195</v>
      </c>
    </row>
    <row r="2504" spans="1:5" x14ac:dyDescent="0.25">
      <c r="A2504" s="8">
        <v>1315</v>
      </c>
      <c r="B2504" s="8" t="s">
        <v>3039</v>
      </c>
      <c r="C2504" t="str">
        <f t="shared" si="39"/>
        <v>PMS-Pole1315</v>
      </c>
      <c r="D2504" s="208">
        <v>2.9432800800322401</v>
      </c>
      <c r="E2504" s="197">
        <v>99.117277234043499</v>
      </c>
    </row>
    <row r="2505" spans="1:5" x14ac:dyDescent="0.25">
      <c r="A2505" s="8">
        <v>1314</v>
      </c>
      <c r="B2505" s="8" t="s">
        <v>3039</v>
      </c>
      <c r="C2505" t="str">
        <f t="shared" si="39"/>
        <v>PMS-Pole1314</v>
      </c>
      <c r="D2505" s="208">
        <v>2.94337995895786</v>
      </c>
      <c r="E2505" s="197">
        <v>99.117401620879804</v>
      </c>
    </row>
    <row r="2506" spans="1:5" x14ac:dyDescent="0.25">
      <c r="A2506" s="8">
        <v>1313</v>
      </c>
      <c r="B2506" s="8" t="s">
        <v>3039</v>
      </c>
      <c r="C2506" t="str">
        <f t="shared" si="39"/>
        <v>PMS-Pole1313</v>
      </c>
      <c r="D2506" s="208">
        <v>2.94346517723389</v>
      </c>
      <c r="E2506" s="197">
        <v>99.117503776560994</v>
      </c>
    </row>
    <row r="2507" spans="1:5" x14ac:dyDescent="0.25">
      <c r="A2507" s="8">
        <v>1312</v>
      </c>
      <c r="B2507" s="8" t="s">
        <v>3039</v>
      </c>
      <c r="C2507" t="str">
        <f t="shared" si="39"/>
        <v>PMS-Pole1312</v>
      </c>
      <c r="D2507" s="208">
        <v>2.9435277904125599</v>
      </c>
      <c r="E2507" s="197">
        <v>99.117587892703895</v>
      </c>
    </row>
    <row r="2508" spans="1:5" x14ac:dyDescent="0.25">
      <c r="A2508" s="8">
        <v>1311</v>
      </c>
      <c r="B2508" s="8" t="s">
        <v>3039</v>
      </c>
      <c r="C2508" t="str">
        <f t="shared" si="39"/>
        <v>PMS-Pole1311</v>
      </c>
      <c r="D2508" s="208">
        <v>2.9435839727941602</v>
      </c>
      <c r="E2508" s="197">
        <v>99.117674888106905</v>
      </c>
    </row>
    <row r="2509" spans="1:5" x14ac:dyDescent="0.25">
      <c r="A2509" s="8">
        <v>1310</v>
      </c>
      <c r="B2509" s="8" t="s">
        <v>3039</v>
      </c>
      <c r="C2509" t="str">
        <f t="shared" si="39"/>
        <v>PMS-Pole1310</v>
      </c>
      <c r="D2509" s="208">
        <v>2.9436287133710399</v>
      </c>
      <c r="E2509" s="197">
        <v>99.117776598852501</v>
      </c>
    </row>
    <row r="2510" spans="1:5" x14ac:dyDescent="0.25">
      <c r="A2510" s="8">
        <v>1309</v>
      </c>
      <c r="B2510" s="8" t="s">
        <v>3039</v>
      </c>
      <c r="C2510" t="str">
        <f t="shared" si="39"/>
        <v>PMS-Pole1309</v>
      </c>
      <c r="D2510" s="208">
        <v>2.9436727435962</v>
      </c>
      <c r="E2510" s="197">
        <v>99.117893291652294</v>
      </c>
    </row>
    <row r="2511" spans="1:5" x14ac:dyDescent="0.25">
      <c r="A2511" s="8">
        <v>1308</v>
      </c>
      <c r="B2511" s="8" t="s">
        <v>3039</v>
      </c>
      <c r="C2511" t="str">
        <f t="shared" si="39"/>
        <v>PMS-Pole1308</v>
      </c>
      <c r="D2511" s="208">
        <v>2.94375180363045</v>
      </c>
      <c r="E2511" s="197">
        <v>99.117954781076605</v>
      </c>
    </row>
    <row r="2512" spans="1:5" x14ac:dyDescent="0.25">
      <c r="A2512" s="8">
        <v>1307</v>
      </c>
      <c r="B2512" s="8" t="s">
        <v>3039</v>
      </c>
      <c r="C2512" t="str">
        <f t="shared" si="39"/>
        <v>PMS-Pole1307</v>
      </c>
      <c r="D2512" s="208">
        <v>2.94380602403989</v>
      </c>
      <c r="E2512" s="197">
        <v>99.118041240022507</v>
      </c>
    </row>
    <row r="2513" spans="1:5" x14ac:dyDescent="0.25">
      <c r="A2513" s="8">
        <v>1306</v>
      </c>
      <c r="B2513" s="8" t="s">
        <v>3039</v>
      </c>
      <c r="C2513" t="str">
        <f t="shared" si="39"/>
        <v>PMS-Pole1306</v>
      </c>
      <c r="D2513" s="208">
        <v>2.9438619073646901</v>
      </c>
      <c r="E2513" s="197">
        <v>99.118133614771693</v>
      </c>
    </row>
    <row r="2514" spans="1:5" x14ac:dyDescent="0.25">
      <c r="A2514" s="8">
        <v>1305</v>
      </c>
      <c r="B2514" s="8" t="s">
        <v>3039</v>
      </c>
      <c r="C2514" t="str">
        <f t="shared" si="39"/>
        <v>PMS-Pole1305</v>
      </c>
      <c r="D2514" s="208">
        <v>2.94394378480701</v>
      </c>
      <c r="E2514" s="197">
        <v>99.118245863942903</v>
      </c>
    </row>
    <row r="2515" spans="1:5" x14ac:dyDescent="0.25">
      <c r="A2515" s="8">
        <v>1304</v>
      </c>
      <c r="B2515" s="8" t="s">
        <v>3039</v>
      </c>
      <c r="C2515" t="str">
        <f t="shared" si="39"/>
        <v>PMS-Pole1304</v>
      </c>
      <c r="D2515" s="208">
        <v>2.9440580997752002</v>
      </c>
      <c r="E2515" s="197">
        <v>99.118410516262401</v>
      </c>
    </row>
    <row r="2516" spans="1:5" x14ac:dyDescent="0.25">
      <c r="A2516" s="8">
        <v>1303</v>
      </c>
      <c r="B2516" s="8" t="s">
        <v>3039</v>
      </c>
      <c r="C2516" t="str">
        <f t="shared" si="39"/>
        <v>PMS-Pole1303</v>
      </c>
      <c r="D2516" s="208">
        <v>2.94419583424536</v>
      </c>
      <c r="E2516" s="197">
        <v>99.118587162436199</v>
      </c>
    </row>
    <row r="2517" spans="1:5" x14ac:dyDescent="0.25">
      <c r="A2517" s="8">
        <v>1302</v>
      </c>
      <c r="B2517" s="8" t="s">
        <v>3039</v>
      </c>
      <c r="C2517" t="str">
        <f t="shared" si="39"/>
        <v>PMS-Pole1302</v>
      </c>
      <c r="D2517" s="208">
        <v>2.9442907384532799</v>
      </c>
      <c r="E2517" s="197">
        <v>99.118746856698905</v>
      </c>
    </row>
    <row r="2518" spans="1:5" x14ac:dyDescent="0.25">
      <c r="A2518" s="8">
        <v>1301</v>
      </c>
      <c r="B2518" s="8" t="s">
        <v>3039</v>
      </c>
      <c r="C2518" t="str">
        <f t="shared" si="39"/>
        <v>PMS-Pole1301</v>
      </c>
      <c r="D2518" s="208">
        <v>2.94443915517583</v>
      </c>
      <c r="E2518" s="197">
        <v>99.118962630982594</v>
      </c>
    </row>
    <row r="2519" spans="1:5" x14ac:dyDescent="0.25">
      <c r="A2519" s="8">
        <v>1300</v>
      </c>
      <c r="B2519" s="8" t="s">
        <v>3039</v>
      </c>
      <c r="C2519" t="str">
        <f t="shared" si="39"/>
        <v>PMS-Pole1300</v>
      </c>
      <c r="D2519" s="208">
        <v>2.9444937692601401</v>
      </c>
      <c r="E2519" s="197">
        <v>99.119157152707302</v>
      </c>
    </row>
    <row r="2520" spans="1:5" x14ac:dyDescent="0.25">
      <c r="A2520" s="8">
        <v>1299</v>
      </c>
      <c r="B2520" s="8" t="s">
        <v>3039</v>
      </c>
      <c r="C2520" t="str">
        <f t="shared" si="39"/>
        <v>PMS-Pole1299</v>
      </c>
      <c r="D2520" s="208">
        <v>2.9445157119715599</v>
      </c>
      <c r="E2520" s="197">
        <v>99.119325670164997</v>
      </c>
    </row>
    <row r="2521" spans="1:5" x14ac:dyDescent="0.25">
      <c r="A2521" s="8">
        <v>1298</v>
      </c>
      <c r="B2521" s="8" t="s">
        <v>3039</v>
      </c>
      <c r="C2521" t="str">
        <f t="shared" si="39"/>
        <v>PMS-Pole1298</v>
      </c>
      <c r="D2521" s="208">
        <v>2.9445415953868199</v>
      </c>
      <c r="E2521" s="197">
        <v>99.119458453571497</v>
      </c>
    </row>
    <row r="2522" spans="1:5" x14ac:dyDescent="0.25">
      <c r="A2522" s="8">
        <v>1297</v>
      </c>
      <c r="B2522" s="8" t="s">
        <v>3039</v>
      </c>
      <c r="C2522" t="str">
        <f t="shared" si="39"/>
        <v>PMS-Pole1297</v>
      </c>
      <c r="D2522" s="208">
        <v>2.9445926152975601</v>
      </c>
      <c r="E2522" s="197">
        <v>99.119631222120702</v>
      </c>
    </row>
    <row r="2523" spans="1:5" x14ac:dyDescent="0.25">
      <c r="A2523" s="8">
        <v>1296</v>
      </c>
      <c r="B2523" s="8" t="s">
        <v>3039</v>
      </c>
      <c r="C2523" t="str">
        <f t="shared" si="39"/>
        <v>PMS-Pole1296</v>
      </c>
      <c r="D2523" s="208">
        <v>2.9445981696507801</v>
      </c>
      <c r="E2523" s="197">
        <v>99.119778672960607</v>
      </c>
    </row>
    <row r="2524" spans="1:5" x14ac:dyDescent="0.25">
      <c r="A2524" s="8">
        <v>1295</v>
      </c>
      <c r="B2524" s="8" t="s">
        <v>3039</v>
      </c>
      <c r="C2524" t="str">
        <f t="shared" si="39"/>
        <v>PMS-Pole1295</v>
      </c>
      <c r="D2524" s="208">
        <v>2.9445235402866099</v>
      </c>
      <c r="E2524" s="197">
        <v>99.119882967815002</v>
      </c>
    </row>
    <row r="2525" spans="1:5" x14ac:dyDescent="0.25">
      <c r="A2525" s="8">
        <v>1294</v>
      </c>
      <c r="B2525" s="8" t="s">
        <v>3039</v>
      </c>
      <c r="C2525" t="str">
        <f t="shared" si="39"/>
        <v>PMS-Pole1294</v>
      </c>
      <c r="D2525" s="208">
        <v>2.9444013492738499</v>
      </c>
      <c r="E2525" s="197">
        <v>99.120006443417395</v>
      </c>
    </row>
    <row r="2526" spans="1:5" x14ac:dyDescent="0.25">
      <c r="A2526" s="8">
        <v>1293</v>
      </c>
      <c r="B2526" s="8" t="s">
        <v>3039</v>
      </c>
      <c r="C2526" t="str">
        <f t="shared" si="39"/>
        <v>PMS-Pole1293</v>
      </c>
      <c r="D2526" s="208">
        <v>2.9443914971346401</v>
      </c>
      <c r="E2526" s="197">
        <v>99.120140766425394</v>
      </c>
    </row>
    <row r="2527" spans="1:5" x14ac:dyDescent="0.25">
      <c r="A2527" s="8">
        <v>1292</v>
      </c>
      <c r="B2527" s="8" t="s">
        <v>3039</v>
      </c>
      <c r="C2527" t="str">
        <f t="shared" si="39"/>
        <v>PMS-Pole1292</v>
      </c>
      <c r="D2527" s="208">
        <v>2.9443874951576201</v>
      </c>
      <c r="E2527" s="197">
        <v>99.120279696432206</v>
      </c>
    </row>
    <row r="2528" spans="1:5" x14ac:dyDescent="0.25">
      <c r="A2528" s="8">
        <v>1291</v>
      </c>
      <c r="B2528" s="8" t="s">
        <v>3039</v>
      </c>
      <c r="C2528" t="str">
        <f t="shared" si="39"/>
        <v>PMS-Pole1291</v>
      </c>
      <c r="D2528" s="208">
        <v>2.9443946016562301</v>
      </c>
      <c r="E2528" s="197">
        <v>99.120386860165894</v>
      </c>
    </row>
    <row r="2529" spans="1:5" x14ac:dyDescent="0.25">
      <c r="A2529" s="8">
        <v>1290</v>
      </c>
      <c r="B2529" s="8" t="s">
        <v>3039</v>
      </c>
      <c r="C2529" t="str">
        <f t="shared" si="39"/>
        <v>PMS-Pole1290</v>
      </c>
      <c r="D2529" s="208">
        <v>2.9444086322443601</v>
      </c>
      <c r="E2529" s="197">
        <v>99.120512999765594</v>
      </c>
    </row>
    <row r="2530" spans="1:5" x14ac:dyDescent="0.25">
      <c r="A2530" s="8">
        <v>1289</v>
      </c>
      <c r="B2530" s="8" t="s">
        <v>3039</v>
      </c>
      <c r="C2530" t="str">
        <f t="shared" si="39"/>
        <v>PMS-Pole1289</v>
      </c>
      <c r="D2530" s="208">
        <v>2.9444142612270601</v>
      </c>
      <c r="E2530" s="197">
        <v>99.120603504647306</v>
      </c>
    </row>
    <row r="2531" spans="1:5" x14ac:dyDescent="0.25">
      <c r="A2531" s="8">
        <v>1288</v>
      </c>
      <c r="B2531" s="8" t="s">
        <v>3039</v>
      </c>
      <c r="C2531" t="str">
        <f t="shared" si="39"/>
        <v>PMS-Pole1288</v>
      </c>
      <c r="D2531" s="208">
        <v>2.9444323579710399</v>
      </c>
      <c r="E2531" s="197">
        <v>99.1207214189686</v>
      </c>
    </row>
    <row r="2532" spans="1:5" x14ac:dyDescent="0.25">
      <c r="A2532" s="8">
        <v>1287</v>
      </c>
      <c r="B2532" s="8" t="s">
        <v>3039</v>
      </c>
      <c r="C2532" t="str">
        <f t="shared" si="39"/>
        <v>PMS-Pole1287</v>
      </c>
      <c r="D2532" s="208">
        <v>2.9444451469802702</v>
      </c>
      <c r="E2532" s="197">
        <v>99.120809545359705</v>
      </c>
    </row>
    <row r="2533" spans="1:5" x14ac:dyDescent="0.25">
      <c r="A2533" s="8">
        <v>1286</v>
      </c>
      <c r="B2533" s="8" t="s">
        <v>3039</v>
      </c>
      <c r="C2533" t="str">
        <f t="shared" si="39"/>
        <v>PMS-Pole1286</v>
      </c>
      <c r="D2533" s="208">
        <v>2.9444692560377099</v>
      </c>
      <c r="E2533" s="197">
        <v>99.120968256228394</v>
      </c>
    </row>
    <row r="2534" spans="1:5" x14ac:dyDescent="0.25">
      <c r="A2534" s="8">
        <v>1285</v>
      </c>
      <c r="B2534" s="8" t="s">
        <v>3039</v>
      </c>
      <c r="C2534" t="str">
        <f t="shared" si="39"/>
        <v>PMS-Pole1285</v>
      </c>
      <c r="D2534" s="208">
        <v>2.94448513541766</v>
      </c>
      <c r="E2534" s="197">
        <v>99.121084978940402</v>
      </c>
    </row>
    <row r="2535" spans="1:5" x14ac:dyDescent="0.25">
      <c r="A2535" s="8">
        <v>1284</v>
      </c>
      <c r="B2535" s="8" t="s">
        <v>3039</v>
      </c>
      <c r="C2535" t="str">
        <f t="shared" si="39"/>
        <v>PMS-Pole1284</v>
      </c>
      <c r="D2535" s="208">
        <v>2.9445304290049998</v>
      </c>
      <c r="E2535" s="197">
        <v>99.121225511908307</v>
      </c>
    </row>
    <row r="2536" spans="1:5" x14ac:dyDescent="0.25">
      <c r="A2536" s="8">
        <v>1283</v>
      </c>
      <c r="B2536" s="8" t="s">
        <v>3039</v>
      </c>
      <c r="C2536" t="str">
        <f t="shared" si="39"/>
        <v>PMS-Pole1283</v>
      </c>
      <c r="D2536" s="208">
        <v>2.9445601576674401</v>
      </c>
      <c r="E2536" s="197">
        <v>99.121314635328304</v>
      </c>
    </row>
    <row r="2537" spans="1:5" x14ac:dyDescent="0.25">
      <c r="A2537" s="8">
        <v>1282</v>
      </c>
      <c r="B2537" s="8" t="s">
        <v>3039</v>
      </c>
      <c r="C2537" t="str">
        <f t="shared" si="39"/>
        <v>PMS-Pole1282</v>
      </c>
      <c r="D2537" s="208">
        <v>2.9446130853027301</v>
      </c>
      <c r="E2537" s="197">
        <v>99.121430698495303</v>
      </c>
    </row>
    <row r="2538" spans="1:5" x14ac:dyDescent="0.25">
      <c r="A2538" s="8">
        <v>1281</v>
      </c>
      <c r="B2538" s="8" t="s">
        <v>3039</v>
      </c>
      <c r="C2538" t="str">
        <f t="shared" si="39"/>
        <v>PMS-Pole1281</v>
      </c>
      <c r="D2538" s="208">
        <v>2.9446573597458299</v>
      </c>
      <c r="E2538" s="197">
        <v>99.121518464777594</v>
      </c>
    </row>
    <row r="2539" spans="1:5" x14ac:dyDescent="0.25">
      <c r="A2539" s="8">
        <v>1280</v>
      </c>
      <c r="B2539" s="8" t="s">
        <v>3039</v>
      </c>
      <c r="C2539" t="str">
        <f t="shared" si="39"/>
        <v>PMS-Pole1280</v>
      </c>
      <c r="D2539" s="208">
        <v>2.9447051598851601</v>
      </c>
      <c r="E2539" s="197">
        <v>99.121597237878603</v>
      </c>
    </row>
    <row r="2540" spans="1:5" x14ac:dyDescent="0.25">
      <c r="A2540" s="8">
        <v>1279</v>
      </c>
      <c r="B2540" s="8" t="s">
        <v>3039</v>
      </c>
      <c r="C2540" t="str">
        <f t="shared" si="39"/>
        <v>PMS-Pole1279</v>
      </c>
      <c r="D2540" s="208">
        <v>2.94472542220739</v>
      </c>
      <c r="E2540" s="197">
        <v>99.121711834321303</v>
      </c>
    </row>
    <row r="2541" spans="1:5" x14ac:dyDescent="0.25">
      <c r="A2541" s="8">
        <v>1278</v>
      </c>
      <c r="B2541" s="8" t="s">
        <v>3039</v>
      </c>
      <c r="C2541" t="str">
        <f t="shared" si="39"/>
        <v>PMS-Pole1278</v>
      </c>
      <c r="D2541" s="208">
        <v>2.9446950203318401</v>
      </c>
      <c r="E2541" s="197">
        <v>99.121802013396206</v>
      </c>
    </row>
    <row r="2542" spans="1:5" x14ac:dyDescent="0.25">
      <c r="A2542" s="8">
        <v>1277</v>
      </c>
      <c r="B2542" s="8" t="s">
        <v>3039</v>
      </c>
      <c r="C2542" t="str">
        <f t="shared" si="39"/>
        <v>PMS-Pole1277</v>
      </c>
      <c r="D2542" s="208">
        <v>2.9446002608594601</v>
      </c>
      <c r="E2542" s="197">
        <v>99.121868133074202</v>
      </c>
    </row>
    <row r="2543" spans="1:5" x14ac:dyDescent="0.25">
      <c r="A2543" s="8">
        <v>1276</v>
      </c>
      <c r="B2543" s="8" t="s">
        <v>3039</v>
      </c>
      <c r="C2543" t="str">
        <f t="shared" si="39"/>
        <v>PMS-Pole1276</v>
      </c>
      <c r="D2543" s="208">
        <v>2.9444995355146499</v>
      </c>
      <c r="E2543" s="197">
        <v>99.121927563533703</v>
      </c>
    </row>
    <row r="2544" spans="1:5" x14ac:dyDescent="0.25">
      <c r="A2544" s="8">
        <v>1275</v>
      </c>
      <c r="B2544" s="8" t="s">
        <v>3039</v>
      </c>
      <c r="C2544" t="str">
        <f t="shared" si="39"/>
        <v>PMS-Pole1275</v>
      </c>
      <c r="D2544" s="208">
        <v>2.9443873515794201</v>
      </c>
      <c r="E2544" s="197">
        <v>99.121996409336205</v>
      </c>
    </row>
    <row r="2545" spans="1:5" x14ac:dyDescent="0.25">
      <c r="A2545" s="8">
        <v>1274</v>
      </c>
      <c r="B2545" s="8" t="s">
        <v>3039</v>
      </c>
      <c r="C2545" t="str">
        <f t="shared" si="39"/>
        <v>PMS-Pole1274</v>
      </c>
      <c r="D2545" s="208">
        <v>2.9442658748239099</v>
      </c>
      <c r="E2545" s="197">
        <v>99.122104791370305</v>
      </c>
    </row>
    <row r="2546" spans="1:5" x14ac:dyDescent="0.25">
      <c r="A2546" s="8">
        <v>1273</v>
      </c>
      <c r="B2546" s="8" t="s">
        <v>3039</v>
      </c>
      <c r="C2546" t="str">
        <f t="shared" si="39"/>
        <v>PMS-Pole1273</v>
      </c>
      <c r="D2546" s="208">
        <v>2.9442125798921301</v>
      </c>
      <c r="E2546" s="197">
        <v>99.122216375214705</v>
      </c>
    </row>
    <row r="2547" spans="1:5" x14ac:dyDescent="0.25">
      <c r="A2547" s="8">
        <v>1272</v>
      </c>
      <c r="B2547" s="8" t="s">
        <v>3039</v>
      </c>
      <c r="C2547" t="str">
        <f t="shared" si="39"/>
        <v>PMS-Pole1272</v>
      </c>
      <c r="D2547" s="208">
        <v>2.9441915135480201</v>
      </c>
      <c r="E2547" s="197">
        <v>99.122324427387497</v>
      </c>
    </row>
    <row r="2548" spans="1:5" x14ac:dyDescent="0.25">
      <c r="A2548" s="8">
        <v>1271</v>
      </c>
      <c r="B2548" s="8" t="s">
        <v>3039</v>
      </c>
      <c r="C2548" t="str">
        <f t="shared" si="39"/>
        <v>PMS-Pole1271</v>
      </c>
      <c r="D2548" s="208">
        <v>2.9441717001964598</v>
      </c>
      <c r="E2548" s="197">
        <v>99.122466324935303</v>
      </c>
    </row>
    <row r="2549" spans="1:5" x14ac:dyDescent="0.25">
      <c r="A2549" s="8">
        <v>1270</v>
      </c>
      <c r="B2549" s="8" t="s">
        <v>3039</v>
      </c>
      <c r="C2549" t="str">
        <f t="shared" si="39"/>
        <v>PMS-Pole1270</v>
      </c>
      <c r="D2549" s="208">
        <v>2.9441496837166201</v>
      </c>
      <c r="E2549" s="197">
        <v>99.1225983829341</v>
      </c>
    </row>
    <row r="2550" spans="1:5" x14ac:dyDescent="0.25">
      <c r="A2550" s="8">
        <v>1269</v>
      </c>
      <c r="B2550" s="8" t="s">
        <v>3039</v>
      </c>
      <c r="C2550" t="str">
        <f t="shared" si="39"/>
        <v>PMS-Pole1269</v>
      </c>
      <c r="D2550" s="208">
        <v>2.94410839279637</v>
      </c>
      <c r="E2550" s="197">
        <v>99.122695532114506</v>
      </c>
    </row>
    <row r="2551" spans="1:5" x14ac:dyDescent="0.25">
      <c r="A2551" s="8">
        <v>1268</v>
      </c>
      <c r="B2551" s="8" t="s">
        <v>3039</v>
      </c>
      <c r="C2551" t="str">
        <f t="shared" si="39"/>
        <v>PMS-Pole1268</v>
      </c>
      <c r="D2551" s="208">
        <v>2.9440924982839101</v>
      </c>
      <c r="E2551" s="197">
        <v>99.122813219112302</v>
      </c>
    </row>
    <row r="2552" spans="1:5" x14ac:dyDescent="0.25">
      <c r="A2552" s="8">
        <v>1267</v>
      </c>
      <c r="B2552" s="8" t="s">
        <v>3039</v>
      </c>
      <c r="C2552" t="str">
        <f t="shared" si="39"/>
        <v>PMS-Pole1267</v>
      </c>
      <c r="D2552" s="208">
        <v>2.94411249371616</v>
      </c>
      <c r="E2552" s="197">
        <v>99.122943394717794</v>
      </c>
    </row>
    <row r="2553" spans="1:5" x14ac:dyDescent="0.25">
      <c r="A2553" s="8">
        <v>1266</v>
      </c>
      <c r="B2553" s="8" t="s">
        <v>3039</v>
      </c>
      <c r="C2553" t="str">
        <f t="shared" si="39"/>
        <v>PMS-Pole1266</v>
      </c>
      <c r="D2553" s="208">
        <v>2.9442257022409302</v>
      </c>
      <c r="E2553" s="197">
        <v>99.123073237114198</v>
      </c>
    </row>
    <row r="2554" spans="1:5" x14ac:dyDescent="0.25">
      <c r="A2554" s="8">
        <v>1265</v>
      </c>
      <c r="B2554" s="8" t="s">
        <v>3039</v>
      </c>
      <c r="C2554" t="str">
        <f t="shared" si="39"/>
        <v>PMS-Pole1265</v>
      </c>
      <c r="D2554" s="208">
        <v>2.9442980590849102</v>
      </c>
      <c r="E2554" s="197">
        <v>99.123180608023603</v>
      </c>
    </row>
    <row r="2555" spans="1:5" x14ac:dyDescent="0.25">
      <c r="A2555" s="8">
        <v>1264</v>
      </c>
      <c r="B2555" s="8" t="s">
        <v>3039</v>
      </c>
      <c r="C2555" t="str">
        <f t="shared" si="39"/>
        <v>PMS-Pole1264</v>
      </c>
      <c r="D2555" s="208">
        <v>2.9443737255875901</v>
      </c>
      <c r="E2555" s="197">
        <v>99.123291212591695</v>
      </c>
    </row>
    <row r="2556" spans="1:5" x14ac:dyDescent="0.25">
      <c r="A2556" s="8">
        <v>1263</v>
      </c>
      <c r="B2556" s="8" t="s">
        <v>3039</v>
      </c>
      <c r="C2556" t="str">
        <f t="shared" si="39"/>
        <v>PMS-Pole1263</v>
      </c>
      <c r="D2556" s="208">
        <v>2.9444616777923902</v>
      </c>
      <c r="E2556" s="197">
        <v>99.123418092688198</v>
      </c>
    </row>
    <row r="2557" spans="1:5" x14ac:dyDescent="0.25">
      <c r="A2557" s="8">
        <v>1262</v>
      </c>
      <c r="B2557" s="8" t="s">
        <v>3039</v>
      </c>
      <c r="C2557" t="str">
        <f t="shared" si="39"/>
        <v>PMS-Pole1262</v>
      </c>
      <c r="D2557" s="208">
        <v>2.9445133349427599</v>
      </c>
      <c r="E2557" s="197">
        <v>99.123513070169693</v>
      </c>
    </row>
    <row r="2558" spans="1:5" x14ac:dyDescent="0.25">
      <c r="A2558" s="8">
        <v>1261</v>
      </c>
      <c r="B2558" s="8" t="s">
        <v>3039</v>
      </c>
      <c r="C2558" t="str">
        <f t="shared" si="39"/>
        <v>PMS-Pole1261</v>
      </c>
      <c r="D2558" s="208">
        <v>2.9445859669411898</v>
      </c>
      <c r="E2558" s="197">
        <v>99.123663646737796</v>
      </c>
    </row>
    <row r="2559" spans="1:5" x14ac:dyDescent="0.25">
      <c r="A2559" s="8">
        <v>1260</v>
      </c>
      <c r="B2559" s="8" t="s">
        <v>3039</v>
      </c>
      <c r="C2559" t="str">
        <f t="shared" si="39"/>
        <v>PMS-Pole1260</v>
      </c>
      <c r="D2559" s="208">
        <v>2.9446753851398602</v>
      </c>
      <c r="E2559" s="197">
        <v>99.123854708885005</v>
      </c>
    </row>
    <row r="2560" spans="1:5" x14ac:dyDescent="0.25">
      <c r="A2560" s="8">
        <v>1259</v>
      </c>
      <c r="B2560" s="8" t="s">
        <v>3039</v>
      </c>
      <c r="C2560" t="str">
        <f t="shared" si="39"/>
        <v>PMS-Pole1259</v>
      </c>
      <c r="D2560" s="208">
        <v>2.9448056205397002</v>
      </c>
      <c r="E2560" s="197">
        <v>99.124010058878994</v>
      </c>
    </row>
    <row r="2561" spans="1:5" x14ac:dyDescent="0.25">
      <c r="A2561" s="8">
        <v>1258</v>
      </c>
      <c r="B2561" s="8" t="s">
        <v>3039</v>
      </c>
      <c r="C2561" t="str">
        <f t="shared" si="39"/>
        <v>PMS-Pole1258</v>
      </c>
      <c r="D2561" s="208">
        <v>2.9449027567345598</v>
      </c>
      <c r="E2561" s="197">
        <v>99.124107310562295</v>
      </c>
    </row>
    <row r="2562" spans="1:5" x14ac:dyDescent="0.25">
      <c r="A2562" s="8">
        <v>1257</v>
      </c>
      <c r="B2562" s="8" t="s">
        <v>3039</v>
      </c>
      <c r="C2562" t="str">
        <f t="shared" ref="C2562:C2625" si="40">B2562 &amp; "-Pole" &amp; A2562</f>
        <v>PMS-Pole1257</v>
      </c>
      <c r="D2562" s="208">
        <v>2.94498932740821</v>
      </c>
      <c r="E2562" s="197">
        <v>99.124124520670904</v>
      </c>
    </row>
    <row r="2563" spans="1:5" x14ac:dyDescent="0.25">
      <c r="A2563" s="8">
        <v>1256</v>
      </c>
      <c r="B2563" s="8" t="s">
        <v>3039</v>
      </c>
      <c r="C2563" t="str">
        <f t="shared" si="40"/>
        <v>PMS-Pole1256</v>
      </c>
      <c r="D2563" s="208">
        <v>2.9450975855897599</v>
      </c>
      <c r="E2563" s="197">
        <v>99.1240919909757</v>
      </c>
    </row>
    <row r="2564" spans="1:5" x14ac:dyDescent="0.25">
      <c r="A2564" s="8">
        <v>1255</v>
      </c>
      <c r="B2564" s="8" t="s">
        <v>3039</v>
      </c>
      <c r="C2564" t="str">
        <f t="shared" si="40"/>
        <v>PMS-Pole1255</v>
      </c>
      <c r="D2564" s="208">
        <v>2.9452179337194799</v>
      </c>
      <c r="E2564" s="197">
        <v>99.123980332183905</v>
      </c>
    </row>
    <row r="2565" spans="1:5" x14ac:dyDescent="0.25">
      <c r="A2565" s="8">
        <v>1254</v>
      </c>
      <c r="B2565" s="8" t="s">
        <v>3039</v>
      </c>
      <c r="C2565" t="str">
        <f t="shared" si="40"/>
        <v>PMS-Pole1254</v>
      </c>
      <c r="D2565" s="208">
        <v>2.9453865036821298</v>
      </c>
      <c r="E2565" s="197">
        <v>99.123876659868998</v>
      </c>
    </row>
    <row r="2566" spans="1:5" x14ac:dyDescent="0.25">
      <c r="A2566" s="8">
        <v>1253</v>
      </c>
      <c r="B2566" s="8" t="s">
        <v>3039</v>
      </c>
      <c r="C2566" t="str">
        <f t="shared" si="40"/>
        <v>PMS-Pole1253</v>
      </c>
      <c r="D2566" s="208">
        <v>2.9455872070306501</v>
      </c>
      <c r="E2566" s="197">
        <v>99.123820822292899</v>
      </c>
    </row>
    <row r="2567" spans="1:5" x14ac:dyDescent="0.25">
      <c r="A2567" s="8">
        <v>1252</v>
      </c>
      <c r="B2567" s="8" t="s">
        <v>3039</v>
      </c>
      <c r="C2567" t="str">
        <f t="shared" si="40"/>
        <v>PMS-Pole1252</v>
      </c>
      <c r="D2567" s="208">
        <v>2.94573514491975</v>
      </c>
      <c r="E2567" s="197">
        <v>99.123801950818702</v>
      </c>
    </row>
    <row r="2568" spans="1:5" x14ac:dyDescent="0.25">
      <c r="A2568" s="8">
        <v>1251</v>
      </c>
      <c r="B2568" s="8" t="s">
        <v>3039</v>
      </c>
      <c r="C2568" t="str">
        <f t="shared" si="40"/>
        <v>PMS-Pole1251</v>
      </c>
      <c r="D2568" s="208">
        <v>2.9458407897056502</v>
      </c>
      <c r="E2568" s="197">
        <v>99.123849230676001</v>
      </c>
    </row>
    <row r="2569" spans="1:5" x14ac:dyDescent="0.25">
      <c r="A2569" s="8">
        <v>1250</v>
      </c>
      <c r="B2569" s="8" t="s">
        <v>3039</v>
      </c>
      <c r="C2569" t="str">
        <f t="shared" si="40"/>
        <v>PMS-Pole1250</v>
      </c>
      <c r="D2569" s="208">
        <v>2.9459069171651802</v>
      </c>
      <c r="E2569" s="197">
        <v>99.1239385138865</v>
      </c>
    </row>
    <row r="2570" spans="1:5" x14ac:dyDescent="0.25">
      <c r="A2570" s="8">
        <v>1249</v>
      </c>
      <c r="B2570" s="8" t="s">
        <v>3039</v>
      </c>
      <c r="C2570" t="str">
        <f t="shared" si="40"/>
        <v>PMS-Pole1249</v>
      </c>
      <c r="D2570" s="208">
        <v>2.9459524697258899</v>
      </c>
      <c r="E2570" s="197">
        <v>99.124086822352396</v>
      </c>
    </row>
    <row r="2571" spans="1:5" x14ac:dyDescent="0.25">
      <c r="A2571" s="8">
        <v>1248</v>
      </c>
      <c r="B2571" s="8" t="s">
        <v>3039</v>
      </c>
      <c r="C2571" t="str">
        <f t="shared" si="40"/>
        <v>PMS-Pole1248</v>
      </c>
      <c r="D2571" s="208">
        <v>2.9459939790744198</v>
      </c>
      <c r="E2571" s="197">
        <v>99.124203583291802</v>
      </c>
    </row>
    <row r="2572" spans="1:5" x14ac:dyDescent="0.25">
      <c r="A2572" s="8">
        <v>1247</v>
      </c>
      <c r="B2572" s="8" t="s">
        <v>3039</v>
      </c>
      <c r="C2572" t="str">
        <f t="shared" si="40"/>
        <v>PMS-Pole1247</v>
      </c>
      <c r="D2572" s="208">
        <v>2.94602726162204</v>
      </c>
      <c r="E2572" s="197">
        <v>99.124310341698504</v>
      </c>
    </row>
    <row r="2573" spans="1:5" x14ac:dyDescent="0.25">
      <c r="A2573" s="8">
        <v>1246</v>
      </c>
      <c r="B2573" s="8" t="s">
        <v>3039</v>
      </c>
      <c r="C2573" t="str">
        <f t="shared" si="40"/>
        <v>PMS-Pole1246</v>
      </c>
      <c r="D2573" s="208">
        <v>2.94609629096847</v>
      </c>
      <c r="E2573" s="197">
        <v>99.124404425445505</v>
      </c>
    </row>
    <row r="2574" spans="1:5" x14ac:dyDescent="0.25">
      <c r="A2574" s="8">
        <v>1245</v>
      </c>
      <c r="B2574" s="8" t="s">
        <v>3039</v>
      </c>
      <c r="C2574" t="str">
        <f t="shared" si="40"/>
        <v>PMS-Pole1245</v>
      </c>
      <c r="D2574" s="208">
        <v>2.9461989212820301</v>
      </c>
      <c r="E2574" s="197">
        <v>99.124520919053793</v>
      </c>
    </row>
    <row r="2575" spans="1:5" x14ac:dyDescent="0.25">
      <c r="A2575" s="8">
        <v>1244</v>
      </c>
      <c r="B2575" s="8" t="s">
        <v>3039</v>
      </c>
      <c r="C2575" t="str">
        <f t="shared" si="40"/>
        <v>PMS-Pole1244</v>
      </c>
      <c r="D2575" s="208">
        <v>2.9462716936651798</v>
      </c>
      <c r="E2575" s="197">
        <v>99.124606157816402</v>
      </c>
    </row>
    <row r="2576" spans="1:5" x14ac:dyDescent="0.25">
      <c r="A2576" s="8">
        <v>1243</v>
      </c>
      <c r="B2576" s="8" t="s">
        <v>3039</v>
      </c>
      <c r="C2576" t="str">
        <f t="shared" si="40"/>
        <v>PMS-Pole1243</v>
      </c>
      <c r="D2576" s="208">
        <v>2.9463190079808599</v>
      </c>
      <c r="E2576" s="197">
        <v>99.1247018047643</v>
      </c>
    </row>
    <row r="2577" spans="1:5" x14ac:dyDescent="0.25">
      <c r="A2577" s="8">
        <v>1242</v>
      </c>
      <c r="B2577" s="8" t="s">
        <v>3039</v>
      </c>
      <c r="C2577" t="str">
        <f t="shared" si="40"/>
        <v>PMS-Pole1242</v>
      </c>
      <c r="D2577" s="208">
        <v>2.94636802938872</v>
      </c>
      <c r="E2577" s="197">
        <v>99.1247946263085</v>
      </c>
    </row>
    <row r="2578" spans="1:5" x14ac:dyDescent="0.25">
      <c r="A2578" s="8">
        <v>1241</v>
      </c>
      <c r="B2578" s="8" t="s">
        <v>3039</v>
      </c>
      <c r="C2578" t="str">
        <f t="shared" si="40"/>
        <v>PMS-Pole1241</v>
      </c>
      <c r="D2578" s="208">
        <v>2.9464252668927502</v>
      </c>
      <c r="E2578" s="197">
        <v>99.124888953810995</v>
      </c>
    </row>
    <row r="2579" spans="1:5" x14ac:dyDescent="0.25">
      <c r="A2579" s="8">
        <v>1240</v>
      </c>
      <c r="B2579" s="8" t="s">
        <v>3039</v>
      </c>
      <c r="C2579" t="str">
        <f t="shared" si="40"/>
        <v>PMS-Pole1240</v>
      </c>
      <c r="D2579" s="208">
        <v>2.9464894892575799</v>
      </c>
      <c r="E2579" s="197">
        <v>99.124980304604307</v>
      </c>
    </row>
    <row r="2580" spans="1:5" x14ac:dyDescent="0.25">
      <c r="A2580" s="8">
        <v>1239</v>
      </c>
      <c r="B2580" s="8" t="s">
        <v>3039</v>
      </c>
      <c r="C2580" t="str">
        <f t="shared" si="40"/>
        <v>PMS-Pole1239</v>
      </c>
      <c r="D2580" s="208">
        <v>2.9465470640072602</v>
      </c>
      <c r="E2580" s="197">
        <v>99.125047429800802</v>
      </c>
    </row>
    <row r="2581" spans="1:5" x14ac:dyDescent="0.25">
      <c r="A2581" s="8">
        <v>1238</v>
      </c>
      <c r="B2581" s="8" t="s">
        <v>3039</v>
      </c>
      <c r="C2581" t="str">
        <f t="shared" si="40"/>
        <v>PMS-Pole1238</v>
      </c>
      <c r="D2581" s="208">
        <v>2.9466352254189898</v>
      </c>
      <c r="E2581" s="197">
        <v>99.125099043054107</v>
      </c>
    </row>
    <row r="2582" spans="1:5" x14ac:dyDescent="0.25">
      <c r="A2582" s="8">
        <v>1237</v>
      </c>
      <c r="B2582" s="8" t="s">
        <v>3039</v>
      </c>
      <c r="C2582" t="str">
        <f t="shared" si="40"/>
        <v>PMS-Pole1237</v>
      </c>
      <c r="D2582" s="208">
        <v>2.9467464772856902</v>
      </c>
      <c r="E2582" s="197">
        <v>99.1251057957667</v>
      </c>
    </row>
    <row r="2583" spans="1:5" x14ac:dyDescent="0.25">
      <c r="A2583" s="8">
        <v>1236</v>
      </c>
      <c r="B2583" s="8" t="s">
        <v>3039</v>
      </c>
      <c r="C2583" t="str">
        <f t="shared" si="40"/>
        <v>PMS-Pole1236</v>
      </c>
      <c r="D2583" s="208">
        <v>2.9468538808157301</v>
      </c>
      <c r="E2583" s="197">
        <v>99.125081529060395</v>
      </c>
    </row>
    <row r="2584" spans="1:5" x14ac:dyDescent="0.25">
      <c r="A2584" s="8">
        <v>1235</v>
      </c>
      <c r="B2584" s="8" t="s">
        <v>3039</v>
      </c>
      <c r="C2584" t="str">
        <f t="shared" si="40"/>
        <v>PMS-Pole1235</v>
      </c>
      <c r="D2584" s="208">
        <v>2.9469832012619301</v>
      </c>
      <c r="E2584" s="197">
        <v>99.125033984858405</v>
      </c>
    </row>
    <row r="2585" spans="1:5" x14ac:dyDescent="0.25">
      <c r="A2585" s="8">
        <v>1234</v>
      </c>
      <c r="B2585" s="8" t="s">
        <v>3039</v>
      </c>
      <c r="C2585" t="str">
        <f t="shared" si="40"/>
        <v>PMS-Pole1234</v>
      </c>
      <c r="D2585" s="208">
        <v>2.9471011379262801</v>
      </c>
      <c r="E2585" s="197">
        <v>99.124998616342594</v>
      </c>
    </row>
    <row r="2586" spans="1:5" x14ac:dyDescent="0.25">
      <c r="A2586" s="8">
        <v>1233</v>
      </c>
      <c r="B2586" s="8" t="s">
        <v>3039</v>
      </c>
      <c r="C2586" t="str">
        <f t="shared" si="40"/>
        <v>PMS-Pole1233</v>
      </c>
      <c r="D2586" s="208">
        <v>2.9472083425844602</v>
      </c>
      <c r="E2586" s="197">
        <v>99.124965613994306</v>
      </c>
    </row>
    <row r="2587" spans="1:5" x14ac:dyDescent="0.25">
      <c r="A2587" s="8">
        <v>1232</v>
      </c>
      <c r="B2587" s="8" t="s">
        <v>3039</v>
      </c>
      <c r="C2587" t="str">
        <f t="shared" si="40"/>
        <v>PMS-Pole1232</v>
      </c>
      <c r="D2587" s="208">
        <v>2.9473638136462998</v>
      </c>
      <c r="E2587" s="197">
        <v>99.124967711518906</v>
      </c>
    </row>
    <row r="2588" spans="1:5" x14ac:dyDescent="0.25">
      <c r="A2588" s="8">
        <v>1231</v>
      </c>
      <c r="B2588" s="8" t="s">
        <v>3039</v>
      </c>
      <c r="C2588" t="str">
        <f t="shared" si="40"/>
        <v>PMS-Pole1231</v>
      </c>
      <c r="D2588" s="208">
        <v>2.9474857040064202</v>
      </c>
      <c r="E2588" s="197">
        <v>99.124969659775005</v>
      </c>
    </row>
    <row r="2589" spans="1:5" x14ac:dyDescent="0.25">
      <c r="A2589" s="8">
        <v>1230</v>
      </c>
      <c r="B2589" s="8" t="s">
        <v>3039</v>
      </c>
      <c r="C2589" t="str">
        <f t="shared" si="40"/>
        <v>PMS-Pole1230</v>
      </c>
      <c r="D2589" s="208">
        <v>2.9476097887122998</v>
      </c>
      <c r="E2589" s="197">
        <v>99.124973492873707</v>
      </c>
    </row>
    <row r="2590" spans="1:5" x14ac:dyDescent="0.25">
      <c r="A2590" s="8">
        <v>1229</v>
      </c>
      <c r="B2590" s="8" t="s">
        <v>3039</v>
      </c>
      <c r="C2590" t="str">
        <f t="shared" si="40"/>
        <v>PMS-Pole1229</v>
      </c>
      <c r="D2590" s="208">
        <v>2.94773457559831</v>
      </c>
      <c r="E2590" s="197">
        <v>99.124986183208605</v>
      </c>
    </row>
    <row r="2591" spans="1:5" x14ac:dyDescent="0.25">
      <c r="A2591" s="8">
        <v>1228</v>
      </c>
      <c r="B2591" s="8" t="s">
        <v>3039</v>
      </c>
      <c r="C2591" t="str">
        <f t="shared" si="40"/>
        <v>PMS-Pole1228</v>
      </c>
      <c r="D2591" s="208">
        <v>2.9478507856199001</v>
      </c>
      <c r="E2591" s="197">
        <v>99.124991550900702</v>
      </c>
    </row>
    <row r="2592" spans="1:5" x14ac:dyDescent="0.25">
      <c r="A2592" s="8">
        <v>1227</v>
      </c>
      <c r="B2592" s="8" t="s">
        <v>3039</v>
      </c>
      <c r="C2592" t="str">
        <f t="shared" si="40"/>
        <v>PMS-Pole1227</v>
      </c>
      <c r="D2592" s="208">
        <v>2.9479486263652399</v>
      </c>
      <c r="E2592" s="197">
        <v>99.125032306747897</v>
      </c>
    </row>
    <row r="2593" spans="1:5" x14ac:dyDescent="0.25">
      <c r="A2593" s="8">
        <v>1226</v>
      </c>
      <c r="B2593" s="8" t="s">
        <v>3039</v>
      </c>
      <c r="C2593" t="str">
        <f t="shared" si="40"/>
        <v>PMS-Pole1226</v>
      </c>
      <c r="D2593" s="208">
        <v>2.9480270816106899</v>
      </c>
      <c r="E2593" s="197">
        <v>99.125099036896003</v>
      </c>
    </row>
    <row r="2594" spans="1:5" x14ac:dyDescent="0.25">
      <c r="A2594" s="8">
        <v>1225</v>
      </c>
      <c r="B2594" s="8" t="s">
        <v>3039</v>
      </c>
      <c r="C2594" t="str">
        <f t="shared" si="40"/>
        <v>PMS-Pole1225</v>
      </c>
      <c r="D2594" s="208">
        <v>2.9480859551812402</v>
      </c>
      <c r="E2594" s="197">
        <v>99.1251943709849</v>
      </c>
    </row>
    <row r="2595" spans="1:5" x14ac:dyDescent="0.25">
      <c r="A2595" s="8">
        <v>1224</v>
      </c>
      <c r="B2595" s="8" t="s">
        <v>3039</v>
      </c>
      <c r="C2595" t="str">
        <f t="shared" si="40"/>
        <v>PMS-Pole1224</v>
      </c>
      <c r="D2595" s="208">
        <v>2.94815917419329</v>
      </c>
      <c r="E2595" s="197">
        <v>99.125311829256205</v>
      </c>
    </row>
    <row r="2596" spans="1:5" x14ac:dyDescent="0.25">
      <c r="A2596" s="8">
        <v>1223</v>
      </c>
      <c r="B2596" s="8" t="s">
        <v>3039</v>
      </c>
      <c r="C2596" t="str">
        <f t="shared" si="40"/>
        <v>PMS-Pole1223</v>
      </c>
      <c r="D2596" s="208">
        <v>2.9482266367299799</v>
      </c>
      <c r="E2596" s="197">
        <v>99.125419376206096</v>
      </c>
    </row>
    <row r="2597" spans="1:5" x14ac:dyDescent="0.25">
      <c r="A2597" s="8">
        <v>1222</v>
      </c>
      <c r="B2597" s="8" t="s">
        <v>3039</v>
      </c>
      <c r="C2597" t="str">
        <f t="shared" si="40"/>
        <v>PMS-Pole1222</v>
      </c>
      <c r="D2597" s="208">
        <v>2.9482967145936998</v>
      </c>
      <c r="E2597" s="197">
        <v>99.125532396587701</v>
      </c>
    </row>
    <row r="2598" spans="1:5" x14ac:dyDescent="0.25">
      <c r="A2598" s="8">
        <v>1221</v>
      </c>
      <c r="B2598" s="8" t="s">
        <v>3039</v>
      </c>
      <c r="C2598" t="str">
        <f t="shared" si="40"/>
        <v>PMS-Pole1221</v>
      </c>
      <c r="D2598" s="208">
        <v>2.9483614752906302</v>
      </c>
      <c r="E2598" s="197">
        <v>99.125631228005304</v>
      </c>
    </row>
    <row r="2599" spans="1:5" x14ac:dyDescent="0.25">
      <c r="A2599" s="8">
        <v>1220</v>
      </c>
      <c r="B2599" s="8" t="s">
        <v>3039</v>
      </c>
      <c r="C2599" t="str">
        <f t="shared" si="40"/>
        <v>PMS-Pole1220</v>
      </c>
      <c r="D2599" s="208">
        <v>2.9484401822480302</v>
      </c>
      <c r="E2599" s="197">
        <v>99.125733013539403</v>
      </c>
    </row>
    <row r="2600" spans="1:5" x14ac:dyDescent="0.25">
      <c r="A2600" s="8">
        <v>1219</v>
      </c>
      <c r="B2600" s="8" t="s">
        <v>3039</v>
      </c>
      <c r="C2600" t="str">
        <f t="shared" si="40"/>
        <v>PMS-Pole1219</v>
      </c>
      <c r="D2600" s="208">
        <v>2.9484953973344501</v>
      </c>
      <c r="E2600" s="197">
        <v>99.125824848938905</v>
      </c>
    </row>
    <row r="2601" spans="1:5" x14ac:dyDescent="0.25">
      <c r="A2601" s="8">
        <v>1218</v>
      </c>
      <c r="B2601" s="8" t="s">
        <v>3039</v>
      </c>
      <c r="C2601" t="str">
        <f t="shared" si="40"/>
        <v>PMS-Pole1218</v>
      </c>
      <c r="D2601" s="208">
        <v>2.9485435977056098</v>
      </c>
      <c r="E2601" s="197">
        <v>99.125900713230806</v>
      </c>
    </row>
    <row r="2602" spans="1:5" x14ac:dyDescent="0.25">
      <c r="A2602" s="8">
        <v>1217</v>
      </c>
      <c r="B2602" s="8" t="s">
        <v>3039</v>
      </c>
      <c r="C2602" t="str">
        <f t="shared" si="40"/>
        <v>PMS-Pole1217</v>
      </c>
      <c r="D2602" s="208">
        <v>2.9486099608466798</v>
      </c>
      <c r="E2602" s="197">
        <v>99.126022935615296</v>
      </c>
    </row>
    <row r="2603" spans="1:5" x14ac:dyDescent="0.25">
      <c r="A2603" s="8">
        <v>1216</v>
      </c>
      <c r="B2603" s="8" t="s">
        <v>3039</v>
      </c>
      <c r="C2603" t="str">
        <f t="shared" si="40"/>
        <v>PMS-Pole1216</v>
      </c>
      <c r="D2603" s="208">
        <v>2.9486579561840398</v>
      </c>
      <c r="E2603" s="197">
        <v>99.1260777754283</v>
      </c>
    </row>
    <row r="2604" spans="1:5" x14ac:dyDescent="0.25">
      <c r="A2604" s="8">
        <v>1215</v>
      </c>
      <c r="B2604" s="8" t="s">
        <v>3039</v>
      </c>
      <c r="C2604" t="str">
        <f t="shared" si="40"/>
        <v>PMS-Pole1215</v>
      </c>
      <c r="D2604" s="208">
        <v>2.9487182881021199</v>
      </c>
      <c r="E2604" s="197">
        <v>99.126158111009303</v>
      </c>
    </row>
    <row r="2605" spans="1:5" x14ac:dyDescent="0.25">
      <c r="A2605" s="8">
        <v>1214</v>
      </c>
      <c r="B2605" s="8" t="s">
        <v>3039</v>
      </c>
      <c r="C2605" t="str">
        <f t="shared" si="40"/>
        <v>PMS-Pole1214</v>
      </c>
      <c r="D2605" s="208">
        <v>2.9487754316088801</v>
      </c>
      <c r="E2605" s="197">
        <v>99.126223044777603</v>
      </c>
    </row>
    <row r="2606" spans="1:5" x14ac:dyDescent="0.25">
      <c r="A2606" s="8">
        <v>1213</v>
      </c>
      <c r="B2606" s="8" t="s">
        <v>3039</v>
      </c>
      <c r="C2606" t="str">
        <f t="shared" si="40"/>
        <v>PMS-Pole1213</v>
      </c>
      <c r="D2606" s="208">
        <v>2.9488332801046599</v>
      </c>
      <c r="E2606" s="197">
        <v>99.126308358216704</v>
      </c>
    </row>
    <row r="2607" spans="1:5" x14ac:dyDescent="0.25">
      <c r="A2607" s="8">
        <v>1212</v>
      </c>
      <c r="B2607" s="8" t="s">
        <v>3039</v>
      </c>
      <c r="C2607" t="str">
        <f t="shared" si="40"/>
        <v>PMS-Pole1212</v>
      </c>
      <c r="D2607" s="208">
        <v>2.9488873618624498</v>
      </c>
      <c r="E2607" s="197">
        <v>99.126382095766004</v>
      </c>
    </row>
    <row r="2608" spans="1:5" x14ac:dyDescent="0.25">
      <c r="A2608" s="8">
        <v>1211</v>
      </c>
      <c r="B2608" s="8" t="s">
        <v>3039</v>
      </c>
      <c r="C2608" t="str">
        <f t="shared" si="40"/>
        <v>PMS-Pole1211</v>
      </c>
      <c r="D2608" s="208">
        <v>2.9489311439466599</v>
      </c>
      <c r="E2608" s="197">
        <v>99.126445309498607</v>
      </c>
    </row>
    <row r="2609" spans="1:5" x14ac:dyDescent="0.25">
      <c r="A2609" s="8">
        <v>1210</v>
      </c>
      <c r="B2609" s="8" t="s">
        <v>3039</v>
      </c>
      <c r="C2609" t="str">
        <f t="shared" si="40"/>
        <v>PMS-Pole1210</v>
      </c>
      <c r="D2609" s="208">
        <v>2.9490024992217299</v>
      </c>
      <c r="E2609" s="197">
        <v>99.126548108172599</v>
      </c>
    </row>
    <row r="2610" spans="1:5" x14ac:dyDescent="0.25">
      <c r="A2610" s="8">
        <v>1209</v>
      </c>
      <c r="B2610" s="8" t="s">
        <v>3039</v>
      </c>
      <c r="C2610" t="str">
        <f t="shared" si="40"/>
        <v>PMS-Pole1209</v>
      </c>
      <c r="D2610" s="208">
        <v>2.9490572355796698</v>
      </c>
      <c r="E2610" s="197">
        <v>99.126620931953894</v>
      </c>
    </row>
    <row r="2611" spans="1:5" x14ac:dyDescent="0.25">
      <c r="A2611" s="8">
        <v>1208</v>
      </c>
      <c r="B2611" s="8" t="s">
        <v>3039</v>
      </c>
      <c r="C2611" t="str">
        <f t="shared" si="40"/>
        <v>PMS-Pole1208</v>
      </c>
      <c r="D2611" s="208">
        <v>2.9491544247686101</v>
      </c>
      <c r="E2611" s="197">
        <v>99.126683633882294</v>
      </c>
    </row>
    <row r="2612" spans="1:5" x14ac:dyDescent="0.25">
      <c r="A2612" s="8">
        <v>1207</v>
      </c>
      <c r="B2612" s="8" t="s">
        <v>3039</v>
      </c>
      <c r="C2612" t="str">
        <f t="shared" si="40"/>
        <v>PMS-Pole1207</v>
      </c>
      <c r="D2612" s="208">
        <v>2.9492500864001099</v>
      </c>
      <c r="E2612" s="197">
        <v>99.126584188320194</v>
      </c>
    </row>
    <row r="2613" spans="1:5" x14ac:dyDescent="0.25">
      <c r="A2613" s="8">
        <v>1206</v>
      </c>
      <c r="B2613" s="8" t="s">
        <v>3039</v>
      </c>
      <c r="C2613" t="str">
        <f t="shared" si="40"/>
        <v>PMS-Pole1206</v>
      </c>
      <c r="D2613" s="208">
        <v>2.9493338654313299</v>
      </c>
      <c r="E2613" s="197">
        <v>99.126487980875396</v>
      </c>
    </row>
    <row r="2614" spans="1:5" x14ac:dyDescent="0.25">
      <c r="A2614" s="8">
        <v>1205</v>
      </c>
      <c r="B2614" s="8" t="s">
        <v>3039</v>
      </c>
      <c r="C2614" t="str">
        <f t="shared" si="40"/>
        <v>PMS-Pole1205</v>
      </c>
      <c r="D2614" s="208">
        <v>2.94941121265503</v>
      </c>
      <c r="E2614" s="197">
        <v>99.126488131246305</v>
      </c>
    </row>
    <row r="2615" spans="1:5" x14ac:dyDescent="0.25">
      <c r="A2615" s="8">
        <v>1204</v>
      </c>
      <c r="B2615" s="8" t="s">
        <v>3039</v>
      </c>
      <c r="C2615" t="str">
        <f t="shared" si="40"/>
        <v>PMS-Pole1204</v>
      </c>
      <c r="D2615" s="208">
        <v>2.9495110831631002</v>
      </c>
      <c r="E2615" s="197">
        <v>99.126507118339504</v>
      </c>
    </row>
    <row r="2616" spans="1:5" x14ac:dyDescent="0.25">
      <c r="A2616" s="8">
        <v>1203</v>
      </c>
      <c r="B2616" s="8" t="s">
        <v>3039</v>
      </c>
      <c r="C2616" t="str">
        <f t="shared" si="40"/>
        <v>PMS-Pole1203</v>
      </c>
      <c r="D2616" s="208">
        <v>2.9495973406590599</v>
      </c>
      <c r="E2616" s="197">
        <v>99.126527793152803</v>
      </c>
    </row>
    <row r="2617" spans="1:5" x14ac:dyDescent="0.25">
      <c r="A2617" s="8">
        <v>1202</v>
      </c>
      <c r="B2617" s="8" t="s">
        <v>3039</v>
      </c>
      <c r="C2617" t="str">
        <f t="shared" si="40"/>
        <v>PMS-Pole1202</v>
      </c>
      <c r="D2617" s="208">
        <v>2.9496859215081801</v>
      </c>
      <c r="E2617" s="197">
        <v>99.126539354502896</v>
      </c>
    </row>
    <row r="2618" spans="1:5" x14ac:dyDescent="0.25">
      <c r="A2618" s="8">
        <v>1201</v>
      </c>
      <c r="B2618" s="8" t="s">
        <v>3039</v>
      </c>
      <c r="C2618" t="str">
        <f t="shared" si="40"/>
        <v>PMS-Pole1201</v>
      </c>
      <c r="D2618" s="208">
        <v>2.9497709626028601</v>
      </c>
      <c r="E2618" s="197">
        <v>99.126520879501399</v>
      </c>
    </row>
    <row r="2619" spans="1:5" x14ac:dyDescent="0.25">
      <c r="A2619" s="8">
        <v>1200</v>
      </c>
      <c r="B2619" s="8" t="s">
        <v>3039</v>
      </c>
      <c r="C2619" t="str">
        <f t="shared" si="40"/>
        <v>PMS-Pole1200</v>
      </c>
      <c r="D2619" s="208">
        <v>2.9498408398452201</v>
      </c>
      <c r="E2619" s="197">
        <v>99.126486589844106</v>
      </c>
    </row>
    <row r="2620" spans="1:5" x14ac:dyDescent="0.25">
      <c r="A2620" s="8">
        <v>1199</v>
      </c>
      <c r="B2620" s="8" t="s">
        <v>3039</v>
      </c>
      <c r="C2620" t="str">
        <f t="shared" si="40"/>
        <v>PMS-Pole1199</v>
      </c>
      <c r="D2620" s="208">
        <v>2.9499112634176599</v>
      </c>
      <c r="E2620" s="197">
        <v>99.126444007738002</v>
      </c>
    </row>
    <row r="2621" spans="1:5" x14ac:dyDescent="0.25">
      <c r="A2621" s="8">
        <v>1198</v>
      </c>
      <c r="B2621" s="8" t="s">
        <v>3039</v>
      </c>
      <c r="C2621" t="str">
        <f t="shared" si="40"/>
        <v>PMS-Pole1198</v>
      </c>
      <c r="D2621" s="208">
        <v>2.9499240988040998</v>
      </c>
      <c r="E2621" s="197">
        <v>99.126371698091006</v>
      </c>
    </row>
    <row r="2622" spans="1:5" x14ac:dyDescent="0.25">
      <c r="A2622" s="8">
        <v>1197</v>
      </c>
      <c r="B2622" s="8" t="s">
        <v>3039</v>
      </c>
      <c r="C2622" t="str">
        <f t="shared" si="40"/>
        <v>PMS-Pole1197</v>
      </c>
      <c r="D2622" s="208">
        <v>2.9499132565973798</v>
      </c>
      <c r="E2622" s="197">
        <v>99.126278607729603</v>
      </c>
    </row>
    <row r="2623" spans="1:5" x14ac:dyDescent="0.25">
      <c r="A2623" s="8">
        <v>1196</v>
      </c>
      <c r="B2623" s="8" t="s">
        <v>3039</v>
      </c>
      <c r="C2623" t="str">
        <f t="shared" si="40"/>
        <v>PMS-Pole1196</v>
      </c>
      <c r="D2623" s="208">
        <v>2.9499386690873699</v>
      </c>
      <c r="E2623" s="197">
        <v>99.126165672826303</v>
      </c>
    </row>
    <row r="2624" spans="1:5" x14ac:dyDescent="0.25">
      <c r="A2624" s="8">
        <v>1195</v>
      </c>
      <c r="B2624" s="8" t="s">
        <v>3039</v>
      </c>
      <c r="C2624" t="str">
        <f t="shared" si="40"/>
        <v>PMS-Pole1195</v>
      </c>
      <c r="D2624" s="208">
        <v>2.95003110795537</v>
      </c>
      <c r="E2624" s="197">
        <v>99.1260791282659</v>
      </c>
    </row>
    <row r="2625" spans="1:5" x14ac:dyDescent="0.25">
      <c r="A2625" s="8">
        <v>1194</v>
      </c>
      <c r="B2625" s="8" t="s">
        <v>3039</v>
      </c>
      <c r="C2625" t="str">
        <f t="shared" si="40"/>
        <v>PMS-Pole1194</v>
      </c>
      <c r="D2625" s="208">
        <v>2.9500883699532201</v>
      </c>
      <c r="E2625" s="197">
        <v>99.126025203225495</v>
      </c>
    </row>
    <row r="2626" spans="1:5" x14ac:dyDescent="0.25">
      <c r="A2626" s="8">
        <v>1193</v>
      </c>
      <c r="B2626" s="8" t="s">
        <v>3039</v>
      </c>
      <c r="C2626" t="str">
        <f t="shared" ref="C2626:C2689" si="41">B2626 &amp; "-Pole" &amp; A2626</f>
        <v>PMS-Pole1193</v>
      </c>
      <c r="D2626" s="208">
        <v>2.9501645606992302</v>
      </c>
      <c r="E2626" s="197">
        <v>99.125958824527302</v>
      </c>
    </row>
    <row r="2627" spans="1:5" x14ac:dyDescent="0.25">
      <c r="A2627" s="8">
        <v>1192</v>
      </c>
      <c r="B2627" s="8" t="s">
        <v>3039</v>
      </c>
      <c r="C2627" t="str">
        <f t="shared" si="41"/>
        <v>PMS-Pole1192</v>
      </c>
      <c r="D2627" s="208">
        <v>2.9502266572145599</v>
      </c>
      <c r="E2627" s="197">
        <v>99.125907149515299</v>
      </c>
    </row>
    <row r="2628" spans="1:5" x14ac:dyDescent="0.25">
      <c r="A2628" s="8">
        <v>1191</v>
      </c>
      <c r="B2628" s="8" t="s">
        <v>3039</v>
      </c>
      <c r="C2628" t="str">
        <f t="shared" si="41"/>
        <v>PMS-Pole1191</v>
      </c>
      <c r="D2628" s="208">
        <v>2.95028714329908</v>
      </c>
      <c r="E2628" s="197">
        <v>99.125857407909393</v>
      </c>
    </row>
    <row r="2629" spans="1:5" x14ac:dyDescent="0.25">
      <c r="A2629" s="8">
        <v>1190</v>
      </c>
      <c r="B2629" s="8" t="s">
        <v>3039</v>
      </c>
      <c r="C2629" t="str">
        <f t="shared" si="41"/>
        <v>PMS-Pole1190</v>
      </c>
      <c r="D2629" s="208">
        <v>2.95035059100899</v>
      </c>
      <c r="E2629" s="197">
        <v>99.125812337568405</v>
      </c>
    </row>
    <row r="2630" spans="1:5" x14ac:dyDescent="0.25">
      <c r="A2630" s="8">
        <v>1189</v>
      </c>
      <c r="B2630" s="8" t="s">
        <v>3039</v>
      </c>
      <c r="C2630" t="str">
        <f t="shared" si="41"/>
        <v>PMS-Pole1189</v>
      </c>
      <c r="D2630" s="208">
        <v>2.9504227465319399</v>
      </c>
      <c r="E2630" s="197">
        <v>99.125750597936204</v>
      </c>
    </row>
    <row r="2631" spans="1:5" x14ac:dyDescent="0.25">
      <c r="A2631" s="8">
        <v>1188</v>
      </c>
      <c r="B2631" s="8" t="s">
        <v>3039</v>
      </c>
      <c r="C2631" t="str">
        <f t="shared" si="41"/>
        <v>PMS-Pole1188</v>
      </c>
      <c r="D2631" s="208">
        <v>2.9504882595475701</v>
      </c>
      <c r="E2631" s="197">
        <v>99.125711020022294</v>
      </c>
    </row>
    <row r="2632" spans="1:5" x14ac:dyDescent="0.25">
      <c r="A2632" s="8">
        <v>1187</v>
      </c>
      <c r="B2632" s="8" t="s">
        <v>3039</v>
      </c>
      <c r="C2632" t="str">
        <f t="shared" si="41"/>
        <v>PMS-Pole1187</v>
      </c>
      <c r="D2632" s="208">
        <v>2.9505653822834801</v>
      </c>
      <c r="E2632" s="197">
        <v>99.125668105714993</v>
      </c>
    </row>
    <row r="2633" spans="1:5" x14ac:dyDescent="0.25">
      <c r="A2633" s="8">
        <v>1186</v>
      </c>
      <c r="B2633" s="8" t="s">
        <v>3039</v>
      </c>
      <c r="C2633" t="str">
        <f t="shared" si="41"/>
        <v>PMS-Pole1186</v>
      </c>
      <c r="D2633" s="208">
        <v>2.95065034305079</v>
      </c>
      <c r="E2633" s="197">
        <v>99.125616862831393</v>
      </c>
    </row>
    <row r="2634" spans="1:5" x14ac:dyDescent="0.25">
      <c r="A2634" s="8">
        <v>1185</v>
      </c>
      <c r="B2634" s="8" t="s">
        <v>3039</v>
      </c>
      <c r="C2634" t="str">
        <f t="shared" si="41"/>
        <v>PMS-Pole1185</v>
      </c>
      <c r="D2634" s="208">
        <v>2.95072227087757</v>
      </c>
      <c r="E2634" s="197">
        <v>99.125569395425501</v>
      </c>
    </row>
    <row r="2635" spans="1:5" x14ac:dyDescent="0.25">
      <c r="A2635" s="8">
        <v>1184</v>
      </c>
      <c r="B2635" s="8" t="s">
        <v>3039</v>
      </c>
      <c r="C2635" t="str">
        <f t="shared" si="41"/>
        <v>PMS-Pole1184</v>
      </c>
      <c r="D2635" s="208">
        <v>2.9508141568373301</v>
      </c>
      <c r="E2635" s="197">
        <v>99.125506472784394</v>
      </c>
    </row>
    <row r="2636" spans="1:5" x14ac:dyDescent="0.25">
      <c r="A2636" s="8">
        <v>1183</v>
      </c>
      <c r="B2636" s="8" t="s">
        <v>3039</v>
      </c>
      <c r="C2636" t="str">
        <f t="shared" si="41"/>
        <v>PMS-Pole1183</v>
      </c>
      <c r="D2636" s="208">
        <v>2.9508863189575201</v>
      </c>
      <c r="E2636" s="197">
        <v>99.125460082608797</v>
      </c>
    </row>
    <row r="2637" spans="1:5" x14ac:dyDescent="0.25">
      <c r="A2637" s="8">
        <v>1182</v>
      </c>
      <c r="B2637" s="8" t="s">
        <v>3039</v>
      </c>
      <c r="C2637" t="str">
        <f t="shared" si="41"/>
        <v>PMS-Pole1182</v>
      </c>
      <c r="D2637" s="208">
        <v>2.9509923359491999</v>
      </c>
      <c r="E2637" s="197">
        <v>99.125395313888802</v>
      </c>
    </row>
    <row r="2638" spans="1:5" x14ac:dyDescent="0.25">
      <c r="A2638" s="8">
        <v>1181</v>
      </c>
      <c r="B2638" s="8" t="s">
        <v>3039</v>
      </c>
      <c r="C2638" t="str">
        <f t="shared" si="41"/>
        <v>PMS-Pole1181</v>
      </c>
      <c r="D2638" s="208">
        <v>2.9510895026011599</v>
      </c>
      <c r="E2638" s="197">
        <v>99.125337364042096</v>
      </c>
    </row>
    <row r="2639" spans="1:5" x14ac:dyDescent="0.25">
      <c r="A2639" s="8">
        <v>1180</v>
      </c>
      <c r="B2639" s="8" t="s">
        <v>3039</v>
      </c>
      <c r="C2639" t="str">
        <f t="shared" si="41"/>
        <v>PMS-Pole1180</v>
      </c>
      <c r="D2639" s="208">
        <v>2.9511661048231601</v>
      </c>
      <c r="E2639" s="197">
        <v>99.125412067081896</v>
      </c>
    </row>
    <row r="2640" spans="1:5" x14ac:dyDescent="0.25">
      <c r="A2640" s="8">
        <v>1179</v>
      </c>
      <c r="B2640" s="8" t="s">
        <v>3039</v>
      </c>
      <c r="C2640" t="str">
        <f t="shared" si="41"/>
        <v>PMS-Pole1179</v>
      </c>
      <c r="D2640" s="208">
        <v>2.9512390959833099</v>
      </c>
      <c r="E2640" s="197">
        <v>99.125428150843305</v>
      </c>
    </row>
    <row r="2641" spans="1:5" x14ac:dyDescent="0.25">
      <c r="A2641" s="8">
        <v>1178</v>
      </c>
      <c r="B2641" s="8" t="s">
        <v>3039</v>
      </c>
      <c r="C2641" t="str">
        <f t="shared" si="41"/>
        <v>PMS-Pole1178</v>
      </c>
      <c r="D2641" s="208">
        <v>2.9512856276086499</v>
      </c>
      <c r="E2641" s="197">
        <v>99.125506357907298</v>
      </c>
    </row>
    <row r="2642" spans="1:5" x14ac:dyDescent="0.25">
      <c r="A2642" s="8">
        <v>1177</v>
      </c>
      <c r="B2642" s="8" t="s">
        <v>3039</v>
      </c>
      <c r="C2642" t="str">
        <f t="shared" si="41"/>
        <v>PMS-Pole1177</v>
      </c>
      <c r="D2642" s="208">
        <v>2.9513405804278801</v>
      </c>
      <c r="E2642" s="197">
        <v>99.125584874487501</v>
      </c>
    </row>
    <row r="2643" spans="1:5" x14ac:dyDescent="0.25">
      <c r="A2643" s="8">
        <v>1176</v>
      </c>
      <c r="B2643" s="8" t="s">
        <v>3039</v>
      </c>
      <c r="C2643" t="str">
        <f t="shared" si="41"/>
        <v>PMS-Pole1176</v>
      </c>
      <c r="D2643" s="208">
        <v>2.9514240854774698</v>
      </c>
      <c r="E2643" s="197">
        <v>99.125617947214394</v>
      </c>
    </row>
    <row r="2644" spans="1:5" x14ac:dyDescent="0.25">
      <c r="A2644" s="8">
        <v>1175</v>
      </c>
      <c r="B2644" s="8" t="s">
        <v>3039</v>
      </c>
      <c r="C2644" t="str">
        <f t="shared" si="41"/>
        <v>PMS-Pole1175</v>
      </c>
      <c r="D2644" s="208">
        <v>2.9515067254114502</v>
      </c>
      <c r="E2644" s="197">
        <v>99.125589435268196</v>
      </c>
    </row>
    <row r="2645" spans="1:5" x14ac:dyDescent="0.25">
      <c r="A2645" s="8">
        <v>1174</v>
      </c>
      <c r="B2645" s="8" t="s">
        <v>3039</v>
      </c>
      <c r="C2645" t="str">
        <f t="shared" si="41"/>
        <v>PMS-Pole1174</v>
      </c>
      <c r="D2645" s="208">
        <v>2.9515808966330699</v>
      </c>
      <c r="E2645" s="197">
        <v>99.125565874154702</v>
      </c>
    </row>
    <row r="2646" spans="1:5" x14ac:dyDescent="0.25">
      <c r="A2646" s="8">
        <v>1173</v>
      </c>
      <c r="B2646" s="8" t="s">
        <v>3039</v>
      </c>
      <c r="C2646" t="str">
        <f t="shared" si="41"/>
        <v>PMS-Pole1173</v>
      </c>
      <c r="D2646" s="208">
        <v>2.9516709189284001</v>
      </c>
      <c r="E2646" s="197">
        <v>99.125516889860904</v>
      </c>
    </row>
    <row r="2647" spans="1:5" x14ac:dyDescent="0.25">
      <c r="A2647" s="8">
        <v>1172</v>
      </c>
      <c r="B2647" s="8" t="s">
        <v>3039</v>
      </c>
      <c r="C2647" t="str">
        <f t="shared" si="41"/>
        <v>PMS-Pole1172</v>
      </c>
      <c r="D2647" s="208">
        <v>2.9517565045449001</v>
      </c>
      <c r="E2647" s="197">
        <v>99.125464667959307</v>
      </c>
    </row>
    <row r="2648" spans="1:5" x14ac:dyDescent="0.25">
      <c r="A2648" s="8">
        <v>1171</v>
      </c>
      <c r="B2648" s="8" t="s">
        <v>3039</v>
      </c>
      <c r="C2648" t="str">
        <f t="shared" si="41"/>
        <v>PMS-Pole1171</v>
      </c>
      <c r="D2648" s="208">
        <v>2.9518627895528802</v>
      </c>
      <c r="E2648" s="197">
        <v>99.125406477949895</v>
      </c>
    </row>
    <row r="2649" spans="1:5" x14ac:dyDescent="0.25">
      <c r="A2649" s="8">
        <v>1170</v>
      </c>
      <c r="B2649" s="8" t="s">
        <v>3039</v>
      </c>
      <c r="C2649" t="str">
        <f t="shared" si="41"/>
        <v>PMS-Pole1170</v>
      </c>
      <c r="D2649" s="208">
        <v>2.9519621237937002</v>
      </c>
      <c r="E2649" s="197">
        <v>99.125359694883699</v>
      </c>
    </row>
    <row r="2650" spans="1:5" x14ac:dyDescent="0.25">
      <c r="A2650" s="8">
        <v>1169</v>
      </c>
      <c r="B2650" s="8" t="s">
        <v>3039</v>
      </c>
      <c r="C2650" t="str">
        <f t="shared" si="41"/>
        <v>PMS-Pole1169</v>
      </c>
      <c r="D2650" s="208">
        <v>2.9520294924769299</v>
      </c>
      <c r="E2650" s="197">
        <v>99.125325382551296</v>
      </c>
    </row>
    <row r="2651" spans="1:5" x14ac:dyDescent="0.25">
      <c r="A2651" s="8">
        <v>1168</v>
      </c>
      <c r="B2651" s="8" t="s">
        <v>3039</v>
      </c>
      <c r="C2651" t="str">
        <f t="shared" si="41"/>
        <v>PMS-Pole1168</v>
      </c>
      <c r="D2651" s="208">
        <v>2.9521551769051699</v>
      </c>
      <c r="E2651" s="197">
        <v>99.1252729995782</v>
      </c>
    </row>
    <row r="2652" spans="1:5" x14ac:dyDescent="0.25">
      <c r="A2652" s="8">
        <v>1167</v>
      </c>
      <c r="B2652" s="8" t="s">
        <v>3039</v>
      </c>
      <c r="C2652" t="str">
        <f t="shared" si="41"/>
        <v>PMS-Pole1167</v>
      </c>
      <c r="D2652" s="208">
        <v>2.9522672330883801</v>
      </c>
      <c r="E2652" s="197">
        <v>99.125219326336506</v>
      </c>
    </row>
    <row r="2653" spans="1:5" x14ac:dyDescent="0.25">
      <c r="A2653" s="8">
        <v>1166</v>
      </c>
      <c r="B2653" s="8" t="s">
        <v>3039</v>
      </c>
      <c r="C2653" t="str">
        <f t="shared" si="41"/>
        <v>PMS-Pole1166</v>
      </c>
      <c r="D2653" s="208">
        <v>2.9524143015813902</v>
      </c>
      <c r="E2653" s="197">
        <v>99.125154804728496</v>
      </c>
    </row>
    <row r="2654" spans="1:5" x14ac:dyDescent="0.25">
      <c r="A2654" s="8">
        <v>1165</v>
      </c>
      <c r="B2654" s="8" t="s">
        <v>3039</v>
      </c>
      <c r="C2654" t="str">
        <f t="shared" si="41"/>
        <v>PMS-Pole1165</v>
      </c>
      <c r="D2654" s="208">
        <v>2.95253844706219</v>
      </c>
      <c r="E2654" s="197">
        <v>99.125092749138403</v>
      </c>
    </row>
    <row r="2655" spans="1:5" x14ac:dyDescent="0.25">
      <c r="A2655" s="8">
        <v>1164</v>
      </c>
      <c r="B2655" s="8" t="s">
        <v>3039</v>
      </c>
      <c r="C2655" t="str">
        <f t="shared" si="41"/>
        <v>PMS-Pole1164</v>
      </c>
      <c r="D2655" s="208">
        <v>2.9526423429652899</v>
      </c>
      <c r="E2655" s="197">
        <v>99.125048002800995</v>
      </c>
    </row>
    <row r="2656" spans="1:5" x14ac:dyDescent="0.25">
      <c r="A2656" s="8">
        <v>1163</v>
      </c>
      <c r="B2656" s="8" t="s">
        <v>3039</v>
      </c>
      <c r="C2656" t="str">
        <f t="shared" si="41"/>
        <v>PMS-Pole1163</v>
      </c>
      <c r="D2656" s="208">
        <v>2.9527757237222798</v>
      </c>
      <c r="E2656" s="197">
        <v>99.124992100303601</v>
      </c>
    </row>
    <row r="2657" spans="1:5" x14ac:dyDescent="0.25">
      <c r="A2657" s="8">
        <v>1162</v>
      </c>
      <c r="B2657" s="8" t="s">
        <v>3039</v>
      </c>
      <c r="C2657" t="str">
        <f t="shared" si="41"/>
        <v>PMS-Pole1162</v>
      </c>
      <c r="D2657" s="208">
        <v>2.9529121708926902</v>
      </c>
      <c r="E2657" s="197">
        <v>99.124936174391394</v>
      </c>
    </row>
    <row r="2658" spans="1:5" x14ac:dyDescent="0.25">
      <c r="A2658" s="8">
        <v>1161</v>
      </c>
      <c r="B2658" s="8" t="s">
        <v>3039</v>
      </c>
      <c r="C2658" t="str">
        <f t="shared" si="41"/>
        <v>PMS-Pole1161</v>
      </c>
      <c r="D2658" s="208">
        <v>2.9530091583420299</v>
      </c>
      <c r="E2658" s="197">
        <v>99.124896466378701</v>
      </c>
    </row>
    <row r="2659" spans="1:5" x14ac:dyDescent="0.25">
      <c r="A2659" s="8">
        <v>1160</v>
      </c>
      <c r="B2659" s="8" t="s">
        <v>3039</v>
      </c>
      <c r="C2659" t="str">
        <f t="shared" si="41"/>
        <v>PMS-Pole1160</v>
      </c>
      <c r="D2659" s="208">
        <v>2.9531189942067702</v>
      </c>
      <c r="E2659" s="197">
        <v>99.124848301064205</v>
      </c>
    </row>
    <row r="2660" spans="1:5" x14ac:dyDescent="0.25">
      <c r="A2660" s="8">
        <v>1159</v>
      </c>
      <c r="B2660" s="8" t="s">
        <v>3039</v>
      </c>
      <c r="C2660" t="str">
        <f t="shared" si="41"/>
        <v>PMS-Pole1159</v>
      </c>
      <c r="D2660" s="208">
        <v>2.9532724142672899</v>
      </c>
      <c r="E2660" s="197">
        <v>99.124786435310497</v>
      </c>
    </row>
    <row r="2661" spans="1:5" x14ac:dyDescent="0.25">
      <c r="A2661" s="8">
        <v>1158</v>
      </c>
      <c r="B2661" s="8" t="s">
        <v>3039</v>
      </c>
      <c r="C2661" t="str">
        <f t="shared" si="41"/>
        <v>PMS-Pole1158</v>
      </c>
      <c r="D2661" s="208">
        <v>2.9534298151735299</v>
      </c>
      <c r="E2661" s="197">
        <v>99.124713138236501</v>
      </c>
    </row>
    <row r="2662" spans="1:5" x14ac:dyDescent="0.25">
      <c r="A2662" s="8">
        <v>1157</v>
      </c>
      <c r="B2662" s="8" t="s">
        <v>3039</v>
      </c>
      <c r="C2662" t="str">
        <f t="shared" si="41"/>
        <v>PMS-Pole1157</v>
      </c>
      <c r="D2662" s="208">
        <v>2.9535685417138202</v>
      </c>
      <c r="E2662" s="197">
        <v>99.124660516162507</v>
      </c>
    </row>
    <row r="2663" spans="1:5" x14ac:dyDescent="0.25">
      <c r="A2663" s="8">
        <v>1156</v>
      </c>
      <c r="B2663" s="8" t="s">
        <v>3039</v>
      </c>
      <c r="C2663" t="str">
        <f t="shared" si="41"/>
        <v>PMS-Pole1156</v>
      </c>
      <c r="D2663" s="208">
        <v>2.95373509152813</v>
      </c>
      <c r="E2663" s="197">
        <v>99.124584373060202</v>
      </c>
    </row>
    <row r="2664" spans="1:5" x14ac:dyDescent="0.25">
      <c r="A2664" s="8">
        <v>1155</v>
      </c>
      <c r="B2664" s="8" t="s">
        <v>3039</v>
      </c>
      <c r="C2664" t="str">
        <f t="shared" si="41"/>
        <v>PMS-Pole1155</v>
      </c>
      <c r="D2664" s="208">
        <v>2.9539331190649301</v>
      </c>
      <c r="E2664" s="197">
        <v>99.124476367666901</v>
      </c>
    </row>
    <row r="2665" spans="1:5" x14ac:dyDescent="0.25">
      <c r="A2665" s="8">
        <v>1154</v>
      </c>
      <c r="B2665" s="8" t="s">
        <v>3039</v>
      </c>
      <c r="C2665" t="str">
        <f t="shared" si="41"/>
        <v>PMS-Pole1154</v>
      </c>
      <c r="D2665" s="208">
        <v>2.9542285788111</v>
      </c>
      <c r="E2665" s="197">
        <v>99.124325941402603</v>
      </c>
    </row>
    <row r="2666" spans="1:5" x14ac:dyDescent="0.25">
      <c r="A2666" s="8">
        <v>1153</v>
      </c>
      <c r="B2666" s="8" t="s">
        <v>3039</v>
      </c>
      <c r="C2666" t="str">
        <f t="shared" si="41"/>
        <v>PMS-Pole1153</v>
      </c>
      <c r="D2666" s="208">
        <v>2.9544180989405602</v>
      </c>
      <c r="E2666" s="197">
        <v>99.124233728444807</v>
      </c>
    </row>
    <row r="2667" spans="1:5" x14ac:dyDescent="0.25">
      <c r="A2667" s="8">
        <v>1152</v>
      </c>
      <c r="B2667" s="8" t="s">
        <v>3039</v>
      </c>
      <c r="C2667" t="str">
        <f t="shared" si="41"/>
        <v>PMS-Pole1152</v>
      </c>
      <c r="D2667" s="208">
        <v>2.9546442912798598</v>
      </c>
      <c r="E2667" s="197">
        <v>99.1241284424312</v>
      </c>
    </row>
    <row r="2668" spans="1:5" x14ac:dyDescent="0.25">
      <c r="A2668" s="8">
        <v>1151</v>
      </c>
      <c r="B2668" s="8" t="s">
        <v>3039</v>
      </c>
      <c r="C2668" t="str">
        <f t="shared" si="41"/>
        <v>PMS-Pole1151</v>
      </c>
      <c r="D2668" s="208">
        <v>2.9549075117308301</v>
      </c>
      <c r="E2668" s="197">
        <v>99.124012041424294</v>
      </c>
    </row>
    <row r="2669" spans="1:5" x14ac:dyDescent="0.25">
      <c r="A2669" s="8">
        <v>1150</v>
      </c>
      <c r="B2669" s="8" t="s">
        <v>3039</v>
      </c>
      <c r="C2669" t="str">
        <f t="shared" si="41"/>
        <v>PMS-Pole1150</v>
      </c>
      <c r="D2669" s="208">
        <v>2.9550934270676001</v>
      </c>
      <c r="E2669" s="197">
        <v>99.123950828349805</v>
      </c>
    </row>
    <row r="2670" spans="1:5" x14ac:dyDescent="0.25">
      <c r="A2670" s="8">
        <v>1149</v>
      </c>
      <c r="B2670" s="8" t="s">
        <v>3039</v>
      </c>
      <c r="C2670" t="str">
        <f t="shared" si="41"/>
        <v>PMS-Pole1149</v>
      </c>
      <c r="D2670" s="208">
        <v>2.9553348377008102</v>
      </c>
      <c r="E2670" s="197">
        <v>99.123922710626005</v>
      </c>
    </row>
    <row r="2671" spans="1:5" x14ac:dyDescent="0.25">
      <c r="A2671" s="8">
        <v>1148</v>
      </c>
      <c r="B2671" s="8" t="s">
        <v>3039</v>
      </c>
      <c r="C2671" t="str">
        <f t="shared" si="41"/>
        <v>PMS-Pole1148</v>
      </c>
      <c r="D2671" s="208">
        <v>2.95547665071958</v>
      </c>
      <c r="E2671" s="197">
        <v>99.123945729686895</v>
      </c>
    </row>
    <row r="2672" spans="1:5" x14ac:dyDescent="0.25">
      <c r="A2672" s="8">
        <v>1147</v>
      </c>
      <c r="B2672" s="8" t="s">
        <v>3039</v>
      </c>
      <c r="C2672" t="str">
        <f t="shared" si="41"/>
        <v>PMS-Pole1147</v>
      </c>
      <c r="D2672" s="208">
        <v>2.9555986003591901</v>
      </c>
      <c r="E2672" s="197">
        <v>99.123994094984894</v>
      </c>
    </row>
    <row r="2673" spans="1:5" x14ac:dyDescent="0.25">
      <c r="A2673" s="8">
        <v>1146</v>
      </c>
      <c r="B2673" s="8" t="s">
        <v>3039</v>
      </c>
      <c r="C2673" t="str">
        <f t="shared" si="41"/>
        <v>PMS-Pole1146</v>
      </c>
      <c r="D2673" s="208">
        <v>2.9557009565149599</v>
      </c>
      <c r="E2673" s="197">
        <v>99.124035896722901</v>
      </c>
    </row>
    <row r="2674" spans="1:5" x14ac:dyDescent="0.25">
      <c r="A2674" s="8">
        <v>1145</v>
      </c>
      <c r="B2674" s="8" t="s">
        <v>3039</v>
      </c>
      <c r="C2674" t="str">
        <f t="shared" si="41"/>
        <v>PMS-Pole1145</v>
      </c>
      <c r="D2674" s="208">
        <v>2.9558115405030199</v>
      </c>
      <c r="E2674" s="197">
        <v>99.124085852526093</v>
      </c>
    </row>
    <row r="2675" spans="1:5" x14ac:dyDescent="0.25">
      <c r="A2675" s="8">
        <v>1144</v>
      </c>
      <c r="B2675" s="8" t="s">
        <v>3039</v>
      </c>
      <c r="C2675" t="str">
        <f t="shared" si="41"/>
        <v>PMS-Pole1144</v>
      </c>
      <c r="D2675" s="208">
        <v>2.9559549030841201</v>
      </c>
      <c r="E2675" s="197">
        <v>99.124130754212501</v>
      </c>
    </row>
    <row r="2676" spans="1:5" x14ac:dyDescent="0.25">
      <c r="A2676" s="8">
        <v>1143</v>
      </c>
      <c r="B2676" s="8" t="s">
        <v>3039</v>
      </c>
      <c r="C2676" t="str">
        <f t="shared" si="41"/>
        <v>PMS-Pole1143</v>
      </c>
      <c r="D2676" s="208">
        <v>2.9561406632197298</v>
      </c>
      <c r="E2676" s="197">
        <v>99.124126914596204</v>
      </c>
    </row>
    <row r="2677" spans="1:5" x14ac:dyDescent="0.25">
      <c r="A2677" s="8">
        <v>1142</v>
      </c>
      <c r="B2677" s="8" t="s">
        <v>3039</v>
      </c>
      <c r="C2677" t="str">
        <f t="shared" si="41"/>
        <v>PMS-Pole1142</v>
      </c>
      <c r="D2677" s="208">
        <v>2.9562928808845301</v>
      </c>
      <c r="E2677" s="197">
        <v>99.124126417036294</v>
      </c>
    </row>
    <row r="2678" spans="1:5" x14ac:dyDescent="0.25">
      <c r="A2678" s="8">
        <v>1141</v>
      </c>
      <c r="B2678" s="8" t="s">
        <v>3039</v>
      </c>
      <c r="C2678" t="str">
        <f t="shared" si="41"/>
        <v>PMS-Pole1141</v>
      </c>
      <c r="D2678" s="208">
        <v>2.95638991248885</v>
      </c>
      <c r="E2678" s="197">
        <v>99.124115338496196</v>
      </c>
    </row>
    <row r="2679" spans="1:5" x14ac:dyDescent="0.25">
      <c r="A2679" s="8">
        <v>1140</v>
      </c>
      <c r="B2679" s="8" t="s">
        <v>3039</v>
      </c>
      <c r="C2679" t="str">
        <f t="shared" si="41"/>
        <v>PMS-Pole1140</v>
      </c>
      <c r="D2679" s="208">
        <v>2.9565050734676199</v>
      </c>
      <c r="E2679" s="197">
        <v>99.1240765414789</v>
      </c>
    </row>
    <row r="2680" spans="1:5" x14ac:dyDescent="0.25">
      <c r="A2680" s="8">
        <v>1139</v>
      </c>
      <c r="B2680" s="8" t="s">
        <v>3039</v>
      </c>
      <c r="C2680" t="str">
        <f t="shared" si="41"/>
        <v>PMS-Pole1139</v>
      </c>
      <c r="D2680" s="208">
        <v>2.9566676426070102</v>
      </c>
      <c r="E2680" s="197">
        <v>99.1240700320282</v>
      </c>
    </row>
    <row r="2681" spans="1:5" x14ac:dyDescent="0.25">
      <c r="A2681" s="8">
        <v>1138</v>
      </c>
      <c r="B2681" s="8" t="s">
        <v>3039</v>
      </c>
      <c r="C2681" t="str">
        <f t="shared" si="41"/>
        <v>PMS-Pole1138</v>
      </c>
      <c r="D2681" s="208">
        <v>2.95678693556696</v>
      </c>
      <c r="E2681" s="197">
        <v>99.1240358471279</v>
      </c>
    </row>
    <row r="2682" spans="1:5" x14ac:dyDescent="0.25">
      <c r="A2682" s="8">
        <v>1137</v>
      </c>
      <c r="B2682" s="8" t="s">
        <v>3039</v>
      </c>
      <c r="C2682" t="str">
        <f t="shared" si="41"/>
        <v>PMS-Pole1137</v>
      </c>
      <c r="D2682" s="208">
        <v>2.9569155137234602</v>
      </c>
      <c r="E2682" s="197">
        <v>99.123998931849798</v>
      </c>
    </row>
    <row r="2683" spans="1:5" x14ac:dyDescent="0.25">
      <c r="A2683" s="8">
        <v>1136</v>
      </c>
      <c r="B2683" s="8" t="s">
        <v>3039</v>
      </c>
      <c r="C2683" t="str">
        <f t="shared" si="41"/>
        <v>PMS-Pole1136</v>
      </c>
      <c r="D2683" s="208">
        <v>2.9570135305574601</v>
      </c>
      <c r="E2683" s="197">
        <v>99.123972523071998</v>
      </c>
    </row>
    <row r="2684" spans="1:5" x14ac:dyDescent="0.25">
      <c r="A2684" s="8">
        <v>1135</v>
      </c>
      <c r="B2684" s="8" t="s">
        <v>3039</v>
      </c>
      <c r="C2684" t="str">
        <f t="shared" si="41"/>
        <v>PMS-Pole1135</v>
      </c>
      <c r="D2684" s="208">
        <v>2.9571148740806201</v>
      </c>
      <c r="E2684" s="197">
        <v>99.123893996061398</v>
      </c>
    </row>
    <row r="2685" spans="1:5" x14ac:dyDescent="0.25">
      <c r="A2685" s="8">
        <v>1134</v>
      </c>
      <c r="B2685" s="8" t="s">
        <v>3039</v>
      </c>
      <c r="C2685" t="str">
        <f t="shared" si="41"/>
        <v>PMS-Pole1134</v>
      </c>
      <c r="D2685" s="208">
        <v>2.9571517649839798</v>
      </c>
      <c r="E2685" s="197">
        <v>99.123672649925496</v>
      </c>
    </row>
    <row r="2686" spans="1:5" x14ac:dyDescent="0.25">
      <c r="A2686" s="8">
        <v>1133</v>
      </c>
      <c r="B2686" s="8" t="s">
        <v>3039</v>
      </c>
      <c r="C2686" t="str">
        <f t="shared" si="41"/>
        <v>PMS-Pole1133</v>
      </c>
      <c r="D2686" s="208">
        <v>2.95713168263585</v>
      </c>
      <c r="E2686" s="197">
        <v>99.123459630997402</v>
      </c>
    </row>
    <row r="2687" spans="1:5" x14ac:dyDescent="0.25">
      <c r="A2687" s="8">
        <v>1132</v>
      </c>
      <c r="B2687" s="8" t="s">
        <v>3039</v>
      </c>
      <c r="C2687" t="str">
        <f t="shared" si="41"/>
        <v>PMS-Pole1132</v>
      </c>
      <c r="D2687" s="208">
        <v>2.9571439970006801</v>
      </c>
      <c r="E2687" s="197">
        <v>99.123233218931006</v>
      </c>
    </row>
    <row r="2688" spans="1:5" x14ac:dyDescent="0.25">
      <c r="A2688" s="8">
        <v>1131</v>
      </c>
      <c r="B2688" s="8" t="s">
        <v>3039</v>
      </c>
      <c r="C2688" t="str">
        <f t="shared" si="41"/>
        <v>PMS-Pole1131</v>
      </c>
      <c r="D2688" s="208">
        <v>2.95721530003126</v>
      </c>
      <c r="E2688" s="197">
        <v>99.122977072609103</v>
      </c>
    </row>
    <row r="2689" spans="1:5" x14ac:dyDescent="0.25">
      <c r="A2689" s="8">
        <v>1130</v>
      </c>
      <c r="B2689" s="8" t="s">
        <v>3039</v>
      </c>
      <c r="C2689" t="str">
        <f t="shared" si="41"/>
        <v>PMS-Pole1130</v>
      </c>
      <c r="D2689" s="208">
        <v>2.9572680323739799</v>
      </c>
      <c r="E2689" s="197">
        <v>99.122731750952596</v>
      </c>
    </row>
    <row r="2690" spans="1:5" x14ac:dyDescent="0.25">
      <c r="A2690" s="8">
        <v>1129</v>
      </c>
      <c r="B2690" s="8" t="s">
        <v>3039</v>
      </c>
      <c r="C2690" t="str">
        <f t="shared" ref="C2690:C2753" si="42">B2690 &amp; "-Pole" &amp; A2690</f>
        <v>PMS-Pole1129</v>
      </c>
      <c r="D2690" s="208">
        <v>2.95724876965483</v>
      </c>
      <c r="E2690" s="197">
        <v>99.122510065747207</v>
      </c>
    </row>
    <row r="2691" spans="1:5" x14ac:dyDescent="0.25">
      <c r="A2691" s="8">
        <v>1128</v>
      </c>
      <c r="B2691" s="8" t="s">
        <v>3039</v>
      </c>
      <c r="C2691" t="str">
        <f t="shared" si="42"/>
        <v>PMS-Pole1128</v>
      </c>
      <c r="D2691" s="208">
        <v>2.9572222999712001</v>
      </c>
      <c r="E2691" s="197">
        <v>99.122319447276098</v>
      </c>
    </row>
    <row r="2692" spans="1:5" x14ac:dyDescent="0.25">
      <c r="A2692" s="8">
        <v>1127</v>
      </c>
      <c r="B2692" s="8" t="s">
        <v>3039</v>
      </c>
      <c r="C2692" t="str">
        <f t="shared" si="42"/>
        <v>PMS-Pole1127</v>
      </c>
      <c r="D2692" s="208">
        <v>2.95727752491733</v>
      </c>
      <c r="E2692" s="197">
        <v>99.122114279243306</v>
      </c>
    </row>
    <row r="2693" spans="1:5" x14ac:dyDescent="0.25">
      <c r="A2693" s="8">
        <v>1126</v>
      </c>
      <c r="B2693" s="8" t="s">
        <v>3039</v>
      </c>
      <c r="C2693" t="str">
        <f t="shared" si="42"/>
        <v>PMS-Pole1126</v>
      </c>
      <c r="D2693" s="208">
        <v>2.9573299118489098</v>
      </c>
      <c r="E2693" s="197">
        <v>99.121928545650604</v>
      </c>
    </row>
    <row r="2694" spans="1:5" x14ac:dyDescent="0.25">
      <c r="A2694" s="8">
        <v>1125</v>
      </c>
      <c r="B2694" s="8" t="s">
        <v>3039</v>
      </c>
      <c r="C2694" t="str">
        <f t="shared" si="42"/>
        <v>PMS-Pole1125</v>
      </c>
      <c r="D2694" s="208">
        <v>2.9573861519547102</v>
      </c>
      <c r="E2694" s="197">
        <v>99.121802264838607</v>
      </c>
    </row>
    <row r="2695" spans="1:5" x14ac:dyDescent="0.25">
      <c r="A2695" s="8">
        <v>1124</v>
      </c>
      <c r="B2695" s="8" t="s">
        <v>3039</v>
      </c>
      <c r="C2695" t="str">
        <f t="shared" si="42"/>
        <v>PMS-Pole1124</v>
      </c>
      <c r="D2695" s="208">
        <v>2.9575220342410198</v>
      </c>
      <c r="E2695" s="197">
        <v>99.121442933738095</v>
      </c>
    </row>
    <row r="2696" spans="1:5" x14ac:dyDescent="0.25">
      <c r="A2696" s="8">
        <v>1123</v>
      </c>
      <c r="B2696" s="8" t="s">
        <v>3039</v>
      </c>
      <c r="C2696" t="str">
        <f t="shared" si="42"/>
        <v>PMS-Pole1123</v>
      </c>
      <c r="D2696" s="208">
        <v>2.9576385098827802</v>
      </c>
      <c r="E2696" s="197">
        <v>99.121236218596806</v>
      </c>
    </row>
    <row r="2697" spans="1:5" x14ac:dyDescent="0.25">
      <c r="A2697" s="8">
        <v>1122</v>
      </c>
      <c r="B2697" s="8" t="s">
        <v>3039</v>
      </c>
      <c r="C2697" t="str">
        <f t="shared" si="42"/>
        <v>PMS-Pole1122</v>
      </c>
      <c r="D2697" s="208">
        <v>2.9579005565667398</v>
      </c>
      <c r="E2697" s="197">
        <v>99.121227430852102</v>
      </c>
    </row>
    <row r="2698" spans="1:5" x14ac:dyDescent="0.25">
      <c r="A2698" s="8">
        <v>1121</v>
      </c>
      <c r="B2698" s="8" t="s">
        <v>3039</v>
      </c>
      <c r="C2698" t="str">
        <f t="shared" si="42"/>
        <v>PMS-Pole1121</v>
      </c>
      <c r="D2698" s="208">
        <v>2.9581567664918098</v>
      </c>
      <c r="E2698" s="197">
        <v>99.121262176413197</v>
      </c>
    </row>
    <row r="2699" spans="1:5" x14ac:dyDescent="0.25">
      <c r="A2699" s="8">
        <v>1120</v>
      </c>
      <c r="B2699" s="8" t="s">
        <v>3039</v>
      </c>
      <c r="C2699" t="str">
        <f t="shared" si="42"/>
        <v>PMS-Pole1120</v>
      </c>
      <c r="D2699" s="208">
        <v>2.9584363482984601</v>
      </c>
      <c r="E2699" s="197">
        <v>99.121259315559897</v>
      </c>
    </row>
    <row r="2700" spans="1:5" x14ac:dyDescent="0.25">
      <c r="A2700" s="8">
        <v>1119</v>
      </c>
      <c r="B2700" s="8" t="s">
        <v>3039</v>
      </c>
      <c r="C2700" t="str">
        <f t="shared" si="42"/>
        <v>PMS-Pole1119</v>
      </c>
      <c r="D2700" s="208">
        <v>2.9586790852443698</v>
      </c>
      <c r="E2700" s="197">
        <v>99.121271195545901</v>
      </c>
    </row>
    <row r="2701" spans="1:5" x14ac:dyDescent="0.25">
      <c r="A2701" s="8">
        <v>1118</v>
      </c>
      <c r="B2701" s="8" t="s">
        <v>3039</v>
      </c>
      <c r="C2701" t="str">
        <f t="shared" si="42"/>
        <v>PMS-Pole1118</v>
      </c>
      <c r="D2701" s="208">
        <v>2.9589404892917601</v>
      </c>
      <c r="E2701" s="197">
        <v>99.121295965229194</v>
      </c>
    </row>
    <row r="2702" spans="1:5" x14ac:dyDescent="0.25">
      <c r="A2702" s="8">
        <v>1117</v>
      </c>
      <c r="B2702" s="8" t="s">
        <v>3039</v>
      </c>
      <c r="C2702" t="str">
        <f t="shared" si="42"/>
        <v>PMS-Pole1117</v>
      </c>
      <c r="D2702" s="208">
        <v>2.9591993712515299</v>
      </c>
      <c r="E2702" s="197">
        <v>99.121300277281307</v>
      </c>
    </row>
    <row r="2703" spans="1:5" x14ac:dyDescent="0.25">
      <c r="A2703" s="8">
        <v>1116</v>
      </c>
      <c r="B2703" s="8" t="s">
        <v>3039</v>
      </c>
      <c r="C2703" t="str">
        <f t="shared" si="42"/>
        <v>PMS-Pole1116</v>
      </c>
      <c r="D2703" s="208">
        <v>2.9593955075412199</v>
      </c>
      <c r="E2703" s="197">
        <v>99.121296629382698</v>
      </c>
    </row>
    <row r="2704" spans="1:5" x14ac:dyDescent="0.25">
      <c r="A2704" s="8">
        <v>1115</v>
      </c>
      <c r="B2704" s="8" t="s">
        <v>3039</v>
      </c>
      <c r="C2704" t="str">
        <f t="shared" si="42"/>
        <v>PMS-Pole1115</v>
      </c>
      <c r="D2704" s="208">
        <v>2.9596808072335601</v>
      </c>
      <c r="E2704" s="197">
        <v>99.121291165250398</v>
      </c>
    </row>
    <row r="2705" spans="1:5" x14ac:dyDescent="0.25">
      <c r="A2705" s="8">
        <v>1114</v>
      </c>
      <c r="B2705" s="8" t="s">
        <v>3039</v>
      </c>
      <c r="C2705" t="str">
        <f t="shared" si="42"/>
        <v>PMS-Pole1114</v>
      </c>
      <c r="D2705" s="208">
        <v>2.9600848486196099</v>
      </c>
      <c r="E2705" s="197">
        <v>99.121283815450397</v>
      </c>
    </row>
    <row r="2706" spans="1:5" x14ac:dyDescent="0.25">
      <c r="A2706" s="8">
        <v>1113</v>
      </c>
      <c r="B2706" s="8" t="s">
        <v>3039</v>
      </c>
      <c r="C2706" t="str">
        <f t="shared" si="42"/>
        <v>PMS-Pole1113</v>
      </c>
      <c r="D2706" s="208">
        <v>2.9601523612784901</v>
      </c>
      <c r="E2706" s="197">
        <v>99.121237518717706</v>
      </c>
    </row>
    <row r="2707" spans="1:5" x14ac:dyDescent="0.25">
      <c r="A2707" s="8">
        <v>1112</v>
      </c>
      <c r="B2707" s="8" t="s">
        <v>3039</v>
      </c>
      <c r="C2707" t="str">
        <f t="shared" si="42"/>
        <v>PMS-Pole1112</v>
      </c>
      <c r="D2707" s="208">
        <v>2.96058957323122</v>
      </c>
      <c r="E2707" s="197">
        <v>99.121213235021003</v>
      </c>
    </row>
    <row r="2708" spans="1:5" x14ac:dyDescent="0.25">
      <c r="A2708" s="8">
        <v>1111</v>
      </c>
      <c r="B2708" s="8" t="s">
        <v>3039</v>
      </c>
      <c r="C2708" t="str">
        <f t="shared" si="42"/>
        <v>PMS-Pole1111</v>
      </c>
      <c r="D2708" s="208">
        <v>2.9608298344039401</v>
      </c>
      <c r="E2708" s="197">
        <v>99.121198605308805</v>
      </c>
    </row>
    <row r="2709" spans="1:5" x14ac:dyDescent="0.25">
      <c r="A2709" s="8">
        <v>1110</v>
      </c>
      <c r="B2709" s="8" t="s">
        <v>3039</v>
      </c>
      <c r="C2709" t="str">
        <f t="shared" si="42"/>
        <v>PMS-Pole1110</v>
      </c>
      <c r="D2709" s="208">
        <v>2.9610809687161002</v>
      </c>
      <c r="E2709" s="197">
        <v>99.121172731480996</v>
      </c>
    </row>
    <row r="2710" spans="1:5" x14ac:dyDescent="0.25">
      <c r="A2710" s="8">
        <v>1109</v>
      </c>
      <c r="B2710" s="8" t="s">
        <v>3039</v>
      </c>
      <c r="C2710" t="str">
        <f t="shared" si="42"/>
        <v>PMS-Pole1109</v>
      </c>
      <c r="D2710" s="208">
        <v>2.9613779889690601</v>
      </c>
      <c r="E2710" s="197">
        <v>99.121154632364807</v>
      </c>
    </row>
    <row r="2711" spans="1:5" x14ac:dyDescent="0.25">
      <c r="A2711" s="8">
        <v>1108</v>
      </c>
      <c r="B2711" s="8" t="s">
        <v>3039</v>
      </c>
      <c r="C2711" t="str">
        <f t="shared" si="42"/>
        <v>PMS-Pole1108</v>
      </c>
      <c r="D2711" s="208">
        <v>2.96163327632489</v>
      </c>
      <c r="E2711" s="197">
        <v>99.121144880716898</v>
      </c>
    </row>
    <row r="2712" spans="1:5" x14ac:dyDescent="0.25">
      <c r="A2712" s="8">
        <v>1107</v>
      </c>
      <c r="B2712" s="8" t="s">
        <v>3039</v>
      </c>
      <c r="C2712" t="str">
        <f t="shared" si="42"/>
        <v>PMS-Pole1107</v>
      </c>
      <c r="D2712" s="208">
        <v>2.9619729613644998</v>
      </c>
      <c r="E2712" s="197">
        <v>99.121116820130396</v>
      </c>
    </row>
    <row r="2713" spans="1:5" x14ac:dyDescent="0.25">
      <c r="A2713" s="8">
        <v>1106</v>
      </c>
      <c r="B2713" s="8" t="s">
        <v>3039</v>
      </c>
      <c r="C2713" t="str">
        <f t="shared" si="42"/>
        <v>PMS-Pole1106</v>
      </c>
      <c r="D2713" s="208">
        <v>2.9624385188758899</v>
      </c>
      <c r="E2713" s="197">
        <v>99.121122488779093</v>
      </c>
    </row>
    <row r="2714" spans="1:5" x14ac:dyDescent="0.25">
      <c r="A2714" s="8">
        <v>1105</v>
      </c>
      <c r="B2714" s="8" t="s">
        <v>3039</v>
      </c>
      <c r="C2714" t="str">
        <f t="shared" si="42"/>
        <v>PMS-Pole1105</v>
      </c>
      <c r="D2714" s="208">
        <v>2.9627603693339699</v>
      </c>
      <c r="E2714" s="197">
        <v>99.121120370023505</v>
      </c>
    </row>
    <row r="2715" spans="1:5" x14ac:dyDescent="0.25">
      <c r="A2715" s="8">
        <v>1104</v>
      </c>
      <c r="B2715" s="8" t="s">
        <v>3039</v>
      </c>
      <c r="C2715" t="str">
        <f t="shared" si="42"/>
        <v>PMS-Pole1104</v>
      </c>
      <c r="D2715" s="208">
        <v>2.9632555846179498</v>
      </c>
      <c r="E2715" s="197">
        <v>99.121127837766906</v>
      </c>
    </row>
    <row r="2716" spans="1:5" x14ac:dyDescent="0.25">
      <c r="A2716" s="8">
        <v>1103</v>
      </c>
      <c r="B2716" s="8" t="s">
        <v>3039</v>
      </c>
      <c r="C2716" t="str">
        <f t="shared" si="42"/>
        <v>PMS-Pole1103</v>
      </c>
      <c r="D2716" s="208">
        <v>2.9636084412783901</v>
      </c>
      <c r="E2716" s="197">
        <v>99.1211365218591</v>
      </c>
    </row>
    <row r="2717" spans="1:5" x14ac:dyDescent="0.25">
      <c r="A2717" s="8">
        <v>1102</v>
      </c>
      <c r="B2717" s="8" t="s">
        <v>3039</v>
      </c>
      <c r="C2717" t="str">
        <f t="shared" si="42"/>
        <v>PMS-Pole1102</v>
      </c>
      <c r="D2717" s="208">
        <v>2.9638770611942702</v>
      </c>
      <c r="E2717" s="197">
        <v>99.121142129229</v>
      </c>
    </row>
    <row r="2718" spans="1:5" x14ac:dyDescent="0.25">
      <c r="A2718" s="8">
        <v>1101</v>
      </c>
      <c r="B2718" s="8" t="s">
        <v>3039</v>
      </c>
      <c r="C2718" t="str">
        <f t="shared" si="42"/>
        <v>PMS-Pole1101</v>
      </c>
      <c r="D2718" s="208">
        <v>2.9639313421171298</v>
      </c>
      <c r="E2718" s="197">
        <v>99.120918432686196</v>
      </c>
    </row>
    <row r="2719" spans="1:5" x14ac:dyDescent="0.25">
      <c r="A2719" s="8">
        <v>1100</v>
      </c>
      <c r="B2719" s="8" t="s">
        <v>3039</v>
      </c>
      <c r="C2719" t="str">
        <f t="shared" si="42"/>
        <v>PMS-Pole1100</v>
      </c>
      <c r="D2719" s="208">
        <v>2.9639733069616199</v>
      </c>
      <c r="E2719" s="197">
        <v>99.120686799206894</v>
      </c>
    </row>
    <row r="2720" spans="1:5" x14ac:dyDescent="0.25">
      <c r="A2720" s="8">
        <v>1099</v>
      </c>
      <c r="B2720" s="8" t="s">
        <v>3039</v>
      </c>
      <c r="C2720" t="str">
        <f t="shared" si="42"/>
        <v>PMS-Pole1099</v>
      </c>
      <c r="D2720" s="208">
        <v>2.9640053662022701</v>
      </c>
      <c r="E2720" s="197">
        <v>99.1204467670442</v>
      </c>
    </row>
    <row r="2721" spans="1:5" x14ac:dyDescent="0.25">
      <c r="A2721" s="8">
        <v>1098</v>
      </c>
      <c r="B2721" s="8" t="s">
        <v>3039</v>
      </c>
      <c r="C2721" t="str">
        <f t="shared" si="42"/>
        <v>PMS-Pole1098</v>
      </c>
      <c r="D2721" s="208">
        <v>2.9640476114372301</v>
      </c>
      <c r="E2721" s="197">
        <v>99.120184321939504</v>
      </c>
    </row>
    <row r="2722" spans="1:5" x14ac:dyDescent="0.25">
      <c r="A2722" s="8">
        <v>1097</v>
      </c>
      <c r="B2722" s="8" t="s">
        <v>3039</v>
      </c>
      <c r="C2722" t="str">
        <f t="shared" si="42"/>
        <v>PMS-Pole1097</v>
      </c>
      <c r="D2722" s="208">
        <v>2.9641173262685401</v>
      </c>
      <c r="E2722" s="197">
        <v>99.119892125643304</v>
      </c>
    </row>
    <row r="2723" spans="1:5" x14ac:dyDescent="0.25">
      <c r="A2723" s="8">
        <v>1096</v>
      </c>
      <c r="B2723" s="8" t="s">
        <v>3039</v>
      </c>
      <c r="C2723" t="str">
        <f t="shared" si="42"/>
        <v>PMS-Pole1096</v>
      </c>
      <c r="D2723" s="208">
        <v>2.96415922344389</v>
      </c>
      <c r="E2723" s="197">
        <v>99.119670697548699</v>
      </c>
    </row>
    <row r="2724" spans="1:5" x14ac:dyDescent="0.25">
      <c r="A2724" s="8">
        <v>1095</v>
      </c>
      <c r="B2724" s="8" t="s">
        <v>3039</v>
      </c>
      <c r="C2724" t="str">
        <f t="shared" si="42"/>
        <v>PMS-Pole1095</v>
      </c>
      <c r="D2724" s="208">
        <v>2.9642218360536199</v>
      </c>
      <c r="E2724" s="197">
        <v>99.119334791669004</v>
      </c>
    </row>
    <row r="2725" spans="1:5" x14ac:dyDescent="0.25">
      <c r="A2725" s="8">
        <v>1094</v>
      </c>
      <c r="B2725" s="8" t="s">
        <v>3039</v>
      </c>
      <c r="C2725" t="str">
        <f t="shared" si="42"/>
        <v>PMS-Pole1094</v>
      </c>
      <c r="D2725" s="208">
        <v>2.9642859631045901</v>
      </c>
      <c r="E2725" s="197">
        <v>99.119062038368</v>
      </c>
    </row>
    <row r="2726" spans="1:5" x14ac:dyDescent="0.25">
      <c r="A2726" s="8">
        <v>1093</v>
      </c>
      <c r="B2726" s="8" t="s">
        <v>3039</v>
      </c>
      <c r="C2726" t="str">
        <f t="shared" si="42"/>
        <v>PMS-Pole1093</v>
      </c>
      <c r="D2726" s="208">
        <v>2.9643311284244498</v>
      </c>
      <c r="E2726" s="197">
        <v>99.118856882712294</v>
      </c>
    </row>
    <row r="2727" spans="1:5" x14ac:dyDescent="0.25">
      <c r="A2727" s="8">
        <v>1092</v>
      </c>
      <c r="B2727" s="8" t="s">
        <v>3039</v>
      </c>
      <c r="C2727" t="str">
        <f t="shared" si="42"/>
        <v>PMS-Pole1092</v>
      </c>
      <c r="D2727" s="208">
        <v>2.9643757674386202</v>
      </c>
      <c r="E2727" s="197">
        <v>99.118673859501399</v>
      </c>
    </row>
    <row r="2728" spans="1:5" x14ac:dyDescent="0.25">
      <c r="A2728" s="8">
        <v>1091</v>
      </c>
      <c r="B2728" s="8" t="s">
        <v>3039</v>
      </c>
      <c r="C2728" t="str">
        <f t="shared" si="42"/>
        <v>PMS-Pole1091</v>
      </c>
      <c r="D2728" s="208">
        <v>2.9644331919531002</v>
      </c>
      <c r="E2728" s="197">
        <v>99.118494800009302</v>
      </c>
    </row>
    <row r="2729" spans="1:5" x14ac:dyDescent="0.25">
      <c r="A2729" s="8">
        <v>1090</v>
      </c>
      <c r="B2729" s="8" t="s">
        <v>3039</v>
      </c>
      <c r="C2729" t="str">
        <f t="shared" si="42"/>
        <v>PMS-Pole1090</v>
      </c>
      <c r="D2729" s="208">
        <v>2.9644984265430701</v>
      </c>
      <c r="E2729" s="197">
        <v>99.118303918418405</v>
      </c>
    </row>
    <row r="2730" spans="1:5" x14ac:dyDescent="0.25">
      <c r="A2730" s="8">
        <v>1089</v>
      </c>
      <c r="B2730" s="8" t="s">
        <v>3039</v>
      </c>
      <c r="C2730" t="str">
        <f t="shared" si="42"/>
        <v>PMS-Pole1089</v>
      </c>
      <c r="D2730" s="208">
        <v>2.96461366304555</v>
      </c>
      <c r="E2730" s="197">
        <v>99.118065617097599</v>
      </c>
    </row>
    <row r="2731" spans="1:5" x14ac:dyDescent="0.25">
      <c r="A2731" s="8">
        <v>1088</v>
      </c>
      <c r="B2731" s="8" t="s">
        <v>3039</v>
      </c>
      <c r="C2731" t="str">
        <f t="shared" si="42"/>
        <v>PMS-Pole1088</v>
      </c>
      <c r="D2731" s="208">
        <v>2.9647348971116498</v>
      </c>
      <c r="E2731" s="197">
        <v>99.117819641372293</v>
      </c>
    </row>
    <row r="2732" spans="1:5" x14ac:dyDescent="0.25">
      <c r="A2732" s="8">
        <v>1087</v>
      </c>
      <c r="B2732" s="8" t="s">
        <v>3039</v>
      </c>
      <c r="C2732" t="str">
        <f t="shared" si="42"/>
        <v>PMS-Pole1087</v>
      </c>
      <c r="D2732" s="208">
        <v>2.9648460614641499</v>
      </c>
      <c r="E2732" s="197">
        <v>99.1176024926163</v>
      </c>
    </row>
    <row r="2733" spans="1:5" x14ac:dyDescent="0.25">
      <c r="A2733" s="8">
        <v>1086</v>
      </c>
      <c r="B2733" s="8" t="s">
        <v>3039</v>
      </c>
      <c r="C2733" t="str">
        <f t="shared" si="42"/>
        <v>PMS-Pole1086</v>
      </c>
      <c r="D2733" s="208">
        <v>2.9649717449533699</v>
      </c>
      <c r="E2733" s="197">
        <v>99.117337580215207</v>
      </c>
    </row>
    <row r="2734" spans="1:5" x14ac:dyDescent="0.25">
      <c r="A2734" s="8">
        <v>1085</v>
      </c>
      <c r="B2734" s="8" t="s">
        <v>3039</v>
      </c>
      <c r="C2734" t="str">
        <f t="shared" si="42"/>
        <v>PMS-Pole1085</v>
      </c>
      <c r="D2734" s="208">
        <v>2.96510182278403</v>
      </c>
      <c r="E2734" s="197">
        <v>99.117101390086802</v>
      </c>
    </row>
    <row r="2735" spans="1:5" x14ac:dyDescent="0.25">
      <c r="A2735" s="8">
        <v>1084</v>
      </c>
      <c r="B2735" s="8" t="s">
        <v>3039</v>
      </c>
      <c r="C2735" t="str">
        <f t="shared" si="42"/>
        <v>PMS-Pole1084</v>
      </c>
      <c r="D2735" s="208">
        <v>2.9652416112172602</v>
      </c>
      <c r="E2735" s="197">
        <v>99.116821269873398</v>
      </c>
    </row>
    <row r="2736" spans="1:5" x14ac:dyDescent="0.25">
      <c r="A2736" s="8">
        <v>1083</v>
      </c>
      <c r="B2736" s="8" t="s">
        <v>3039</v>
      </c>
      <c r="C2736" t="str">
        <f t="shared" si="42"/>
        <v>PMS-Pole1083</v>
      </c>
      <c r="D2736" s="208">
        <v>2.96535391953093</v>
      </c>
      <c r="E2736" s="197">
        <v>99.116594575089195</v>
      </c>
    </row>
    <row r="2737" spans="1:5" x14ac:dyDescent="0.25">
      <c r="A2737" s="8">
        <v>1082</v>
      </c>
      <c r="B2737" s="8" t="s">
        <v>3039</v>
      </c>
      <c r="C2737" t="str">
        <f t="shared" si="42"/>
        <v>PMS-Pole1082</v>
      </c>
      <c r="D2737" s="208">
        <v>2.9654382232167298</v>
      </c>
      <c r="E2737" s="197">
        <v>99.116430729945705</v>
      </c>
    </row>
    <row r="2738" spans="1:5" x14ac:dyDescent="0.25">
      <c r="A2738" s="8">
        <v>1081</v>
      </c>
      <c r="B2738" s="8" t="s">
        <v>3039</v>
      </c>
      <c r="C2738" t="str">
        <f t="shared" si="42"/>
        <v>PMS-Pole1081</v>
      </c>
      <c r="D2738" s="208">
        <v>2.96556874917147</v>
      </c>
      <c r="E2738" s="197">
        <v>99.116212894904294</v>
      </c>
    </row>
    <row r="2739" spans="1:5" x14ac:dyDescent="0.25">
      <c r="A2739" s="8">
        <v>1080</v>
      </c>
      <c r="B2739" s="8" t="s">
        <v>3039</v>
      </c>
      <c r="C2739" t="str">
        <f t="shared" si="42"/>
        <v>PMS-Pole1080</v>
      </c>
      <c r="D2739" s="208">
        <v>2.96568376904853</v>
      </c>
      <c r="E2739" s="197">
        <v>99.115979417122801</v>
      </c>
    </row>
    <row r="2740" spans="1:5" x14ac:dyDescent="0.25">
      <c r="A2740" s="8">
        <v>1079</v>
      </c>
      <c r="B2740" s="8" t="s">
        <v>3039</v>
      </c>
      <c r="C2740" t="str">
        <f t="shared" si="42"/>
        <v>PMS-Pole1079</v>
      </c>
      <c r="D2740" s="208">
        <v>2.9658468592564602</v>
      </c>
      <c r="E2740" s="197">
        <v>99.115671726626104</v>
      </c>
    </row>
    <row r="2741" spans="1:5" x14ac:dyDescent="0.25">
      <c r="A2741" s="8">
        <v>1078</v>
      </c>
      <c r="B2741" s="8" t="s">
        <v>3039</v>
      </c>
      <c r="C2741" t="str">
        <f t="shared" si="42"/>
        <v>PMS-Pole1078</v>
      </c>
      <c r="D2741" s="208">
        <v>2.9659586626135899</v>
      </c>
      <c r="E2741" s="197">
        <v>99.115442444266506</v>
      </c>
    </row>
    <row r="2742" spans="1:5" x14ac:dyDescent="0.25">
      <c r="A2742" s="8">
        <v>1077</v>
      </c>
      <c r="B2742" s="8" t="s">
        <v>3039</v>
      </c>
      <c r="C2742" t="str">
        <f t="shared" si="42"/>
        <v>PMS-Pole1077</v>
      </c>
      <c r="D2742" s="208">
        <v>2.9661130385712502</v>
      </c>
      <c r="E2742" s="197">
        <v>99.115152561771097</v>
      </c>
    </row>
    <row r="2743" spans="1:5" x14ac:dyDescent="0.25">
      <c r="A2743" s="8">
        <v>1076</v>
      </c>
      <c r="B2743" s="8" t="s">
        <v>3039</v>
      </c>
      <c r="C2743" t="str">
        <f t="shared" si="42"/>
        <v>PMS-Pole1076</v>
      </c>
      <c r="D2743" s="208">
        <v>2.9662405281808502</v>
      </c>
      <c r="E2743" s="197">
        <v>99.114889860676598</v>
      </c>
    </row>
    <row r="2744" spans="1:5" x14ac:dyDescent="0.25">
      <c r="A2744" s="8">
        <v>1075</v>
      </c>
      <c r="B2744" s="8" t="s">
        <v>3039</v>
      </c>
      <c r="C2744" t="str">
        <f t="shared" si="42"/>
        <v>PMS-Pole1075</v>
      </c>
      <c r="D2744" s="208">
        <v>2.9663569894974202</v>
      </c>
      <c r="E2744" s="197">
        <v>99.114653093517504</v>
      </c>
    </row>
    <row r="2745" spans="1:5" x14ac:dyDescent="0.25">
      <c r="A2745" s="8">
        <v>1074</v>
      </c>
      <c r="B2745" s="8" t="s">
        <v>3039</v>
      </c>
      <c r="C2745" t="str">
        <f t="shared" si="42"/>
        <v>PMS-Pole1074</v>
      </c>
      <c r="D2745" s="208">
        <v>2.9664745368400198</v>
      </c>
      <c r="E2745" s="197">
        <v>99.1144455741223</v>
      </c>
    </row>
    <row r="2746" spans="1:5" x14ac:dyDescent="0.25">
      <c r="A2746" s="8">
        <v>1073</v>
      </c>
      <c r="B2746" s="8" t="s">
        <v>3039</v>
      </c>
      <c r="C2746" t="str">
        <f t="shared" si="42"/>
        <v>PMS-Pole1073</v>
      </c>
      <c r="D2746" s="208">
        <v>2.96662540632465</v>
      </c>
      <c r="E2746" s="197">
        <v>99.114143478983706</v>
      </c>
    </row>
    <row r="2747" spans="1:5" x14ac:dyDescent="0.25">
      <c r="A2747" s="8">
        <v>1072</v>
      </c>
      <c r="B2747" s="8" t="s">
        <v>3039</v>
      </c>
      <c r="C2747" t="str">
        <f t="shared" si="42"/>
        <v>PMS-Pole1072</v>
      </c>
      <c r="D2747" s="208">
        <v>2.9667600013423101</v>
      </c>
      <c r="E2747" s="197">
        <v>99.113889391311304</v>
      </c>
    </row>
    <row r="2748" spans="1:5" x14ac:dyDescent="0.25">
      <c r="A2748" s="8">
        <v>1071</v>
      </c>
      <c r="B2748" s="8" t="s">
        <v>3039</v>
      </c>
      <c r="C2748" t="str">
        <f t="shared" si="42"/>
        <v>PMS-Pole1071</v>
      </c>
      <c r="D2748" s="208">
        <v>2.9668742729609798</v>
      </c>
      <c r="E2748" s="197">
        <v>99.113654394828004</v>
      </c>
    </row>
    <row r="2749" spans="1:5" x14ac:dyDescent="0.25">
      <c r="A2749" s="8">
        <v>1070</v>
      </c>
      <c r="B2749" s="8" t="s">
        <v>3039</v>
      </c>
      <c r="C2749" t="str">
        <f t="shared" si="42"/>
        <v>PMS-Pole1070</v>
      </c>
      <c r="D2749" s="208">
        <v>2.96701119879063</v>
      </c>
      <c r="E2749" s="197">
        <v>99.113333288840707</v>
      </c>
    </row>
    <row r="2750" spans="1:5" x14ac:dyDescent="0.25">
      <c r="A2750" s="8">
        <v>1069</v>
      </c>
      <c r="B2750" s="8" t="s">
        <v>3039</v>
      </c>
      <c r="C2750" t="str">
        <f t="shared" si="42"/>
        <v>PMS-Pole1069</v>
      </c>
      <c r="D2750" s="208">
        <v>2.9671414673938301</v>
      </c>
      <c r="E2750" s="197">
        <v>99.112997216112902</v>
      </c>
    </row>
    <row r="2751" spans="1:5" x14ac:dyDescent="0.25">
      <c r="A2751" s="8">
        <v>1068</v>
      </c>
      <c r="B2751" s="8" t="s">
        <v>3039</v>
      </c>
      <c r="C2751" t="str">
        <f t="shared" si="42"/>
        <v>PMS-Pole1068</v>
      </c>
      <c r="D2751" s="208">
        <v>2.96729748670047</v>
      </c>
      <c r="E2751" s="197">
        <v>99.112650973483497</v>
      </c>
    </row>
    <row r="2752" spans="1:5" x14ac:dyDescent="0.25">
      <c r="A2752" s="8">
        <v>1067</v>
      </c>
      <c r="B2752" s="8" t="s">
        <v>3039</v>
      </c>
      <c r="C2752" t="str">
        <f t="shared" si="42"/>
        <v>PMS-Pole1067</v>
      </c>
      <c r="D2752" s="208">
        <v>2.9674251857084299</v>
      </c>
      <c r="E2752" s="197">
        <v>99.1122811710663</v>
      </c>
    </row>
    <row r="2753" spans="1:5" x14ac:dyDescent="0.25">
      <c r="A2753" s="8">
        <v>1066</v>
      </c>
      <c r="B2753" s="8" t="s">
        <v>3039</v>
      </c>
      <c r="C2753" t="str">
        <f t="shared" si="42"/>
        <v>PMS-Pole1066</v>
      </c>
      <c r="D2753" s="208">
        <v>2.9675348292767598</v>
      </c>
      <c r="E2753" s="197">
        <v>99.1119629041428</v>
      </c>
    </row>
    <row r="2754" spans="1:5" x14ac:dyDescent="0.25">
      <c r="A2754" s="8">
        <v>1065</v>
      </c>
      <c r="B2754" s="8" t="s">
        <v>3039</v>
      </c>
      <c r="C2754" t="str">
        <f t="shared" ref="C2754:C2817" si="43">B2754 &amp; "-Pole" &amp; A2754</f>
        <v>PMS-Pole1065</v>
      </c>
      <c r="D2754" s="208">
        <v>2.9676319671897402</v>
      </c>
      <c r="E2754" s="197">
        <v>99.111647105972807</v>
      </c>
    </row>
    <row r="2755" spans="1:5" x14ac:dyDescent="0.25">
      <c r="A2755" s="8">
        <v>1064</v>
      </c>
      <c r="B2755" s="8" t="s">
        <v>3039</v>
      </c>
      <c r="C2755" t="str">
        <f t="shared" si="43"/>
        <v>PMS-Pole1064</v>
      </c>
      <c r="D2755" s="208">
        <v>2.9677128580055698</v>
      </c>
      <c r="E2755" s="197">
        <v>99.111324834899506</v>
      </c>
    </row>
    <row r="2756" spans="1:5" x14ac:dyDescent="0.25">
      <c r="A2756" s="8">
        <v>1063</v>
      </c>
      <c r="B2756" s="8" t="s">
        <v>3039</v>
      </c>
      <c r="C2756" t="str">
        <f t="shared" si="43"/>
        <v>PMS-Pole1063</v>
      </c>
      <c r="D2756" s="208">
        <v>2.9677765172430202</v>
      </c>
      <c r="E2756" s="197">
        <v>99.1109613507913</v>
      </c>
    </row>
    <row r="2757" spans="1:5" x14ac:dyDescent="0.25">
      <c r="A2757" s="8">
        <v>1062</v>
      </c>
      <c r="B2757" s="8" t="s">
        <v>3039</v>
      </c>
      <c r="C2757" t="str">
        <f t="shared" si="43"/>
        <v>PMS-Pole1062</v>
      </c>
      <c r="D2757" s="208">
        <v>2.96782671205598</v>
      </c>
      <c r="E2757" s="197">
        <v>99.110539494541598</v>
      </c>
    </row>
    <row r="2758" spans="1:5" x14ac:dyDescent="0.25">
      <c r="A2758" s="8">
        <v>1061</v>
      </c>
      <c r="B2758" s="8" t="s">
        <v>3039</v>
      </c>
      <c r="C2758" t="str">
        <f t="shared" si="43"/>
        <v>PMS-Pole1061</v>
      </c>
      <c r="D2758" s="208">
        <v>2.9678420672047099</v>
      </c>
      <c r="E2758" s="197">
        <v>99.110142305937501</v>
      </c>
    </row>
    <row r="2759" spans="1:5" x14ac:dyDescent="0.25">
      <c r="A2759" s="8">
        <v>1060</v>
      </c>
      <c r="B2759" s="8" t="s">
        <v>3039</v>
      </c>
      <c r="C2759" t="str">
        <f t="shared" si="43"/>
        <v>PMS-Pole1060</v>
      </c>
      <c r="D2759" s="208">
        <v>2.9678171647932499</v>
      </c>
      <c r="E2759" s="197">
        <v>99.109816850452205</v>
      </c>
    </row>
    <row r="2760" spans="1:5" x14ac:dyDescent="0.25">
      <c r="A2760" s="8">
        <v>1059</v>
      </c>
      <c r="B2760" s="8" t="s">
        <v>3039</v>
      </c>
      <c r="C2760" t="str">
        <f t="shared" si="43"/>
        <v>PMS-Pole1059</v>
      </c>
      <c r="D2760" s="208">
        <v>2.96780978162329</v>
      </c>
      <c r="E2760" s="197">
        <v>99.1095201076308</v>
      </c>
    </row>
    <row r="2761" spans="1:5" x14ac:dyDescent="0.25">
      <c r="A2761" s="8">
        <v>1058</v>
      </c>
      <c r="B2761" s="8" t="s">
        <v>3039</v>
      </c>
      <c r="C2761" t="str">
        <f t="shared" si="43"/>
        <v>PMS-Pole1058</v>
      </c>
      <c r="D2761" s="208">
        <v>2.9678037761678602</v>
      </c>
      <c r="E2761" s="197">
        <v>99.109231726713503</v>
      </c>
    </row>
    <row r="2762" spans="1:5" x14ac:dyDescent="0.25">
      <c r="A2762" s="8">
        <v>1057</v>
      </c>
      <c r="B2762" s="8" t="s">
        <v>3039</v>
      </c>
      <c r="C2762" t="str">
        <f t="shared" si="43"/>
        <v>PMS-Pole1057</v>
      </c>
      <c r="D2762" s="208">
        <v>2.9677622345176</v>
      </c>
      <c r="E2762" s="197">
        <v>99.108880453812304</v>
      </c>
    </row>
    <row r="2763" spans="1:5" x14ac:dyDescent="0.25">
      <c r="A2763" s="8">
        <v>1056</v>
      </c>
      <c r="B2763" s="8" t="s">
        <v>3039</v>
      </c>
      <c r="C2763" t="str">
        <f t="shared" si="43"/>
        <v>PMS-Pole1056</v>
      </c>
      <c r="D2763" s="208">
        <v>2.9677413929688599</v>
      </c>
      <c r="E2763" s="197">
        <v>99.108320429445399</v>
      </c>
    </row>
    <row r="2764" spans="1:5" x14ac:dyDescent="0.25">
      <c r="A2764" s="8">
        <v>1055</v>
      </c>
      <c r="B2764" s="8" t="s">
        <v>3039</v>
      </c>
      <c r="C2764" t="str">
        <f t="shared" si="43"/>
        <v>PMS-Pole1055</v>
      </c>
      <c r="D2764" s="208">
        <v>2.9677115218800099</v>
      </c>
      <c r="E2764" s="197">
        <v>99.107842170612301</v>
      </c>
    </row>
    <row r="2765" spans="1:5" x14ac:dyDescent="0.25">
      <c r="A2765" s="8">
        <v>1054</v>
      </c>
      <c r="B2765" s="8" t="s">
        <v>3039</v>
      </c>
      <c r="C2765" t="str">
        <f t="shared" si="43"/>
        <v>PMS-Pole1054</v>
      </c>
      <c r="D2765" s="208">
        <v>2.9676872315753</v>
      </c>
      <c r="E2765" s="197">
        <v>99.107338481153903</v>
      </c>
    </row>
    <row r="2766" spans="1:5" x14ac:dyDescent="0.25">
      <c r="A2766" s="8">
        <v>1053</v>
      </c>
      <c r="B2766" s="8" t="s">
        <v>3039</v>
      </c>
      <c r="C2766" t="str">
        <f t="shared" si="43"/>
        <v>PMS-Pole1053</v>
      </c>
      <c r="D2766" s="208">
        <v>2.9676470414662499</v>
      </c>
      <c r="E2766" s="197">
        <v>99.106577621614903</v>
      </c>
    </row>
    <row r="2767" spans="1:5" x14ac:dyDescent="0.25">
      <c r="A2767" s="8">
        <v>1052</v>
      </c>
      <c r="B2767" s="8" t="s">
        <v>3039</v>
      </c>
      <c r="C2767" t="str">
        <f t="shared" si="43"/>
        <v>PMS-Pole1052</v>
      </c>
      <c r="D2767" s="208">
        <v>2.96761256837459</v>
      </c>
      <c r="E2767" s="197">
        <v>99.105931489625505</v>
      </c>
    </row>
    <row r="2768" spans="1:5" x14ac:dyDescent="0.25">
      <c r="A2768" s="8">
        <v>1051</v>
      </c>
      <c r="B2768" s="8" t="s">
        <v>3039</v>
      </c>
      <c r="C2768" t="str">
        <f t="shared" si="43"/>
        <v>PMS-Pole1051</v>
      </c>
      <c r="D2768" s="208">
        <v>2.9676095005080998</v>
      </c>
      <c r="E2768" s="197">
        <v>99.105446634167393</v>
      </c>
    </row>
    <row r="2769" spans="1:5" x14ac:dyDescent="0.25">
      <c r="A2769" s="8">
        <v>1050</v>
      </c>
      <c r="B2769" s="8" t="s">
        <v>3039</v>
      </c>
      <c r="C2769" t="str">
        <f t="shared" si="43"/>
        <v>PMS-Pole1050</v>
      </c>
      <c r="D2769" s="208">
        <v>2.9675802080449198</v>
      </c>
      <c r="E2769" s="197">
        <v>99.104545151758501</v>
      </c>
    </row>
    <row r="2770" spans="1:5" x14ac:dyDescent="0.25">
      <c r="A2770" s="8">
        <v>1049</v>
      </c>
      <c r="B2770" s="8" t="s">
        <v>3039</v>
      </c>
      <c r="C2770" t="str">
        <f t="shared" si="43"/>
        <v>PMS-Pole1049</v>
      </c>
      <c r="D2770" s="208">
        <v>2.9675572534585202</v>
      </c>
      <c r="E2770" s="197">
        <v>99.103914733008494</v>
      </c>
    </row>
    <row r="2771" spans="1:5" x14ac:dyDescent="0.25">
      <c r="A2771" s="8">
        <v>1048</v>
      </c>
      <c r="B2771" s="8" t="s">
        <v>3039</v>
      </c>
      <c r="C2771" t="str">
        <f t="shared" si="43"/>
        <v>PMS-Pole1048</v>
      </c>
      <c r="D2771" s="208">
        <v>2.9674955887602401</v>
      </c>
      <c r="E2771" s="197">
        <v>99.103071586852394</v>
      </c>
    </row>
    <row r="2772" spans="1:5" x14ac:dyDescent="0.25">
      <c r="A2772" s="8">
        <v>1047</v>
      </c>
      <c r="B2772" s="8" t="s">
        <v>3039</v>
      </c>
      <c r="C2772" t="str">
        <f t="shared" si="43"/>
        <v>PMS-Pole1047</v>
      </c>
      <c r="D2772" s="208">
        <v>2.96746013829739</v>
      </c>
      <c r="E2772" s="197">
        <v>99.102594426035793</v>
      </c>
    </row>
    <row r="2773" spans="1:5" x14ac:dyDescent="0.25">
      <c r="A2773" s="8">
        <v>1046</v>
      </c>
      <c r="B2773" s="8" t="s">
        <v>3039</v>
      </c>
      <c r="C2773" t="str">
        <f t="shared" si="43"/>
        <v>PMS-Pole1046</v>
      </c>
      <c r="D2773" s="208">
        <v>2.9674781328886199</v>
      </c>
      <c r="E2773" s="197">
        <v>99.102168579390806</v>
      </c>
    </row>
    <row r="2774" spans="1:5" x14ac:dyDescent="0.25">
      <c r="A2774" s="8">
        <v>1045</v>
      </c>
      <c r="B2774" s="8" t="s">
        <v>3039</v>
      </c>
      <c r="C2774" t="str">
        <f t="shared" si="43"/>
        <v>PMS-Pole1045</v>
      </c>
      <c r="D2774" s="208">
        <v>2.9674554178322898</v>
      </c>
      <c r="E2774" s="197">
        <v>99.101508386868304</v>
      </c>
    </row>
    <row r="2775" spans="1:5" x14ac:dyDescent="0.25">
      <c r="A2775" s="8">
        <v>1044</v>
      </c>
      <c r="B2775" s="8" t="s">
        <v>3039</v>
      </c>
      <c r="C2775" t="str">
        <f t="shared" si="43"/>
        <v>PMS-Pole1044</v>
      </c>
      <c r="D2775" s="208">
        <v>2.9673865710558398</v>
      </c>
      <c r="E2775" s="197">
        <v>99.100917579587403</v>
      </c>
    </row>
    <row r="2776" spans="1:5" x14ac:dyDescent="0.25">
      <c r="A2776" s="8">
        <v>1043</v>
      </c>
      <c r="B2776" s="8" t="s">
        <v>3039</v>
      </c>
      <c r="C2776" t="str">
        <f t="shared" si="43"/>
        <v>PMS-Pole1043</v>
      </c>
      <c r="D2776" s="208">
        <v>2.9673578063123198</v>
      </c>
      <c r="E2776" s="197">
        <v>99.100458255463096</v>
      </c>
    </row>
    <row r="2777" spans="1:5" x14ac:dyDescent="0.25">
      <c r="A2777" s="8">
        <v>1042</v>
      </c>
      <c r="B2777" s="8" t="s">
        <v>3039</v>
      </c>
      <c r="C2777" t="str">
        <f t="shared" si="43"/>
        <v>PMS-Pole1042</v>
      </c>
      <c r="D2777" s="208">
        <v>2.9674439082683599</v>
      </c>
      <c r="E2777" s="197">
        <v>99.100336209434602</v>
      </c>
    </row>
    <row r="2778" spans="1:5" x14ac:dyDescent="0.25">
      <c r="A2778" s="8">
        <v>1041</v>
      </c>
      <c r="B2778" s="8" t="s">
        <v>3039</v>
      </c>
      <c r="C2778" t="str">
        <f t="shared" si="43"/>
        <v>PMS-Pole1041</v>
      </c>
      <c r="D2778" s="208">
        <v>2.96741939369387</v>
      </c>
      <c r="E2778" s="197">
        <v>99.099800397520596</v>
      </c>
    </row>
    <row r="2779" spans="1:5" x14ac:dyDescent="0.25">
      <c r="A2779" s="8">
        <v>1040</v>
      </c>
      <c r="B2779" s="8" t="s">
        <v>3039</v>
      </c>
      <c r="C2779" t="str">
        <f t="shared" si="43"/>
        <v>PMS-Pole1040</v>
      </c>
      <c r="D2779" s="208">
        <v>2.9674119806261001</v>
      </c>
      <c r="E2779" s="197">
        <v>99.099366917714505</v>
      </c>
    </row>
    <row r="2780" spans="1:5" x14ac:dyDescent="0.25">
      <c r="A2780" s="8">
        <v>1039</v>
      </c>
      <c r="B2780" s="8" t="s">
        <v>3039</v>
      </c>
      <c r="C2780" t="str">
        <f t="shared" si="43"/>
        <v>PMS-Pole1039</v>
      </c>
      <c r="D2780" s="208">
        <v>2.96734329726032</v>
      </c>
      <c r="E2780" s="197">
        <v>99.098781012618304</v>
      </c>
    </row>
    <row r="2781" spans="1:5" x14ac:dyDescent="0.25">
      <c r="A2781" s="8">
        <v>1038</v>
      </c>
      <c r="B2781" s="8" t="s">
        <v>3039</v>
      </c>
      <c r="C2781" t="str">
        <f t="shared" si="43"/>
        <v>PMS-Pole1038</v>
      </c>
      <c r="D2781" s="208">
        <v>2.9673361141737602</v>
      </c>
      <c r="E2781" s="197">
        <v>99.098416149974696</v>
      </c>
    </row>
    <row r="2782" spans="1:5" x14ac:dyDescent="0.25">
      <c r="A2782" s="8">
        <v>1037</v>
      </c>
      <c r="B2782" s="8" t="s">
        <v>3039</v>
      </c>
      <c r="C2782" t="str">
        <f t="shared" si="43"/>
        <v>PMS-Pole1037</v>
      </c>
      <c r="D2782" s="208">
        <v>2.9673195807225801</v>
      </c>
      <c r="E2782" s="197">
        <v>99.097651627604193</v>
      </c>
    </row>
    <row r="2783" spans="1:5" x14ac:dyDescent="0.25">
      <c r="A2783" s="8">
        <v>1036</v>
      </c>
      <c r="B2783" s="8" t="s">
        <v>3039</v>
      </c>
      <c r="C2783" t="str">
        <f t="shared" si="43"/>
        <v>PMS-Pole1036</v>
      </c>
      <c r="D2783" s="208">
        <v>2.96724918161941</v>
      </c>
      <c r="E2783" s="197">
        <v>99.096604127155004</v>
      </c>
    </row>
    <row r="2784" spans="1:5" x14ac:dyDescent="0.25">
      <c r="A2784" s="8">
        <v>1035</v>
      </c>
      <c r="B2784" s="8" t="s">
        <v>3039</v>
      </c>
      <c r="C2784" t="str">
        <f t="shared" si="43"/>
        <v>PMS-Pole1035</v>
      </c>
      <c r="D2784" s="208">
        <v>2.9671876269620499</v>
      </c>
      <c r="E2784" s="197">
        <v>99.095716046693695</v>
      </c>
    </row>
    <row r="2785" spans="1:5" x14ac:dyDescent="0.25">
      <c r="A2785" s="8">
        <v>1034</v>
      </c>
      <c r="B2785" s="8" t="s">
        <v>3039</v>
      </c>
      <c r="C2785" t="str">
        <f t="shared" si="43"/>
        <v>PMS-Pole1034</v>
      </c>
      <c r="D2785" s="208">
        <v>2.9671699488354899</v>
      </c>
      <c r="E2785" s="197">
        <v>99.095342835536997</v>
      </c>
    </row>
    <row r="2786" spans="1:5" x14ac:dyDescent="0.25">
      <c r="A2786" s="8">
        <v>1033</v>
      </c>
      <c r="B2786" s="8" t="s">
        <v>3039</v>
      </c>
      <c r="C2786" t="str">
        <f t="shared" si="43"/>
        <v>PMS-Pole1033</v>
      </c>
      <c r="D2786" s="208">
        <v>2.9671356193317302</v>
      </c>
      <c r="E2786" s="197">
        <v>99.0946087489924</v>
      </c>
    </row>
    <row r="2787" spans="1:5" x14ac:dyDescent="0.25">
      <c r="A2787" s="8">
        <v>1032</v>
      </c>
      <c r="B2787" s="8" t="s">
        <v>3039</v>
      </c>
      <c r="C2787" t="str">
        <f t="shared" si="43"/>
        <v>PMS-Pole1032</v>
      </c>
      <c r="D2787" s="208">
        <v>2.9671034871233202</v>
      </c>
      <c r="E2787" s="197">
        <v>99.094104722311599</v>
      </c>
    </row>
    <row r="2788" spans="1:5" x14ac:dyDescent="0.25">
      <c r="A2788" s="8">
        <v>1031</v>
      </c>
      <c r="B2788" s="8" t="s">
        <v>3039</v>
      </c>
      <c r="C2788" t="str">
        <f t="shared" si="43"/>
        <v>PMS-Pole1031</v>
      </c>
      <c r="D2788" s="208">
        <v>2.96706554003964</v>
      </c>
      <c r="E2788" s="197">
        <v>99.093552296860906</v>
      </c>
    </row>
    <row r="2789" spans="1:5" x14ac:dyDescent="0.25">
      <c r="A2789" s="8">
        <v>1030</v>
      </c>
      <c r="B2789" s="8" t="s">
        <v>3039</v>
      </c>
      <c r="C2789" t="str">
        <f t="shared" si="43"/>
        <v>PMS-Pole1030</v>
      </c>
      <c r="D2789" s="208">
        <v>2.9670333933743098</v>
      </c>
      <c r="E2789" s="197">
        <v>99.092744691321201</v>
      </c>
    </row>
    <row r="2790" spans="1:5" x14ac:dyDescent="0.25">
      <c r="A2790" s="8">
        <v>1029</v>
      </c>
      <c r="B2790" s="8" t="s">
        <v>3039</v>
      </c>
      <c r="C2790" t="str">
        <f t="shared" si="43"/>
        <v>PMS-Pole1029</v>
      </c>
      <c r="D2790" s="208">
        <v>2.9669832766581798</v>
      </c>
      <c r="E2790" s="197">
        <v>99.091924614628695</v>
      </c>
    </row>
    <row r="2791" spans="1:5" x14ac:dyDescent="0.25">
      <c r="A2791" s="8">
        <v>1028</v>
      </c>
      <c r="B2791" s="8" t="s">
        <v>3039</v>
      </c>
      <c r="C2791" t="str">
        <f t="shared" si="43"/>
        <v>PMS-Pole1028</v>
      </c>
      <c r="D2791" s="208">
        <v>2.96695993039922</v>
      </c>
      <c r="E2791" s="197">
        <v>99.091259700920901</v>
      </c>
    </row>
    <row r="2792" spans="1:5" x14ac:dyDescent="0.25">
      <c r="A2792" s="8">
        <v>1027</v>
      </c>
      <c r="B2792" s="8" t="s">
        <v>3039</v>
      </c>
      <c r="C2792" t="str">
        <f t="shared" si="43"/>
        <v>PMS-Pole1027</v>
      </c>
      <c r="D2792" s="208">
        <v>2.9669442555768701</v>
      </c>
      <c r="E2792" s="197">
        <v>99.090849792105004</v>
      </c>
    </row>
    <row r="2793" spans="1:5" x14ac:dyDescent="0.25">
      <c r="A2793" s="8">
        <v>1026</v>
      </c>
      <c r="B2793" s="8" t="s">
        <v>3039</v>
      </c>
      <c r="C2793" t="str">
        <f t="shared" si="43"/>
        <v>PMS-Pole1026</v>
      </c>
      <c r="D2793" s="208">
        <v>2.9669076897714799</v>
      </c>
      <c r="E2793" s="197">
        <v>99.090164841418598</v>
      </c>
    </row>
    <row r="2794" spans="1:5" x14ac:dyDescent="0.25">
      <c r="A2794" s="8">
        <v>1025</v>
      </c>
      <c r="B2794" s="8" t="s">
        <v>3039</v>
      </c>
      <c r="C2794" t="str">
        <f t="shared" si="43"/>
        <v>PMS-Pole1025</v>
      </c>
      <c r="D2794" s="208">
        <v>2.9668124643485498</v>
      </c>
      <c r="E2794" s="197">
        <v>99.089322982100896</v>
      </c>
    </row>
    <row r="2795" spans="1:5" x14ac:dyDescent="0.25">
      <c r="A2795" s="8">
        <v>1024</v>
      </c>
      <c r="B2795" s="8" t="s">
        <v>3039</v>
      </c>
      <c r="C2795" t="str">
        <f t="shared" si="43"/>
        <v>PMS-Pole1024</v>
      </c>
      <c r="D2795" s="208">
        <v>2.96676495995204</v>
      </c>
      <c r="E2795" s="197">
        <v>99.088778124802403</v>
      </c>
    </row>
    <row r="2796" spans="1:5" x14ac:dyDescent="0.25">
      <c r="A2796" s="8">
        <v>1023</v>
      </c>
      <c r="B2796" s="8" t="s">
        <v>3039</v>
      </c>
      <c r="C2796" t="str">
        <f t="shared" si="43"/>
        <v>PMS-Pole1023</v>
      </c>
      <c r="D2796" s="208">
        <v>2.9664816917437502</v>
      </c>
      <c r="E2796" s="197">
        <v>99.088052975555996</v>
      </c>
    </row>
    <row r="2797" spans="1:5" x14ac:dyDescent="0.25">
      <c r="A2797" s="8">
        <v>1022</v>
      </c>
      <c r="B2797" s="8" t="s">
        <v>3039</v>
      </c>
      <c r="C2797" t="str">
        <f t="shared" si="43"/>
        <v>PMS-Pole1022</v>
      </c>
      <c r="D2797" s="208">
        <v>2.9662840622325901</v>
      </c>
      <c r="E2797" s="197">
        <v>99.087795504768593</v>
      </c>
    </row>
    <row r="2798" spans="1:5" x14ac:dyDescent="0.25">
      <c r="A2798" s="8">
        <v>1021</v>
      </c>
      <c r="B2798" s="8" t="s">
        <v>3039</v>
      </c>
      <c r="C2798" t="str">
        <f t="shared" si="43"/>
        <v>PMS-Pole1021</v>
      </c>
      <c r="D2798" s="208">
        <v>2.9659875661388702</v>
      </c>
      <c r="E2798" s="197">
        <v>99.087548546080697</v>
      </c>
    </row>
    <row r="2799" spans="1:5" x14ac:dyDescent="0.25">
      <c r="A2799" s="8">
        <v>1020</v>
      </c>
      <c r="B2799" s="8" t="s">
        <v>3039</v>
      </c>
      <c r="C2799" t="str">
        <f t="shared" si="43"/>
        <v>PMS-Pole1020</v>
      </c>
      <c r="D2799" s="208">
        <v>2.9656223791352199</v>
      </c>
      <c r="E2799" s="197">
        <v>99.0872541553953</v>
      </c>
    </row>
    <row r="2800" spans="1:5" x14ac:dyDescent="0.25">
      <c r="A2800" s="8">
        <v>1019</v>
      </c>
      <c r="B2800" s="8" t="s">
        <v>3039</v>
      </c>
      <c r="C2800" t="str">
        <f t="shared" si="43"/>
        <v>PMS-Pole1019</v>
      </c>
      <c r="D2800" s="208">
        <v>2.9653649037721102</v>
      </c>
      <c r="E2800" s="197">
        <v>99.087076740546195</v>
      </c>
    </row>
    <row r="2801" spans="1:5" x14ac:dyDescent="0.25">
      <c r="A2801" s="8">
        <v>1018</v>
      </c>
      <c r="B2801" s="8" t="s">
        <v>3039</v>
      </c>
      <c r="C2801" t="str">
        <f t="shared" si="43"/>
        <v>PMS-Pole1018</v>
      </c>
      <c r="D2801" s="208">
        <v>2.9649564056528601</v>
      </c>
      <c r="E2801" s="197">
        <v>99.086731293105899</v>
      </c>
    </row>
    <row r="2802" spans="1:5" x14ac:dyDescent="0.25">
      <c r="A2802" s="8">
        <v>1017</v>
      </c>
      <c r="B2802" s="8" t="s">
        <v>3039</v>
      </c>
      <c r="C2802" t="str">
        <f t="shared" si="43"/>
        <v>PMS-Pole1017</v>
      </c>
      <c r="D2802" s="208">
        <v>2.9646144619877499</v>
      </c>
      <c r="E2802" s="197">
        <v>99.086631975837705</v>
      </c>
    </row>
    <row r="2803" spans="1:5" x14ac:dyDescent="0.25">
      <c r="A2803" s="8">
        <v>1016</v>
      </c>
      <c r="B2803" s="8" t="s">
        <v>3039</v>
      </c>
      <c r="C2803" t="str">
        <f t="shared" si="43"/>
        <v>PMS-Pole1016</v>
      </c>
      <c r="D2803" s="208">
        <v>2.9642718208369399</v>
      </c>
      <c r="E2803" s="197">
        <v>99.086390105017998</v>
      </c>
    </row>
    <row r="2804" spans="1:5" x14ac:dyDescent="0.25">
      <c r="A2804" s="8">
        <v>1015</v>
      </c>
      <c r="B2804" s="8" t="s">
        <v>3039</v>
      </c>
      <c r="C2804" t="str">
        <f t="shared" si="43"/>
        <v>PMS-Pole1015</v>
      </c>
      <c r="D2804" s="208">
        <v>2.9639789254848101</v>
      </c>
      <c r="E2804" s="197">
        <v>99.086130281352695</v>
      </c>
    </row>
    <row r="2805" spans="1:5" x14ac:dyDescent="0.25">
      <c r="A2805" s="8">
        <v>1014</v>
      </c>
      <c r="B2805" s="8" t="s">
        <v>3039</v>
      </c>
      <c r="C2805" t="str">
        <f t="shared" si="43"/>
        <v>PMS-Pole1014</v>
      </c>
      <c r="D2805" s="208">
        <v>2.9637454634793299</v>
      </c>
      <c r="E2805" s="197">
        <v>99.085865525242696</v>
      </c>
    </row>
    <row r="2806" spans="1:5" x14ac:dyDescent="0.25">
      <c r="A2806" s="8">
        <v>1013</v>
      </c>
      <c r="B2806" s="8" t="s">
        <v>3039</v>
      </c>
      <c r="C2806" t="str">
        <f t="shared" si="43"/>
        <v>PMS-Pole1013</v>
      </c>
      <c r="D2806" s="208">
        <v>2.9634809434206799</v>
      </c>
      <c r="E2806" s="197">
        <v>99.0855309314789</v>
      </c>
    </row>
    <row r="2807" spans="1:5" x14ac:dyDescent="0.25">
      <c r="A2807" s="8">
        <v>1012</v>
      </c>
      <c r="B2807" s="8" t="s">
        <v>3039</v>
      </c>
      <c r="C2807" t="str">
        <f t="shared" si="43"/>
        <v>PMS-Pole1012</v>
      </c>
      <c r="D2807" s="208">
        <v>2.9632463972085001</v>
      </c>
      <c r="E2807" s="197">
        <v>99.085166014387298</v>
      </c>
    </row>
    <row r="2808" spans="1:5" x14ac:dyDescent="0.25">
      <c r="A2808" s="8">
        <v>1011</v>
      </c>
      <c r="B2808" s="8" t="s">
        <v>3039</v>
      </c>
      <c r="C2808" t="str">
        <f t="shared" si="43"/>
        <v>PMS-Pole1011</v>
      </c>
      <c r="D2808" s="208">
        <v>2.9630428149571202</v>
      </c>
      <c r="E2808" s="197">
        <v>99.084831205888605</v>
      </c>
    </row>
    <row r="2809" spans="1:5" x14ac:dyDescent="0.25">
      <c r="A2809" s="8">
        <v>1010</v>
      </c>
      <c r="B2809" s="8" t="s">
        <v>3039</v>
      </c>
      <c r="C2809" t="str">
        <f t="shared" si="43"/>
        <v>PMS-Pole1010</v>
      </c>
      <c r="D2809" s="208">
        <v>2.96290085412133</v>
      </c>
      <c r="E2809" s="197">
        <v>99.084555818811396</v>
      </c>
    </row>
    <row r="2810" spans="1:5" x14ac:dyDescent="0.25">
      <c r="A2810" s="8">
        <v>1009</v>
      </c>
      <c r="B2810" s="8" t="s">
        <v>3039</v>
      </c>
      <c r="C2810" t="str">
        <f t="shared" si="43"/>
        <v>PMS-Pole1009</v>
      </c>
      <c r="D2810" s="208">
        <v>2.96270321485127</v>
      </c>
      <c r="E2810" s="197">
        <v>99.084251669698702</v>
      </c>
    </row>
    <row r="2811" spans="1:5" x14ac:dyDescent="0.25">
      <c r="A2811" s="8">
        <v>1008</v>
      </c>
      <c r="B2811" s="8" t="s">
        <v>3039</v>
      </c>
      <c r="C2811" t="str">
        <f t="shared" si="43"/>
        <v>PMS-Pole1008</v>
      </c>
      <c r="D2811" s="208">
        <v>2.96239334636366</v>
      </c>
      <c r="E2811" s="197">
        <v>99.083734958134201</v>
      </c>
    </row>
    <row r="2812" spans="1:5" x14ac:dyDescent="0.25">
      <c r="A2812" s="8">
        <v>1007</v>
      </c>
      <c r="B2812" s="8" t="s">
        <v>3039</v>
      </c>
      <c r="C2812" t="str">
        <f t="shared" si="43"/>
        <v>PMS-Pole1007</v>
      </c>
      <c r="D2812" s="208">
        <v>2.9622020796186401</v>
      </c>
      <c r="E2812" s="197">
        <v>99.083362593593293</v>
      </c>
    </row>
    <row r="2813" spans="1:5" x14ac:dyDescent="0.25">
      <c r="A2813" s="8">
        <v>1006</v>
      </c>
      <c r="B2813" s="8" t="s">
        <v>3039</v>
      </c>
      <c r="C2813" t="str">
        <f t="shared" si="43"/>
        <v>PMS-Pole1006</v>
      </c>
      <c r="D2813" s="208">
        <v>2.9623673700758402</v>
      </c>
      <c r="E2813" s="197">
        <v>99.083257782883507</v>
      </c>
    </row>
    <row r="2814" spans="1:5" x14ac:dyDescent="0.25">
      <c r="A2814" s="8">
        <v>1005</v>
      </c>
      <c r="B2814" s="8" t="s">
        <v>3039</v>
      </c>
      <c r="C2814" t="str">
        <f t="shared" si="43"/>
        <v>PMS-Pole1005</v>
      </c>
      <c r="D2814" s="210">
        <v>3.0324230163967698</v>
      </c>
      <c r="E2814" s="197">
        <v>99.090827664054302</v>
      </c>
    </row>
    <row r="2815" spans="1:5" x14ac:dyDescent="0.25">
      <c r="A2815" s="8">
        <v>1004</v>
      </c>
      <c r="B2815" s="8" t="s">
        <v>3039</v>
      </c>
      <c r="C2815" t="str">
        <f t="shared" si="43"/>
        <v>PMS-Pole1004</v>
      </c>
      <c r="D2815" s="210">
        <v>3.0326174663476202</v>
      </c>
      <c r="E2815" s="197">
        <v>99.090476983056703</v>
      </c>
    </row>
    <row r="2816" spans="1:5" x14ac:dyDescent="0.25">
      <c r="A2816" s="8">
        <v>1003</v>
      </c>
      <c r="B2816" s="8" t="s">
        <v>3039</v>
      </c>
      <c r="C2816" t="str">
        <f t="shared" si="43"/>
        <v>PMS-Pole1003</v>
      </c>
      <c r="D2816" s="210">
        <v>3.0327452992422499</v>
      </c>
      <c r="E2816" s="197">
        <v>99.090242186472693</v>
      </c>
    </row>
    <row r="2817" spans="1:5" x14ac:dyDescent="0.25">
      <c r="A2817" s="8">
        <v>1002</v>
      </c>
      <c r="B2817" s="8" t="s">
        <v>3039</v>
      </c>
      <c r="C2817" t="str">
        <f t="shared" si="43"/>
        <v>PMS-Pole1002</v>
      </c>
      <c r="D2817" s="210">
        <v>3.0329382515789001</v>
      </c>
      <c r="E2817" s="197">
        <v>99.089910388294399</v>
      </c>
    </row>
    <row r="2818" spans="1:5" x14ac:dyDescent="0.25">
      <c r="A2818" s="8">
        <v>1001</v>
      </c>
      <c r="B2818" s="8" t="s">
        <v>3039</v>
      </c>
      <c r="C2818" t="str">
        <f t="shared" ref="C2818:C2881" si="44">B2818 &amp; "-Pole" &amp; A2818</f>
        <v>PMS-Pole1001</v>
      </c>
      <c r="D2818" s="210">
        <v>3.0331033282325599</v>
      </c>
      <c r="E2818" s="211">
        <v>99.089626125703106</v>
      </c>
    </row>
    <row r="2819" spans="1:5" x14ac:dyDescent="0.25">
      <c r="A2819" s="8">
        <v>1000</v>
      </c>
      <c r="B2819" s="8" t="s">
        <v>3039</v>
      </c>
      <c r="C2819" t="str">
        <f t="shared" si="44"/>
        <v>PMS-Pole1000</v>
      </c>
      <c r="D2819" s="210">
        <v>3.0323952050337102</v>
      </c>
      <c r="E2819" s="211">
        <v>99.081008606582202</v>
      </c>
    </row>
    <row r="2820" spans="1:5" x14ac:dyDescent="0.25">
      <c r="A2820" s="8">
        <v>999</v>
      </c>
      <c r="B2820" s="8" t="s">
        <v>3039</v>
      </c>
      <c r="C2820" t="str">
        <f t="shared" si="44"/>
        <v>PMS-Pole999</v>
      </c>
      <c r="D2820" s="210">
        <v>3.0319357181649802</v>
      </c>
      <c r="E2820" s="211">
        <v>99.081111405059104</v>
      </c>
    </row>
    <row r="2821" spans="1:5" x14ac:dyDescent="0.25">
      <c r="A2821" s="8">
        <v>998</v>
      </c>
      <c r="B2821" s="8" t="s">
        <v>3039</v>
      </c>
      <c r="C2821" t="str">
        <f t="shared" si="44"/>
        <v>PMS-Pole998</v>
      </c>
      <c r="D2821" s="210">
        <v>3.0314887633441998</v>
      </c>
      <c r="E2821" s="211">
        <v>99.081199780092106</v>
      </c>
    </row>
    <row r="2822" spans="1:5" x14ac:dyDescent="0.25">
      <c r="A2822" s="8">
        <v>997</v>
      </c>
      <c r="B2822" s="8" t="s">
        <v>3039</v>
      </c>
      <c r="C2822" t="str">
        <f t="shared" si="44"/>
        <v>PMS-Pole997</v>
      </c>
      <c r="D2822" s="210">
        <v>3.0310499149135701</v>
      </c>
      <c r="E2822" s="211">
        <v>99.0812969758516</v>
      </c>
    </row>
    <row r="2823" spans="1:5" x14ac:dyDescent="0.25">
      <c r="A2823" s="8">
        <v>996</v>
      </c>
      <c r="B2823" s="8" t="s">
        <v>3039</v>
      </c>
      <c r="C2823" t="str">
        <f t="shared" si="44"/>
        <v>PMS-Pole996</v>
      </c>
      <c r="D2823" s="210">
        <v>3.0308041937920298</v>
      </c>
      <c r="E2823" s="211">
        <v>99.081239543703603</v>
      </c>
    </row>
    <row r="2824" spans="1:5" x14ac:dyDescent="0.25">
      <c r="A2824" s="8">
        <v>995</v>
      </c>
      <c r="B2824" s="8" t="s">
        <v>3039</v>
      </c>
      <c r="C2824" t="str">
        <f t="shared" si="44"/>
        <v>PMS-Pole995</v>
      </c>
      <c r="D2824" s="210">
        <v>3.0304550099701602</v>
      </c>
      <c r="E2824" s="211">
        <v>99.081306017009595</v>
      </c>
    </row>
    <row r="2825" spans="1:5" x14ac:dyDescent="0.25">
      <c r="A2825" s="8">
        <v>994</v>
      </c>
      <c r="B2825" s="8" t="s">
        <v>3039</v>
      </c>
      <c r="C2825" t="str">
        <f t="shared" si="44"/>
        <v>PMS-Pole994</v>
      </c>
      <c r="D2825" s="210">
        <v>3.0299942618154798</v>
      </c>
      <c r="E2825" s="211">
        <v>99.081413885356596</v>
      </c>
    </row>
    <row r="2826" spans="1:5" x14ac:dyDescent="0.25">
      <c r="A2826" s="8">
        <v>993</v>
      </c>
      <c r="B2826" s="8" t="s">
        <v>3039</v>
      </c>
      <c r="C2826" t="str">
        <f t="shared" si="44"/>
        <v>PMS-Pole993</v>
      </c>
      <c r="D2826" s="210">
        <v>3.0295658255451698</v>
      </c>
      <c r="E2826" s="211">
        <v>99.081536101638804</v>
      </c>
    </row>
    <row r="2827" spans="1:5" x14ac:dyDescent="0.25">
      <c r="A2827" s="8">
        <v>992</v>
      </c>
      <c r="B2827" s="8" t="s">
        <v>3039</v>
      </c>
      <c r="C2827" t="str">
        <f t="shared" si="44"/>
        <v>PMS-Pole992</v>
      </c>
      <c r="D2827" s="210">
        <v>3.0293043211256299</v>
      </c>
      <c r="E2827" s="211">
        <v>99.081627212073798</v>
      </c>
    </row>
    <row r="2828" spans="1:5" x14ac:dyDescent="0.25">
      <c r="A2828" s="8">
        <v>991</v>
      </c>
      <c r="B2828" s="8" t="s">
        <v>3039</v>
      </c>
      <c r="C2828" t="str">
        <f t="shared" si="44"/>
        <v>PMS-Pole991</v>
      </c>
      <c r="D2828" s="210">
        <v>3.0290229101933099</v>
      </c>
      <c r="E2828" s="211">
        <v>99.081681252128803</v>
      </c>
    </row>
    <row r="2829" spans="1:5" x14ac:dyDescent="0.25">
      <c r="A2829" s="8">
        <v>990</v>
      </c>
      <c r="B2829" s="8" t="s">
        <v>3039</v>
      </c>
      <c r="C2829" t="str">
        <f t="shared" si="44"/>
        <v>PMS-Pole990</v>
      </c>
      <c r="D2829" s="210">
        <v>3.0285762372137799</v>
      </c>
      <c r="E2829" s="211">
        <v>99.081778779952302</v>
      </c>
    </row>
    <row r="2830" spans="1:5" x14ac:dyDescent="0.25">
      <c r="A2830" s="8">
        <v>989</v>
      </c>
      <c r="B2830" s="8" t="s">
        <v>3039</v>
      </c>
      <c r="C2830" t="str">
        <f t="shared" si="44"/>
        <v>PMS-Pole989</v>
      </c>
      <c r="D2830" s="210">
        <v>3.0281393603492202</v>
      </c>
      <c r="E2830" s="211">
        <v>99.081877015260503</v>
      </c>
    </row>
    <row r="2831" spans="1:5" x14ac:dyDescent="0.25">
      <c r="A2831" s="8">
        <v>988</v>
      </c>
      <c r="B2831" s="8" t="s">
        <v>3039</v>
      </c>
      <c r="C2831" t="str">
        <f t="shared" si="44"/>
        <v>PMS-Pole988</v>
      </c>
      <c r="D2831" s="210">
        <v>3.0276673416716098</v>
      </c>
      <c r="E2831" s="211">
        <v>99.081998595055296</v>
      </c>
    </row>
    <row r="2832" spans="1:5" x14ac:dyDescent="0.25">
      <c r="A2832" s="8">
        <v>987</v>
      </c>
      <c r="B2832" s="8" t="s">
        <v>3039</v>
      </c>
      <c r="C2832" t="str">
        <f t="shared" si="44"/>
        <v>PMS-Pole987</v>
      </c>
      <c r="D2832" s="210">
        <v>3.0201641220365398</v>
      </c>
      <c r="E2832" s="211">
        <v>99.068000089221101</v>
      </c>
    </row>
    <row r="2833" spans="1:5" x14ac:dyDescent="0.25">
      <c r="A2833" s="8">
        <v>986</v>
      </c>
      <c r="B2833" s="8" t="s">
        <v>3039</v>
      </c>
      <c r="C2833" t="str">
        <f t="shared" si="44"/>
        <v>PMS-Pole986</v>
      </c>
      <c r="D2833" s="210">
        <v>3.02013100594856</v>
      </c>
      <c r="E2833" s="211">
        <v>99.068154058727302</v>
      </c>
    </row>
    <row r="2834" spans="1:5" x14ac:dyDescent="0.25">
      <c r="A2834" s="8">
        <v>985</v>
      </c>
      <c r="B2834" s="8" t="s">
        <v>3039</v>
      </c>
      <c r="C2834" t="str">
        <f t="shared" si="44"/>
        <v>PMS-Pole985</v>
      </c>
      <c r="D2834" s="210">
        <v>3.0201769851767701</v>
      </c>
      <c r="E2834" s="211">
        <v>99.068380962518603</v>
      </c>
    </row>
    <row r="2835" spans="1:5" x14ac:dyDescent="0.25">
      <c r="A2835" s="8">
        <v>984</v>
      </c>
      <c r="B2835" s="8" t="s">
        <v>3039</v>
      </c>
      <c r="C2835" t="str">
        <f t="shared" si="44"/>
        <v>PMS-Pole984</v>
      </c>
      <c r="D2835" s="210">
        <v>3.02023927088015</v>
      </c>
      <c r="E2835" s="211">
        <v>99.068623143389999</v>
      </c>
    </row>
    <row r="2836" spans="1:5" x14ac:dyDescent="0.25">
      <c r="A2836" s="8">
        <v>983</v>
      </c>
      <c r="B2836" s="8" t="s">
        <v>3039</v>
      </c>
      <c r="C2836" t="str">
        <f t="shared" si="44"/>
        <v>PMS-Pole983</v>
      </c>
      <c r="D2836" s="210">
        <v>3.0202976026439701</v>
      </c>
      <c r="E2836" s="211">
        <v>99.068898120587306</v>
      </c>
    </row>
    <row r="2837" spans="1:5" x14ac:dyDescent="0.25">
      <c r="A2837" s="8">
        <v>982</v>
      </c>
      <c r="B2837" s="8" t="s">
        <v>3039</v>
      </c>
      <c r="C2837" t="str">
        <f t="shared" si="44"/>
        <v>PMS-Pole982</v>
      </c>
      <c r="D2837" s="210">
        <v>3.0203742914724501</v>
      </c>
      <c r="E2837" s="211">
        <v>99.069207410460905</v>
      </c>
    </row>
    <row r="2838" spans="1:5" x14ac:dyDescent="0.25">
      <c r="A2838" s="8">
        <v>981</v>
      </c>
      <c r="B2838" s="8" t="s">
        <v>3039</v>
      </c>
      <c r="C2838" t="str">
        <f t="shared" si="44"/>
        <v>PMS-Pole981</v>
      </c>
      <c r="D2838" s="210">
        <v>3.0204877943481998</v>
      </c>
      <c r="E2838" s="211">
        <v>99.069669488225401</v>
      </c>
    </row>
    <row r="2839" spans="1:5" x14ac:dyDescent="0.25">
      <c r="A2839" s="8">
        <v>980</v>
      </c>
      <c r="B2839" s="8" t="s">
        <v>3039</v>
      </c>
      <c r="C2839" t="str">
        <f t="shared" si="44"/>
        <v>PMS-Pole980</v>
      </c>
      <c r="D2839" s="210">
        <v>3.0205611272684898</v>
      </c>
      <c r="E2839" s="211">
        <v>99.069996134007198</v>
      </c>
    </row>
    <row r="2840" spans="1:5" x14ac:dyDescent="0.25">
      <c r="A2840" s="8">
        <v>979</v>
      </c>
      <c r="B2840" s="8" t="s">
        <v>3039</v>
      </c>
      <c r="C2840" t="str">
        <f t="shared" si="44"/>
        <v>PMS-Pole979</v>
      </c>
      <c r="D2840" s="210">
        <v>3.0206417697023702</v>
      </c>
      <c r="E2840" s="211">
        <v>99.070312549008094</v>
      </c>
    </row>
    <row r="2841" spans="1:5" x14ac:dyDescent="0.25">
      <c r="A2841" s="8">
        <v>978</v>
      </c>
      <c r="B2841" s="8" t="s">
        <v>3039</v>
      </c>
      <c r="C2841" t="str">
        <f t="shared" si="44"/>
        <v>PMS-Pole978</v>
      </c>
      <c r="D2841" s="210">
        <v>3.0207253871711601</v>
      </c>
      <c r="E2841" s="211">
        <v>99.070639012104806</v>
      </c>
    </row>
    <row r="2842" spans="1:5" x14ac:dyDescent="0.25">
      <c r="A2842" s="8">
        <v>977</v>
      </c>
      <c r="B2842" s="8" t="s">
        <v>3039</v>
      </c>
      <c r="C2842" t="str">
        <f t="shared" si="44"/>
        <v>PMS-Pole977</v>
      </c>
      <c r="D2842" s="210">
        <v>3.02077841501655</v>
      </c>
      <c r="E2842" s="211">
        <v>99.070944796942101</v>
      </c>
    </row>
    <row r="2843" spans="1:5" x14ac:dyDescent="0.25">
      <c r="A2843" s="8">
        <v>976</v>
      </c>
      <c r="B2843" s="8" t="s">
        <v>3039</v>
      </c>
      <c r="C2843" t="str">
        <f t="shared" si="44"/>
        <v>PMS-Pole976</v>
      </c>
      <c r="D2843" s="210">
        <v>3.0208504285217601</v>
      </c>
      <c r="E2843" s="211">
        <v>99.071291931071002</v>
      </c>
    </row>
    <row r="2844" spans="1:5" x14ac:dyDescent="0.25">
      <c r="A2844" s="8">
        <v>975</v>
      </c>
      <c r="B2844" s="8" t="s">
        <v>3039</v>
      </c>
      <c r="C2844" t="str">
        <f t="shared" si="44"/>
        <v>PMS-Pole975</v>
      </c>
      <c r="D2844" s="210">
        <v>3.0209341985062701</v>
      </c>
      <c r="E2844" s="211">
        <v>99.071645197893503</v>
      </c>
    </row>
    <row r="2845" spans="1:5" x14ac:dyDescent="0.25">
      <c r="A2845" s="8">
        <v>974</v>
      </c>
      <c r="B2845" s="8" t="s">
        <v>3039</v>
      </c>
      <c r="C2845" t="str">
        <f t="shared" si="44"/>
        <v>PMS-Pole974</v>
      </c>
      <c r="D2845" s="210">
        <v>3.0210341294355798</v>
      </c>
      <c r="E2845" s="211">
        <v>99.072007366304803</v>
      </c>
    </row>
    <row r="2846" spans="1:5" x14ac:dyDescent="0.25">
      <c r="A2846" s="8">
        <v>973</v>
      </c>
      <c r="B2846" s="8" t="s">
        <v>3039</v>
      </c>
      <c r="C2846" t="str">
        <f t="shared" si="44"/>
        <v>PMS-Pole973</v>
      </c>
      <c r="D2846" s="210">
        <v>3.02110813113877</v>
      </c>
      <c r="E2846" s="211">
        <v>99.0723016196618</v>
      </c>
    </row>
    <row r="2847" spans="1:5" x14ac:dyDescent="0.25">
      <c r="A2847" s="8">
        <v>972</v>
      </c>
      <c r="B2847" s="8" t="s">
        <v>3039</v>
      </c>
      <c r="C2847" t="str">
        <f t="shared" si="44"/>
        <v>PMS-Pole972</v>
      </c>
      <c r="D2847" s="210">
        <v>3.0211906373570399</v>
      </c>
      <c r="E2847" s="211">
        <v>99.072669421193297</v>
      </c>
    </row>
    <row r="2848" spans="1:5" x14ac:dyDescent="0.25">
      <c r="A2848" s="8">
        <v>971</v>
      </c>
      <c r="B2848" s="8" t="s">
        <v>3039</v>
      </c>
      <c r="C2848" t="str">
        <f t="shared" si="44"/>
        <v>PMS-Pole971</v>
      </c>
      <c r="D2848" s="210">
        <v>3.0212582485257702</v>
      </c>
      <c r="E2848" s="211">
        <v>99.072965424556301</v>
      </c>
    </row>
    <row r="2849" spans="1:5" x14ac:dyDescent="0.25">
      <c r="A2849" s="8">
        <v>970</v>
      </c>
      <c r="B2849" s="8" t="s">
        <v>3039</v>
      </c>
      <c r="C2849" t="str">
        <f t="shared" si="44"/>
        <v>PMS-Pole970</v>
      </c>
      <c r="D2849" s="210">
        <v>3.0213465759295399</v>
      </c>
      <c r="E2849" s="211">
        <v>99.073344075633003</v>
      </c>
    </row>
    <row r="2850" spans="1:5" x14ac:dyDescent="0.25">
      <c r="A2850" s="8">
        <v>969</v>
      </c>
      <c r="B2850" s="8" t="s">
        <v>3039</v>
      </c>
      <c r="C2850" t="str">
        <f t="shared" si="44"/>
        <v>PMS-Pole969</v>
      </c>
      <c r="D2850" s="210">
        <v>3.0214350838167801</v>
      </c>
      <c r="E2850" s="211">
        <v>99.073662029068998</v>
      </c>
    </row>
    <row r="2851" spans="1:5" x14ac:dyDescent="0.25">
      <c r="A2851" s="8">
        <v>968</v>
      </c>
      <c r="B2851" s="8" t="s">
        <v>3039</v>
      </c>
      <c r="C2851" t="str">
        <f t="shared" si="44"/>
        <v>PMS-Pole968</v>
      </c>
      <c r="D2851" s="210">
        <v>3.0214825545547601</v>
      </c>
      <c r="E2851" s="211">
        <v>99.073929497914804</v>
      </c>
    </row>
    <row r="2852" spans="1:5" x14ac:dyDescent="0.25">
      <c r="A2852" s="8">
        <v>967</v>
      </c>
      <c r="B2852" s="8" t="s">
        <v>3039</v>
      </c>
      <c r="C2852" t="str">
        <f t="shared" si="44"/>
        <v>PMS-Pole967</v>
      </c>
      <c r="D2852" s="210">
        <v>3.0215512419624599</v>
      </c>
      <c r="E2852" s="211">
        <v>99.0742588019599</v>
      </c>
    </row>
    <row r="2853" spans="1:5" x14ac:dyDescent="0.25">
      <c r="A2853" s="8">
        <v>966</v>
      </c>
      <c r="B2853" s="8" t="s">
        <v>3039</v>
      </c>
      <c r="C2853" t="str">
        <f t="shared" si="44"/>
        <v>PMS-Pole966</v>
      </c>
      <c r="D2853" s="210">
        <v>3.0216613581274001</v>
      </c>
      <c r="E2853" s="211">
        <v>99.074700711878606</v>
      </c>
    </row>
    <row r="2854" spans="1:5" x14ac:dyDescent="0.25">
      <c r="A2854" s="8">
        <v>965</v>
      </c>
      <c r="B2854" s="8" t="s">
        <v>3039</v>
      </c>
      <c r="C2854" t="str">
        <f t="shared" si="44"/>
        <v>PMS-Pole965</v>
      </c>
      <c r="D2854" s="210">
        <v>3.02175984984139</v>
      </c>
      <c r="E2854" s="211">
        <v>99.075063598076497</v>
      </c>
    </row>
    <row r="2855" spans="1:5" x14ac:dyDescent="0.25">
      <c r="A2855" s="8">
        <v>964</v>
      </c>
      <c r="B2855" s="8" t="s">
        <v>3039</v>
      </c>
      <c r="C2855" t="str">
        <f t="shared" si="44"/>
        <v>PMS-Pole964</v>
      </c>
      <c r="D2855" s="210">
        <v>3.0218678400428498</v>
      </c>
      <c r="E2855" s="211">
        <v>99.075486534388205</v>
      </c>
    </row>
    <row r="2856" spans="1:5" x14ac:dyDescent="0.25">
      <c r="A2856" s="8">
        <v>963</v>
      </c>
      <c r="B2856" s="8" t="s">
        <v>3039</v>
      </c>
      <c r="C2856" t="str">
        <f t="shared" si="44"/>
        <v>PMS-Pole963</v>
      </c>
      <c r="D2856" s="210">
        <v>3.0219901866527898</v>
      </c>
      <c r="E2856" s="211">
        <v>99.075884422797898</v>
      </c>
    </row>
    <row r="2857" spans="1:5" x14ac:dyDescent="0.25">
      <c r="A2857" s="8">
        <v>962</v>
      </c>
      <c r="B2857" s="8" t="s">
        <v>3039</v>
      </c>
      <c r="C2857" t="str">
        <f t="shared" si="44"/>
        <v>PMS-Pole962</v>
      </c>
      <c r="D2857" s="210">
        <v>3.0220436711873999</v>
      </c>
      <c r="E2857" s="211">
        <v>99.076194898392501</v>
      </c>
    </row>
    <row r="2858" spans="1:5" x14ac:dyDescent="0.25">
      <c r="A2858" s="8">
        <v>961</v>
      </c>
      <c r="B2858" s="8" t="s">
        <v>3039</v>
      </c>
      <c r="C2858" t="str">
        <f t="shared" si="44"/>
        <v>PMS-Pole961</v>
      </c>
      <c r="D2858" s="210">
        <v>3.0221271762380102</v>
      </c>
      <c r="E2858" s="211">
        <v>99.076629103017694</v>
      </c>
    </row>
    <row r="2859" spans="1:5" x14ac:dyDescent="0.25">
      <c r="A2859" s="8">
        <v>960</v>
      </c>
      <c r="B2859" s="8" t="s">
        <v>3039</v>
      </c>
      <c r="C2859" t="str">
        <f t="shared" si="44"/>
        <v>PMS-Pole960</v>
      </c>
      <c r="D2859" s="210">
        <v>3.02219082805088</v>
      </c>
      <c r="E2859" s="211">
        <v>99.076944943469599</v>
      </c>
    </row>
    <row r="2860" spans="1:5" x14ac:dyDescent="0.25">
      <c r="A2860" s="8">
        <v>959</v>
      </c>
      <c r="B2860" s="8" t="s">
        <v>3039</v>
      </c>
      <c r="C2860" t="str">
        <f t="shared" si="44"/>
        <v>PMS-Pole959</v>
      </c>
      <c r="D2860" s="210">
        <v>3.0222932516055399</v>
      </c>
      <c r="E2860" s="211">
        <v>99.077351058198701</v>
      </c>
    </row>
    <row r="2861" spans="1:5" x14ac:dyDescent="0.25">
      <c r="A2861" s="8">
        <v>958</v>
      </c>
      <c r="B2861" s="8" t="s">
        <v>3039</v>
      </c>
      <c r="C2861" t="str">
        <f t="shared" si="44"/>
        <v>PMS-Pole958</v>
      </c>
      <c r="D2861" s="210">
        <v>3.0223974375968701</v>
      </c>
      <c r="E2861" s="211">
        <v>99.077806129519402</v>
      </c>
    </row>
    <row r="2862" spans="1:5" x14ac:dyDescent="0.25">
      <c r="A2862" s="8">
        <v>957</v>
      </c>
      <c r="B2862" s="8" t="s">
        <v>3039</v>
      </c>
      <c r="C2862" t="str">
        <f t="shared" si="44"/>
        <v>PMS-Pole957</v>
      </c>
      <c r="D2862" s="210">
        <v>3.0224751078613599</v>
      </c>
      <c r="E2862" s="211">
        <v>99.078075823608899</v>
      </c>
    </row>
    <row r="2863" spans="1:5" x14ac:dyDescent="0.25">
      <c r="A2863" s="8">
        <v>956</v>
      </c>
      <c r="B2863" s="8" t="s">
        <v>3039</v>
      </c>
      <c r="C2863" t="str">
        <f t="shared" si="44"/>
        <v>PMS-Pole956</v>
      </c>
      <c r="D2863" s="210">
        <v>3.0225663202836301</v>
      </c>
      <c r="E2863" s="211">
        <v>99.078456389001204</v>
      </c>
    </row>
    <row r="2864" spans="1:5" x14ac:dyDescent="0.25">
      <c r="A2864" s="8">
        <v>955</v>
      </c>
      <c r="B2864" s="8" t="s">
        <v>3039</v>
      </c>
      <c r="C2864" t="str">
        <f t="shared" si="44"/>
        <v>PMS-Pole955</v>
      </c>
      <c r="D2864" s="210">
        <v>3.0226771929559</v>
      </c>
      <c r="E2864" s="211">
        <v>99.078506299666998</v>
      </c>
    </row>
    <row r="2865" spans="1:5" x14ac:dyDescent="0.25">
      <c r="A2865" s="8">
        <v>954</v>
      </c>
      <c r="B2865" s="8" t="s">
        <v>3039</v>
      </c>
      <c r="C2865" t="str">
        <f t="shared" si="44"/>
        <v>PMS-Pole954</v>
      </c>
      <c r="D2865" s="210">
        <v>3.0227752557507901</v>
      </c>
      <c r="E2865" s="211">
        <v>99.078999359455906</v>
      </c>
    </row>
    <row r="2866" spans="1:5" x14ac:dyDescent="0.25">
      <c r="A2866" s="8">
        <v>953</v>
      </c>
      <c r="B2866" s="8" t="s">
        <v>3039</v>
      </c>
      <c r="C2866" t="str">
        <f t="shared" si="44"/>
        <v>PMS-Pole953</v>
      </c>
      <c r="D2866" s="210">
        <v>3.02287437167886</v>
      </c>
      <c r="E2866" s="211">
        <v>99.079439737900898</v>
      </c>
    </row>
    <row r="2867" spans="1:5" x14ac:dyDescent="0.25">
      <c r="A2867" s="8">
        <v>952</v>
      </c>
      <c r="B2867" s="8" t="s">
        <v>3039</v>
      </c>
      <c r="C2867" t="str">
        <f t="shared" si="44"/>
        <v>PMS-Pole952</v>
      </c>
      <c r="D2867" s="210">
        <v>3.0229571349223798</v>
      </c>
      <c r="E2867" s="211">
        <v>99.079799745706694</v>
      </c>
    </row>
    <row r="2868" spans="1:5" x14ac:dyDescent="0.25">
      <c r="A2868" s="8">
        <v>951</v>
      </c>
      <c r="B2868" s="8" t="s">
        <v>3039</v>
      </c>
      <c r="C2868" t="str">
        <f t="shared" si="44"/>
        <v>PMS-Pole951</v>
      </c>
      <c r="D2868" s="210">
        <v>3.0230571985541901</v>
      </c>
      <c r="E2868" s="211">
        <v>99.0801595461826</v>
      </c>
    </row>
    <row r="2869" spans="1:5" x14ac:dyDescent="0.25">
      <c r="A2869" s="8">
        <v>950</v>
      </c>
      <c r="B2869" s="8" t="s">
        <v>3039</v>
      </c>
      <c r="C2869" t="str">
        <f t="shared" si="44"/>
        <v>PMS-Pole950</v>
      </c>
      <c r="D2869" s="210">
        <v>3.02316041520467</v>
      </c>
      <c r="E2869" s="211">
        <v>99.080344631220399</v>
      </c>
    </row>
    <row r="2870" spans="1:5" x14ac:dyDescent="0.25">
      <c r="A2870" s="8">
        <v>949</v>
      </c>
      <c r="B2870" s="8" t="s">
        <v>3039</v>
      </c>
      <c r="C2870" t="str">
        <f t="shared" si="44"/>
        <v>PMS-Pole949</v>
      </c>
      <c r="D2870" s="210">
        <v>3.023368903518</v>
      </c>
      <c r="E2870" s="211">
        <v>99.080487180475401</v>
      </c>
    </row>
    <row r="2871" spans="1:5" x14ac:dyDescent="0.25">
      <c r="A2871" s="8">
        <v>948</v>
      </c>
      <c r="B2871" s="8" t="s">
        <v>3039</v>
      </c>
      <c r="C2871" t="str">
        <f t="shared" si="44"/>
        <v>PMS-Pole948</v>
      </c>
      <c r="D2871" s="210">
        <v>3.02349115007789</v>
      </c>
      <c r="E2871" s="211">
        <v>99.080540469040102</v>
      </c>
    </row>
    <row r="2872" spans="1:5" x14ac:dyDescent="0.25">
      <c r="A2872" s="8">
        <v>947</v>
      </c>
      <c r="B2872" s="8" t="s">
        <v>3039</v>
      </c>
      <c r="C2872" t="str">
        <f t="shared" si="44"/>
        <v>PMS-Pole947</v>
      </c>
      <c r="D2872" s="210">
        <v>3.0236074672681199</v>
      </c>
      <c r="E2872" s="211">
        <v>99.080605902605299</v>
      </c>
    </row>
    <row r="2873" spans="1:5" x14ac:dyDescent="0.25">
      <c r="A2873" s="8">
        <v>946</v>
      </c>
      <c r="B2873" s="8" t="s">
        <v>3039</v>
      </c>
      <c r="C2873" t="str">
        <f t="shared" si="44"/>
        <v>PMS-Pole946</v>
      </c>
      <c r="D2873" s="210">
        <v>3.0237333333334</v>
      </c>
      <c r="E2873" s="211">
        <v>99.080641666665699</v>
      </c>
    </row>
    <row r="2874" spans="1:5" x14ac:dyDescent="0.25">
      <c r="A2874" s="8">
        <v>945</v>
      </c>
      <c r="B2874" s="8" t="s">
        <v>3039</v>
      </c>
      <c r="C2874" t="str">
        <f t="shared" si="44"/>
        <v>PMS-Pole945</v>
      </c>
      <c r="D2874" s="210">
        <v>3.02385396954833</v>
      </c>
      <c r="E2874" s="211">
        <v>99.080765869259295</v>
      </c>
    </row>
    <row r="2875" spans="1:5" x14ac:dyDescent="0.25">
      <c r="A2875" s="8">
        <v>944</v>
      </c>
      <c r="B2875" s="8" t="s">
        <v>3039</v>
      </c>
      <c r="C2875" t="str">
        <f t="shared" si="44"/>
        <v>PMS-Pole944</v>
      </c>
      <c r="D2875" s="210">
        <v>3.0240697998863402</v>
      </c>
      <c r="E2875" s="211">
        <v>99.080828720429494</v>
      </c>
    </row>
    <row r="2876" spans="1:5" x14ac:dyDescent="0.25">
      <c r="A2876" s="8">
        <v>943</v>
      </c>
      <c r="B2876" s="8" t="s">
        <v>3039</v>
      </c>
      <c r="C2876" t="str">
        <f t="shared" si="44"/>
        <v>PMS-Pole943</v>
      </c>
      <c r="D2876" s="210">
        <v>3.0242516120196301</v>
      </c>
      <c r="E2876" s="211">
        <v>99.080862501407907</v>
      </c>
    </row>
    <row r="2877" spans="1:5" x14ac:dyDescent="0.25">
      <c r="A2877" s="8">
        <v>942</v>
      </c>
      <c r="B2877" s="8" t="s">
        <v>3039</v>
      </c>
      <c r="C2877" t="str">
        <f t="shared" si="44"/>
        <v>PMS-Pole942</v>
      </c>
      <c r="D2877" s="210">
        <v>3.0245009065823099</v>
      </c>
      <c r="E2877" s="211">
        <v>99.080902240916004</v>
      </c>
    </row>
    <row r="2878" spans="1:5" x14ac:dyDescent="0.25">
      <c r="A2878" s="8">
        <v>941</v>
      </c>
      <c r="B2878" s="8" t="s">
        <v>3039</v>
      </c>
      <c r="C2878" t="str">
        <f t="shared" si="44"/>
        <v>PMS-Pole941</v>
      </c>
      <c r="D2878" s="210">
        <v>3.0247409837967698</v>
      </c>
      <c r="E2878" s="211">
        <v>99.080970558836597</v>
      </c>
    </row>
    <row r="2879" spans="1:5" x14ac:dyDescent="0.25">
      <c r="A2879" s="8">
        <v>940</v>
      </c>
      <c r="B2879" s="8" t="s">
        <v>3039</v>
      </c>
      <c r="C2879" t="str">
        <f t="shared" si="44"/>
        <v>PMS-Pole940</v>
      </c>
      <c r="D2879" s="210">
        <v>3.0249992625881901</v>
      </c>
      <c r="E2879" s="211">
        <v>99.081017799606201</v>
      </c>
    </row>
    <row r="2880" spans="1:5" x14ac:dyDescent="0.25">
      <c r="A2880" s="8">
        <v>939</v>
      </c>
      <c r="B2880" s="8" t="s">
        <v>3039</v>
      </c>
      <c r="C2880" t="str">
        <f t="shared" si="44"/>
        <v>PMS-Pole939</v>
      </c>
      <c r="D2880" s="210">
        <v>3.0250555555555598</v>
      </c>
      <c r="E2880" s="211">
        <v>99.080958333333996</v>
      </c>
    </row>
    <row r="2881" spans="1:5" x14ac:dyDescent="0.25">
      <c r="A2881" s="8">
        <v>938</v>
      </c>
      <c r="B2881" s="8" t="s">
        <v>3039</v>
      </c>
      <c r="C2881" t="str">
        <f t="shared" si="44"/>
        <v>PMS-Pole938</v>
      </c>
      <c r="D2881" s="210">
        <v>3.0252610827963999</v>
      </c>
      <c r="E2881" s="211">
        <v>99.081079042791998</v>
      </c>
    </row>
    <row r="2882" spans="1:5" x14ac:dyDescent="0.25">
      <c r="A2882" s="8">
        <v>937</v>
      </c>
      <c r="B2882" s="8" t="s">
        <v>3039</v>
      </c>
      <c r="C2882" t="str">
        <f t="shared" ref="C2882:C2945" si="45">B2882 &amp; "-Pole" &amp; A2882</f>
        <v>PMS-Pole937</v>
      </c>
      <c r="D2882" s="210">
        <v>3.0254438592018</v>
      </c>
      <c r="E2882" s="211">
        <v>99.081135458832904</v>
      </c>
    </row>
    <row r="2883" spans="1:5" x14ac:dyDescent="0.25">
      <c r="A2883" s="8">
        <v>936</v>
      </c>
      <c r="B2883" s="8" t="s">
        <v>3039</v>
      </c>
      <c r="C2883" t="str">
        <f t="shared" si="45"/>
        <v>PMS-Pole936</v>
      </c>
      <c r="D2883" s="210">
        <v>3.02555501633916</v>
      </c>
      <c r="E2883" s="211">
        <v>99.081214248243995</v>
      </c>
    </row>
    <row r="2884" spans="1:5" x14ac:dyDescent="0.25">
      <c r="A2884" s="8">
        <v>935</v>
      </c>
      <c r="B2884" s="8" t="s">
        <v>3039</v>
      </c>
      <c r="C2884" t="str">
        <f t="shared" si="45"/>
        <v>PMS-Pole935</v>
      </c>
      <c r="D2884" s="210">
        <v>3.0258391746653999</v>
      </c>
      <c r="E2884" s="211">
        <v>99.081275400983202</v>
      </c>
    </row>
    <row r="2885" spans="1:5" x14ac:dyDescent="0.25">
      <c r="A2885" s="8">
        <v>934</v>
      </c>
      <c r="B2885" s="8" t="s">
        <v>3039</v>
      </c>
      <c r="C2885" t="str">
        <f t="shared" si="45"/>
        <v>PMS-Pole934</v>
      </c>
      <c r="D2885" s="210">
        <v>3.02608627291881</v>
      </c>
      <c r="E2885" s="211">
        <v>99.081359309785796</v>
      </c>
    </row>
    <row r="2886" spans="1:5" x14ac:dyDescent="0.25">
      <c r="A2886" s="8">
        <v>933</v>
      </c>
      <c r="B2886" s="8" t="s">
        <v>3039</v>
      </c>
      <c r="C2886" t="str">
        <f t="shared" si="45"/>
        <v>PMS-Pole933</v>
      </c>
      <c r="D2886" s="210">
        <v>3.02633105031176</v>
      </c>
      <c r="E2886" s="211">
        <v>99.081451237801303</v>
      </c>
    </row>
    <row r="2887" spans="1:5" x14ac:dyDescent="0.25">
      <c r="A2887" s="8">
        <v>932</v>
      </c>
      <c r="B2887" s="8" t="s">
        <v>3039</v>
      </c>
      <c r="C2887" t="str">
        <f t="shared" si="45"/>
        <v>PMS-Pole932</v>
      </c>
      <c r="D2887" s="210">
        <v>3.0265394628862898</v>
      </c>
      <c r="E2887" s="211">
        <v>99.081541123417594</v>
      </c>
    </row>
    <row r="2888" spans="1:5" x14ac:dyDescent="0.25">
      <c r="A2888" s="8">
        <v>931</v>
      </c>
      <c r="B2888" s="8" t="s">
        <v>3039</v>
      </c>
      <c r="C2888" t="str">
        <f t="shared" si="45"/>
        <v>PMS-Pole931</v>
      </c>
      <c r="D2888" s="210">
        <v>3.0268570170945099</v>
      </c>
      <c r="E2888" s="211">
        <v>99.081681100188206</v>
      </c>
    </row>
    <row r="2889" spans="1:5" x14ac:dyDescent="0.25">
      <c r="A2889" s="8">
        <v>930</v>
      </c>
      <c r="B2889" s="8" t="s">
        <v>3039</v>
      </c>
      <c r="C2889" t="str">
        <f t="shared" si="45"/>
        <v>PMS-Pole930</v>
      </c>
      <c r="D2889" s="210">
        <v>3.0271033937389702</v>
      </c>
      <c r="E2889" s="211">
        <v>99.081827243298406</v>
      </c>
    </row>
    <row r="2890" spans="1:5" x14ac:dyDescent="0.25">
      <c r="A2890" s="8">
        <v>929</v>
      </c>
      <c r="B2890" s="8" t="s">
        <v>3039</v>
      </c>
      <c r="C2890" t="str">
        <f t="shared" si="45"/>
        <v>PMS-Pole929</v>
      </c>
      <c r="D2890" s="210">
        <v>3.0273547520121702</v>
      </c>
      <c r="E2890" s="211">
        <v>99.082038555564495</v>
      </c>
    </row>
    <row r="2891" spans="1:5" x14ac:dyDescent="0.25">
      <c r="A2891" s="8">
        <v>928</v>
      </c>
      <c r="B2891" s="8" t="s">
        <v>3039</v>
      </c>
      <c r="C2891" t="str">
        <f t="shared" si="45"/>
        <v>PMS-Pole928</v>
      </c>
      <c r="D2891" s="210">
        <v>3.0273553980139298</v>
      </c>
      <c r="E2891" s="211">
        <v>99.082226039302597</v>
      </c>
    </row>
    <row r="2892" spans="1:5" x14ac:dyDescent="0.25">
      <c r="A2892" s="8">
        <v>927</v>
      </c>
      <c r="B2892" s="8" t="s">
        <v>3039</v>
      </c>
      <c r="C2892" t="str">
        <f t="shared" si="45"/>
        <v>PMS-Pole927</v>
      </c>
      <c r="D2892" s="210">
        <v>3.0272672842011001</v>
      </c>
      <c r="E2892" s="211">
        <v>99.082719930664197</v>
      </c>
    </row>
    <row r="2893" spans="1:5" x14ac:dyDescent="0.25">
      <c r="A2893" s="8">
        <v>926</v>
      </c>
      <c r="B2893" s="8" t="s">
        <v>3039</v>
      </c>
      <c r="C2893" t="str">
        <f t="shared" si="45"/>
        <v>PMS-Pole926</v>
      </c>
      <c r="D2893" s="210">
        <v>3.0271979644205</v>
      </c>
      <c r="E2893" s="211">
        <v>99.083103838203897</v>
      </c>
    </row>
    <row r="2894" spans="1:5" x14ac:dyDescent="0.25">
      <c r="A2894" s="8">
        <v>925</v>
      </c>
      <c r="B2894" s="8" t="s">
        <v>3039</v>
      </c>
      <c r="C2894" t="str">
        <f t="shared" si="45"/>
        <v>PMS-Pole925</v>
      </c>
      <c r="D2894" s="210">
        <v>3.0187700712407501</v>
      </c>
      <c r="E2894" s="211">
        <v>99.081947592378796</v>
      </c>
    </row>
    <row r="2895" spans="1:5" x14ac:dyDescent="0.25">
      <c r="A2895" s="8">
        <v>924</v>
      </c>
      <c r="B2895" s="8" t="s">
        <v>3039</v>
      </c>
      <c r="C2895" t="str">
        <f t="shared" si="45"/>
        <v>PMS-Pole924</v>
      </c>
      <c r="D2895" s="210">
        <v>3.0187632579956301</v>
      </c>
      <c r="E2895" s="211">
        <v>99.082434687263998</v>
      </c>
    </row>
    <row r="2896" spans="1:5" x14ac:dyDescent="0.25">
      <c r="A2896" s="8">
        <v>923</v>
      </c>
      <c r="B2896" s="8" t="s">
        <v>3039</v>
      </c>
      <c r="C2896" t="str">
        <f t="shared" si="45"/>
        <v>PMS-Pole923</v>
      </c>
      <c r="D2896" s="210">
        <v>3.0187560659882502</v>
      </c>
      <c r="E2896" s="211">
        <v>99.082949885355205</v>
      </c>
    </row>
    <row r="2897" spans="1:5" x14ac:dyDescent="0.25">
      <c r="A2897" s="8">
        <v>922</v>
      </c>
      <c r="B2897" s="8" t="s">
        <v>3039</v>
      </c>
      <c r="C2897" t="str">
        <f t="shared" si="45"/>
        <v>PMS-Pole922</v>
      </c>
      <c r="D2897" s="210">
        <v>3.0185152921499099</v>
      </c>
      <c r="E2897" s="211">
        <v>99.082994493709606</v>
      </c>
    </row>
    <row r="2898" spans="1:5" x14ac:dyDescent="0.25">
      <c r="A2898" s="8">
        <v>921</v>
      </c>
      <c r="B2898" s="8" t="s">
        <v>3039</v>
      </c>
      <c r="C2898" t="str">
        <f t="shared" si="45"/>
        <v>PMS-Pole921</v>
      </c>
      <c r="D2898" s="210">
        <v>3.0182328527787701</v>
      </c>
      <c r="E2898" s="211">
        <v>99.083031338552104</v>
      </c>
    </row>
    <row r="2899" spans="1:5" x14ac:dyDescent="0.25">
      <c r="A2899" s="8">
        <v>920</v>
      </c>
      <c r="B2899" s="8" t="s">
        <v>3039</v>
      </c>
      <c r="C2899" t="str">
        <f t="shared" si="45"/>
        <v>PMS-Pole920</v>
      </c>
      <c r="D2899" s="210">
        <v>3.0182497192271698</v>
      </c>
      <c r="E2899" s="211">
        <v>99.083236426563403</v>
      </c>
    </row>
    <row r="2900" spans="1:5" x14ac:dyDescent="0.25">
      <c r="A2900" s="8">
        <v>919</v>
      </c>
      <c r="B2900" s="8" t="s">
        <v>3039</v>
      </c>
      <c r="C2900" t="str">
        <f t="shared" si="45"/>
        <v>PMS-Pole919</v>
      </c>
      <c r="D2900" s="210">
        <v>3.0183102752215398</v>
      </c>
      <c r="E2900" s="211">
        <v>99.083498816650305</v>
      </c>
    </row>
    <row r="2901" spans="1:5" x14ac:dyDescent="0.25">
      <c r="A2901" s="8">
        <v>918</v>
      </c>
      <c r="B2901" s="8" t="s">
        <v>3039</v>
      </c>
      <c r="C2901" t="str">
        <f t="shared" si="45"/>
        <v>PMS-Pole918</v>
      </c>
      <c r="D2901" s="210">
        <v>3.0183847246636599</v>
      </c>
      <c r="E2901" s="211">
        <v>99.083715335274505</v>
      </c>
    </row>
    <row r="2902" spans="1:5" x14ac:dyDescent="0.25">
      <c r="A2902" s="8">
        <v>917</v>
      </c>
      <c r="B2902" s="8" t="s">
        <v>3039</v>
      </c>
      <c r="C2902" t="str">
        <f t="shared" si="45"/>
        <v>PMS-Pole917</v>
      </c>
      <c r="D2902" s="210">
        <v>3.0184877225645002</v>
      </c>
      <c r="E2902" s="211">
        <v>99.083903192290194</v>
      </c>
    </row>
    <row r="2903" spans="1:5" x14ac:dyDescent="0.25">
      <c r="A2903" s="8">
        <v>916</v>
      </c>
      <c r="B2903" s="8" t="s">
        <v>3039</v>
      </c>
      <c r="C2903" t="str">
        <f t="shared" si="45"/>
        <v>PMS-Pole916</v>
      </c>
      <c r="D2903" s="210">
        <v>3.0186275526341002</v>
      </c>
      <c r="E2903" s="211">
        <v>99.084087649817207</v>
      </c>
    </row>
    <row r="2904" spans="1:5" x14ac:dyDescent="0.25">
      <c r="A2904" s="8">
        <v>915</v>
      </c>
      <c r="B2904" s="8" t="s">
        <v>3039</v>
      </c>
      <c r="C2904" t="str">
        <f t="shared" si="45"/>
        <v>PMS-Pole915</v>
      </c>
      <c r="D2904" s="210">
        <v>3.0187769794335702</v>
      </c>
      <c r="E2904" s="211">
        <v>99.084154031904703</v>
      </c>
    </row>
    <row r="2905" spans="1:5" x14ac:dyDescent="0.25">
      <c r="A2905" s="8">
        <v>914</v>
      </c>
      <c r="B2905" s="8" t="s">
        <v>3039</v>
      </c>
      <c r="C2905" t="str">
        <f t="shared" si="45"/>
        <v>PMS-Pole914</v>
      </c>
      <c r="D2905" s="210">
        <v>3.0189587456401599</v>
      </c>
      <c r="E2905" s="211">
        <v>99.084376704300595</v>
      </c>
    </row>
    <row r="2906" spans="1:5" x14ac:dyDescent="0.25">
      <c r="A2906" s="8">
        <v>913</v>
      </c>
      <c r="B2906" s="8" t="s">
        <v>3039</v>
      </c>
      <c r="C2906" t="str">
        <f t="shared" si="45"/>
        <v>PMS-Pole913</v>
      </c>
      <c r="D2906" s="210">
        <v>3.0190880264480202</v>
      </c>
      <c r="E2906" s="211">
        <v>99.084627879425696</v>
      </c>
    </row>
    <row r="2907" spans="1:5" x14ac:dyDescent="0.25">
      <c r="A2907" s="8">
        <v>912</v>
      </c>
      <c r="B2907" s="8" t="s">
        <v>3039</v>
      </c>
      <c r="C2907" t="str">
        <f t="shared" si="45"/>
        <v>PMS-Pole912</v>
      </c>
      <c r="D2907" s="210">
        <v>3.0192109434296501</v>
      </c>
      <c r="E2907" s="211">
        <v>99.0848991916084</v>
      </c>
    </row>
    <row r="2908" spans="1:5" x14ac:dyDescent="0.25">
      <c r="A2908" s="8">
        <v>911</v>
      </c>
      <c r="B2908" s="8" t="s">
        <v>3039</v>
      </c>
      <c r="C2908" t="str">
        <f t="shared" si="45"/>
        <v>PMS-Pole911</v>
      </c>
      <c r="D2908" s="210">
        <v>3.0192073618970401</v>
      </c>
      <c r="E2908" s="211">
        <v>99.085037248366007</v>
      </c>
    </row>
    <row r="2909" spans="1:5" x14ac:dyDescent="0.25">
      <c r="A2909" s="8">
        <v>910</v>
      </c>
      <c r="B2909" s="8" t="s">
        <v>3039</v>
      </c>
      <c r="C2909" t="str">
        <f t="shared" si="45"/>
        <v>PMS-Pole910</v>
      </c>
      <c r="D2909" s="210">
        <v>3.01954339196147</v>
      </c>
      <c r="E2909" s="211">
        <v>99.084986537408</v>
      </c>
    </row>
    <row r="2910" spans="1:5" x14ac:dyDescent="0.25">
      <c r="A2910" s="8">
        <v>909</v>
      </c>
      <c r="B2910" s="8" t="s">
        <v>3039</v>
      </c>
      <c r="C2910" t="str">
        <f t="shared" si="45"/>
        <v>PMS-Pole909</v>
      </c>
      <c r="D2910" s="210">
        <v>3.0199518300614701</v>
      </c>
      <c r="E2910" s="211">
        <v>99.084931203293806</v>
      </c>
    </row>
    <row r="2911" spans="1:5" x14ac:dyDescent="0.25">
      <c r="A2911" s="8">
        <v>908</v>
      </c>
      <c r="B2911" s="8" t="s">
        <v>3039</v>
      </c>
      <c r="C2911" t="str">
        <f t="shared" si="45"/>
        <v>PMS-Pole908</v>
      </c>
      <c r="D2911" s="210">
        <v>3.0203709938049199</v>
      </c>
      <c r="E2911" s="211">
        <v>99.084861948395996</v>
      </c>
    </row>
    <row r="2912" spans="1:5" x14ac:dyDescent="0.25">
      <c r="A2912" s="8">
        <v>907</v>
      </c>
      <c r="B2912" s="8" t="s">
        <v>3039</v>
      </c>
      <c r="C2912" t="str">
        <f t="shared" si="45"/>
        <v>PMS-Pole907</v>
      </c>
      <c r="D2912" s="210">
        <v>3.0208049868670601</v>
      </c>
      <c r="E2912" s="211">
        <v>99.0847981268046</v>
      </c>
    </row>
    <row r="2913" spans="1:5" x14ac:dyDescent="0.25">
      <c r="A2913" s="8">
        <v>906</v>
      </c>
      <c r="B2913" s="8" t="s">
        <v>3039</v>
      </c>
      <c r="C2913" t="str">
        <f t="shared" si="45"/>
        <v>PMS-Pole906</v>
      </c>
      <c r="D2913" s="210">
        <v>3.0211768661828899</v>
      </c>
      <c r="E2913" s="211">
        <v>99.084743833371903</v>
      </c>
    </row>
    <row r="2914" spans="1:5" x14ac:dyDescent="0.25">
      <c r="A2914" s="8">
        <v>905</v>
      </c>
      <c r="B2914" s="8" t="s">
        <v>3039</v>
      </c>
      <c r="C2914" t="str">
        <f t="shared" si="45"/>
        <v>PMS-Pole905</v>
      </c>
      <c r="D2914" s="210">
        <v>3.0217367531106598</v>
      </c>
      <c r="E2914" s="211">
        <v>99.084681046571006</v>
      </c>
    </row>
    <row r="2915" spans="1:5" x14ac:dyDescent="0.25">
      <c r="A2915" s="8">
        <v>904</v>
      </c>
      <c r="B2915" s="8" t="s">
        <v>3039</v>
      </c>
      <c r="C2915" t="str">
        <f t="shared" si="45"/>
        <v>PMS-Pole904</v>
      </c>
      <c r="D2915" s="210">
        <v>3.0221035834547898</v>
      </c>
      <c r="E2915" s="211">
        <v>99.084621067705697</v>
      </c>
    </row>
    <row r="2916" spans="1:5" x14ac:dyDescent="0.25">
      <c r="A2916" s="8">
        <v>903</v>
      </c>
      <c r="B2916" s="8" t="s">
        <v>3039</v>
      </c>
      <c r="C2916" t="str">
        <f t="shared" si="45"/>
        <v>PMS-Pole903</v>
      </c>
      <c r="D2916" s="210">
        <v>3.0225864031928298</v>
      </c>
      <c r="E2916" s="211">
        <v>99.084547694805394</v>
      </c>
    </row>
    <row r="2917" spans="1:5" x14ac:dyDescent="0.25">
      <c r="A2917" s="8">
        <v>902</v>
      </c>
      <c r="B2917" s="8" t="s">
        <v>3039</v>
      </c>
      <c r="C2917" t="str">
        <f t="shared" si="45"/>
        <v>PMS-Pole902</v>
      </c>
      <c r="D2917" s="210">
        <v>3.0230176381577398</v>
      </c>
      <c r="E2917" s="211">
        <v>99.084456498624306</v>
      </c>
    </row>
    <row r="2918" spans="1:5" x14ac:dyDescent="0.25">
      <c r="A2918" s="8">
        <v>901</v>
      </c>
      <c r="B2918" s="8" t="s">
        <v>3039</v>
      </c>
      <c r="C2918" t="str">
        <f t="shared" si="45"/>
        <v>PMS-Pole901</v>
      </c>
      <c r="D2918" s="210">
        <v>3.0233048054274199</v>
      </c>
      <c r="E2918" s="211">
        <v>99.084410806187805</v>
      </c>
    </row>
    <row r="2919" spans="1:5" x14ac:dyDescent="0.25">
      <c r="A2919" s="8">
        <v>900</v>
      </c>
      <c r="B2919" s="8" t="s">
        <v>3039</v>
      </c>
      <c r="C2919" t="str">
        <f t="shared" si="45"/>
        <v>PMS-Pole900</v>
      </c>
      <c r="D2919" s="210">
        <v>3.0236845144238602</v>
      </c>
      <c r="E2919" s="211">
        <v>99.084346447198897</v>
      </c>
    </row>
    <row r="2920" spans="1:5" x14ac:dyDescent="0.25">
      <c r="A2920" s="8">
        <v>899</v>
      </c>
      <c r="B2920" s="8" t="s">
        <v>3039</v>
      </c>
      <c r="C2920" t="str">
        <f t="shared" si="45"/>
        <v>PMS-Pole899</v>
      </c>
      <c r="D2920" s="210">
        <v>3.0240430073292699</v>
      </c>
      <c r="E2920" s="211">
        <v>99.084269725238499</v>
      </c>
    </row>
    <row r="2921" spans="1:5" x14ac:dyDescent="0.25">
      <c r="A2921" s="8">
        <v>898</v>
      </c>
      <c r="B2921" s="8" t="s">
        <v>3039</v>
      </c>
      <c r="C2921" t="str">
        <f t="shared" si="45"/>
        <v>PMS-Pole898</v>
      </c>
      <c r="D2921" s="210">
        <v>3.0244311312902101</v>
      </c>
      <c r="E2921" s="211">
        <v>99.084154132682499</v>
      </c>
    </row>
    <row r="2922" spans="1:5" x14ac:dyDescent="0.25">
      <c r="A2922" s="8">
        <v>897</v>
      </c>
      <c r="B2922" s="8" t="s">
        <v>3039</v>
      </c>
      <c r="C2922" t="str">
        <f t="shared" si="45"/>
        <v>PMS-Pole897</v>
      </c>
      <c r="D2922" s="210">
        <v>3.02331312542008</v>
      </c>
      <c r="E2922" s="211">
        <v>99.102240291746298</v>
      </c>
    </row>
    <row r="2923" spans="1:5" x14ac:dyDescent="0.25">
      <c r="A2923" s="8">
        <v>896</v>
      </c>
      <c r="B2923" s="8" t="s">
        <v>3039</v>
      </c>
      <c r="C2923" t="str">
        <f t="shared" si="45"/>
        <v>PMS-Pole896</v>
      </c>
      <c r="D2923" s="210">
        <v>3.0230578636181802</v>
      </c>
      <c r="E2923" s="211">
        <v>99.101794068439801</v>
      </c>
    </row>
    <row r="2924" spans="1:5" x14ac:dyDescent="0.25">
      <c r="A2924" s="8">
        <v>895</v>
      </c>
      <c r="B2924" s="8" t="s">
        <v>3039</v>
      </c>
      <c r="C2924" t="str">
        <f t="shared" si="45"/>
        <v>PMS-Pole895</v>
      </c>
      <c r="D2924" s="210">
        <v>3.02278646801311</v>
      </c>
      <c r="E2924" s="211">
        <v>99.101614794647702</v>
      </c>
    </row>
    <row r="2925" spans="1:5" x14ac:dyDescent="0.25">
      <c r="A2925" s="8">
        <v>894</v>
      </c>
      <c r="B2925" s="8" t="s">
        <v>3039</v>
      </c>
      <c r="C2925" t="str">
        <f t="shared" si="45"/>
        <v>PMS-Pole894</v>
      </c>
      <c r="D2925" s="210">
        <v>3.0225360280631701</v>
      </c>
      <c r="E2925" s="211">
        <v>99.101462746191601</v>
      </c>
    </row>
    <row r="2926" spans="1:5" x14ac:dyDescent="0.25">
      <c r="A2926" s="8">
        <v>893</v>
      </c>
      <c r="B2926" s="8" t="s">
        <v>3039</v>
      </c>
      <c r="C2926" t="str">
        <f t="shared" si="45"/>
        <v>PMS-Pole893</v>
      </c>
      <c r="D2926" s="210">
        <v>3.0223602834914201</v>
      </c>
      <c r="E2926" s="211">
        <v>99.101281793091403</v>
      </c>
    </row>
    <row r="2927" spans="1:5" x14ac:dyDescent="0.25">
      <c r="A2927" s="8">
        <v>892</v>
      </c>
      <c r="B2927" s="8" t="s">
        <v>3039</v>
      </c>
      <c r="C2927" t="str">
        <f t="shared" si="45"/>
        <v>PMS-Pole892</v>
      </c>
      <c r="D2927" s="210">
        <v>3.0221813820919201</v>
      </c>
      <c r="E2927" s="211">
        <v>99.101030251854297</v>
      </c>
    </row>
    <row r="2928" spans="1:5" x14ac:dyDescent="0.25">
      <c r="A2928" s="8">
        <v>891</v>
      </c>
      <c r="B2928" s="8" t="s">
        <v>3039</v>
      </c>
      <c r="C2928" t="str">
        <f t="shared" si="45"/>
        <v>PMS-Pole891</v>
      </c>
      <c r="D2928" s="210">
        <v>3.0220726645791598</v>
      </c>
      <c r="E2928" s="211">
        <v>99.1008338785213</v>
      </c>
    </row>
    <row r="2929" spans="1:5" x14ac:dyDescent="0.25">
      <c r="A2929" s="8">
        <v>890</v>
      </c>
      <c r="B2929" s="8" t="s">
        <v>3039</v>
      </c>
      <c r="C2929" t="str">
        <f t="shared" si="45"/>
        <v>PMS-Pole890</v>
      </c>
      <c r="D2929" s="210">
        <v>3.0219872944698301</v>
      </c>
      <c r="E2929" s="211">
        <v>99.1006275817914</v>
      </c>
    </row>
    <row r="2930" spans="1:5" x14ac:dyDescent="0.25">
      <c r="A2930" s="8">
        <v>889</v>
      </c>
      <c r="B2930" s="8" t="s">
        <v>3039</v>
      </c>
      <c r="C2930" t="str">
        <f t="shared" si="45"/>
        <v>PMS-Pole889</v>
      </c>
      <c r="D2930" s="210">
        <v>3.0219322463738401</v>
      </c>
      <c r="E2930" s="211">
        <v>99.100346719102504</v>
      </c>
    </row>
    <row r="2931" spans="1:5" x14ac:dyDescent="0.25">
      <c r="A2931" s="8">
        <v>888</v>
      </c>
      <c r="B2931" s="8" t="s">
        <v>3039</v>
      </c>
      <c r="C2931" t="str">
        <f t="shared" si="45"/>
        <v>PMS-Pole888</v>
      </c>
      <c r="D2931" s="210">
        <v>3.0218836769859401</v>
      </c>
      <c r="E2931" s="211">
        <v>99.100035960838696</v>
      </c>
    </row>
    <row r="2932" spans="1:5" x14ac:dyDescent="0.25">
      <c r="A2932" s="8">
        <v>887</v>
      </c>
      <c r="B2932" s="8" t="s">
        <v>3039</v>
      </c>
      <c r="C2932" t="str">
        <f t="shared" si="45"/>
        <v>PMS-Pole887</v>
      </c>
      <c r="D2932" s="210">
        <v>3.0218387142348302</v>
      </c>
      <c r="E2932" s="211">
        <v>99.099696016626297</v>
      </c>
    </row>
    <row r="2933" spans="1:5" x14ac:dyDescent="0.25">
      <c r="A2933" s="8">
        <v>886</v>
      </c>
      <c r="B2933" s="8" t="s">
        <v>3039</v>
      </c>
      <c r="C2933" t="str">
        <f t="shared" si="45"/>
        <v>PMS-Pole886</v>
      </c>
      <c r="D2933" s="210">
        <v>3.0217870448661199</v>
      </c>
      <c r="E2933" s="211">
        <v>99.099371484234894</v>
      </c>
    </row>
    <row r="2934" spans="1:5" x14ac:dyDescent="0.25">
      <c r="A2934" s="8">
        <v>885</v>
      </c>
      <c r="B2934" s="8" t="s">
        <v>3039</v>
      </c>
      <c r="C2934" t="str">
        <f t="shared" si="45"/>
        <v>PMS-Pole885</v>
      </c>
      <c r="D2934" s="210">
        <v>3.0217439672270698</v>
      </c>
      <c r="E2934" s="211">
        <v>99.099065163550605</v>
      </c>
    </row>
    <row r="2935" spans="1:5" x14ac:dyDescent="0.25">
      <c r="A2935" s="8">
        <v>884</v>
      </c>
      <c r="B2935" s="8" t="s">
        <v>3039</v>
      </c>
      <c r="C2935" t="str">
        <f t="shared" si="45"/>
        <v>PMS-Pole884</v>
      </c>
      <c r="D2935" s="210">
        <v>3.02168348668854</v>
      </c>
      <c r="E2935" s="211">
        <v>99.098712027316907</v>
      </c>
    </row>
    <row r="2936" spans="1:5" x14ac:dyDescent="0.25">
      <c r="A2936" s="8">
        <v>883</v>
      </c>
      <c r="B2936" s="8" t="s">
        <v>3039</v>
      </c>
      <c r="C2936" t="str">
        <f t="shared" si="45"/>
        <v>PMS-Pole883</v>
      </c>
      <c r="D2936" s="210">
        <v>3.0216909147364399</v>
      </c>
      <c r="E2936" s="211">
        <v>99.098506200283097</v>
      </c>
    </row>
    <row r="2937" spans="1:5" x14ac:dyDescent="0.25">
      <c r="A2937" s="8">
        <v>882</v>
      </c>
      <c r="B2937" s="8" t="s">
        <v>3039</v>
      </c>
      <c r="C2937" t="str">
        <f t="shared" si="45"/>
        <v>PMS-Pole882</v>
      </c>
      <c r="D2937" s="210">
        <v>3.0217810366009901</v>
      </c>
      <c r="E2937" s="211">
        <v>99.098246589985393</v>
      </c>
    </row>
    <row r="2938" spans="1:5" x14ac:dyDescent="0.25">
      <c r="A2938" s="8">
        <v>881</v>
      </c>
      <c r="B2938" s="8" t="s">
        <v>3039</v>
      </c>
      <c r="C2938" t="str">
        <f t="shared" si="45"/>
        <v>PMS-Pole881</v>
      </c>
      <c r="D2938" s="210">
        <v>3.0218866680127401</v>
      </c>
      <c r="E2938" s="211">
        <v>99.097985864141904</v>
      </c>
    </row>
    <row r="2939" spans="1:5" x14ac:dyDescent="0.25">
      <c r="A2939" s="8">
        <v>880</v>
      </c>
      <c r="B2939" s="8" t="s">
        <v>3039</v>
      </c>
      <c r="C2939" t="str">
        <f t="shared" si="45"/>
        <v>PMS-Pole880</v>
      </c>
      <c r="D2939" s="210">
        <v>3.02198301609097</v>
      </c>
      <c r="E2939" s="211">
        <v>99.097723503824497</v>
      </c>
    </row>
    <row r="2940" spans="1:5" x14ac:dyDescent="0.25">
      <c r="A2940" s="8">
        <v>879</v>
      </c>
      <c r="B2940" s="8" t="s">
        <v>3039</v>
      </c>
      <c r="C2940" t="str">
        <f t="shared" si="45"/>
        <v>PMS-Pole879</v>
      </c>
      <c r="D2940" s="210">
        <v>3.0220728384103901</v>
      </c>
      <c r="E2940" s="211">
        <v>99.097543585570506</v>
      </c>
    </row>
    <row r="2941" spans="1:5" x14ac:dyDescent="0.25">
      <c r="A2941" s="8">
        <v>878</v>
      </c>
      <c r="B2941" s="8" t="s">
        <v>3039</v>
      </c>
      <c r="C2941" t="str">
        <f t="shared" si="45"/>
        <v>PMS-Pole878</v>
      </c>
      <c r="D2941" s="210">
        <v>3.02222369322639</v>
      </c>
      <c r="E2941" s="211">
        <v>99.097328926390404</v>
      </c>
    </row>
    <row r="2942" spans="1:5" x14ac:dyDescent="0.25">
      <c r="A2942" s="8">
        <v>877</v>
      </c>
      <c r="B2942" s="8" t="s">
        <v>3039</v>
      </c>
      <c r="C2942" t="str">
        <f t="shared" si="45"/>
        <v>PMS-Pole877</v>
      </c>
      <c r="D2942" s="210">
        <v>3.0224503282580102</v>
      </c>
      <c r="E2942" s="211">
        <v>99.097123418547895</v>
      </c>
    </row>
    <row r="2943" spans="1:5" x14ac:dyDescent="0.25">
      <c r="A2943" s="8">
        <v>876</v>
      </c>
      <c r="B2943" s="8" t="s">
        <v>3039</v>
      </c>
      <c r="C2943" t="str">
        <f t="shared" si="45"/>
        <v>PMS-Pole876</v>
      </c>
      <c r="D2943" s="210">
        <v>3.0226791993608901</v>
      </c>
      <c r="E2943" s="211">
        <v>99.096934714950393</v>
      </c>
    </row>
    <row r="2944" spans="1:5" x14ac:dyDescent="0.25">
      <c r="A2944" s="8">
        <v>875</v>
      </c>
      <c r="B2944" s="8" t="s">
        <v>3039</v>
      </c>
      <c r="C2944" t="str">
        <f t="shared" si="45"/>
        <v>PMS-Pole875</v>
      </c>
      <c r="D2944" s="210">
        <v>3.0230102560698802</v>
      </c>
      <c r="E2944" s="211">
        <v>99.096692650839202</v>
      </c>
    </row>
    <row r="2945" spans="1:5" x14ac:dyDescent="0.25">
      <c r="A2945" s="8">
        <v>874</v>
      </c>
      <c r="B2945" s="8" t="s">
        <v>3039</v>
      </c>
      <c r="C2945" t="str">
        <f t="shared" si="45"/>
        <v>PMS-Pole874</v>
      </c>
      <c r="D2945" s="210">
        <v>3.02327638208601</v>
      </c>
      <c r="E2945" s="211">
        <v>99.096497620290293</v>
      </c>
    </row>
    <row r="2946" spans="1:5" x14ac:dyDescent="0.25">
      <c r="A2946" s="8">
        <v>873</v>
      </c>
      <c r="B2946" s="8" t="s">
        <v>3039</v>
      </c>
      <c r="C2946" t="str">
        <f t="shared" ref="C2946:C3009" si="46">B2946 &amp; "-Pole" &amp; A2946</f>
        <v>PMS-Pole873</v>
      </c>
      <c r="D2946" s="210">
        <v>3.0235180407362301</v>
      </c>
      <c r="E2946" s="211">
        <v>99.096317593098902</v>
      </c>
    </row>
    <row r="2947" spans="1:5" x14ac:dyDescent="0.25">
      <c r="A2947" s="8">
        <v>872</v>
      </c>
      <c r="B2947" s="8" t="s">
        <v>3039</v>
      </c>
      <c r="C2947" t="str">
        <f t="shared" si="46"/>
        <v>PMS-Pole872</v>
      </c>
      <c r="D2947" s="210">
        <v>3.0237275938831401</v>
      </c>
      <c r="E2947" s="211">
        <v>99.096074824989898</v>
      </c>
    </row>
    <row r="2948" spans="1:5" x14ac:dyDescent="0.25">
      <c r="A2948" s="8">
        <v>871</v>
      </c>
      <c r="B2948" s="8" t="s">
        <v>3039</v>
      </c>
      <c r="C2948" t="str">
        <f t="shared" si="46"/>
        <v>PMS-Pole871</v>
      </c>
      <c r="D2948" s="210">
        <v>3.0238165460281499</v>
      </c>
      <c r="E2948" s="211">
        <v>99.095887519518698</v>
      </c>
    </row>
    <row r="2949" spans="1:5" x14ac:dyDescent="0.25">
      <c r="A2949" s="8">
        <v>870</v>
      </c>
      <c r="B2949" s="8" t="s">
        <v>3039</v>
      </c>
      <c r="C2949" t="str">
        <f t="shared" si="46"/>
        <v>PMS-Pole870</v>
      </c>
      <c r="D2949" s="210">
        <v>3.02370425272969</v>
      </c>
      <c r="E2949" s="211">
        <v>99.095602735780602</v>
      </c>
    </row>
    <row r="2950" spans="1:5" x14ac:dyDescent="0.25">
      <c r="A2950" s="8">
        <v>869</v>
      </c>
      <c r="B2950" s="8" t="s">
        <v>3039</v>
      </c>
      <c r="C2950" t="str">
        <f t="shared" si="46"/>
        <v>PMS-Pole869</v>
      </c>
      <c r="D2950" s="210">
        <v>3.0234232396366298</v>
      </c>
      <c r="E2950" s="211">
        <v>99.095443998078494</v>
      </c>
    </row>
    <row r="2951" spans="1:5" x14ac:dyDescent="0.25">
      <c r="A2951" s="8">
        <v>868</v>
      </c>
      <c r="B2951" s="8" t="s">
        <v>3039</v>
      </c>
      <c r="C2951" t="str">
        <f t="shared" si="46"/>
        <v>PMS-Pole868</v>
      </c>
      <c r="D2951" s="210">
        <v>3.0231739750355202</v>
      </c>
      <c r="E2951" s="211">
        <v>99.095302628514204</v>
      </c>
    </row>
    <row r="2952" spans="1:5" x14ac:dyDescent="0.25">
      <c r="A2952" s="8">
        <v>867</v>
      </c>
      <c r="B2952" s="8" t="s">
        <v>3039</v>
      </c>
      <c r="C2952" t="str">
        <f t="shared" si="46"/>
        <v>PMS-Pole867</v>
      </c>
      <c r="D2952" s="210">
        <v>3.0229022831886101</v>
      </c>
      <c r="E2952" s="211">
        <v>99.095174648835098</v>
      </c>
    </row>
    <row r="2953" spans="1:5" x14ac:dyDescent="0.25">
      <c r="A2953" s="8">
        <v>866</v>
      </c>
      <c r="B2953" s="8" t="s">
        <v>3039</v>
      </c>
      <c r="C2953" t="str">
        <f t="shared" si="46"/>
        <v>PMS-Pole866</v>
      </c>
      <c r="D2953" s="210">
        <v>3.0225860340666202</v>
      </c>
      <c r="E2953" s="211">
        <v>99.095020773325402</v>
      </c>
    </row>
    <row r="2954" spans="1:5" x14ac:dyDescent="0.25">
      <c r="A2954" s="8">
        <v>865</v>
      </c>
      <c r="B2954" s="8" t="s">
        <v>3039</v>
      </c>
      <c r="C2954" t="str">
        <f t="shared" si="46"/>
        <v>PMS-Pole865</v>
      </c>
      <c r="D2954" s="210">
        <v>3.0223001665235998</v>
      </c>
      <c r="E2954" s="211">
        <v>99.094856536563597</v>
      </c>
    </row>
    <row r="2955" spans="1:5" x14ac:dyDescent="0.25">
      <c r="A2955" s="8">
        <v>864</v>
      </c>
      <c r="B2955" s="8" t="s">
        <v>3039</v>
      </c>
      <c r="C2955" t="str">
        <f t="shared" si="46"/>
        <v>PMS-Pole864</v>
      </c>
      <c r="D2955" s="210">
        <v>3.02209374862157</v>
      </c>
      <c r="E2955" s="211">
        <v>99.094721015126396</v>
      </c>
    </row>
    <row r="2956" spans="1:5" x14ac:dyDescent="0.25">
      <c r="A2956" s="8">
        <v>863</v>
      </c>
      <c r="B2956" s="8" t="s">
        <v>3039</v>
      </c>
      <c r="C2956" t="str">
        <f t="shared" si="46"/>
        <v>PMS-Pole863</v>
      </c>
      <c r="D2956" s="210">
        <v>3.0218864040081099</v>
      </c>
      <c r="E2956" s="211">
        <v>99.094558168881406</v>
      </c>
    </row>
    <row r="2957" spans="1:5" x14ac:dyDescent="0.25">
      <c r="A2957" s="8">
        <v>862</v>
      </c>
      <c r="B2957" s="8" t="s">
        <v>3039</v>
      </c>
      <c r="C2957" t="str">
        <f t="shared" si="46"/>
        <v>PMS-Pole862</v>
      </c>
      <c r="D2957" s="210">
        <v>3.0216887559979799</v>
      </c>
      <c r="E2957" s="211">
        <v>99.094364000057098</v>
      </c>
    </row>
    <row r="2958" spans="1:5" x14ac:dyDescent="0.25">
      <c r="A2958" s="8">
        <v>861</v>
      </c>
      <c r="B2958" s="8" t="s">
        <v>3039</v>
      </c>
      <c r="C2958" t="str">
        <f t="shared" si="46"/>
        <v>PMS-Pole861</v>
      </c>
      <c r="D2958" s="210">
        <v>3.0214885339906798</v>
      </c>
      <c r="E2958" s="211">
        <v>99.094151603322999</v>
      </c>
    </row>
    <row r="2959" spans="1:5" x14ac:dyDescent="0.25">
      <c r="A2959" s="8">
        <v>860</v>
      </c>
      <c r="B2959" s="8" t="s">
        <v>3039</v>
      </c>
      <c r="C2959" t="str">
        <f t="shared" si="46"/>
        <v>PMS-Pole860</v>
      </c>
      <c r="D2959" s="210">
        <v>3.0214513086066099</v>
      </c>
      <c r="E2959" s="211">
        <v>99.093977193558999</v>
      </c>
    </row>
    <row r="2960" spans="1:5" x14ac:dyDescent="0.25">
      <c r="A2960" s="8">
        <v>859</v>
      </c>
      <c r="B2960" s="8" t="s">
        <v>3039</v>
      </c>
      <c r="C2960" t="str">
        <f t="shared" si="46"/>
        <v>PMS-Pole859</v>
      </c>
      <c r="D2960" s="210">
        <v>3.02133450834179</v>
      </c>
      <c r="E2960" s="211">
        <v>99.093766289707702</v>
      </c>
    </row>
    <row r="2961" spans="1:5" x14ac:dyDescent="0.25">
      <c r="A2961" s="8">
        <v>858</v>
      </c>
      <c r="B2961" s="8" t="s">
        <v>3039</v>
      </c>
      <c r="C2961" t="str">
        <f t="shared" si="46"/>
        <v>PMS-Pole858</v>
      </c>
      <c r="D2961" s="210">
        <v>3.0214724724738198</v>
      </c>
      <c r="E2961" s="211">
        <v>99.0934013087289</v>
      </c>
    </row>
    <row r="2962" spans="1:5" x14ac:dyDescent="0.25">
      <c r="A2962" s="8">
        <v>857</v>
      </c>
      <c r="B2962" s="8" t="s">
        <v>3039</v>
      </c>
      <c r="C2962" t="str">
        <f t="shared" si="46"/>
        <v>PMS-Pole857</v>
      </c>
      <c r="D2962" s="210">
        <v>3.02162025148793</v>
      </c>
      <c r="E2962" s="211">
        <v>99.093030032850706</v>
      </c>
    </row>
    <row r="2963" spans="1:5" x14ac:dyDescent="0.25">
      <c r="A2963" s="8">
        <v>856</v>
      </c>
      <c r="B2963" s="8" t="s">
        <v>3039</v>
      </c>
      <c r="C2963" t="str">
        <f t="shared" si="46"/>
        <v>PMS-Pole856</v>
      </c>
      <c r="D2963" s="210">
        <v>3.0217878767214699</v>
      </c>
      <c r="E2963" s="211">
        <v>99.092707149600798</v>
      </c>
    </row>
    <row r="2964" spans="1:5" x14ac:dyDescent="0.25">
      <c r="A2964" s="8">
        <v>855</v>
      </c>
      <c r="B2964" s="8" t="s">
        <v>3039</v>
      </c>
      <c r="C2964" t="str">
        <f t="shared" si="46"/>
        <v>PMS-Pole855</v>
      </c>
      <c r="D2964" s="210">
        <v>3.0219563570312098</v>
      </c>
      <c r="E2964" s="211">
        <v>99.092323168046406</v>
      </c>
    </row>
    <row r="2965" spans="1:5" x14ac:dyDescent="0.25">
      <c r="A2965" s="8">
        <v>854</v>
      </c>
      <c r="B2965" s="8" t="s">
        <v>3039</v>
      </c>
      <c r="C2965" t="str">
        <f t="shared" si="46"/>
        <v>PMS-Pole854</v>
      </c>
      <c r="D2965" s="210">
        <v>3.0224061218241598</v>
      </c>
      <c r="E2965" s="211">
        <v>99.092534828787805</v>
      </c>
    </row>
    <row r="2966" spans="1:5" x14ac:dyDescent="0.25">
      <c r="A2966" s="8">
        <v>853</v>
      </c>
      <c r="B2966" s="8" t="s">
        <v>3039</v>
      </c>
      <c r="C2966" t="str">
        <f t="shared" si="46"/>
        <v>PMS-Pole853</v>
      </c>
      <c r="D2966" s="210">
        <v>3.0226414013652998</v>
      </c>
      <c r="E2966" s="211">
        <v>99.092194284677802</v>
      </c>
    </row>
    <row r="2967" spans="1:5" x14ac:dyDescent="0.25">
      <c r="A2967" s="8">
        <v>852</v>
      </c>
      <c r="B2967" s="8" t="s">
        <v>3039</v>
      </c>
      <c r="C2967" t="str">
        <f t="shared" si="46"/>
        <v>PMS-Pole852</v>
      </c>
      <c r="D2967" s="210">
        <v>3.0228911697281302</v>
      </c>
      <c r="E2967" s="211">
        <v>99.091817625409902</v>
      </c>
    </row>
    <row r="2968" spans="1:5" x14ac:dyDescent="0.25">
      <c r="A2968" s="8">
        <v>851</v>
      </c>
      <c r="B2968" s="8" t="s">
        <v>3039</v>
      </c>
      <c r="C2968" t="str">
        <f t="shared" si="46"/>
        <v>PMS-Pole851</v>
      </c>
      <c r="D2968" s="210">
        <v>3.02309412321436</v>
      </c>
      <c r="E2968" s="211">
        <v>99.091534929797206</v>
      </c>
    </row>
    <row r="2969" spans="1:5" x14ac:dyDescent="0.25">
      <c r="A2969" s="8">
        <v>850</v>
      </c>
      <c r="B2969" s="8" t="s">
        <v>3039</v>
      </c>
      <c r="C2969" t="str">
        <f t="shared" si="46"/>
        <v>PMS-Pole850</v>
      </c>
      <c r="D2969" s="210">
        <v>3.0231614645104301</v>
      </c>
      <c r="E2969" s="211">
        <v>99.091559741474697</v>
      </c>
    </row>
    <row r="2970" spans="1:5" x14ac:dyDescent="0.25">
      <c r="A2970" s="8">
        <v>849</v>
      </c>
      <c r="B2970" s="8" t="s">
        <v>3039</v>
      </c>
      <c r="C2970" t="str">
        <f t="shared" si="46"/>
        <v>PMS-Pole849</v>
      </c>
      <c r="D2970" s="210">
        <v>3.0232846921327101</v>
      </c>
      <c r="E2970" s="211">
        <v>99.091702119000999</v>
      </c>
    </row>
    <row r="2971" spans="1:5" x14ac:dyDescent="0.25">
      <c r="A2971" s="8">
        <v>848</v>
      </c>
      <c r="B2971" s="8" t="s">
        <v>3039</v>
      </c>
      <c r="C2971" t="str">
        <f t="shared" si="46"/>
        <v>PMS-Pole848</v>
      </c>
      <c r="D2971" s="210">
        <v>3.0236129074510001</v>
      </c>
      <c r="E2971" s="211">
        <v>99.091863623564095</v>
      </c>
    </row>
    <row r="2972" spans="1:5" x14ac:dyDescent="0.25">
      <c r="A2972" s="8">
        <v>847</v>
      </c>
      <c r="B2972" s="8" t="s">
        <v>3039</v>
      </c>
      <c r="C2972" t="str">
        <f t="shared" si="46"/>
        <v>PMS-Pole847</v>
      </c>
      <c r="D2972" s="210">
        <v>3.0239554698360598</v>
      </c>
      <c r="E2972" s="211">
        <v>99.091960293299294</v>
      </c>
    </row>
    <row r="2973" spans="1:5" x14ac:dyDescent="0.25">
      <c r="A2973" s="8">
        <v>846</v>
      </c>
      <c r="B2973" s="8" t="s">
        <v>3039</v>
      </c>
      <c r="C2973" t="str">
        <f t="shared" si="46"/>
        <v>PMS-Pole846</v>
      </c>
      <c r="D2973" s="210">
        <v>3.0241004446045601</v>
      </c>
      <c r="E2973" s="211">
        <v>99.091590267513396</v>
      </c>
    </row>
    <row r="2974" spans="1:5" x14ac:dyDescent="0.25">
      <c r="A2974" s="8">
        <v>845</v>
      </c>
      <c r="B2974" s="8" t="s">
        <v>3039</v>
      </c>
      <c r="C2974" t="str">
        <f t="shared" si="46"/>
        <v>PMS-Pole845</v>
      </c>
      <c r="D2974" s="210">
        <v>3.0242393587546501</v>
      </c>
      <c r="E2974" s="211">
        <v>99.091133415659399</v>
      </c>
    </row>
    <row r="2975" spans="1:5" x14ac:dyDescent="0.25">
      <c r="A2975" s="8">
        <v>844</v>
      </c>
      <c r="B2975" s="8" t="s">
        <v>3039</v>
      </c>
      <c r="C2975" t="str">
        <f t="shared" si="46"/>
        <v>PMS-Pole844</v>
      </c>
      <c r="D2975" s="210">
        <v>3.0243584205348801</v>
      </c>
      <c r="E2975" s="211">
        <v>99.090693282658293</v>
      </c>
    </row>
    <row r="2976" spans="1:5" x14ac:dyDescent="0.25">
      <c r="A2976" s="8">
        <v>843</v>
      </c>
      <c r="B2976" s="8" t="s">
        <v>3039</v>
      </c>
      <c r="C2976" t="str">
        <f t="shared" si="46"/>
        <v>PMS-Pole843</v>
      </c>
      <c r="D2976" s="210">
        <v>3.0244996780890601</v>
      </c>
      <c r="E2976" s="211">
        <v>99.090134166729797</v>
      </c>
    </row>
    <row r="2977" spans="1:5" x14ac:dyDescent="0.25">
      <c r="A2977" s="8">
        <v>842</v>
      </c>
      <c r="B2977" s="8" t="s">
        <v>3039</v>
      </c>
      <c r="C2977" t="str">
        <f t="shared" si="46"/>
        <v>PMS-Pole842</v>
      </c>
      <c r="D2977" s="210">
        <v>3.0246082735749402</v>
      </c>
      <c r="E2977" s="211">
        <v>99.089701539910706</v>
      </c>
    </row>
    <row r="2978" spans="1:5" x14ac:dyDescent="0.25">
      <c r="A2978" s="8">
        <v>841</v>
      </c>
      <c r="B2978" s="8" t="s">
        <v>3039</v>
      </c>
      <c r="C2978" t="str">
        <f t="shared" si="46"/>
        <v>PMS-Pole841</v>
      </c>
      <c r="D2978" s="210">
        <v>3.0247112229451498</v>
      </c>
      <c r="E2978" s="211">
        <v>99.089284741818105</v>
      </c>
    </row>
    <row r="2979" spans="1:5" x14ac:dyDescent="0.25">
      <c r="A2979" s="8">
        <v>840</v>
      </c>
      <c r="B2979" s="8" t="s">
        <v>3039</v>
      </c>
      <c r="C2979" t="str">
        <f t="shared" si="46"/>
        <v>PMS-Pole840</v>
      </c>
      <c r="D2979" s="210">
        <v>3.0247989926646199</v>
      </c>
      <c r="E2979" s="211">
        <v>99.088818776647898</v>
      </c>
    </row>
    <row r="2980" spans="1:5" x14ac:dyDescent="0.25">
      <c r="A2980" s="8">
        <v>839</v>
      </c>
      <c r="B2980" s="8" t="s">
        <v>3039</v>
      </c>
      <c r="C2980" t="str">
        <f t="shared" si="46"/>
        <v>PMS-Pole839</v>
      </c>
      <c r="D2980" s="210">
        <v>3.0248238112876602</v>
      </c>
      <c r="E2980" s="211">
        <v>99.088484541200103</v>
      </c>
    </row>
    <row r="2981" spans="1:5" x14ac:dyDescent="0.25">
      <c r="A2981" s="8">
        <v>838</v>
      </c>
      <c r="B2981" s="8" t="s">
        <v>3039</v>
      </c>
      <c r="C2981" t="str">
        <f t="shared" si="46"/>
        <v>PMS-Pole838</v>
      </c>
      <c r="D2981" s="210">
        <v>3.02483804663495</v>
      </c>
      <c r="E2981" s="211">
        <v>99.088009587832303</v>
      </c>
    </row>
    <row r="2982" spans="1:5" x14ac:dyDescent="0.25">
      <c r="A2982" s="8">
        <v>837</v>
      </c>
      <c r="B2982" s="8" t="s">
        <v>3039</v>
      </c>
      <c r="C2982" t="str">
        <f t="shared" si="46"/>
        <v>PMS-Pole837</v>
      </c>
      <c r="D2982" s="210">
        <v>3.0248381076262199</v>
      </c>
      <c r="E2982" s="211">
        <v>99.087623767582102</v>
      </c>
    </row>
    <row r="2983" spans="1:5" x14ac:dyDescent="0.25">
      <c r="A2983" s="8">
        <v>836</v>
      </c>
      <c r="B2983" s="8" t="s">
        <v>3039</v>
      </c>
      <c r="C2983" t="str">
        <f t="shared" si="46"/>
        <v>PMS-Pole836</v>
      </c>
      <c r="D2983" s="210">
        <v>3.0246623773937098</v>
      </c>
      <c r="E2983" s="211">
        <v>99.087393320941004</v>
      </c>
    </row>
    <row r="2984" spans="1:5" x14ac:dyDescent="0.25">
      <c r="A2984" s="8">
        <v>835</v>
      </c>
      <c r="B2984" s="8" t="s">
        <v>3039</v>
      </c>
      <c r="C2984" t="str">
        <f t="shared" si="46"/>
        <v>PMS-Pole835</v>
      </c>
      <c r="D2984" s="210">
        <v>3.02464024887191</v>
      </c>
      <c r="E2984" s="211">
        <v>99.087200401342201</v>
      </c>
    </row>
    <row r="2985" spans="1:5" x14ac:dyDescent="0.25">
      <c r="A2985" s="8">
        <v>834</v>
      </c>
      <c r="B2985" s="8" t="s">
        <v>3039</v>
      </c>
      <c r="C2985" t="str">
        <f t="shared" si="46"/>
        <v>PMS-Pole834</v>
      </c>
      <c r="D2985" s="210">
        <v>3.0248252957284101</v>
      </c>
      <c r="E2985" s="211">
        <v>99.087055263086995</v>
      </c>
    </row>
    <row r="2986" spans="1:5" x14ac:dyDescent="0.25">
      <c r="A2986" s="8">
        <v>833</v>
      </c>
      <c r="B2986" s="8" t="s">
        <v>3039</v>
      </c>
      <c r="C2986" t="str">
        <f t="shared" si="46"/>
        <v>PMS-Pole833</v>
      </c>
      <c r="D2986" s="210">
        <v>3.0248670228150698</v>
      </c>
      <c r="E2986" s="211">
        <v>99.086697407178306</v>
      </c>
    </row>
    <row r="2987" spans="1:5" x14ac:dyDescent="0.25">
      <c r="A2987" s="8">
        <v>832</v>
      </c>
      <c r="B2987" s="8" t="s">
        <v>3039</v>
      </c>
      <c r="C2987" t="str">
        <f t="shared" si="46"/>
        <v>PMS-Pole832</v>
      </c>
      <c r="D2987" s="210">
        <v>3.0248869308895898</v>
      </c>
      <c r="E2987" s="211">
        <v>99.086239154777999</v>
      </c>
    </row>
    <row r="2988" spans="1:5" x14ac:dyDescent="0.25">
      <c r="A2988" s="8">
        <v>831</v>
      </c>
      <c r="B2988" s="8" t="s">
        <v>3039</v>
      </c>
      <c r="C2988" t="str">
        <f t="shared" si="46"/>
        <v>PMS-Pole831</v>
      </c>
      <c r="D2988" s="210">
        <v>3.0248805016351401</v>
      </c>
      <c r="E2988" s="211">
        <v>99.0856977280948</v>
      </c>
    </row>
    <row r="2989" spans="1:5" x14ac:dyDescent="0.25">
      <c r="A2989" s="8">
        <v>830</v>
      </c>
      <c r="B2989" s="8" t="s">
        <v>3039</v>
      </c>
      <c r="C2989" t="str">
        <f t="shared" si="46"/>
        <v>PMS-Pole830</v>
      </c>
      <c r="D2989" s="210">
        <v>3.0248799328425102</v>
      </c>
      <c r="E2989" s="211">
        <v>99.085146326138201</v>
      </c>
    </row>
    <row r="2990" spans="1:5" x14ac:dyDescent="0.25">
      <c r="A2990" s="8">
        <v>829</v>
      </c>
      <c r="B2990" s="8" t="s">
        <v>3039</v>
      </c>
      <c r="C2990" t="str">
        <f t="shared" si="46"/>
        <v>PMS-Pole829</v>
      </c>
      <c r="D2990" s="210">
        <v>3.0248935055008901</v>
      </c>
      <c r="E2990" s="211">
        <v>99.0845773613635</v>
      </c>
    </row>
    <row r="2991" spans="1:5" x14ac:dyDescent="0.25">
      <c r="A2991" s="8">
        <v>828</v>
      </c>
      <c r="B2991" s="8" t="s">
        <v>3039</v>
      </c>
      <c r="C2991" t="str">
        <f t="shared" si="46"/>
        <v>PMS-Pole828</v>
      </c>
      <c r="D2991" s="210">
        <v>3.02487556023235</v>
      </c>
      <c r="E2991" s="211">
        <v>99.084060665175798</v>
      </c>
    </row>
    <row r="2992" spans="1:5" x14ac:dyDescent="0.25">
      <c r="A2992" s="8">
        <v>827</v>
      </c>
      <c r="B2992" s="8" t="s">
        <v>3039</v>
      </c>
      <c r="C2992" t="str">
        <f t="shared" si="46"/>
        <v>PMS-Pole827</v>
      </c>
      <c r="D2992" s="210">
        <v>3.0254628554612801</v>
      </c>
      <c r="E2992" s="211">
        <v>99.083947362318298</v>
      </c>
    </row>
    <row r="2993" spans="1:5" x14ac:dyDescent="0.25">
      <c r="A2993" s="8">
        <v>826</v>
      </c>
      <c r="B2993" s="8" t="s">
        <v>3039</v>
      </c>
      <c r="C2993" t="str">
        <f t="shared" si="46"/>
        <v>PMS-Pole826</v>
      </c>
      <c r="D2993" s="210">
        <v>3.0258942452547499</v>
      </c>
      <c r="E2993" s="211">
        <v>99.0838966166002</v>
      </c>
    </row>
    <row r="2994" spans="1:5" x14ac:dyDescent="0.25">
      <c r="A2994" s="8">
        <v>825</v>
      </c>
      <c r="B2994" s="8" t="s">
        <v>3039</v>
      </c>
      <c r="C2994" t="str">
        <f t="shared" si="46"/>
        <v>PMS-Pole825</v>
      </c>
      <c r="D2994" s="210">
        <v>3.0262468057425802</v>
      </c>
      <c r="E2994" s="211">
        <v>99.083821986538297</v>
      </c>
    </row>
    <row r="2995" spans="1:5" x14ac:dyDescent="0.25">
      <c r="A2995" s="8">
        <v>824</v>
      </c>
      <c r="B2995" s="8" t="s">
        <v>3039</v>
      </c>
      <c r="C2995" t="str">
        <f t="shared" si="46"/>
        <v>PMS-Pole824</v>
      </c>
      <c r="D2995" s="210">
        <v>3.0266938420273299</v>
      </c>
      <c r="E2995" s="211">
        <v>99.083753576481598</v>
      </c>
    </row>
    <row r="2996" spans="1:5" x14ac:dyDescent="0.25">
      <c r="A2996" s="8">
        <v>823</v>
      </c>
      <c r="B2996" s="8" t="s">
        <v>3039</v>
      </c>
      <c r="C2996" t="str">
        <f t="shared" si="46"/>
        <v>PMS-Pole823</v>
      </c>
      <c r="D2996" s="210">
        <v>3.0271049400950898</v>
      </c>
      <c r="E2996" s="211">
        <v>99.083618955992307</v>
      </c>
    </row>
    <row r="2997" spans="1:5" x14ac:dyDescent="0.25">
      <c r="A2997" s="8">
        <v>822</v>
      </c>
      <c r="B2997" s="8" t="s">
        <v>3039</v>
      </c>
      <c r="C2997" t="str">
        <f t="shared" si="46"/>
        <v>PMS-Pole822</v>
      </c>
      <c r="D2997" s="210">
        <v>3.0274757739314002</v>
      </c>
      <c r="E2997" s="211">
        <v>99.083548276510001</v>
      </c>
    </row>
    <row r="2998" spans="1:5" x14ac:dyDescent="0.25">
      <c r="A2998" s="8">
        <v>821</v>
      </c>
      <c r="B2998" s="8" t="s">
        <v>3039</v>
      </c>
      <c r="C2998" t="str">
        <f t="shared" si="46"/>
        <v>PMS-Pole821</v>
      </c>
      <c r="D2998" s="210">
        <v>3.02803715081768</v>
      </c>
      <c r="E2998" s="211">
        <v>99.083432143820701</v>
      </c>
    </row>
    <row r="2999" spans="1:5" x14ac:dyDescent="0.25">
      <c r="A2999" s="8">
        <v>820</v>
      </c>
      <c r="B2999" s="8" t="s">
        <v>3039</v>
      </c>
      <c r="C2999" t="str">
        <f t="shared" si="46"/>
        <v>PMS-Pole820</v>
      </c>
      <c r="D2999" s="210">
        <v>3.02868591294872</v>
      </c>
      <c r="E2999" s="211">
        <v>99.083398271706898</v>
      </c>
    </row>
    <row r="3000" spans="1:5" x14ac:dyDescent="0.25">
      <c r="A3000" s="8">
        <v>819</v>
      </c>
      <c r="B3000" s="8" t="s">
        <v>3039</v>
      </c>
      <c r="C3000" t="str">
        <f t="shared" si="46"/>
        <v>PMS-Pole819</v>
      </c>
      <c r="D3000" s="210">
        <v>3.0292967240927999</v>
      </c>
      <c r="E3000" s="211">
        <v>99.083481509717402</v>
      </c>
    </row>
    <row r="3001" spans="1:5" x14ac:dyDescent="0.25">
      <c r="A3001" s="8">
        <v>818</v>
      </c>
      <c r="B3001" s="8" t="s">
        <v>3039</v>
      </c>
      <c r="C3001" t="str">
        <f t="shared" si="46"/>
        <v>PMS-Pole818</v>
      </c>
      <c r="D3001" s="210">
        <v>3.02992896536629</v>
      </c>
      <c r="E3001" s="211">
        <v>99.083657584632505</v>
      </c>
    </row>
    <row r="3002" spans="1:5" x14ac:dyDescent="0.25">
      <c r="A3002" s="8">
        <v>817</v>
      </c>
      <c r="B3002" s="8" t="s">
        <v>3039</v>
      </c>
      <c r="C3002" t="str">
        <f t="shared" si="46"/>
        <v>PMS-Pole817</v>
      </c>
      <c r="D3002" s="210">
        <v>3.0305370234169899</v>
      </c>
      <c r="E3002" s="211">
        <v>99.083753014984794</v>
      </c>
    </row>
    <row r="3003" spans="1:5" x14ac:dyDescent="0.25">
      <c r="A3003" s="8">
        <v>816</v>
      </c>
      <c r="B3003" s="8" t="s">
        <v>3039</v>
      </c>
      <c r="C3003" t="str">
        <f t="shared" si="46"/>
        <v>PMS-Pole816</v>
      </c>
      <c r="D3003" s="210">
        <v>3.0309531448297502</v>
      </c>
      <c r="E3003" s="211">
        <v>99.083867824234801</v>
      </c>
    </row>
    <row r="3004" spans="1:5" x14ac:dyDescent="0.25">
      <c r="A3004" s="8">
        <v>815</v>
      </c>
      <c r="B3004" s="8" t="s">
        <v>3039</v>
      </c>
      <c r="C3004" t="str">
        <f t="shared" si="46"/>
        <v>PMS-Pole815</v>
      </c>
      <c r="D3004" s="210">
        <v>3.0314017121784</v>
      </c>
      <c r="E3004" s="211">
        <v>99.084011964588896</v>
      </c>
    </row>
    <row r="3005" spans="1:5" x14ac:dyDescent="0.25">
      <c r="A3005" s="8">
        <v>814</v>
      </c>
      <c r="B3005" s="8" t="s">
        <v>3039</v>
      </c>
      <c r="C3005" t="str">
        <f t="shared" si="46"/>
        <v>PMS-Pole814</v>
      </c>
      <c r="D3005" s="210">
        <v>3.0332078915723102</v>
      </c>
      <c r="E3005" s="211">
        <v>99.089460095619202</v>
      </c>
    </row>
    <row r="3006" spans="1:5" x14ac:dyDescent="0.25">
      <c r="A3006" s="8">
        <v>813</v>
      </c>
      <c r="B3006" s="8" t="s">
        <v>3039</v>
      </c>
      <c r="C3006" t="str">
        <f t="shared" si="46"/>
        <v>PMS-Pole813</v>
      </c>
      <c r="D3006" s="210">
        <v>3.0332834700144602</v>
      </c>
      <c r="E3006" s="211">
        <v>99.089279719473396</v>
      </c>
    </row>
    <row r="3007" spans="1:5" x14ac:dyDescent="0.25">
      <c r="A3007" s="8">
        <v>812</v>
      </c>
      <c r="B3007" s="8" t="s">
        <v>3039</v>
      </c>
      <c r="C3007" t="str">
        <f t="shared" si="46"/>
        <v>PMS-Pole812</v>
      </c>
      <c r="D3007" s="210">
        <v>3.0333212907189502</v>
      </c>
      <c r="E3007" s="211">
        <v>99.089046454191006</v>
      </c>
    </row>
    <row r="3008" spans="1:5" x14ac:dyDescent="0.25">
      <c r="A3008" s="8">
        <v>811</v>
      </c>
      <c r="B3008" s="8" t="s">
        <v>3039</v>
      </c>
      <c r="C3008" t="str">
        <f t="shared" si="46"/>
        <v>PMS-Pole811</v>
      </c>
      <c r="D3008" s="210">
        <v>3.0332731153002199</v>
      </c>
      <c r="E3008" s="211">
        <v>99.088720794668205</v>
      </c>
    </row>
    <row r="3009" spans="1:5" x14ac:dyDescent="0.25">
      <c r="A3009" s="8">
        <v>810</v>
      </c>
      <c r="B3009" s="8" t="s">
        <v>3039</v>
      </c>
      <c r="C3009" t="str">
        <f t="shared" si="46"/>
        <v>PMS-Pole810</v>
      </c>
      <c r="D3009" s="210">
        <v>3.0332096209630199</v>
      </c>
      <c r="E3009" s="211">
        <v>99.088439837961801</v>
      </c>
    </row>
    <row r="3010" spans="1:5" x14ac:dyDescent="0.25">
      <c r="A3010" s="8">
        <v>809</v>
      </c>
      <c r="B3010" s="8" t="s">
        <v>3039</v>
      </c>
      <c r="C3010" t="str">
        <f t="shared" ref="C3010:C3073" si="47">B3010 &amp; "-Pole" &amp; A3010</f>
        <v>PMS-Pole809</v>
      </c>
      <c r="D3010" s="210">
        <v>3.0332188785664398</v>
      </c>
      <c r="E3010" s="211">
        <v>99.088159071687599</v>
      </c>
    </row>
    <row r="3011" spans="1:5" x14ac:dyDescent="0.25">
      <c r="A3011" s="8">
        <v>808</v>
      </c>
      <c r="B3011" s="8" t="s">
        <v>3039</v>
      </c>
      <c r="C3011" t="str">
        <f t="shared" si="47"/>
        <v>PMS-Pole808</v>
      </c>
      <c r="D3011" s="210">
        <v>3.0331302892062202</v>
      </c>
      <c r="E3011" s="211">
        <v>99.0877723511433</v>
      </c>
    </row>
    <row r="3012" spans="1:5" x14ac:dyDescent="0.25">
      <c r="A3012" s="8">
        <v>807</v>
      </c>
      <c r="B3012" s="8" t="s">
        <v>3039</v>
      </c>
      <c r="C3012" t="str">
        <f t="shared" si="47"/>
        <v>PMS-Pole807</v>
      </c>
      <c r="D3012" s="210">
        <v>3.0330565795476598</v>
      </c>
      <c r="E3012" s="211">
        <v>99.087435524527706</v>
      </c>
    </row>
    <row r="3013" spans="1:5" x14ac:dyDescent="0.25">
      <c r="A3013" s="8">
        <v>806</v>
      </c>
      <c r="B3013" s="8" t="s">
        <v>3039</v>
      </c>
      <c r="C3013" t="str">
        <f t="shared" si="47"/>
        <v>PMS-Pole806</v>
      </c>
      <c r="D3013" s="210">
        <v>3.0329783389065401</v>
      </c>
      <c r="E3013" s="211">
        <v>99.087091492510893</v>
      </c>
    </row>
    <row r="3014" spans="1:5" x14ac:dyDescent="0.25">
      <c r="A3014" s="8">
        <v>805</v>
      </c>
      <c r="B3014" s="8" t="s">
        <v>3039</v>
      </c>
      <c r="C3014" t="str">
        <f t="shared" si="47"/>
        <v>PMS-Pole805</v>
      </c>
      <c r="D3014" s="210">
        <v>3.0329127065007202</v>
      </c>
      <c r="E3014" s="211">
        <v>99.086792793647106</v>
      </c>
    </row>
    <row r="3015" spans="1:5" x14ac:dyDescent="0.25">
      <c r="A3015" s="8">
        <v>804</v>
      </c>
      <c r="B3015" s="8" t="s">
        <v>3039</v>
      </c>
      <c r="C3015" t="str">
        <f t="shared" si="47"/>
        <v>PMS-Pole804</v>
      </c>
      <c r="D3015" s="210">
        <v>3.0328539883542498</v>
      </c>
      <c r="E3015" s="211">
        <v>99.086536477152606</v>
      </c>
    </row>
    <row r="3016" spans="1:5" x14ac:dyDescent="0.25">
      <c r="A3016" s="8">
        <v>803</v>
      </c>
      <c r="B3016" s="8" t="s">
        <v>3039</v>
      </c>
      <c r="C3016" t="str">
        <f t="shared" si="47"/>
        <v>PMS-Pole803</v>
      </c>
      <c r="D3016" s="210">
        <v>3.03278735310445</v>
      </c>
      <c r="E3016" s="211">
        <v>99.086225787683105</v>
      </c>
    </row>
    <row r="3017" spans="1:5" x14ac:dyDescent="0.25">
      <c r="A3017" s="8">
        <v>802</v>
      </c>
      <c r="B3017" s="8" t="s">
        <v>3039</v>
      </c>
      <c r="C3017" t="str">
        <f t="shared" si="47"/>
        <v>PMS-Pole802</v>
      </c>
      <c r="D3017" s="210">
        <v>3.03264755678526</v>
      </c>
      <c r="E3017" s="211">
        <v>99.086135363382397</v>
      </c>
    </row>
    <row r="3018" spans="1:5" x14ac:dyDescent="0.25">
      <c r="A3018" s="8">
        <v>801</v>
      </c>
      <c r="B3018" s="8" t="s">
        <v>3039</v>
      </c>
      <c r="C3018" t="str">
        <f t="shared" si="47"/>
        <v>PMS-Pole801</v>
      </c>
      <c r="D3018" s="210">
        <v>3.03235452976846</v>
      </c>
      <c r="E3018" s="211">
        <v>99.086039141855593</v>
      </c>
    </row>
    <row r="3019" spans="1:5" x14ac:dyDescent="0.25">
      <c r="A3019" s="8">
        <v>800</v>
      </c>
      <c r="B3019" s="8" t="s">
        <v>3039</v>
      </c>
      <c r="C3019" t="str">
        <f t="shared" si="47"/>
        <v>PMS-Pole800</v>
      </c>
      <c r="D3019" s="210">
        <v>3.0320657196411802</v>
      </c>
      <c r="E3019" s="211">
        <v>99.085931146627303</v>
      </c>
    </row>
    <row r="3020" spans="1:5" x14ac:dyDescent="0.25">
      <c r="A3020" s="8">
        <v>799</v>
      </c>
      <c r="B3020" s="8" t="s">
        <v>3039</v>
      </c>
      <c r="C3020" t="str">
        <f t="shared" si="47"/>
        <v>PMS-Pole799</v>
      </c>
      <c r="D3020" s="210">
        <v>3.0317661535291198</v>
      </c>
      <c r="E3020" s="211">
        <v>99.085844115283706</v>
      </c>
    </row>
    <row r="3021" spans="1:5" x14ac:dyDescent="0.25">
      <c r="A3021" s="8">
        <v>798</v>
      </c>
      <c r="B3021" s="8" t="s">
        <v>3039</v>
      </c>
      <c r="C3021" t="str">
        <f t="shared" si="47"/>
        <v>PMS-Pole798</v>
      </c>
      <c r="D3021" s="210">
        <v>3.03178498779504</v>
      </c>
      <c r="E3021" s="211">
        <v>99.085641767919796</v>
      </c>
    </row>
    <row r="3022" spans="1:5" x14ac:dyDescent="0.25">
      <c r="A3022" s="8">
        <v>797</v>
      </c>
      <c r="B3022" s="8" t="s">
        <v>3039</v>
      </c>
      <c r="C3022" t="str">
        <f t="shared" si="47"/>
        <v>PMS-Pole797</v>
      </c>
      <c r="D3022" s="210">
        <v>3.03562695585225</v>
      </c>
      <c r="E3022" s="211">
        <v>99.086416750621794</v>
      </c>
    </row>
    <row r="3023" spans="1:5" x14ac:dyDescent="0.25">
      <c r="A3023" s="8">
        <v>796</v>
      </c>
      <c r="B3023" s="8" t="s">
        <v>3039</v>
      </c>
      <c r="C3023" t="str">
        <f t="shared" si="47"/>
        <v>PMS-Pole796</v>
      </c>
      <c r="D3023" s="210">
        <v>3.0356341737523</v>
      </c>
      <c r="E3023" s="211">
        <v>99.0860498906912</v>
      </c>
    </row>
    <row r="3024" spans="1:5" x14ac:dyDescent="0.25">
      <c r="A3024" s="8">
        <v>795</v>
      </c>
      <c r="B3024" s="8" t="s">
        <v>3039</v>
      </c>
      <c r="C3024" t="str">
        <f t="shared" si="47"/>
        <v>PMS-Pole795</v>
      </c>
      <c r="D3024" s="210">
        <v>3.0357778848442898</v>
      </c>
      <c r="E3024" s="211">
        <v>99.085683519483794</v>
      </c>
    </row>
    <row r="3025" spans="1:5" x14ac:dyDescent="0.25">
      <c r="A3025" s="8">
        <v>794</v>
      </c>
      <c r="B3025" s="8" t="s">
        <v>3039</v>
      </c>
      <c r="C3025" t="str">
        <f t="shared" si="47"/>
        <v>PMS-Pole794</v>
      </c>
      <c r="D3025" s="210">
        <v>3.0354874491311898</v>
      </c>
      <c r="E3025" s="211">
        <v>99.085560925312507</v>
      </c>
    </row>
    <row r="3026" spans="1:5" x14ac:dyDescent="0.25">
      <c r="A3026" s="8">
        <v>793</v>
      </c>
      <c r="B3026" s="8" t="s">
        <v>3039</v>
      </c>
      <c r="C3026" t="str">
        <f t="shared" si="47"/>
        <v>PMS-Pole793</v>
      </c>
      <c r="D3026" s="210">
        <v>3.0351015623113802</v>
      </c>
      <c r="E3026" s="211">
        <v>99.085393275603906</v>
      </c>
    </row>
    <row r="3027" spans="1:5" x14ac:dyDescent="0.25">
      <c r="A3027" s="8">
        <v>792</v>
      </c>
      <c r="B3027" s="8" t="s">
        <v>3039</v>
      </c>
      <c r="C3027" t="str">
        <f t="shared" si="47"/>
        <v>PMS-Pole792</v>
      </c>
      <c r="D3027" s="210">
        <v>3.0346587385042199</v>
      </c>
      <c r="E3027" s="211">
        <v>99.0852195690358</v>
      </c>
    </row>
    <row r="3028" spans="1:5" x14ac:dyDescent="0.25">
      <c r="A3028" s="8">
        <v>791</v>
      </c>
      <c r="B3028" s="8" t="s">
        <v>3039</v>
      </c>
      <c r="C3028" t="str">
        <f t="shared" si="47"/>
        <v>PMS-Pole791</v>
      </c>
      <c r="D3028" s="210">
        <v>3.03436458676221</v>
      </c>
      <c r="E3028" s="211">
        <v>99.085083310737701</v>
      </c>
    </row>
    <row r="3029" spans="1:5" x14ac:dyDescent="0.25">
      <c r="A3029" s="8">
        <v>790</v>
      </c>
      <c r="B3029" s="8" t="s">
        <v>3039</v>
      </c>
      <c r="C3029" t="str">
        <f t="shared" si="47"/>
        <v>PMS-Pole790</v>
      </c>
      <c r="D3029" s="210">
        <v>3.03405638202352</v>
      </c>
      <c r="E3029" s="211">
        <v>99.084962139549802</v>
      </c>
    </row>
    <row r="3030" spans="1:5" x14ac:dyDescent="0.25">
      <c r="A3030" s="8">
        <v>789</v>
      </c>
      <c r="B3030" s="8" t="s">
        <v>3039</v>
      </c>
      <c r="C3030" t="str">
        <f t="shared" si="47"/>
        <v>PMS-Pole789</v>
      </c>
      <c r="D3030" s="210">
        <v>3.0337271496970599</v>
      </c>
      <c r="E3030" s="211">
        <v>99.084850822104599</v>
      </c>
    </row>
    <row r="3031" spans="1:5" x14ac:dyDescent="0.25">
      <c r="A3031" s="8">
        <v>788</v>
      </c>
      <c r="B3031" s="8" t="s">
        <v>3039</v>
      </c>
      <c r="C3031" t="str">
        <f t="shared" si="47"/>
        <v>PMS-Pole788</v>
      </c>
      <c r="D3031" s="210">
        <v>3.03331043510053</v>
      </c>
      <c r="E3031" s="211">
        <v>99.0847150260593</v>
      </c>
    </row>
    <row r="3032" spans="1:5" x14ac:dyDescent="0.25">
      <c r="A3032" s="8">
        <v>787</v>
      </c>
      <c r="B3032" s="8" t="s">
        <v>3039</v>
      </c>
      <c r="C3032" t="str">
        <f t="shared" si="47"/>
        <v>PMS-Pole787</v>
      </c>
      <c r="D3032" s="210">
        <v>3.0329486094885798</v>
      </c>
      <c r="E3032" s="211">
        <v>99.084591935078393</v>
      </c>
    </row>
    <row r="3033" spans="1:5" x14ac:dyDescent="0.25">
      <c r="A3033" s="8">
        <v>786</v>
      </c>
      <c r="B3033" s="8" t="s">
        <v>3039</v>
      </c>
      <c r="C3033" t="str">
        <f t="shared" si="47"/>
        <v>PMS-Pole786</v>
      </c>
      <c r="D3033" s="210">
        <v>3.0326356609977498</v>
      </c>
      <c r="E3033" s="211">
        <v>99.084495637399797</v>
      </c>
    </row>
    <row r="3034" spans="1:5" x14ac:dyDescent="0.25">
      <c r="A3034" s="8">
        <v>785</v>
      </c>
      <c r="B3034" s="8" t="s">
        <v>3039</v>
      </c>
      <c r="C3034" t="str">
        <f t="shared" si="47"/>
        <v>PMS-Pole785</v>
      </c>
      <c r="D3034" s="210">
        <v>3.0322268501215501</v>
      </c>
      <c r="E3034" s="211">
        <v>99.084368824646205</v>
      </c>
    </row>
    <row r="3035" spans="1:5" x14ac:dyDescent="0.25">
      <c r="A3035" s="8">
        <v>784</v>
      </c>
      <c r="B3035" s="8" t="s">
        <v>3039</v>
      </c>
      <c r="C3035" t="str">
        <f t="shared" si="47"/>
        <v>PMS-Pole784</v>
      </c>
      <c r="D3035" s="210">
        <v>3.0318511189496702</v>
      </c>
      <c r="E3035" s="211">
        <v>99.084134660927205</v>
      </c>
    </row>
    <row r="3036" spans="1:5" x14ac:dyDescent="0.25">
      <c r="A3036" s="8">
        <v>783</v>
      </c>
      <c r="B3036" s="8" t="s">
        <v>3039</v>
      </c>
      <c r="C3036" t="str">
        <f t="shared" si="47"/>
        <v>PMS-Pole783</v>
      </c>
      <c r="D3036" s="210">
        <v>3.0317977746811402</v>
      </c>
      <c r="E3036" s="211">
        <v>99.084401020581794</v>
      </c>
    </row>
    <row r="3037" spans="1:5" x14ac:dyDescent="0.25">
      <c r="A3037" s="8">
        <v>782</v>
      </c>
      <c r="B3037" s="8" t="s">
        <v>3039</v>
      </c>
      <c r="C3037" t="str">
        <f t="shared" si="47"/>
        <v>PMS-Pole782</v>
      </c>
      <c r="D3037" s="210">
        <v>3.0318177853208099</v>
      </c>
      <c r="E3037" s="211">
        <v>99.084638822479704</v>
      </c>
    </row>
    <row r="3038" spans="1:5" x14ac:dyDescent="0.25">
      <c r="A3038" s="8">
        <v>781</v>
      </c>
      <c r="B3038" s="8" t="s">
        <v>3039</v>
      </c>
      <c r="C3038" t="str">
        <f t="shared" si="47"/>
        <v>PMS-Pole781</v>
      </c>
      <c r="D3038" s="210">
        <v>3.03175076205294</v>
      </c>
      <c r="E3038" s="211">
        <v>99.084840639178594</v>
      </c>
    </row>
    <row r="3039" spans="1:5" x14ac:dyDescent="0.25">
      <c r="A3039" s="8">
        <v>780</v>
      </c>
      <c r="B3039" s="8" t="s">
        <v>3039</v>
      </c>
      <c r="C3039" t="str">
        <f t="shared" si="47"/>
        <v>PMS-Pole780</v>
      </c>
      <c r="D3039" s="210">
        <v>3.0318190127628299</v>
      </c>
      <c r="E3039" s="211">
        <v>99.084912336505099</v>
      </c>
    </row>
    <row r="3040" spans="1:5" x14ac:dyDescent="0.25">
      <c r="A3040" s="8">
        <v>779</v>
      </c>
      <c r="B3040" s="8" t="s">
        <v>3039</v>
      </c>
      <c r="C3040" t="str">
        <f t="shared" si="47"/>
        <v>PMS-Pole779</v>
      </c>
      <c r="D3040" s="210">
        <v>3.0317895417561598</v>
      </c>
      <c r="E3040" s="211">
        <v>99.085181932651807</v>
      </c>
    </row>
    <row r="3041" spans="1:5" x14ac:dyDescent="0.25">
      <c r="A3041" s="8">
        <v>778</v>
      </c>
      <c r="B3041" s="8" t="s">
        <v>3039</v>
      </c>
      <c r="C3041" t="str">
        <f t="shared" si="47"/>
        <v>PMS-Pole778</v>
      </c>
      <c r="D3041" s="210">
        <v>3.0317843428761901</v>
      </c>
      <c r="E3041" s="211">
        <v>99.085430126511696</v>
      </c>
    </row>
    <row r="3042" spans="1:5" x14ac:dyDescent="0.25">
      <c r="A3042" s="8">
        <v>777</v>
      </c>
      <c r="B3042" s="8" t="s">
        <v>3039</v>
      </c>
      <c r="C3042" t="str">
        <f t="shared" si="47"/>
        <v>PMS-Pole777</v>
      </c>
      <c r="D3042" s="210">
        <v>3.0319539958122101</v>
      </c>
      <c r="E3042" s="211">
        <v>99.085453883680202</v>
      </c>
    </row>
    <row r="3043" spans="1:5" x14ac:dyDescent="0.25">
      <c r="A3043" s="8">
        <v>776</v>
      </c>
      <c r="B3043" s="8" t="s">
        <v>3039</v>
      </c>
      <c r="C3043" t="str">
        <f t="shared" si="47"/>
        <v>PMS-Pole776</v>
      </c>
      <c r="D3043" s="210">
        <v>3.0131152788500701</v>
      </c>
      <c r="E3043" s="211">
        <v>99.163626642471399</v>
      </c>
    </row>
    <row r="3044" spans="1:5" x14ac:dyDescent="0.25">
      <c r="A3044" s="8">
        <v>775</v>
      </c>
      <c r="B3044" s="8" t="s">
        <v>3039</v>
      </c>
      <c r="C3044" t="str">
        <f t="shared" si="47"/>
        <v>PMS-Pole775</v>
      </c>
      <c r="D3044" s="210">
        <v>3.01205387275792</v>
      </c>
      <c r="E3044" s="211">
        <v>99.163627298704796</v>
      </c>
    </row>
    <row r="3045" spans="1:5" x14ac:dyDescent="0.25">
      <c r="A3045" s="8">
        <v>774</v>
      </c>
      <c r="B3045" s="8" t="s">
        <v>3039</v>
      </c>
      <c r="C3045" t="str">
        <f t="shared" si="47"/>
        <v>PMS-Pole774</v>
      </c>
      <c r="D3045" s="210">
        <v>3.0112769400825701</v>
      </c>
      <c r="E3045" s="211">
        <v>99.163615815722693</v>
      </c>
    </row>
    <row r="3046" spans="1:5" x14ac:dyDescent="0.25">
      <c r="A3046" s="8">
        <v>773</v>
      </c>
      <c r="B3046" s="8" t="s">
        <v>3039</v>
      </c>
      <c r="C3046" t="str">
        <f t="shared" si="47"/>
        <v>PMS-Pole773</v>
      </c>
      <c r="D3046" s="210">
        <v>3.0102715267139799</v>
      </c>
      <c r="E3046" s="211">
        <v>99.163596868917793</v>
      </c>
    </row>
    <row r="3047" spans="1:5" x14ac:dyDescent="0.25">
      <c r="A3047" s="8">
        <v>772</v>
      </c>
      <c r="B3047" s="8" t="s">
        <v>3039</v>
      </c>
      <c r="C3047" t="str">
        <f t="shared" si="47"/>
        <v>PMS-Pole772</v>
      </c>
      <c r="D3047" s="210">
        <v>3.0091507976262899</v>
      </c>
      <c r="E3047" s="211">
        <v>99.163617878964502</v>
      </c>
    </row>
    <row r="3048" spans="1:5" x14ac:dyDescent="0.25">
      <c r="A3048" s="8">
        <v>771</v>
      </c>
      <c r="B3048" s="8" t="s">
        <v>3039</v>
      </c>
      <c r="C3048" t="str">
        <f t="shared" si="47"/>
        <v>PMS-Pole771</v>
      </c>
      <c r="D3048" s="210">
        <v>3.0082378268134402</v>
      </c>
      <c r="E3048" s="211">
        <v>99.163604152232296</v>
      </c>
    </row>
    <row r="3049" spans="1:5" x14ac:dyDescent="0.25">
      <c r="A3049" s="8">
        <v>770</v>
      </c>
      <c r="B3049" s="8" t="s">
        <v>3039</v>
      </c>
      <c r="C3049" t="str">
        <f t="shared" si="47"/>
        <v>PMS-Pole770</v>
      </c>
      <c r="D3049" s="210">
        <v>3.0071492304371601</v>
      </c>
      <c r="E3049" s="211">
        <v>99.163596005405793</v>
      </c>
    </row>
    <row r="3050" spans="1:5" x14ac:dyDescent="0.25">
      <c r="A3050" s="8">
        <v>769</v>
      </c>
      <c r="B3050" s="8" t="s">
        <v>3039</v>
      </c>
      <c r="C3050" t="str">
        <f t="shared" si="47"/>
        <v>PMS-Pole769</v>
      </c>
      <c r="D3050" s="210">
        <v>3.0060745906247002</v>
      </c>
      <c r="E3050" s="211">
        <v>99.1635886877757</v>
      </c>
    </row>
    <row r="3051" spans="1:5" x14ac:dyDescent="0.25">
      <c r="A3051" s="8">
        <v>768</v>
      </c>
      <c r="B3051" s="8" t="s">
        <v>3039</v>
      </c>
      <c r="C3051" t="str">
        <f t="shared" si="47"/>
        <v>PMS-Pole768</v>
      </c>
      <c r="D3051" s="210">
        <v>3.00500564561258</v>
      </c>
      <c r="E3051" s="211">
        <v>99.163562406058304</v>
      </c>
    </row>
    <row r="3052" spans="1:5" x14ac:dyDescent="0.25">
      <c r="A3052" s="8">
        <v>767</v>
      </c>
      <c r="B3052" s="8" t="s">
        <v>3039</v>
      </c>
      <c r="C3052" t="str">
        <f t="shared" si="47"/>
        <v>PMS-Pole767</v>
      </c>
      <c r="D3052" s="210">
        <v>3.0049681733506501</v>
      </c>
      <c r="E3052" s="211">
        <v>99.162918700737706</v>
      </c>
    </row>
    <row r="3053" spans="1:5" x14ac:dyDescent="0.25">
      <c r="A3053" s="8">
        <v>766</v>
      </c>
      <c r="B3053" s="8" t="s">
        <v>3039</v>
      </c>
      <c r="C3053" t="str">
        <f t="shared" si="47"/>
        <v>PMS-Pole766</v>
      </c>
      <c r="D3053" s="210">
        <v>3.0048484962049802</v>
      </c>
      <c r="E3053" s="211">
        <v>99.161791402217503</v>
      </c>
    </row>
    <row r="3054" spans="1:5" x14ac:dyDescent="0.25">
      <c r="A3054" s="8">
        <v>765</v>
      </c>
      <c r="B3054" s="8" t="s">
        <v>3039</v>
      </c>
      <c r="C3054" t="str">
        <f t="shared" si="47"/>
        <v>PMS-Pole765</v>
      </c>
      <c r="D3054" s="210">
        <v>3.0047991623175601</v>
      </c>
      <c r="E3054" s="211">
        <v>99.160833853846597</v>
      </c>
    </row>
    <row r="3055" spans="1:5" x14ac:dyDescent="0.25">
      <c r="A3055" s="8">
        <v>764</v>
      </c>
      <c r="B3055" s="8" t="s">
        <v>3039</v>
      </c>
      <c r="C3055" t="str">
        <f t="shared" si="47"/>
        <v>PMS-Pole764</v>
      </c>
      <c r="D3055" s="210">
        <v>3.00477706677363</v>
      </c>
      <c r="E3055" s="211">
        <v>99.160047133600102</v>
      </c>
    </row>
    <row r="3056" spans="1:5" x14ac:dyDescent="0.25">
      <c r="A3056" s="8">
        <v>763</v>
      </c>
      <c r="B3056" s="8" t="s">
        <v>3039</v>
      </c>
      <c r="C3056" t="str">
        <f t="shared" si="47"/>
        <v>PMS-Pole763</v>
      </c>
      <c r="D3056" s="210">
        <v>3.0038788112041299</v>
      </c>
      <c r="E3056" s="211">
        <v>99.159985092431398</v>
      </c>
    </row>
    <row r="3057" spans="1:5" x14ac:dyDescent="0.25">
      <c r="A3057" s="8">
        <v>762</v>
      </c>
      <c r="B3057" s="8" t="s">
        <v>3039</v>
      </c>
      <c r="C3057" t="str">
        <f t="shared" si="47"/>
        <v>PMS-Pole762</v>
      </c>
      <c r="D3057" s="210">
        <v>3.00377518125992</v>
      </c>
      <c r="E3057" s="211">
        <v>99.159367418614195</v>
      </c>
    </row>
    <row r="3058" spans="1:5" x14ac:dyDescent="0.25">
      <c r="A3058" s="8">
        <v>761</v>
      </c>
      <c r="B3058" s="8" t="s">
        <v>3039</v>
      </c>
      <c r="C3058" t="str">
        <f t="shared" si="47"/>
        <v>PMS-Pole761</v>
      </c>
      <c r="D3058" s="210">
        <v>3.00344659100899</v>
      </c>
      <c r="E3058" s="211">
        <v>99.158812633014406</v>
      </c>
    </row>
    <row r="3059" spans="1:5" x14ac:dyDescent="0.25">
      <c r="A3059" s="8">
        <v>760</v>
      </c>
      <c r="B3059" s="8" t="s">
        <v>3039</v>
      </c>
      <c r="C3059" t="str">
        <f t="shared" si="47"/>
        <v>PMS-Pole760</v>
      </c>
      <c r="D3059" s="210">
        <v>3.0030245690502699</v>
      </c>
      <c r="E3059" s="211">
        <v>99.158511744622601</v>
      </c>
    </row>
    <row r="3060" spans="1:5" x14ac:dyDescent="0.25">
      <c r="A3060" s="8">
        <v>759</v>
      </c>
      <c r="B3060" s="8" t="s">
        <v>3039</v>
      </c>
      <c r="C3060" t="str">
        <f t="shared" si="47"/>
        <v>PMS-Pole759</v>
      </c>
      <c r="D3060" s="210">
        <v>3.0030404235911901</v>
      </c>
      <c r="E3060" s="211">
        <v>99.157393415793194</v>
      </c>
    </row>
    <row r="3061" spans="1:5" x14ac:dyDescent="0.25">
      <c r="A3061" s="8">
        <v>758</v>
      </c>
      <c r="B3061" s="8" t="s">
        <v>3039</v>
      </c>
      <c r="C3061" t="str">
        <f t="shared" si="47"/>
        <v>PMS-Pole758</v>
      </c>
      <c r="D3061" s="210">
        <v>3.0030419214303699</v>
      </c>
      <c r="E3061" s="211">
        <v>99.156295539550598</v>
      </c>
    </row>
    <row r="3062" spans="1:5" x14ac:dyDescent="0.25">
      <c r="A3062" s="8">
        <v>757</v>
      </c>
      <c r="B3062" s="8" t="s">
        <v>3039</v>
      </c>
      <c r="C3062" t="str">
        <f t="shared" si="47"/>
        <v>PMS-Pole757</v>
      </c>
      <c r="D3062" s="210">
        <v>3.00309996388191</v>
      </c>
      <c r="E3062" s="211">
        <v>99.154066771988894</v>
      </c>
    </row>
    <row r="3063" spans="1:5" x14ac:dyDescent="0.25">
      <c r="A3063" s="8">
        <v>756</v>
      </c>
      <c r="B3063" s="8" t="s">
        <v>3039</v>
      </c>
      <c r="C3063" t="str">
        <f t="shared" si="47"/>
        <v>PMS-Pole756</v>
      </c>
      <c r="D3063" s="210">
        <v>3.0030843126787299</v>
      </c>
      <c r="E3063" s="211">
        <v>99.152502788701199</v>
      </c>
    </row>
    <row r="3064" spans="1:5" x14ac:dyDescent="0.25">
      <c r="A3064" s="8">
        <v>755</v>
      </c>
      <c r="B3064" s="8" t="s">
        <v>3039</v>
      </c>
      <c r="C3064" t="str">
        <f t="shared" si="47"/>
        <v>PMS-Pole755</v>
      </c>
      <c r="D3064" s="210">
        <v>3.00311593914999</v>
      </c>
      <c r="E3064" s="211">
        <v>99.151426656059996</v>
      </c>
    </row>
    <row r="3065" spans="1:5" x14ac:dyDescent="0.25">
      <c r="A3065" s="8">
        <v>754</v>
      </c>
      <c r="B3065" s="8" t="s">
        <v>3039</v>
      </c>
      <c r="C3065" t="str">
        <f t="shared" si="47"/>
        <v>PMS-Pole754</v>
      </c>
      <c r="D3065" s="210">
        <v>3.0032290072809298</v>
      </c>
      <c r="E3065" s="211">
        <v>99.150422721634797</v>
      </c>
    </row>
    <row r="3066" spans="1:5" x14ac:dyDescent="0.25">
      <c r="A3066" s="8">
        <v>753</v>
      </c>
      <c r="B3066" s="8" t="s">
        <v>3039</v>
      </c>
      <c r="C3066" t="str">
        <f t="shared" si="47"/>
        <v>PMS-Pole753</v>
      </c>
      <c r="D3066" s="210">
        <v>3.0043143561493602</v>
      </c>
      <c r="E3066" s="211">
        <v>99.150344015058806</v>
      </c>
    </row>
    <row r="3067" spans="1:5" x14ac:dyDescent="0.25">
      <c r="A3067" s="8">
        <v>752</v>
      </c>
      <c r="B3067" s="8" t="s">
        <v>3039</v>
      </c>
      <c r="C3067" t="str">
        <f t="shared" si="47"/>
        <v>PMS-Pole752</v>
      </c>
      <c r="D3067" s="210">
        <v>3.0047725543818902</v>
      </c>
      <c r="E3067" s="211">
        <v>99.150250347923702</v>
      </c>
    </row>
    <row r="3068" spans="1:5" x14ac:dyDescent="0.25">
      <c r="A3068" s="8">
        <v>751</v>
      </c>
      <c r="B3068" s="8" t="s">
        <v>3039</v>
      </c>
      <c r="C3068" t="str">
        <f t="shared" si="47"/>
        <v>PMS-Pole751</v>
      </c>
      <c r="D3068" s="210">
        <v>3.00502719556592</v>
      </c>
      <c r="E3068" s="211">
        <v>99.149613403824205</v>
      </c>
    </row>
    <row r="3069" spans="1:5" x14ac:dyDescent="0.25">
      <c r="A3069" s="8">
        <v>750</v>
      </c>
      <c r="B3069" s="8" t="s">
        <v>3039</v>
      </c>
      <c r="C3069" t="str">
        <f t="shared" si="47"/>
        <v>PMS-Pole750</v>
      </c>
      <c r="D3069" s="210">
        <v>3.0053539076745799</v>
      </c>
      <c r="E3069" s="211">
        <v>99.148316359976704</v>
      </c>
    </row>
    <row r="3070" spans="1:5" x14ac:dyDescent="0.25">
      <c r="A3070" s="8">
        <v>749</v>
      </c>
      <c r="B3070" s="8" t="s">
        <v>3039</v>
      </c>
      <c r="C3070" t="str">
        <f t="shared" si="47"/>
        <v>PMS-Pole749</v>
      </c>
      <c r="D3070" s="210">
        <v>3.0053930169242702</v>
      </c>
      <c r="E3070" s="211">
        <v>99.147267853183706</v>
      </c>
    </row>
    <row r="3071" spans="1:5" x14ac:dyDescent="0.25">
      <c r="A3071" s="8">
        <v>748</v>
      </c>
      <c r="B3071" s="8" t="s">
        <v>3039</v>
      </c>
      <c r="C3071" t="str">
        <f t="shared" si="47"/>
        <v>PMS-Pole748</v>
      </c>
      <c r="D3071" s="210">
        <v>3.0054736159861202</v>
      </c>
      <c r="E3071" s="211">
        <v>99.145938798447801</v>
      </c>
    </row>
    <row r="3072" spans="1:5" x14ac:dyDescent="0.25">
      <c r="A3072" s="8">
        <v>747</v>
      </c>
      <c r="B3072" s="8" t="s">
        <v>3039</v>
      </c>
      <c r="C3072" t="str">
        <f t="shared" si="47"/>
        <v>PMS-Pole747</v>
      </c>
      <c r="D3072" s="210">
        <v>3.0049048576985702</v>
      </c>
      <c r="E3072" s="211">
        <v>99.145872175125007</v>
      </c>
    </row>
    <row r="3073" spans="1:5" x14ac:dyDescent="0.25">
      <c r="A3073" s="8">
        <v>746</v>
      </c>
      <c r="B3073" s="8" t="s">
        <v>3039</v>
      </c>
      <c r="C3073" t="str">
        <f t="shared" si="47"/>
        <v>PMS-Pole746</v>
      </c>
      <c r="D3073" s="210">
        <v>3.00488627762445</v>
      </c>
      <c r="E3073" s="211">
        <v>99.144182067002006</v>
      </c>
    </row>
    <row r="3074" spans="1:5" x14ac:dyDescent="0.25">
      <c r="A3074" s="8">
        <v>745</v>
      </c>
      <c r="B3074" s="8" t="s">
        <v>3039</v>
      </c>
      <c r="C3074" t="str">
        <f t="shared" ref="C3074:C3137" si="48">B3074 &amp; "-Pole" &amp; A3074</f>
        <v>PMS-Pole745</v>
      </c>
      <c r="D3074" s="210">
        <v>3.0048654578714999</v>
      </c>
      <c r="E3074" s="211">
        <v>99.142843835209206</v>
      </c>
    </row>
    <row r="3075" spans="1:5" x14ac:dyDescent="0.25">
      <c r="A3075" s="8">
        <v>744</v>
      </c>
      <c r="B3075" s="8" t="s">
        <v>3039</v>
      </c>
      <c r="C3075" t="str">
        <f t="shared" si="48"/>
        <v>PMS-Pole744</v>
      </c>
      <c r="D3075" s="210">
        <v>3.0048682160866602</v>
      </c>
      <c r="E3075" s="211">
        <v>99.141661640347394</v>
      </c>
    </row>
    <row r="3076" spans="1:5" x14ac:dyDescent="0.25">
      <c r="A3076" s="8">
        <v>743</v>
      </c>
      <c r="B3076" s="8" t="s">
        <v>3039</v>
      </c>
      <c r="C3076" t="str">
        <f t="shared" si="48"/>
        <v>PMS-Pole743</v>
      </c>
      <c r="D3076" s="210">
        <v>3.0048852721186501</v>
      </c>
      <c r="E3076" s="211">
        <v>99.140692131209306</v>
      </c>
    </row>
    <row r="3077" spans="1:5" x14ac:dyDescent="0.25">
      <c r="A3077" s="8">
        <v>742</v>
      </c>
      <c r="B3077" s="8" t="s">
        <v>3039</v>
      </c>
      <c r="C3077" t="str">
        <f t="shared" si="48"/>
        <v>PMS-Pole742</v>
      </c>
      <c r="D3077" s="210">
        <v>3.0051896239846299</v>
      </c>
      <c r="E3077" s="211">
        <v>99.140562841239102</v>
      </c>
    </row>
    <row r="3078" spans="1:5" x14ac:dyDescent="0.25">
      <c r="A3078" s="8">
        <v>741</v>
      </c>
      <c r="B3078" s="8" t="s">
        <v>3039</v>
      </c>
      <c r="C3078" t="str">
        <f t="shared" si="48"/>
        <v>PMS-Pole741</v>
      </c>
      <c r="D3078" s="210">
        <v>3.0051751656708201</v>
      </c>
      <c r="E3078" s="211">
        <v>99.140266333315495</v>
      </c>
    </row>
    <row r="3079" spans="1:5" x14ac:dyDescent="0.25">
      <c r="A3079" s="8">
        <v>740</v>
      </c>
      <c r="B3079" s="8" t="s">
        <v>3039</v>
      </c>
      <c r="C3079" t="str">
        <f t="shared" si="48"/>
        <v>PMS-Pole740</v>
      </c>
      <c r="D3079" s="210">
        <v>3.0048408252690901</v>
      </c>
      <c r="E3079" s="211">
        <v>99.140025213067204</v>
      </c>
    </row>
    <row r="3080" spans="1:5" x14ac:dyDescent="0.25">
      <c r="A3080" s="8">
        <v>739</v>
      </c>
      <c r="B3080" s="8" t="s">
        <v>3039</v>
      </c>
      <c r="C3080" t="str">
        <f t="shared" si="48"/>
        <v>PMS-Pole739</v>
      </c>
      <c r="D3080" s="210">
        <v>3.0048840959583001</v>
      </c>
      <c r="E3080" s="211">
        <v>99.138386725895103</v>
      </c>
    </row>
    <row r="3081" spans="1:5" x14ac:dyDescent="0.25">
      <c r="A3081" s="8">
        <v>738</v>
      </c>
      <c r="B3081" s="8" t="s">
        <v>3039</v>
      </c>
      <c r="C3081" t="str">
        <f t="shared" si="48"/>
        <v>PMS-Pole738</v>
      </c>
      <c r="D3081" s="210">
        <v>2.9668269215090999</v>
      </c>
      <c r="E3081" s="211">
        <v>99.129583593935095</v>
      </c>
    </row>
    <row r="3082" spans="1:5" x14ac:dyDescent="0.25">
      <c r="A3082" s="8">
        <v>737</v>
      </c>
      <c r="B3082" s="8" t="s">
        <v>3039</v>
      </c>
      <c r="C3082" t="str">
        <f t="shared" si="48"/>
        <v>PMS-Pole737</v>
      </c>
      <c r="D3082" s="210">
        <v>2.9662938128998699</v>
      </c>
      <c r="E3082" s="211">
        <v>99.129457228303906</v>
      </c>
    </row>
    <row r="3083" spans="1:5" x14ac:dyDescent="0.25">
      <c r="A3083" s="8">
        <v>736</v>
      </c>
      <c r="B3083" s="8" t="s">
        <v>3039</v>
      </c>
      <c r="C3083" t="str">
        <f t="shared" si="48"/>
        <v>PMS-Pole736</v>
      </c>
      <c r="D3083" s="210">
        <v>2.9656321466386002</v>
      </c>
      <c r="E3083" s="211">
        <v>99.129269954749802</v>
      </c>
    </row>
    <row r="3084" spans="1:5" x14ac:dyDescent="0.25">
      <c r="A3084" s="8">
        <v>735</v>
      </c>
      <c r="B3084" s="8" t="s">
        <v>3039</v>
      </c>
      <c r="C3084" t="str">
        <f t="shared" si="48"/>
        <v>PMS-Pole735</v>
      </c>
      <c r="D3084" s="210">
        <v>3.0062772779030098</v>
      </c>
      <c r="E3084" s="211">
        <v>99.125193945619699</v>
      </c>
    </row>
    <row r="3085" spans="1:5" x14ac:dyDescent="0.25">
      <c r="A3085" s="8">
        <v>734</v>
      </c>
      <c r="B3085" s="8" t="s">
        <v>3039</v>
      </c>
      <c r="C3085" t="str">
        <f t="shared" si="48"/>
        <v>PMS-Pole734</v>
      </c>
      <c r="D3085" s="210">
        <v>3.0056149582840499</v>
      </c>
      <c r="E3085" s="211">
        <v>99.124465593311598</v>
      </c>
    </row>
    <row r="3086" spans="1:5" x14ac:dyDescent="0.25">
      <c r="A3086" s="8">
        <v>733</v>
      </c>
      <c r="B3086" s="8" t="s">
        <v>3039</v>
      </c>
      <c r="C3086" t="str">
        <f t="shared" si="48"/>
        <v>PMS-Pole733</v>
      </c>
      <c r="D3086" s="210">
        <v>3.0051121351662098</v>
      </c>
      <c r="E3086" s="211">
        <v>99.123877712303099</v>
      </c>
    </row>
    <row r="3087" spans="1:5" x14ac:dyDescent="0.25">
      <c r="A3087" s="8">
        <v>732</v>
      </c>
      <c r="B3087" s="8" t="s">
        <v>3039</v>
      </c>
      <c r="C3087" t="str">
        <f t="shared" si="48"/>
        <v>PMS-Pole732</v>
      </c>
      <c r="D3087" s="210">
        <v>3.0232419868081402</v>
      </c>
      <c r="E3087" s="211">
        <v>99.150203330642697</v>
      </c>
    </row>
    <row r="3088" spans="1:5" x14ac:dyDescent="0.25">
      <c r="A3088" s="8">
        <v>731</v>
      </c>
      <c r="B3088" s="8" t="s">
        <v>3039</v>
      </c>
      <c r="C3088" t="str">
        <f t="shared" si="48"/>
        <v>PMS-Pole731</v>
      </c>
      <c r="D3088" s="210">
        <v>3.0228406360509701</v>
      </c>
      <c r="E3088" s="211">
        <v>99.149675256874303</v>
      </c>
    </row>
    <row r="3089" spans="1:5" x14ac:dyDescent="0.25">
      <c r="A3089" s="8">
        <v>730</v>
      </c>
      <c r="B3089" s="8" t="s">
        <v>3039</v>
      </c>
      <c r="C3089" t="str">
        <f t="shared" si="48"/>
        <v>PMS-Pole730</v>
      </c>
      <c r="D3089" s="210">
        <v>3.0222894772025701</v>
      </c>
      <c r="E3089" s="211">
        <v>99.1489784266371</v>
      </c>
    </row>
    <row r="3090" spans="1:5" x14ac:dyDescent="0.25">
      <c r="A3090" s="8">
        <v>729</v>
      </c>
      <c r="B3090" s="8" t="s">
        <v>3039</v>
      </c>
      <c r="C3090" t="str">
        <f t="shared" si="48"/>
        <v>PMS-Pole729</v>
      </c>
      <c r="D3090" s="210">
        <v>3.02180609946579</v>
      </c>
      <c r="E3090" s="211">
        <v>99.148376977209196</v>
      </c>
    </row>
    <row r="3091" spans="1:5" x14ac:dyDescent="0.25">
      <c r="A3091" s="8">
        <v>728</v>
      </c>
      <c r="B3091" s="8" t="s">
        <v>3039</v>
      </c>
      <c r="C3091" t="str">
        <f t="shared" si="48"/>
        <v>PMS-Pole728</v>
      </c>
      <c r="D3091" s="210">
        <v>3.0213850327309699</v>
      </c>
      <c r="E3091" s="211">
        <v>99.1478363729222</v>
      </c>
    </row>
    <row r="3092" spans="1:5" x14ac:dyDescent="0.25">
      <c r="A3092" s="8">
        <v>727</v>
      </c>
      <c r="B3092" s="8" t="s">
        <v>3039</v>
      </c>
      <c r="C3092" t="str">
        <f t="shared" si="48"/>
        <v>PMS-Pole727</v>
      </c>
      <c r="D3092" s="210">
        <v>3.0210972617910801</v>
      </c>
      <c r="E3092" s="211">
        <v>99.147430311935096</v>
      </c>
    </row>
    <row r="3093" spans="1:5" x14ac:dyDescent="0.25">
      <c r="A3093" s="8">
        <v>726</v>
      </c>
      <c r="B3093" s="8" t="s">
        <v>3039</v>
      </c>
      <c r="C3093" t="str">
        <f t="shared" si="48"/>
        <v>PMS-Pole726</v>
      </c>
      <c r="D3093" s="210">
        <v>3.0207300396293899</v>
      </c>
      <c r="E3093" s="211">
        <v>99.147182445223393</v>
      </c>
    </row>
    <row r="3094" spans="1:5" x14ac:dyDescent="0.25">
      <c r="A3094" s="8">
        <v>725</v>
      </c>
      <c r="B3094" s="8" t="s">
        <v>3039</v>
      </c>
      <c r="C3094" t="str">
        <f t="shared" si="48"/>
        <v>PMS-Pole725</v>
      </c>
      <c r="D3094" s="210">
        <v>3.0201775576264098</v>
      </c>
      <c r="E3094" s="211">
        <v>99.146976241724403</v>
      </c>
    </row>
    <row r="3095" spans="1:5" x14ac:dyDescent="0.25">
      <c r="A3095" s="8">
        <v>724</v>
      </c>
      <c r="B3095" s="8" t="s">
        <v>3039</v>
      </c>
      <c r="C3095" t="str">
        <f t="shared" si="48"/>
        <v>PMS-Pole724</v>
      </c>
      <c r="D3095" s="210">
        <v>3.0194648387808498</v>
      </c>
      <c r="E3095" s="211">
        <v>99.146972986972202</v>
      </c>
    </row>
    <row r="3096" spans="1:5" x14ac:dyDescent="0.25">
      <c r="A3096" s="8">
        <v>723</v>
      </c>
      <c r="B3096" s="8" t="s">
        <v>3039</v>
      </c>
      <c r="C3096" t="str">
        <f t="shared" si="48"/>
        <v>PMS-Pole723</v>
      </c>
      <c r="D3096" s="210">
        <v>3.0190500380629</v>
      </c>
      <c r="E3096" s="211">
        <v>99.146907599246305</v>
      </c>
    </row>
    <row r="3097" spans="1:5" x14ac:dyDescent="0.25">
      <c r="A3097" s="8">
        <v>722</v>
      </c>
      <c r="B3097" s="8" t="s">
        <v>3039</v>
      </c>
      <c r="C3097" t="str">
        <f t="shared" si="48"/>
        <v>PMS-Pole722</v>
      </c>
      <c r="D3097" s="210">
        <v>3.0185533134423501</v>
      </c>
      <c r="E3097" s="211">
        <v>99.146716842131397</v>
      </c>
    </row>
    <row r="3098" spans="1:5" x14ac:dyDescent="0.25">
      <c r="A3098" s="8">
        <v>721</v>
      </c>
      <c r="B3098" s="8" t="s">
        <v>3039</v>
      </c>
      <c r="C3098" t="str">
        <f t="shared" si="48"/>
        <v>PMS-Pole721</v>
      </c>
      <c r="D3098" s="210">
        <v>3.0178531988733401</v>
      </c>
      <c r="E3098" s="211">
        <v>99.146290517426806</v>
      </c>
    </row>
    <row r="3099" spans="1:5" x14ac:dyDescent="0.25">
      <c r="A3099" s="8">
        <v>720</v>
      </c>
      <c r="B3099" s="8" t="s">
        <v>3039</v>
      </c>
      <c r="C3099" t="str">
        <f t="shared" si="48"/>
        <v>PMS-Pole720</v>
      </c>
      <c r="D3099" s="210">
        <v>3.0171652531129598</v>
      </c>
      <c r="E3099" s="211">
        <v>99.145906277478204</v>
      </c>
    </row>
    <row r="3100" spans="1:5" x14ac:dyDescent="0.25">
      <c r="A3100" s="8">
        <v>719</v>
      </c>
      <c r="B3100" s="8" t="s">
        <v>3039</v>
      </c>
      <c r="C3100" t="str">
        <f t="shared" si="48"/>
        <v>PMS-Pole719</v>
      </c>
      <c r="D3100" s="210">
        <v>3.0159953043653198</v>
      </c>
      <c r="E3100" s="211">
        <v>99.145884451521098</v>
      </c>
    </row>
    <row r="3101" spans="1:5" x14ac:dyDescent="0.25">
      <c r="A3101" s="8">
        <v>718</v>
      </c>
      <c r="B3101" s="8" t="s">
        <v>3039</v>
      </c>
      <c r="C3101" t="str">
        <f t="shared" si="48"/>
        <v>PMS-Pole718</v>
      </c>
      <c r="D3101" s="210">
        <v>3.0151469613216801</v>
      </c>
      <c r="E3101" s="211">
        <v>99.145878766427103</v>
      </c>
    </row>
    <row r="3102" spans="1:5" x14ac:dyDescent="0.25">
      <c r="A3102" s="8">
        <v>717</v>
      </c>
      <c r="B3102" s="8" t="s">
        <v>3039</v>
      </c>
      <c r="C3102" t="str">
        <f t="shared" si="48"/>
        <v>PMS-Pole717</v>
      </c>
      <c r="D3102" s="210">
        <v>3.0151936029963502</v>
      </c>
      <c r="E3102" s="211">
        <v>99.144676288537497</v>
      </c>
    </row>
    <row r="3103" spans="1:5" x14ac:dyDescent="0.25">
      <c r="A3103" s="8">
        <v>716</v>
      </c>
      <c r="B3103" s="8" t="s">
        <v>3039</v>
      </c>
      <c r="C3103" t="str">
        <f t="shared" si="48"/>
        <v>PMS-Pole716</v>
      </c>
      <c r="D3103" s="210">
        <v>3.01527720939086</v>
      </c>
      <c r="E3103" s="211">
        <v>99.1430646823882</v>
      </c>
    </row>
    <row r="3104" spans="1:5" x14ac:dyDescent="0.25">
      <c r="A3104" s="8">
        <v>715</v>
      </c>
      <c r="B3104" s="8" t="s">
        <v>3039</v>
      </c>
      <c r="C3104" t="str">
        <f t="shared" si="48"/>
        <v>PMS-Pole715</v>
      </c>
      <c r="D3104" s="210">
        <v>3.0153145795763199</v>
      </c>
      <c r="E3104" s="211">
        <v>99.141803869030994</v>
      </c>
    </row>
    <row r="3105" spans="1:5" x14ac:dyDescent="0.25">
      <c r="A3105" s="8">
        <v>714</v>
      </c>
      <c r="B3105" s="8" t="s">
        <v>3039</v>
      </c>
      <c r="C3105" t="str">
        <f t="shared" si="48"/>
        <v>PMS-Pole714</v>
      </c>
      <c r="D3105" s="210">
        <v>3.01534570858164</v>
      </c>
      <c r="E3105" s="211">
        <v>99.140477340077993</v>
      </c>
    </row>
    <row r="3106" spans="1:5" x14ac:dyDescent="0.25">
      <c r="A3106" s="8">
        <v>713</v>
      </c>
      <c r="B3106" s="8" t="s">
        <v>3039</v>
      </c>
      <c r="C3106" t="str">
        <f t="shared" si="48"/>
        <v>PMS-Pole713</v>
      </c>
      <c r="D3106" s="210">
        <v>3.0154299578655501</v>
      </c>
      <c r="E3106" s="211">
        <v>99.139423342648101</v>
      </c>
    </row>
    <row r="3107" spans="1:5" x14ac:dyDescent="0.25">
      <c r="A3107" s="8">
        <v>712</v>
      </c>
      <c r="B3107" s="8" t="s">
        <v>3039</v>
      </c>
      <c r="C3107" t="str">
        <f t="shared" si="48"/>
        <v>PMS-Pole712</v>
      </c>
      <c r="D3107" s="210">
        <v>3.0154532118977602</v>
      </c>
      <c r="E3107" s="211">
        <v>99.138689435342499</v>
      </c>
    </row>
    <row r="3108" spans="1:5" x14ac:dyDescent="0.25">
      <c r="A3108" s="8">
        <v>711</v>
      </c>
      <c r="B3108" s="8" t="s">
        <v>3039</v>
      </c>
      <c r="C3108" t="str">
        <f t="shared" si="48"/>
        <v>PMS-Pole711</v>
      </c>
      <c r="D3108" s="210">
        <v>3.0153751895145202</v>
      </c>
      <c r="E3108" s="211">
        <v>99.1385049425419</v>
      </c>
    </row>
    <row r="3109" spans="1:5" x14ac:dyDescent="0.25">
      <c r="A3109" s="8">
        <v>710</v>
      </c>
      <c r="B3109" s="8" t="s">
        <v>3039</v>
      </c>
      <c r="C3109" t="str">
        <f t="shared" si="48"/>
        <v>PMS-Pole710</v>
      </c>
      <c r="D3109" s="210">
        <v>3.0145581760332099</v>
      </c>
      <c r="E3109" s="211">
        <v>99.1383947540196</v>
      </c>
    </row>
    <row r="3110" spans="1:5" x14ac:dyDescent="0.25">
      <c r="A3110" s="8">
        <v>709</v>
      </c>
      <c r="B3110" s="8" t="s">
        <v>3039</v>
      </c>
      <c r="C3110" t="str">
        <f t="shared" si="48"/>
        <v>PMS-Pole709</v>
      </c>
      <c r="D3110" s="210">
        <v>3.0138723894413402</v>
      </c>
      <c r="E3110" s="211">
        <v>99.138292686484405</v>
      </c>
    </row>
    <row r="3111" spans="1:5" x14ac:dyDescent="0.25">
      <c r="A3111" s="8">
        <v>708</v>
      </c>
      <c r="B3111" s="8" t="s">
        <v>3039</v>
      </c>
      <c r="C3111" t="str">
        <f t="shared" si="48"/>
        <v>PMS-Pole708</v>
      </c>
      <c r="D3111" s="210">
        <v>3.0130722290409899</v>
      </c>
      <c r="E3111" s="211">
        <v>99.1381840837076</v>
      </c>
    </row>
    <row r="3112" spans="1:5" x14ac:dyDescent="0.25">
      <c r="A3112" s="8">
        <v>707</v>
      </c>
      <c r="B3112" s="8" t="s">
        <v>3039</v>
      </c>
      <c r="C3112" t="str">
        <f t="shared" si="48"/>
        <v>PMS-Pole707</v>
      </c>
      <c r="D3112" s="210">
        <v>3.01191553742912</v>
      </c>
      <c r="E3112" s="211">
        <v>99.137773318272707</v>
      </c>
    </row>
    <row r="3113" spans="1:5" x14ac:dyDescent="0.25">
      <c r="A3113" s="8">
        <v>706</v>
      </c>
      <c r="B3113" s="8" t="s">
        <v>3039</v>
      </c>
      <c r="C3113" t="str">
        <f t="shared" si="48"/>
        <v>PMS-Pole706</v>
      </c>
      <c r="D3113" s="210">
        <v>3.0118896193491902</v>
      </c>
      <c r="E3113" s="211">
        <v>99.137332471080299</v>
      </c>
    </row>
    <row r="3114" spans="1:5" x14ac:dyDescent="0.25">
      <c r="A3114" s="8">
        <v>705</v>
      </c>
      <c r="B3114" s="8" t="s">
        <v>3039</v>
      </c>
      <c r="C3114" t="str">
        <f t="shared" si="48"/>
        <v>PMS-Pole705</v>
      </c>
      <c r="D3114" s="210">
        <v>3.0109805295477901</v>
      </c>
      <c r="E3114" s="211">
        <v>99.137055545363793</v>
      </c>
    </row>
    <row r="3115" spans="1:5" x14ac:dyDescent="0.25">
      <c r="A3115" s="8">
        <v>704</v>
      </c>
      <c r="B3115" s="8" t="s">
        <v>3039</v>
      </c>
      <c r="C3115" t="str">
        <f t="shared" si="48"/>
        <v>PMS-Pole704</v>
      </c>
      <c r="D3115" s="210">
        <v>3.01057649338851</v>
      </c>
      <c r="E3115" s="211">
        <v>99.137316640115202</v>
      </c>
    </row>
    <row r="3116" spans="1:5" x14ac:dyDescent="0.25">
      <c r="A3116" s="8">
        <v>703</v>
      </c>
      <c r="B3116" s="8" t="s">
        <v>3039</v>
      </c>
      <c r="C3116" t="str">
        <f t="shared" si="48"/>
        <v>PMS-Pole703</v>
      </c>
      <c r="D3116" s="210">
        <v>3.01002474736742</v>
      </c>
      <c r="E3116" s="211">
        <v>99.137331699576094</v>
      </c>
    </row>
    <row r="3117" spans="1:5" x14ac:dyDescent="0.25">
      <c r="A3117" s="8">
        <v>702</v>
      </c>
      <c r="B3117" s="8" t="s">
        <v>3039</v>
      </c>
      <c r="C3117" t="str">
        <f t="shared" si="48"/>
        <v>PMS-Pole702</v>
      </c>
      <c r="D3117" s="210">
        <v>3.0089063949504999</v>
      </c>
      <c r="E3117" s="211">
        <v>99.137346421208093</v>
      </c>
    </row>
    <row r="3118" spans="1:5" x14ac:dyDescent="0.25">
      <c r="A3118" s="8">
        <v>701</v>
      </c>
      <c r="B3118" s="8" t="s">
        <v>3039</v>
      </c>
      <c r="C3118" t="str">
        <f t="shared" si="48"/>
        <v>PMS-Pole701</v>
      </c>
      <c r="D3118" s="210">
        <v>3.0075748494529799</v>
      </c>
      <c r="E3118" s="211">
        <v>99.137362550419397</v>
      </c>
    </row>
    <row r="3119" spans="1:5" x14ac:dyDescent="0.25">
      <c r="A3119" s="8">
        <v>700</v>
      </c>
      <c r="B3119" s="8" t="s">
        <v>3039</v>
      </c>
      <c r="C3119" t="str">
        <f t="shared" si="48"/>
        <v>PMS-Pole700</v>
      </c>
      <c r="D3119" s="210">
        <v>3.0061853631823201</v>
      </c>
      <c r="E3119" s="211">
        <v>99.137348488067104</v>
      </c>
    </row>
    <row r="3120" spans="1:5" x14ac:dyDescent="0.25">
      <c r="A3120" s="8">
        <v>699</v>
      </c>
      <c r="B3120" s="8" t="s">
        <v>3039</v>
      </c>
      <c r="C3120" t="str">
        <f t="shared" si="48"/>
        <v>PMS-Pole699</v>
      </c>
      <c r="D3120" s="210">
        <v>3.0049350717932799</v>
      </c>
      <c r="E3120" s="211">
        <v>99.137333340453097</v>
      </c>
    </row>
    <row r="3121" spans="1:5" x14ac:dyDescent="0.25">
      <c r="A3121" s="8">
        <v>698</v>
      </c>
      <c r="B3121" s="8" t="s">
        <v>3039</v>
      </c>
      <c r="C3121" t="str">
        <f t="shared" si="48"/>
        <v>PMS-Pole698</v>
      </c>
      <c r="D3121" s="210">
        <v>3.0048394824403601</v>
      </c>
      <c r="E3121" s="211">
        <v>99.135289953561298</v>
      </c>
    </row>
    <row r="3122" spans="1:5" x14ac:dyDescent="0.25">
      <c r="A3122" s="8">
        <v>697</v>
      </c>
      <c r="B3122" s="8" t="s">
        <v>3039</v>
      </c>
      <c r="C3122" t="str">
        <f t="shared" si="48"/>
        <v>PMS-Pole697</v>
      </c>
      <c r="D3122" s="210">
        <v>3.00426913618172</v>
      </c>
      <c r="E3122" s="211">
        <v>99.135226716088596</v>
      </c>
    </row>
    <row r="3123" spans="1:5" x14ac:dyDescent="0.25">
      <c r="A3123" s="8">
        <v>696</v>
      </c>
      <c r="B3123" s="8" t="s">
        <v>3039</v>
      </c>
      <c r="C3123" t="str">
        <f t="shared" si="48"/>
        <v>PMS-Pole696</v>
      </c>
      <c r="D3123" s="210">
        <v>3.00345721548319</v>
      </c>
      <c r="E3123" s="211">
        <v>99.134422375004107</v>
      </c>
    </row>
    <row r="3124" spans="1:5" x14ac:dyDescent="0.25">
      <c r="A3124" s="8">
        <v>695</v>
      </c>
      <c r="B3124" s="8" t="s">
        <v>3039</v>
      </c>
      <c r="C3124" t="str">
        <f t="shared" si="48"/>
        <v>PMS-Pole695</v>
      </c>
      <c r="D3124" s="210">
        <v>3.0032203554875001</v>
      </c>
      <c r="E3124" s="211">
        <v>99.134189766510502</v>
      </c>
    </row>
    <row r="3125" spans="1:5" x14ac:dyDescent="0.25">
      <c r="A3125" s="8">
        <v>694</v>
      </c>
      <c r="B3125" s="8" t="s">
        <v>3039</v>
      </c>
      <c r="C3125" t="str">
        <f t="shared" si="48"/>
        <v>PMS-Pole694</v>
      </c>
      <c r="D3125" s="210">
        <v>3.00396896444837</v>
      </c>
      <c r="E3125" s="211">
        <v>99.133319603274401</v>
      </c>
    </row>
    <row r="3126" spans="1:5" x14ac:dyDescent="0.25">
      <c r="A3126" s="8">
        <v>693</v>
      </c>
      <c r="B3126" s="8" t="s">
        <v>3039</v>
      </c>
      <c r="C3126" t="str">
        <f t="shared" si="48"/>
        <v>PMS-Pole693</v>
      </c>
      <c r="D3126" s="210">
        <v>3.0044556546450401</v>
      </c>
      <c r="E3126" s="211">
        <v>99.132716124187795</v>
      </c>
    </row>
    <row r="3127" spans="1:5" x14ac:dyDescent="0.25">
      <c r="A3127" s="8">
        <v>692</v>
      </c>
      <c r="B3127" s="8" t="s">
        <v>3039</v>
      </c>
      <c r="C3127" t="str">
        <f t="shared" si="48"/>
        <v>PMS-Pole692</v>
      </c>
      <c r="D3127" s="210">
        <v>3.00498637655528</v>
      </c>
      <c r="E3127" s="211">
        <v>99.132097061132399</v>
      </c>
    </row>
    <row r="3128" spans="1:5" x14ac:dyDescent="0.25">
      <c r="A3128" s="8">
        <v>691</v>
      </c>
      <c r="B3128" s="8" t="s">
        <v>3039</v>
      </c>
      <c r="C3128" t="str">
        <f t="shared" si="48"/>
        <v>PMS-Pole691</v>
      </c>
      <c r="D3128" s="210">
        <v>3.0046272927075601</v>
      </c>
      <c r="E3128" s="211">
        <v>99.131668991946796</v>
      </c>
    </row>
    <row r="3129" spans="1:5" x14ac:dyDescent="0.25">
      <c r="A3129" s="8">
        <v>690</v>
      </c>
      <c r="B3129" s="8" t="s">
        <v>3039</v>
      </c>
      <c r="C3129" t="str">
        <f t="shared" si="48"/>
        <v>PMS-Pole690</v>
      </c>
      <c r="D3129" s="210">
        <v>3.0040464167870899</v>
      </c>
      <c r="E3129" s="211">
        <v>99.131029922492701</v>
      </c>
    </row>
    <row r="3130" spans="1:5" x14ac:dyDescent="0.25">
      <c r="A3130" s="8">
        <v>689</v>
      </c>
      <c r="B3130" s="8" t="s">
        <v>3039</v>
      </c>
      <c r="C3130" t="str">
        <f t="shared" si="48"/>
        <v>PMS-Pole689</v>
      </c>
      <c r="D3130" s="210">
        <v>3.0034255703861001</v>
      </c>
      <c r="E3130" s="211">
        <v>99.130401251227298</v>
      </c>
    </row>
    <row r="3131" spans="1:5" x14ac:dyDescent="0.25">
      <c r="A3131" s="8">
        <v>688</v>
      </c>
      <c r="B3131" s="8" t="s">
        <v>3039</v>
      </c>
      <c r="C3131" t="str">
        <f t="shared" si="48"/>
        <v>PMS-Pole688</v>
      </c>
      <c r="D3131" s="210">
        <v>3.0028920655644602</v>
      </c>
      <c r="E3131" s="211">
        <v>99.1298265697083</v>
      </c>
    </row>
    <row r="3132" spans="1:5" x14ac:dyDescent="0.25">
      <c r="A3132" s="8">
        <v>687</v>
      </c>
      <c r="B3132" s="8" t="s">
        <v>3039</v>
      </c>
      <c r="C3132" t="str">
        <f t="shared" si="48"/>
        <v>PMS-Pole687</v>
      </c>
      <c r="D3132" s="210">
        <v>3.0023616084641902</v>
      </c>
      <c r="E3132" s="211">
        <v>99.129276706703905</v>
      </c>
    </row>
    <row r="3133" spans="1:5" x14ac:dyDescent="0.25">
      <c r="A3133" s="8">
        <v>686</v>
      </c>
      <c r="B3133" s="8" t="s">
        <v>3039</v>
      </c>
      <c r="C3133" t="str">
        <f t="shared" si="48"/>
        <v>PMS-Pole686</v>
      </c>
      <c r="D3133" s="210">
        <v>3.0015773562093599</v>
      </c>
      <c r="E3133" s="211">
        <v>99.128450634462993</v>
      </c>
    </row>
    <row r="3134" spans="1:5" x14ac:dyDescent="0.25">
      <c r="A3134" s="8">
        <v>685</v>
      </c>
      <c r="B3134" s="8" t="s">
        <v>3039</v>
      </c>
      <c r="C3134" t="str">
        <f t="shared" si="48"/>
        <v>PMS-Pole685</v>
      </c>
      <c r="D3134" s="210">
        <v>3.00071399947208</v>
      </c>
      <c r="E3134" s="211">
        <v>99.127494458515301</v>
      </c>
    </row>
    <row r="3135" spans="1:5" x14ac:dyDescent="0.25">
      <c r="A3135" s="8">
        <v>684</v>
      </c>
      <c r="B3135" s="8" t="s">
        <v>3039</v>
      </c>
      <c r="C3135" t="str">
        <f t="shared" si="48"/>
        <v>PMS-Pole684</v>
      </c>
      <c r="D3135" s="210">
        <v>3.00070371471752</v>
      </c>
      <c r="E3135" s="211">
        <v>99.117852209316993</v>
      </c>
    </row>
    <row r="3136" spans="1:5" x14ac:dyDescent="0.25">
      <c r="A3136" s="8">
        <v>683</v>
      </c>
      <c r="B3136" s="8" t="s">
        <v>3039</v>
      </c>
      <c r="C3136" t="str">
        <f t="shared" si="48"/>
        <v>PMS-Pole683</v>
      </c>
      <c r="D3136" s="210">
        <v>3.0151863009509698</v>
      </c>
      <c r="E3136" s="211">
        <v>99.122110007732701</v>
      </c>
    </row>
    <row r="3137" spans="1:5" x14ac:dyDescent="0.25">
      <c r="A3137" s="8">
        <v>682</v>
      </c>
      <c r="B3137" s="8" t="s">
        <v>3039</v>
      </c>
      <c r="C3137" t="str">
        <f t="shared" si="48"/>
        <v>PMS-Pole682</v>
      </c>
      <c r="D3137" s="210">
        <v>3.0145920746571799</v>
      </c>
      <c r="E3137" s="211">
        <v>99.121383093088696</v>
      </c>
    </row>
    <row r="3138" spans="1:5" x14ac:dyDescent="0.25">
      <c r="A3138" s="8">
        <v>681</v>
      </c>
      <c r="B3138" s="8" t="s">
        <v>3039</v>
      </c>
      <c r="C3138" t="str">
        <f t="shared" ref="C3138:C3201" si="49">B3138 &amp; "-Pole" &amp; A3138</f>
        <v>PMS-Pole681</v>
      </c>
      <c r="D3138" s="210">
        <v>3.01413483853693</v>
      </c>
      <c r="E3138" s="211">
        <v>99.120718826669801</v>
      </c>
    </row>
    <row r="3139" spans="1:5" x14ac:dyDescent="0.25">
      <c r="A3139" s="8">
        <v>680</v>
      </c>
      <c r="B3139" s="8" t="s">
        <v>3039</v>
      </c>
      <c r="C3139" t="str">
        <f t="shared" si="49"/>
        <v>PMS-Pole680</v>
      </c>
      <c r="D3139" s="210">
        <v>3.0135967376362198</v>
      </c>
      <c r="E3139" s="211">
        <v>99.119778962389404</v>
      </c>
    </row>
    <row r="3140" spans="1:5" x14ac:dyDescent="0.25">
      <c r="A3140" s="8">
        <v>679</v>
      </c>
      <c r="B3140" s="8" t="s">
        <v>3039</v>
      </c>
      <c r="C3140" t="str">
        <f t="shared" si="49"/>
        <v>PMS-Pole679</v>
      </c>
      <c r="D3140" s="210">
        <v>3.01336445652018</v>
      </c>
      <c r="E3140" s="211">
        <v>99.119274569214298</v>
      </c>
    </row>
    <row r="3141" spans="1:5" x14ac:dyDescent="0.25">
      <c r="A3141" s="8">
        <v>678</v>
      </c>
      <c r="B3141" s="8" t="s">
        <v>3039</v>
      </c>
      <c r="C3141" t="str">
        <f t="shared" si="49"/>
        <v>PMS-Pole678</v>
      </c>
      <c r="D3141" s="210">
        <v>3.01338913560302</v>
      </c>
      <c r="E3141" s="211">
        <v>99.118783802181298</v>
      </c>
    </row>
    <row r="3142" spans="1:5" x14ac:dyDescent="0.25">
      <c r="A3142" s="8">
        <v>677</v>
      </c>
      <c r="B3142" s="8" t="s">
        <v>3039</v>
      </c>
      <c r="C3142" t="str">
        <f t="shared" si="49"/>
        <v>PMS-Pole677</v>
      </c>
      <c r="D3142" s="210">
        <v>3.0132286997449</v>
      </c>
      <c r="E3142" s="211">
        <v>99.118143663816298</v>
      </c>
    </row>
    <row r="3143" spans="1:5" x14ac:dyDescent="0.25">
      <c r="A3143" s="8">
        <v>676</v>
      </c>
      <c r="B3143" s="8" t="s">
        <v>3039</v>
      </c>
      <c r="C3143" t="str">
        <f t="shared" si="49"/>
        <v>PMS-Pole676</v>
      </c>
      <c r="D3143" s="210">
        <v>3.0130810829249501</v>
      </c>
      <c r="E3143" s="211">
        <v>99.1177409039271</v>
      </c>
    </row>
    <row r="3144" spans="1:5" x14ac:dyDescent="0.25">
      <c r="A3144" s="8">
        <v>675</v>
      </c>
      <c r="B3144" s="8" t="s">
        <v>3039</v>
      </c>
      <c r="C3144" t="str">
        <f t="shared" si="49"/>
        <v>PMS-Pole675</v>
      </c>
      <c r="D3144" s="210">
        <v>3.0128957385207502</v>
      </c>
      <c r="E3144" s="211">
        <v>99.117465873239695</v>
      </c>
    </row>
    <row r="3145" spans="1:5" x14ac:dyDescent="0.25">
      <c r="A3145" s="8">
        <v>674</v>
      </c>
      <c r="B3145" s="8" t="s">
        <v>3039</v>
      </c>
      <c r="C3145" t="str">
        <f t="shared" si="49"/>
        <v>PMS-Pole674</v>
      </c>
      <c r="D3145" s="210">
        <v>3.0125757360968302</v>
      </c>
      <c r="E3145" s="211">
        <v>99.117259545071803</v>
      </c>
    </row>
    <row r="3146" spans="1:5" x14ac:dyDescent="0.25">
      <c r="A3146" s="8">
        <v>673</v>
      </c>
      <c r="B3146" s="8" t="s">
        <v>3039</v>
      </c>
      <c r="C3146" t="str">
        <f t="shared" si="49"/>
        <v>PMS-Pole673</v>
      </c>
      <c r="D3146" s="210">
        <v>3.0126679317396698</v>
      </c>
      <c r="E3146" s="211">
        <v>99.117626595127206</v>
      </c>
    </row>
    <row r="3147" spans="1:5" x14ac:dyDescent="0.25">
      <c r="A3147" s="8">
        <v>672</v>
      </c>
      <c r="B3147" s="8" t="s">
        <v>3039</v>
      </c>
      <c r="C3147" t="str">
        <f t="shared" si="49"/>
        <v>PMS-Pole672</v>
      </c>
      <c r="D3147" s="210">
        <v>3.0124693537734801</v>
      </c>
      <c r="E3147" s="211">
        <v>99.1182275023682</v>
      </c>
    </row>
    <row r="3148" spans="1:5" x14ac:dyDescent="0.25">
      <c r="A3148" s="8">
        <v>671</v>
      </c>
      <c r="B3148" s="8" t="s">
        <v>3039</v>
      </c>
      <c r="C3148" t="str">
        <f t="shared" si="49"/>
        <v>PMS-Pole671</v>
      </c>
      <c r="D3148" s="210">
        <v>3.0121165505934799</v>
      </c>
      <c r="E3148" s="211">
        <v>99.118298915740198</v>
      </c>
    </row>
    <row r="3149" spans="1:5" x14ac:dyDescent="0.25">
      <c r="A3149" s="8">
        <v>670</v>
      </c>
      <c r="B3149" s="8" t="s">
        <v>3039</v>
      </c>
      <c r="C3149" t="str">
        <f t="shared" si="49"/>
        <v>PMS-Pole670</v>
      </c>
      <c r="D3149" s="210">
        <v>3.0117694549135599</v>
      </c>
      <c r="E3149" s="211">
        <v>99.118133617007103</v>
      </c>
    </row>
    <row r="3150" spans="1:5" x14ac:dyDescent="0.25">
      <c r="A3150" s="8">
        <v>669</v>
      </c>
      <c r="B3150" s="8" t="s">
        <v>3039</v>
      </c>
      <c r="C3150" t="str">
        <f t="shared" si="49"/>
        <v>PMS-Pole669</v>
      </c>
      <c r="D3150" s="210">
        <v>3.0110901312143699</v>
      </c>
      <c r="E3150" s="211">
        <v>99.117996945604304</v>
      </c>
    </row>
    <row r="3151" spans="1:5" x14ac:dyDescent="0.25">
      <c r="A3151" s="8">
        <v>668</v>
      </c>
      <c r="B3151" s="8" t="s">
        <v>3039</v>
      </c>
      <c r="C3151" t="str">
        <f t="shared" si="49"/>
        <v>PMS-Pole668</v>
      </c>
      <c r="D3151" s="210">
        <v>3.0105687542393298</v>
      </c>
      <c r="E3151" s="211">
        <v>99.117942075696206</v>
      </c>
    </row>
    <row r="3152" spans="1:5" x14ac:dyDescent="0.25">
      <c r="A3152" s="8">
        <v>667</v>
      </c>
      <c r="B3152" s="8" t="s">
        <v>3039</v>
      </c>
      <c r="C3152" t="str">
        <f t="shared" si="49"/>
        <v>PMS-Pole667</v>
      </c>
      <c r="D3152" s="210">
        <v>3.0102887862857099</v>
      </c>
      <c r="E3152" s="211">
        <v>99.117733130624799</v>
      </c>
    </row>
    <row r="3153" spans="1:5" x14ac:dyDescent="0.25">
      <c r="A3153" s="8">
        <v>666</v>
      </c>
      <c r="B3153" s="8" t="s">
        <v>3039</v>
      </c>
      <c r="C3153" t="str">
        <f t="shared" si="49"/>
        <v>PMS-Pole666</v>
      </c>
      <c r="D3153" s="210">
        <v>3.0099098922972098</v>
      </c>
      <c r="E3153" s="211">
        <v>99.117608481348697</v>
      </c>
    </row>
    <row r="3154" spans="1:5" x14ac:dyDescent="0.25">
      <c r="A3154" s="8">
        <v>665</v>
      </c>
      <c r="B3154" s="8" t="s">
        <v>3039</v>
      </c>
      <c r="C3154" t="str">
        <f t="shared" si="49"/>
        <v>PMS-Pole665</v>
      </c>
      <c r="D3154" s="210">
        <v>3.0098090229730201</v>
      </c>
      <c r="E3154" s="211">
        <v>99.118101326972095</v>
      </c>
    </row>
    <row r="3155" spans="1:5" x14ac:dyDescent="0.25">
      <c r="A3155" s="8">
        <v>664</v>
      </c>
      <c r="B3155" s="8" t="s">
        <v>3039</v>
      </c>
      <c r="C3155" t="str">
        <f t="shared" si="49"/>
        <v>PMS-Pole664</v>
      </c>
      <c r="D3155" s="210">
        <v>3.00952490208104</v>
      </c>
      <c r="E3155" s="211">
        <v>99.118941727850398</v>
      </c>
    </row>
    <row r="3156" spans="1:5" x14ac:dyDescent="0.25">
      <c r="A3156" s="8">
        <v>663</v>
      </c>
      <c r="B3156" s="8" t="s">
        <v>3039</v>
      </c>
      <c r="C3156" t="str">
        <f t="shared" si="49"/>
        <v>PMS-Pole663</v>
      </c>
      <c r="D3156" s="210">
        <v>3.00900082530721</v>
      </c>
      <c r="E3156" s="211">
        <v>99.118684503500106</v>
      </c>
    </row>
    <row r="3157" spans="1:5" x14ac:dyDescent="0.25">
      <c r="A3157" s="8">
        <v>662</v>
      </c>
      <c r="B3157" s="8" t="s">
        <v>3039</v>
      </c>
      <c r="C3157" t="str">
        <f t="shared" si="49"/>
        <v>PMS-Pole662</v>
      </c>
      <c r="D3157" s="210">
        <v>3.0085856920628098</v>
      </c>
      <c r="E3157" s="211">
        <v>99.118353358460396</v>
      </c>
    </row>
    <row r="3158" spans="1:5" x14ac:dyDescent="0.25">
      <c r="A3158" s="8">
        <v>661</v>
      </c>
      <c r="B3158" s="8" t="s">
        <v>3039</v>
      </c>
      <c r="C3158" t="str">
        <f t="shared" si="49"/>
        <v>PMS-Pole661</v>
      </c>
      <c r="D3158" s="210">
        <v>3.0082039959396298</v>
      </c>
      <c r="E3158" s="211">
        <v>99.117927233013901</v>
      </c>
    </row>
    <row r="3159" spans="1:5" x14ac:dyDescent="0.25">
      <c r="A3159" s="8">
        <v>660</v>
      </c>
      <c r="B3159" s="8" t="s">
        <v>3039</v>
      </c>
      <c r="C3159" t="str">
        <f t="shared" si="49"/>
        <v>PMS-Pole660</v>
      </c>
      <c r="D3159" s="210">
        <v>3.0078983166534101</v>
      </c>
      <c r="E3159" s="211">
        <v>99.117554993289303</v>
      </c>
    </row>
    <row r="3160" spans="1:5" x14ac:dyDescent="0.25">
      <c r="A3160" s="8">
        <v>659</v>
      </c>
      <c r="B3160" s="8" t="s">
        <v>3039</v>
      </c>
      <c r="C3160" t="str">
        <f t="shared" si="49"/>
        <v>PMS-Pole659</v>
      </c>
      <c r="D3160" s="210">
        <v>3.0077531186967001</v>
      </c>
      <c r="E3160" s="211">
        <v>99.117378843488595</v>
      </c>
    </row>
    <row r="3161" spans="1:5" x14ac:dyDescent="0.25">
      <c r="A3161" s="8">
        <v>658</v>
      </c>
      <c r="B3161" s="8" t="s">
        <v>3039</v>
      </c>
      <c r="C3161" t="str">
        <f t="shared" si="49"/>
        <v>PMS-Pole658</v>
      </c>
      <c r="D3161" s="210">
        <v>3.00766929932285</v>
      </c>
      <c r="E3161" s="211">
        <v>99.117743294675805</v>
      </c>
    </row>
    <row r="3162" spans="1:5" x14ac:dyDescent="0.25">
      <c r="A3162" s="8">
        <v>657</v>
      </c>
      <c r="B3162" s="8" t="s">
        <v>3039</v>
      </c>
      <c r="C3162" t="str">
        <f t="shared" si="49"/>
        <v>PMS-Pole657</v>
      </c>
      <c r="D3162" s="210">
        <v>3.00713707294558</v>
      </c>
      <c r="E3162" s="211">
        <v>99.118271359073802</v>
      </c>
    </row>
    <row r="3163" spans="1:5" x14ac:dyDescent="0.25">
      <c r="A3163" s="8">
        <v>656</v>
      </c>
      <c r="B3163" s="8" t="s">
        <v>3039</v>
      </c>
      <c r="C3163" t="str">
        <f t="shared" si="49"/>
        <v>PMS-Pole656</v>
      </c>
      <c r="D3163" s="210">
        <v>3.0066303862811101</v>
      </c>
      <c r="E3163" s="211">
        <v>99.118716370702202</v>
      </c>
    </row>
    <row r="3164" spans="1:5" x14ac:dyDescent="0.25">
      <c r="A3164" s="8">
        <v>655</v>
      </c>
      <c r="B3164" s="8" t="s">
        <v>3039</v>
      </c>
      <c r="C3164" t="str">
        <f t="shared" si="49"/>
        <v>PMS-Pole655</v>
      </c>
      <c r="D3164" s="210">
        <v>3.0063929823714099</v>
      </c>
      <c r="E3164" s="211">
        <v>99.118982491249895</v>
      </c>
    </row>
    <row r="3165" spans="1:5" x14ac:dyDescent="0.25">
      <c r="A3165" s="8">
        <v>654</v>
      </c>
      <c r="B3165" s="8" t="s">
        <v>3039</v>
      </c>
      <c r="C3165" t="str">
        <f t="shared" si="49"/>
        <v>PMS-Pole654</v>
      </c>
      <c r="D3165" s="210">
        <v>3.0059957275088101</v>
      </c>
      <c r="E3165" s="211">
        <v>99.119463552232205</v>
      </c>
    </row>
    <row r="3166" spans="1:5" x14ac:dyDescent="0.25">
      <c r="A3166" s="8">
        <v>653</v>
      </c>
      <c r="B3166" s="8" t="s">
        <v>3039</v>
      </c>
      <c r="C3166" t="str">
        <f t="shared" si="49"/>
        <v>PMS-Pole653</v>
      </c>
      <c r="D3166" s="210">
        <v>3.00639159686961</v>
      </c>
      <c r="E3166" s="211">
        <v>99.120027373869405</v>
      </c>
    </row>
    <row r="3167" spans="1:5" x14ac:dyDescent="0.25">
      <c r="A3167" s="8">
        <v>652</v>
      </c>
      <c r="B3167" s="8" t="s">
        <v>3039</v>
      </c>
      <c r="C3167" t="str">
        <f t="shared" si="49"/>
        <v>PMS-Pole652</v>
      </c>
      <c r="D3167" s="210">
        <v>3.0060061306806598</v>
      </c>
      <c r="E3167" s="211">
        <v>99.120529723049899</v>
      </c>
    </row>
    <row r="3168" spans="1:5" x14ac:dyDescent="0.25">
      <c r="A3168" s="8">
        <v>651</v>
      </c>
      <c r="B3168" s="8" t="s">
        <v>3039</v>
      </c>
      <c r="C3168" t="str">
        <f t="shared" si="49"/>
        <v>PMS-Pole651</v>
      </c>
      <c r="D3168" s="210">
        <v>3.0055313418568601</v>
      </c>
      <c r="E3168" s="211">
        <v>99.121157427226294</v>
      </c>
    </row>
    <row r="3169" spans="1:5" x14ac:dyDescent="0.25">
      <c r="A3169" s="8">
        <v>650</v>
      </c>
      <c r="B3169" s="8" t="s">
        <v>3039</v>
      </c>
      <c r="C3169" t="str">
        <f t="shared" si="49"/>
        <v>PMS-Pole650</v>
      </c>
      <c r="D3169" s="210">
        <v>3.0051091798707601</v>
      </c>
      <c r="E3169" s="211">
        <v>99.121699102475702</v>
      </c>
    </row>
    <row r="3170" spans="1:5" x14ac:dyDescent="0.25">
      <c r="A3170" s="8">
        <v>649</v>
      </c>
      <c r="B3170" s="8" t="s">
        <v>3039</v>
      </c>
      <c r="C3170" t="str">
        <f t="shared" si="49"/>
        <v>PMS-Pole649</v>
      </c>
      <c r="D3170" s="210">
        <v>3.0047804843324202</v>
      </c>
      <c r="E3170" s="211">
        <v>99.122236931803499</v>
      </c>
    </row>
    <row r="3171" spans="1:5" x14ac:dyDescent="0.25">
      <c r="A3171" s="8">
        <v>648</v>
      </c>
      <c r="B3171" s="8" t="s">
        <v>3039</v>
      </c>
      <c r="C3171" t="str">
        <f t="shared" si="49"/>
        <v>PMS-Pole648</v>
      </c>
      <c r="D3171" s="210">
        <v>3.0042796250516499</v>
      </c>
      <c r="E3171" s="211">
        <v>99.122841479284503</v>
      </c>
    </row>
    <row r="3172" spans="1:5" x14ac:dyDescent="0.25">
      <c r="A3172" s="8">
        <v>647</v>
      </c>
      <c r="B3172" s="8" t="s">
        <v>3039</v>
      </c>
      <c r="C3172" t="str">
        <f t="shared" si="49"/>
        <v>PMS-Pole647</v>
      </c>
      <c r="D3172" s="210">
        <v>2.9653358641708101</v>
      </c>
      <c r="E3172" s="211">
        <v>99.129119503460899</v>
      </c>
    </row>
    <row r="3173" spans="1:5" x14ac:dyDescent="0.25">
      <c r="A3173" s="8">
        <v>646</v>
      </c>
      <c r="B3173" s="8" t="s">
        <v>3039</v>
      </c>
      <c r="C3173" t="str">
        <f t="shared" si="49"/>
        <v>PMS-Pole646</v>
      </c>
      <c r="D3173" s="210">
        <v>2.96535815401616</v>
      </c>
      <c r="E3173" s="211">
        <v>99.129554786296495</v>
      </c>
    </row>
    <row r="3174" spans="1:5" x14ac:dyDescent="0.25">
      <c r="A3174" s="8">
        <v>645</v>
      </c>
      <c r="B3174" s="8" t="s">
        <v>3039</v>
      </c>
      <c r="C3174" t="str">
        <f t="shared" si="49"/>
        <v>PMS-Pole645</v>
      </c>
      <c r="D3174" s="210">
        <v>2.9651498766671698</v>
      </c>
      <c r="E3174" s="211">
        <v>99.130416862065005</v>
      </c>
    </row>
    <row r="3175" spans="1:5" x14ac:dyDescent="0.25">
      <c r="A3175" s="8">
        <v>644</v>
      </c>
      <c r="B3175" s="8" t="s">
        <v>3039</v>
      </c>
      <c r="C3175" t="str">
        <f t="shared" si="49"/>
        <v>PMS-Pole644</v>
      </c>
      <c r="D3175" s="210">
        <v>2.9648227587906999</v>
      </c>
      <c r="E3175" s="211">
        <v>99.131863197529796</v>
      </c>
    </row>
    <row r="3176" spans="1:5" x14ac:dyDescent="0.25">
      <c r="A3176" s="8">
        <v>643</v>
      </c>
      <c r="B3176" s="8" t="s">
        <v>3039</v>
      </c>
      <c r="C3176" t="str">
        <f t="shared" si="49"/>
        <v>PMS-Pole643</v>
      </c>
      <c r="D3176" s="210">
        <v>2.9645829056760502</v>
      </c>
      <c r="E3176" s="211">
        <v>99.132812584501707</v>
      </c>
    </row>
    <row r="3177" spans="1:5" x14ac:dyDescent="0.25">
      <c r="A3177" s="8">
        <v>642</v>
      </c>
      <c r="B3177" s="8" t="s">
        <v>3039</v>
      </c>
      <c r="C3177" t="str">
        <f t="shared" si="49"/>
        <v>PMS-Pole642</v>
      </c>
      <c r="D3177" s="210">
        <v>2.9651446532924202</v>
      </c>
      <c r="E3177" s="211">
        <v>99.132973128893994</v>
      </c>
    </row>
    <row r="3178" spans="1:5" x14ac:dyDescent="0.25">
      <c r="A3178" s="8">
        <v>641</v>
      </c>
      <c r="B3178" s="8" t="s">
        <v>3039</v>
      </c>
      <c r="C3178" t="str">
        <f t="shared" si="49"/>
        <v>PMS-Pole641</v>
      </c>
      <c r="D3178" s="210">
        <v>2.9658152718419202</v>
      </c>
      <c r="E3178" s="211">
        <v>99.133134351875199</v>
      </c>
    </row>
    <row r="3179" spans="1:5" x14ac:dyDescent="0.25">
      <c r="A3179" s="8">
        <v>640</v>
      </c>
      <c r="B3179" s="8" t="s">
        <v>3039</v>
      </c>
      <c r="C3179" t="str">
        <f t="shared" si="49"/>
        <v>PMS-Pole640</v>
      </c>
      <c r="D3179" s="210">
        <v>2.9667544238793502</v>
      </c>
      <c r="E3179" s="211">
        <v>99.133395633706201</v>
      </c>
    </row>
    <row r="3180" spans="1:5" x14ac:dyDescent="0.25">
      <c r="A3180" s="8">
        <v>639</v>
      </c>
      <c r="B3180" s="8" t="s">
        <v>3039</v>
      </c>
      <c r="C3180" t="str">
        <f t="shared" si="49"/>
        <v>PMS-Pole639</v>
      </c>
      <c r="D3180" s="210">
        <v>2.9672270611409899</v>
      </c>
      <c r="E3180" s="211">
        <v>99.133554668884898</v>
      </c>
    </row>
    <row r="3181" spans="1:5" x14ac:dyDescent="0.25">
      <c r="A3181" s="8">
        <v>638</v>
      </c>
      <c r="B3181" s="8" t="s">
        <v>3039</v>
      </c>
      <c r="C3181" t="str">
        <f t="shared" si="49"/>
        <v>PMS-Pole638</v>
      </c>
      <c r="D3181" s="210">
        <v>2.9678054863372099</v>
      </c>
      <c r="E3181" s="211">
        <v>99.133714410057095</v>
      </c>
    </row>
    <row r="3182" spans="1:5" x14ac:dyDescent="0.25">
      <c r="A3182" s="8">
        <v>637</v>
      </c>
      <c r="B3182" s="8" t="s">
        <v>3039</v>
      </c>
      <c r="C3182" t="str">
        <f t="shared" si="49"/>
        <v>PMS-Pole637</v>
      </c>
      <c r="D3182" s="210">
        <v>2.9681176564204801</v>
      </c>
      <c r="E3182" s="211">
        <v>99.133804775981602</v>
      </c>
    </row>
    <row r="3183" spans="1:5" x14ac:dyDescent="0.25">
      <c r="A3183" s="8">
        <v>636</v>
      </c>
      <c r="B3183" s="8" t="s">
        <v>3039</v>
      </c>
      <c r="C3183" t="str">
        <f t="shared" si="49"/>
        <v>PMS-Pole636</v>
      </c>
      <c r="D3183" s="210">
        <v>2.9690701404074198</v>
      </c>
      <c r="E3183" s="211">
        <v>99.134048765047496</v>
      </c>
    </row>
    <row r="3184" spans="1:5" x14ac:dyDescent="0.25">
      <c r="A3184" s="8">
        <v>635</v>
      </c>
      <c r="B3184" s="8" t="s">
        <v>3039</v>
      </c>
      <c r="C3184" t="str">
        <f t="shared" si="49"/>
        <v>PMS-Pole635</v>
      </c>
      <c r="D3184" s="210">
        <v>2.96995927917698</v>
      </c>
      <c r="E3184" s="211">
        <v>99.134186342470301</v>
      </c>
    </row>
    <row r="3185" spans="1:5" x14ac:dyDescent="0.25">
      <c r="A3185" s="8">
        <v>634</v>
      </c>
      <c r="B3185" s="8" t="s">
        <v>3039</v>
      </c>
      <c r="C3185" t="str">
        <f t="shared" si="49"/>
        <v>PMS-Pole634</v>
      </c>
      <c r="D3185" s="210">
        <v>2.9707321842998899</v>
      </c>
      <c r="E3185" s="211">
        <v>99.134231160990296</v>
      </c>
    </row>
    <row r="3186" spans="1:5" x14ac:dyDescent="0.25">
      <c r="A3186" s="8">
        <v>633</v>
      </c>
      <c r="B3186" s="8" t="s">
        <v>3039</v>
      </c>
      <c r="C3186" t="str">
        <f t="shared" si="49"/>
        <v>PMS-Pole633</v>
      </c>
      <c r="D3186" s="210">
        <v>2.9714906158254402</v>
      </c>
      <c r="E3186" s="211">
        <v>99.134232917490493</v>
      </c>
    </row>
    <row r="3187" spans="1:5" x14ac:dyDescent="0.25">
      <c r="A3187" s="8">
        <v>632</v>
      </c>
      <c r="B3187" s="8" t="s">
        <v>3039</v>
      </c>
      <c r="C3187" t="str">
        <f t="shared" si="49"/>
        <v>PMS-Pole632</v>
      </c>
      <c r="D3187" s="210">
        <v>2.97204490516586</v>
      </c>
      <c r="E3187" s="211">
        <v>99.133029213624297</v>
      </c>
    </row>
    <row r="3188" spans="1:5" x14ac:dyDescent="0.25">
      <c r="A3188" s="8">
        <v>631</v>
      </c>
      <c r="B3188" s="8" t="s">
        <v>3039</v>
      </c>
      <c r="C3188" t="str">
        <f t="shared" si="49"/>
        <v>PMS-Pole631</v>
      </c>
      <c r="D3188" s="210">
        <v>2.9723473327846399</v>
      </c>
      <c r="E3188" s="211">
        <v>99.133247464361304</v>
      </c>
    </row>
    <row r="3189" spans="1:5" x14ac:dyDescent="0.25">
      <c r="A3189" s="8">
        <v>630</v>
      </c>
      <c r="B3189" s="8" t="s">
        <v>3039</v>
      </c>
      <c r="C3189" t="str">
        <f t="shared" si="49"/>
        <v>PMS-Pole630</v>
      </c>
      <c r="D3189" s="210">
        <v>2.97294842038393</v>
      </c>
      <c r="E3189" s="211">
        <v>99.133631064798095</v>
      </c>
    </row>
    <row r="3190" spans="1:5" x14ac:dyDescent="0.25">
      <c r="A3190" s="8">
        <v>629</v>
      </c>
      <c r="B3190" s="8" t="s">
        <v>3039</v>
      </c>
      <c r="C3190" t="str">
        <f t="shared" si="49"/>
        <v>PMS-Pole629</v>
      </c>
      <c r="D3190" s="210">
        <v>2.9737221770527902</v>
      </c>
      <c r="E3190" s="211">
        <v>99.133951427981799</v>
      </c>
    </row>
    <row r="3191" spans="1:5" x14ac:dyDescent="0.25">
      <c r="A3191" s="8">
        <v>628</v>
      </c>
      <c r="B3191" s="8" t="s">
        <v>3039</v>
      </c>
      <c r="C3191" t="str">
        <f t="shared" si="49"/>
        <v>PMS-Pole628</v>
      </c>
      <c r="D3191" s="210">
        <v>2.9738704707738699</v>
      </c>
      <c r="E3191" s="211">
        <v>99.132795034982493</v>
      </c>
    </row>
    <row r="3192" spans="1:5" x14ac:dyDescent="0.25">
      <c r="A3192" s="8">
        <v>627</v>
      </c>
      <c r="B3192" s="8" t="s">
        <v>3039</v>
      </c>
      <c r="C3192" t="str">
        <f t="shared" si="49"/>
        <v>PMS-Pole627</v>
      </c>
      <c r="D3192" s="210">
        <v>2.9740434753807001</v>
      </c>
      <c r="E3192" s="211">
        <v>99.133116243614495</v>
      </c>
    </row>
    <row r="3193" spans="1:5" x14ac:dyDescent="0.25">
      <c r="A3193" s="8">
        <v>626</v>
      </c>
      <c r="B3193" s="8" t="s">
        <v>3039</v>
      </c>
      <c r="C3193" t="str">
        <f t="shared" si="49"/>
        <v>PMS-Pole626</v>
      </c>
      <c r="D3193" s="210">
        <v>2.97406403529674</v>
      </c>
      <c r="E3193" s="211">
        <v>99.133867566827007</v>
      </c>
    </row>
    <row r="3194" spans="1:5" x14ac:dyDescent="0.25">
      <c r="A3194" s="8">
        <v>625</v>
      </c>
      <c r="B3194" s="8" t="s">
        <v>3039</v>
      </c>
      <c r="C3194" t="str">
        <f t="shared" si="49"/>
        <v>PMS-Pole625</v>
      </c>
      <c r="D3194" s="210">
        <v>2.9739893015865602</v>
      </c>
      <c r="E3194" s="211">
        <v>99.135243750791005</v>
      </c>
    </row>
    <row r="3195" spans="1:5" x14ac:dyDescent="0.25">
      <c r="A3195" s="8">
        <v>624</v>
      </c>
      <c r="B3195" s="8" t="s">
        <v>3039</v>
      </c>
      <c r="C3195" t="str">
        <f t="shared" si="49"/>
        <v>PMS-Pole624</v>
      </c>
      <c r="D3195" s="210">
        <v>2.9744241915331502</v>
      </c>
      <c r="E3195" s="211">
        <v>99.135261540549607</v>
      </c>
    </row>
    <row r="3196" spans="1:5" x14ac:dyDescent="0.25">
      <c r="A3196" s="8">
        <v>623</v>
      </c>
      <c r="B3196" s="8" t="s">
        <v>3039</v>
      </c>
      <c r="C3196" t="str">
        <f t="shared" si="49"/>
        <v>PMS-Pole623</v>
      </c>
      <c r="D3196" s="210">
        <v>2.9755193225164702</v>
      </c>
      <c r="E3196" s="211">
        <v>99.135269907876605</v>
      </c>
    </row>
    <row r="3197" spans="1:5" x14ac:dyDescent="0.25">
      <c r="A3197" s="8">
        <v>622</v>
      </c>
      <c r="B3197" s="8" t="s">
        <v>3039</v>
      </c>
      <c r="C3197" t="str">
        <f t="shared" si="49"/>
        <v>PMS-Pole622</v>
      </c>
      <c r="D3197" s="210">
        <v>2.97659340850511</v>
      </c>
      <c r="E3197" s="211">
        <v>99.135223781006204</v>
      </c>
    </row>
    <row r="3198" spans="1:5" x14ac:dyDescent="0.25">
      <c r="A3198" s="8">
        <v>621</v>
      </c>
      <c r="B3198" s="8" t="s">
        <v>3039</v>
      </c>
      <c r="C3198" t="str">
        <f t="shared" si="49"/>
        <v>PMS-Pole621</v>
      </c>
      <c r="D3198" s="210">
        <v>2.9775330031920002</v>
      </c>
      <c r="E3198" s="211">
        <v>99.135168432387403</v>
      </c>
    </row>
    <row r="3199" spans="1:5" x14ac:dyDescent="0.25">
      <c r="A3199" s="8">
        <v>620</v>
      </c>
      <c r="B3199" s="8" t="s">
        <v>3039</v>
      </c>
      <c r="C3199" t="str">
        <f t="shared" si="49"/>
        <v>PMS-Pole620</v>
      </c>
      <c r="D3199" s="210">
        <v>2.9784188178713098</v>
      </c>
      <c r="E3199" s="211">
        <v>99.135181802898302</v>
      </c>
    </row>
    <row r="3200" spans="1:5" x14ac:dyDescent="0.25">
      <c r="A3200" s="8">
        <v>619</v>
      </c>
      <c r="B3200" s="8" t="s">
        <v>3039</v>
      </c>
      <c r="C3200" t="str">
        <f t="shared" si="49"/>
        <v>PMS-Pole619</v>
      </c>
      <c r="D3200" s="210">
        <v>2.9788802012419402</v>
      </c>
      <c r="E3200" s="211">
        <v>99.135306608474707</v>
      </c>
    </row>
    <row r="3201" spans="1:5" x14ac:dyDescent="0.25">
      <c r="A3201" s="8">
        <v>618</v>
      </c>
      <c r="B3201" s="8" t="s">
        <v>3039</v>
      </c>
      <c r="C3201" t="str">
        <f t="shared" si="49"/>
        <v>PMS-Pole618</v>
      </c>
      <c r="D3201" s="210">
        <v>2.9791253897782402</v>
      </c>
      <c r="E3201" s="211">
        <v>99.135297566506793</v>
      </c>
    </row>
    <row r="3202" spans="1:5" x14ac:dyDescent="0.25">
      <c r="A3202" s="8">
        <v>617</v>
      </c>
      <c r="B3202" s="8" t="s">
        <v>3039</v>
      </c>
      <c r="C3202" t="str">
        <f t="shared" ref="C3202:C3265" si="50">B3202 &amp; "-Pole" &amp; A3202</f>
        <v>PMS-Pole617</v>
      </c>
      <c r="D3202" s="210">
        <v>2.9800262005582701</v>
      </c>
      <c r="E3202" s="211">
        <v>99.135266008677206</v>
      </c>
    </row>
    <row r="3203" spans="1:5" x14ac:dyDescent="0.25">
      <c r="A3203" s="8">
        <v>616</v>
      </c>
      <c r="B3203" s="8" t="s">
        <v>3039</v>
      </c>
      <c r="C3203" t="str">
        <f t="shared" si="50"/>
        <v>PMS-Pole616</v>
      </c>
      <c r="D3203" s="210">
        <v>2.98020818913034</v>
      </c>
      <c r="E3203" s="211">
        <v>99.135329225185203</v>
      </c>
    </row>
    <row r="3204" spans="1:5" x14ac:dyDescent="0.25">
      <c r="A3204" s="8">
        <v>615</v>
      </c>
      <c r="B3204" s="8" t="s">
        <v>3039</v>
      </c>
      <c r="C3204" t="str">
        <f t="shared" si="50"/>
        <v>PMS-Pole615</v>
      </c>
      <c r="D3204" s="210">
        <v>2.9804149071650698</v>
      </c>
      <c r="E3204" s="211">
        <v>99.135490190273302</v>
      </c>
    </row>
    <row r="3205" spans="1:5" x14ac:dyDescent="0.25">
      <c r="A3205" s="8">
        <v>614</v>
      </c>
      <c r="B3205" s="8" t="s">
        <v>3039</v>
      </c>
      <c r="C3205" t="str">
        <f t="shared" si="50"/>
        <v>PMS-Pole614</v>
      </c>
      <c r="D3205" s="210">
        <v>2.9818858344625299</v>
      </c>
      <c r="E3205" s="211">
        <v>99.135433721838695</v>
      </c>
    </row>
    <row r="3206" spans="1:5" x14ac:dyDescent="0.25">
      <c r="A3206" s="8">
        <v>613</v>
      </c>
      <c r="B3206" s="8" t="s">
        <v>3039</v>
      </c>
      <c r="C3206" t="str">
        <f t="shared" si="50"/>
        <v>PMS-Pole613</v>
      </c>
      <c r="D3206" s="210">
        <v>2.9829663489009799</v>
      </c>
      <c r="E3206" s="211">
        <v>99.135367597553994</v>
      </c>
    </row>
    <row r="3207" spans="1:5" x14ac:dyDescent="0.25">
      <c r="A3207" s="8">
        <v>612</v>
      </c>
      <c r="B3207" s="8" t="s">
        <v>3039</v>
      </c>
      <c r="C3207" t="str">
        <f t="shared" si="50"/>
        <v>PMS-Pole612</v>
      </c>
      <c r="D3207" s="210">
        <v>2.9840043607207098</v>
      </c>
      <c r="E3207" s="211">
        <v>99.135334013010393</v>
      </c>
    </row>
    <row r="3208" spans="1:5" x14ac:dyDescent="0.25">
      <c r="A3208" s="8">
        <v>611</v>
      </c>
      <c r="B3208" s="8" t="s">
        <v>3039</v>
      </c>
      <c r="C3208" t="str">
        <f t="shared" si="50"/>
        <v>PMS-Pole611</v>
      </c>
      <c r="D3208" s="210">
        <v>2.9851568941663098</v>
      </c>
      <c r="E3208" s="211">
        <v>99.135262227176796</v>
      </c>
    </row>
    <row r="3209" spans="1:5" x14ac:dyDescent="0.25">
      <c r="A3209" s="8">
        <v>610</v>
      </c>
      <c r="B3209" s="8" t="s">
        <v>3039</v>
      </c>
      <c r="C3209" t="str">
        <f t="shared" si="50"/>
        <v>PMS-Pole610</v>
      </c>
      <c r="D3209" s="210">
        <v>2.98593148452666</v>
      </c>
      <c r="E3209" s="211">
        <v>99.135264030863297</v>
      </c>
    </row>
    <row r="3210" spans="1:5" x14ac:dyDescent="0.25">
      <c r="A3210" s="8">
        <v>609</v>
      </c>
      <c r="B3210" s="8" t="s">
        <v>3039</v>
      </c>
      <c r="C3210" t="str">
        <f t="shared" si="50"/>
        <v>PMS-Pole609</v>
      </c>
      <c r="D3210" s="210">
        <v>2.9869483192258701</v>
      </c>
      <c r="E3210" s="211">
        <v>99.135873516326001</v>
      </c>
    </row>
    <row r="3211" spans="1:5" x14ac:dyDescent="0.25">
      <c r="A3211" s="8">
        <v>608</v>
      </c>
      <c r="B3211" s="8" t="s">
        <v>3039</v>
      </c>
      <c r="C3211" t="str">
        <f t="shared" si="50"/>
        <v>PMS-Pole608</v>
      </c>
      <c r="D3211" s="210">
        <v>2.9877326532409199</v>
      </c>
      <c r="E3211" s="211">
        <v>99.136361082297</v>
      </c>
    </row>
    <row r="3212" spans="1:5" x14ac:dyDescent="0.25">
      <c r="A3212" s="8">
        <v>607</v>
      </c>
      <c r="B3212" s="8" t="s">
        <v>3039</v>
      </c>
      <c r="C3212" t="str">
        <f t="shared" si="50"/>
        <v>PMS-Pole607</v>
      </c>
      <c r="D3212" s="210">
        <v>2.98895523504155</v>
      </c>
      <c r="E3212" s="211">
        <v>99.137043883481098</v>
      </c>
    </row>
    <row r="3213" spans="1:5" x14ac:dyDescent="0.25">
      <c r="A3213" s="8">
        <v>606</v>
      </c>
      <c r="B3213" s="8" t="s">
        <v>3039</v>
      </c>
      <c r="C3213" t="str">
        <f t="shared" si="50"/>
        <v>PMS-Pole606</v>
      </c>
      <c r="D3213" s="210">
        <v>2.98911073401174</v>
      </c>
      <c r="E3213" s="211">
        <v>99.137034341377898</v>
      </c>
    </row>
    <row r="3214" spans="1:5" x14ac:dyDescent="0.25">
      <c r="A3214" s="8">
        <v>605</v>
      </c>
      <c r="B3214" s="8" t="s">
        <v>3039</v>
      </c>
      <c r="C3214" t="str">
        <f t="shared" si="50"/>
        <v>PMS-Pole605</v>
      </c>
      <c r="D3214" s="210">
        <v>2.98920447728662</v>
      </c>
      <c r="E3214" s="211">
        <v>99.135559520619296</v>
      </c>
    </row>
    <row r="3215" spans="1:5" x14ac:dyDescent="0.25">
      <c r="A3215" s="8">
        <v>604</v>
      </c>
      <c r="B3215" s="8" t="s">
        <v>3039</v>
      </c>
      <c r="C3215" t="str">
        <f t="shared" si="50"/>
        <v>PMS-Pole604</v>
      </c>
      <c r="D3215" s="210">
        <v>2.9893761895701001</v>
      </c>
      <c r="E3215" s="211">
        <v>99.1353770081503</v>
      </c>
    </row>
    <row r="3216" spans="1:5" x14ac:dyDescent="0.25">
      <c r="A3216" s="8">
        <v>603</v>
      </c>
      <c r="B3216" s="8" t="s">
        <v>3039</v>
      </c>
      <c r="C3216" t="str">
        <f t="shared" si="50"/>
        <v>PMS-Pole603</v>
      </c>
      <c r="D3216" s="210">
        <v>2.99020609934905</v>
      </c>
      <c r="E3216" s="211">
        <v>99.134834668142105</v>
      </c>
    </row>
    <row r="3217" spans="1:5" x14ac:dyDescent="0.25">
      <c r="A3217" s="8">
        <v>602</v>
      </c>
      <c r="B3217" s="8" t="s">
        <v>3039</v>
      </c>
      <c r="C3217" t="str">
        <f t="shared" si="50"/>
        <v>PMS-Pole602</v>
      </c>
      <c r="D3217" s="210">
        <v>2.9908847427246998</v>
      </c>
      <c r="E3217" s="211">
        <v>99.134369675647505</v>
      </c>
    </row>
    <row r="3218" spans="1:5" x14ac:dyDescent="0.25">
      <c r="A3218" s="8">
        <v>601</v>
      </c>
      <c r="B3218" s="8" t="s">
        <v>3039</v>
      </c>
      <c r="C3218" t="str">
        <f t="shared" si="50"/>
        <v>PMS-Pole601</v>
      </c>
      <c r="D3218" s="210">
        <v>2.9917259233808702</v>
      </c>
      <c r="E3218" s="211">
        <v>99.133839361408107</v>
      </c>
    </row>
    <row r="3219" spans="1:5" x14ac:dyDescent="0.25">
      <c r="A3219" s="8">
        <v>600</v>
      </c>
      <c r="B3219" s="8" t="s">
        <v>3039</v>
      </c>
      <c r="C3219" t="str">
        <f t="shared" si="50"/>
        <v>PMS-Pole600</v>
      </c>
      <c r="D3219" s="210">
        <v>2.9923270558425101</v>
      </c>
      <c r="E3219" s="211">
        <v>99.133401111748398</v>
      </c>
    </row>
    <row r="3220" spans="1:5" x14ac:dyDescent="0.25">
      <c r="A3220" s="8">
        <v>599</v>
      </c>
      <c r="B3220" s="8" t="s">
        <v>3039</v>
      </c>
      <c r="C3220" t="str">
        <f t="shared" si="50"/>
        <v>PMS-Pole599</v>
      </c>
      <c r="D3220" s="210">
        <v>2.9928474118686799</v>
      </c>
      <c r="E3220" s="211">
        <v>99.133084673797299</v>
      </c>
    </row>
    <row r="3221" spans="1:5" x14ac:dyDescent="0.25">
      <c r="A3221" s="8">
        <v>598</v>
      </c>
      <c r="B3221" s="8" t="s">
        <v>3039</v>
      </c>
      <c r="C3221" t="str">
        <f t="shared" si="50"/>
        <v>PMS-Pole598</v>
      </c>
      <c r="D3221" s="210">
        <v>2.9933568973554401</v>
      </c>
      <c r="E3221" s="211">
        <v>99.132797727987693</v>
      </c>
    </row>
    <row r="3222" spans="1:5" x14ac:dyDescent="0.25">
      <c r="A3222" s="8">
        <v>597</v>
      </c>
      <c r="B3222" s="8" t="s">
        <v>3039</v>
      </c>
      <c r="C3222" t="str">
        <f t="shared" si="50"/>
        <v>PMS-Pole597</v>
      </c>
      <c r="D3222" s="210">
        <v>2.9940670777763398</v>
      </c>
      <c r="E3222" s="211">
        <v>99.132452197197793</v>
      </c>
    </row>
    <row r="3223" spans="1:5" x14ac:dyDescent="0.25">
      <c r="A3223" s="8">
        <v>596</v>
      </c>
      <c r="B3223" s="8" t="s">
        <v>3039</v>
      </c>
      <c r="C3223" t="str">
        <f t="shared" si="50"/>
        <v>PMS-Pole596</v>
      </c>
      <c r="D3223" s="210">
        <v>2.9943683666001499</v>
      </c>
      <c r="E3223" s="211">
        <v>99.132245998529001</v>
      </c>
    </row>
    <row r="3224" spans="1:5" x14ac:dyDescent="0.25">
      <c r="A3224" s="8">
        <v>595</v>
      </c>
      <c r="B3224" s="8" t="s">
        <v>3039</v>
      </c>
      <c r="C3224" t="str">
        <f t="shared" si="50"/>
        <v>PMS-Pole595</v>
      </c>
      <c r="D3224" s="210">
        <v>2.99534198525844</v>
      </c>
      <c r="E3224" s="211">
        <v>99.131310495954395</v>
      </c>
    </row>
    <row r="3225" spans="1:5" x14ac:dyDescent="0.25">
      <c r="A3225" s="8">
        <v>594</v>
      </c>
      <c r="B3225" s="8" t="s">
        <v>3039</v>
      </c>
      <c r="C3225" t="str">
        <f t="shared" si="50"/>
        <v>PMS-Pole594</v>
      </c>
      <c r="D3225" s="210">
        <v>2.9958064360712702</v>
      </c>
      <c r="E3225" s="211">
        <v>99.130793427222301</v>
      </c>
    </row>
    <row r="3226" spans="1:5" x14ac:dyDescent="0.25">
      <c r="A3226" s="8">
        <v>593</v>
      </c>
      <c r="B3226" s="8" t="s">
        <v>3039</v>
      </c>
      <c r="C3226" t="str">
        <f t="shared" si="50"/>
        <v>PMS-Pole593</v>
      </c>
      <c r="D3226" s="210">
        <v>2.99632166344003</v>
      </c>
      <c r="E3226" s="211">
        <v>99.1302925763367</v>
      </c>
    </row>
    <row r="3227" spans="1:5" x14ac:dyDescent="0.25">
      <c r="A3227" s="8">
        <v>592</v>
      </c>
      <c r="B3227" s="8" t="s">
        <v>3039</v>
      </c>
      <c r="C3227" t="str">
        <f t="shared" si="50"/>
        <v>PMS-Pole592</v>
      </c>
      <c r="D3227" s="210">
        <v>2.99658869372323</v>
      </c>
      <c r="E3227" s="211">
        <v>99.130072454649294</v>
      </c>
    </row>
    <row r="3228" spans="1:5" x14ac:dyDescent="0.25">
      <c r="A3228" s="8">
        <v>591</v>
      </c>
      <c r="B3228" s="8" t="s">
        <v>3039</v>
      </c>
      <c r="C3228" t="str">
        <f t="shared" si="50"/>
        <v>PMS-Pole591</v>
      </c>
      <c r="D3228" s="210">
        <v>2.99686103518003</v>
      </c>
      <c r="E3228" s="211">
        <v>99.129986485587096</v>
      </c>
    </row>
    <row r="3229" spans="1:5" x14ac:dyDescent="0.25">
      <c r="A3229" s="8">
        <v>590</v>
      </c>
      <c r="B3229" s="8" t="s">
        <v>3039</v>
      </c>
      <c r="C3229" t="str">
        <f t="shared" si="50"/>
        <v>PMS-Pole590</v>
      </c>
      <c r="D3229" s="210">
        <v>2.9971981006077799</v>
      </c>
      <c r="E3229" s="211">
        <v>99.129947591042395</v>
      </c>
    </row>
    <row r="3230" spans="1:5" x14ac:dyDescent="0.25">
      <c r="A3230" s="8">
        <v>589</v>
      </c>
      <c r="B3230" s="8" t="s">
        <v>3039</v>
      </c>
      <c r="C3230" t="str">
        <f t="shared" si="50"/>
        <v>PMS-Pole589</v>
      </c>
      <c r="D3230" s="210">
        <v>2.99736864850192</v>
      </c>
      <c r="E3230" s="211">
        <v>99.129852957557603</v>
      </c>
    </row>
    <row r="3231" spans="1:5" x14ac:dyDescent="0.25">
      <c r="A3231" s="8">
        <v>588</v>
      </c>
      <c r="B3231" s="8" t="s">
        <v>3039</v>
      </c>
      <c r="C3231" t="str">
        <f t="shared" si="50"/>
        <v>PMS-Pole588</v>
      </c>
      <c r="D3231" s="210">
        <v>2.9982210402049199</v>
      </c>
      <c r="E3231" s="211">
        <v>99.128922445097899</v>
      </c>
    </row>
    <row r="3232" spans="1:5" x14ac:dyDescent="0.25">
      <c r="A3232" s="8">
        <v>587</v>
      </c>
      <c r="B3232" s="8" t="s">
        <v>3039</v>
      </c>
      <c r="C3232" t="str">
        <f t="shared" si="50"/>
        <v>PMS-Pole587</v>
      </c>
      <c r="D3232" s="210">
        <v>2.9992138995876401</v>
      </c>
      <c r="E3232" s="211">
        <v>99.1278317035067</v>
      </c>
    </row>
    <row r="3233" spans="1:5" x14ac:dyDescent="0.25">
      <c r="A3233" s="8">
        <v>586</v>
      </c>
      <c r="B3233" s="8" t="s">
        <v>3039</v>
      </c>
      <c r="C3233" t="str">
        <f t="shared" si="50"/>
        <v>PMS-Pole586</v>
      </c>
      <c r="D3233" s="210">
        <v>3.0001208538109898</v>
      </c>
      <c r="E3233" s="211">
        <v>99.126821229221804</v>
      </c>
    </row>
    <row r="3234" spans="1:5" x14ac:dyDescent="0.25">
      <c r="A3234" s="8">
        <v>585</v>
      </c>
      <c r="B3234" s="8" t="s">
        <v>3039</v>
      </c>
      <c r="C3234" t="str">
        <f t="shared" si="50"/>
        <v>PMS-Pole585</v>
      </c>
      <c r="D3234" s="210">
        <v>3.0010140005601298</v>
      </c>
      <c r="E3234" s="211">
        <v>99.125821901932397</v>
      </c>
    </row>
    <row r="3235" spans="1:5" x14ac:dyDescent="0.25">
      <c r="A3235" s="8">
        <v>584</v>
      </c>
      <c r="B3235" s="8" t="s">
        <v>3039</v>
      </c>
      <c r="C3235" t="str">
        <f t="shared" si="50"/>
        <v>PMS-Pole584</v>
      </c>
      <c r="D3235" s="210">
        <v>3.0019885513647799</v>
      </c>
      <c r="E3235" s="211">
        <v>99.124762642336904</v>
      </c>
    </row>
    <row r="3236" spans="1:5" x14ac:dyDescent="0.25">
      <c r="A3236" s="8">
        <v>583</v>
      </c>
      <c r="B3236" s="8" t="s">
        <v>3039</v>
      </c>
      <c r="C3236" t="str">
        <f t="shared" si="50"/>
        <v>PMS-Pole583</v>
      </c>
      <c r="D3236" s="210">
        <v>3.00250698660281</v>
      </c>
      <c r="E3236" s="211">
        <v>99.124183368379093</v>
      </c>
    </row>
    <row r="3237" spans="1:5" x14ac:dyDescent="0.25">
      <c r="A3237" s="8">
        <v>582</v>
      </c>
      <c r="B3237" s="8" t="s">
        <v>3039</v>
      </c>
      <c r="C3237" t="str">
        <f t="shared" si="50"/>
        <v>PMS-Pole582</v>
      </c>
      <c r="D3237" s="210">
        <v>3.0032064772532601</v>
      </c>
      <c r="E3237" s="211">
        <v>99.1234068437643</v>
      </c>
    </row>
    <row r="3238" spans="1:5" x14ac:dyDescent="0.25">
      <c r="A3238" s="8">
        <v>581</v>
      </c>
      <c r="B3238" s="8" t="s">
        <v>3039</v>
      </c>
      <c r="C3238" t="str">
        <f t="shared" si="50"/>
        <v>PMS-Pole581</v>
      </c>
      <c r="D3238" s="210">
        <v>3.00465126673974</v>
      </c>
      <c r="E3238" s="211">
        <v>99.113835282545594</v>
      </c>
    </row>
    <row r="3239" spans="1:5" x14ac:dyDescent="0.25">
      <c r="A3239" s="8">
        <v>580</v>
      </c>
      <c r="B3239" s="8" t="s">
        <v>3039</v>
      </c>
      <c r="C3239" t="str">
        <f t="shared" si="50"/>
        <v>PMS-Pole580</v>
      </c>
      <c r="D3239" s="210">
        <v>3.0041354585809401</v>
      </c>
      <c r="E3239" s="211">
        <v>99.114324981245502</v>
      </c>
    </row>
    <row r="3240" spans="1:5" x14ac:dyDescent="0.25">
      <c r="A3240" s="8">
        <v>579</v>
      </c>
      <c r="B3240" s="8" t="s">
        <v>3039</v>
      </c>
      <c r="C3240" t="str">
        <f t="shared" si="50"/>
        <v>PMS-Pole579</v>
      </c>
      <c r="D3240" s="210">
        <v>3.00374563784094</v>
      </c>
      <c r="E3240" s="211">
        <v>99.114725397352302</v>
      </c>
    </row>
    <row r="3241" spans="1:5" x14ac:dyDescent="0.25">
      <c r="A3241" s="8">
        <v>578</v>
      </c>
      <c r="B3241" s="8" t="s">
        <v>3039</v>
      </c>
      <c r="C3241" t="str">
        <f t="shared" si="50"/>
        <v>PMS-Pole578</v>
      </c>
      <c r="D3241" s="210">
        <v>3.0027795670980502</v>
      </c>
      <c r="E3241" s="211">
        <v>99.115789648723293</v>
      </c>
    </row>
    <row r="3242" spans="1:5" x14ac:dyDescent="0.25">
      <c r="A3242" s="8">
        <v>577</v>
      </c>
      <c r="B3242" s="8" t="s">
        <v>3039</v>
      </c>
      <c r="C3242" t="str">
        <f t="shared" si="50"/>
        <v>PMS-Pole577</v>
      </c>
      <c r="D3242" s="210">
        <v>3.0023526777406899</v>
      </c>
      <c r="E3242" s="211">
        <v>99.116243567780998</v>
      </c>
    </row>
    <row r="3243" spans="1:5" x14ac:dyDescent="0.25">
      <c r="A3243" s="8">
        <v>576</v>
      </c>
      <c r="B3243" s="8" t="s">
        <v>3039</v>
      </c>
      <c r="C3243" t="str">
        <f t="shared" si="50"/>
        <v>PMS-Pole576</v>
      </c>
      <c r="D3243" s="210">
        <v>3.0017606794389899</v>
      </c>
      <c r="E3243" s="211">
        <v>99.116735155692496</v>
      </c>
    </row>
    <row r="3244" spans="1:5" x14ac:dyDescent="0.25">
      <c r="A3244" s="8">
        <v>575</v>
      </c>
      <c r="B3244" s="8" t="s">
        <v>3039</v>
      </c>
      <c r="C3244" t="str">
        <f t="shared" si="50"/>
        <v>PMS-Pole575</v>
      </c>
      <c r="D3244" s="210">
        <v>3.00225242669381</v>
      </c>
      <c r="E3244" s="211">
        <v>99.117247754440697</v>
      </c>
    </row>
    <row r="3245" spans="1:5" x14ac:dyDescent="0.25">
      <c r="A3245" s="8">
        <v>574</v>
      </c>
      <c r="B3245" s="8" t="s">
        <v>3039</v>
      </c>
      <c r="C3245" t="str">
        <f t="shared" si="50"/>
        <v>PMS-Pole574</v>
      </c>
      <c r="D3245" s="210">
        <v>3.0016409380346798</v>
      </c>
      <c r="E3245" s="211">
        <v>99.117921638320695</v>
      </c>
    </row>
    <row r="3246" spans="1:5" x14ac:dyDescent="0.25">
      <c r="A3246" s="8">
        <v>573</v>
      </c>
      <c r="B3246" s="8" t="s">
        <v>3039</v>
      </c>
      <c r="C3246" t="str">
        <f t="shared" si="50"/>
        <v>PMS-Pole573</v>
      </c>
      <c r="D3246" s="210">
        <v>3.0011633173054499</v>
      </c>
      <c r="E3246" s="211">
        <v>99.118388931723601</v>
      </c>
    </row>
    <row r="3247" spans="1:5" x14ac:dyDescent="0.25">
      <c r="A3247" s="8">
        <v>572</v>
      </c>
      <c r="B3247" s="8" t="s">
        <v>3039</v>
      </c>
      <c r="C3247" t="str">
        <f t="shared" si="50"/>
        <v>PMS-Pole572</v>
      </c>
      <c r="D3247" s="210">
        <v>3.0015726186271898</v>
      </c>
      <c r="E3247" s="211">
        <v>99.118835635542496</v>
      </c>
    </row>
    <row r="3248" spans="1:5" x14ac:dyDescent="0.25">
      <c r="A3248" s="8">
        <v>571</v>
      </c>
      <c r="B3248" s="8" t="s">
        <v>3039</v>
      </c>
      <c r="C3248" t="str">
        <f t="shared" si="50"/>
        <v>PMS-Pole571</v>
      </c>
      <c r="D3248" s="210">
        <v>3.0011619268318399</v>
      </c>
      <c r="E3248" s="211">
        <v>99.1193838989238</v>
      </c>
    </row>
    <row r="3249" spans="1:5" x14ac:dyDescent="0.25">
      <c r="A3249" s="8">
        <v>570</v>
      </c>
      <c r="B3249" s="8" t="s">
        <v>3039</v>
      </c>
      <c r="C3249" t="str">
        <f t="shared" si="50"/>
        <v>PMS-Pole570</v>
      </c>
      <c r="D3249" s="210">
        <v>3.00118652926303</v>
      </c>
      <c r="E3249" s="211">
        <v>99.119595258427793</v>
      </c>
    </row>
    <row r="3250" spans="1:5" x14ac:dyDescent="0.25">
      <c r="A3250" s="8">
        <v>569</v>
      </c>
      <c r="B3250" s="8" t="s">
        <v>3039</v>
      </c>
      <c r="C3250" t="str">
        <f t="shared" si="50"/>
        <v>PMS-Pole569</v>
      </c>
      <c r="D3250" s="210">
        <v>3.0018330039118601</v>
      </c>
      <c r="E3250" s="211">
        <v>99.120311766118107</v>
      </c>
    </row>
    <row r="3251" spans="1:5" x14ac:dyDescent="0.25">
      <c r="A3251" s="8">
        <v>568</v>
      </c>
      <c r="B3251" s="8" t="s">
        <v>3039</v>
      </c>
      <c r="C3251" t="str">
        <f t="shared" si="50"/>
        <v>PMS-Pole568</v>
      </c>
      <c r="D3251" s="210">
        <v>3.0024965092390201</v>
      </c>
      <c r="E3251" s="211">
        <v>99.121036559829307</v>
      </c>
    </row>
    <row r="3252" spans="1:5" x14ac:dyDescent="0.25">
      <c r="A3252" s="8">
        <v>567</v>
      </c>
      <c r="B3252" s="8" t="s">
        <v>3039</v>
      </c>
      <c r="C3252" t="str">
        <f t="shared" si="50"/>
        <v>PMS-Pole567</v>
      </c>
      <c r="D3252" s="210">
        <v>3.0031939635407601</v>
      </c>
      <c r="E3252" s="211">
        <v>99.121788022594501</v>
      </c>
    </row>
    <row r="3253" spans="1:5" x14ac:dyDescent="0.25">
      <c r="A3253" s="8">
        <v>566</v>
      </c>
      <c r="B3253" s="8" t="s">
        <v>3039</v>
      </c>
      <c r="C3253" t="str">
        <f t="shared" si="50"/>
        <v>PMS-Pole566</v>
      </c>
      <c r="D3253" s="210">
        <v>3.0039552462178301</v>
      </c>
      <c r="E3253" s="211">
        <v>99.122623436282097</v>
      </c>
    </row>
    <row r="3254" spans="1:5" x14ac:dyDescent="0.25">
      <c r="A3254" s="8">
        <v>565</v>
      </c>
      <c r="B3254" s="8" t="s">
        <v>3039</v>
      </c>
      <c r="C3254" t="str">
        <f t="shared" si="50"/>
        <v>PMS-Pole565</v>
      </c>
      <c r="D3254" s="210">
        <v>3.0045232331044902</v>
      </c>
      <c r="E3254" s="211">
        <v>99.123240756989603</v>
      </c>
    </row>
    <row r="3255" spans="1:5" x14ac:dyDescent="0.25">
      <c r="A3255" s="8">
        <v>564</v>
      </c>
      <c r="B3255" s="8" t="s">
        <v>3039</v>
      </c>
      <c r="C3255" t="str">
        <f t="shared" si="50"/>
        <v>PMS-Pole564</v>
      </c>
      <c r="D3255" s="210">
        <v>3.1626014829139799</v>
      </c>
      <c r="E3255" s="211">
        <v>99.322510837775695</v>
      </c>
    </row>
    <row r="3256" spans="1:5" x14ac:dyDescent="0.25">
      <c r="A3256" s="8">
        <v>563</v>
      </c>
      <c r="B3256" s="8" t="s">
        <v>3039</v>
      </c>
      <c r="C3256" t="str">
        <f t="shared" si="50"/>
        <v>PMS-Pole563</v>
      </c>
      <c r="D3256" s="210">
        <v>3.1625933124603498</v>
      </c>
      <c r="E3256" s="211">
        <v>99.323636033682007</v>
      </c>
    </row>
    <row r="3257" spans="1:5" x14ac:dyDescent="0.25">
      <c r="A3257" s="8">
        <v>562</v>
      </c>
      <c r="B3257" s="8" t="s">
        <v>3039</v>
      </c>
      <c r="C3257" t="str">
        <f t="shared" si="50"/>
        <v>PMS-Pole562</v>
      </c>
      <c r="D3257" s="210">
        <v>3.16258219493607</v>
      </c>
      <c r="E3257" s="211">
        <v>99.324481723435994</v>
      </c>
    </row>
    <row r="3258" spans="1:5" x14ac:dyDescent="0.25">
      <c r="A3258" s="8">
        <v>561</v>
      </c>
      <c r="B3258" s="8" t="s">
        <v>3039</v>
      </c>
      <c r="C3258" t="str">
        <f t="shared" si="50"/>
        <v>PMS-Pole561</v>
      </c>
      <c r="D3258" s="210">
        <v>3.1612294131577499</v>
      </c>
      <c r="E3258" s="211">
        <v>99.324462913404602</v>
      </c>
    </row>
    <row r="3259" spans="1:5" x14ac:dyDescent="0.25">
      <c r="A3259" s="8">
        <v>560</v>
      </c>
      <c r="B3259" s="8" t="s">
        <v>3039</v>
      </c>
      <c r="C3259" t="str">
        <f t="shared" si="50"/>
        <v>PMS-Pole560</v>
      </c>
      <c r="D3259" s="210">
        <v>3.1573237018800802</v>
      </c>
      <c r="E3259" s="211">
        <v>99.339969784733299</v>
      </c>
    </row>
    <row r="3260" spans="1:5" x14ac:dyDescent="0.25">
      <c r="A3260" s="8">
        <v>559</v>
      </c>
      <c r="B3260" s="8" t="s">
        <v>3039</v>
      </c>
      <c r="C3260" t="str">
        <f t="shared" si="50"/>
        <v>PMS-Pole559</v>
      </c>
      <c r="D3260" s="210">
        <v>3.1570346171345198</v>
      </c>
      <c r="E3260" s="211">
        <v>99.339168489516894</v>
      </c>
    </row>
    <row r="3261" spans="1:5" x14ac:dyDescent="0.25">
      <c r="A3261" s="8">
        <v>558</v>
      </c>
      <c r="B3261" s="8" t="s">
        <v>3039</v>
      </c>
      <c r="C3261" t="str">
        <f t="shared" si="50"/>
        <v>PMS-Pole558</v>
      </c>
      <c r="D3261" s="210">
        <v>3.15684681208969</v>
      </c>
      <c r="E3261" s="211">
        <v>99.338300796505806</v>
      </c>
    </row>
    <row r="3262" spans="1:5" x14ac:dyDescent="0.25">
      <c r="A3262" s="8">
        <v>557</v>
      </c>
      <c r="B3262" s="8" t="s">
        <v>3039</v>
      </c>
      <c r="C3262" t="str">
        <f t="shared" si="50"/>
        <v>PMS-Pole557</v>
      </c>
      <c r="D3262" s="210">
        <v>3.1567875875471998</v>
      </c>
      <c r="E3262" s="211">
        <v>99.337817665138402</v>
      </c>
    </row>
    <row r="3263" spans="1:5" x14ac:dyDescent="0.25">
      <c r="A3263" s="8">
        <v>556</v>
      </c>
      <c r="B3263" s="8" t="s">
        <v>3039</v>
      </c>
      <c r="C3263" t="str">
        <f t="shared" si="50"/>
        <v>PMS-Pole556</v>
      </c>
      <c r="D3263" s="210">
        <v>3.1568135403892499</v>
      </c>
      <c r="E3263" s="211">
        <v>99.337292683764602</v>
      </c>
    </row>
    <row r="3264" spans="1:5" x14ac:dyDescent="0.25">
      <c r="A3264" s="8">
        <v>555</v>
      </c>
      <c r="B3264" s="8" t="s">
        <v>3039</v>
      </c>
      <c r="C3264" t="str">
        <f t="shared" si="50"/>
        <v>PMS-Pole555</v>
      </c>
      <c r="D3264" s="210">
        <v>3.15690226973113</v>
      </c>
      <c r="E3264" s="211">
        <v>99.336848299129699</v>
      </c>
    </row>
    <row r="3265" spans="1:5" x14ac:dyDescent="0.25">
      <c r="A3265" s="8">
        <v>554</v>
      </c>
      <c r="B3265" s="8" t="s">
        <v>3039</v>
      </c>
      <c r="C3265" t="str">
        <f t="shared" si="50"/>
        <v>PMS-Pole554</v>
      </c>
      <c r="D3265" s="210">
        <v>3.1570024924528099</v>
      </c>
      <c r="E3265" s="211">
        <v>99.336453868793996</v>
      </c>
    </row>
    <row r="3266" spans="1:5" x14ac:dyDescent="0.25">
      <c r="A3266" s="8">
        <v>553</v>
      </c>
      <c r="B3266" s="8" t="s">
        <v>3039</v>
      </c>
      <c r="C3266" t="str">
        <f t="shared" ref="C3266:C3329" si="51">B3266 &amp; "-Pole" &amp; A3266</f>
        <v>PMS-Pole553</v>
      </c>
      <c r="D3266" s="210">
        <v>3.1572411381492498</v>
      </c>
      <c r="E3266" s="211">
        <v>99.336084778006807</v>
      </c>
    </row>
    <row r="3267" spans="1:5" x14ac:dyDescent="0.25">
      <c r="A3267" s="8">
        <v>552</v>
      </c>
      <c r="B3267" s="8" t="s">
        <v>3039</v>
      </c>
      <c r="C3267" t="str">
        <f t="shared" si="51"/>
        <v>PMS-Pole552</v>
      </c>
      <c r="D3267" s="210">
        <v>3.10194743650831</v>
      </c>
      <c r="E3267" s="211">
        <v>99.321863787925096</v>
      </c>
    </row>
    <row r="3268" spans="1:5" x14ac:dyDescent="0.25">
      <c r="A3268" s="8">
        <v>551</v>
      </c>
      <c r="B3268" s="8" t="s">
        <v>3039</v>
      </c>
      <c r="C3268" t="str">
        <f t="shared" si="51"/>
        <v>PMS-Pole551</v>
      </c>
      <c r="D3268" s="210">
        <v>3.1026130663043001</v>
      </c>
      <c r="E3268" s="211">
        <v>99.321863225178106</v>
      </c>
    </row>
    <row r="3269" spans="1:5" x14ac:dyDescent="0.25">
      <c r="A3269" s="8">
        <v>550</v>
      </c>
      <c r="B3269" s="8" t="s">
        <v>3039</v>
      </c>
      <c r="C3269" t="str">
        <f t="shared" si="51"/>
        <v>PMS-Pole550</v>
      </c>
      <c r="D3269" s="210">
        <v>3.1034155196581699</v>
      </c>
      <c r="E3269" s="211">
        <v>99.322085525617595</v>
      </c>
    </row>
    <row r="3270" spans="1:5" x14ac:dyDescent="0.25">
      <c r="A3270" s="8">
        <v>549</v>
      </c>
      <c r="B3270" s="8" t="s">
        <v>3039</v>
      </c>
      <c r="C3270" t="str">
        <f t="shared" si="51"/>
        <v>PMS-Pole549</v>
      </c>
      <c r="D3270" s="210">
        <v>3.1042663823734502</v>
      </c>
      <c r="E3270" s="211">
        <v>99.322339330165605</v>
      </c>
    </row>
    <row r="3271" spans="1:5" x14ac:dyDescent="0.25">
      <c r="A3271" s="8">
        <v>548</v>
      </c>
      <c r="B3271" s="8" t="s">
        <v>3039</v>
      </c>
      <c r="C3271" t="str">
        <f t="shared" si="51"/>
        <v>PMS-Pole548</v>
      </c>
      <c r="D3271" s="210">
        <v>3.1055434166391702</v>
      </c>
      <c r="E3271" s="211">
        <v>99.322680894402396</v>
      </c>
    </row>
    <row r="3272" spans="1:5" x14ac:dyDescent="0.25">
      <c r="A3272" s="8">
        <v>547</v>
      </c>
      <c r="B3272" s="8" t="s">
        <v>3039</v>
      </c>
      <c r="C3272" t="str">
        <f t="shared" si="51"/>
        <v>PMS-Pole547</v>
      </c>
      <c r="D3272" s="210">
        <v>3.1061304941471799</v>
      </c>
      <c r="E3272" s="211">
        <v>99.322850538234604</v>
      </c>
    </row>
    <row r="3273" spans="1:5" x14ac:dyDescent="0.25">
      <c r="A3273" s="8">
        <v>546</v>
      </c>
      <c r="B3273" s="8" t="s">
        <v>3039</v>
      </c>
      <c r="C3273" t="str">
        <f t="shared" si="51"/>
        <v>PMS-Pole546</v>
      </c>
      <c r="D3273" s="210">
        <v>3.1070783016178298</v>
      </c>
      <c r="E3273" s="211">
        <v>99.323117463323598</v>
      </c>
    </row>
    <row r="3274" spans="1:5" x14ac:dyDescent="0.25">
      <c r="A3274" s="8">
        <v>545</v>
      </c>
      <c r="B3274" s="8" t="s">
        <v>3039</v>
      </c>
      <c r="C3274" t="str">
        <f t="shared" si="51"/>
        <v>PMS-Pole545</v>
      </c>
      <c r="D3274" s="210">
        <v>3.1078716980491201</v>
      </c>
      <c r="E3274" s="211">
        <v>99.323330759330005</v>
      </c>
    </row>
    <row r="3275" spans="1:5" x14ac:dyDescent="0.25">
      <c r="A3275" s="8">
        <v>544</v>
      </c>
      <c r="B3275" s="8" t="s">
        <v>3039</v>
      </c>
      <c r="C3275" t="str">
        <f t="shared" si="51"/>
        <v>PMS-Pole544</v>
      </c>
      <c r="D3275" s="210">
        <v>3.1086239673682998</v>
      </c>
      <c r="E3275" s="211">
        <v>99.323509262104594</v>
      </c>
    </row>
    <row r="3276" spans="1:5" x14ac:dyDescent="0.25">
      <c r="A3276" s="8">
        <v>543</v>
      </c>
      <c r="B3276" s="8" t="s">
        <v>3039</v>
      </c>
      <c r="C3276" t="str">
        <f t="shared" si="51"/>
        <v>PMS-Pole543</v>
      </c>
      <c r="D3276" s="210">
        <v>3.1091770267074801</v>
      </c>
      <c r="E3276" s="211">
        <v>99.323674552255</v>
      </c>
    </row>
    <row r="3277" spans="1:5" x14ac:dyDescent="0.25">
      <c r="A3277" s="8">
        <v>542</v>
      </c>
      <c r="B3277" s="8" t="s">
        <v>3039</v>
      </c>
      <c r="C3277" t="str">
        <f t="shared" si="51"/>
        <v>PMS-Pole542</v>
      </c>
      <c r="D3277" s="210">
        <v>3.11012756031143</v>
      </c>
      <c r="E3277" s="211">
        <v>99.323900411423196</v>
      </c>
    </row>
    <row r="3278" spans="1:5" x14ac:dyDescent="0.25">
      <c r="A3278" s="8">
        <v>541</v>
      </c>
      <c r="B3278" s="8" t="s">
        <v>3039</v>
      </c>
      <c r="C3278" t="str">
        <f t="shared" si="51"/>
        <v>PMS-Pole541</v>
      </c>
      <c r="D3278" s="210">
        <v>3.11130345232946</v>
      </c>
      <c r="E3278" s="211">
        <v>99.3242471200887</v>
      </c>
    </row>
    <row r="3279" spans="1:5" x14ac:dyDescent="0.25">
      <c r="A3279" s="8">
        <v>540</v>
      </c>
      <c r="B3279" s="8" t="s">
        <v>3039</v>
      </c>
      <c r="C3279" t="str">
        <f t="shared" si="51"/>
        <v>PMS-Pole540</v>
      </c>
      <c r="D3279" s="210">
        <v>3.1123128251515801</v>
      </c>
      <c r="E3279" s="211">
        <v>99.324552471344703</v>
      </c>
    </row>
    <row r="3280" spans="1:5" x14ac:dyDescent="0.25">
      <c r="A3280" s="8">
        <v>539</v>
      </c>
      <c r="B3280" s="8" t="s">
        <v>3039</v>
      </c>
      <c r="C3280" t="str">
        <f t="shared" si="51"/>
        <v>PMS-Pole539</v>
      </c>
      <c r="D3280" s="210">
        <v>3.1135788867082002</v>
      </c>
      <c r="E3280" s="211">
        <v>99.324894968848099</v>
      </c>
    </row>
    <row r="3281" spans="1:5" x14ac:dyDescent="0.25">
      <c r="A3281" s="8">
        <v>538</v>
      </c>
      <c r="B3281" s="8" t="s">
        <v>3039</v>
      </c>
      <c r="C3281" t="str">
        <f t="shared" si="51"/>
        <v>PMS-Pole538</v>
      </c>
      <c r="D3281" s="210">
        <v>3.1144195208133101</v>
      </c>
      <c r="E3281" s="211">
        <v>99.3251122621013</v>
      </c>
    </row>
    <row r="3282" spans="1:5" x14ac:dyDescent="0.25">
      <c r="A3282" s="8">
        <v>537</v>
      </c>
      <c r="B3282" s="8" t="s">
        <v>3039</v>
      </c>
      <c r="C3282" t="str">
        <f t="shared" si="51"/>
        <v>PMS-Pole537</v>
      </c>
      <c r="D3282" s="210">
        <v>3.1147949113857401</v>
      </c>
      <c r="E3282" s="211">
        <v>99.324736444897098</v>
      </c>
    </row>
    <row r="3283" spans="1:5" x14ac:dyDescent="0.25">
      <c r="A3283" s="8">
        <v>536</v>
      </c>
      <c r="B3283" s="8" t="s">
        <v>3039</v>
      </c>
      <c r="C3283" t="str">
        <f t="shared" si="51"/>
        <v>PMS-Pole536</v>
      </c>
      <c r="D3283" s="210">
        <v>3.1149240263670199</v>
      </c>
      <c r="E3283" s="211">
        <v>99.324397413516706</v>
      </c>
    </row>
    <row r="3284" spans="1:5" x14ac:dyDescent="0.25">
      <c r="A3284" s="8">
        <v>535</v>
      </c>
      <c r="B3284" s="8" t="s">
        <v>3039</v>
      </c>
      <c r="C3284" t="str">
        <f t="shared" si="51"/>
        <v>PMS-Pole535</v>
      </c>
      <c r="D3284" s="210">
        <v>3.115079388282</v>
      </c>
      <c r="E3284" s="211">
        <v>99.323866686150495</v>
      </c>
    </row>
    <row r="3285" spans="1:5" x14ac:dyDescent="0.25">
      <c r="A3285" s="8">
        <v>534</v>
      </c>
      <c r="B3285" s="8" t="s">
        <v>3039</v>
      </c>
      <c r="C3285" t="str">
        <f t="shared" si="51"/>
        <v>PMS-Pole534</v>
      </c>
      <c r="D3285" s="210">
        <v>3.1152575798385</v>
      </c>
      <c r="E3285" s="211">
        <v>99.323303473951299</v>
      </c>
    </row>
    <row r="3286" spans="1:5" x14ac:dyDescent="0.25">
      <c r="A3286" s="8">
        <v>533</v>
      </c>
      <c r="B3286" s="8" t="s">
        <v>3039</v>
      </c>
      <c r="C3286" t="str">
        <f t="shared" si="51"/>
        <v>PMS-Pole533</v>
      </c>
      <c r="D3286" s="210">
        <v>3.1153913695191799</v>
      </c>
      <c r="E3286" s="211">
        <v>99.322838437952697</v>
      </c>
    </row>
    <row r="3287" spans="1:5" x14ac:dyDescent="0.25">
      <c r="A3287" s="8">
        <v>532</v>
      </c>
      <c r="B3287" s="8" t="s">
        <v>3039</v>
      </c>
      <c r="C3287" t="str">
        <f t="shared" si="51"/>
        <v>PMS-Pole532</v>
      </c>
      <c r="D3287" s="210">
        <v>3.11570153694431</v>
      </c>
      <c r="E3287" s="211">
        <v>99.322014818450398</v>
      </c>
    </row>
    <row r="3288" spans="1:5" x14ac:dyDescent="0.25">
      <c r="A3288" s="8">
        <v>531</v>
      </c>
      <c r="B3288" s="8" t="s">
        <v>3039</v>
      </c>
      <c r="C3288" t="str">
        <f t="shared" si="51"/>
        <v>PMS-Pole531</v>
      </c>
      <c r="D3288" s="210">
        <v>3.1162980587533902</v>
      </c>
      <c r="E3288" s="211">
        <v>99.321743231675796</v>
      </c>
    </row>
    <row r="3289" spans="1:5" x14ac:dyDescent="0.25">
      <c r="A3289" s="8">
        <v>530</v>
      </c>
      <c r="B3289" s="8" t="s">
        <v>3039</v>
      </c>
      <c r="C3289" t="str">
        <f t="shared" si="51"/>
        <v>PMS-Pole530</v>
      </c>
      <c r="D3289" s="210">
        <v>3.1167060265328299</v>
      </c>
      <c r="E3289" s="211">
        <v>99.321523194704994</v>
      </c>
    </row>
    <row r="3290" spans="1:5" x14ac:dyDescent="0.25">
      <c r="A3290" s="8">
        <v>529</v>
      </c>
      <c r="B3290" s="8" t="s">
        <v>3039</v>
      </c>
      <c r="C3290" t="str">
        <f t="shared" si="51"/>
        <v>PMS-Pole529</v>
      </c>
      <c r="D3290" s="210">
        <v>3.11699218240526</v>
      </c>
      <c r="E3290" s="211">
        <v>99.3212591531111</v>
      </c>
    </row>
    <row r="3291" spans="1:5" x14ac:dyDescent="0.25">
      <c r="A3291" s="8">
        <v>528</v>
      </c>
      <c r="B3291" s="8" t="s">
        <v>3039</v>
      </c>
      <c r="C3291" t="str">
        <f t="shared" si="51"/>
        <v>PMS-Pole528</v>
      </c>
      <c r="D3291" s="210">
        <v>3.1171812766025502</v>
      </c>
      <c r="E3291" s="211">
        <v>99.320987954524895</v>
      </c>
    </row>
    <row r="3292" spans="1:5" x14ac:dyDescent="0.25">
      <c r="A3292" s="8">
        <v>527</v>
      </c>
      <c r="B3292" s="8" t="s">
        <v>3039</v>
      </c>
      <c r="C3292" t="str">
        <f t="shared" si="51"/>
        <v>PMS-Pole527</v>
      </c>
      <c r="D3292" s="210">
        <v>3.1173419927045898</v>
      </c>
      <c r="E3292" s="211">
        <v>99.3206594830081</v>
      </c>
    </row>
    <row r="3293" spans="1:5" x14ac:dyDescent="0.25">
      <c r="A3293" s="8">
        <v>526</v>
      </c>
      <c r="B3293" s="8" t="s">
        <v>3039</v>
      </c>
      <c r="C3293" t="str">
        <f t="shared" si="51"/>
        <v>PMS-Pole526</v>
      </c>
      <c r="D3293" s="210">
        <v>3.1174255664053101</v>
      </c>
      <c r="E3293" s="211">
        <v>99.320363761972402</v>
      </c>
    </row>
    <row r="3294" spans="1:5" x14ac:dyDescent="0.25">
      <c r="A3294" s="8">
        <v>525</v>
      </c>
      <c r="B3294" s="8" t="s">
        <v>3039</v>
      </c>
      <c r="C3294" t="str">
        <f t="shared" si="51"/>
        <v>PMS-Pole525</v>
      </c>
      <c r="D3294" s="210">
        <v>3.11742149065631</v>
      </c>
      <c r="E3294" s="211">
        <v>99.320097180582806</v>
      </c>
    </row>
    <row r="3295" spans="1:5" x14ac:dyDescent="0.25">
      <c r="A3295" s="8">
        <v>524</v>
      </c>
      <c r="B3295" s="8" t="s">
        <v>3039</v>
      </c>
      <c r="C3295" t="str">
        <f t="shared" si="51"/>
        <v>PMS-Pole524</v>
      </c>
      <c r="D3295" s="210">
        <v>3.11700426712421</v>
      </c>
      <c r="E3295" s="211">
        <v>99.3192861410364</v>
      </c>
    </row>
    <row r="3296" spans="1:5" x14ac:dyDescent="0.25">
      <c r="A3296" s="8">
        <v>523</v>
      </c>
      <c r="B3296" s="8" t="s">
        <v>3039</v>
      </c>
      <c r="C3296" t="str">
        <f t="shared" si="51"/>
        <v>PMS-Pole523</v>
      </c>
      <c r="D3296" s="210">
        <v>3.1167513883121098</v>
      </c>
      <c r="E3296" s="211">
        <v>99.318792205500401</v>
      </c>
    </row>
    <row r="3297" spans="1:5" x14ac:dyDescent="0.25">
      <c r="A3297" s="8">
        <v>522</v>
      </c>
      <c r="B3297" s="8" t="s">
        <v>3039</v>
      </c>
      <c r="C3297" t="str">
        <f t="shared" si="51"/>
        <v>PMS-Pole522</v>
      </c>
      <c r="D3297" s="210">
        <v>3.1164912033851802</v>
      </c>
      <c r="E3297" s="211">
        <v>99.318292263287404</v>
      </c>
    </row>
    <row r="3298" spans="1:5" x14ac:dyDescent="0.25">
      <c r="A3298" s="8">
        <v>521</v>
      </c>
      <c r="B3298" s="8" t="s">
        <v>3039</v>
      </c>
      <c r="C3298" t="str">
        <f t="shared" si="51"/>
        <v>PMS-Pole521</v>
      </c>
      <c r="D3298" s="210">
        <v>3.1161835521114898</v>
      </c>
      <c r="E3298" s="211">
        <v>99.317708196826203</v>
      </c>
    </row>
    <row r="3299" spans="1:5" x14ac:dyDescent="0.25">
      <c r="A3299" s="8">
        <v>520</v>
      </c>
      <c r="B3299" s="8" t="s">
        <v>3039</v>
      </c>
      <c r="C3299" t="str">
        <f t="shared" si="51"/>
        <v>PMS-Pole520</v>
      </c>
      <c r="D3299" s="210">
        <v>3.11603011417436</v>
      </c>
      <c r="E3299" s="211">
        <v>99.317372923826994</v>
      </c>
    </row>
    <row r="3300" spans="1:5" x14ac:dyDescent="0.25">
      <c r="A3300" s="8">
        <v>519</v>
      </c>
      <c r="B3300" s="8" t="s">
        <v>3039</v>
      </c>
      <c r="C3300" t="str">
        <f t="shared" si="51"/>
        <v>PMS-Pole519</v>
      </c>
      <c r="D3300" s="210">
        <v>3.1160558639717499</v>
      </c>
      <c r="E3300" s="211">
        <v>99.316982824559602</v>
      </c>
    </row>
    <row r="3301" spans="1:5" x14ac:dyDescent="0.25">
      <c r="A3301" s="8">
        <v>518</v>
      </c>
      <c r="B3301" s="8" t="s">
        <v>3039</v>
      </c>
      <c r="C3301" t="str">
        <f t="shared" si="51"/>
        <v>PMS-Pole518</v>
      </c>
      <c r="D3301" s="210">
        <v>3.1161339333871898</v>
      </c>
      <c r="E3301" s="211">
        <v>99.316095698480396</v>
      </c>
    </row>
    <row r="3302" spans="1:5" x14ac:dyDescent="0.25">
      <c r="A3302" s="8">
        <v>517</v>
      </c>
      <c r="B3302" s="8" t="s">
        <v>3039</v>
      </c>
      <c r="C3302" t="str">
        <f t="shared" si="51"/>
        <v>PMS-Pole517</v>
      </c>
      <c r="D3302" s="210">
        <v>3.1162256839367801</v>
      </c>
      <c r="E3302" s="211">
        <v>99.3150751990282</v>
      </c>
    </row>
    <row r="3303" spans="1:5" x14ac:dyDescent="0.25">
      <c r="A3303" s="8">
        <v>516</v>
      </c>
      <c r="B3303" s="8" t="s">
        <v>3039</v>
      </c>
      <c r="C3303" t="str">
        <f t="shared" si="51"/>
        <v>PMS-Pole516</v>
      </c>
      <c r="D3303" s="210">
        <v>3.1564437536127801</v>
      </c>
      <c r="E3303" s="211">
        <v>99.334510732283306</v>
      </c>
    </row>
    <row r="3304" spans="1:5" x14ac:dyDescent="0.25">
      <c r="A3304" s="8">
        <v>515</v>
      </c>
      <c r="B3304" s="8" t="s">
        <v>3039</v>
      </c>
      <c r="C3304" t="str">
        <f t="shared" si="51"/>
        <v>PMS-Pole515</v>
      </c>
      <c r="D3304" s="210">
        <v>3.1565992872866699</v>
      </c>
      <c r="E3304" s="211">
        <v>99.335194710325794</v>
      </c>
    </row>
    <row r="3305" spans="1:5" x14ac:dyDescent="0.25">
      <c r="A3305" s="8">
        <v>514</v>
      </c>
      <c r="B3305" s="8" t="s">
        <v>3039</v>
      </c>
      <c r="C3305" t="str">
        <f t="shared" si="51"/>
        <v>PMS-Pole514</v>
      </c>
      <c r="D3305" s="210">
        <v>3.15671090389757</v>
      </c>
      <c r="E3305" s="211">
        <v>99.335803233072497</v>
      </c>
    </row>
    <row r="3306" spans="1:5" x14ac:dyDescent="0.25">
      <c r="A3306" s="8">
        <v>513</v>
      </c>
      <c r="B3306" s="8" t="s">
        <v>3039</v>
      </c>
      <c r="C3306" t="str">
        <f t="shared" si="51"/>
        <v>PMS-Pole513</v>
      </c>
      <c r="D3306" s="210">
        <v>3.1576137125367301</v>
      </c>
      <c r="E3306" s="211">
        <v>99.3358190944966</v>
      </c>
    </row>
    <row r="3307" spans="1:5" x14ac:dyDescent="0.25">
      <c r="A3307" s="8">
        <v>512</v>
      </c>
      <c r="B3307" s="8" t="s">
        <v>3039</v>
      </c>
      <c r="C3307" t="str">
        <f t="shared" si="51"/>
        <v>PMS-Pole512</v>
      </c>
      <c r="D3307" s="210">
        <v>3.1580717030149001</v>
      </c>
      <c r="E3307" s="211">
        <v>99.335472206670801</v>
      </c>
    </row>
    <row r="3308" spans="1:5" x14ac:dyDescent="0.25">
      <c r="A3308" s="8">
        <v>511</v>
      </c>
      <c r="B3308" s="8" t="s">
        <v>3039</v>
      </c>
      <c r="C3308" t="str">
        <f t="shared" si="51"/>
        <v>PMS-Pole511</v>
      </c>
      <c r="D3308" s="210">
        <v>3.1585879672919002</v>
      </c>
      <c r="E3308" s="211">
        <v>99.335095819293102</v>
      </c>
    </row>
    <row r="3309" spans="1:5" x14ac:dyDescent="0.25">
      <c r="A3309" s="8">
        <v>510</v>
      </c>
      <c r="B3309" s="8" t="s">
        <v>3039</v>
      </c>
      <c r="C3309" t="str">
        <f t="shared" si="51"/>
        <v>PMS-Pole510</v>
      </c>
      <c r="D3309" s="210">
        <v>3.15918464730639</v>
      </c>
      <c r="E3309" s="211">
        <v>99.334596397590403</v>
      </c>
    </row>
    <row r="3310" spans="1:5" x14ac:dyDescent="0.25">
      <c r="A3310" s="8">
        <v>509</v>
      </c>
      <c r="B3310" s="8" t="s">
        <v>3039</v>
      </c>
      <c r="C3310" t="str">
        <f t="shared" si="51"/>
        <v>PMS-Pole509</v>
      </c>
      <c r="D3310" s="210">
        <v>3.1594583548705799</v>
      </c>
      <c r="E3310" s="211">
        <v>99.334369530325503</v>
      </c>
    </row>
    <row r="3311" spans="1:5" x14ac:dyDescent="0.25">
      <c r="A3311" s="8">
        <v>508</v>
      </c>
      <c r="B3311" s="8" t="s">
        <v>3039</v>
      </c>
      <c r="C3311" t="str">
        <f t="shared" si="51"/>
        <v>PMS-Pole508</v>
      </c>
      <c r="D3311" s="210">
        <v>3.15961273334069</v>
      </c>
      <c r="E3311" s="211">
        <v>99.3340620503499</v>
      </c>
    </row>
    <row r="3312" spans="1:5" x14ac:dyDescent="0.25">
      <c r="A3312" s="8">
        <v>507</v>
      </c>
      <c r="B3312" s="8" t="s">
        <v>3039</v>
      </c>
      <c r="C3312" t="str">
        <f t="shared" si="51"/>
        <v>PMS-Pole507</v>
      </c>
      <c r="D3312" s="210">
        <v>3.1597545426809801</v>
      </c>
      <c r="E3312" s="211">
        <v>99.333717927983798</v>
      </c>
    </row>
    <row r="3313" spans="1:5" x14ac:dyDescent="0.25">
      <c r="A3313" s="8">
        <v>506</v>
      </c>
      <c r="B3313" s="8" t="s">
        <v>3039</v>
      </c>
      <c r="C3313" t="str">
        <f t="shared" si="51"/>
        <v>PMS-Pole506</v>
      </c>
      <c r="D3313" s="210">
        <v>3.160675354316</v>
      </c>
      <c r="E3313" s="211">
        <v>99.333227034244601</v>
      </c>
    </row>
    <row r="3314" spans="1:5" x14ac:dyDescent="0.25">
      <c r="A3314" s="8">
        <v>505</v>
      </c>
      <c r="B3314" s="8" t="s">
        <v>3039</v>
      </c>
      <c r="C3314" t="str">
        <f t="shared" si="51"/>
        <v>PMS-Pole505</v>
      </c>
      <c r="D3314" s="210">
        <v>3.1607836249793202</v>
      </c>
      <c r="E3314" s="211">
        <v>99.332974000534406</v>
      </c>
    </row>
    <row r="3315" spans="1:5" x14ac:dyDescent="0.25">
      <c r="A3315" s="8">
        <v>504</v>
      </c>
      <c r="B3315" s="8" t="s">
        <v>3039</v>
      </c>
      <c r="C3315" t="str">
        <f t="shared" si="51"/>
        <v>PMS-Pole504</v>
      </c>
      <c r="D3315" s="210">
        <v>3.1606199100640899</v>
      </c>
      <c r="E3315" s="211">
        <v>99.332364700466002</v>
      </c>
    </row>
    <row r="3316" spans="1:5" x14ac:dyDescent="0.25">
      <c r="A3316" s="8">
        <v>503</v>
      </c>
      <c r="B3316" s="8" t="s">
        <v>3039</v>
      </c>
      <c r="C3316" t="str">
        <f t="shared" si="51"/>
        <v>PMS-Pole503</v>
      </c>
      <c r="D3316" s="210">
        <v>3.16049772131533</v>
      </c>
      <c r="E3316" s="211">
        <v>99.331931591385697</v>
      </c>
    </row>
    <row r="3317" spans="1:5" x14ac:dyDescent="0.25">
      <c r="A3317" s="8">
        <v>502</v>
      </c>
      <c r="B3317" s="8" t="s">
        <v>3039</v>
      </c>
      <c r="C3317" t="str">
        <f t="shared" si="51"/>
        <v>PMS-Pole502</v>
      </c>
      <c r="D3317" s="210">
        <v>3.1603405053224298</v>
      </c>
      <c r="E3317" s="211">
        <v>99.331496380026294</v>
      </c>
    </row>
    <row r="3318" spans="1:5" x14ac:dyDescent="0.25">
      <c r="A3318" s="8">
        <v>501</v>
      </c>
      <c r="B3318" s="8" t="s">
        <v>3039</v>
      </c>
      <c r="C3318" t="str">
        <f t="shared" si="51"/>
        <v>PMS-Pole501</v>
      </c>
      <c r="D3318" s="210">
        <v>3.16008184238737</v>
      </c>
      <c r="E3318" s="211">
        <v>99.3309369040918</v>
      </c>
    </row>
    <row r="3319" spans="1:5" x14ac:dyDescent="0.25">
      <c r="A3319" s="8">
        <v>500</v>
      </c>
      <c r="B3319" s="8" t="s">
        <v>3039</v>
      </c>
      <c r="C3319" t="str">
        <f t="shared" si="51"/>
        <v>PMS-Pole500</v>
      </c>
      <c r="D3319" s="210">
        <v>3.1598933442661798</v>
      </c>
      <c r="E3319" s="211">
        <v>99.330561010940301</v>
      </c>
    </row>
    <row r="3320" spans="1:5" x14ac:dyDescent="0.25">
      <c r="A3320" s="8">
        <v>499</v>
      </c>
      <c r="B3320" s="8" t="s">
        <v>3039</v>
      </c>
      <c r="C3320" t="str">
        <f t="shared" si="51"/>
        <v>PMS-Pole499</v>
      </c>
      <c r="D3320" s="210">
        <v>3.15965417744246</v>
      </c>
      <c r="E3320" s="211">
        <v>99.330111197327298</v>
      </c>
    </row>
    <row r="3321" spans="1:5" x14ac:dyDescent="0.25">
      <c r="A3321" s="8">
        <v>498</v>
      </c>
      <c r="B3321" s="8" t="s">
        <v>3039</v>
      </c>
      <c r="C3321" t="str">
        <f t="shared" si="51"/>
        <v>PMS-Pole498</v>
      </c>
      <c r="D3321" s="210">
        <v>3.1594300720000201</v>
      </c>
      <c r="E3321" s="211">
        <v>99.329723624330597</v>
      </c>
    </row>
    <row r="3322" spans="1:5" x14ac:dyDescent="0.25">
      <c r="A3322" s="8">
        <v>497</v>
      </c>
      <c r="B3322" s="8" t="s">
        <v>3039</v>
      </c>
      <c r="C3322" t="str">
        <f t="shared" si="51"/>
        <v>PMS-Pole497</v>
      </c>
      <c r="D3322" s="210">
        <v>3.1591844414778198</v>
      </c>
      <c r="E3322" s="211">
        <v>99.32926641908</v>
      </c>
    </row>
    <row r="3323" spans="1:5" x14ac:dyDescent="0.25">
      <c r="A3323" s="8">
        <v>496</v>
      </c>
      <c r="B3323" s="8" t="s">
        <v>3039</v>
      </c>
      <c r="C3323" t="str">
        <f t="shared" si="51"/>
        <v>PMS-Pole496</v>
      </c>
      <c r="D3323" s="210">
        <v>3.15895630720525</v>
      </c>
      <c r="E3323" s="211">
        <v>99.328833485819999</v>
      </c>
    </row>
    <row r="3324" spans="1:5" x14ac:dyDescent="0.25">
      <c r="A3324" s="8">
        <v>495</v>
      </c>
      <c r="B3324" s="8" t="s">
        <v>3039</v>
      </c>
      <c r="C3324" t="str">
        <f t="shared" si="51"/>
        <v>PMS-Pole495</v>
      </c>
      <c r="D3324" s="210">
        <v>3.1587043302621001</v>
      </c>
      <c r="E3324" s="211">
        <v>99.328389282985597</v>
      </c>
    </row>
    <row r="3325" spans="1:5" x14ac:dyDescent="0.25">
      <c r="A3325" s="8">
        <v>494</v>
      </c>
      <c r="B3325" s="8" t="s">
        <v>3039</v>
      </c>
      <c r="C3325" t="str">
        <f t="shared" si="51"/>
        <v>PMS-Pole494</v>
      </c>
      <c r="D3325" s="210">
        <v>3.15846096491099</v>
      </c>
      <c r="E3325" s="211">
        <v>99.327982301562002</v>
      </c>
    </row>
    <row r="3326" spans="1:5" x14ac:dyDescent="0.25">
      <c r="A3326" s="8">
        <v>493</v>
      </c>
      <c r="B3326" s="8" t="s">
        <v>3039</v>
      </c>
      <c r="C3326" t="str">
        <f t="shared" si="51"/>
        <v>PMS-Pole493</v>
      </c>
      <c r="D3326" s="210">
        <v>3.1582607377114198</v>
      </c>
      <c r="E3326" s="211">
        <v>99.327641419773997</v>
      </c>
    </row>
    <row r="3327" spans="1:5" x14ac:dyDescent="0.25">
      <c r="A3327" s="8">
        <v>492</v>
      </c>
      <c r="B3327" s="8" t="s">
        <v>3039</v>
      </c>
      <c r="C3327" t="str">
        <f t="shared" si="51"/>
        <v>PMS-Pole492</v>
      </c>
      <c r="D3327" s="210">
        <v>3.158066546978</v>
      </c>
      <c r="E3327" s="211">
        <v>99.327297513066796</v>
      </c>
    </row>
    <row r="3328" spans="1:5" x14ac:dyDescent="0.25">
      <c r="A3328" s="8">
        <v>491</v>
      </c>
      <c r="B3328" s="8" t="s">
        <v>3039</v>
      </c>
      <c r="C3328" t="str">
        <f t="shared" si="51"/>
        <v>PMS-Pole491</v>
      </c>
      <c r="D3328" s="210">
        <v>3.1580558969349402</v>
      </c>
      <c r="E3328" s="211">
        <v>99.327163395150507</v>
      </c>
    </row>
    <row r="3329" spans="1:5" x14ac:dyDescent="0.25">
      <c r="A3329" s="8">
        <v>490</v>
      </c>
      <c r="B3329" s="8" t="s">
        <v>3039</v>
      </c>
      <c r="C3329" t="str">
        <f t="shared" si="51"/>
        <v>PMS-Pole490</v>
      </c>
      <c r="D3329" s="210">
        <v>3.1580557452143099</v>
      </c>
      <c r="E3329" s="211">
        <v>99.326775202820698</v>
      </c>
    </row>
    <row r="3330" spans="1:5" x14ac:dyDescent="0.25">
      <c r="A3330" s="8">
        <v>489</v>
      </c>
      <c r="B3330" s="8" t="s">
        <v>3039</v>
      </c>
      <c r="C3330" t="str">
        <f t="shared" ref="C3330:C3393" si="52">B3330 &amp; "-Pole" &amp; A3330</f>
        <v>PMS-Pole489</v>
      </c>
      <c r="D3330" s="210">
        <v>3.1580567186883499</v>
      </c>
      <c r="E3330" s="211">
        <v>99.326394861785104</v>
      </c>
    </row>
    <row r="3331" spans="1:5" x14ac:dyDescent="0.25">
      <c r="A3331" s="8">
        <v>488</v>
      </c>
      <c r="B3331" s="8" t="s">
        <v>3039</v>
      </c>
      <c r="C3331" t="str">
        <f t="shared" si="52"/>
        <v>PMS-Pole488</v>
      </c>
      <c r="D3331" s="210">
        <v>3.1580662218081099</v>
      </c>
      <c r="E3331" s="211">
        <v>99.325930993567894</v>
      </c>
    </row>
    <row r="3332" spans="1:5" x14ac:dyDescent="0.25">
      <c r="A3332" s="8">
        <v>487</v>
      </c>
      <c r="B3332" s="8" t="s">
        <v>3039</v>
      </c>
      <c r="C3332" t="str">
        <f t="shared" si="52"/>
        <v>PMS-Pole487</v>
      </c>
      <c r="D3332" s="210">
        <v>3.15807113564105</v>
      </c>
      <c r="E3332" s="211">
        <v>99.325495749560503</v>
      </c>
    </row>
    <row r="3333" spans="1:5" x14ac:dyDescent="0.25">
      <c r="A3333" s="8">
        <v>486</v>
      </c>
      <c r="B3333" s="8" t="s">
        <v>3039</v>
      </c>
      <c r="C3333" t="str">
        <f t="shared" si="52"/>
        <v>PMS-Pole486</v>
      </c>
      <c r="D3333" s="210">
        <v>3.1579981558844601</v>
      </c>
      <c r="E3333" s="211">
        <v>99.325100259493098</v>
      </c>
    </row>
    <row r="3334" spans="1:5" x14ac:dyDescent="0.25">
      <c r="A3334" s="8">
        <v>485</v>
      </c>
      <c r="B3334" s="8" t="s">
        <v>3039</v>
      </c>
      <c r="C3334" t="str">
        <f t="shared" si="52"/>
        <v>PMS-Pole485</v>
      </c>
      <c r="D3334" s="210">
        <v>3.1578487755200499</v>
      </c>
      <c r="E3334" s="211">
        <v>99.3248137252465</v>
      </c>
    </row>
    <row r="3335" spans="1:5" x14ac:dyDescent="0.25">
      <c r="A3335" s="8">
        <v>484</v>
      </c>
      <c r="B3335" s="8" t="s">
        <v>3039</v>
      </c>
      <c r="C3335" t="str">
        <f t="shared" si="52"/>
        <v>PMS-Pole484</v>
      </c>
      <c r="D3335" s="210">
        <v>3.15752625528454</v>
      </c>
      <c r="E3335" s="211">
        <v>99.324543997557001</v>
      </c>
    </row>
    <row r="3336" spans="1:5" x14ac:dyDescent="0.25">
      <c r="A3336" s="8">
        <v>483</v>
      </c>
      <c r="B3336" s="8" t="s">
        <v>3039</v>
      </c>
      <c r="C3336" t="str">
        <f t="shared" si="52"/>
        <v>PMS-Pole483</v>
      </c>
      <c r="D3336" s="210">
        <v>3.1625872310352201</v>
      </c>
      <c r="E3336" s="211">
        <v>99.326646711620796</v>
      </c>
    </row>
    <row r="3337" spans="1:5" x14ac:dyDescent="0.25">
      <c r="A3337" s="8">
        <v>482</v>
      </c>
      <c r="B3337" s="8" t="s">
        <v>3039</v>
      </c>
      <c r="C3337" t="str">
        <f t="shared" si="52"/>
        <v>PMS-Pole482</v>
      </c>
      <c r="D3337" s="210">
        <v>3.1620055607431099</v>
      </c>
      <c r="E3337" s="211">
        <v>99.326765365304794</v>
      </c>
    </row>
    <row r="3338" spans="1:5" x14ac:dyDescent="0.25">
      <c r="A3338" s="8">
        <v>481</v>
      </c>
      <c r="B3338" s="8" t="s">
        <v>3039</v>
      </c>
      <c r="C3338" t="str">
        <f t="shared" si="52"/>
        <v>PMS-Pole481</v>
      </c>
      <c r="D3338" s="210">
        <v>3.1574011299558902</v>
      </c>
      <c r="E3338" s="211">
        <v>99.302225433431303</v>
      </c>
    </row>
    <row r="3339" spans="1:5" x14ac:dyDescent="0.25">
      <c r="A3339" s="8">
        <v>480</v>
      </c>
      <c r="B3339" s="8" t="s">
        <v>3039</v>
      </c>
      <c r="C3339" t="str">
        <f t="shared" si="52"/>
        <v>PMS-Pole480</v>
      </c>
      <c r="D3339" s="210">
        <v>3.15704289540616</v>
      </c>
      <c r="E3339" s="211">
        <v>99.303532051376607</v>
      </c>
    </row>
    <row r="3340" spans="1:5" x14ac:dyDescent="0.25">
      <c r="A3340" s="8">
        <v>479</v>
      </c>
      <c r="B3340" s="8" t="s">
        <v>3039</v>
      </c>
      <c r="C3340" t="str">
        <f t="shared" si="52"/>
        <v>PMS-Pole479</v>
      </c>
      <c r="D3340" s="210">
        <v>3.1565565302209202</v>
      </c>
      <c r="E3340" s="211">
        <v>99.305254992118904</v>
      </c>
    </row>
    <row r="3341" spans="1:5" x14ac:dyDescent="0.25">
      <c r="A3341" s="8">
        <v>478</v>
      </c>
      <c r="B3341" s="8" t="s">
        <v>3039</v>
      </c>
      <c r="C3341" t="str">
        <f t="shared" si="52"/>
        <v>PMS-Pole478</v>
      </c>
      <c r="D3341" s="210">
        <v>3.1563606389671399</v>
      </c>
      <c r="E3341" s="211">
        <v>99.305842816248003</v>
      </c>
    </row>
    <row r="3342" spans="1:5" x14ac:dyDescent="0.25">
      <c r="A3342" s="8">
        <v>477</v>
      </c>
      <c r="B3342" s="8" t="s">
        <v>3039</v>
      </c>
      <c r="C3342" t="str">
        <f t="shared" si="52"/>
        <v>PMS-Pole477</v>
      </c>
      <c r="D3342" s="210">
        <v>3.1561742617942801</v>
      </c>
      <c r="E3342" s="211">
        <v>99.306769876344902</v>
      </c>
    </row>
    <row r="3343" spans="1:5" x14ac:dyDescent="0.25">
      <c r="A3343" s="8">
        <v>476</v>
      </c>
      <c r="B3343" s="8" t="s">
        <v>3039</v>
      </c>
      <c r="C3343" t="str">
        <f t="shared" si="52"/>
        <v>PMS-Pole476</v>
      </c>
      <c r="D3343" s="210">
        <v>3.1559212599722799</v>
      </c>
      <c r="E3343" s="211">
        <v>99.307533256451904</v>
      </c>
    </row>
    <row r="3344" spans="1:5" x14ac:dyDescent="0.25">
      <c r="A3344" s="8">
        <v>475</v>
      </c>
      <c r="B3344" s="8" t="s">
        <v>3039</v>
      </c>
      <c r="C3344" t="str">
        <f t="shared" si="52"/>
        <v>PMS-Pole475</v>
      </c>
      <c r="D3344" s="210">
        <v>3.1556592832602299</v>
      </c>
      <c r="E3344" s="211">
        <v>99.308521430323495</v>
      </c>
    </row>
    <row r="3345" spans="1:5" x14ac:dyDescent="0.25">
      <c r="A3345" s="8">
        <v>474</v>
      </c>
      <c r="B3345" s="8" t="s">
        <v>3039</v>
      </c>
      <c r="C3345" t="str">
        <f t="shared" si="52"/>
        <v>PMS-Pole474</v>
      </c>
      <c r="D3345" s="210">
        <v>3.1555648632153401</v>
      </c>
      <c r="E3345" s="211">
        <v>99.309044134853295</v>
      </c>
    </row>
    <row r="3346" spans="1:5" x14ac:dyDescent="0.25">
      <c r="A3346" s="8">
        <v>473</v>
      </c>
      <c r="B3346" s="8" t="s">
        <v>3039</v>
      </c>
      <c r="C3346" t="str">
        <f t="shared" si="52"/>
        <v>PMS-Pole473</v>
      </c>
      <c r="D3346" s="210">
        <v>3.1555780708881498</v>
      </c>
      <c r="E3346" s="211">
        <v>99.309495131617794</v>
      </c>
    </row>
    <row r="3347" spans="1:5" x14ac:dyDescent="0.25">
      <c r="A3347" s="8">
        <v>472</v>
      </c>
      <c r="B3347" s="8" t="s">
        <v>3039</v>
      </c>
      <c r="C3347" t="str">
        <f t="shared" si="52"/>
        <v>PMS-Pole472</v>
      </c>
      <c r="D3347" s="210">
        <v>3.15565749777556</v>
      </c>
      <c r="E3347" s="211">
        <v>99.310307080921405</v>
      </c>
    </row>
    <row r="3348" spans="1:5" x14ac:dyDescent="0.25">
      <c r="A3348" s="8">
        <v>471</v>
      </c>
      <c r="B3348" s="8" t="s">
        <v>3039</v>
      </c>
      <c r="C3348" t="str">
        <f t="shared" si="52"/>
        <v>PMS-Pole471</v>
      </c>
      <c r="D3348" s="210">
        <v>3.1557020043624902</v>
      </c>
      <c r="E3348" s="211">
        <v>99.310931414291602</v>
      </c>
    </row>
    <row r="3349" spans="1:5" x14ac:dyDescent="0.25">
      <c r="A3349" s="8">
        <v>470</v>
      </c>
      <c r="B3349" s="8" t="s">
        <v>3039</v>
      </c>
      <c r="C3349" t="str">
        <f t="shared" si="52"/>
        <v>PMS-Pole470</v>
      </c>
      <c r="D3349" s="210">
        <v>3.1557760745465302</v>
      </c>
      <c r="E3349" s="211">
        <v>99.311822284616895</v>
      </c>
    </row>
    <row r="3350" spans="1:5" x14ac:dyDescent="0.25">
      <c r="A3350" s="8">
        <v>469</v>
      </c>
      <c r="B3350" s="8" t="s">
        <v>3039</v>
      </c>
      <c r="C3350" t="str">
        <f t="shared" si="52"/>
        <v>PMS-Pole469</v>
      </c>
      <c r="D3350" s="210">
        <v>3.1558325189751302</v>
      </c>
      <c r="E3350" s="211">
        <v>99.312610407931601</v>
      </c>
    </row>
    <row r="3351" spans="1:5" x14ac:dyDescent="0.25">
      <c r="A3351" s="8">
        <v>468</v>
      </c>
      <c r="B3351" s="8" t="s">
        <v>3039</v>
      </c>
      <c r="C3351" t="str">
        <f t="shared" si="52"/>
        <v>PMS-Pole468</v>
      </c>
      <c r="D3351" s="210">
        <v>3.15587038910571</v>
      </c>
      <c r="E3351" s="211">
        <v>99.313114912280795</v>
      </c>
    </row>
    <row r="3352" spans="1:5" x14ac:dyDescent="0.25">
      <c r="A3352" s="8">
        <v>467</v>
      </c>
      <c r="B3352" s="8" t="s">
        <v>3039</v>
      </c>
      <c r="C3352" t="str">
        <f t="shared" si="52"/>
        <v>PMS-Pole467</v>
      </c>
      <c r="D3352" s="210">
        <v>3.15592023501691</v>
      </c>
      <c r="E3352" s="211">
        <v>99.3137772609346</v>
      </c>
    </row>
    <row r="3353" spans="1:5" x14ac:dyDescent="0.25">
      <c r="A3353" s="8">
        <v>466</v>
      </c>
      <c r="B3353" s="8" t="s">
        <v>3039</v>
      </c>
      <c r="C3353" t="str">
        <f t="shared" si="52"/>
        <v>PMS-Pole466</v>
      </c>
      <c r="D3353" s="210">
        <v>3.1625284247016601</v>
      </c>
      <c r="E3353" s="211">
        <v>99.318731108000904</v>
      </c>
    </row>
    <row r="3354" spans="1:5" x14ac:dyDescent="0.25">
      <c r="A3354" s="8">
        <v>465</v>
      </c>
      <c r="B3354" s="8" t="s">
        <v>3039</v>
      </c>
      <c r="C3354" t="str">
        <f t="shared" si="52"/>
        <v>PMS-Pole465</v>
      </c>
      <c r="D3354" s="210">
        <v>3.1614262073972399</v>
      </c>
      <c r="E3354" s="211">
        <v>99.318764271808504</v>
      </c>
    </row>
    <row r="3355" spans="1:5" x14ac:dyDescent="0.25">
      <c r="A3355" s="8">
        <v>464</v>
      </c>
      <c r="B3355" s="8" t="s">
        <v>3039</v>
      </c>
      <c r="C3355" t="str">
        <f t="shared" si="52"/>
        <v>PMS-Pole464</v>
      </c>
      <c r="D3355" s="210">
        <v>3.1609621998342399</v>
      </c>
      <c r="E3355" s="211">
        <v>99.318751802232399</v>
      </c>
    </row>
    <row r="3356" spans="1:5" x14ac:dyDescent="0.25">
      <c r="A3356" s="8">
        <v>463</v>
      </c>
      <c r="B3356" s="8" t="s">
        <v>3039</v>
      </c>
      <c r="C3356" t="str">
        <f t="shared" si="52"/>
        <v>PMS-Pole463</v>
      </c>
      <c r="D3356" s="210">
        <v>3.16010374448638</v>
      </c>
      <c r="E3356" s="211">
        <v>99.318744747712699</v>
      </c>
    </row>
    <row r="3357" spans="1:5" x14ac:dyDescent="0.25">
      <c r="A3357" s="8">
        <v>462</v>
      </c>
      <c r="B3357" s="8" t="s">
        <v>3039</v>
      </c>
      <c r="C3357" t="str">
        <f t="shared" si="52"/>
        <v>PMS-Pole462</v>
      </c>
      <c r="D3357" s="210">
        <v>3.1592017065949198</v>
      </c>
      <c r="E3357" s="211">
        <v>99.318738863254794</v>
      </c>
    </row>
    <row r="3358" spans="1:5" x14ac:dyDescent="0.25">
      <c r="A3358" s="8">
        <v>461</v>
      </c>
      <c r="B3358" s="8" t="s">
        <v>3039</v>
      </c>
      <c r="C3358" t="str">
        <f t="shared" si="52"/>
        <v>PMS-Pole461</v>
      </c>
      <c r="D3358" s="210">
        <v>3.1579788701434599</v>
      </c>
      <c r="E3358" s="211">
        <v>99.318727166898796</v>
      </c>
    </row>
    <row r="3359" spans="1:5" x14ac:dyDescent="0.25">
      <c r="A3359" s="8">
        <v>460</v>
      </c>
      <c r="B3359" s="8" t="s">
        <v>3039</v>
      </c>
      <c r="C3359" t="str">
        <f t="shared" si="52"/>
        <v>PMS-Pole460</v>
      </c>
      <c r="D3359" s="210">
        <v>3.1570070958806302</v>
      </c>
      <c r="E3359" s="211">
        <v>99.318742069854395</v>
      </c>
    </row>
    <row r="3360" spans="1:5" x14ac:dyDescent="0.25">
      <c r="A3360" s="8">
        <v>459</v>
      </c>
      <c r="B3360" s="8" t="s">
        <v>3039</v>
      </c>
      <c r="C3360" t="str">
        <f t="shared" si="52"/>
        <v>PMS-Pole459</v>
      </c>
      <c r="D3360" s="210">
        <v>3.1505002837920899</v>
      </c>
      <c r="E3360" s="211">
        <v>99.323104928871004</v>
      </c>
    </row>
    <row r="3361" spans="1:5" x14ac:dyDescent="0.25">
      <c r="A3361" s="8">
        <v>458</v>
      </c>
      <c r="B3361" s="8" t="s">
        <v>3039</v>
      </c>
      <c r="C3361" t="str">
        <f t="shared" si="52"/>
        <v>PMS-Pole458</v>
      </c>
      <c r="D3361" s="210">
        <v>3.15128150355436</v>
      </c>
      <c r="E3361" s="211">
        <v>99.323476390678707</v>
      </c>
    </row>
    <row r="3362" spans="1:5" x14ac:dyDescent="0.25">
      <c r="A3362" s="8">
        <v>457</v>
      </c>
      <c r="B3362" s="8" t="s">
        <v>3039</v>
      </c>
      <c r="C3362" t="str">
        <f t="shared" si="52"/>
        <v>PMS-Pole457</v>
      </c>
      <c r="D3362" s="210">
        <v>3.1520269465363802</v>
      </c>
      <c r="E3362" s="211">
        <v>99.323784998392895</v>
      </c>
    </row>
    <row r="3363" spans="1:5" x14ac:dyDescent="0.25">
      <c r="A3363" s="8">
        <v>456</v>
      </c>
      <c r="B3363" s="8" t="s">
        <v>3039</v>
      </c>
      <c r="C3363" t="str">
        <f t="shared" si="52"/>
        <v>PMS-Pole456</v>
      </c>
      <c r="D3363" s="210">
        <v>3.1527601357543502</v>
      </c>
      <c r="E3363" s="211">
        <v>99.324136377670001</v>
      </c>
    </row>
    <row r="3364" spans="1:5" x14ac:dyDescent="0.25">
      <c r="A3364" s="8">
        <v>455</v>
      </c>
      <c r="B3364" s="8" t="s">
        <v>3039</v>
      </c>
      <c r="C3364" t="str">
        <f t="shared" si="52"/>
        <v>PMS-Pole455</v>
      </c>
      <c r="D3364" s="210">
        <v>3.1535936495402699</v>
      </c>
      <c r="E3364" s="211">
        <v>99.324454316447998</v>
      </c>
    </row>
    <row r="3365" spans="1:5" x14ac:dyDescent="0.25">
      <c r="A3365" s="8">
        <v>454</v>
      </c>
      <c r="B3365" s="8" t="s">
        <v>3039</v>
      </c>
      <c r="C3365" t="str">
        <f t="shared" si="52"/>
        <v>PMS-Pole454</v>
      </c>
      <c r="D3365" s="210">
        <v>3.1547192735068101</v>
      </c>
      <c r="E3365" s="211">
        <v>99.324497067684504</v>
      </c>
    </row>
    <row r="3366" spans="1:5" x14ac:dyDescent="0.25">
      <c r="A3366" s="8">
        <v>453</v>
      </c>
      <c r="B3366" s="8" t="s">
        <v>3039</v>
      </c>
      <c r="C3366" t="str">
        <f t="shared" si="52"/>
        <v>PMS-Pole453</v>
      </c>
      <c r="D3366" s="210">
        <v>3.1553108077975498</v>
      </c>
      <c r="E3366" s="211">
        <v>99.324518797054594</v>
      </c>
    </row>
    <row r="3367" spans="1:5" x14ac:dyDescent="0.25">
      <c r="A3367" s="8">
        <v>452</v>
      </c>
      <c r="B3367" s="8" t="s">
        <v>3039</v>
      </c>
      <c r="C3367" t="str">
        <f t="shared" si="52"/>
        <v>PMS-Pole452</v>
      </c>
      <c r="D3367" s="210">
        <v>3.1566630590450599</v>
      </c>
      <c r="E3367" s="211">
        <v>99.324530667409505</v>
      </c>
    </row>
    <row r="3368" spans="1:5" x14ac:dyDescent="0.25">
      <c r="A3368" s="8">
        <v>451</v>
      </c>
      <c r="B3368" s="8" t="s">
        <v>3039</v>
      </c>
      <c r="C3368" t="str">
        <f t="shared" si="52"/>
        <v>PMS-Pole451</v>
      </c>
      <c r="D3368" s="210">
        <v>3.1105595374460102</v>
      </c>
      <c r="E3368" s="211">
        <v>99.297245595400298</v>
      </c>
    </row>
    <row r="3369" spans="1:5" x14ac:dyDescent="0.25">
      <c r="A3369" s="8">
        <v>450</v>
      </c>
      <c r="B3369" s="8" t="s">
        <v>3039</v>
      </c>
      <c r="C3369" t="str">
        <f t="shared" si="52"/>
        <v>PMS-Pole450</v>
      </c>
      <c r="D3369" s="210">
        <v>3.1104724232194698</v>
      </c>
      <c r="E3369" s="211">
        <v>99.297757532207299</v>
      </c>
    </row>
    <row r="3370" spans="1:5" x14ac:dyDescent="0.25">
      <c r="A3370" s="8">
        <v>449</v>
      </c>
      <c r="B3370" s="8" t="s">
        <v>3039</v>
      </c>
      <c r="C3370" t="str">
        <f t="shared" si="52"/>
        <v>PMS-Pole449</v>
      </c>
      <c r="D3370" s="210">
        <v>3.1103947358237898</v>
      </c>
      <c r="E3370" s="211">
        <v>99.298407909714101</v>
      </c>
    </row>
    <row r="3371" spans="1:5" x14ac:dyDescent="0.25">
      <c r="A3371" s="8">
        <v>448</v>
      </c>
      <c r="B3371" s="8" t="s">
        <v>3039</v>
      </c>
      <c r="C3371" t="str">
        <f t="shared" si="52"/>
        <v>PMS-Pole448</v>
      </c>
      <c r="D3371" s="210">
        <v>3.11028072652176</v>
      </c>
      <c r="E3371" s="211">
        <v>99.299091502040298</v>
      </c>
    </row>
    <row r="3372" spans="1:5" x14ac:dyDescent="0.25">
      <c r="A3372" s="8">
        <v>447</v>
      </c>
      <c r="B3372" s="8" t="s">
        <v>3039</v>
      </c>
      <c r="C3372" t="str">
        <f t="shared" si="52"/>
        <v>PMS-Pole447</v>
      </c>
      <c r="D3372" s="210">
        <v>3.1102197907006399</v>
      </c>
      <c r="E3372" s="211">
        <v>99.299809481145601</v>
      </c>
    </row>
    <row r="3373" spans="1:5" x14ac:dyDescent="0.25">
      <c r="A3373" s="8">
        <v>446</v>
      </c>
      <c r="B3373" s="8" t="s">
        <v>3039</v>
      </c>
      <c r="C3373" t="str">
        <f t="shared" si="52"/>
        <v>PMS-Pole446</v>
      </c>
      <c r="D3373" s="210">
        <v>3.11013962880362</v>
      </c>
      <c r="E3373" s="211">
        <v>99.300581272532696</v>
      </c>
    </row>
    <row r="3374" spans="1:5" x14ac:dyDescent="0.25">
      <c r="A3374" s="8">
        <v>445</v>
      </c>
      <c r="B3374" s="8" t="s">
        <v>3039</v>
      </c>
      <c r="C3374" t="str">
        <f t="shared" si="52"/>
        <v>PMS-Pole445</v>
      </c>
      <c r="D3374" s="210">
        <v>3.11006339687501</v>
      </c>
      <c r="E3374" s="211">
        <v>99.301313197468005</v>
      </c>
    </row>
    <row r="3375" spans="1:5" x14ac:dyDescent="0.25">
      <c r="A3375" s="8">
        <v>444</v>
      </c>
      <c r="B3375" s="8" t="s">
        <v>3039</v>
      </c>
      <c r="C3375" t="str">
        <f t="shared" si="52"/>
        <v>PMS-Pole444</v>
      </c>
      <c r="D3375" s="210">
        <v>3.10990072959068</v>
      </c>
      <c r="E3375" s="211">
        <v>99.301882955165496</v>
      </c>
    </row>
    <row r="3376" spans="1:5" x14ac:dyDescent="0.25">
      <c r="A3376" s="8">
        <v>443</v>
      </c>
      <c r="B3376" s="8" t="s">
        <v>3039</v>
      </c>
      <c r="C3376" t="str">
        <f t="shared" si="52"/>
        <v>PMS-Pole443</v>
      </c>
      <c r="D3376" s="210">
        <v>3.1096934728977801</v>
      </c>
      <c r="E3376" s="211">
        <v>99.302671008664902</v>
      </c>
    </row>
    <row r="3377" spans="1:5" x14ac:dyDescent="0.25">
      <c r="A3377" s="8">
        <v>442</v>
      </c>
      <c r="B3377" s="8" t="s">
        <v>3039</v>
      </c>
      <c r="C3377" t="str">
        <f t="shared" si="52"/>
        <v>PMS-Pole442</v>
      </c>
      <c r="D3377" s="210">
        <v>3.1095674519807499</v>
      </c>
      <c r="E3377" s="211">
        <v>99.303234837698099</v>
      </c>
    </row>
    <row r="3378" spans="1:5" x14ac:dyDescent="0.25">
      <c r="A3378" s="8">
        <v>441</v>
      </c>
      <c r="B3378" s="8" t="s">
        <v>3039</v>
      </c>
      <c r="C3378" t="str">
        <f t="shared" si="52"/>
        <v>PMS-Pole441</v>
      </c>
      <c r="D3378" s="210">
        <v>3.1091681863409999</v>
      </c>
      <c r="E3378" s="211">
        <v>99.303895813010698</v>
      </c>
    </row>
    <row r="3379" spans="1:5" x14ac:dyDescent="0.25">
      <c r="A3379" s="8">
        <v>440</v>
      </c>
      <c r="B3379" s="8" t="s">
        <v>3039</v>
      </c>
      <c r="C3379" t="str">
        <f t="shared" si="52"/>
        <v>PMS-Pole440</v>
      </c>
      <c r="D3379" s="210">
        <v>3.1088708102114899</v>
      </c>
      <c r="E3379" s="211">
        <v>99.304382609197802</v>
      </c>
    </row>
    <row r="3380" spans="1:5" x14ac:dyDescent="0.25">
      <c r="A3380" s="8">
        <v>439</v>
      </c>
      <c r="B3380" s="8" t="s">
        <v>3039</v>
      </c>
      <c r="C3380" t="str">
        <f t="shared" si="52"/>
        <v>PMS-Pole439</v>
      </c>
      <c r="D3380" s="210">
        <v>3.10851730842331</v>
      </c>
      <c r="E3380" s="211">
        <v>99.304923202411402</v>
      </c>
    </row>
    <row r="3381" spans="1:5" x14ac:dyDescent="0.25">
      <c r="A3381" s="8">
        <v>438</v>
      </c>
      <c r="B3381" s="8" t="s">
        <v>3039</v>
      </c>
      <c r="C3381" t="str">
        <f t="shared" si="52"/>
        <v>PMS-Pole438</v>
      </c>
      <c r="D3381" s="210">
        <v>3.1082038922901898</v>
      </c>
      <c r="E3381" s="211">
        <v>99.305401002263196</v>
      </c>
    </row>
    <row r="3382" spans="1:5" x14ac:dyDescent="0.25">
      <c r="A3382" s="8">
        <v>437</v>
      </c>
      <c r="B3382" s="8" t="s">
        <v>3039</v>
      </c>
      <c r="C3382" t="str">
        <f t="shared" si="52"/>
        <v>PMS-Pole437</v>
      </c>
      <c r="D3382" s="210">
        <v>3.1078915925074599</v>
      </c>
      <c r="E3382" s="211">
        <v>99.305875390927099</v>
      </c>
    </row>
    <row r="3383" spans="1:5" x14ac:dyDescent="0.25">
      <c r="A3383" s="8">
        <v>436</v>
      </c>
      <c r="B3383" s="8" t="s">
        <v>3039</v>
      </c>
      <c r="C3383" t="str">
        <f t="shared" si="52"/>
        <v>PMS-Pole436</v>
      </c>
      <c r="D3383" s="210">
        <v>3.1075213794610002</v>
      </c>
      <c r="E3383" s="211">
        <v>99.306421727757495</v>
      </c>
    </row>
    <row r="3384" spans="1:5" x14ac:dyDescent="0.25">
      <c r="A3384" s="8">
        <v>435</v>
      </c>
      <c r="B3384" s="8" t="s">
        <v>3039</v>
      </c>
      <c r="C3384" t="str">
        <f t="shared" si="52"/>
        <v>PMS-Pole435</v>
      </c>
      <c r="D3384" s="210">
        <v>3.1071710793730398</v>
      </c>
      <c r="E3384" s="211">
        <v>99.306937960234194</v>
      </c>
    </row>
    <row r="3385" spans="1:5" x14ac:dyDescent="0.25">
      <c r="A3385" s="8">
        <v>434</v>
      </c>
      <c r="B3385" s="8" t="s">
        <v>3039</v>
      </c>
      <c r="C3385" t="str">
        <f t="shared" si="52"/>
        <v>PMS-Pole434</v>
      </c>
      <c r="D3385" s="210">
        <v>3.1067515818354101</v>
      </c>
      <c r="E3385" s="211">
        <v>99.307591911169695</v>
      </c>
    </row>
    <row r="3386" spans="1:5" x14ac:dyDescent="0.25">
      <c r="A3386" s="8">
        <v>433</v>
      </c>
      <c r="B3386" s="8" t="s">
        <v>3039</v>
      </c>
      <c r="C3386" t="str">
        <f t="shared" si="52"/>
        <v>PMS-Pole433</v>
      </c>
      <c r="D3386" s="210">
        <v>3.10638346366393</v>
      </c>
      <c r="E3386" s="211">
        <v>99.308182291238396</v>
      </c>
    </row>
    <row r="3387" spans="1:5" x14ac:dyDescent="0.25">
      <c r="A3387" s="8">
        <v>432</v>
      </c>
      <c r="B3387" s="8" t="s">
        <v>3039</v>
      </c>
      <c r="C3387" t="str">
        <f t="shared" si="52"/>
        <v>PMS-Pole432</v>
      </c>
      <c r="D3387" s="210">
        <v>3.1060529707559499</v>
      </c>
      <c r="E3387" s="211">
        <v>99.308696663730203</v>
      </c>
    </row>
    <row r="3388" spans="1:5" x14ac:dyDescent="0.25">
      <c r="A3388" s="8">
        <v>431</v>
      </c>
      <c r="B3388" s="8" t="s">
        <v>3039</v>
      </c>
      <c r="C3388" t="str">
        <f t="shared" si="52"/>
        <v>PMS-Pole431</v>
      </c>
      <c r="D3388" s="210">
        <v>3.10564917684454</v>
      </c>
      <c r="E3388" s="211">
        <v>99.309331234183006</v>
      </c>
    </row>
    <row r="3389" spans="1:5" x14ac:dyDescent="0.25">
      <c r="A3389" s="8">
        <v>430</v>
      </c>
      <c r="B3389" s="8" t="s">
        <v>3039</v>
      </c>
      <c r="C3389" t="str">
        <f t="shared" si="52"/>
        <v>PMS-Pole430</v>
      </c>
      <c r="D3389" s="210">
        <v>3.1355524732917401</v>
      </c>
      <c r="E3389" s="211">
        <v>99.307144238847201</v>
      </c>
    </row>
    <row r="3390" spans="1:5" x14ac:dyDescent="0.25">
      <c r="A3390" s="8">
        <v>429</v>
      </c>
      <c r="B3390" s="8" t="s">
        <v>3039</v>
      </c>
      <c r="C3390" t="str">
        <f t="shared" si="52"/>
        <v>PMS-Pole429</v>
      </c>
      <c r="D3390" s="210">
        <v>3.1356041641679</v>
      </c>
      <c r="E3390" s="211">
        <v>99.307511521206195</v>
      </c>
    </row>
    <row r="3391" spans="1:5" x14ac:dyDescent="0.25">
      <c r="A3391" s="8">
        <v>428</v>
      </c>
      <c r="B3391" s="8" t="s">
        <v>3039</v>
      </c>
      <c r="C3391" t="str">
        <f t="shared" si="52"/>
        <v>PMS-Pole428</v>
      </c>
      <c r="D3391" s="210">
        <v>3.13562355456525</v>
      </c>
      <c r="E3391" s="211">
        <v>99.307950806497999</v>
      </c>
    </row>
    <row r="3392" spans="1:5" x14ac:dyDescent="0.25">
      <c r="A3392" s="8">
        <v>427</v>
      </c>
      <c r="B3392" s="8" t="s">
        <v>3039</v>
      </c>
      <c r="C3392" t="str">
        <f t="shared" si="52"/>
        <v>PMS-Pole427</v>
      </c>
      <c r="D3392" s="210">
        <v>3.1356562539297799</v>
      </c>
      <c r="E3392" s="211">
        <v>99.308304522840302</v>
      </c>
    </row>
    <row r="3393" spans="1:5" x14ac:dyDescent="0.25">
      <c r="A3393" s="8">
        <v>426</v>
      </c>
      <c r="B3393" s="8" t="s">
        <v>3039</v>
      </c>
      <c r="C3393" t="str">
        <f t="shared" si="52"/>
        <v>PMS-Pole426</v>
      </c>
      <c r="D3393" s="210">
        <v>3.13567552620668</v>
      </c>
      <c r="E3393" s="211">
        <v>99.308701333163995</v>
      </c>
    </row>
    <row r="3394" spans="1:5" x14ac:dyDescent="0.25">
      <c r="A3394" s="8">
        <v>425</v>
      </c>
      <c r="B3394" s="8" t="s">
        <v>3039</v>
      </c>
      <c r="C3394" t="str">
        <f t="shared" ref="C3394:C3457" si="53">B3394 &amp; "-Pole" &amp; A3394</f>
        <v>PMS-Pole425</v>
      </c>
      <c r="D3394" s="210">
        <v>3.1356988740940199</v>
      </c>
      <c r="E3394" s="211">
        <v>99.309128927056804</v>
      </c>
    </row>
    <row r="3395" spans="1:5" x14ac:dyDescent="0.25">
      <c r="A3395" s="8">
        <v>424</v>
      </c>
      <c r="B3395" s="8" t="s">
        <v>3039</v>
      </c>
      <c r="C3395" t="str">
        <f t="shared" si="53"/>
        <v>PMS-Pole424</v>
      </c>
      <c r="D3395" s="210">
        <v>3.1357373422206001</v>
      </c>
      <c r="E3395" s="211">
        <v>99.309751167560606</v>
      </c>
    </row>
    <row r="3396" spans="1:5" x14ac:dyDescent="0.25">
      <c r="A3396" s="8">
        <v>423</v>
      </c>
      <c r="B3396" s="8" t="s">
        <v>3039</v>
      </c>
      <c r="C3396" t="str">
        <f t="shared" si="53"/>
        <v>PMS-Pole423</v>
      </c>
      <c r="D3396" s="210">
        <v>3.1357634761436599</v>
      </c>
      <c r="E3396" s="211">
        <v>99.310176808213598</v>
      </c>
    </row>
    <row r="3397" spans="1:5" x14ac:dyDescent="0.25">
      <c r="A3397" s="8">
        <v>422</v>
      </c>
      <c r="B3397" s="8" t="s">
        <v>3039</v>
      </c>
      <c r="C3397" t="str">
        <f t="shared" si="53"/>
        <v>PMS-Pole422</v>
      </c>
      <c r="D3397" s="210">
        <v>3.13579829606681</v>
      </c>
      <c r="E3397" s="211">
        <v>99.310690482030097</v>
      </c>
    </row>
    <row r="3398" spans="1:5" x14ac:dyDescent="0.25">
      <c r="A3398" s="8">
        <v>421</v>
      </c>
      <c r="B3398" s="8" t="s">
        <v>3039</v>
      </c>
      <c r="C3398" t="str">
        <f t="shared" si="53"/>
        <v>PMS-Pole421</v>
      </c>
      <c r="D3398" s="210">
        <v>3.13582417305811</v>
      </c>
      <c r="E3398" s="211">
        <v>99.311229887804103</v>
      </c>
    </row>
    <row r="3399" spans="1:5" x14ac:dyDescent="0.25">
      <c r="A3399" s="8">
        <v>420</v>
      </c>
      <c r="B3399" s="8" t="s">
        <v>3039</v>
      </c>
      <c r="C3399" t="str">
        <f t="shared" si="53"/>
        <v>PMS-Pole420</v>
      </c>
      <c r="D3399" s="210">
        <v>3.1358732988009401</v>
      </c>
      <c r="E3399" s="211">
        <v>99.3118156270817</v>
      </c>
    </row>
    <row r="3400" spans="1:5" x14ac:dyDescent="0.25">
      <c r="A3400" s="8">
        <v>419</v>
      </c>
      <c r="B3400" s="8" t="s">
        <v>3039</v>
      </c>
      <c r="C3400" t="str">
        <f t="shared" si="53"/>
        <v>PMS-Pole419</v>
      </c>
      <c r="D3400" s="210">
        <v>3.1359030991932801</v>
      </c>
      <c r="E3400" s="211">
        <v>99.312245100462107</v>
      </c>
    </row>
    <row r="3401" spans="1:5" x14ac:dyDescent="0.25">
      <c r="A3401" s="8">
        <v>418</v>
      </c>
      <c r="B3401" s="8" t="s">
        <v>3039</v>
      </c>
      <c r="C3401" t="str">
        <f t="shared" si="53"/>
        <v>PMS-Pole418</v>
      </c>
      <c r="D3401" s="210">
        <v>3.1359114009878901</v>
      </c>
      <c r="E3401" s="211">
        <v>99.312717570582095</v>
      </c>
    </row>
    <row r="3402" spans="1:5" x14ac:dyDescent="0.25">
      <c r="A3402" s="8">
        <v>417</v>
      </c>
      <c r="B3402" s="8" t="s">
        <v>3039</v>
      </c>
      <c r="C3402" t="str">
        <f t="shared" si="53"/>
        <v>PMS-Pole417</v>
      </c>
      <c r="D3402" s="210">
        <v>3.135966149003</v>
      </c>
      <c r="E3402" s="211">
        <v>99.313241094979304</v>
      </c>
    </row>
    <row r="3403" spans="1:5" x14ac:dyDescent="0.25">
      <c r="A3403" s="8">
        <v>416</v>
      </c>
      <c r="B3403" s="8" t="s">
        <v>3039</v>
      </c>
      <c r="C3403" t="str">
        <f t="shared" si="53"/>
        <v>PMS-Pole416</v>
      </c>
      <c r="D3403" s="210">
        <v>3.1359814782156499</v>
      </c>
      <c r="E3403" s="211">
        <v>99.313796203663102</v>
      </c>
    </row>
    <row r="3404" spans="1:5" x14ac:dyDescent="0.25">
      <c r="A3404" s="8">
        <v>415</v>
      </c>
      <c r="B3404" s="8" t="s">
        <v>3039</v>
      </c>
      <c r="C3404" t="str">
        <f t="shared" si="53"/>
        <v>PMS-Pole415</v>
      </c>
      <c r="D3404" s="210">
        <v>3.13603284569523</v>
      </c>
      <c r="E3404" s="211">
        <v>99.314165240621094</v>
      </c>
    </row>
    <row r="3405" spans="1:5" x14ac:dyDescent="0.25">
      <c r="A3405" s="8">
        <v>414</v>
      </c>
      <c r="B3405" s="8" t="s">
        <v>3039</v>
      </c>
      <c r="C3405" t="str">
        <f t="shared" si="53"/>
        <v>PMS-Pole414</v>
      </c>
      <c r="D3405" s="210">
        <v>3.1359887504544699</v>
      </c>
      <c r="E3405" s="211">
        <v>99.314739282552296</v>
      </c>
    </row>
    <row r="3406" spans="1:5" x14ac:dyDescent="0.25">
      <c r="A3406" s="8">
        <v>413</v>
      </c>
      <c r="B3406" s="8" t="s">
        <v>3039</v>
      </c>
      <c r="C3406" t="str">
        <f t="shared" si="53"/>
        <v>PMS-Pole413</v>
      </c>
      <c r="D3406" s="210">
        <v>3.1360269770835498</v>
      </c>
      <c r="E3406" s="211">
        <v>99.315410833834306</v>
      </c>
    </row>
    <row r="3407" spans="1:5" x14ac:dyDescent="0.25">
      <c r="A3407" s="8">
        <v>412</v>
      </c>
      <c r="B3407" s="8" t="s">
        <v>3039</v>
      </c>
      <c r="C3407" t="str">
        <f t="shared" si="53"/>
        <v>PMS-Pole412</v>
      </c>
      <c r="D3407" s="210">
        <v>3.1360673679498401</v>
      </c>
      <c r="E3407" s="211">
        <v>99.316228856584601</v>
      </c>
    </row>
    <row r="3408" spans="1:5" x14ac:dyDescent="0.25">
      <c r="A3408" s="8">
        <v>411</v>
      </c>
      <c r="B3408" s="8" t="s">
        <v>3039</v>
      </c>
      <c r="C3408" t="str">
        <f t="shared" si="53"/>
        <v>PMS-Pole411</v>
      </c>
      <c r="D3408" s="210">
        <v>3.1361354966775798</v>
      </c>
      <c r="E3408" s="211">
        <v>99.3173648093439</v>
      </c>
    </row>
    <row r="3409" spans="1:5" x14ac:dyDescent="0.25">
      <c r="A3409" s="8">
        <v>410</v>
      </c>
      <c r="B3409" s="8" t="s">
        <v>3039</v>
      </c>
      <c r="C3409" t="str">
        <f t="shared" si="53"/>
        <v>PMS-Pole410</v>
      </c>
      <c r="D3409" s="210">
        <v>3.1362099852121101</v>
      </c>
      <c r="E3409" s="211">
        <v>99.318566528715905</v>
      </c>
    </row>
    <row r="3410" spans="1:5" x14ac:dyDescent="0.25">
      <c r="A3410" s="8">
        <v>409</v>
      </c>
      <c r="B3410" s="8" t="s">
        <v>3039</v>
      </c>
      <c r="C3410" t="str">
        <f t="shared" si="53"/>
        <v>PMS-Pole409</v>
      </c>
      <c r="D3410" s="210">
        <v>3.13624450319932</v>
      </c>
      <c r="E3410" s="211">
        <v>99.319327354302402</v>
      </c>
    </row>
    <row r="3411" spans="1:5" x14ac:dyDescent="0.25">
      <c r="A3411" s="8">
        <v>408</v>
      </c>
      <c r="B3411" s="8" t="s">
        <v>3039</v>
      </c>
      <c r="C3411" t="str">
        <f t="shared" si="53"/>
        <v>PMS-Pole408</v>
      </c>
      <c r="D3411" s="210">
        <v>3.13628213515041</v>
      </c>
      <c r="E3411" s="211">
        <v>99.320138128598998</v>
      </c>
    </row>
    <row r="3412" spans="1:5" x14ac:dyDescent="0.25">
      <c r="A3412" s="8">
        <v>407</v>
      </c>
      <c r="B3412" s="8" t="s">
        <v>3039</v>
      </c>
      <c r="C3412" t="str">
        <f t="shared" si="53"/>
        <v>PMS-Pole407</v>
      </c>
      <c r="D3412" s="210">
        <v>3.08835282975891</v>
      </c>
      <c r="E3412" s="211">
        <v>99.295953553230703</v>
      </c>
    </row>
    <row r="3413" spans="1:5" x14ac:dyDescent="0.25">
      <c r="A3413" s="8">
        <v>406</v>
      </c>
      <c r="B3413" s="8" t="s">
        <v>3039</v>
      </c>
      <c r="C3413" t="str">
        <f t="shared" si="53"/>
        <v>PMS-Pole406</v>
      </c>
      <c r="D3413" s="210">
        <v>3.0888299720969101</v>
      </c>
      <c r="E3413" s="211">
        <v>99.296480600509199</v>
      </c>
    </row>
    <row r="3414" spans="1:5" x14ac:dyDescent="0.25">
      <c r="A3414" s="8">
        <v>405</v>
      </c>
      <c r="B3414" s="8" t="s">
        <v>3039</v>
      </c>
      <c r="C3414" t="str">
        <f t="shared" si="53"/>
        <v>PMS-Pole405</v>
      </c>
      <c r="D3414" s="210">
        <v>3.0894395334537901</v>
      </c>
      <c r="E3414" s="211">
        <v>99.297025659138896</v>
      </c>
    </row>
    <row r="3415" spans="1:5" x14ac:dyDescent="0.25">
      <c r="A3415" s="8">
        <v>404</v>
      </c>
      <c r="B3415" s="8" t="s">
        <v>3039</v>
      </c>
      <c r="C3415" t="str">
        <f t="shared" si="53"/>
        <v>PMS-Pole404</v>
      </c>
      <c r="D3415" s="210">
        <v>3.0902136501158801</v>
      </c>
      <c r="E3415" s="211">
        <v>99.297777034301902</v>
      </c>
    </row>
    <row r="3416" spans="1:5" x14ac:dyDescent="0.25">
      <c r="A3416" s="8">
        <v>403</v>
      </c>
      <c r="B3416" s="8" t="s">
        <v>3039</v>
      </c>
      <c r="C3416" t="str">
        <f t="shared" si="53"/>
        <v>PMS-Pole403</v>
      </c>
      <c r="D3416" s="210">
        <v>3.0910712725420502</v>
      </c>
      <c r="E3416" s="211">
        <v>99.298535582914099</v>
      </c>
    </row>
    <row r="3417" spans="1:5" x14ac:dyDescent="0.25">
      <c r="A3417" s="8">
        <v>402</v>
      </c>
      <c r="B3417" s="8" t="s">
        <v>3039</v>
      </c>
      <c r="C3417" t="str">
        <f t="shared" si="53"/>
        <v>PMS-Pole402</v>
      </c>
      <c r="D3417" s="210">
        <v>3.09148674799098</v>
      </c>
      <c r="E3417" s="211">
        <v>99.298982065425093</v>
      </c>
    </row>
    <row r="3418" spans="1:5" x14ac:dyDescent="0.25">
      <c r="A3418" s="8">
        <v>401</v>
      </c>
      <c r="B3418" s="8" t="s">
        <v>3039</v>
      </c>
      <c r="C3418" t="str">
        <f t="shared" si="53"/>
        <v>PMS-Pole401</v>
      </c>
      <c r="D3418" s="210">
        <v>3.0923310675640798</v>
      </c>
      <c r="E3418" s="211">
        <v>99.299744277048802</v>
      </c>
    </row>
    <row r="3419" spans="1:5" x14ac:dyDescent="0.25">
      <c r="A3419" s="8">
        <v>400</v>
      </c>
      <c r="B3419" s="8" t="s">
        <v>3039</v>
      </c>
      <c r="C3419" t="str">
        <f t="shared" si="53"/>
        <v>PMS-Pole400</v>
      </c>
      <c r="D3419" s="210">
        <v>3.0928829186387601</v>
      </c>
      <c r="E3419" s="211">
        <v>99.300261634454401</v>
      </c>
    </row>
    <row r="3420" spans="1:5" x14ac:dyDescent="0.25">
      <c r="A3420" s="8">
        <v>399</v>
      </c>
      <c r="B3420" s="8" t="s">
        <v>3039</v>
      </c>
      <c r="C3420" t="str">
        <f t="shared" si="53"/>
        <v>PMS-Pole399</v>
      </c>
      <c r="D3420" s="210">
        <v>3.09378378778375</v>
      </c>
      <c r="E3420" s="211">
        <v>99.300955539514007</v>
      </c>
    </row>
    <row r="3421" spans="1:5" x14ac:dyDescent="0.25">
      <c r="A3421" s="8">
        <v>398</v>
      </c>
      <c r="B3421" s="8" t="s">
        <v>3039</v>
      </c>
      <c r="C3421" t="str">
        <f t="shared" si="53"/>
        <v>PMS-Pole398</v>
      </c>
      <c r="D3421" s="210">
        <v>3.0945952852803198</v>
      </c>
      <c r="E3421" s="211">
        <v>99.301623053256407</v>
      </c>
    </row>
    <row r="3422" spans="1:5" x14ac:dyDescent="0.25">
      <c r="A3422" s="8">
        <v>397</v>
      </c>
      <c r="B3422" s="8" t="s">
        <v>3039</v>
      </c>
      <c r="C3422" t="str">
        <f t="shared" si="53"/>
        <v>PMS-Pole397</v>
      </c>
      <c r="D3422" s="210">
        <v>3.0954434423634898</v>
      </c>
      <c r="E3422" s="211">
        <v>99.302262087344801</v>
      </c>
    </row>
    <row r="3423" spans="1:5" x14ac:dyDescent="0.25">
      <c r="A3423" s="8">
        <v>396</v>
      </c>
      <c r="B3423" s="8" t="s">
        <v>3039</v>
      </c>
      <c r="C3423" t="str">
        <f t="shared" si="53"/>
        <v>PMS-Pole396</v>
      </c>
      <c r="D3423" s="210">
        <v>3.09615127519218</v>
      </c>
      <c r="E3423" s="211">
        <v>99.302785473894403</v>
      </c>
    </row>
    <row r="3424" spans="1:5" x14ac:dyDescent="0.25">
      <c r="A3424" s="8">
        <v>395</v>
      </c>
      <c r="B3424" s="8" t="s">
        <v>3039</v>
      </c>
      <c r="C3424" t="str">
        <f t="shared" si="53"/>
        <v>PMS-Pole395</v>
      </c>
      <c r="D3424" s="210">
        <v>3.0971100458464198</v>
      </c>
      <c r="E3424" s="211">
        <v>99.303515496028396</v>
      </c>
    </row>
    <row r="3425" spans="1:5" x14ac:dyDescent="0.25">
      <c r="A3425" s="8">
        <v>394</v>
      </c>
      <c r="B3425" s="8" t="s">
        <v>3039</v>
      </c>
      <c r="C3425" t="str">
        <f t="shared" si="53"/>
        <v>PMS-Pole394</v>
      </c>
      <c r="D3425" s="210">
        <v>3.0979151757840899</v>
      </c>
      <c r="E3425" s="211">
        <v>99.304211008263295</v>
      </c>
    </row>
    <row r="3426" spans="1:5" x14ac:dyDescent="0.25">
      <c r="A3426" s="8">
        <v>393</v>
      </c>
      <c r="B3426" s="8" t="s">
        <v>3039</v>
      </c>
      <c r="C3426" t="str">
        <f t="shared" si="53"/>
        <v>PMS-Pole393</v>
      </c>
      <c r="D3426" s="210">
        <v>3.09908879163422</v>
      </c>
      <c r="E3426" s="211">
        <v>99.305120482049304</v>
      </c>
    </row>
    <row r="3427" spans="1:5" x14ac:dyDescent="0.25">
      <c r="A3427" s="8">
        <v>392</v>
      </c>
      <c r="B3427" s="8" t="s">
        <v>3039</v>
      </c>
      <c r="C3427" t="str">
        <f t="shared" si="53"/>
        <v>PMS-Pole392</v>
      </c>
      <c r="D3427" s="210">
        <v>3.1000175272480899</v>
      </c>
      <c r="E3427" s="211">
        <v>99.305889631578594</v>
      </c>
    </row>
    <row r="3428" spans="1:5" x14ac:dyDescent="0.25">
      <c r="A3428" s="8">
        <v>391</v>
      </c>
      <c r="B3428" s="8" t="s">
        <v>3039</v>
      </c>
      <c r="C3428" t="str">
        <f t="shared" si="53"/>
        <v>PMS-Pole391</v>
      </c>
      <c r="D3428" s="210">
        <v>3.10088733453181</v>
      </c>
      <c r="E3428" s="211">
        <v>99.306536595643294</v>
      </c>
    </row>
    <row r="3429" spans="1:5" x14ac:dyDescent="0.25">
      <c r="A3429" s="8">
        <v>390</v>
      </c>
      <c r="B3429" s="8" t="s">
        <v>3039</v>
      </c>
      <c r="C3429" t="str">
        <f t="shared" si="53"/>
        <v>PMS-Pole390</v>
      </c>
      <c r="D3429" s="210">
        <v>3.1017895833375402</v>
      </c>
      <c r="E3429" s="211">
        <v>99.307294103996298</v>
      </c>
    </row>
    <row r="3430" spans="1:5" x14ac:dyDescent="0.25">
      <c r="A3430" s="8">
        <v>389</v>
      </c>
      <c r="B3430" s="8" t="s">
        <v>3039</v>
      </c>
      <c r="C3430" t="str">
        <f t="shared" si="53"/>
        <v>PMS-Pole389</v>
      </c>
      <c r="D3430" s="210">
        <v>3.1026225399218599</v>
      </c>
      <c r="E3430" s="211">
        <v>99.307939753499895</v>
      </c>
    </row>
    <row r="3431" spans="1:5" x14ac:dyDescent="0.25">
      <c r="A3431" s="8">
        <v>388</v>
      </c>
      <c r="B3431" s="8" t="s">
        <v>3039</v>
      </c>
      <c r="C3431" t="str">
        <f t="shared" si="53"/>
        <v>PMS-Pole388</v>
      </c>
      <c r="D3431" s="210">
        <v>3.1033557587694398</v>
      </c>
      <c r="E3431" s="211">
        <v>99.308560093681706</v>
      </c>
    </row>
    <row r="3432" spans="1:5" x14ac:dyDescent="0.25">
      <c r="A3432" s="8">
        <v>387</v>
      </c>
      <c r="B3432" s="8" t="s">
        <v>3039</v>
      </c>
      <c r="C3432" t="str">
        <f t="shared" si="53"/>
        <v>PMS-Pole387</v>
      </c>
      <c r="D3432" s="210">
        <v>3.10432519212539</v>
      </c>
      <c r="E3432" s="211">
        <v>99.309193286160493</v>
      </c>
    </row>
    <row r="3433" spans="1:5" x14ac:dyDescent="0.25">
      <c r="A3433" s="8">
        <v>386</v>
      </c>
      <c r="B3433" s="8" t="s">
        <v>3039</v>
      </c>
      <c r="C3433" t="str">
        <f t="shared" si="53"/>
        <v>PMS-Pole386</v>
      </c>
      <c r="D3433" s="210">
        <v>3.10527091726629</v>
      </c>
      <c r="E3433" s="211">
        <v>99.309876562534697</v>
      </c>
    </row>
    <row r="3434" spans="1:5" x14ac:dyDescent="0.25">
      <c r="A3434" s="8">
        <v>385</v>
      </c>
      <c r="B3434" s="8" t="s">
        <v>3039</v>
      </c>
      <c r="C3434" t="str">
        <f t="shared" si="53"/>
        <v>PMS-Pole385</v>
      </c>
      <c r="D3434" s="210">
        <v>3.10656363043715</v>
      </c>
      <c r="E3434" s="211">
        <v>99.310740478114397</v>
      </c>
    </row>
    <row r="3435" spans="1:5" x14ac:dyDescent="0.25">
      <c r="A3435" s="8">
        <v>384</v>
      </c>
      <c r="B3435" s="8" t="s">
        <v>3039</v>
      </c>
      <c r="C3435" t="str">
        <f t="shared" si="53"/>
        <v>PMS-Pole384</v>
      </c>
      <c r="D3435" s="210">
        <v>3.1074923986666398</v>
      </c>
      <c r="E3435" s="211">
        <v>99.311518808791604</v>
      </c>
    </row>
    <row r="3436" spans="1:5" x14ac:dyDescent="0.25">
      <c r="A3436" s="8">
        <v>383</v>
      </c>
      <c r="B3436" s="8" t="s">
        <v>3039</v>
      </c>
      <c r="C3436" t="str">
        <f t="shared" si="53"/>
        <v>PMS-Pole383</v>
      </c>
      <c r="D3436" s="210">
        <v>3.1084168749511401</v>
      </c>
      <c r="E3436" s="211">
        <v>99.312155557964104</v>
      </c>
    </row>
    <row r="3437" spans="1:5" x14ac:dyDescent="0.25">
      <c r="A3437" s="8">
        <v>382</v>
      </c>
      <c r="B3437" s="8" t="s">
        <v>3039</v>
      </c>
      <c r="C3437" t="str">
        <f t="shared" si="53"/>
        <v>PMS-Pole382</v>
      </c>
      <c r="D3437" s="210">
        <v>3.1093210166499099</v>
      </c>
      <c r="E3437" s="211">
        <v>99.312630608793</v>
      </c>
    </row>
    <row r="3438" spans="1:5" x14ac:dyDescent="0.25">
      <c r="A3438" s="8">
        <v>381</v>
      </c>
      <c r="B3438" s="8" t="s">
        <v>3039</v>
      </c>
      <c r="C3438" t="str">
        <f t="shared" si="53"/>
        <v>PMS-Pole381</v>
      </c>
      <c r="D3438" s="210">
        <v>3.11021526448791</v>
      </c>
      <c r="E3438" s="211">
        <v>99.313188796348101</v>
      </c>
    </row>
    <row r="3439" spans="1:5" x14ac:dyDescent="0.25">
      <c r="A3439" s="8">
        <v>380</v>
      </c>
      <c r="B3439" s="8" t="s">
        <v>3039</v>
      </c>
      <c r="C3439" t="str">
        <f t="shared" si="53"/>
        <v>PMS-Pole380</v>
      </c>
      <c r="D3439" s="210">
        <v>3.1109654219046901</v>
      </c>
      <c r="E3439" s="211">
        <v>99.313480722247903</v>
      </c>
    </row>
    <row r="3440" spans="1:5" x14ac:dyDescent="0.25">
      <c r="A3440" s="8">
        <v>379</v>
      </c>
      <c r="B3440" s="8" t="s">
        <v>3039</v>
      </c>
      <c r="C3440" t="str">
        <f t="shared" si="53"/>
        <v>PMS-Pole379</v>
      </c>
      <c r="D3440" s="210">
        <v>3.11177573651001</v>
      </c>
      <c r="E3440" s="211">
        <v>99.3137148330961</v>
      </c>
    </row>
    <row r="3441" spans="1:5" x14ac:dyDescent="0.25">
      <c r="A3441" s="8">
        <v>378</v>
      </c>
      <c r="B3441" s="8" t="s">
        <v>3039</v>
      </c>
      <c r="C3441" t="str">
        <f t="shared" si="53"/>
        <v>PMS-Pole378</v>
      </c>
      <c r="D3441" s="210">
        <v>3.1130389382089199</v>
      </c>
      <c r="E3441" s="211">
        <v>99.314039229768795</v>
      </c>
    </row>
    <row r="3442" spans="1:5" x14ac:dyDescent="0.25">
      <c r="A3442" s="8">
        <v>377</v>
      </c>
      <c r="B3442" s="8" t="s">
        <v>3039</v>
      </c>
      <c r="C3442" t="str">
        <f t="shared" si="53"/>
        <v>PMS-Pole377</v>
      </c>
      <c r="D3442" s="210">
        <v>3.1145717343944899</v>
      </c>
      <c r="E3442" s="211">
        <v>99.314462902669902</v>
      </c>
    </row>
    <row r="3443" spans="1:5" x14ac:dyDescent="0.25">
      <c r="A3443" s="8">
        <v>376</v>
      </c>
      <c r="B3443" s="8" t="s">
        <v>3039</v>
      </c>
      <c r="C3443" t="str">
        <f t="shared" si="53"/>
        <v>PMS-Pole376</v>
      </c>
      <c r="D3443" s="210">
        <v>3.1154233700324099</v>
      </c>
      <c r="E3443" s="211">
        <v>99.314597785949999</v>
      </c>
    </row>
    <row r="3444" spans="1:5" x14ac:dyDescent="0.25">
      <c r="A3444" s="8">
        <v>375</v>
      </c>
      <c r="B3444" s="8" t="s">
        <v>3039</v>
      </c>
      <c r="C3444" t="str">
        <f t="shared" si="53"/>
        <v>PMS-Pole375</v>
      </c>
      <c r="D3444" s="210">
        <v>3.1162498419167499</v>
      </c>
      <c r="E3444" s="211">
        <v>99.314773705972996</v>
      </c>
    </row>
    <row r="3445" spans="1:5" x14ac:dyDescent="0.25">
      <c r="A3445" s="8">
        <v>374</v>
      </c>
      <c r="B3445" s="8" t="s">
        <v>3039</v>
      </c>
      <c r="C3445" t="str">
        <f t="shared" si="53"/>
        <v>PMS-Pole374</v>
      </c>
      <c r="D3445" s="210">
        <v>3.1178420217498699</v>
      </c>
      <c r="E3445" s="211">
        <v>99.315248156830506</v>
      </c>
    </row>
    <row r="3446" spans="1:5" x14ac:dyDescent="0.25">
      <c r="A3446" s="8">
        <v>373</v>
      </c>
      <c r="B3446" s="8" t="s">
        <v>3039</v>
      </c>
      <c r="C3446" t="str">
        <f t="shared" si="53"/>
        <v>PMS-Pole373</v>
      </c>
      <c r="D3446" s="210">
        <v>3.1187591962565699</v>
      </c>
      <c r="E3446" s="211">
        <v>99.315383459962703</v>
      </c>
    </row>
    <row r="3447" spans="1:5" x14ac:dyDescent="0.25">
      <c r="A3447" s="8">
        <v>372</v>
      </c>
      <c r="B3447" s="8" t="s">
        <v>3039</v>
      </c>
      <c r="C3447" t="str">
        <f t="shared" si="53"/>
        <v>PMS-Pole372</v>
      </c>
      <c r="D3447" s="210">
        <v>3.1200385823830099</v>
      </c>
      <c r="E3447" s="211">
        <v>99.3157332579014</v>
      </c>
    </row>
    <row r="3448" spans="1:5" x14ac:dyDescent="0.25">
      <c r="A3448" s="8">
        <v>371</v>
      </c>
      <c r="B3448" s="8" t="s">
        <v>3039</v>
      </c>
      <c r="C3448" t="str">
        <f t="shared" si="53"/>
        <v>PMS-Pole371</v>
      </c>
      <c r="D3448" s="210">
        <v>3.1213203776438299</v>
      </c>
      <c r="E3448" s="211">
        <v>99.316122273892304</v>
      </c>
    </row>
    <row r="3449" spans="1:5" x14ac:dyDescent="0.25">
      <c r="A3449" s="8">
        <v>370</v>
      </c>
      <c r="B3449" s="8" t="s">
        <v>3039</v>
      </c>
      <c r="C3449" t="str">
        <f t="shared" si="53"/>
        <v>PMS-Pole370</v>
      </c>
      <c r="D3449" s="210">
        <v>3.1221591936076099</v>
      </c>
      <c r="E3449" s="211">
        <v>99.316464038708204</v>
      </c>
    </row>
    <row r="3450" spans="1:5" x14ac:dyDescent="0.25">
      <c r="A3450" s="8">
        <v>369</v>
      </c>
      <c r="B3450" s="8" t="s">
        <v>3039</v>
      </c>
      <c r="C3450" t="str">
        <f t="shared" si="53"/>
        <v>PMS-Pole369</v>
      </c>
      <c r="D3450" s="210">
        <v>3.12306107919441</v>
      </c>
      <c r="E3450" s="211">
        <v>99.316758479002203</v>
      </c>
    </row>
    <row r="3451" spans="1:5" x14ac:dyDescent="0.25">
      <c r="A3451" s="8">
        <v>368</v>
      </c>
      <c r="B3451" s="8" t="s">
        <v>3039</v>
      </c>
      <c r="C3451" t="str">
        <f t="shared" si="53"/>
        <v>PMS-Pole368</v>
      </c>
      <c r="D3451" s="210">
        <v>3.1242861911658899</v>
      </c>
      <c r="E3451" s="211">
        <v>99.317128170489198</v>
      </c>
    </row>
    <row r="3452" spans="1:5" x14ac:dyDescent="0.25">
      <c r="A3452" s="8">
        <v>367</v>
      </c>
      <c r="B3452" s="8" t="s">
        <v>3039</v>
      </c>
      <c r="C3452" t="str">
        <f t="shared" si="53"/>
        <v>PMS-Pole367</v>
      </c>
      <c r="D3452" s="210">
        <v>3.12577589532096</v>
      </c>
      <c r="E3452" s="211">
        <v>99.317593292135498</v>
      </c>
    </row>
    <row r="3453" spans="1:5" x14ac:dyDescent="0.25">
      <c r="A3453" s="8">
        <v>366</v>
      </c>
      <c r="B3453" s="8" t="s">
        <v>3039</v>
      </c>
      <c r="C3453" t="str">
        <f t="shared" si="53"/>
        <v>PMS-Pole366</v>
      </c>
      <c r="D3453" s="210">
        <v>3.1265317823420302</v>
      </c>
      <c r="E3453" s="211">
        <v>99.317788260373604</v>
      </c>
    </row>
    <row r="3454" spans="1:5" x14ac:dyDescent="0.25">
      <c r="A3454" s="8">
        <v>365</v>
      </c>
      <c r="B3454" s="8" t="s">
        <v>3039</v>
      </c>
      <c r="C3454" t="str">
        <f t="shared" si="53"/>
        <v>PMS-Pole365</v>
      </c>
      <c r="D3454" s="210">
        <v>3.1274329009380302</v>
      </c>
      <c r="E3454" s="211">
        <v>99.318021689910793</v>
      </c>
    </row>
    <row r="3455" spans="1:5" x14ac:dyDescent="0.25">
      <c r="A3455" s="8">
        <v>364</v>
      </c>
      <c r="B3455" s="8" t="s">
        <v>3039</v>
      </c>
      <c r="C3455" t="str">
        <f t="shared" si="53"/>
        <v>PMS-Pole364</v>
      </c>
      <c r="D3455" s="210">
        <v>3.1282415539203599</v>
      </c>
      <c r="E3455" s="211">
        <v>99.318253243226593</v>
      </c>
    </row>
    <row r="3456" spans="1:5" x14ac:dyDescent="0.25">
      <c r="A3456" s="8">
        <v>363</v>
      </c>
      <c r="B3456" s="8" t="s">
        <v>3039</v>
      </c>
      <c r="C3456" t="str">
        <f t="shared" si="53"/>
        <v>PMS-Pole363</v>
      </c>
      <c r="D3456" s="210">
        <v>3.1291824720499002</v>
      </c>
      <c r="E3456" s="211">
        <v>99.318481339199806</v>
      </c>
    </row>
    <row r="3457" spans="1:5" x14ac:dyDescent="0.25">
      <c r="A3457" s="8">
        <v>362</v>
      </c>
      <c r="B3457" s="8" t="s">
        <v>3039</v>
      </c>
      <c r="C3457" t="str">
        <f t="shared" si="53"/>
        <v>PMS-Pole362</v>
      </c>
      <c r="D3457" s="210">
        <v>3.1301092295132298</v>
      </c>
      <c r="E3457" s="211">
        <v>99.3187219060258</v>
      </c>
    </row>
    <row r="3458" spans="1:5" x14ac:dyDescent="0.25">
      <c r="A3458" s="8">
        <v>361</v>
      </c>
      <c r="B3458" s="8" t="s">
        <v>3039</v>
      </c>
      <c r="C3458" t="str">
        <f t="shared" ref="C3458:C3521" si="54">B3458 &amp; "-Pole" &amp; A3458</f>
        <v>PMS-Pole361</v>
      </c>
      <c r="D3458" s="210">
        <v>3.1309940598460999</v>
      </c>
      <c r="E3458" s="211">
        <v>99.318935404910604</v>
      </c>
    </row>
    <row r="3459" spans="1:5" x14ac:dyDescent="0.25">
      <c r="A3459" s="8">
        <v>360</v>
      </c>
      <c r="B3459" s="8" t="s">
        <v>3039</v>
      </c>
      <c r="C3459" t="str">
        <f t="shared" si="54"/>
        <v>PMS-Pole360</v>
      </c>
      <c r="D3459" s="210">
        <v>3.1317681904654902</v>
      </c>
      <c r="E3459" s="211">
        <v>99.319164412594603</v>
      </c>
    </row>
    <row r="3460" spans="1:5" x14ac:dyDescent="0.25">
      <c r="A3460" s="8">
        <v>359</v>
      </c>
      <c r="B3460" s="8" t="s">
        <v>3039</v>
      </c>
      <c r="C3460" t="str">
        <f t="shared" si="54"/>
        <v>PMS-Pole359</v>
      </c>
      <c r="D3460" s="210">
        <v>3.1326648147632601</v>
      </c>
      <c r="E3460" s="211">
        <v>99.319396183642795</v>
      </c>
    </row>
    <row r="3461" spans="1:5" x14ac:dyDescent="0.25">
      <c r="A3461" s="8">
        <v>358</v>
      </c>
      <c r="B3461" s="8" t="s">
        <v>3039</v>
      </c>
      <c r="C3461" t="str">
        <f t="shared" si="54"/>
        <v>PMS-Pole358</v>
      </c>
      <c r="D3461" s="210">
        <v>3.1339598360599799</v>
      </c>
      <c r="E3461" s="211">
        <v>99.319794122975395</v>
      </c>
    </row>
    <row r="3462" spans="1:5" x14ac:dyDescent="0.25">
      <c r="A3462" s="8">
        <v>357</v>
      </c>
      <c r="B3462" s="8" t="s">
        <v>3039</v>
      </c>
      <c r="C3462" t="str">
        <f t="shared" si="54"/>
        <v>PMS-Pole357</v>
      </c>
      <c r="D3462" s="210">
        <v>3.1347718061525902</v>
      </c>
      <c r="E3462" s="211">
        <v>99.319958561050697</v>
      </c>
    </row>
    <row r="3463" spans="1:5" x14ac:dyDescent="0.25">
      <c r="A3463" s="8">
        <v>356</v>
      </c>
      <c r="B3463" s="8" t="s">
        <v>3039</v>
      </c>
      <c r="C3463" t="str">
        <f t="shared" si="54"/>
        <v>PMS-Pole356</v>
      </c>
      <c r="D3463" s="210">
        <v>3.13577328797613</v>
      </c>
      <c r="E3463" s="211">
        <v>99.320193209777003</v>
      </c>
    </row>
    <row r="3464" spans="1:5" x14ac:dyDescent="0.25">
      <c r="A3464" s="8">
        <v>355</v>
      </c>
      <c r="B3464" s="8" t="s">
        <v>3039</v>
      </c>
      <c r="C3464" t="str">
        <f t="shared" si="54"/>
        <v>PMS-Pole355</v>
      </c>
      <c r="D3464" s="210">
        <v>3.13665630466391</v>
      </c>
      <c r="E3464" s="211">
        <v>99.320386151882303</v>
      </c>
    </row>
    <row r="3465" spans="1:5" x14ac:dyDescent="0.25">
      <c r="A3465" s="8">
        <v>354</v>
      </c>
      <c r="B3465" s="8" t="s">
        <v>3039</v>
      </c>
      <c r="C3465" t="str">
        <f t="shared" si="54"/>
        <v>PMS-Pole354</v>
      </c>
      <c r="D3465" s="210">
        <v>3.1374127404674299</v>
      </c>
      <c r="E3465" s="211">
        <v>99.320509433630406</v>
      </c>
    </row>
    <row r="3466" spans="1:5" x14ac:dyDescent="0.25">
      <c r="A3466" s="8">
        <v>353</v>
      </c>
      <c r="B3466" s="8" t="s">
        <v>3039</v>
      </c>
      <c r="C3466" t="str">
        <f t="shared" si="54"/>
        <v>PMS-Pole353</v>
      </c>
      <c r="D3466" s="210">
        <v>3.1381238404089902</v>
      </c>
      <c r="E3466" s="211">
        <v>99.320649625440495</v>
      </c>
    </row>
    <row r="3467" spans="1:5" x14ac:dyDescent="0.25">
      <c r="A3467" s="8">
        <v>352</v>
      </c>
      <c r="B3467" s="8" t="s">
        <v>3039</v>
      </c>
      <c r="C3467" t="str">
        <f t="shared" si="54"/>
        <v>PMS-Pole352</v>
      </c>
      <c r="D3467" s="210">
        <v>3.13903917935176</v>
      </c>
      <c r="E3467" s="211">
        <v>99.3208124526749</v>
      </c>
    </row>
    <row r="3468" spans="1:5" x14ac:dyDescent="0.25">
      <c r="A3468" s="8">
        <v>351</v>
      </c>
      <c r="B3468" s="8" t="s">
        <v>3039</v>
      </c>
      <c r="C3468" t="str">
        <f t="shared" si="54"/>
        <v>PMS-Pole351</v>
      </c>
      <c r="D3468" s="210">
        <v>3.13960730101148</v>
      </c>
      <c r="E3468" s="211">
        <v>99.320911475470595</v>
      </c>
    </row>
    <row r="3469" spans="1:5" x14ac:dyDescent="0.25">
      <c r="A3469" s="8">
        <v>350</v>
      </c>
      <c r="B3469" s="8" t="s">
        <v>3039</v>
      </c>
      <c r="C3469" t="str">
        <f t="shared" si="54"/>
        <v>PMS-Pole350</v>
      </c>
      <c r="D3469" s="210">
        <v>3.1401644874803201</v>
      </c>
      <c r="E3469" s="211">
        <v>99.320963543484893</v>
      </c>
    </row>
    <row r="3470" spans="1:5" x14ac:dyDescent="0.25">
      <c r="A3470" s="8">
        <v>349</v>
      </c>
      <c r="B3470" s="8" t="s">
        <v>3039</v>
      </c>
      <c r="C3470" t="str">
        <f t="shared" si="54"/>
        <v>PMS-Pole349</v>
      </c>
      <c r="D3470" s="210">
        <v>3.1409311674099598</v>
      </c>
      <c r="E3470" s="211">
        <v>99.321139547332294</v>
      </c>
    </row>
    <row r="3471" spans="1:5" x14ac:dyDescent="0.25">
      <c r="A3471" s="8">
        <v>348</v>
      </c>
      <c r="B3471" s="8" t="s">
        <v>3039</v>
      </c>
      <c r="C3471" t="str">
        <f t="shared" si="54"/>
        <v>PMS-Pole348</v>
      </c>
      <c r="D3471" s="210">
        <v>3.1415907743978302</v>
      </c>
      <c r="E3471" s="211">
        <v>99.321265803534203</v>
      </c>
    </row>
    <row r="3472" spans="1:5" x14ac:dyDescent="0.25">
      <c r="A3472" s="8">
        <v>347</v>
      </c>
      <c r="B3472" s="8" t="s">
        <v>3039</v>
      </c>
      <c r="C3472" t="str">
        <f t="shared" si="54"/>
        <v>PMS-Pole347</v>
      </c>
      <c r="D3472" s="210">
        <v>3.1421890332064999</v>
      </c>
      <c r="E3472" s="211">
        <v>99.3213689682579</v>
      </c>
    </row>
    <row r="3473" spans="1:5" x14ac:dyDescent="0.25">
      <c r="A3473" s="8">
        <v>346</v>
      </c>
      <c r="B3473" s="8" t="s">
        <v>3039</v>
      </c>
      <c r="C3473" t="str">
        <f t="shared" si="54"/>
        <v>PMS-Pole346</v>
      </c>
      <c r="D3473" s="210">
        <v>3.1423787978578499</v>
      </c>
      <c r="E3473" s="211">
        <v>99.320879286870195</v>
      </c>
    </row>
    <row r="3474" spans="1:5" x14ac:dyDescent="0.25">
      <c r="A3474" s="8">
        <v>345</v>
      </c>
      <c r="B3474" s="8" t="s">
        <v>3039</v>
      </c>
      <c r="C3474" t="str">
        <f t="shared" si="54"/>
        <v>PMS-Pole345</v>
      </c>
      <c r="D3474" s="210">
        <v>3.1424613344501702</v>
      </c>
      <c r="E3474" s="211">
        <v>99.320664439433301</v>
      </c>
    </row>
    <row r="3475" spans="1:5" x14ac:dyDescent="0.25">
      <c r="A3475" s="8">
        <v>344</v>
      </c>
      <c r="B3475" s="8" t="s">
        <v>3039</v>
      </c>
      <c r="C3475" t="str">
        <f t="shared" si="54"/>
        <v>PMS-Pole344</v>
      </c>
      <c r="D3475" s="210">
        <v>3.14260706076875</v>
      </c>
      <c r="E3475" s="211">
        <v>99.320529528205796</v>
      </c>
    </row>
    <row r="3476" spans="1:5" x14ac:dyDescent="0.25">
      <c r="A3476" s="8">
        <v>343</v>
      </c>
      <c r="B3476" s="8" t="s">
        <v>3039</v>
      </c>
      <c r="C3476" t="str">
        <f t="shared" si="54"/>
        <v>PMS-Pole343</v>
      </c>
      <c r="D3476" s="210">
        <v>3.1431149529398899</v>
      </c>
      <c r="E3476" s="211">
        <v>99.3201923019719</v>
      </c>
    </row>
    <row r="3477" spans="1:5" x14ac:dyDescent="0.25">
      <c r="A3477" s="8">
        <v>342</v>
      </c>
      <c r="B3477" s="8" t="s">
        <v>3039</v>
      </c>
      <c r="C3477" t="str">
        <f t="shared" si="54"/>
        <v>PMS-Pole342</v>
      </c>
      <c r="D3477" s="210">
        <v>3.1437040420462301</v>
      </c>
      <c r="E3477" s="211">
        <v>99.319825587193293</v>
      </c>
    </row>
    <row r="3478" spans="1:5" x14ac:dyDescent="0.25">
      <c r="A3478" s="8">
        <v>341</v>
      </c>
      <c r="B3478" s="8" t="s">
        <v>3039</v>
      </c>
      <c r="C3478" t="str">
        <f t="shared" si="54"/>
        <v>PMS-Pole341</v>
      </c>
      <c r="D3478" s="210">
        <v>3.1443656427733799</v>
      </c>
      <c r="E3478" s="211">
        <v>99.319404809042695</v>
      </c>
    </row>
    <row r="3479" spans="1:5" x14ac:dyDescent="0.25">
      <c r="A3479" s="8">
        <v>340</v>
      </c>
      <c r="B3479" s="8" t="s">
        <v>3039</v>
      </c>
      <c r="C3479" t="str">
        <f t="shared" si="54"/>
        <v>PMS-Pole340</v>
      </c>
      <c r="D3479" s="210">
        <v>3.1449386714734202</v>
      </c>
      <c r="E3479" s="211">
        <v>99.319055211126297</v>
      </c>
    </row>
    <row r="3480" spans="1:5" x14ac:dyDescent="0.25">
      <c r="A3480" s="8">
        <v>339</v>
      </c>
      <c r="B3480" s="8" t="s">
        <v>3039</v>
      </c>
      <c r="C3480" t="str">
        <f t="shared" si="54"/>
        <v>PMS-Pole339</v>
      </c>
      <c r="D3480" s="210">
        <v>3.1453765241586402</v>
      </c>
      <c r="E3480" s="211">
        <v>99.318785136948506</v>
      </c>
    </row>
    <row r="3481" spans="1:5" x14ac:dyDescent="0.25">
      <c r="A3481" s="8">
        <v>338</v>
      </c>
      <c r="B3481" s="8" t="s">
        <v>3039</v>
      </c>
      <c r="C3481" t="str">
        <f t="shared" si="54"/>
        <v>PMS-Pole338</v>
      </c>
      <c r="D3481" s="210">
        <v>3.1459781203247701</v>
      </c>
      <c r="E3481" s="211">
        <v>99.318390825410603</v>
      </c>
    </row>
    <row r="3482" spans="1:5" x14ac:dyDescent="0.25">
      <c r="A3482" s="8">
        <v>337</v>
      </c>
      <c r="B3482" s="8" t="s">
        <v>3039</v>
      </c>
      <c r="C3482" t="str">
        <f t="shared" si="54"/>
        <v>PMS-Pole337</v>
      </c>
      <c r="D3482" s="210">
        <v>3.14680168428547</v>
      </c>
      <c r="E3482" s="211">
        <v>99.317911786575195</v>
      </c>
    </row>
    <row r="3483" spans="1:5" x14ac:dyDescent="0.25">
      <c r="A3483" s="8">
        <v>336</v>
      </c>
      <c r="B3483" s="8" t="s">
        <v>3039</v>
      </c>
      <c r="C3483" t="str">
        <f t="shared" si="54"/>
        <v>PMS-Pole336</v>
      </c>
      <c r="D3483" s="210">
        <v>3.14750280196919</v>
      </c>
      <c r="E3483" s="211">
        <v>99.317519858229105</v>
      </c>
    </row>
    <row r="3484" spans="1:5" x14ac:dyDescent="0.25">
      <c r="A3484" s="8">
        <v>335</v>
      </c>
      <c r="B3484" s="8" t="s">
        <v>3039</v>
      </c>
      <c r="C3484" t="str">
        <f t="shared" si="54"/>
        <v>PMS-Pole335</v>
      </c>
      <c r="D3484" s="210">
        <v>3.1481550592910001</v>
      </c>
      <c r="E3484" s="211">
        <v>99.317123267815404</v>
      </c>
    </row>
    <row r="3485" spans="1:5" x14ac:dyDescent="0.25">
      <c r="A3485" s="8">
        <v>334</v>
      </c>
      <c r="B3485" s="8" t="s">
        <v>3039</v>
      </c>
      <c r="C3485" t="str">
        <f t="shared" si="54"/>
        <v>PMS-Pole334</v>
      </c>
      <c r="D3485" s="210">
        <v>3.1487863146242399</v>
      </c>
      <c r="E3485" s="211">
        <v>99.316738372249802</v>
      </c>
    </row>
    <row r="3486" spans="1:5" x14ac:dyDescent="0.25">
      <c r="A3486" s="8">
        <v>333</v>
      </c>
      <c r="B3486" s="8" t="s">
        <v>3039</v>
      </c>
      <c r="C3486" t="str">
        <f t="shared" si="54"/>
        <v>PMS-Pole333</v>
      </c>
      <c r="D3486" s="210">
        <v>3.1493369880950501</v>
      </c>
      <c r="E3486" s="211">
        <v>99.316402384567098</v>
      </c>
    </row>
    <row r="3487" spans="1:5" x14ac:dyDescent="0.25">
      <c r="A3487" s="8">
        <v>332</v>
      </c>
      <c r="B3487" s="8" t="s">
        <v>3039</v>
      </c>
      <c r="C3487" t="str">
        <f t="shared" si="54"/>
        <v>PMS-Pole332</v>
      </c>
      <c r="D3487" s="210">
        <v>3.1497504170325099</v>
      </c>
      <c r="E3487" s="211">
        <v>99.316135246717195</v>
      </c>
    </row>
    <row r="3488" spans="1:5" x14ac:dyDescent="0.25">
      <c r="A3488" s="8">
        <v>331</v>
      </c>
      <c r="B3488" s="8" t="s">
        <v>3039</v>
      </c>
      <c r="C3488" t="str">
        <f t="shared" si="54"/>
        <v>PMS-Pole331</v>
      </c>
      <c r="D3488" s="210">
        <v>3.1502583031609999</v>
      </c>
      <c r="E3488" s="211">
        <v>99.315838723665294</v>
      </c>
    </row>
    <row r="3489" spans="1:5" x14ac:dyDescent="0.25">
      <c r="A3489" s="8">
        <v>330</v>
      </c>
      <c r="B3489" s="8" t="s">
        <v>3039</v>
      </c>
      <c r="C3489" t="str">
        <f t="shared" si="54"/>
        <v>PMS-Pole330</v>
      </c>
      <c r="D3489" s="210">
        <v>3.1507569590367002</v>
      </c>
      <c r="E3489" s="211">
        <v>99.315551189175594</v>
      </c>
    </row>
    <row r="3490" spans="1:5" x14ac:dyDescent="0.25">
      <c r="A3490" s="8">
        <v>329</v>
      </c>
      <c r="B3490" s="8" t="s">
        <v>3039</v>
      </c>
      <c r="C3490" t="str">
        <f t="shared" si="54"/>
        <v>PMS-Pole329</v>
      </c>
      <c r="D3490" s="210">
        <v>3.1511261221588001</v>
      </c>
      <c r="E3490" s="211">
        <v>99.315331178064994</v>
      </c>
    </row>
    <row r="3491" spans="1:5" x14ac:dyDescent="0.25">
      <c r="A3491" s="8">
        <v>328</v>
      </c>
      <c r="B3491" s="8" t="s">
        <v>3039</v>
      </c>
      <c r="C3491" t="str">
        <f t="shared" si="54"/>
        <v>PMS-Pole328</v>
      </c>
      <c r="D3491" s="210">
        <v>3.1515950981872498</v>
      </c>
      <c r="E3491" s="211">
        <v>99.3149703357345</v>
      </c>
    </row>
    <row r="3492" spans="1:5" x14ac:dyDescent="0.25">
      <c r="A3492" s="8">
        <v>327</v>
      </c>
      <c r="B3492" s="8" t="s">
        <v>3039</v>
      </c>
      <c r="C3492" t="str">
        <f t="shared" si="54"/>
        <v>PMS-Pole327</v>
      </c>
      <c r="D3492" s="210">
        <v>3.1519101599054999</v>
      </c>
      <c r="E3492" s="211">
        <v>99.314900214382007</v>
      </c>
    </row>
    <row r="3493" spans="1:5" x14ac:dyDescent="0.25">
      <c r="A3493" s="8">
        <v>326</v>
      </c>
      <c r="B3493" s="8" t="s">
        <v>3039</v>
      </c>
      <c r="C3493" t="str">
        <f t="shared" si="54"/>
        <v>PMS-Pole326</v>
      </c>
      <c r="D3493" s="210">
        <v>3.1525116923176899</v>
      </c>
      <c r="E3493" s="211">
        <v>99.314847762068098</v>
      </c>
    </row>
    <row r="3494" spans="1:5" x14ac:dyDescent="0.25">
      <c r="A3494" s="8">
        <v>325</v>
      </c>
      <c r="B3494" s="8" t="s">
        <v>3039</v>
      </c>
      <c r="C3494" t="str">
        <f t="shared" si="54"/>
        <v>PMS-Pole325</v>
      </c>
      <c r="D3494" s="210">
        <v>3.1531680231521499</v>
      </c>
      <c r="E3494" s="211">
        <v>99.314778482495896</v>
      </c>
    </row>
    <row r="3495" spans="1:5" x14ac:dyDescent="0.25">
      <c r="A3495" s="8">
        <v>324</v>
      </c>
      <c r="B3495" s="8" t="s">
        <v>3039</v>
      </c>
      <c r="C3495" t="str">
        <f t="shared" si="54"/>
        <v>PMS-Pole324</v>
      </c>
      <c r="D3495" s="210">
        <v>3.15376034816151</v>
      </c>
      <c r="E3495" s="211">
        <v>99.314719613516402</v>
      </c>
    </row>
    <row r="3496" spans="1:5" x14ac:dyDescent="0.25">
      <c r="A3496" s="8">
        <v>323</v>
      </c>
      <c r="B3496" s="8" t="s">
        <v>3039</v>
      </c>
      <c r="C3496" t="str">
        <f t="shared" si="54"/>
        <v>PMS-Pole323</v>
      </c>
      <c r="D3496" s="210">
        <v>3.1541890331161802</v>
      </c>
      <c r="E3496" s="211">
        <v>99.314672714392501</v>
      </c>
    </row>
    <row r="3497" spans="1:5" x14ac:dyDescent="0.25">
      <c r="A3497" s="8">
        <v>322</v>
      </c>
      <c r="B3497" s="8" t="s">
        <v>3039</v>
      </c>
      <c r="C3497" t="str">
        <f t="shared" si="54"/>
        <v>PMS-Pole322</v>
      </c>
      <c r="D3497" s="210">
        <v>3.1545832594768402</v>
      </c>
      <c r="E3497" s="211">
        <v>99.314635728719395</v>
      </c>
    </row>
    <row r="3498" spans="1:5" x14ac:dyDescent="0.25">
      <c r="A3498" s="8">
        <v>321</v>
      </c>
      <c r="B3498" s="8" t="s">
        <v>3039</v>
      </c>
      <c r="C3498" t="str">
        <f t="shared" si="54"/>
        <v>PMS-Pole321</v>
      </c>
      <c r="D3498" s="210">
        <v>3.15501244814799</v>
      </c>
      <c r="E3498" s="211">
        <v>99.314601438654407</v>
      </c>
    </row>
    <row r="3499" spans="1:5" x14ac:dyDescent="0.25">
      <c r="A3499" s="8">
        <v>320</v>
      </c>
      <c r="B3499" s="8" t="s">
        <v>3039</v>
      </c>
      <c r="C3499" t="str">
        <f t="shared" si="54"/>
        <v>PMS-Pole320</v>
      </c>
      <c r="D3499" s="210">
        <v>3.1554367814269799</v>
      </c>
      <c r="E3499" s="211">
        <v>99.314578558783396</v>
      </c>
    </row>
    <row r="3500" spans="1:5" x14ac:dyDescent="0.25">
      <c r="A3500" s="8">
        <v>319</v>
      </c>
      <c r="B3500" s="8" t="s">
        <v>3039</v>
      </c>
      <c r="C3500" t="str">
        <f t="shared" si="54"/>
        <v>PMS-Pole319</v>
      </c>
      <c r="D3500" s="210">
        <v>3.1555340121226001</v>
      </c>
      <c r="E3500" s="211">
        <v>99.315293164641204</v>
      </c>
    </row>
    <row r="3501" spans="1:5" x14ac:dyDescent="0.25">
      <c r="A3501" s="8">
        <v>318</v>
      </c>
      <c r="B3501" s="8" t="s">
        <v>3039</v>
      </c>
      <c r="C3501" t="str">
        <f t="shared" si="54"/>
        <v>PMS-Pole318</v>
      </c>
      <c r="D3501" s="210">
        <v>3.1555481541956798</v>
      </c>
      <c r="E3501" s="211">
        <v>99.315935748112693</v>
      </c>
    </row>
    <row r="3502" spans="1:5" x14ac:dyDescent="0.25">
      <c r="A3502" s="8">
        <v>317</v>
      </c>
      <c r="B3502" s="8" t="s">
        <v>3039</v>
      </c>
      <c r="C3502" t="str">
        <f t="shared" si="54"/>
        <v>PMS-Pole317</v>
      </c>
      <c r="D3502" s="210">
        <v>3.15565016326752</v>
      </c>
      <c r="E3502" s="211">
        <v>99.316510191325307</v>
      </c>
    </row>
    <row r="3503" spans="1:5" x14ac:dyDescent="0.25">
      <c r="A3503" s="8">
        <v>316</v>
      </c>
      <c r="B3503" s="8" t="s">
        <v>3039</v>
      </c>
      <c r="C3503" t="str">
        <f t="shared" si="54"/>
        <v>PMS-Pole316</v>
      </c>
      <c r="D3503" s="210">
        <v>3.17029287002019</v>
      </c>
      <c r="E3503" s="211">
        <v>99.338596022222404</v>
      </c>
    </row>
    <row r="3504" spans="1:5" x14ac:dyDescent="0.25">
      <c r="A3504" s="8">
        <v>315</v>
      </c>
      <c r="B3504" s="8" t="s">
        <v>3039</v>
      </c>
      <c r="C3504" t="str">
        <f t="shared" si="54"/>
        <v>PMS-Pole315</v>
      </c>
      <c r="D3504" s="210">
        <v>3.1703389252938199</v>
      </c>
      <c r="E3504" s="211">
        <v>99.337865391206094</v>
      </c>
    </row>
    <row r="3505" spans="1:5" x14ac:dyDescent="0.25">
      <c r="A3505" s="8">
        <v>314</v>
      </c>
      <c r="B3505" s="8" t="s">
        <v>3039</v>
      </c>
      <c r="C3505" t="str">
        <f t="shared" si="54"/>
        <v>PMS-Pole314</v>
      </c>
      <c r="D3505" s="210">
        <v>3.17036080753028</v>
      </c>
      <c r="E3505" s="211">
        <v>99.337422583645306</v>
      </c>
    </row>
    <row r="3506" spans="1:5" x14ac:dyDescent="0.25">
      <c r="A3506" s="8">
        <v>313</v>
      </c>
      <c r="B3506" s="8" t="s">
        <v>3039</v>
      </c>
      <c r="C3506" t="str">
        <f t="shared" si="54"/>
        <v>PMS-Pole313</v>
      </c>
      <c r="D3506" s="210">
        <v>3.1695579139033301</v>
      </c>
      <c r="E3506" s="211">
        <v>99.337405013018696</v>
      </c>
    </row>
    <row r="3507" spans="1:5" x14ac:dyDescent="0.25">
      <c r="A3507" s="8">
        <v>312</v>
      </c>
      <c r="B3507" s="8" t="s">
        <v>3039</v>
      </c>
      <c r="C3507" t="str">
        <f t="shared" si="54"/>
        <v>PMS-Pole312</v>
      </c>
      <c r="D3507" s="210">
        <v>3.1689131407970801</v>
      </c>
      <c r="E3507" s="211">
        <v>99.337400801897701</v>
      </c>
    </row>
    <row r="3508" spans="1:5" x14ac:dyDescent="0.25">
      <c r="A3508" s="8">
        <v>311</v>
      </c>
      <c r="B3508" s="8" t="s">
        <v>3039</v>
      </c>
      <c r="C3508" t="str">
        <f t="shared" si="54"/>
        <v>PMS-Pole311</v>
      </c>
      <c r="D3508" s="210">
        <v>3.1682644311044501</v>
      </c>
      <c r="E3508" s="211">
        <v>99.337426653277205</v>
      </c>
    </row>
    <row r="3509" spans="1:5" x14ac:dyDescent="0.25">
      <c r="A3509" s="8">
        <v>310</v>
      </c>
      <c r="B3509" s="8" t="s">
        <v>3039</v>
      </c>
      <c r="C3509" t="str">
        <f t="shared" si="54"/>
        <v>PMS-Pole310</v>
      </c>
      <c r="D3509" s="210">
        <v>3.1676850974417299</v>
      </c>
      <c r="E3509" s="211">
        <v>99.337396555200399</v>
      </c>
    </row>
    <row r="3510" spans="1:5" x14ac:dyDescent="0.25">
      <c r="A3510" s="8">
        <v>309</v>
      </c>
      <c r="B3510" s="8" t="s">
        <v>3039</v>
      </c>
      <c r="C3510" t="str">
        <f t="shared" si="54"/>
        <v>PMS-Pole309</v>
      </c>
      <c r="D3510" s="210">
        <v>3.1673757430992402</v>
      </c>
      <c r="E3510" s="211">
        <v>99.337285074013593</v>
      </c>
    </row>
    <row r="3511" spans="1:5" x14ac:dyDescent="0.25">
      <c r="A3511" s="8">
        <v>308</v>
      </c>
      <c r="B3511" s="8" t="s">
        <v>3039</v>
      </c>
      <c r="C3511" t="str">
        <f t="shared" si="54"/>
        <v>PMS-Pole308</v>
      </c>
      <c r="D3511" s="210">
        <v>3.1671074688989198</v>
      </c>
      <c r="E3511" s="211">
        <v>99.337063319007697</v>
      </c>
    </row>
    <row r="3512" spans="1:5" x14ac:dyDescent="0.25">
      <c r="A3512" s="8">
        <v>307</v>
      </c>
      <c r="B3512" s="8" t="s">
        <v>3039</v>
      </c>
      <c r="C3512" t="str">
        <f t="shared" si="54"/>
        <v>PMS-Pole307</v>
      </c>
      <c r="D3512" s="210">
        <v>3.1668542197891201</v>
      </c>
      <c r="E3512" s="211">
        <v>99.336587030831495</v>
      </c>
    </row>
    <row r="3513" spans="1:5" x14ac:dyDescent="0.25">
      <c r="A3513" s="8">
        <v>306</v>
      </c>
      <c r="B3513" s="8" t="s">
        <v>3039</v>
      </c>
      <c r="C3513" t="str">
        <f t="shared" si="54"/>
        <v>PMS-Pole306</v>
      </c>
      <c r="D3513" s="210">
        <v>3.1666095171804201</v>
      </c>
      <c r="E3513" s="211">
        <v>99.336171107412</v>
      </c>
    </row>
    <row r="3514" spans="1:5" x14ac:dyDescent="0.25">
      <c r="A3514" s="8">
        <v>305</v>
      </c>
      <c r="B3514" s="8" t="s">
        <v>3039</v>
      </c>
      <c r="C3514" t="str">
        <f t="shared" si="54"/>
        <v>PMS-Pole305</v>
      </c>
      <c r="D3514" s="210">
        <v>3.16615875362826</v>
      </c>
      <c r="E3514" s="211">
        <v>99.335425888327094</v>
      </c>
    </row>
    <row r="3515" spans="1:5" x14ac:dyDescent="0.25">
      <c r="A3515" s="8">
        <v>304</v>
      </c>
      <c r="B3515" s="8" t="s">
        <v>3039</v>
      </c>
      <c r="C3515" t="str">
        <f t="shared" si="54"/>
        <v>PMS-Pole304</v>
      </c>
      <c r="D3515" s="210">
        <v>3.1654814382440901</v>
      </c>
      <c r="E3515" s="211">
        <v>99.334387052988205</v>
      </c>
    </row>
    <row r="3516" spans="1:5" x14ac:dyDescent="0.25">
      <c r="A3516" s="8">
        <v>303</v>
      </c>
      <c r="B3516" s="8" t="s">
        <v>3039</v>
      </c>
      <c r="C3516" t="str">
        <f t="shared" si="54"/>
        <v>PMS-Pole303</v>
      </c>
      <c r="D3516" s="210">
        <v>3.16500718066384</v>
      </c>
      <c r="E3516" s="211">
        <v>99.333726969561098</v>
      </c>
    </row>
    <row r="3517" spans="1:5" x14ac:dyDescent="0.25">
      <c r="A3517" s="8">
        <v>302</v>
      </c>
      <c r="B3517" s="8" t="s">
        <v>3039</v>
      </c>
      <c r="C3517" t="str">
        <f t="shared" si="54"/>
        <v>PMS-Pole302</v>
      </c>
      <c r="D3517" s="210">
        <v>3.1644391241633398</v>
      </c>
      <c r="E3517" s="211">
        <v>99.332796324860396</v>
      </c>
    </row>
    <row r="3518" spans="1:5" x14ac:dyDescent="0.25">
      <c r="A3518" s="8">
        <v>301</v>
      </c>
      <c r="B3518" s="8" t="s">
        <v>3039</v>
      </c>
      <c r="C3518" t="str">
        <f t="shared" si="54"/>
        <v>PMS-Pole301</v>
      </c>
      <c r="D3518" s="210">
        <v>3.16400868835923</v>
      </c>
      <c r="E3518" s="211">
        <v>99.332127253712997</v>
      </c>
    </row>
    <row r="3519" spans="1:5" x14ac:dyDescent="0.25">
      <c r="A3519" s="8">
        <v>300</v>
      </c>
      <c r="B3519" s="8" t="s">
        <v>3039</v>
      </c>
      <c r="C3519" t="str">
        <f t="shared" si="54"/>
        <v>PMS-Pole300</v>
      </c>
      <c r="D3519" s="210">
        <v>3.1637686131765399</v>
      </c>
      <c r="E3519" s="211">
        <v>99.331607973957802</v>
      </c>
    </row>
    <row r="3520" spans="1:5" x14ac:dyDescent="0.25">
      <c r="A3520" s="8">
        <v>299</v>
      </c>
      <c r="B3520" s="8" t="s">
        <v>3039</v>
      </c>
      <c r="C3520" t="str">
        <f t="shared" si="54"/>
        <v>PMS-Pole299</v>
      </c>
      <c r="D3520" s="210">
        <v>3.1634488248231798</v>
      </c>
      <c r="E3520" s="211">
        <v>99.331034436408004</v>
      </c>
    </row>
    <row r="3521" spans="1:5" x14ac:dyDescent="0.25">
      <c r="A3521" s="8">
        <v>298</v>
      </c>
      <c r="B3521" s="8" t="s">
        <v>3039</v>
      </c>
      <c r="C3521" t="str">
        <f t="shared" si="54"/>
        <v>PMS-Pole298</v>
      </c>
      <c r="D3521" s="210">
        <v>3.1629643629801798</v>
      </c>
      <c r="E3521" s="211">
        <v>99.330192240788804</v>
      </c>
    </row>
    <row r="3522" spans="1:5" x14ac:dyDescent="0.25">
      <c r="A3522" s="8">
        <v>297</v>
      </c>
      <c r="B3522" s="8" t="s">
        <v>3039</v>
      </c>
      <c r="C3522" t="str">
        <f t="shared" ref="C3522:C3561" si="55">B3522 &amp; "-Pole" &amp; A3522</f>
        <v>PMS-Pole297</v>
      </c>
      <c r="D3522" s="210">
        <v>3.1625252105553798</v>
      </c>
      <c r="E3522" s="211">
        <v>99.329440200433694</v>
      </c>
    </row>
    <row r="3523" spans="1:5" x14ac:dyDescent="0.25">
      <c r="A3523" s="8">
        <v>296</v>
      </c>
      <c r="B3523" s="8" t="s">
        <v>3039</v>
      </c>
      <c r="C3523" t="str">
        <f t="shared" si="55"/>
        <v>PMS-Pole296</v>
      </c>
      <c r="D3523" s="210">
        <v>3.1618904653837201</v>
      </c>
      <c r="E3523" s="211">
        <v>99.328254723100997</v>
      </c>
    </row>
    <row r="3524" spans="1:5" x14ac:dyDescent="0.25">
      <c r="A3524" s="8">
        <v>295</v>
      </c>
      <c r="B3524" s="8" t="s">
        <v>3039</v>
      </c>
      <c r="C3524" t="str">
        <f t="shared" si="55"/>
        <v>PMS-Pole295</v>
      </c>
      <c r="D3524" s="210">
        <v>3.1612991832319901</v>
      </c>
      <c r="E3524" s="211">
        <v>99.327164646327006</v>
      </c>
    </row>
    <row r="3525" spans="1:5" x14ac:dyDescent="0.25">
      <c r="A3525" s="8">
        <v>294</v>
      </c>
      <c r="B3525" s="8" t="s">
        <v>3039</v>
      </c>
      <c r="C3525" t="str">
        <f t="shared" si="55"/>
        <v>PMS-Pole294</v>
      </c>
      <c r="D3525" s="210">
        <v>3.1608029578852901</v>
      </c>
      <c r="E3525" s="211">
        <v>99.326244914047393</v>
      </c>
    </row>
    <row r="3526" spans="1:5" x14ac:dyDescent="0.25">
      <c r="A3526" s="8">
        <v>293</v>
      </c>
      <c r="B3526" s="8" t="s">
        <v>3039</v>
      </c>
      <c r="C3526" t="str">
        <f t="shared" si="55"/>
        <v>PMS-Pole293</v>
      </c>
      <c r="D3526" s="210">
        <v>3.16044518701902</v>
      </c>
      <c r="E3526" s="211">
        <v>99.3255760592359</v>
      </c>
    </row>
    <row r="3527" spans="1:5" x14ac:dyDescent="0.25">
      <c r="A3527" s="8">
        <v>292</v>
      </c>
      <c r="B3527" s="8" t="s">
        <v>3039</v>
      </c>
      <c r="C3527" t="str">
        <f t="shared" si="55"/>
        <v>PMS-Pole292</v>
      </c>
      <c r="D3527" s="210">
        <v>3.1601263323143201</v>
      </c>
      <c r="E3527" s="211">
        <v>99.324997232669503</v>
      </c>
    </row>
    <row r="3528" spans="1:5" x14ac:dyDescent="0.25">
      <c r="A3528" s="8">
        <v>291</v>
      </c>
      <c r="B3528" s="8" t="s">
        <v>3039</v>
      </c>
      <c r="C3528" t="str">
        <f t="shared" si="55"/>
        <v>PMS-Pole291</v>
      </c>
      <c r="D3528" s="210">
        <v>3.1598220525907701</v>
      </c>
      <c r="E3528" s="211">
        <v>99.324454392495895</v>
      </c>
    </row>
    <row r="3529" spans="1:5" x14ac:dyDescent="0.25">
      <c r="A3529" s="8">
        <v>290</v>
      </c>
      <c r="B3529" s="8" t="s">
        <v>3039</v>
      </c>
      <c r="C3529" t="str">
        <f t="shared" si="55"/>
        <v>PMS-Pole290</v>
      </c>
      <c r="D3529" s="210">
        <v>3.1590476844543098</v>
      </c>
      <c r="E3529" s="211">
        <v>99.324441296912198</v>
      </c>
    </row>
    <row r="3530" spans="1:5" x14ac:dyDescent="0.25">
      <c r="A3530" s="8">
        <v>289</v>
      </c>
      <c r="B3530" s="8" t="s">
        <v>3039</v>
      </c>
      <c r="C3530" t="str">
        <f t="shared" si="55"/>
        <v>PMS-Pole289</v>
      </c>
      <c r="D3530" s="210">
        <v>3.1590198722728302</v>
      </c>
      <c r="E3530" s="211">
        <v>99.325706191941293</v>
      </c>
    </row>
    <row r="3531" spans="1:5" x14ac:dyDescent="0.25">
      <c r="A3531" s="8">
        <v>288</v>
      </c>
      <c r="B3531" s="8" t="s">
        <v>3039</v>
      </c>
      <c r="C3531" t="str">
        <f t="shared" si="55"/>
        <v>PMS-Pole288</v>
      </c>
      <c r="D3531" s="210">
        <v>3.1586605317722301</v>
      </c>
      <c r="E3531" s="211">
        <v>99.325051495926004</v>
      </c>
    </row>
    <row r="3532" spans="1:5" x14ac:dyDescent="0.25">
      <c r="A3532" s="8">
        <v>287</v>
      </c>
      <c r="B3532" s="8" t="s">
        <v>3039</v>
      </c>
      <c r="C3532" t="str">
        <f t="shared" si="55"/>
        <v>PMS-Pole287</v>
      </c>
      <c r="D3532" s="210">
        <v>3.1582676118383399</v>
      </c>
      <c r="E3532" s="211">
        <v>99.324447045951501</v>
      </c>
    </row>
    <row r="3533" spans="1:5" x14ac:dyDescent="0.25">
      <c r="A3533" s="8">
        <v>286</v>
      </c>
      <c r="B3533" s="8" t="s">
        <v>3039</v>
      </c>
      <c r="C3533" t="str">
        <f t="shared" si="55"/>
        <v>PMS-Pole286</v>
      </c>
      <c r="D3533" s="210">
        <v>3.1574614217989501</v>
      </c>
      <c r="E3533" s="211">
        <v>99.324445261696198</v>
      </c>
    </row>
    <row r="3534" spans="1:5" x14ac:dyDescent="0.25">
      <c r="A3534" s="8">
        <v>285</v>
      </c>
      <c r="B3534" s="8" t="s">
        <v>3039</v>
      </c>
      <c r="C3534" t="str">
        <f t="shared" si="55"/>
        <v>PMS-Pole285</v>
      </c>
      <c r="D3534" s="210">
        <v>3.1570426941288199</v>
      </c>
      <c r="E3534" s="211">
        <v>99.324432376124804</v>
      </c>
    </row>
    <row r="3535" spans="1:5" x14ac:dyDescent="0.25">
      <c r="A3535" s="8">
        <v>284</v>
      </c>
      <c r="B3535" s="8" t="s">
        <v>3039</v>
      </c>
      <c r="C3535" t="str">
        <f t="shared" si="55"/>
        <v>PMS-Pole284</v>
      </c>
      <c r="D3535" s="210">
        <v>3.15702421578988</v>
      </c>
      <c r="E3535" s="211">
        <v>99.323917483213094</v>
      </c>
    </row>
    <row r="3536" spans="1:5" x14ac:dyDescent="0.25">
      <c r="A3536" s="8">
        <v>283</v>
      </c>
      <c r="B3536" s="8" t="s">
        <v>3039</v>
      </c>
      <c r="C3536" t="str">
        <f t="shared" si="55"/>
        <v>PMS-Pole283</v>
      </c>
      <c r="D3536" s="210">
        <v>3.15686098210361</v>
      </c>
      <c r="E3536" s="211">
        <v>99.323288664495806</v>
      </c>
    </row>
    <row r="3537" spans="1:5" x14ac:dyDescent="0.25">
      <c r="A3537" s="8">
        <v>282</v>
      </c>
      <c r="B3537" s="8" t="s">
        <v>3039</v>
      </c>
      <c r="C3537" t="str">
        <f t="shared" si="55"/>
        <v>PMS-Pole282</v>
      </c>
      <c r="D3537" s="210">
        <v>3.1567764631505502</v>
      </c>
      <c r="E3537" s="211">
        <v>99.322583490469796</v>
      </c>
    </row>
    <row r="3538" spans="1:5" x14ac:dyDescent="0.25">
      <c r="A3538" s="8">
        <v>281</v>
      </c>
      <c r="B3538" s="8" t="s">
        <v>3039</v>
      </c>
      <c r="C3538" t="str">
        <f t="shared" si="55"/>
        <v>PMS-Pole281</v>
      </c>
      <c r="D3538" s="210">
        <v>3.1566945019695498</v>
      </c>
      <c r="E3538" s="211">
        <v>99.321981233359097</v>
      </c>
    </row>
    <row r="3539" spans="1:5" x14ac:dyDescent="0.25">
      <c r="A3539" s="8">
        <v>280</v>
      </c>
      <c r="B3539" s="8" t="s">
        <v>3039</v>
      </c>
      <c r="C3539" t="str">
        <f t="shared" si="55"/>
        <v>PMS-Pole280</v>
      </c>
      <c r="D3539" s="210">
        <v>3.1565042035985198</v>
      </c>
      <c r="E3539" s="211">
        <v>99.320578270155195</v>
      </c>
    </row>
    <row r="3540" spans="1:5" x14ac:dyDescent="0.25">
      <c r="A3540" s="8">
        <v>279</v>
      </c>
      <c r="B3540" s="8" t="s">
        <v>3039</v>
      </c>
      <c r="C3540" t="str">
        <f t="shared" si="55"/>
        <v>PMS-Pole279</v>
      </c>
      <c r="D3540" s="210">
        <v>3.1563995334955299</v>
      </c>
      <c r="E3540" s="211">
        <v>99.319585294034496</v>
      </c>
    </row>
    <row r="3541" spans="1:5" x14ac:dyDescent="0.25">
      <c r="A3541" s="8">
        <v>278</v>
      </c>
      <c r="B3541" s="8" t="s">
        <v>3039</v>
      </c>
      <c r="C3541" t="str">
        <f t="shared" si="55"/>
        <v>PMS-Pole278</v>
      </c>
      <c r="D3541" s="210">
        <v>3.15627663649318</v>
      </c>
      <c r="E3541" s="211">
        <v>99.318747700171002</v>
      </c>
    </row>
    <row r="3542" spans="1:5" x14ac:dyDescent="0.25">
      <c r="A3542" s="8">
        <v>277</v>
      </c>
      <c r="B3542" s="8" t="s">
        <v>3039</v>
      </c>
      <c r="C3542" t="str">
        <f t="shared" si="55"/>
        <v>PMS-Pole277</v>
      </c>
      <c r="D3542" s="210">
        <v>3.1562422712837899</v>
      </c>
      <c r="E3542" s="211">
        <v>99.317970776026897</v>
      </c>
    </row>
    <row r="3543" spans="1:5" x14ac:dyDescent="0.25">
      <c r="A3543" s="8">
        <v>276</v>
      </c>
      <c r="B3543" s="8" t="s">
        <v>3039</v>
      </c>
      <c r="C3543" t="str">
        <f t="shared" si="55"/>
        <v>PMS-Pole276</v>
      </c>
      <c r="D3543" s="210">
        <v>3.1561851115378499</v>
      </c>
      <c r="E3543" s="211">
        <v>99.317504859684306</v>
      </c>
    </row>
    <row r="3544" spans="1:5" x14ac:dyDescent="0.25">
      <c r="A3544" s="8">
        <v>275</v>
      </c>
      <c r="B3544" s="8" t="s">
        <v>3039</v>
      </c>
      <c r="C3544" t="str">
        <f t="shared" si="55"/>
        <v>PMS-Pole275</v>
      </c>
      <c r="D3544" s="210">
        <v>3.1669632849490701</v>
      </c>
      <c r="E3544" s="211">
        <v>99.314397153626501</v>
      </c>
    </row>
    <row r="3545" spans="1:5" x14ac:dyDescent="0.25">
      <c r="A3545" s="8">
        <v>274</v>
      </c>
      <c r="B3545" s="8" t="s">
        <v>3039</v>
      </c>
      <c r="C3545" t="str">
        <f t="shared" si="55"/>
        <v>PMS-Pole274</v>
      </c>
      <c r="D3545" s="210">
        <v>3.1663885522834798</v>
      </c>
      <c r="E3545" s="211">
        <v>99.3143919355891</v>
      </c>
    </row>
    <row r="3546" spans="1:5" x14ac:dyDescent="0.25">
      <c r="A3546" s="8">
        <v>273</v>
      </c>
      <c r="B3546" s="8" t="s">
        <v>3039</v>
      </c>
      <c r="C3546" t="str">
        <f t="shared" si="55"/>
        <v>PMS-Pole273</v>
      </c>
      <c r="D3546" s="210">
        <v>3.1657435346930201</v>
      </c>
      <c r="E3546" s="211">
        <v>99.314365749416893</v>
      </c>
    </row>
    <row r="3547" spans="1:5" x14ac:dyDescent="0.25">
      <c r="A3547" s="8">
        <v>272</v>
      </c>
      <c r="B3547" s="8" t="s">
        <v>3039</v>
      </c>
      <c r="C3547" t="str">
        <f t="shared" si="55"/>
        <v>PMS-Pole272</v>
      </c>
      <c r="D3547" s="210">
        <v>3.1651714656706398</v>
      </c>
      <c r="E3547" s="211">
        <v>99.3143756368749</v>
      </c>
    </row>
    <row r="3548" spans="1:5" x14ac:dyDescent="0.25">
      <c r="A3548" s="8">
        <v>271</v>
      </c>
      <c r="B3548" s="8" t="s">
        <v>3039</v>
      </c>
      <c r="C3548" t="str">
        <f t="shared" si="55"/>
        <v>PMS-Pole271</v>
      </c>
      <c r="D3548" s="210">
        <v>3.1652361040483501</v>
      </c>
      <c r="E3548" s="211">
        <v>99.314535132105107</v>
      </c>
    </row>
    <row r="3549" spans="1:5" x14ac:dyDescent="0.25">
      <c r="A3549" s="8">
        <v>270</v>
      </c>
      <c r="B3549" s="8" t="s">
        <v>3039</v>
      </c>
      <c r="C3549" t="str">
        <f t="shared" si="55"/>
        <v>PMS-Pole270</v>
      </c>
      <c r="D3549" s="210">
        <v>3.1647844758702499</v>
      </c>
      <c r="E3549" s="211">
        <v>99.3145500005825</v>
      </c>
    </row>
    <row r="3550" spans="1:5" x14ac:dyDescent="0.25">
      <c r="A3550" s="8">
        <v>269</v>
      </c>
      <c r="B3550" s="8" t="s">
        <v>3039</v>
      </c>
      <c r="C3550" t="str">
        <f t="shared" si="55"/>
        <v>PMS-Pole269</v>
      </c>
      <c r="D3550" s="210">
        <v>3.16395169173181</v>
      </c>
      <c r="E3550" s="211">
        <v>99.314534879282803</v>
      </c>
    </row>
    <row r="3551" spans="1:5" x14ac:dyDescent="0.25">
      <c r="A3551" s="8">
        <v>268</v>
      </c>
      <c r="B3551" s="8" t="s">
        <v>3039</v>
      </c>
      <c r="C3551" t="str">
        <f t="shared" si="55"/>
        <v>PMS-Pole268</v>
      </c>
      <c r="D3551" s="210">
        <v>3.16259215707962</v>
      </c>
      <c r="E3551" s="211">
        <v>99.314543033774399</v>
      </c>
    </row>
    <row r="3552" spans="1:5" x14ac:dyDescent="0.25">
      <c r="A3552" s="8">
        <v>267</v>
      </c>
      <c r="B3552" s="8" t="s">
        <v>3039</v>
      </c>
      <c r="C3552" t="str">
        <f t="shared" si="55"/>
        <v>PMS-Pole267</v>
      </c>
      <c r="D3552" s="210">
        <v>3.1616691087544599</v>
      </c>
      <c r="E3552" s="211">
        <v>99.314526701126297</v>
      </c>
    </row>
    <row r="3553" spans="1:5" x14ac:dyDescent="0.25">
      <c r="A3553" s="8">
        <v>266</v>
      </c>
      <c r="B3553" s="8" t="s">
        <v>3039</v>
      </c>
      <c r="C3553" t="str">
        <f t="shared" si="55"/>
        <v>PMS-Pole266</v>
      </c>
      <c r="D3553" s="210">
        <v>3.16073078441128</v>
      </c>
      <c r="E3553" s="211">
        <v>99.314539340326903</v>
      </c>
    </row>
    <row r="3554" spans="1:5" x14ac:dyDescent="0.25">
      <c r="A3554" s="8">
        <v>265</v>
      </c>
      <c r="B3554" s="8" t="s">
        <v>3039</v>
      </c>
      <c r="C3554" t="str">
        <f t="shared" si="55"/>
        <v>PMS-Pole265</v>
      </c>
      <c r="D3554" s="210">
        <v>3.1589446728367099</v>
      </c>
      <c r="E3554" s="211">
        <v>99.314494840837895</v>
      </c>
    </row>
    <row r="3555" spans="1:5" x14ac:dyDescent="0.25">
      <c r="A3555" s="8">
        <v>264</v>
      </c>
      <c r="B3555" s="8" t="s">
        <v>3039</v>
      </c>
      <c r="C3555" t="str">
        <f t="shared" si="55"/>
        <v>PMS-Pole264</v>
      </c>
      <c r="D3555" s="210">
        <v>3.1577917750259101</v>
      </c>
      <c r="E3555" s="211">
        <v>99.314500670483199</v>
      </c>
    </row>
    <row r="3556" spans="1:5" x14ac:dyDescent="0.25">
      <c r="A3556" s="8">
        <v>263</v>
      </c>
      <c r="B3556" s="8" t="s">
        <v>3039</v>
      </c>
      <c r="C3556" t="str">
        <f t="shared" si="55"/>
        <v>PMS-Pole263</v>
      </c>
      <c r="D3556" s="210">
        <v>3.1570519413628002</v>
      </c>
      <c r="E3556" s="211">
        <v>99.314509809286804</v>
      </c>
    </row>
    <row r="3557" spans="1:5" x14ac:dyDescent="0.25">
      <c r="A3557" s="8">
        <v>262</v>
      </c>
      <c r="B3557" s="8" t="s">
        <v>3039</v>
      </c>
      <c r="C3557" t="str">
        <f t="shared" si="55"/>
        <v>PMS-Pole262</v>
      </c>
      <c r="D3557" s="210">
        <v>3.1564981221761399</v>
      </c>
      <c r="E3557" s="211">
        <v>99.314513395752897</v>
      </c>
    </row>
    <row r="3558" spans="1:5" x14ac:dyDescent="0.25">
      <c r="A3558" s="8">
        <v>261</v>
      </c>
      <c r="B3558" s="8" t="s">
        <v>3039</v>
      </c>
      <c r="C3558" t="str">
        <f t="shared" si="55"/>
        <v>PMS-Pole261</v>
      </c>
      <c r="D3558" s="210">
        <v>3.1559530231380499</v>
      </c>
      <c r="E3558" s="211">
        <v>99.314497146178894</v>
      </c>
    </row>
    <row r="3559" spans="1:5" x14ac:dyDescent="0.25">
      <c r="A3559" s="8">
        <v>260</v>
      </c>
      <c r="B3559" s="8" t="s">
        <v>3039</v>
      </c>
      <c r="C3559" t="str">
        <f t="shared" si="55"/>
        <v>PMS-Pole260</v>
      </c>
      <c r="D3559" s="210">
        <v>3.1560003118333899</v>
      </c>
      <c r="E3559" s="211">
        <v>99.315369110581102</v>
      </c>
    </row>
    <row r="3560" spans="1:5" x14ac:dyDescent="0.25">
      <c r="A3560" s="8">
        <v>259</v>
      </c>
      <c r="B3560" s="8" t="s">
        <v>3039</v>
      </c>
      <c r="C3560" t="str">
        <f t="shared" si="55"/>
        <v>PMS-Pole259</v>
      </c>
      <c r="D3560" s="210">
        <v>3.1560617657908301</v>
      </c>
      <c r="E3560" s="211">
        <v>99.316023739947099</v>
      </c>
    </row>
    <row r="3561" spans="1:5" x14ac:dyDescent="0.25">
      <c r="A3561" s="8">
        <v>258</v>
      </c>
      <c r="B3561" s="8" t="s">
        <v>3039</v>
      </c>
      <c r="C3561" t="str">
        <f t="shared" si="55"/>
        <v>PMS-Pole258</v>
      </c>
      <c r="D3561" s="210">
        <v>3.1560758134144602</v>
      </c>
      <c r="E3561" s="211">
        <v>99.316514411507299</v>
      </c>
    </row>
    <row r="3562" spans="1:5" x14ac:dyDescent="0.25">
      <c r="A3562" s="8">
        <v>1</v>
      </c>
      <c r="B3562" s="8" t="s">
        <v>3039</v>
      </c>
      <c r="C3562" t="str">
        <f t="shared" ref="C3562:C3593" si="56">B3562 &amp; "-PoleX" &amp; A3562</f>
        <v>PMS-PoleX1</v>
      </c>
      <c r="D3562" s="210">
        <v>2.9608461674330702</v>
      </c>
      <c r="E3562" s="211">
        <v>99.163517128849705</v>
      </c>
    </row>
    <row r="3563" spans="1:5" x14ac:dyDescent="0.25">
      <c r="A3563" s="8">
        <v>2</v>
      </c>
      <c r="B3563" s="8" t="s">
        <v>3039</v>
      </c>
      <c r="C3563" t="str">
        <f t="shared" si="56"/>
        <v>PMS-PoleX2</v>
      </c>
      <c r="D3563" s="210">
        <v>2.9605420798090401</v>
      </c>
      <c r="E3563" s="211">
        <v>99.163217176835502</v>
      </c>
    </row>
    <row r="3564" spans="1:5" x14ac:dyDescent="0.25">
      <c r="A3564" s="8">
        <v>3</v>
      </c>
      <c r="B3564" s="8" t="s">
        <v>3039</v>
      </c>
      <c r="C3564" t="str">
        <f t="shared" si="56"/>
        <v>PMS-PoleX3</v>
      </c>
      <c r="D3564" s="210">
        <v>2.9602754349454901</v>
      </c>
      <c r="E3564" s="211">
        <v>99.162944040333699</v>
      </c>
    </row>
    <row r="3565" spans="1:5" x14ac:dyDescent="0.25">
      <c r="A3565" s="8">
        <v>4</v>
      </c>
      <c r="B3565" s="8" t="s">
        <v>3039</v>
      </c>
      <c r="C3565" t="str">
        <f t="shared" si="56"/>
        <v>PMS-PoleX4</v>
      </c>
      <c r="D3565" s="210">
        <v>2.9597648871392601</v>
      </c>
      <c r="E3565" s="211">
        <v>99.162403758359801</v>
      </c>
    </row>
    <row r="3566" spans="1:5" x14ac:dyDescent="0.25">
      <c r="A3566" s="8">
        <v>5</v>
      </c>
      <c r="B3566" s="8" t="s">
        <v>3039</v>
      </c>
      <c r="C3566" t="str">
        <f t="shared" si="56"/>
        <v>PMS-PoleX5</v>
      </c>
      <c r="D3566" s="210">
        <v>2.95952667099594</v>
      </c>
      <c r="E3566" s="211">
        <v>99.1621690003536</v>
      </c>
    </row>
    <row r="3567" spans="1:5" x14ac:dyDescent="0.25">
      <c r="A3567" s="8">
        <v>6</v>
      </c>
      <c r="B3567" s="8" t="s">
        <v>3039</v>
      </c>
      <c r="C3567" t="str">
        <f t="shared" si="56"/>
        <v>PMS-PoleX6</v>
      </c>
      <c r="D3567" s="210">
        <v>2.95923709909813</v>
      </c>
      <c r="E3567" s="211">
        <v>99.161872345109202</v>
      </c>
    </row>
    <row r="3568" spans="1:5" x14ac:dyDescent="0.25">
      <c r="A3568" s="8">
        <v>7</v>
      </c>
      <c r="B3568" s="8" t="s">
        <v>3039</v>
      </c>
      <c r="C3568" t="str">
        <f t="shared" si="56"/>
        <v>PMS-PoleX7</v>
      </c>
      <c r="D3568" s="210">
        <v>2.95884388267923</v>
      </c>
      <c r="E3568" s="211">
        <v>99.161463187012401</v>
      </c>
    </row>
    <row r="3569" spans="1:5" x14ac:dyDescent="0.25">
      <c r="A3569" s="8">
        <v>8</v>
      </c>
      <c r="B3569" s="8" t="s">
        <v>3039</v>
      </c>
      <c r="C3569" t="str">
        <f t="shared" si="56"/>
        <v>PMS-PoleX8</v>
      </c>
      <c r="D3569" s="210">
        <v>2.9585780473676602</v>
      </c>
      <c r="E3569" s="211">
        <v>99.161203469866294</v>
      </c>
    </row>
    <row r="3570" spans="1:5" x14ac:dyDescent="0.25">
      <c r="A3570" s="8">
        <v>9</v>
      </c>
      <c r="B3570" s="8" t="s">
        <v>3039</v>
      </c>
      <c r="C3570" t="str">
        <f t="shared" si="56"/>
        <v>PMS-PoleX9</v>
      </c>
      <c r="D3570" s="210">
        <v>2.9582329445147502</v>
      </c>
      <c r="E3570" s="211">
        <v>99.160867819137493</v>
      </c>
    </row>
    <row r="3571" spans="1:5" x14ac:dyDescent="0.25">
      <c r="A3571" s="8">
        <v>10</v>
      </c>
      <c r="B3571" s="8" t="s">
        <v>3039</v>
      </c>
      <c r="C3571" t="str">
        <f t="shared" si="56"/>
        <v>PMS-PoleX10</v>
      </c>
      <c r="D3571" s="210">
        <v>2.9580300116354898</v>
      </c>
      <c r="E3571" s="211">
        <v>99.160655762469901</v>
      </c>
    </row>
    <row r="3572" spans="1:5" x14ac:dyDescent="0.25">
      <c r="A3572" s="8">
        <v>11</v>
      </c>
      <c r="B3572" s="8" t="s">
        <v>3039</v>
      </c>
      <c r="C3572" t="str">
        <f t="shared" si="56"/>
        <v>PMS-PoleX11</v>
      </c>
      <c r="D3572" s="210">
        <v>2.9578028709792701</v>
      </c>
      <c r="E3572" s="211">
        <v>99.160435696256997</v>
      </c>
    </row>
    <row r="3573" spans="1:5" x14ac:dyDescent="0.25">
      <c r="A3573" s="8">
        <v>12</v>
      </c>
      <c r="B3573" s="8" t="s">
        <v>3039</v>
      </c>
      <c r="C3573" t="str">
        <f t="shared" si="56"/>
        <v>PMS-PoleX12</v>
      </c>
      <c r="D3573" s="210">
        <v>2.9576310408791402</v>
      </c>
      <c r="E3573" s="211">
        <v>99.160257216382206</v>
      </c>
    </row>
    <row r="3574" spans="1:5" x14ac:dyDescent="0.25">
      <c r="A3574" s="8">
        <v>13</v>
      </c>
      <c r="B3574" s="8" t="s">
        <v>3039</v>
      </c>
      <c r="C3574" t="str">
        <f t="shared" si="56"/>
        <v>PMS-PoleX13</v>
      </c>
      <c r="D3574" s="210">
        <v>2.9572698261886399</v>
      </c>
      <c r="E3574" s="211">
        <v>99.159904203227697</v>
      </c>
    </row>
    <row r="3575" spans="1:5" x14ac:dyDescent="0.25">
      <c r="A3575" s="8">
        <v>14</v>
      </c>
      <c r="B3575" s="8" t="s">
        <v>3039</v>
      </c>
      <c r="C3575" t="str">
        <f t="shared" si="56"/>
        <v>PMS-PoleX14</v>
      </c>
      <c r="D3575" s="210">
        <v>2.95700954005757</v>
      </c>
      <c r="E3575" s="211">
        <v>99.159619452793294</v>
      </c>
    </row>
    <row r="3576" spans="1:5" x14ac:dyDescent="0.25">
      <c r="A3576" s="8">
        <v>15</v>
      </c>
      <c r="B3576" s="8" t="s">
        <v>3039</v>
      </c>
      <c r="C3576" t="str">
        <f t="shared" si="56"/>
        <v>PMS-PoleX15</v>
      </c>
      <c r="D3576" s="210">
        <v>2.9567382650759702</v>
      </c>
      <c r="E3576" s="211">
        <v>99.1593487250435</v>
      </c>
    </row>
    <row r="3577" spans="1:5" x14ac:dyDescent="0.25">
      <c r="A3577" s="8">
        <v>16</v>
      </c>
      <c r="B3577" s="8" t="s">
        <v>3039</v>
      </c>
      <c r="C3577" t="str">
        <f t="shared" si="56"/>
        <v>PMS-PoleX16</v>
      </c>
      <c r="D3577" s="210">
        <v>2.9563738337393302</v>
      </c>
      <c r="E3577" s="211">
        <v>99.158970550280998</v>
      </c>
    </row>
    <row r="3578" spans="1:5" x14ac:dyDescent="0.25">
      <c r="A3578" s="8">
        <v>17</v>
      </c>
      <c r="B3578" s="8" t="s">
        <v>3039</v>
      </c>
      <c r="C3578" t="str">
        <f t="shared" si="56"/>
        <v>PMS-PoleX17</v>
      </c>
      <c r="D3578" s="210">
        <v>2.9561702298338099</v>
      </c>
      <c r="E3578" s="211">
        <v>99.158753086039496</v>
      </c>
    </row>
    <row r="3579" spans="1:5" x14ac:dyDescent="0.25">
      <c r="A3579" s="8">
        <v>18</v>
      </c>
      <c r="B3579" s="8" t="s">
        <v>3039</v>
      </c>
      <c r="C3579" t="str">
        <f t="shared" si="56"/>
        <v>PMS-PoleX18</v>
      </c>
      <c r="D3579" s="210">
        <v>2.9559478035970299</v>
      </c>
      <c r="E3579" s="211">
        <v>99.158544984678798</v>
      </c>
    </row>
    <row r="3580" spans="1:5" x14ac:dyDescent="0.25">
      <c r="A3580" s="8">
        <v>19</v>
      </c>
      <c r="B3580" s="8" t="s">
        <v>3039</v>
      </c>
      <c r="C3580" t="str">
        <f t="shared" si="56"/>
        <v>PMS-PoleX19</v>
      </c>
      <c r="D3580" s="210">
        <v>2.9554844975507</v>
      </c>
      <c r="E3580" s="211">
        <v>99.158071019668398</v>
      </c>
    </row>
    <row r="3581" spans="1:5" x14ac:dyDescent="0.25">
      <c r="A3581" s="8">
        <v>20</v>
      </c>
      <c r="B3581" s="8" t="s">
        <v>3039</v>
      </c>
      <c r="C3581" t="str">
        <f t="shared" si="56"/>
        <v>PMS-PoleX20</v>
      </c>
      <c r="D3581" s="210">
        <v>2.9552932099679801</v>
      </c>
      <c r="E3581" s="211">
        <v>99.157873835428205</v>
      </c>
    </row>
    <row r="3582" spans="1:5" x14ac:dyDescent="0.25">
      <c r="A3582" s="8">
        <v>21</v>
      </c>
      <c r="B3582" s="8" t="s">
        <v>3039</v>
      </c>
      <c r="C3582" t="str">
        <f t="shared" si="56"/>
        <v>PMS-PoleX21</v>
      </c>
      <c r="D3582" s="210">
        <v>2.95506416801422</v>
      </c>
      <c r="E3582" s="211">
        <v>99.157648177794997</v>
      </c>
    </row>
    <row r="3583" spans="1:5" x14ac:dyDescent="0.25">
      <c r="A3583" s="8">
        <v>22</v>
      </c>
      <c r="B3583" s="8" t="s">
        <v>3039</v>
      </c>
      <c r="C3583" t="str">
        <f t="shared" si="56"/>
        <v>PMS-PoleX22</v>
      </c>
      <c r="D3583" s="210">
        <v>2.9546847000317702</v>
      </c>
      <c r="E3583" s="211">
        <v>99.157277282884607</v>
      </c>
    </row>
    <row r="3584" spans="1:5" x14ac:dyDescent="0.25">
      <c r="A3584" s="8">
        <v>23</v>
      </c>
      <c r="B3584" s="8" t="s">
        <v>3039</v>
      </c>
      <c r="C3584" t="str">
        <f t="shared" si="56"/>
        <v>PMS-PoleX23</v>
      </c>
      <c r="D3584" s="210">
        <v>2.9545101265732301</v>
      </c>
      <c r="E3584" s="211">
        <v>99.157109738985696</v>
      </c>
    </row>
    <row r="3585" spans="1:5" x14ac:dyDescent="0.25">
      <c r="A3585" s="8">
        <v>24</v>
      </c>
      <c r="B3585" s="8" t="s">
        <v>3039</v>
      </c>
      <c r="C3585" t="str">
        <f t="shared" si="56"/>
        <v>PMS-PoleX24</v>
      </c>
      <c r="D3585" s="210">
        <v>2.95430384530398</v>
      </c>
      <c r="E3585" s="211">
        <v>99.156880809584194</v>
      </c>
    </row>
    <row r="3586" spans="1:5" x14ac:dyDescent="0.25">
      <c r="A3586" s="8">
        <v>25</v>
      </c>
      <c r="B3586" s="8" t="s">
        <v>3039</v>
      </c>
      <c r="C3586" t="str">
        <f t="shared" si="56"/>
        <v>PMS-PoleX25</v>
      </c>
      <c r="D3586" s="210">
        <v>2.9539730019055299</v>
      </c>
      <c r="E3586" s="211">
        <v>99.156531663616803</v>
      </c>
    </row>
    <row r="3587" spans="1:5" x14ac:dyDescent="0.25">
      <c r="A3587" s="8">
        <v>26</v>
      </c>
      <c r="B3587" s="8" t="s">
        <v>3039</v>
      </c>
      <c r="C3587" t="str">
        <f t="shared" si="56"/>
        <v>PMS-PoleX26</v>
      </c>
      <c r="D3587" s="210">
        <v>2.9538078684706801</v>
      </c>
      <c r="E3587" s="211">
        <v>99.156355074353797</v>
      </c>
    </row>
    <row r="3588" spans="1:5" x14ac:dyDescent="0.25">
      <c r="A3588" s="8">
        <v>27</v>
      </c>
      <c r="B3588" s="8" t="s">
        <v>3039</v>
      </c>
      <c r="C3588" t="str">
        <f t="shared" si="56"/>
        <v>PMS-PoleX27</v>
      </c>
      <c r="D3588" s="210">
        <v>2.9536479504428801</v>
      </c>
      <c r="E3588" s="211">
        <v>99.156192902675997</v>
      </c>
    </row>
    <row r="3589" spans="1:5" x14ac:dyDescent="0.25">
      <c r="A3589" s="8">
        <v>28</v>
      </c>
      <c r="B3589" s="8" t="s">
        <v>3039</v>
      </c>
      <c r="C3589" t="str">
        <f t="shared" si="56"/>
        <v>PMS-PoleX28</v>
      </c>
      <c r="D3589" s="210">
        <v>2.9533569122755901</v>
      </c>
      <c r="E3589" s="211">
        <v>99.155892334100301</v>
      </c>
    </row>
    <row r="3590" spans="1:5" x14ac:dyDescent="0.25">
      <c r="A3590" s="8">
        <v>29</v>
      </c>
      <c r="B3590" s="8" t="s">
        <v>3039</v>
      </c>
      <c r="C3590" t="str">
        <f t="shared" si="56"/>
        <v>PMS-PoleX29</v>
      </c>
      <c r="D3590" s="210">
        <v>2.9532063825755999</v>
      </c>
      <c r="E3590" s="211">
        <v>99.155737233601997</v>
      </c>
    </row>
    <row r="3591" spans="1:5" x14ac:dyDescent="0.25">
      <c r="A3591" s="8">
        <v>30</v>
      </c>
      <c r="B3591" s="8" t="s">
        <v>3039</v>
      </c>
      <c r="C3591" t="str">
        <f t="shared" si="56"/>
        <v>PMS-PoleX30</v>
      </c>
      <c r="D3591" s="210">
        <v>2.9530181176931301</v>
      </c>
      <c r="E3591" s="211">
        <v>99.155584026068894</v>
      </c>
    </row>
    <row r="3592" spans="1:5" x14ac:dyDescent="0.25">
      <c r="A3592" s="8">
        <v>31</v>
      </c>
      <c r="B3592" s="8" t="s">
        <v>3039</v>
      </c>
      <c r="C3592" t="str">
        <f t="shared" si="56"/>
        <v>PMS-PoleX31</v>
      </c>
      <c r="D3592" s="210">
        <v>2.9532899494232101</v>
      </c>
      <c r="E3592" s="211">
        <v>99.155081577309204</v>
      </c>
    </row>
    <row r="3593" spans="1:5" x14ac:dyDescent="0.25">
      <c r="A3593" s="8">
        <v>32</v>
      </c>
      <c r="B3593" s="8" t="s">
        <v>3039</v>
      </c>
      <c r="C3593" t="str">
        <f t="shared" si="56"/>
        <v>PMS-PoleX32</v>
      </c>
      <c r="D3593" s="210">
        <v>2.9533968725867799</v>
      </c>
      <c r="E3593" s="211">
        <v>99.154973249474395</v>
      </c>
    </row>
    <row r="3594" spans="1:5" x14ac:dyDescent="0.25">
      <c r="A3594" s="8">
        <v>33</v>
      </c>
      <c r="B3594" s="8" t="s">
        <v>3039</v>
      </c>
      <c r="C3594" t="str">
        <f t="shared" ref="C3594:C3621" si="57">B3594 &amp; "-PoleX" &amp; A3594</f>
        <v>PMS-PoleX33</v>
      </c>
      <c r="D3594" s="210">
        <v>2.95372900908847</v>
      </c>
      <c r="E3594" s="211">
        <v>99.154616799344893</v>
      </c>
    </row>
    <row r="3595" spans="1:5" x14ac:dyDescent="0.25">
      <c r="A3595" s="8">
        <v>34</v>
      </c>
      <c r="B3595" s="8" t="s">
        <v>3039</v>
      </c>
      <c r="C3595" t="str">
        <f t="shared" si="57"/>
        <v>PMS-PoleX34</v>
      </c>
      <c r="D3595" s="210">
        <v>2.9539220868065299</v>
      </c>
      <c r="E3595" s="211">
        <v>99.154448748575206</v>
      </c>
    </row>
    <row r="3596" spans="1:5" x14ac:dyDescent="0.25">
      <c r="A3596" s="8">
        <v>35</v>
      </c>
      <c r="B3596" s="8" t="s">
        <v>3039</v>
      </c>
      <c r="C3596" t="str">
        <f t="shared" si="57"/>
        <v>PMS-PoleX35</v>
      </c>
      <c r="D3596" s="210">
        <v>2.95409793541205</v>
      </c>
      <c r="E3596" s="211">
        <v>99.154280788445007</v>
      </c>
    </row>
    <row r="3597" spans="1:5" x14ac:dyDescent="0.25">
      <c r="A3597" s="8">
        <v>36</v>
      </c>
      <c r="B3597" s="8" t="s">
        <v>3039</v>
      </c>
      <c r="C3597" t="str">
        <f t="shared" si="57"/>
        <v>PMS-PoleX36</v>
      </c>
      <c r="D3597" s="210">
        <v>2.9544326545186901</v>
      </c>
      <c r="E3597" s="211">
        <v>99.153951022918605</v>
      </c>
    </row>
    <row r="3598" spans="1:5" x14ac:dyDescent="0.25">
      <c r="A3598" s="8">
        <v>37</v>
      </c>
      <c r="B3598" s="8" t="s">
        <v>3039</v>
      </c>
      <c r="C3598" t="str">
        <f t="shared" si="57"/>
        <v>PMS-PoleX37</v>
      </c>
      <c r="D3598" s="210">
        <v>2.9545742071827101</v>
      </c>
      <c r="E3598" s="211">
        <v>99.1538103308107</v>
      </c>
    </row>
    <row r="3599" spans="1:5" x14ac:dyDescent="0.25">
      <c r="A3599" s="8">
        <v>38</v>
      </c>
      <c r="B3599" s="8" t="s">
        <v>3039</v>
      </c>
      <c r="C3599" t="str">
        <f t="shared" si="57"/>
        <v>PMS-PoleX38</v>
      </c>
      <c r="D3599" s="210">
        <v>2.9547626910234901</v>
      </c>
      <c r="E3599" s="211">
        <v>99.153639439037406</v>
      </c>
    </row>
    <row r="3600" spans="1:5" x14ac:dyDescent="0.25">
      <c r="A3600" s="8">
        <v>39</v>
      </c>
      <c r="B3600" s="8" t="s">
        <v>3039</v>
      </c>
      <c r="C3600" t="str">
        <f t="shared" si="57"/>
        <v>PMS-PoleX39</v>
      </c>
      <c r="D3600" s="210">
        <v>2.95527154726667</v>
      </c>
      <c r="E3600" s="211">
        <v>99.1531816696953</v>
      </c>
    </row>
    <row r="3601" spans="1:5" x14ac:dyDescent="0.25">
      <c r="A3601" s="8">
        <v>40</v>
      </c>
      <c r="B3601" s="8" t="s">
        <v>3039</v>
      </c>
      <c r="C3601" t="str">
        <f t="shared" si="57"/>
        <v>PMS-PoleX40</v>
      </c>
      <c r="D3601" s="210">
        <v>2.9552235472666699</v>
      </c>
      <c r="E3601" s="211">
        <v>99.153212919695306</v>
      </c>
    </row>
    <row r="3602" spans="1:5" x14ac:dyDescent="0.25">
      <c r="A3602" s="8">
        <v>41</v>
      </c>
      <c r="B3602" s="8" t="s">
        <v>3039</v>
      </c>
      <c r="C3602" t="str">
        <f t="shared" si="57"/>
        <v>PMS-PoleX41</v>
      </c>
      <c r="D3602" s="210">
        <v>2.95541065201266</v>
      </c>
      <c r="E3602" s="211">
        <v>99.1530402745516</v>
      </c>
    </row>
    <row r="3603" spans="1:5" x14ac:dyDescent="0.25">
      <c r="A3603" s="8">
        <v>42</v>
      </c>
      <c r="B3603" s="8" t="s">
        <v>3039</v>
      </c>
      <c r="C3603" t="str">
        <f t="shared" si="57"/>
        <v>PMS-PoleX42</v>
      </c>
      <c r="D3603" s="210">
        <v>2.9555352379772399</v>
      </c>
      <c r="E3603" s="211">
        <v>99.152917992286902</v>
      </c>
    </row>
    <row r="3604" spans="1:5" x14ac:dyDescent="0.25">
      <c r="A3604" s="8">
        <v>43</v>
      </c>
      <c r="B3604" s="8" t="s">
        <v>3039</v>
      </c>
      <c r="C3604" t="str">
        <f t="shared" si="57"/>
        <v>PMS-PoleX43</v>
      </c>
      <c r="D3604" s="210">
        <v>2.9558013374130199</v>
      </c>
      <c r="E3604" s="211">
        <v>99.152673175100503</v>
      </c>
    </row>
    <row r="3605" spans="1:5" x14ac:dyDescent="0.25">
      <c r="A3605" s="8">
        <v>44</v>
      </c>
      <c r="B3605" s="8" t="s">
        <v>3039</v>
      </c>
      <c r="C3605" t="str">
        <f t="shared" si="57"/>
        <v>PMS-PoleX44</v>
      </c>
      <c r="D3605" s="210">
        <v>2.95593836609061</v>
      </c>
      <c r="E3605" s="211">
        <v>99.152535464123105</v>
      </c>
    </row>
    <row r="3606" spans="1:5" x14ac:dyDescent="0.25">
      <c r="A3606" s="8">
        <v>45</v>
      </c>
      <c r="B3606" s="8" t="s">
        <v>3039</v>
      </c>
      <c r="C3606" t="str">
        <f t="shared" si="57"/>
        <v>PMS-PoleX45</v>
      </c>
      <c r="D3606" s="210">
        <v>2.95603483116806</v>
      </c>
      <c r="E3606" s="211">
        <v>99.152439217364204</v>
      </c>
    </row>
    <row r="3607" spans="1:5" x14ac:dyDescent="0.25">
      <c r="A3607" s="8">
        <v>46</v>
      </c>
      <c r="B3607" s="8" t="s">
        <v>3039</v>
      </c>
      <c r="C3607" t="str">
        <f t="shared" si="57"/>
        <v>PMS-PoleX46</v>
      </c>
      <c r="D3607" s="210">
        <v>2.9562632469073802</v>
      </c>
      <c r="E3607" s="211">
        <v>99.152223647736307</v>
      </c>
    </row>
    <row r="3608" spans="1:5" x14ac:dyDescent="0.25">
      <c r="A3608" s="8">
        <v>47</v>
      </c>
      <c r="B3608" s="8" t="s">
        <v>3039</v>
      </c>
      <c r="C3608" t="str">
        <f t="shared" si="57"/>
        <v>PMS-PoleX47</v>
      </c>
      <c r="D3608" s="210">
        <v>2.95634599136927</v>
      </c>
      <c r="E3608" s="211">
        <v>99.152154049919304</v>
      </c>
    </row>
    <row r="3609" spans="1:5" x14ac:dyDescent="0.25">
      <c r="A3609" s="8">
        <v>48</v>
      </c>
      <c r="B3609" s="8" t="s">
        <v>3039</v>
      </c>
      <c r="C3609" t="str">
        <f t="shared" si="57"/>
        <v>PMS-PoleX48</v>
      </c>
      <c r="D3609" s="210">
        <v>2.9564590654625</v>
      </c>
      <c r="E3609" s="211">
        <v>99.152046601674698</v>
      </c>
    </row>
    <row r="3610" spans="1:5" x14ac:dyDescent="0.25">
      <c r="A3610" s="8">
        <v>49</v>
      </c>
      <c r="B3610" s="8" t="s">
        <v>3039</v>
      </c>
      <c r="C3610" t="str">
        <f t="shared" si="57"/>
        <v>PMS-PoleX49</v>
      </c>
      <c r="D3610" s="210">
        <v>2.95682217891716</v>
      </c>
      <c r="E3610" s="211">
        <v>99.151683914977895</v>
      </c>
    </row>
    <row r="3611" spans="1:5" x14ac:dyDescent="0.25">
      <c r="A3611" s="8">
        <v>50</v>
      </c>
      <c r="B3611" s="8" t="s">
        <v>3039</v>
      </c>
      <c r="C3611" t="str">
        <f t="shared" si="57"/>
        <v>PMS-PoleX50</v>
      </c>
      <c r="D3611" s="210">
        <v>2.9573074200014999</v>
      </c>
      <c r="E3611" s="211">
        <v>99.151187987017295</v>
      </c>
    </row>
    <row r="3612" spans="1:5" x14ac:dyDescent="0.25">
      <c r="A3612" s="8">
        <v>51</v>
      </c>
      <c r="B3612" s="8" t="s">
        <v>3039</v>
      </c>
      <c r="C3612" t="str">
        <f t="shared" si="57"/>
        <v>PMS-PoleX51</v>
      </c>
      <c r="D3612" s="210">
        <v>2.9575157022779601</v>
      </c>
      <c r="E3612" s="211">
        <v>99.150962384777202</v>
      </c>
    </row>
    <row r="3613" spans="1:5" x14ac:dyDescent="0.25">
      <c r="A3613" s="8">
        <v>52</v>
      </c>
      <c r="B3613" s="8" t="s">
        <v>3039</v>
      </c>
      <c r="C3613" t="str">
        <f t="shared" si="57"/>
        <v>PMS-PoleX52</v>
      </c>
      <c r="D3613" s="210">
        <v>2.9577658589353</v>
      </c>
      <c r="E3613" s="211">
        <v>99.150705437467906</v>
      </c>
    </row>
    <row r="3614" spans="1:5" x14ac:dyDescent="0.25">
      <c r="A3614" s="8">
        <v>53</v>
      </c>
      <c r="B3614" s="8" t="s">
        <v>3039</v>
      </c>
      <c r="C3614" t="str">
        <f t="shared" si="57"/>
        <v>PMS-PoleX53</v>
      </c>
      <c r="D3614" s="212">
        <v>2.9584773368509198</v>
      </c>
      <c r="E3614" s="211">
        <v>99.150995238267498</v>
      </c>
    </row>
    <row r="3615" spans="1:5" x14ac:dyDescent="0.25">
      <c r="A3615" s="8">
        <v>54</v>
      </c>
      <c r="B3615" s="8" t="s">
        <v>3039</v>
      </c>
      <c r="C3615" t="str">
        <f t="shared" si="57"/>
        <v>PMS-PoleX54</v>
      </c>
      <c r="D3615" s="212">
        <v>2.95872334685092</v>
      </c>
      <c r="E3615" s="211">
        <v>99.151285238267505</v>
      </c>
    </row>
    <row r="3616" spans="1:5" x14ac:dyDescent="0.25">
      <c r="A3616" s="8">
        <v>55</v>
      </c>
      <c r="B3616" s="8" t="s">
        <v>3039</v>
      </c>
      <c r="C3616" t="str">
        <f t="shared" si="57"/>
        <v>PMS-PoleX55</v>
      </c>
      <c r="D3616" s="212">
        <v>2.9591344221121498</v>
      </c>
      <c r="E3616" s="211">
        <v>99.151639727877296</v>
      </c>
    </row>
    <row r="3617" spans="1:5" x14ac:dyDescent="0.25">
      <c r="A3617" s="8">
        <v>56</v>
      </c>
      <c r="B3617" s="8" t="s">
        <v>3039</v>
      </c>
      <c r="C3617" t="str">
        <f t="shared" si="57"/>
        <v>PMS-PoleX56</v>
      </c>
      <c r="D3617" s="212">
        <v>2.9596976903016801</v>
      </c>
      <c r="E3617" s="211">
        <v>99.151700140888707</v>
      </c>
    </row>
    <row r="3618" spans="1:5" x14ac:dyDescent="0.25">
      <c r="A3618" s="8">
        <v>57</v>
      </c>
      <c r="B3618" s="8" t="s">
        <v>3039</v>
      </c>
      <c r="C3618" t="str">
        <f t="shared" si="57"/>
        <v>PMS-PoleX57</v>
      </c>
      <c r="D3618" s="212">
        <v>2.9600438648280201</v>
      </c>
      <c r="E3618" s="211">
        <v>99.151578115164199</v>
      </c>
    </row>
    <row r="3619" spans="1:5" x14ac:dyDescent="0.25">
      <c r="A3619" s="8">
        <v>58</v>
      </c>
      <c r="B3619" s="8" t="s">
        <v>3039</v>
      </c>
      <c r="C3619" t="str">
        <f t="shared" si="57"/>
        <v>PMS-PoleX58</v>
      </c>
      <c r="D3619" s="212">
        <v>2.9621046210904298</v>
      </c>
      <c r="E3619" s="211">
        <v>99.151014086103999</v>
      </c>
    </row>
    <row r="3620" spans="1:5" x14ac:dyDescent="0.25">
      <c r="A3620" s="8">
        <v>59</v>
      </c>
      <c r="B3620" s="8" t="s">
        <v>3039</v>
      </c>
      <c r="C3620" t="str">
        <f t="shared" si="57"/>
        <v>PMS-PoleX59</v>
      </c>
      <c r="D3620" s="212">
        <v>2.9623754111163199</v>
      </c>
      <c r="E3620" s="211">
        <v>99.150145982788999</v>
      </c>
    </row>
    <row r="3621" spans="1:5" x14ac:dyDescent="0.25">
      <c r="A3621" s="8">
        <v>60</v>
      </c>
      <c r="B3621" s="8" t="s">
        <v>3039</v>
      </c>
      <c r="C3621" t="str">
        <f t="shared" si="57"/>
        <v>PMS-PoleX60</v>
      </c>
      <c r="D3621" s="212">
        <v>2.9618642416804799</v>
      </c>
      <c r="E3621" s="211">
        <v>99.149138280652707</v>
      </c>
    </row>
    <row r="3622" spans="1:5" x14ac:dyDescent="0.25">
      <c r="A3622" s="8">
        <v>257</v>
      </c>
      <c r="B3622" s="8" t="s">
        <v>3039</v>
      </c>
      <c r="C3622" t="str">
        <f t="shared" ref="C3622:C3685" si="58">B3622 &amp; "-Pole" &amp; A3622</f>
        <v>PMS-Pole257</v>
      </c>
      <c r="D3622" s="210">
        <v>2.9610343870630298</v>
      </c>
      <c r="E3622" s="211">
        <v>99.163770541172696</v>
      </c>
    </row>
    <row r="3623" spans="1:5" x14ac:dyDescent="0.25">
      <c r="A3623" s="8">
        <v>256</v>
      </c>
      <c r="B3623" s="8" t="s">
        <v>3039</v>
      </c>
      <c r="C3623" t="str">
        <f t="shared" si="58"/>
        <v>PMS-Pole256</v>
      </c>
      <c r="D3623" s="210">
        <v>2.95999306019915</v>
      </c>
      <c r="E3623" s="211">
        <v>99.162669378548401</v>
      </c>
    </row>
    <row r="3624" spans="1:5" x14ac:dyDescent="0.25">
      <c r="A3624" s="8">
        <v>255</v>
      </c>
      <c r="B3624" s="8" t="s">
        <v>3039</v>
      </c>
      <c r="C3624" t="str">
        <f t="shared" si="58"/>
        <v>PMS-Pole255</v>
      </c>
      <c r="D3624" s="210">
        <v>2.9590123926401999</v>
      </c>
      <c r="E3624" s="211">
        <v>99.161659248377703</v>
      </c>
    </row>
    <row r="3625" spans="1:5" x14ac:dyDescent="0.25">
      <c r="A3625" s="8">
        <v>254</v>
      </c>
      <c r="B3625" s="8" t="s">
        <v>3039</v>
      </c>
      <c r="C3625" t="str">
        <f t="shared" si="58"/>
        <v>PMS-Pole254</v>
      </c>
      <c r="D3625" s="210">
        <v>2.9583584247692101</v>
      </c>
      <c r="E3625" s="211">
        <v>99.161002595024399</v>
      </c>
    </row>
    <row r="3626" spans="1:5" x14ac:dyDescent="0.25">
      <c r="A3626" s="8">
        <v>253</v>
      </c>
      <c r="B3626" s="8" t="s">
        <v>3039</v>
      </c>
      <c r="C3626" t="str">
        <f t="shared" si="58"/>
        <v>PMS-Pole253</v>
      </c>
      <c r="D3626" s="210">
        <v>2.9574306565446502</v>
      </c>
      <c r="E3626" s="211">
        <v>99.160065439220702</v>
      </c>
    </row>
    <row r="3627" spans="1:5" x14ac:dyDescent="0.25">
      <c r="A3627" s="8">
        <v>252</v>
      </c>
      <c r="B3627" s="8" t="s">
        <v>3039</v>
      </c>
      <c r="C3627" t="str">
        <f t="shared" si="58"/>
        <v>PMS-Pole252</v>
      </c>
      <c r="D3627" s="210">
        <v>2.9564953402602501</v>
      </c>
      <c r="E3627" s="211">
        <v>99.159116387800694</v>
      </c>
    </row>
    <row r="3628" spans="1:5" x14ac:dyDescent="0.25">
      <c r="A3628" s="8">
        <v>251</v>
      </c>
      <c r="B3628" s="8" t="s">
        <v>3039</v>
      </c>
      <c r="C3628" t="str">
        <f t="shared" si="58"/>
        <v>PMS-Pole251</v>
      </c>
      <c r="D3628" s="210">
        <v>2.9556827100061001</v>
      </c>
      <c r="E3628" s="211">
        <v>99.158292797841298</v>
      </c>
    </row>
    <row r="3629" spans="1:5" x14ac:dyDescent="0.25">
      <c r="A3629" s="8">
        <v>250</v>
      </c>
      <c r="B3629" s="8" t="s">
        <v>3039</v>
      </c>
      <c r="C3629" t="str">
        <f t="shared" si="58"/>
        <v>PMS-Pole250</v>
      </c>
      <c r="D3629" s="210">
        <v>2.9548240794596698</v>
      </c>
      <c r="E3629" s="211">
        <v>99.157443826779797</v>
      </c>
    </row>
    <row r="3630" spans="1:5" x14ac:dyDescent="0.25">
      <c r="A3630" s="8">
        <v>249</v>
      </c>
      <c r="B3630" s="8" t="s">
        <v>3039</v>
      </c>
      <c r="C3630" t="str">
        <f t="shared" si="58"/>
        <v>PMS-Pole249</v>
      </c>
      <c r="D3630" s="210">
        <v>2.9540880464586201</v>
      </c>
      <c r="E3630" s="211">
        <v>99.156664285074697</v>
      </c>
    </row>
    <row r="3631" spans="1:5" x14ac:dyDescent="0.25">
      <c r="A3631" s="8">
        <v>248</v>
      </c>
      <c r="B3631" s="8" t="s">
        <v>3039</v>
      </c>
      <c r="C3631" t="str">
        <f t="shared" si="58"/>
        <v>PMS-Pole248</v>
      </c>
      <c r="D3631" s="210">
        <v>2.9534746439278701</v>
      </c>
      <c r="E3631" s="211">
        <v>99.156041153356597</v>
      </c>
    </row>
    <row r="3632" spans="1:5" x14ac:dyDescent="0.25">
      <c r="A3632" s="8">
        <v>247</v>
      </c>
      <c r="B3632" s="8" t="s">
        <v>3039</v>
      </c>
      <c r="C3632" t="str">
        <f t="shared" si="58"/>
        <v>PMS-Pole247</v>
      </c>
      <c r="D3632" s="210">
        <v>2.9530188811000002</v>
      </c>
      <c r="E3632" s="211">
        <v>99.1553466222</v>
      </c>
    </row>
    <row r="3633" spans="1:5" x14ac:dyDescent="0.25">
      <c r="A3633" s="8">
        <v>246</v>
      </c>
      <c r="B3633" s="8" t="s">
        <v>3039</v>
      </c>
      <c r="C3633" t="str">
        <f t="shared" si="58"/>
        <v>PMS-Pole246</v>
      </c>
      <c r="D3633" s="210">
        <v>2.9535659390837501</v>
      </c>
      <c r="E3633" s="211">
        <v>99.154825926887099</v>
      </c>
    </row>
    <row r="3634" spans="1:5" x14ac:dyDescent="0.25">
      <c r="A3634" s="8">
        <v>245</v>
      </c>
      <c r="B3634" s="8" t="s">
        <v>3039</v>
      </c>
      <c r="C3634" t="str">
        <f t="shared" si="58"/>
        <v>PMS-Pole245</v>
      </c>
      <c r="D3634" s="210">
        <v>2.9542659843969501</v>
      </c>
      <c r="E3634" s="211">
        <v>99.154106067003795</v>
      </c>
    </row>
    <row r="3635" spans="1:5" x14ac:dyDescent="0.25">
      <c r="A3635" s="8">
        <v>244</v>
      </c>
      <c r="B3635" s="8" t="s">
        <v>3039</v>
      </c>
      <c r="C3635" t="str">
        <f t="shared" si="58"/>
        <v>PMS-Pole244</v>
      </c>
      <c r="D3635" s="210">
        <v>2.9549051726291302</v>
      </c>
      <c r="E3635" s="211">
        <v>99.153489280160102</v>
      </c>
    </row>
    <row r="3636" spans="1:5" x14ac:dyDescent="0.25">
      <c r="A3636" s="8">
        <v>243</v>
      </c>
      <c r="B3636" s="8" t="s">
        <v>3039</v>
      </c>
      <c r="C3636" t="str">
        <f t="shared" si="58"/>
        <v>PMS-Pole243</v>
      </c>
      <c r="D3636" s="210">
        <v>2.95564877789896</v>
      </c>
      <c r="E3636" s="211">
        <v>99.152792868753295</v>
      </c>
    </row>
    <row r="3637" spans="1:5" x14ac:dyDescent="0.25">
      <c r="A3637" s="8">
        <v>242</v>
      </c>
      <c r="B3637" s="8" t="s">
        <v>3039</v>
      </c>
      <c r="C3637" t="str">
        <f t="shared" si="58"/>
        <v>PMS-Pole242</v>
      </c>
      <c r="D3637" s="210">
        <v>2.9561303648230401</v>
      </c>
      <c r="E3637" s="211">
        <v>99.152346564056003</v>
      </c>
    </row>
    <row r="3638" spans="1:5" x14ac:dyDescent="0.25">
      <c r="A3638" s="8">
        <v>241</v>
      </c>
      <c r="B3638" s="8" t="s">
        <v>3039</v>
      </c>
      <c r="C3638" t="str">
        <f t="shared" si="58"/>
        <v>PMS-Pole241</v>
      </c>
      <c r="D3638" s="210">
        <v>2.9565250413153898</v>
      </c>
      <c r="E3638" s="211">
        <v>99.151965107211296</v>
      </c>
    </row>
    <row r="3639" spans="1:5" x14ac:dyDescent="0.25">
      <c r="A3639" s="8">
        <v>240</v>
      </c>
      <c r="B3639" s="8" t="s">
        <v>3039</v>
      </c>
      <c r="C3639" t="str">
        <f t="shared" si="58"/>
        <v>PMS-Pole240</v>
      </c>
      <c r="D3639" s="210">
        <v>2.9571014925901702</v>
      </c>
      <c r="E3639" s="211">
        <v>99.151386768089594</v>
      </c>
    </row>
    <row r="3640" spans="1:5" x14ac:dyDescent="0.25">
      <c r="A3640" s="8">
        <v>239</v>
      </c>
      <c r="B3640" s="8" t="s">
        <v>3039</v>
      </c>
      <c r="C3640" t="str">
        <f t="shared" si="58"/>
        <v>PMS-Pole239</v>
      </c>
      <c r="D3640" s="210">
        <v>2.9575858057625002</v>
      </c>
      <c r="E3640" s="211">
        <v>99.150885282504902</v>
      </c>
    </row>
    <row r="3641" spans="1:5" x14ac:dyDescent="0.25">
      <c r="A3641" s="8">
        <v>238</v>
      </c>
      <c r="B3641" s="8" t="s">
        <v>3039</v>
      </c>
      <c r="C3641" t="str">
        <f t="shared" si="58"/>
        <v>PMS-Pole238</v>
      </c>
      <c r="D3641" s="210">
        <v>2.94945699879265</v>
      </c>
      <c r="E3641" s="211">
        <v>99.149911210692693</v>
      </c>
    </row>
    <row r="3642" spans="1:5" x14ac:dyDescent="0.25">
      <c r="A3642" s="8">
        <v>237</v>
      </c>
      <c r="B3642" s="8" t="s">
        <v>3039</v>
      </c>
      <c r="C3642" t="str">
        <f t="shared" si="58"/>
        <v>PMS-Pole237</v>
      </c>
      <c r="D3642" s="210">
        <v>2.94968605263659</v>
      </c>
      <c r="E3642" s="211">
        <v>99.149679055197396</v>
      </c>
    </row>
    <row r="3643" spans="1:5" x14ac:dyDescent="0.25">
      <c r="A3643" s="8">
        <v>236</v>
      </c>
      <c r="B3643" s="8" t="s">
        <v>3039</v>
      </c>
      <c r="C3643" t="str">
        <f t="shared" si="58"/>
        <v>PMS-Pole236</v>
      </c>
      <c r="D3643" s="210">
        <v>2.9499431306182999</v>
      </c>
      <c r="E3643" s="211">
        <v>99.149457345989703</v>
      </c>
    </row>
    <row r="3644" spans="1:5" x14ac:dyDescent="0.25">
      <c r="A3644" s="8">
        <v>235</v>
      </c>
      <c r="B3644" s="8" t="s">
        <v>3039</v>
      </c>
      <c r="C3644" t="str">
        <f t="shared" si="58"/>
        <v>PMS-Pole235</v>
      </c>
      <c r="D3644" s="210">
        <v>2.9501707517958899</v>
      </c>
      <c r="E3644" s="211">
        <v>99.149192798394395</v>
      </c>
    </row>
    <row r="3645" spans="1:5" x14ac:dyDescent="0.25">
      <c r="A3645" s="8">
        <v>234</v>
      </c>
      <c r="B3645" s="8" t="s">
        <v>3039</v>
      </c>
      <c r="C3645" t="str">
        <f t="shared" si="58"/>
        <v>PMS-Pole234</v>
      </c>
      <c r="D3645" s="210">
        <v>2.95039022958027</v>
      </c>
      <c r="E3645" s="211">
        <v>99.148994715478096</v>
      </c>
    </row>
    <row r="3646" spans="1:5" x14ac:dyDescent="0.25">
      <c r="A3646" s="8">
        <v>233</v>
      </c>
      <c r="B3646" s="8" t="s">
        <v>3039</v>
      </c>
      <c r="C3646" t="str">
        <f t="shared" si="58"/>
        <v>PMS-Pole233</v>
      </c>
      <c r="D3646" s="210">
        <v>2.9506438524988399</v>
      </c>
      <c r="E3646" s="211">
        <v>99.148638865441896</v>
      </c>
    </row>
    <row r="3647" spans="1:5" x14ac:dyDescent="0.25">
      <c r="A3647" s="8">
        <v>232</v>
      </c>
      <c r="B3647" s="8" t="s">
        <v>3039</v>
      </c>
      <c r="C3647" t="str">
        <f t="shared" si="58"/>
        <v>PMS-Pole232</v>
      </c>
      <c r="D3647" s="210">
        <v>2.9508902443339502</v>
      </c>
      <c r="E3647" s="211">
        <v>99.148333660798798</v>
      </c>
    </row>
    <row r="3648" spans="1:5" x14ac:dyDescent="0.25">
      <c r="A3648" s="8">
        <v>231</v>
      </c>
      <c r="B3648" s="8" t="s">
        <v>3039</v>
      </c>
      <c r="C3648" t="str">
        <f t="shared" si="58"/>
        <v>PMS-Pole231</v>
      </c>
      <c r="D3648" s="210">
        <v>2.9510173287942099</v>
      </c>
      <c r="E3648" s="211">
        <v>99.148289163708696</v>
      </c>
    </row>
    <row r="3649" spans="1:5" x14ac:dyDescent="0.25">
      <c r="A3649" s="8">
        <v>230</v>
      </c>
      <c r="B3649" s="8" t="s">
        <v>3039</v>
      </c>
      <c r="C3649" t="str">
        <f t="shared" si="58"/>
        <v>PMS-Pole230</v>
      </c>
      <c r="D3649" s="210">
        <v>2.9513181956054302</v>
      </c>
      <c r="E3649" s="211">
        <v>99.148313408577806</v>
      </c>
    </row>
    <row r="3650" spans="1:5" x14ac:dyDescent="0.25">
      <c r="A3650" s="8">
        <v>229</v>
      </c>
      <c r="B3650" s="8" t="s">
        <v>3039</v>
      </c>
      <c r="C3650" t="str">
        <f t="shared" si="58"/>
        <v>PMS-Pole229</v>
      </c>
      <c r="D3650" s="210">
        <v>2.9516930613851602</v>
      </c>
      <c r="E3650" s="211">
        <v>99.148334853031699</v>
      </c>
    </row>
    <row r="3651" spans="1:5" x14ac:dyDescent="0.25">
      <c r="A3651" s="8">
        <v>228</v>
      </c>
      <c r="B3651" s="8" t="s">
        <v>3039</v>
      </c>
      <c r="C3651" t="str">
        <f t="shared" si="58"/>
        <v>PMS-Pole228</v>
      </c>
      <c r="D3651" s="210">
        <v>2.9519978850134301</v>
      </c>
      <c r="E3651" s="211">
        <v>99.148364035287301</v>
      </c>
    </row>
    <row r="3652" spans="1:5" x14ac:dyDescent="0.25">
      <c r="A3652" s="8">
        <v>227</v>
      </c>
      <c r="B3652" s="8" t="s">
        <v>3039</v>
      </c>
      <c r="C3652" t="str">
        <f t="shared" si="58"/>
        <v>PMS-Pole227</v>
      </c>
      <c r="D3652" s="210">
        <v>2.9522920064547602</v>
      </c>
      <c r="E3652" s="211">
        <v>99.148376071890894</v>
      </c>
    </row>
    <row r="3653" spans="1:5" x14ac:dyDescent="0.25">
      <c r="A3653" s="8">
        <v>226</v>
      </c>
      <c r="B3653" s="8" t="s">
        <v>3039</v>
      </c>
      <c r="C3653" t="str">
        <f t="shared" si="58"/>
        <v>PMS-Pole226</v>
      </c>
      <c r="D3653" s="210">
        <v>2.9527562079624801</v>
      </c>
      <c r="E3653" s="211">
        <v>99.148388112262396</v>
      </c>
    </row>
    <row r="3654" spans="1:5" x14ac:dyDescent="0.25">
      <c r="A3654" s="8">
        <v>225</v>
      </c>
      <c r="B3654" s="8" t="s">
        <v>3039</v>
      </c>
      <c r="C3654" t="str">
        <f t="shared" si="58"/>
        <v>PMS-Pole225</v>
      </c>
      <c r="D3654" s="210">
        <v>2.9535453603152</v>
      </c>
      <c r="E3654" s="211">
        <v>99.148484325228395</v>
      </c>
    </row>
    <row r="3655" spans="1:5" x14ac:dyDescent="0.25">
      <c r="A3655" s="8">
        <v>224</v>
      </c>
      <c r="B3655" s="8" t="s">
        <v>3039</v>
      </c>
      <c r="C3655" t="str">
        <f t="shared" si="58"/>
        <v>PMS-Pole224</v>
      </c>
      <c r="D3655" s="210">
        <v>2.9542595283156801</v>
      </c>
      <c r="E3655" s="211">
        <v>99.148256028395906</v>
      </c>
    </row>
    <row r="3656" spans="1:5" x14ac:dyDescent="0.25">
      <c r="A3656" s="8">
        <v>223</v>
      </c>
      <c r="B3656" s="8" t="s">
        <v>3039</v>
      </c>
      <c r="C3656" t="str">
        <f t="shared" si="58"/>
        <v>PMS-Pole223</v>
      </c>
      <c r="D3656" s="210">
        <v>2.9547096707381399</v>
      </c>
      <c r="E3656" s="211">
        <v>99.148234574572498</v>
      </c>
    </row>
    <row r="3657" spans="1:5" x14ac:dyDescent="0.25">
      <c r="A3657" s="8">
        <v>222</v>
      </c>
      <c r="B3657" s="8" t="s">
        <v>3039</v>
      </c>
      <c r="C3657" t="str">
        <f t="shared" si="58"/>
        <v>PMS-Pole222</v>
      </c>
      <c r="D3657" s="210">
        <v>2.9550198204301901</v>
      </c>
      <c r="E3657" s="211">
        <v>99.148201807579298</v>
      </c>
    </row>
    <row r="3658" spans="1:5" x14ac:dyDescent="0.25">
      <c r="A3658" s="8">
        <v>221</v>
      </c>
      <c r="B3658" s="8" t="s">
        <v>3039</v>
      </c>
      <c r="C3658" t="str">
        <f t="shared" si="58"/>
        <v>PMS-Pole221</v>
      </c>
      <c r="D3658" s="210">
        <v>2.9550826875040399</v>
      </c>
      <c r="E3658" s="211">
        <v>99.148076213669299</v>
      </c>
    </row>
    <row r="3659" spans="1:5" x14ac:dyDescent="0.25">
      <c r="A3659" s="8">
        <v>220</v>
      </c>
      <c r="B3659" s="8" t="s">
        <v>3039</v>
      </c>
      <c r="C3659" t="str">
        <f t="shared" si="58"/>
        <v>PMS-Pole220</v>
      </c>
      <c r="D3659" s="210">
        <v>2.95535572017139</v>
      </c>
      <c r="E3659" s="211">
        <v>99.148032812301295</v>
      </c>
    </row>
    <row r="3660" spans="1:5" x14ac:dyDescent="0.25">
      <c r="A3660" s="8">
        <v>219</v>
      </c>
      <c r="B3660" s="8" t="s">
        <v>3039</v>
      </c>
      <c r="C3660" t="str">
        <f t="shared" si="58"/>
        <v>PMS-Pole219</v>
      </c>
      <c r="D3660" s="210">
        <v>2.9555653681384899</v>
      </c>
      <c r="E3660" s="211">
        <v>99.148481014644901</v>
      </c>
    </row>
    <row r="3661" spans="1:5" x14ac:dyDescent="0.25">
      <c r="A3661" s="8">
        <v>218</v>
      </c>
      <c r="B3661" s="8" t="s">
        <v>3039</v>
      </c>
      <c r="C3661" t="str">
        <f t="shared" si="58"/>
        <v>PMS-Pole218</v>
      </c>
      <c r="D3661" s="210">
        <v>2.9557435971358799</v>
      </c>
      <c r="E3661" s="211">
        <v>99.149095027917596</v>
      </c>
    </row>
    <row r="3662" spans="1:5" x14ac:dyDescent="0.25">
      <c r="A3662" s="8">
        <v>217</v>
      </c>
      <c r="B3662" s="8" t="s">
        <v>3039</v>
      </c>
      <c r="C3662" t="str">
        <f t="shared" si="58"/>
        <v>PMS-Pole217</v>
      </c>
      <c r="D3662" s="210">
        <v>2.9557062975072599</v>
      </c>
      <c r="E3662" s="211">
        <v>99.149365650039798</v>
      </c>
    </row>
    <row r="3663" spans="1:5" x14ac:dyDescent="0.25">
      <c r="A3663" s="8">
        <v>216</v>
      </c>
      <c r="B3663" s="8" t="s">
        <v>3039</v>
      </c>
      <c r="C3663" t="str">
        <f t="shared" si="58"/>
        <v>PMS-Pole216</v>
      </c>
      <c r="D3663" s="210">
        <v>2.95586512944922</v>
      </c>
      <c r="E3663" s="211">
        <v>99.149685700924607</v>
      </c>
    </row>
    <row r="3664" spans="1:5" x14ac:dyDescent="0.25">
      <c r="A3664" s="8">
        <v>215</v>
      </c>
      <c r="B3664" s="8" t="s">
        <v>3039</v>
      </c>
      <c r="C3664" t="str">
        <f t="shared" si="58"/>
        <v>PMS-Pole215</v>
      </c>
      <c r="D3664" s="210">
        <v>2.9560749611808301</v>
      </c>
      <c r="E3664" s="211">
        <v>99.150135989344193</v>
      </c>
    </row>
    <row r="3665" spans="1:5" x14ac:dyDescent="0.25">
      <c r="A3665" s="8">
        <v>214</v>
      </c>
      <c r="B3665" s="8" t="s">
        <v>3039</v>
      </c>
      <c r="C3665" t="str">
        <f t="shared" si="58"/>
        <v>PMS-Pole214</v>
      </c>
      <c r="D3665" s="210">
        <v>2.9563938493006501</v>
      </c>
      <c r="E3665" s="211">
        <v>99.150453201995902</v>
      </c>
    </row>
    <row r="3666" spans="1:5" x14ac:dyDescent="0.25">
      <c r="A3666" s="8">
        <v>213</v>
      </c>
      <c r="B3666" s="8" t="s">
        <v>3039</v>
      </c>
      <c r="C3666" t="str">
        <f t="shared" si="58"/>
        <v>PMS-Pole213</v>
      </c>
      <c r="D3666" s="210">
        <v>2.9576164503979401</v>
      </c>
      <c r="E3666" s="211">
        <v>99.150461948083404</v>
      </c>
    </row>
    <row r="3667" spans="1:5" x14ac:dyDescent="0.25">
      <c r="A3667" s="8">
        <v>212</v>
      </c>
      <c r="B3667" s="8" t="s">
        <v>3039</v>
      </c>
      <c r="C3667" t="str">
        <f t="shared" si="58"/>
        <v>PMS-Pole212</v>
      </c>
      <c r="D3667" s="210">
        <v>2.9578652648833299</v>
      </c>
      <c r="E3667" s="211">
        <v>99.150579112503607</v>
      </c>
    </row>
    <row r="3668" spans="1:5" x14ac:dyDescent="0.25">
      <c r="A3668" s="8">
        <v>211</v>
      </c>
      <c r="B3668" s="8" t="s">
        <v>3039</v>
      </c>
      <c r="C3668" t="str">
        <f t="shared" si="58"/>
        <v>PMS-Pole211</v>
      </c>
      <c r="D3668" s="210">
        <v>2.9581819680026502</v>
      </c>
      <c r="E3668" s="211">
        <v>99.150699079010906</v>
      </c>
    </row>
    <row r="3669" spans="1:5" x14ac:dyDescent="0.25">
      <c r="A3669" s="8">
        <v>210</v>
      </c>
      <c r="B3669" s="8" t="s">
        <v>3039</v>
      </c>
      <c r="C3669" t="str">
        <f t="shared" si="58"/>
        <v>PMS-Pole210</v>
      </c>
      <c r="D3669" s="210">
        <v>2.9589492825145101</v>
      </c>
      <c r="E3669" s="211">
        <v>99.151350613174699</v>
      </c>
    </row>
    <row r="3670" spans="1:5" x14ac:dyDescent="0.25">
      <c r="A3670" s="8">
        <v>209</v>
      </c>
      <c r="B3670" s="8" t="s">
        <v>3039</v>
      </c>
      <c r="C3670" t="str">
        <f t="shared" si="58"/>
        <v>PMS-Pole209</v>
      </c>
      <c r="D3670" s="210">
        <v>2.9594304769953799</v>
      </c>
      <c r="E3670" s="211">
        <v>99.151792847514002</v>
      </c>
    </row>
    <row r="3671" spans="1:5" x14ac:dyDescent="0.25">
      <c r="A3671" s="8">
        <v>208</v>
      </c>
      <c r="B3671" s="8" t="s">
        <v>3039</v>
      </c>
      <c r="C3671" t="str">
        <f t="shared" si="58"/>
        <v>PMS-Pole208</v>
      </c>
      <c r="D3671" s="210">
        <v>2.9603770923280099</v>
      </c>
      <c r="E3671" s="211">
        <v>99.151454664826801</v>
      </c>
    </row>
    <row r="3672" spans="1:5" x14ac:dyDescent="0.25">
      <c r="A3672" s="8">
        <v>207</v>
      </c>
      <c r="B3672" s="8" t="s">
        <v>3039</v>
      </c>
      <c r="C3672" t="str">
        <f t="shared" si="58"/>
        <v>PMS-Pole207</v>
      </c>
      <c r="D3672" s="210">
        <v>2.96074445811215</v>
      </c>
      <c r="E3672" s="211">
        <v>99.151811911877303</v>
      </c>
    </row>
    <row r="3673" spans="1:5" x14ac:dyDescent="0.25">
      <c r="A3673" s="8">
        <v>206</v>
      </c>
      <c r="B3673" s="8" t="s">
        <v>3039</v>
      </c>
      <c r="C3673" t="str">
        <f t="shared" si="58"/>
        <v>PMS-Pole206</v>
      </c>
      <c r="D3673" s="210">
        <v>2.9614363039230298</v>
      </c>
      <c r="E3673" s="211">
        <v>99.151568231849197</v>
      </c>
    </row>
    <row r="3674" spans="1:5" x14ac:dyDescent="0.25">
      <c r="A3674" s="8">
        <v>205</v>
      </c>
      <c r="B3674" s="8" t="s">
        <v>3039</v>
      </c>
      <c r="C3674" t="str">
        <f t="shared" si="58"/>
        <v>PMS-Pole205</v>
      </c>
      <c r="D3674" s="210">
        <v>2.96188720403849</v>
      </c>
      <c r="E3674" s="211">
        <v>99.1514676912726</v>
      </c>
    </row>
    <row r="3675" spans="1:5" x14ac:dyDescent="0.25">
      <c r="A3675" s="8">
        <v>204</v>
      </c>
      <c r="B3675" s="8" t="s">
        <v>3039</v>
      </c>
      <c r="C3675" t="str">
        <f t="shared" si="58"/>
        <v>PMS-Pole204</v>
      </c>
      <c r="D3675" s="210">
        <v>2.9623427346887099</v>
      </c>
      <c r="E3675" s="211">
        <v>99.150547407293701</v>
      </c>
    </row>
    <row r="3676" spans="1:5" x14ac:dyDescent="0.25">
      <c r="A3676" s="8">
        <v>203</v>
      </c>
      <c r="B3676" s="8" t="s">
        <v>3039</v>
      </c>
      <c r="C3676" t="str">
        <f t="shared" si="58"/>
        <v>PMS-Pole203</v>
      </c>
      <c r="D3676" s="210">
        <v>2.9623870610939802</v>
      </c>
      <c r="E3676" s="211">
        <v>99.149769812871696</v>
      </c>
    </row>
    <row r="3677" spans="1:5" x14ac:dyDescent="0.25">
      <c r="A3677" s="8">
        <v>202</v>
      </c>
      <c r="B3677" s="8" t="s">
        <v>3039</v>
      </c>
      <c r="C3677" t="str">
        <f t="shared" si="58"/>
        <v>PMS-Pole202</v>
      </c>
      <c r="D3677" s="210">
        <v>2.9622590034736098</v>
      </c>
      <c r="E3677" s="211">
        <v>99.1494804278271</v>
      </c>
    </row>
    <row r="3678" spans="1:5" x14ac:dyDescent="0.25">
      <c r="A3678" s="8">
        <v>201</v>
      </c>
      <c r="B3678" s="8" t="s">
        <v>3039</v>
      </c>
      <c r="C3678" t="str">
        <f t="shared" si="58"/>
        <v>PMS-Pole201</v>
      </c>
      <c r="D3678" s="210">
        <v>2.9615069612825402</v>
      </c>
      <c r="E3678" s="211">
        <v>99.148856312581103</v>
      </c>
    </row>
    <row r="3679" spans="1:5" x14ac:dyDescent="0.25">
      <c r="A3679" s="8">
        <v>200</v>
      </c>
      <c r="B3679" s="8" t="s">
        <v>3039</v>
      </c>
      <c r="C3679" t="str">
        <f t="shared" si="58"/>
        <v>PMS-Pole200</v>
      </c>
      <c r="D3679" s="210">
        <v>2.96152238990092</v>
      </c>
      <c r="E3679" s="211">
        <v>99.148441698195995</v>
      </c>
    </row>
    <row r="3680" spans="1:5" x14ac:dyDescent="0.25">
      <c r="A3680" s="8">
        <v>199</v>
      </c>
      <c r="B3680" s="8" t="s">
        <v>3039</v>
      </c>
      <c r="C3680" t="str">
        <f t="shared" si="58"/>
        <v>PMS-Pole199</v>
      </c>
      <c r="D3680" s="210">
        <v>2.9620638174943998</v>
      </c>
      <c r="E3680" s="211">
        <v>99.1471606397117</v>
      </c>
    </row>
    <row r="3681" spans="1:5" x14ac:dyDescent="0.25">
      <c r="A3681" s="8">
        <v>198</v>
      </c>
      <c r="B3681" s="8" t="s">
        <v>3039</v>
      </c>
      <c r="C3681" t="str">
        <f t="shared" si="58"/>
        <v>PMS-Pole198</v>
      </c>
      <c r="D3681" s="210">
        <v>2.9627342713895399</v>
      </c>
      <c r="E3681" s="211">
        <v>99.146080059441005</v>
      </c>
    </row>
    <row r="3682" spans="1:5" x14ac:dyDescent="0.25">
      <c r="A3682" s="8">
        <v>197</v>
      </c>
      <c r="B3682" s="8" t="s">
        <v>3039</v>
      </c>
      <c r="C3682" t="str">
        <f t="shared" si="58"/>
        <v>PMS-Pole197</v>
      </c>
      <c r="D3682" s="210">
        <v>2.9630267425195802</v>
      </c>
      <c r="E3682" s="211">
        <v>99.145655091328706</v>
      </c>
    </row>
    <row r="3683" spans="1:5" x14ac:dyDescent="0.25">
      <c r="A3683" s="8">
        <v>196</v>
      </c>
      <c r="B3683" s="8" t="s">
        <v>3039</v>
      </c>
      <c r="C3683" t="str">
        <f t="shared" si="58"/>
        <v>PMS-Pole196</v>
      </c>
      <c r="D3683" s="210">
        <v>2.9641406880928298</v>
      </c>
      <c r="E3683" s="211">
        <v>99.144577151908905</v>
      </c>
    </row>
    <row r="3684" spans="1:5" x14ac:dyDescent="0.25">
      <c r="A3684" s="8">
        <v>195</v>
      </c>
      <c r="B3684" s="8" t="s">
        <v>3039</v>
      </c>
      <c r="C3684" t="str">
        <f t="shared" si="58"/>
        <v>PMS-Pole195</v>
      </c>
      <c r="D3684" s="210">
        <v>2.9652165923253002</v>
      </c>
      <c r="E3684" s="211">
        <v>99.143486672829098</v>
      </c>
    </row>
    <row r="3685" spans="1:5" x14ac:dyDescent="0.25">
      <c r="A3685" s="8">
        <v>194</v>
      </c>
      <c r="B3685" s="8" t="s">
        <v>3039</v>
      </c>
      <c r="C3685" t="str">
        <f t="shared" si="58"/>
        <v>PMS-Pole194</v>
      </c>
      <c r="D3685" s="210">
        <v>2.96652921340127</v>
      </c>
      <c r="E3685" s="211">
        <v>99.145288161900694</v>
      </c>
    </row>
    <row r="3686" spans="1:5" x14ac:dyDescent="0.25">
      <c r="A3686" s="8">
        <v>193</v>
      </c>
      <c r="B3686" s="8" t="s">
        <v>3039</v>
      </c>
      <c r="C3686" t="str">
        <f t="shared" ref="C3686:C3749" si="59">B3686 &amp; "-Pole" &amp; A3686</f>
        <v>PMS-Pole193</v>
      </c>
      <c r="D3686" s="210">
        <v>2.96822786081548</v>
      </c>
      <c r="E3686" s="211">
        <v>99.1470808118207</v>
      </c>
    </row>
    <row r="3687" spans="1:5" x14ac:dyDescent="0.25">
      <c r="A3687" s="8">
        <v>192</v>
      </c>
      <c r="B3687" s="8" t="s">
        <v>3039</v>
      </c>
      <c r="C3687" t="str">
        <f t="shared" si="59"/>
        <v>PMS-Pole192</v>
      </c>
      <c r="D3687" s="210">
        <v>2.9693058668735302</v>
      </c>
      <c r="E3687" s="211">
        <v>99.148438313618001</v>
      </c>
    </row>
    <row r="3688" spans="1:5" x14ac:dyDescent="0.25">
      <c r="A3688" s="8">
        <v>191</v>
      </c>
      <c r="B3688" s="8" t="s">
        <v>3039</v>
      </c>
      <c r="C3688" t="str">
        <f t="shared" si="59"/>
        <v>PMS-Pole191</v>
      </c>
      <c r="D3688" s="210">
        <v>2.97069894078188</v>
      </c>
      <c r="E3688" s="211">
        <v>99.150665758951504</v>
      </c>
    </row>
    <row r="3689" spans="1:5" x14ac:dyDescent="0.25">
      <c r="A3689" s="8">
        <v>190</v>
      </c>
      <c r="B3689" s="8" t="s">
        <v>3039</v>
      </c>
      <c r="C3689" t="str">
        <f t="shared" si="59"/>
        <v>PMS-Pole190</v>
      </c>
      <c r="D3689" s="210">
        <v>2.9717684260352799</v>
      </c>
      <c r="E3689" s="211">
        <v>99.152269161168903</v>
      </c>
    </row>
    <row r="3690" spans="1:5" x14ac:dyDescent="0.25">
      <c r="A3690" s="8">
        <v>189</v>
      </c>
      <c r="B3690" s="8" t="s">
        <v>3039</v>
      </c>
      <c r="C3690" t="str">
        <f t="shared" si="59"/>
        <v>PMS-Pole189</v>
      </c>
      <c r="D3690" s="210">
        <v>2.9727702722500799</v>
      </c>
      <c r="E3690" s="211">
        <v>99.153787005744505</v>
      </c>
    </row>
    <row r="3691" spans="1:5" x14ac:dyDescent="0.25">
      <c r="A3691" s="8">
        <v>188</v>
      </c>
      <c r="B3691" s="8" t="s">
        <v>3039</v>
      </c>
      <c r="C3691" t="str">
        <f t="shared" si="59"/>
        <v>PMS-Pole188</v>
      </c>
      <c r="D3691" s="210">
        <v>2.9736616757154199</v>
      </c>
      <c r="E3691" s="211">
        <v>99.155226949101504</v>
      </c>
    </row>
    <row r="3692" spans="1:5" x14ac:dyDescent="0.25">
      <c r="A3692" s="8">
        <v>187</v>
      </c>
      <c r="B3692" s="8" t="s">
        <v>3039</v>
      </c>
      <c r="C3692" t="str">
        <f t="shared" si="59"/>
        <v>PMS-Pole187</v>
      </c>
      <c r="D3692" s="210">
        <v>2.9745425995080899</v>
      </c>
      <c r="E3692" s="211">
        <v>99.156653314287297</v>
      </c>
    </row>
    <row r="3693" spans="1:5" x14ac:dyDescent="0.25">
      <c r="A3693" s="8">
        <v>186</v>
      </c>
      <c r="B3693" s="8" t="s">
        <v>3039</v>
      </c>
      <c r="C3693" t="str">
        <f t="shared" si="59"/>
        <v>PMS-Pole186</v>
      </c>
      <c r="D3693" s="210">
        <v>2.97492373924071</v>
      </c>
      <c r="E3693" s="211">
        <v>99.157285351428698</v>
      </c>
    </row>
    <row r="3694" spans="1:5" x14ac:dyDescent="0.25">
      <c r="A3694" s="8">
        <v>185</v>
      </c>
      <c r="B3694" s="8" t="s">
        <v>3039</v>
      </c>
      <c r="C3694" t="str">
        <f t="shared" si="59"/>
        <v>PMS-Pole185</v>
      </c>
      <c r="D3694" s="210">
        <v>2.97524998858463</v>
      </c>
      <c r="E3694" s="211">
        <v>99.158031503374701</v>
      </c>
    </row>
    <row r="3695" spans="1:5" x14ac:dyDescent="0.25">
      <c r="A3695" s="8">
        <v>184</v>
      </c>
      <c r="B3695" s="8" t="s">
        <v>3039</v>
      </c>
      <c r="C3695" t="str">
        <f t="shared" si="59"/>
        <v>PMS-Pole184</v>
      </c>
      <c r="D3695" s="210">
        <v>2.9753798254603101</v>
      </c>
      <c r="E3695" s="211">
        <v>99.159638861978607</v>
      </c>
    </row>
    <row r="3696" spans="1:5" x14ac:dyDescent="0.25">
      <c r="A3696" s="8">
        <v>183</v>
      </c>
      <c r="B3696" s="8" t="s">
        <v>3039</v>
      </c>
      <c r="C3696" t="str">
        <f t="shared" si="59"/>
        <v>PMS-Pole183</v>
      </c>
      <c r="D3696" s="210">
        <v>2.9755266681183201</v>
      </c>
      <c r="E3696" s="211">
        <v>99.161801097234502</v>
      </c>
    </row>
    <row r="3697" spans="1:5" x14ac:dyDescent="0.25">
      <c r="A3697" s="8">
        <v>182</v>
      </c>
      <c r="B3697" s="8" t="s">
        <v>3039</v>
      </c>
      <c r="C3697" t="str">
        <f t="shared" si="59"/>
        <v>PMS-Pole182</v>
      </c>
      <c r="D3697" s="210">
        <v>2.9756093441745501</v>
      </c>
      <c r="E3697" s="211">
        <v>99.164089937020606</v>
      </c>
    </row>
    <row r="3698" spans="1:5" x14ac:dyDescent="0.25">
      <c r="A3698" s="8">
        <v>181</v>
      </c>
      <c r="B3698" s="8" t="s">
        <v>3039</v>
      </c>
      <c r="C3698" t="str">
        <f t="shared" si="59"/>
        <v>PMS-Pole181</v>
      </c>
      <c r="D3698" s="210">
        <v>2.9756459111307998</v>
      </c>
      <c r="E3698" s="211">
        <v>99.165859127387805</v>
      </c>
    </row>
    <row r="3699" spans="1:5" x14ac:dyDescent="0.25">
      <c r="A3699" s="8">
        <v>180</v>
      </c>
      <c r="B3699" s="8" t="s">
        <v>3039</v>
      </c>
      <c r="C3699" t="str">
        <f t="shared" si="59"/>
        <v>PMS-Pole180</v>
      </c>
      <c r="D3699" s="210">
        <v>2.9756049582570401</v>
      </c>
      <c r="E3699" s="211">
        <v>99.166826462313196</v>
      </c>
    </row>
    <row r="3700" spans="1:5" x14ac:dyDescent="0.25">
      <c r="A3700" s="8">
        <v>179</v>
      </c>
      <c r="B3700" s="8" t="s">
        <v>3039</v>
      </c>
      <c r="C3700" t="str">
        <f t="shared" si="59"/>
        <v>PMS-Pole179</v>
      </c>
      <c r="D3700" s="210">
        <v>2.9754446758844502</v>
      </c>
      <c r="E3700" s="211">
        <v>99.167965362217103</v>
      </c>
    </row>
    <row r="3701" spans="1:5" x14ac:dyDescent="0.25">
      <c r="A3701" s="8">
        <v>178</v>
      </c>
      <c r="B3701" s="8" t="s">
        <v>3039</v>
      </c>
      <c r="C3701" t="str">
        <f t="shared" si="59"/>
        <v>PMS-Pole178</v>
      </c>
      <c r="D3701" s="210">
        <v>2.9757006427052399</v>
      </c>
      <c r="E3701" s="211">
        <v>99.168698538263797</v>
      </c>
    </row>
    <row r="3702" spans="1:5" x14ac:dyDescent="0.25">
      <c r="A3702" s="8">
        <v>177</v>
      </c>
      <c r="B3702" s="8" t="s">
        <v>3039</v>
      </c>
      <c r="C3702" t="str">
        <f t="shared" si="59"/>
        <v>PMS-Pole177</v>
      </c>
      <c r="D3702" s="210">
        <v>3.01508175599617</v>
      </c>
      <c r="E3702" s="211">
        <v>99.182860399244802</v>
      </c>
    </row>
    <row r="3703" spans="1:5" x14ac:dyDescent="0.25">
      <c r="A3703" s="8">
        <v>176</v>
      </c>
      <c r="B3703" s="8" t="s">
        <v>3039</v>
      </c>
      <c r="C3703" t="str">
        <f t="shared" si="59"/>
        <v>PMS-Pole176</v>
      </c>
      <c r="D3703" s="210">
        <v>3.0142812324641901</v>
      </c>
      <c r="E3703" s="211">
        <v>99.182357404161095</v>
      </c>
    </row>
    <row r="3704" spans="1:5" x14ac:dyDescent="0.25">
      <c r="A3704" s="8">
        <v>175</v>
      </c>
      <c r="B3704" s="8" t="s">
        <v>3039</v>
      </c>
      <c r="C3704" t="str">
        <f t="shared" si="59"/>
        <v>PMS-Pole175</v>
      </c>
      <c r="D3704" s="210">
        <v>3.0134989275320998</v>
      </c>
      <c r="E3704" s="211">
        <v>99.181838156135896</v>
      </c>
    </row>
    <row r="3705" spans="1:5" x14ac:dyDescent="0.25">
      <c r="A3705" s="8">
        <v>174</v>
      </c>
      <c r="B3705" s="8" t="s">
        <v>3039</v>
      </c>
      <c r="C3705" t="str">
        <f t="shared" si="59"/>
        <v>PMS-Pole174</v>
      </c>
      <c r="D3705" s="210">
        <v>3.0128782567068999</v>
      </c>
      <c r="E3705" s="211">
        <v>99.181427070075301</v>
      </c>
    </row>
    <row r="3706" spans="1:5" x14ac:dyDescent="0.25">
      <c r="A3706" s="8">
        <v>173</v>
      </c>
      <c r="B3706" s="8" t="s">
        <v>3039</v>
      </c>
      <c r="C3706" t="str">
        <f t="shared" si="59"/>
        <v>PMS-Pole173</v>
      </c>
      <c r="D3706" s="210">
        <v>3.0122670000610898</v>
      </c>
      <c r="E3706" s="211">
        <v>99.181059862446205</v>
      </c>
    </row>
    <row r="3707" spans="1:5" x14ac:dyDescent="0.25">
      <c r="A3707" s="8">
        <v>172</v>
      </c>
      <c r="B3707" s="8" t="s">
        <v>3039</v>
      </c>
      <c r="C3707" t="str">
        <f t="shared" si="59"/>
        <v>PMS-Pole172</v>
      </c>
      <c r="D3707" s="210">
        <v>3.0114532137346002</v>
      </c>
      <c r="E3707" s="211">
        <v>99.180893705245893</v>
      </c>
    </row>
    <row r="3708" spans="1:5" x14ac:dyDescent="0.25">
      <c r="A3708" s="8">
        <v>171</v>
      </c>
      <c r="B3708" s="8" t="s">
        <v>3039</v>
      </c>
      <c r="C3708" t="str">
        <f t="shared" si="59"/>
        <v>PMS-Pole171</v>
      </c>
      <c r="D3708" s="210">
        <v>3.0108253521994901</v>
      </c>
      <c r="E3708" s="211">
        <v>99.180429713160294</v>
      </c>
    </row>
    <row r="3709" spans="1:5" x14ac:dyDescent="0.25">
      <c r="A3709" s="8">
        <v>170</v>
      </c>
      <c r="B3709" s="8" t="s">
        <v>3039</v>
      </c>
      <c r="C3709" t="str">
        <f t="shared" si="59"/>
        <v>PMS-Pole170</v>
      </c>
      <c r="D3709" s="210">
        <v>3.0103607866440099</v>
      </c>
      <c r="E3709" s="211">
        <v>99.179918720639094</v>
      </c>
    </row>
    <row r="3710" spans="1:5" x14ac:dyDescent="0.25">
      <c r="A3710" s="8">
        <v>169</v>
      </c>
      <c r="B3710" s="8" t="s">
        <v>3039</v>
      </c>
      <c r="C3710" t="str">
        <f t="shared" si="59"/>
        <v>PMS-Pole169</v>
      </c>
      <c r="D3710" s="210">
        <v>3.0097599017332199</v>
      </c>
      <c r="E3710" s="211">
        <v>99.179418077038406</v>
      </c>
    </row>
    <row r="3711" spans="1:5" x14ac:dyDescent="0.25">
      <c r="A3711" s="8">
        <v>168</v>
      </c>
      <c r="B3711" s="8" t="s">
        <v>3039</v>
      </c>
      <c r="C3711" t="str">
        <f t="shared" si="59"/>
        <v>PMS-Pole168</v>
      </c>
      <c r="D3711" s="210">
        <v>3.0082790984534</v>
      </c>
      <c r="E3711" s="211">
        <v>99.179128046915196</v>
      </c>
    </row>
    <row r="3712" spans="1:5" x14ac:dyDescent="0.25">
      <c r="A3712" s="8">
        <v>167</v>
      </c>
      <c r="B3712" s="8" t="s">
        <v>3039</v>
      </c>
      <c r="C3712" t="str">
        <f t="shared" si="59"/>
        <v>PMS-Pole167</v>
      </c>
      <c r="D3712" s="210">
        <v>3.0074395710934398</v>
      </c>
      <c r="E3712" s="211">
        <v>99.178590452280702</v>
      </c>
    </row>
    <row r="3713" spans="1:5" x14ac:dyDescent="0.25">
      <c r="A3713" s="8">
        <v>166</v>
      </c>
      <c r="B3713" s="8" t="s">
        <v>3039</v>
      </c>
      <c r="C3713" t="str">
        <f t="shared" si="59"/>
        <v>PMS-Pole166</v>
      </c>
      <c r="D3713" s="210">
        <v>3.0069260458217402</v>
      </c>
      <c r="E3713" s="211">
        <v>99.178289992081204</v>
      </c>
    </row>
    <row r="3714" spans="1:5" x14ac:dyDescent="0.25">
      <c r="A3714" s="8">
        <v>165</v>
      </c>
      <c r="B3714" s="8" t="s">
        <v>3039</v>
      </c>
      <c r="C3714" t="str">
        <f t="shared" si="59"/>
        <v>PMS-Pole165</v>
      </c>
      <c r="D3714" s="210">
        <v>3.0063571563434901</v>
      </c>
      <c r="E3714" s="211">
        <v>99.178245989358203</v>
      </c>
    </row>
    <row r="3715" spans="1:5" x14ac:dyDescent="0.25">
      <c r="A3715" s="8">
        <v>164</v>
      </c>
      <c r="B3715" s="8" t="s">
        <v>3039</v>
      </c>
      <c r="C3715" t="str">
        <f t="shared" si="59"/>
        <v>PMS-Pole164</v>
      </c>
      <c r="D3715" s="210">
        <v>3.0065541593790202</v>
      </c>
      <c r="E3715" s="211">
        <v>99.177387262954198</v>
      </c>
    </row>
    <row r="3716" spans="1:5" x14ac:dyDescent="0.25">
      <c r="A3716" s="8">
        <v>163</v>
      </c>
      <c r="B3716" s="8" t="s">
        <v>3039</v>
      </c>
      <c r="C3716" t="str">
        <f t="shared" si="59"/>
        <v>PMS-Pole163</v>
      </c>
      <c r="D3716" s="210">
        <v>3.0066637061563499</v>
      </c>
      <c r="E3716" s="211">
        <v>99.176883921216699</v>
      </c>
    </row>
    <row r="3717" spans="1:5" x14ac:dyDescent="0.25">
      <c r="A3717" s="8">
        <v>162</v>
      </c>
      <c r="B3717" s="8" t="s">
        <v>3039</v>
      </c>
      <c r="C3717" t="str">
        <f t="shared" si="59"/>
        <v>PMS-Pole162</v>
      </c>
      <c r="D3717" s="210">
        <v>3.0064120453719401</v>
      </c>
      <c r="E3717" s="211">
        <v>99.176581407763507</v>
      </c>
    </row>
    <row r="3718" spans="1:5" x14ac:dyDescent="0.25">
      <c r="A3718" s="8">
        <v>161</v>
      </c>
      <c r="B3718" s="8" t="s">
        <v>3039</v>
      </c>
      <c r="C3718" t="str">
        <f t="shared" si="59"/>
        <v>PMS-Pole161</v>
      </c>
      <c r="D3718" s="210">
        <v>3.0061997876294901</v>
      </c>
      <c r="E3718" s="211">
        <v>99.175443680302706</v>
      </c>
    </row>
    <row r="3719" spans="1:5" x14ac:dyDescent="0.25">
      <c r="A3719" s="8">
        <v>160</v>
      </c>
      <c r="B3719" s="8" t="s">
        <v>3039</v>
      </c>
      <c r="C3719" t="str">
        <f t="shared" si="59"/>
        <v>PMS-Pole160</v>
      </c>
      <c r="D3719" s="210">
        <v>3.0058053550391999</v>
      </c>
      <c r="E3719" s="211">
        <v>99.175021008770003</v>
      </c>
    </row>
    <row r="3720" spans="1:5" x14ac:dyDescent="0.25">
      <c r="A3720" s="8">
        <v>159</v>
      </c>
      <c r="B3720" s="8" t="s">
        <v>3039</v>
      </c>
      <c r="C3720" t="str">
        <f t="shared" si="59"/>
        <v>PMS-Pole159</v>
      </c>
      <c r="D3720" s="210">
        <v>3.0048811780351001</v>
      </c>
      <c r="E3720" s="211">
        <v>99.174638441831206</v>
      </c>
    </row>
    <row r="3721" spans="1:5" x14ac:dyDescent="0.25">
      <c r="A3721" s="8">
        <v>158</v>
      </c>
      <c r="B3721" s="8" t="s">
        <v>3039</v>
      </c>
      <c r="C3721" t="str">
        <f t="shared" si="59"/>
        <v>PMS-Pole158</v>
      </c>
      <c r="D3721" s="210">
        <v>3.0044812929208602</v>
      </c>
      <c r="E3721" s="211">
        <v>99.174984479314901</v>
      </c>
    </row>
    <row r="3722" spans="1:5" x14ac:dyDescent="0.25">
      <c r="A3722" s="8">
        <v>157</v>
      </c>
      <c r="B3722" s="8" t="s">
        <v>3039</v>
      </c>
      <c r="C3722" t="str">
        <f t="shared" si="59"/>
        <v>PMS-Pole157</v>
      </c>
      <c r="D3722" s="210">
        <v>3.0040857102744698</v>
      </c>
      <c r="E3722" s="211">
        <v>99.174939418289597</v>
      </c>
    </row>
    <row r="3723" spans="1:5" x14ac:dyDescent="0.25">
      <c r="A3723" s="8">
        <v>156</v>
      </c>
      <c r="B3723" s="8" t="s">
        <v>3039</v>
      </c>
      <c r="C3723" t="str">
        <f t="shared" si="59"/>
        <v>PMS-Pole156</v>
      </c>
      <c r="D3723" s="210">
        <v>3.0033217037109501</v>
      </c>
      <c r="E3723" s="211">
        <v>99.175224015767697</v>
      </c>
    </row>
    <row r="3724" spans="1:5" x14ac:dyDescent="0.25">
      <c r="A3724" s="8">
        <v>155</v>
      </c>
      <c r="B3724" s="8" t="s">
        <v>3039</v>
      </c>
      <c r="C3724" t="str">
        <f t="shared" si="59"/>
        <v>PMS-Pole155</v>
      </c>
      <c r="D3724" s="210">
        <v>3.0021457587001201</v>
      </c>
      <c r="E3724" s="211">
        <v>99.175216612186603</v>
      </c>
    </row>
    <row r="3725" spans="1:5" x14ac:dyDescent="0.25">
      <c r="A3725" s="8">
        <v>154</v>
      </c>
      <c r="B3725" s="8" t="s">
        <v>3039</v>
      </c>
      <c r="C3725" t="str">
        <f t="shared" si="59"/>
        <v>PMS-Pole154</v>
      </c>
      <c r="D3725" s="210">
        <v>3.00140830995299</v>
      </c>
      <c r="E3725" s="211">
        <v>99.175170927474198</v>
      </c>
    </row>
    <row r="3726" spans="1:5" x14ac:dyDescent="0.25">
      <c r="A3726" s="8">
        <v>153</v>
      </c>
      <c r="B3726" s="8" t="s">
        <v>3039</v>
      </c>
      <c r="C3726" t="str">
        <f t="shared" si="59"/>
        <v>PMS-Pole153</v>
      </c>
      <c r="D3726" s="210">
        <v>3.0007506776059101</v>
      </c>
      <c r="E3726" s="211">
        <v>99.174634029542503</v>
      </c>
    </row>
    <row r="3727" spans="1:5" x14ac:dyDescent="0.25">
      <c r="A3727" s="8">
        <v>152</v>
      </c>
      <c r="B3727" s="8" t="s">
        <v>3039</v>
      </c>
      <c r="C3727" t="str">
        <f t="shared" si="59"/>
        <v>PMS-Pole152</v>
      </c>
      <c r="D3727" s="210">
        <v>3.00033100045012</v>
      </c>
      <c r="E3727" s="211">
        <v>99.174178712618897</v>
      </c>
    </row>
    <row r="3728" spans="1:5" x14ac:dyDescent="0.25">
      <c r="A3728" s="8">
        <v>151</v>
      </c>
      <c r="B3728" s="8" t="s">
        <v>3039</v>
      </c>
      <c r="C3728" t="str">
        <f t="shared" si="59"/>
        <v>PMS-Pole151</v>
      </c>
      <c r="D3728" s="210">
        <v>3.0000363859414998</v>
      </c>
      <c r="E3728" s="211">
        <v>99.173906807705606</v>
      </c>
    </row>
    <row r="3729" spans="1:5" x14ac:dyDescent="0.25">
      <c r="A3729" s="8">
        <v>150</v>
      </c>
      <c r="B3729" s="8" t="s">
        <v>3039</v>
      </c>
      <c r="C3729" t="str">
        <f t="shared" si="59"/>
        <v>PMS-Pole150</v>
      </c>
      <c r="D3729" s="210">
        <v>2.9996536417828099</v>
      </c>
      <c r="E3729" s="211">
        <v>99.173705934366296</v>
      </c>
    </row>
    <row r="3730" spans="1:5" x14ac:dyDescent="0.25">
      <c r="A3730" s="8">
        <v>149</v>
      </c>
      <c r="B3730" s="8" t="s">
        <v>3039</v>
      </c>
      <c r="C3730" t="str">
        <f t="shared" si="59"/>
        <v>PMS-Pole149</v>
      </c>
      <c r="D3730" s="210">
        <v>2.99927059369127</v>
      </c>
      <c r="E3730" s="211">
        <v>99.173623481523606</v>
      </c>
    </row>
    <row r="3731" spans="1:5" x14ac:dyDescent="0.25">
      <c r="A3731" s="8">
        <v>148</v>
      </c>
      <c r="B3731" s="8" t="s">
        <v>3039</v>
      </c>
      <c r="C3731" t="str">
        <f t="shared" si="59"/>
        <v>PMS-Pole148</v>
      </c>
      <c r="D3731" s="210">
        <v>2.99925843922022</v>
      </c>
      <c r="E3731" s="211">
        <v>99.172616438779798</v>
      </c>
    </row>
    <row r="3732" spans="1:5" x14ac:dyDescent="0.25">
      <c r="A3732" s="8">
        <v>147</v>
      </c>
      <c r="B3732" s="8" t="s">
        <v>3039</v>
      </c>
      <c r="C3732" t="str">
        <f t="shared" si="59"/>
        <v>PMS-Pole147</v>
      </c>
      <c r="D3732" s="210">
        <v>2.99926625077627</v>
      </c>
      <c r="E3732" s="211">
        <v>99.171690986152498</v>
      </c>
    </row>
    <row r="3733" spans="1:5" x14ac:dyDescent="0.25">
      <c r="A3733" s="8">
        <v>146</v>
      </c>
      <c r="B3733" s="8" t="s">
        <v>3039</v>
      </c>
      <c r="C3733" t="str">
        <f t="shared" si="59"/>
        <v>PMS-Pole146</v>
      </c>
      <c r="D3733" s="210">
        <v>2.9992683728043801</v>
      </c>
      <c r="E3733" s="211">
        <v>99.170403663459396</v>
      </c>
    </row>
    <row r="3734" spans="1:5" x14ac:dyDescent="0.25">
      <c r="A3734" s="8">
        <v>145</v>
      </c>
      <c r="B3734" s="8" t="s">
        <v>3039</v>
      </c>
      <c r="C3734" t="str">
        <f t="shared" si="59"/>
        <v>PMS-Pole145</v>
      </c>
      <c r="D3734" s="210">
        <v>2.9987580131598901</v>
      </c>
      <c r="E3734" s="211">
        <v>99.170374828920899</v>
      </c>
    </row>
    <row r="3735" spans="1:5" x14ac:dyDescent="0.25">
      <c r="A3735" s="8">
        <v>144</v>
      </c>
      <c r="B3735" s="8" t="s">
        <v>3039</v>
      </c>
      <c r="C3735" t="str">
        <f t="shared" si="59"/>
        <v>PMS-Pole144</v>
      </c>
      <c r="D3735" s="210">
        <v>2.9967876804415399</v>
      </c>
      <c r="E3735" s="211">
        <v>99.170348792618299</v>
      </c>
    </row>
    <row r="3736" spans="1:5" x14ac:dyDescent="0.25">
      <c r="A3736" s="8">
        <v>143</v>
      </c>
      <c r="B3736" s="8" t="s">
        <v>3039</v>
      </c>
      <c r="C3736" t="str">
        <f t="shared" si="59"/>
        <v>PMS-Pole143</v>
      </c>
      <c r="D3736" s="210">
        <v>2.9958417544348399</v>
      </c>
      <c r="E3736" s="211">
        <v>99.170372162924807</v>
      </c>
    </row>
    <row r="3737" spans="1:5" x14ac:dyDescent="0.25">
      <c r="A3737" s="8">
        <v>142</v>
      </c>
      <c r="B3737" s="8" t="s">
        <v>3039</v>
      </c>
      <c r="C3737" t="str">
        <f t="shared" si="59"/>
        <v>PMS-Pole142</v>
      </c>
      <c r="D3737" s="210">
        <v>2.9946322583708498</v>
      </c>
      <c r="E3737" s="211">
        <v>99.170294247204595</v>
      </c>
    </row>
    <row r="3738" spans="1:5" x14ac:dyDescent="0.25">
      <c r="A3738" s="8">
        <v>141</v>
      </c>
      <c r="B3738" s="8" t="s">
        <v>3039</v>
      </c>
      <c r="C3738" t="str">
        <f t="shared" si="59"/>
        <v>PMS-Pole141</v>
      </c>
      <c r="D3738" s="210">
        <v>2.9943112216471599</v>
      </c>
      <c r="E3738" s="211">
        <v>99.170270221635803</v>
      </c>
    </row>
    <row r="3739" spans="1:5" x14ac:dyDescent="0.25">
      <c r="A3739" s="8">
        <v>140</v>
      </c>
      <c r="B3739" s="8" t="s">
        <v>3039</v>
      </c>
      <c r="C3739" t="str">
        <f t="shared" si="59"/>
        <v>PMS-Pole140</v>
      </c>
      <c r="D3739" s="210">
        <v>2.9939338263210402</v>
      </c>
      <c r="E3739" s="211">
        <v>99.170601961313693</v>
      </c>
    </row>
    <row r="3740" spans="1:5" x14ac:dyDescent="0.25">
      <c r="A3740" s="8">
        <v>139</v>
      </c>
      <c r="B3740" s="8" t="s">
        <v>3039</v>
      </c>
      <c r="C3740" t="str">
        <f t="shared" si="59"/>
        <v>PMS-Pole139</v>
      </c>
      <c r="D3740" s="210">
        <v>2.9933868964529999</v>
      </c>
      <c r="E3740" s="211">
        <v>99.170595823318394</v>
      </c>
    </row>
    <row r="3741" spans="1:5" x14ac:dyDescent="0.25">
      <c r="A3741" s="8">
        <v>138</v>
      </c>
      <c r="B3741" s="8" t="s">
        <v>3039</v>
      </c>
      <c r="C3741" t="str">
        <f t="shared" si="59"/>
        <v>PMS-Pole138</v>
      </c>
      <c r="D3741" s="210">
        <v>2.9929097675605898</v>
      </c>
      <c r="E3741" s="211">
        <v>99.170405855752605</v>
      </c>
    </row>
    <row r="3742" spans="1:5" x14ac:dyDescent="0.25">
      <c r="A3742" s="8">
        <v>137</v>
      </c>
      <c r="B3742" s="8" t="s">
        <v>3039</v>
      </c>
      <c r="C3742" t="str">
        <f t="shared" si="59"/>
        <v>PMS-Pole137</v>
      </c>
      <c r="D3742" s="210">
        <v>2.9925550196700899</v>
      </c>
      <c r="E3742" s="211">
        <v>99.170352661745994</v>
      </c>
    </row>
    <row r="3743" spans="1:5" x14ac:dyDescent="0.25">
      <c r="A3743" s="8">
        <v>136</v>
      </c>
      <c r="B3743" s="8" t="s">
        <v>3039</v>
      </c>
      <c r="C3743" t="str">
        <f t="shared" si="59"/>
        <v>PMS-Pole136</v>
      </c>
      <c r="D3743" s="210">
        <v>2.9917610509757901</v>
      </c>
      <c r="E3743" s="211">
        <v>99.170361318085597</v>
      </c>
    </row>
    <row r="3744" spans="1:5" x14ac:dyDescent="0.25">
      <c r="A3744" s="8">
        <v>135</v>
      </c>
      <c r="B3744" s="8" t="s">
        <v>3039</v>
      </c>
      <c r="C3744" t="str">
        <f t="shared" si="59"/>
        <v>PMS-Pole135</v>
      </c>
      <c r="D3744" s="210">
        <v>2.9909034042910601</v>
      </c>
      <c r="E3744" s="211">
        <v>99.170334367436098</v>
      </c>
    </row>
    <row r="3745" spans="1:5" x14ac:dyDescent="0.25">
      <c r="A3745" s="8">
        <v>134</v>
      </c>
      <c r="B3745" s="8" t="s">
        <v>3039</v>
      </c>
      <c r="C3745" t="str">
        <f t="shared" si="59"/>
        <v>PMS-Pole134</v>
      </c>
      <c r="D3745" s="210">
        <v>2.9904622535013599</v>
      </c>
      <c r="E3745" s="211">
        <v>99.170340781137</v>
      </c>
    </row>
    <row r="3746" spans="1:5" x14ac:dyDescent="0.25">
      <c r="A3746" s="8">
        <v>133</v>
      </c>
      <c r="B3746" s="8" t="s">
        <v>3039</v>
      </c>
      <c r="C3746" t="str">
        <f t="shared" si="59"/>
        <v>PMS-Pole133</v>
      </c>
      <c r="D3746" s="210">
        <v>2.9893771719828699</v>
      </c>
      <c r="E3746" s="211">
        <v>99.170323373538196</v>
      </c>
    </row>
    <row r="3747" spans="1:5" x14ac:dyDescent="0.25">
      <c r="A3747" s="8">
        <v>132</v>
      </c>
      <c r="B3747" s="8" t="s">
        <v>3039</v>
      </c>
      <c r="C3747" t="str">
        <f t="shared" si="59"/>
        <v>PMS-Pole132</v>
      </c>
      <c r="D3747" s="210">
        <v>2.9887126881766002</v>
      </c>
      <c r="E3747" s="211">
        <v>99.170313727355094</v>
      </c>
    </row>
    <row r="3748" spans="1:5" x14ac:dyDescent="0.25">
      <c r="A3748" s="8">
        <v>131</v>
      </c>
      <c r="B3748" s="8" t="s">
        <v>3039</v>
      </c>
      <c r="C3748" t="str">
        <f t="shared" si="59"/>
        <v>PMS-Pole131</v>
      </c>
      <c r="D3748" s="210">
        <v>2.9880694957806799</v>
      </c>
      <c r="E3748" s="211">
        <v>99.170284970811807</v>
      </c>
    </row>
    <row r="3749" spans="1:5" x14ac:dyDescent="0.25">
      <c r="A3749" s="8">
        <v>130</v>
      </c>
      <c r="B3749" s="8" t="s">
        <v>3039</v>
      </c>
      <c r="C3749" t="str">
        <f t="shared" si="59"/>
        <v>PMS-Pole130</v>
      </c>
      <c r="D3749" s="210">
        <v>2.9872690580182</v>
      </c>
      <c r="E3749" s="211">
        <v>99.170291536956398</v>
      </c>
    </row>
    <row r="3750" spans="1:5" x14ac:dyDescent="0.25">
      <c r="A3750" s="8">
        <v>129</v>
      </c>
      <c r="B3750" s="8" t="s">
        <v>3039</v>
      </c>
      <c r="C3750" t="str">
        <f t="shared" ref="C3750:C3813" si="60">B3750 &amp; "-Pole" &amp; A3750</f>
        <v>PMS-Pole129</v>
      </c>
      <c r="D3750" s="210">
        <v>2.9865129349792299</v>
      </c>
      <c r="E3750" s="211">
        <v>99.170187180673395</v>
      </c>
    </row>
    <row r="3751" spans="1:5" x14ac:dyDescent="0.25">
      <c r="A3751" s="8">
        <v>128</v>
      </c>
      <c r="B3751" s="8" t="s">
        <v>3039</v>
      </c>
      <c r="C3751" t="str">
        <f t="shared" si="60"/>
        <v>PMS-Pole128</v>
      </c>
      <c r="D3751" s="210">
        <v>2.98571189524375</v>
      </c>
      <c r="E3751" s="211">
        <v>99.170196301431801</v>
      </c>
    </row>
    <row r="3752" spans="1:5" x14ac:dyDescent="0.25">
      <c r="A3752" s="8">
        <v>127</v>
      </c>
      <c r="B3752" s="8" t="s">
        <v>3039</v>
      </c>
      <c r="C3752" t="str">
        <f t="shared" si="60"/>
        <v>PMS-Pole127</v>
      </c>
      <c r="D3752" s="210">
        <v>2.98497550581722</v>
      </c>
      <c r="E3752" s="211">
        <v>99.170200990071393</v>
      </c>
    </row>
    <row r="3753" spans="1:5" x14ac:dyDescent="0.25">
      <c r="A3753" s="8">
        <v>126</v>
      </c>
      <c r="B3753" s="8" t="s">
        <v>3039</v>
      </c>
      <c r="C3753" t="str">
        <f t="shared" si="60"/>
        <v>PMS-Pole126</v>
      </c>
      <c r="D3753" s="210">
        <v>2.98431460580847</v>
      </c>
      <c r="E3753" s="211">
        <v>99.170188475873502</v>
      </c>
    </row>
    <row r="3754" spans="1:5" x14ac:dyDescent="0.25">
      <c r="A3754" s="8">
        <v>125</v>
      </c>
      <c r="B3754" s="8" t="s">
        <v>3039</v>
      </c>
      <c r="C3754" t="str">
        <f t="shared" si="60"/>
        <v>PMS-Pole125</v>
      </c>
      <c r="D3754" s="210">
        <v>2.9838255351201601</v>
      </c>
      <c r="E3754" s="211">
        <v>99.170175271647494</v>
      </c>
    </row>
    <row r="3755" spans="1:5" x14ac:dyDescent="0.25">
      <c r="A3755" s="8">
        <v>124</v>
      </c>
      <c r="B3755" s="8" t="s">
        <v>3039</v>
      </c>
      <c r="C3755" t="str">
        <f t="shared" si="60"/>
        <v>PMS-Pole124</v>
      </c>
      <c r="D3755" s="210">
        <v>2.9830605680038098</v>
      </c>
      <c r="E3755" s="211">
        <v>99.170167341696299</v>
      </c>
    </row>
    <row r="3756" spans="1:5" x14ac:dyDescent="0.25">
      <c r="A3756" s="8">
        <v>123</v>
      </c>
      <c r="B3756" s="8" t="s">
        <v>3039</v>
      </c>
      <c r="C3756" t="str">
        <f t="shared" si="60"/>
        <v>PMS-Pole123</v>
      </c>
      <c r="D3756" s="210">
        <v>2.98231198728817</v>
      </c>
      <c r="E3756" s="211">
        <v>99.170206968538807</v>
      </c>
    </row>
    <row r="3757" spans="1:5" x14ac:dyDescent="0.25">
      <c r="A3757" s="8">
        <v>122</v>
      </c>
      <c r="B3757" s="8" t="s">
        <v>3039</v>
      </c>
      <c r="C3757" t="str">
        <f t="shared" si="60"/>
        <v>PMS-Pole122</v>
      </c>
      <c r="D3757" s="210">
        <v>2.9814630671034701</v>
      </c>
      <c r="E3757" s="211">
        <v>99.1701961914642</v>
      </c>
    </row>
    <row r="3758" spans="1:5" x14ac:dyDescent="0.25">
      <c r="A3758" s="8">
        <v>121</v>
      </c>
      <c r="B3758" s="8" t="s">
        <v>3039</v>
      </c>
      <c r="C3758" t="str">
        <f t="shared" si="60"/>
        <v>PMS-Pole121</v>
      </c>
      <c r="D3758" s="210">
        <v>2.9806280871027901</v>
      </c>
      <c r="E3758" s="211">
        <v>99.170198150737306</v>
      </c>
    </row>
    <row r="3759" spans="1:5" x14ac:dyDescent="0.25">
      <c r="A3759" s="8">
        <v>120</v>
      </c>
      <c r="B3759" s="8" t="s">
        <v>3039</v>
      </c>
      <c r="C3759" t="str">
        <f t="shared" si="60"/>
        <v>PMS-Pole120</v>
      </c>
      <c r="D3759" s="210">
        <v>2.9799110910545199</v>
      </c>
      <c r="E3759" s="211">
        <v>99.170222322441901</v>
      </c>
    </row>
    <row r="3760" spans="1:5" x14ac:dyDescent="0.25">
      <c r="A3760" s="8">
        <v>119</v>
      </c>
      <c r="B3760" s="8" t="s">
        <v>3039</v>
      </c>
      <c r="C3760" t="str">
        <f t="shared" si="60"/>
        <v>PMS-Pole119</v>
      </c>
      <c r="D3760" s="210">
        <v>2.9789694328301</v>
      </c>
      <c r="E3760" s="211">
        <v>99.170263874869505</v>
      </c>
    </row>
    <row r="3761" spans="1:5" x14ac:dyDescent="0.25">
      <c r="A3761" s="8">
        <v>118</v>
      </c>
      <c r="B3761" s="8" t="s">
        <v>3039</v>
      </c>
      <c r="C3761" t="str">
        <f t="shared" si="60"/>
        <v>PMS-Pole118</v>
      </c>
      <c r="D3761" s="210">
        <v>2.97784287920306</v>
      </c>
      <c r="E3761" s="211">
        <v>99.170308582204299</v>
      </c>
    </row>
    <row r="3762" spans="1:5" x14ac:dyDescent="0.25">
      <c r="A3762" s="8">
        <v>117</v>
      </c>
      <c r="B3762" s="8" t="s">
        <v>3039</v>
      </c>
      <c r="C3762" t="str">
        <f t="shared" si="60"/>
        <v>PMS-Pole117</v>
      </c>
      <c r="D3762" s="210">
        <v>2.9768682576765801</v>
      </c>
      <c r="E3762" s="211">
        <v>99.170209962075702</v>
      </c>
    </row>
    <row r="3763" spans="1:5" x14ac:dyDescent="0.25">
      <c r="A3763" s="8">
        <v>116</v>
      </c>
      <c r="B3763" s="8" t="s">
        <v>3039</v>
      </c>
      <c r="C3763" t="str">
        <f t="shared" si="60"/>
        <v>PMS-Pole116</v>
      </c>
      <c r="D3763" s="210">
        <v>2.97719751277564</v>
      </c>
      <c r="E3763" s="211">
        <v>99.170727948443798</v>
      </c>
    </row>
    <row r="3764" spans="1:5" x14ac:dyDescent="0.25">
      <c r="A3764" s="8">
        <v>115</v>
      </c>
      <c r="B3764" s="8" t="s">
        <v>3039</v>
      </c>
      <c r="C3764" t="str">
        <f t="shared" si="60"/>
        <v>PMS-Pole115</v>
      </c>
      <c r="D3764" s="210">
        <v>2.9774732766057901</v>
      </c>
      <c r="E3764" s="211">
        <v>99.171159101852894</v>
      </c>
    </row>
    <row r="3765" spans="1:5" x14ac:dyDescent="0.25">
      <c r="A3765" s="8">
        <v>114</v>
      </c>
      <c r="B3765" s="8" t="s">
        <v>3039</v>
      </c>
      <c r="C3765" t="str">
        <f t="shared" si="60"/>
        <v>PMS-Pole114</v>
      </c>
      <c r="D3765" s="210">
        <v>2.9777761453536802</v>
      </c>
      <c r="E3765" s="211">
        <v>99.171598384692004</v>
      </c>
    </row>
    <row r="3766" spans="1:5" x14ac:dyDescent="0.25">
      <c r="A3766" s="8">
        <v>113</v>
      </c>
      <c r="B3766" s="8" t="s">
        <v>3039</v>
      </c>
      <c r="C3766" t="str">
        <f t="shared" si="60"/>
        <v>PMS-Pole113</v>
      </c>
      <c r="D3766" s="210">
        <v>2.9781171598319101</v>
      </c>
      <c r="E3766" s="211">
        <v>99.1720628330865</v>
      </c>
    </row>
    <row r="3767" spans="1:5" x14ac:dyDescent="0.25">
      <c r="A3767" s="8">
        <v>112</v>
      </c>
      <c r="B3767" s="8" t="s">
        <v>3039</v>
      </c>
      <c r="C3767" t="str">
        <f t="shared" si="60"/>
        <v>PMS-Pole112</v>
      </c>
      <c r="D3767" s="210">
        <v>2.97842747284805</v>
      </c>
      <c r="E3767" s="211">
        <v>99.172536434878893</v>
      </c>
    </row>
    <row r="3768" spans="1:5" x14ac:dyDescent="0.25">
      <c r="A3768" s="8">
        <v>111</v>
      </c>
      <c r="B3768" s="8" t="s">
        <v>3039</v>
      </c>
      <c r="C3768" t="str">
        <f t="shared" si="60"/>
        <v>PMS-Pole111</v>
      </c>
      <c r="D3768" s="210">
        <v>2.9786570604647302</v>
      </c>
      <c r="E3768" s="211">
        <v>99.1728866074655</v>
      </c>
    </row>
    <row r="3769" spans="1:5" x14ac:dyDescent="0.25">
      <c r="A3769" s="8">
        <v>110</v>
      </c>
      <c r="B3769" s="8" t="s">
        <v>3039</v>
      </c>
      <c r="C3769" t="str">
        <f t="shared" si="60"/>
        <v>PMS-Pole110</v>
      </c>
      <c r="D3769" s="210">
        <v>2.9789460594058101</v>
      </c>
      <c r="E3769" s="211">
        <v>99.173325287934205</v>
      </c>
    </row>
    <row r="3770" spans="1:5" x14ac:dyDescent="0.25">
      <c r="A3770" s="8">
        <v>109</v>
      </c>
      <c r="B3770" s="8" t="s">
        <v>3039</v>
      </c>
      <c r="C3770" t="str">
        <f t="shared" si="60"/>
        <v>PMS-Pole109</v>
      </c>
      <c r="D3770" s="210">
        <v>2.9804228259699799</v>
      </c>
      <c r="E3770" s="211">
        <v>99.177921635345498</v>
      </c>
    </row>
    <row r="3771" spans="1:5" x14ac:dyDescent="0.25">
      <c r="A3771" s="8">
        <v>108</v>
      </c>
      <c r="B3771" s="8" t="s">
        <v>3039</v>
      </c>
      <c r="C3771" t="str">
        <f t="shared" si="60"/>
        <v>PMS-Pole108</v>
      </c>
      <c r="D3771" s="210">
        <v>2.9804646873501</v>
      </c>
      <c r="E3771" s="211">
        <v>99.178346152688107</v>
      </c>
    </row>
    <row r="3772" spans="1:5" x14ac:dyDescent="0.25">
      <c r="A3772" s="8">
        <v>107</v>
      </c>
      <c r="B3772" s="8" t="s">
        <v>3039</v>
      </c>
      <c r="C3772" t="str">
        <f t="shared" si="60"/>
        <v>PMS-Pole107</v>
      </c>
      <c r="D3772" s="210">
        <v>2.9805428617376801</v>
      </c>
      <c r="E3772" s="211">
        <v>99.178868645994697</v>
      </c>
    </row>
    <row r="3773" spans="1:5" x14ac:dyDescent="0.25">
      <c r="A3773" s="8">
        <v>106</v>
      </c>
      <c r="B3773" s="8" t="s">
        <v>3039</v>
      </c>
      <c r="C3773" t="str">
        <f t="shared" si="60"/>
        <v>PMS-Pole106</v>
      </c>
      <c r="D3773" s="210">
        <v>2.9806340410163501</v>
      </c>
      <c r="E3773" s="211">
        <v>99.179425435546193</v>
      </c>
    </row>
    <row r="3774" spans="1:5" x14ac:dyDescent="0.25">
      <c r="A3774" s="8">
        <v>105</v>
      </c>
      <c r="B3774" s="8" t="s">
        <v>3039</v>
      </c>
      <c r="C3774" t="str">
        <f t="shared" si="60"/>
        <v>PMS-Pole105</v>
      </c>
      <c r="D3774" s="210">
        <v>2.9807191560663302</v>
      </c>
      <c r="E3774" s="211">
        <v>99.179966913442399</v>
      </c>
    </row>
    <row r="3775" spans="1:5" x14ac:dyDescent="0.25">
      <c r="A3775" s="8">
        <v>104</v>
      </c>
      <c r="B3775" s="8" t="s">
        <v>3039</v>
      </c>
      <c r="C3775" t="str">
        <f t="shared" si="60"/>
        <v>PMS-Pole104</v>
      </c>
      <c r="D3775" s="210">
        <v>2.98086456120364</v>
      </c>
      <c r="E3775" s="211">
        <v>99.180762054811296</v>
      </c>
    </row>
    <row r="3776" spans="1:5" x14ac:dyDescent="0.25">
      <c r="A3776" s="8">
        <v>103</v>
      </c>
      <c r="B3776" s="8" t="s">
        <v>3039</v>
      </c>
      <c r="C3776" t="str">
        <f t="shared" si="60"/>
        <v>PMS-Pole103</v>
      </c>
      <c r="D3776" s="210">
        <v>2.9810024975902598</v>
      </c>
      <c r="E3776" s="211">
        <v>99.181437010398795</v>
      </c>
    </row>
    <row r="3777" spans="1:5" x14ac:dyDescent="0.25">
      <c r="A3777" s="8">
        <v>102</v>
      </c>
      <c r="B3777" s="8" t="s">
        <v>3039</v>
      </c>
      <c r="C3777" t="str">
        <f t="shared" si="60"/>
        <v>PMS-Pole102</v>
      </c>
      <c r="D3777" s="210">
        <v>2.9812754194958302</v>
      </c>
      <c r="E3777" s="211">
        <v>99.182685597788506</v>
      </c>
    </row>
    <row r="3778" spans="1:5" x14ac:dyDescent="0.25">
      <c r="A3778" s="8">
        <v>101</v>
      </c>
      <c r="B3778" s="8" t="s">
        <v>3039</v>
      </c>
      <c r="C3778" t="str">
        <f t="shared" si="60"/>
        <v>PMS-Pole101</v>
      </c>
      <c r="D3778" s="210">
        <v>2.98115680001293</v>
      </c>
      <c r="E3778" s="211">
        <v>99.182109456689403</v>
      </c>
    </row>
    <row r="3779" spans="1:5" x14ac:dyDescent="0.25">
      <c r="A3779" s="8">
        <v>100</v>
      </c>
      <c r="B3779" s="8" t="s">
        <v>3039</v>
      </c>
      <c r="C3779" t="str">
        <f t="shared" si="60"/>
        <v>PMS-Pole100</v>
      </c>
      <c r="D3779" s="210">
        <v>2.9813691433730001</v>
      </c>
      <c r="E3779" s="211">
        <v>99.183140312000305</v>
      </c>
    </row>
    <row r="3780" spans="1:5" x14ac:dyDescent="0.25">
      <c r="A3780" s="8">
        <v>99</v>
      </c>
      <c r="B3780" s="8" t="s">
        <v>3039</v>
      </c>
      <c r="C3780" t="str">
        <f t="shared" si="60"/>
        <v>PMS-Pole99</v>
      </c>
      <c r="D3780" s="210">
        <v>2.9830836239487599</v>
      </c>
      <c r="E3780" s="211">
        <v>99.190265705182199</v>
      </c>
    </row>
    <row r="3781" spans="1:5" x14ac:dyDescent="0.25">
      <c r="A3781" s="8">
        <v>98</v>
      </c>
      <c r="B3781" s="8" t="s">
        <v>3039</v>
      </c>
      <c r="C3781" t="str">
        <f t="shared" si="60"/>
        <v>PMS-Pole98</v>
      </c>
      <c r="D3781" s="210">
        <v>2.98326133440455</v>
      </c>
      <c r="E3781" s="211">
        <v>99.191285563298393</v>
      </c>
    </row>
    <row r="3782" spans="1:5" x14ac:dyDescent="0.25">
      <c r="A3782" s="8">
        <v>97</v>
      </c>
      <c r="B3782" s="8" t="s">
        <v>3039</v>
      </c>
      <c r="C3782" t="str">
        <f t="shared" si="60"/>
        <v>PMS-Pole97</v>
      </c>
      <c r="D3782" s="210">
        <v>2.98350899284919</v>
      </c>
      <c r="E3782" s="211">
        <v>99.192471951135403</v>
      </c>
    </row>
    <row r="3783" spans="1:5" x14ac:dyDescent="0.25">
      <c r="A3783" s="8">
        <v>96</v>
      </c>
      <c r="B3783" s="8" t="s">
        <v>3039</v>
      </c>
      <c r="C3783" t="str">
        <f t="shared" si="60"/>
        <v>PMS-Pole96</v>
      </c>
      <c r="D3783" s="210">
        <v>2.98364660877687</v>
      </c>
      <c r="E3783" s="211">
        <v>99.1937795848024</v>
      </c>
    </row>
    <row r="3784" spans="1:5" x14ac:dyDescent="0.25">
      <c r="A3784" s="8">
        <v>95</v>
      </c>
      <c r="B3784" s="8" t="s">
        <v>3039</v>
      </c>
      <c r="C3784" t="str">
        <f t="shared" si="60"/>
        <v>PMS-Pole95</v>
      </c>
      <c r="D3784" s="210">
        <v>2.9837615575126901</v>
      </c>
      <c r="E3784" s="211">
        <v>99.194584752888701</v>
      </c>
    </row>
    <row r="3785" spans="1:5" x14ac:dyDescent="0.25">
      <c r="A3785" s="8">
        <v>94</v>
      </c>
      <c r="B3785" s="8" t="s">
        <v>3039</v>
      </c>
      <c r="C3785" t="str">
        <f t="shared" si="60"/>
        <v>PMS-Pole94</v>
      </c>
      <c r="D3785" s="210">
        <v>2.9838110442228598</v>
      </c>
      <c r="E3785" s="211">
        <v>99.195217299372302</v>
      </c>
    </row>
    <row r="3786" spans="1:5" x14ac:dyDescent="0.25">
      <c r="A3786" s="8">
        <v>93</v>
      </c>
      <c r="B3786" s="8" t="s">
        <v>3039</v>
      </c>
      <c r="C3786" t="str">
        <f t="shared" si="60"/>
        <v>PMS-Pole93</v>
      </c>
      <c r="D3786" s="210">
        <v>2.98388861904342</v>
      </c>
      <c r="E3786" s="211">
        <v>99.1962120546861</v>
      </c>
    </row>
    <row r="3787" spans="1:5" x14ac:dyDescent="0.25">
      <c r="A3787" s="8">
        <v>92</v>
      </c>
      <c r="B3787" s="8" t="s">
        <v>3039</v>
      </c>
      <c r="C3787" t="str">
        <f t="shared" si="60"/>
        <v>PMS-Pole92</v>
      </c>
      <c r="D3787" s="210">
        <v>2.98398537989338</v>
      </c>
      <c r="E3787" s="211">
        <v>99.197045616966307</v>
      </c>
    </row>
    <row r="3788" spans="1:5" x14ac:dyDescent="0.25">
      <c r="A3788" s="8">
        <v>91</v>
      </c>
      <c r="B3788" s="8" t="s">
        <v>3039</v>
      </c>
      <c r="C3788" t="str">
        <f t="shared" si="60"/>
        <v>PMS-Pole91</v>
      </c>
      <c r="D3788" s="210">
        <v>2.9841504988741399</v>
      </c>
      <c r="E3788" s="211">
        <v>99.197525291439405</v>
      </c>
    </row>
    <row r="3789" spans="1:5" x14ac:dyDescent="0.25">
      <c r="A3789" s="8">
        <v>90</v>
      </c>
      <c r="B3789" s="8" t="s">
        <v>3039</v>
      </c>
      <c r="C3789" t="str">
        <f t="shared" si="60"/>
        <v>PMS-Pole90</v>
      </c>
      <c r="D3789" s="210">
        <v>2.98450283775641</v>
      </c>
      <c r="E3789" s="211">
        <v>99.197981210276396</v>
      </c>
    </row>
    <row r="3790" spans="1:5" x14ac:dyDescent="0.25">
      <c r="A3790" s="8">
        <v>89</v>
      </c>
      <c r="B3790" s="8" t="s">
        <v>3039</v>
      </c>
      <c r="C3790" t="str">
        <f t="shared" si="60"/>
        <v>PMS-Pole89</v>
      </c>
      <c r="D3790" s="210">
        <v>2.9850825672121601</v>
      </c>
      <c r="E3790" s="211">
        <v>99.198467890879101</v>
      </c>
    </row>
    <row r="3791" spans="1:5" x14ac:dyDescent="0.25">
      <c r="A3791" s="8">
        <v>88</v>
      </c>
      <c r="B3791" s="8" t="s">
        <v>3039</v>
      </c>
      <c r="C3791" t="str">
        <f t="shared" si="60"/>
        <v>PMS-Pole88</v>
      </c>
      <c r="D3791" s="210">
        <v>2.98562910121366</v>
      </c>
      <c r="E3791" s="211">
        <v>99.198902418916006</v>
      </c>
    </row>
    <row r="3792" spans="1:5" x14ac:dyDescent="0.25">
      <c r="A3792" s="8">
        <v>87</v>
      </c>
      <c r="B3792" s="8" t="s">
        <v>3039</v>
      </c>
      <c r="C3792" t="str">
        <f t="shared" si="60"/>
        <v>PMS-Pole87</v>
      </c>
      <c r="D3792" s="210">
        <v>2.9862503865652301</v>
      </c>
      <c r="E3792" s="211">
        <v>99.199386129556103</v>
      </c>
    </row>
    <row r="3793" spans="1:5" x14ac:dyDescent="0.25">
      <c r="A3793" s="8">
        <v>86</v>
      </c>
      <c r="B3793" s="8" t="s">
        <v>3039</v>
      </c>
      <c r="C3793" t="str">
        <f t="shared" si="60"/>
        <v>PMS-Pole86</v>
      </c>
      <c r="D3793" s="210">
        <v>2.98684075312404</v>
      </c>
      <c r="E3793" s="211">
        <v>99.199864839189999</v>
      </c>
    </row>
    <row r="3794" spans="1:5" x14ac:dyDescent="0.25">
      <c r="A3794" s="8">
        <v>85</v>
      </c>
      <c r="B3794" s="8" t="s">
        <v>3039</v>
      </c>
      <c r="C3794" t="str">
        <f t="shared" si="60"/>
        <v>PMS-Pole85</v>
      </c>
      <c r="D3794" s="210">
        <v>2.9874107510616899</v>
      </c>
      <c r="E3794" s="211">
        <v>99.200329049697601</v>
      </c>
    </row>
    <row r="3795" spans="1:5" x14ac:dyDescent="0.25">
      <c r="A3795" s="8">
        <v>84</v>
      </c>
      <c r="B3795" s="8" t="s">
        <v>3039</v>
      </c>
      <c r="C3795" t="str">
        <f t="shared" si="60"/>
        <v>PMS-Pole84</v>
      </c>
      <c r="D3795" s="210">
        <v>2.9879590985784001</v>
      </c>
      <c r="E3795" s="211">
        <v>99.200695723438898</v>
      </c>
    </row>
    <row r="3796" spans="1:5" x14ac:dyDescent="0.25">
      <c r="A3796" s="8">
        <v>83</v>
      </c>
      <c r="B3796" s="8" t="s">
        <v>3039</v>
      </c>
      <c r="C3796" t="str">
        <f t="shared" si="60"/>
        <v>PMS-Pole83</v>
      </c>
      <c r="D3796" s="210">
        <v>2.9887243114141602</v>
      </c>
      <c r="E3796" s="211">
        <v>99.201390668885594</v>
      </c>
    </row>
    <row r="3797" spans="1:5" x14ac:dyDescent="0.25">
      <c r="A3797" s="8">
        <v>82</v>
      </c>
      <c r="B3797" s="8" t="s">
        <v>3039</v>
      </c>
      <c r="C3797" t="str">
        <f t="shared" si="60"/>
        <v>PMS-Pole82</v>
      </c>
      <c r="D3797" s="210">
        <v>2.9959498087902898</v>
      </c>
      <c r="E3797" s="211">
        <v>99.207286146548597</v>
      </c>
    </row>
    <row r="3798" spans="1:5" x14ac:dyDescent="0.25">
      <c r="A3798" s="8">
        <v>81</v>
      </c>
      <c r="B3798" s="8" t="s">
        <v>3039</v>
      </c>
      <c r="C3798" t="str">
        <f t="shared" si="60"/>
        <v>PMS-Pole81</v>
      </c>
      <c r="D3798" s="210">
        <v>2.99659180418409</v>
      </c>
      <c r="E3798" s="211">
        <v>99.208034584515303</v>
      </c>
    </row>
    <row r="3799" spans="1:5" x14ac:dyDescent="0.25">
      <c r="A3799" s="8">
        <v>80</v>
      </c>
      <c r="B3799" s="8" t="s">
        <v>3039</v>
      </c>
      <c r="C3799" t="str">
        <f t="shared" si="60"/>
        <v>PMS-Pole80</v>
      </c>
      <c r="D3799" s="210">
        <v>2.9974516430167601</v>
      </c>
      <c r="E3799" s="211">
        <v>99.209444046430605</v>
      </c>
    </row>
    <row r="3800" spans="1:5" x14ac:dyDescent="0.25">
      <c r="A3800" s="8">
        <v>79</v>
      </c>
      <c r="B3800" s="8" t="s">
        <v>3039</v>
      </c>
      <c r="C3800" t="str">
        <f t="shared" si="60"/>
        <v>PMS-Pole79</v>
      </c>
      <c r="D3800" s="210">
        <v>2.9980191582140598</v>
      </c>
      <c r="E3800" s="211">
        <v>99.210582701131202</v>
      </c>
    </row>
    <row r="3801" spans="1:5" x14ac:dyDescent="0.25">
      <c r="A3801" s="8">
        <v>78</v>
      </c>
      <c r="B3801" s="8" t="s">
        <v>3039</v>
      </c>
      <c r="C3801" t="str">
        <f t="shared" si="60"/>
        <v>PMS-Pole78</v>
      </c>
      <c r="D3801" s="210">
        <v>2.9984189143447102</v>
      </c>
      <c r="E3801" s="211">
        <v>99.2117304607454</v>
      </c>
    </row>
    <row r="3802" spans="1:5" x14ac:dyDescent="0.25">
      <c r="A3802" s="8">
        <v>77</v>
      </c>
      <c r="B3802" s="8" t="s">
        <v>3039</v>
      </c>
      <c r="C3802" t="str">
        <f t="shared" si="60"/>
        <v>PMS-Pole77</v>
      </c>
      <c r="D3802" s="210">
        <v>2.9987865811185901</v>
      </c>
      <c r="E3802" s="211">
        <v>99.212883106625497</v>
      </c>
    </row>
    <row r="3803" spans="1:5" x14ac:dyDescent="0.25">
      <c r="A3803" s="8">
        <v>76</v>
      </c>
      <c r="B3803" s="8" t="s">
        <v>3039</v>
      </c>
      <c r="C3803" t="str">
        <f t="shared" si="60"/>
        <v>PMS-Pole76</v>
      </c>
      <c r="D3803" s="210">
        <v>2.9989649178262101</v>
      </c>
      <c r="E3803" s="211">
        <v>99.213397774076</v>
      </c>
    </row>
    <row r="3804" spans="1:5" x14ac:dyDescent="0.25">
      <c r="A3804" s="8">
        <v>75</v>
      </c>
      <c r="B3804" s="8" t="s">
        <v>3039</v>
      </c>
      <c r="C3804" t="str">
        <f t="shared" si="60"/>
        <v>PMS-Pole75</v>
      </c>
      <c r="D3804" s="210">
        <v>2.9997553143389899</v>
      </c>
      <c r="E3804" s="211">
        <v>99.215793537658101</v>
      </c>
    </row>
    <row r="3805" spans="1:5" x14ac:dyDescent="0.25">
      <c r="A3805" s="8">
        <v>74</v>
      </c>
      <c r="B3805" s="8" t="s">
        <v>3039</v>
      </c>
      <c r="C3805" t="str">
        <f t="shared" si="60"/>
        <v>PMS-Pole74</v>
      </c>
      <c r="D3805" s="210">
        <v>3.00074383010478</v>
      </c>
      <c r="E3805" s="211">
        <v>99.215422490405601</v>
      </c>
    </row>
    <row r="3806" spans="1:5" x14ac:dyDescent="0.25">
      <c r="A3806" s="8">
        <v>73</v>
      </c>
      <c r="B3806" s="8" t="s">
        <v>3039</v>
      </c>
      <c r="C3806" t="str">
        <f t="shared" si="60"/>
        <v>PMS-Pole73</v>
      </c>
      <c r="D3806" s="210">
        <v>3.0838087138903498</v>
      </c>
      <c r="E3806" s="211">
        <v>99.295813712396097</v>
      </c>
    </row>
    <row r="3807" spans="1:5" x14ac:dyDescent="0.25">
      <c r="A3807" s="8">
        <v>72</v>
      </c>
      <c r="B3807" s="8" t="s">
        <v>3039</v>
      </c>
      <c r="C3807" t="str">
        <f t="shared" si="60"/>
        <v>PMS-Pole72</v>
      </c>
      <c r="D3807" s="210">
        <v>3.0843582936975702</v>
      </c>
      <c r="E3807" s="211">
        <v>99.295286355381805</v>
      </c>
    </row>
    <row r="3808" spans="1:5" x14ac:dyDescent="0.25">
      <c r="A3808" s="8">
        <v>71</v>
      </c>
      <c r="B3808" s="8" t="s">
        <v>3039</v>
      </c>
      <c r="C3808" t="str">
        <f t="shared" si="60"/>
        <v>PMS-Pole71</v>
      </c>
      <c r="D3808" s="210">
        <v>3.08502860221112</v>
      </c>
      <c r="E3808" s="211">
        <v>99.294827158644097</v>
      </c>
    </row>
    <row r="3809" spans="1:5" x14ac:dyDescent="0.25">
      <c r="A3809" s="8">
        <v>70</v>
      </c>
      <c r="B3809" s="8" t="s">
        <v>3039</v>
      </c>
      <c r="C3809" t="str">
        <f t="shared" si="60"/>
        <v>PMS-Pole70</v>
      </c>
      <c r="D3809" s="210">
        <v>3.0856124324243099</v>
      </c>
      <c r="E3809" s="211">
        <v>99.294400742057803</v>
      </c>
    </row>
    <row r="3810" spans="1:5" x14ac:dyDescent="0.25">
      <c r="A3810" s="8">
        <v>69</v>
      </c>
      <c r="B3810" s="8" t="s">
        <v>3039</v>
      </c>
      <c r="C3810" t="str">
        <f t="shared" si="60"/>
        <v>PMS-Pole69</v>
      </c>
      <c r="D3810" s="210">
        <v>3.08620740853722</v>
      </c>
      <c r="E3810" s="211">
        <v>99.293974226986194</v>
      </c>
    </row>
    <row r="3811" spans="1:5" x14ac:dyDescent="0.25">
      <c r="A3811" s="8">
        <v>68</v>
      </c>
      <c r="B3811" s="8" t="s">
        <v>3039</v>
      </c>
      <c r="C3811" t="str">
        <f t="shared" si="60"/>
        <v>PMS-Pole68</v>
      </c>
      <c r="D3811" s="210">
        <v>3.0857613322101698</v>
      </c>
      <c r="E3811" s="211">
        <v>99.293570952011095</v>
      </c>
    </row>
    <row r="3812" spans="1:5" x14ac:dyDescent="0.25">
      <c r="A3812" s="8">
        <v>67</v>
      </c>
      <c r="B3812" s="8" t="s">
        <v>3039</v>
      </c>
      <c r="C3812" t="str">
        <f t="shared" si="60"/>
        <v>PMS-Pole67</v>
      </c>
      <c r="D3812" s="210">
        <v>3.0853212765903</v>
      </c>
      <c r="E3812" s="211">
        <v>99.293138008785206</v>
      </c>
    </row>
    <row r="3813" spans="1:5" x14ac:dyDescent="0.25">
      <c r="A3813" s="8">
        <v>66</v>
      </c>
      <c r="B3813" s="8" t="s">
        <v>3039</v>
      </c>
      <c r="C3813" t="str">
        <f t="shared" si="60"/>
        <v>PMS-Pole66</v>
      </c>
      <c r="D3813" s="210">
        <v>3.08496525123731</v>
      </c>
      <c r="E3813" s="211">
        <v>99.292787554701206</v>
      </c>
    </row>
    <row r="3814" spans="1:5" x14ac:dyDescent="0.25">
      <c r="A3814" s="8">
        <v>65</v>
      </c>
      <c r="B3814" s="8" t="s">
        <v>3039</v>
      </c>
      <c r="C3814" t="str">
        <f t="shared" ref="C3814:C3877" si="61">B3814 &amp; "-Pole" &amp; A3814</f>
        <v>PMS-Pole65</v>
      </c>
      <c r="D3814" s="210">
        <v>3.0845989566831702</v>
      </c>
      <c r="E3814" s="211">
        <v>99.292422102574506</v>
      </c>
    </row>
    <row r="3815" spans="1:5" x14ac:dyDescent="0.25">
      <c r="A3815" s="8">
        <v>64</v>
      </c>
      <c r="B3815" s="8" t="s">
        <v>3039</v>
      </c>
      <c r="C3815" t="str">
        <f t="shared" si="61"/>
        <v>PMS-Pole64</v>
      </c>
      <c r="D3815" s="210">
        <v>3.08407761550008</v>
      </c>
      <c r="E3815" s="211">
        <v>99.291929201440993</v>
      </c>
    </row>
    <row r="3816" spans="1:5" x14ac:dyDescent="0.25">
      <c r="A3816" s="8">
        <v>63</v>
      </c>
      <c r="B3816" s="8" t="s">
        <v>3039</v>
      </c>
      <c r="C3816" t="str">
        <f t="shared" si="61"/>
        <v>PMS-Pole63</v>
      </c>
      <c r="D3816" s="210">
        <v>3.0839611483595601</v>
      </c>
      <c r="E3816" s="211">
        <v>99.291708001664006</v>
      </c>
    </row>
    <row r="3817" spans="1:5" x14ac:dyDescent="0.25">
      <c r="A3817" s="8">
        <v>62</v>
      </c>
      <c r="B3817" s="8" t="s">
        <v>3039</v>
      </c>
      <c r="C3817" t="str">
        <f t="shared" si="61"/>
        <v>PMS-Pole62</v>
      </c>
      <c r="D3817" s="210">
        <v>3.08345533316434</v>
      </c>
      <c r="E3817" s="211">
        <v>99.291214990604203</v>
      </c>
    </row>
    <row r="3818" spans="1:5" x14ac:dyDescent="0.25">
      <c r="A3818" s="8">
        <v>61</v>
      </c>
      <c r="B3818" s="8" t="s">
        <v>3039</v>
      </c>
      <c r="C3818" t="str">
        <f t="shared" si="61"/>
        <v>PMS-Pole61</v>
      </c>
      <c r="D3818" s="210">
        <v>3.0831999079303301</v>
      </c>
      <c r="E3818" s="211">
        <v>99.290968410629503</v>
      </c>
    </row>
    <row r="3819" spans="1:5" x14ac:dyDescent="0.25">
      <c r="A3819" s="8">
        <v>60</v>
      </c>
      <c r="B3819" s="8" t="s">
        <v>3039</v>
      </c>
      <c r="C3819" t="str">
        <f t="shared" si="61"/>
        <v>PMS-Pole60</v>
      </c>
      <c r="D3819" s="210">
        <v>3.08265222005523</v>
      </c>
      <c r="E3819" s="211">
        <v>99.290421684077501</v>
      </c>
    </row>
    <row r="3820" spans="1:5" x14ac:dyDescent="0.25">
      <c r="A3820" s="8">
        <v>59</v>
      </c>
      <c r="B3820" s="8" t="s">
        <v>3039</v>
      </c>
      <c r="C3820" t="str">
        <f t="shared" si="61"/>
        <v>PMS-Pole59</v>
      </c>
      <c r="D3820" s="210">
        <v>3.08207539164684</v>
      </c>
      <c r="E3820" s="211">
        <v>99.289844789672998</v>
      </c>
    </row>
    <row r="3821" spans="1:5" x14ac:dyDescent="0.25">
      <c r="A3821" s="8">
        <v>58</v>
      </c>
      <c r="B3821" s="8" t="s">
        <v>3039</v>
      </c>
      <c r="C3821" t="str">
        <f t="shared" si="61"/>
        <v>PMS-Pole58</v>
      </c>
      <c r="D3821" s="210">
        <v>3.08164994246129</v>
      </c>
      <c r="E3821" s="211">
        <v>99.289405235335096</v>
      </c>
    </row>
    <row r="3822" spans="1:5" x14ac:dyDescent="0.25">
      <c r="A3822" s="8">
        <v>57</v>
      </c>
      <c r="B3822" s="8" t="s">
        <v>3039</v>
      </c>
      <c r="C3822" t="str">
        <f t="shared" si="61"/>
        <v>PMS-Pole57</v>
      </c>
      <c r="D3822" s="210">
        <v>3.0810949473739999</v>
      </c>
      <c r="E3822" s="211">
        <v>99.288862260751102</v>
      </c>
    </row>
    <row r="3823" spans="1:5" x14ac:dyDescent="0.25">
      <c r="A3823" s="8">
        <v>56</v>
      </c>
      <c r="B3823" s="8" t="s">
        <v>3039</v>
      </c>
      <c r="C3823" t="str">
        <f t="shared" si="61"/>
        <v>PMS-Pole56</v>
      </c>
      <c r="D3823" s="210">
        <v>3.0806451118943401</v>
      </c>
      <c r="E3823" s="211">
        <v>99.288383710931001</v>
      </c>
    </row>
    <row r="3824" spans="1:5" x14ac:dyDescent="0.25">
      <c r="A3824" s="8">
        <v>55</v>
      </c>
      <c r="B3824" s="8" t="s">
        <v>3039</v>
      </c>
      <c r="C3824" t="str">
        <f t="shared" si="61"/>
        <v>PMS-Pole55</v>
      </c>
      <c r="D3824" s="210">
        <v>3.0802210347535102</v>
      </c>
      <c r="E3824" s="211">
        <v>99.287908094689996</v>
      </c>
    </row>
    <row r="3825" spans="1:5" x14ac:dyDescent="0.25">
      <c r="A3825" s="8">
        <v>54</v>
      </c>
      <c r="B3825" s="8" t="s">
        <v>3039</v>
      </c>
      <c r="C3825" t="str">
        <f t="shared" si="61"/>
        <v>PMS-Pole54</v>
      </c>
      <c r="D3825" s="210">
        <v>3.0798940939752701</v>
      </c>
      <c r="E3825" s="211">
        <v>99.287579038525195</v>
      </c>
    </row>
    <row r="3826" spans="1:5" x14ac:dyDescent="0.25">
      <c r="A3826" s="8">
        <v>53</v>
      </c>
      <c r="B3826" s="8" t="s">
        <v>3039</v>
      </c>
      <c r="C3826" t="str">
        <f t="shared" si="61"/>
        <v>PMS-Pole53</v>
      </c>
      <c r="D3826" s="210">
        <v>3.07950791307705</v>
      </c>
      <c r="E3826" s="211">
        <v>99.287138068698397</v>
      </c>
    </row>
    <row r="3827" spans="1:5" x14ac:dyDescent="0.25">
      <c r="A3827" s="8">
        <v>52</v>
      </c>
      <c r="B3827" s="8" t="s">
        <v>3039</v>
      </c>
      <c r="C3827" t="str">
        <f t="shared" si="61"/>
        <v>PMS-Pole52</v>
      </c>
      <c r="D3827" s="210">
        <v>3.0662873920827098</v>
      </c>
      <c r="E3827" s="211">
        <v>99.276367867560595</v>
      </c>
    </row>
    <row r="3828" spans="1:5" x14ac:dyDescent="0.25">
      <c r="A3828" s="8">
        <v>51</v>
      </c>
      <c r="B3828" s="8" t="s">
        <v>3039</v>
      </c>
      <c r="C3828" t="str">
        <f t="shared" si="61"/>
        <v>PMS-Pole51</v>
      </c>
      <c r="D3828" s="210">
        <v>3.0658952878172498</v>
      </c>
      <c r="E3828" s="211">
        <v>99.2763125097255</v>
      </c>
    </row>
    <row r="3829" spans="1:5" x14ac:dyDescent="0.25">
      <c r="A3829" s="8">
        <v>50</v>
      </c>
      <c r="B3829" s="8" t="s">
        <v>3039</v>
      </c>
      <c r="C3829" t="str">
        <f t="shared" si="61"/>
        <v>PMS-Pole50</v>
      </c>
      <c r="D3829" s="210">
        <v>3.06576397579965</v>
      </c>
      <c r="E3829" s="211">
        <v>99.276147932701207</v>
      </c>
    </row>
    <row r="3830" spans="1:5" x14ac:dyDescent="0.25">
      <c r="A3830" s="8">
        <v>49</v>
      </c>
      <c r="B3830" s="8" t="s">
        <v>3039</v>
      </c>
      <c r="C3830" t="str">
        <f t="shared" si="61"/>
        <v>PMS-Pole49</v>
      </c>
      <c r="D3830" s="210">
        <v>3.0654990393873098</v>
      </c>
      <c r="E3830" s="211">
        <v>99.276126792169293</v>
      </c>
    </row>
    <row r="3831" spans="1:5" x14ac:dyDescent="0.25">
      <c r="A3831" s="8">
        <v>48</v>
      </c>
      <c r="B3831" s="8" t="s">
        <v>3039</v>
      </c>
      <c r="C3831" t="str">
        <f t="shared" si="61"/>
        <v>PMS-Pole48</v>
      </c>
      <c r="D3831" s="210">
        <v>3.06522721705704</v>
      </c>
      <c r="E3831" s="211">
        <v>99.276108258762306</v>
      </c>
    </row>
    <row r="3832" spans="1:5" x14ac:dyDescent="0.25">
      <c r="A3832" s="8">
        <v>47</v>
      </c>
      <c r="B3832" s="8" t="s">
        <v>3039</v>
      </c>
      <c r="C3832" t="str">
        <f t="shared" si="61"/>
        <v>PMS-Pole47</v>
      </c>
      <c r="D3832" s="210">
        <v>3.0649469553565001</v>
      </c>
      <c r="E3832" s="211">
        <v>99.276030841456702</v>
      </c>
    </row>
    <row r="3833" spans="1:5" x14ac:dyDescent="0.25">
      <c r="A3833" s="8">
        <v>46</v>
      </c>
      <c r="B3833" s="8" t="s">
        <v>3039</v>
      </c>
      <c r="C3833" t="str">
        <f t="shared" si="61"/>
        <v>PMS-Pole46</v>
      </c>
      <c r="D3833" s="210">
        <v>3.0645874053337598</v>
      </c>
      <c r="E3833" s="211">
        <v>99.275847459838005</v>
      </c>
    </row>
    <row r="3834" spans="1:5" x14ac:dyDescent="0.25">
      <c r="A3834" s="8">
        <v>45</v>
      </c>
      <c r="B3834" s="8" t="s">
        <v>3039</v>
      </c>
      <c r="C3834" t="str">
        <f t="shared" si="61"/>
        <v>PMS-Pole45</v>
      </c>
      <c r="D3834" s="210">
        <v>3.0643532248196901</v>
      </c>
      <c r="E3834" s="211">
        <v>99.2739137065101</v>
      </c>
    </row>
    <row r="3835" spans="1:5" x14ac:dyDescent="0.25">
      <c r="A3835" s="8">
        <v>44</v>
      </c>
      <c r="B3835" s="8" t="s">
        <v>3039</v>
      </c>
      <c r="C3835" t="str">
        <f t="shared" si="61"/>
        <v>PMS-Pole44</v>
      </c>
      <c r="D3835" s="210">
        <v>3.0641524533418298</v>
      </c>
      <c r="E3835" s="211">
        <v>99.275145542787101</v>
      </c>
    </row>
    <row r="3836" spans="1:5" x14ac:dyDescent="0.25">
      <c r="A3836" s="8">
        <v>43</v>
      </c>
      <c r="B3836" s="8" t="s">
        <v>3039</v>
      </c>
      <c r="C3836" t="str">
        <f t="shared" si="61"/>
        <v>PMS-Pole43</v>
      </c>
      <c r="D3836" s="210">
        <v>3.0639394317959998</v>
      </c>
      <c r="E3836" s="211">
        <v>99.275431560291395</v>
      </c>
    </row>
    <row r="3837" spans="1:5" x14ac:dyDescent="0.25">
      <c r="A3837" s="8">
        <v>42</v>
      </c>
      <c r="B3837" s="8" t="s">
        <v>3039</v>
      </c>
      <c r="C3837" t="str">
        <f t="shared" si="61"/>
        <v>PMS-Pole42</v>
      </c>
      <c r="D3837" s="210">
        <v>3.0634021015042001</v>
      </c>
      <c r="E3837" s="211">
        <v>99.275063986526206</v>
      </c>
    </row>
    <row r="3838" spans="1:5" x14ac:dyDescent="0.25">
      <c r="A3838" s="8">
        <v>41</v>
      </c>
      <c r="B3838" s="8" t="s">
        <v>3039</v>
      </c>
      <c r="C3838" t="str">
        <f t="shared" si="61"/>
        <v>PMS-Pole41</v>
      </c>
      <c r="D3838" s="210">
        <v>3.0629399908610302</v>
      </c>
      <c r="E3838" s="211">
        <v>99.274652177687798</v>
      </c>
    </row>
    <row r="3839" spans="1:5" x14ac:dyDescent="0.25">
      <c r="A3839" s="8">
        <v>40</v>
      </c>
      <c r="B3839" s="8" t="s">
        <v>3039</v>
      </c>
      <c r="C3839" t="str">
        <f t="shared" si="61"/>
        <v>PMS-Pole40</v>
      </c>
      <c r="D3839" s="210">
        <v>3.0627415110474798</v>
      </c>
      <c r="E3839" s="211">
        <v>99.274385513080205</v>
      </c>
    </row>
    <row r="3840" spans="1:5" x14ac:dyDescent="0.25">
      <c r="A3840" s="8">
        <v>39</v>
      </c>
      <c r="B3840" s="8" t="s">
        <v>3039</v>
      </c>
      <c r="C3840" t="str">
        <f t="shared" si="61"/>
        <v>PMS-Pole39</v>
      </c>
      <c r="D3840" s="210">
        <v>3.0624418942460001</v>
      </c>
      <c r="E3840" s="211">
        <v>99.274095451234203</v>
      </c>
    </row>
    <row r="3841" spans="1:5" x14ac:dyDescent="0.25">
      <c r="A3841" s="8">
        <v>38</v>
      </c>
      <c r="B3841" s="8" t="s">
        <v>3039</v>
      </c>
      <c r="C3841" t="str">
        <f t="shared" si="61"/>
        <v>PMS-Pole38</v>
      </c>
      <c r="D3841" s="210">
        <v>3.06209257339026</v>
      </c>
      <c r="E3841" s="211">
        <v>99.273807280200401</v>
      </c>
    </row>
    <row r="3842" spans="1:5" x14ac:dyDescent="0.25">
      <c r="A3842" s="8">
        <v>37</v>
      </c>
      <c r="B3842" s="8" t="s">
        <v>3039</v>
      </c>
      <c r="C3842" t="str">
        <f t="shared" si="61"/>
        <v>PMS-Pole37</v>
      </c>
      <c r="D3842" s="210">
        <v>3.02624761715016</v>
      </c>
      <c r="E3842" s="211">
        <v>99.246837945522799</v>
      </c>
    </row>
    <row r="3843" spans="1:5" x14ac:dyDescent="0.25">
      <c r="A3843" s="8">
        <v>36</v>
      </c>
      <c r="B3843" s="8" t="s">
        <v>3039</v>
      </c>
      <c r="C3843" t="str">
        <f t="shared" si="61"/>
        <v>PMS-Pole36</v>
      </c>
      <c r="D3843" s="210">
        <v>3.0253816316880799</v>
      </c>
      <c r="E3843" s="211">
        <v>99.246539769340899</v>
      </c>
    </row>
    <row r="3844" spans="1:5" x14ac:dyDescent="0.25">
      <c r="A3844" s="8">
        <v>35</v>
      </c>
      <c r="B3844" s="8" t="s">
        <v>3039</v>
      </c>
      <c r="C3844" t="str">
        <f t="shared" si="61"/>
        <v>PMS-Pole35</v>
      </c>
      <c r="D3844" s="210">
        <v>3.0243767720944001</v>
      </c>
      <c r="E3844" s="211">
        <v>99.246200296267403</v>
      </c>
    </row>
    <row r="3845" spans="1:5" x14ac:dyDescent="0.25">
      <c r="A3845" s="8">
        <v>34</v>
      </c>
      <c r="B3845" s="8" t="s">
        <v>3039</v>
      </c>
      <c r="C3845" t="str">
        <f t="shared" si="61"/>
        <v>PMS-Pole34</v>
      </c>
      <c r="D3845" s="210">
        <v>3.0237063629040102</v>
      </c>
      <c r="E3845" s="211">
        <v>99.246017299903201</v>
      </c>
    </row>
    <row r="3846" spans="1:5" x14ac:dyDescent="0.25">
      <c r="A3846" s="8">
        <v>33</v>
      </c>
      <c r="B3846" s="8" t="s">
        <v>3039</v>
      </c>
      <c r="C3846" t="str">
        <f t="shared" si="61"/>
        <v>PMS-Pole33</v>
      </c>
      <c r="D3846" s="210">
        <v>3.0229102153120602</v>
      </c>
      <c r="E3846" s="211">
        <v>99.245574645691903</v>
      </c>
    </row>
    <row r="3847" spans="1:5" x14ac:dyDescent="0.25">
      <c r="A3847" s="8">
        <v>32</v>
      </c>
      <c r="B3847" s="8" t="s">
        <v>3039</v>
      </c>
      <c r="C3847" t="str">
        <f t="shared" si="61"/>
        <v>PMS-Pole32</v>
      </c>
      <c r="D3847" s="210">
        <v>3.0232158337638402</v>
      </c>
      <c r="E3847" s="211">
        <v>99.245804434749203</v>
      </c>
    </row>
    <row r="3848" spans="1:5" x14ac:dyDescent="0.25">
      <c r="A3848" s="8">
        <v>31</v>
      </c>
      <c r="B3848" s="8" t="s">
        <v>3039</v>
      </c>
      <c r="C3848" t="str">
        <f t="shared" si="61"/>
        <v>PMS-Pole31</v>
      </c>
      <c r="D3848" s="210">
        <v>3.0221168168871699</v>
      </c>
      <c r="E3848" s="211">
        <v>99.245122632388302</v>
      </c>
    </row>
    <row r="3849" spans="1:5" x14ac:dyDescent="0.25">
      <c r="A3849" s="8">
        <v>30</v>
      </c>
      <c r="B3849" s="8" t="s">
        <v>3039</v>
      </c>
      <c r="C3849" t="str">
        <f t="shared" si="61"/>
        <v>PMS-Pole30</v>
      </c>
      <c r="D3849" s="210">
        <v>3.0212471676116999</v>
      </c>
      <c r="E3849" s="211">
        <v>99.244616541668094</v>
      </c>
    </row>
    <row r="3850" spans="1:5" x14ac:dyDescent="0.25">
      <c r="A3850" s="8">
        <v>29</v>
      </c>
      <c r="B3850" s="8" t="s">
        <v>3039</v>
      </c>
      <c r="C3850" t="str">
        <f t="shared" si="61"/>
        <v>PMS-Pole29</v>
      </c>
      <c r="D3850" s="210">
        <v>3.0204459481338901</v>
      </c>
      <c r="E3850" s="211">
        <v>99.244181240017099</v>
      </c>
    </row>
    <row r="3851" spans="1:5" x14ac:dyDescent="0.25">
      <c r="A3851" s="8">
        <v>28</v>
      </c>
      <c r="B3851" s="8" t="s">
        <v>3039</v>
      </c>
      <c r="C3851" t="str">
        <f t="shared" si="61"/>
        <v>PMS-Pole28</v>
      </c>
      <c r="D3851" s="210">
        <v>3.0196680893705601</v>
      </c>
      <c r="E3851" s="211">
        <v>99.243733535826195</v>
      </c>
    </row>
    <row r="3852" spans="1:5" x14ac:dyDescent="0.25">
      <c r="A3852" s="8">
        <v>27</v>
      </c>
      <c r="B3852" s="8" t="s">
        <v>3039</v>
      </c>
      <c r="C3852" t="str">
        <f t="shared" si="61"/>
        <v>PMS-Pole27</v>
      </c>
      <c r="D3852" s="210">
        <v>3.0191864411137499</v>
      </c>
      <c r="E3852" s="211">
        <v>99.243464714253605</v>
      </c>
    </row>
    <row r="3853" spans="1:5" x14ac:dyDescent="0.25">
      <c r="A3853" s="8">
        <v>26</v>
      </c>
      <c r="B3853" s="8" t="s">
        <v>3039</v>
      </c>
      <c r="C3853" t="str">
        <f t="shared" si="61"/>
        <v>PMS-Pole26</v>
      </c>
      <c r="D3853" s="210">
        <v>3.0186506970747198</v>
      </c>
      <c r="E3853" s="211">
        <v>99.243156939868598</v>
      </c>
    </row>
    <row r="3854" spans="1:5" x14ac:dyDescent="0.25">
      <c r="A3854" s="8">
        <v>25</v>
      </c>
      <c r="B3854" s="8" t="s">
        <v>3039</v>
      </c>
      <c r="C3854" t="str">
        <f t="shared" si="61"/>
        <v>PMS-Pole25</v>
      </c>
      <c r="D3854" s="210">
        <v>3.0179367435340398</v>
      </c>
      <c r="E3854" s="211">
        <v>99.242618935544101</v>
      </c>
    </row>
    <row r="3855" spans="1:5" x14ac:dyDescent="0.25">
      <c r="A3855" s="8">
        <v>24</v>
      </c>
      <c r="B3855" s="8" t="s">
        <v>3039</v>
      </c>
      <c r="C3855" t="str">
        <f t="shared" si="61"/>
        <v>PMS-Pole24</v>
      </c>
      <c r="D3855" s="210">
        <v>3.0168501588560099</v>
      </c>
      <c r="E3855" s="211">
        <v>99.241884992431096</v>
      </c>
    </row>
    <row r="3856" spans="1:5" x14ac:dyDescent="0.25">
      <c r="A3856" s="8">
        <v>23</v>
      </c>
      <c r="B3856" s="8" t="s">
        <v>3039</v>
      </c>
      <c r="C3856" t="str">
        <f t="shared" si="61"/>
        <v>PMS-Pole23</v>
      </c>
      <c r="D3856" s="210">
        <v>3.0160634155007302</v>
      </c>
      <c r="E3856" s="211">
        <v>99.241117686159001</v>
      </c>
    </row>
    <row r="3857" spans="1:5" x14ac:dyDescent="0.25">
      <c r="A3857" s="8">
        <v>22</v>
      </c>
      <c r="B3857" s="8" t="s">
        <v>3039</v>
      </c>
      <c r="C3857" t="str">
        <f t="shared" si="61"/>
        <v>PMS-Pole22</v>
      </c>
      <c r="D3857" s="210">
        <v>3.01478298044964</v>
      </c>
      <c r="E3857" s="211">
        <v>99.239924826177599</v>
      </c>
    </row>
    <row r="3858" spans="1:5" x14ac:dyDescent="0.25">
      <c r="A3858" s="8">
        <v>21</v>
      </c>
      <c r="B3858" s="8" t="s">
        <v>3039</v>
      </c>
      <c r="C3858" t="str">
        <f t="shared" si="61"/>
        <v>PMS-Pole21</v>
      </c>
      <c r="D3858" s="210">
        <v>3.0138416208143899</v>
      </c>
      <c r="E3858" s="211">
        <v>99.238903540801203</v>
      </c>
    </row>
    <row r="3859" spans="1:5" x14ac:dyDescent="0.25">
      <c r="A3859" s="8">
        <v>20</v>
      </c>
      <c r="B3859" s="8" t="s">
        <v>3039</v>
      </c>
      <c r="C3859" t="str">
        <f t="shared" si="61"/>
        <v>PMS-Pole20</v>
      </c>
      <c r="D3859" s="210">
        <v>3.0131754806603399</v>
      </c>
      <c r="E3859" s="211">
        <v>99.238100990032905</v>
      </c>
    </row>
    <row r="3860" spans="1:5" x14ac:dyDescent="0.25">
      <c r="A3860" s="8">
        <v>19</v>
      </c>
      <c r="B3860" s="8" t="s">
        <v>3039</v>
      </c>
      <c r="C3860" t="str">
        <f t="shared" si="61"/>
        <v>PMS-Pole19</v>
      </c>
      <c r="D3860" s="210">
        <v>3.0100954724961699</v>
      </c>
      <c r="E3860" s="211">
        <v>99.234167888115195</v>
      </c>
    </row>
    <row r="3861" spans="1:5" x14ac:dyDescent="0.25">
      <c r="A3861" s="8">
        <v>18</v>
      </c>
      <c r="B3861" s="8" t="s">
        <v>3039</v>
      </c>
      <c r="C3861" t="str">
        <f t="shared" si="61"/>
        <v>PMS-Pole18</v>
      </c>
      <c r="D3861" s="210">
        <v>3.0094751094664001</v>
      </c>
      <c r="E3861" s="211">
        <v>99.233396476088501</v>
      </c>
    </row>
    <row r="3862" spans="1:5" x14ac:dyDescent="0.25">
      <c r="A3862" s="8">
        <v>17</v>
      </c>
      <c r="B3862" s="8" t="s">
        <v>3039</v>
      </c>
      <c r="C3862" t="str">
        <f t="shared" si="61"/>
        <v>PMS-Pole17</v>
      </c>
      <c r="D3862" s="210">
        <v>3.0080191874127702</v>
      </c>
      <c r="E3862" s="211">
        <v>99.231380494352805</v>
      </c>
    </row>
    <row r="3863" spans="1:5" x14ac:dyDescent="0.25">
      <c r="A3863" s="8">
        <v>16</v>
      </c>
      <c r="B3863" s="8" t="s">
        <v>3039</v>
      </c>
      <c r="C3863" t="str">
        <f t="shared" si="61"/>
        <v>PMS-Pole16</v>
      </c>
      <c r="D3863" s="210">
        <v>3.00647840100262</v>
      </c>
      <c r="E3863" s="211">
        <v>99.229186910638603</v>
      </c>
    </row>
    <row r="3864" spans="1:5" x14ac:dyDescent="0.25">
      <c r="A3864" s="8">
        <v>15</v>
      </c>
      <c r="B3864" s="8" t="s">
        <v>3039</v>
      </c>
      <c r="C3864" t="str">
        <f t="shared" si="61"/>
        <v>PMS-Pole15</v>
      </c>
      <c r="D3864" s="210">
        <v>3.0037149132893002</v>
      </c>
      <c r="E3864" s="211">
        <v>99.2267978630763</v>
      </c>
    </row>
    <row r="3865" spans="1:5" x14ac:dyDescent="0.25">
      <c r="A3865" s="8">
        <v>14</v>
      </c>
      <c r="B3865" s="8" t="s">
        <v>3039</v>
      </c>
      <c r="C3865" t="str">
        <f t="shared" si="61"/>
        <v>PMS-Pole14</v>
      </c>
      <c r="D3865" s="210">
        <v>3.0042805124469298</v>
      </c>
      <c r="E3865" s="211">
        <v>99.226240065663404</v>
      </c>
    </row>
    <row r="3866" spans="1:5" x14ac:dyDescent="0.25">
      <c r="A3866" s="8">
        <v>13</v>
      </c>
      <c r="B3866" s="8" t="s">
        <v>3039</v>
      </c>
      <c r="C3866" t="str">
        <f t="shared" si="61"/>
        <v>PMS-Pole13</v>
      </c>
      <c r="D3866" s="210">
        <v>3.0033676498772701</v>
      </c>
      <c r="E3866" s="211">
        <v>99.224951991270402</v>
      </c>
    </row>
    <row r="3867" spans="1:5" x14ac:dyDescent="0.25">
      <c r="A3867" s="8">
        <v>12</v>
      </c>
      <c r="B3867" s="8" t="s">
        <v>3039</v>
      </c>
      <c r="C3867" t="str">
        <f t="shared" si="61"/>
        <v>PMS-Pole12</v>
      </c>
      <c r="D3867" s="210">
        <v>3.0028956052722902</v>
      </c>
      <c r="E3867" s="211">
        <v>99.224244590317298</v>
      </c>
    </row>
    <row r="3868" spans="1:5" x14ac:dyDescent="0.25">
      <c r="A3868" s="8">
        <v>11</v>
      </c>
      <c r="B3868" s="8" t="s">
        <v>3039</v>
      </c>
      <c r="C3868" t="str">
        <f t="shared" si="61"/>
        <v>PMS-Pole11</v>
      </c>
      <c r="D3868" s="210">
        <v>3.0023251987914699</v>
      </c>
      <c r="E3868" s="211">
        <v>99.223227664175198</v>
      </c>
    </row>
    <row r="3869" spans="1:5" x14ac:dyDescent="0.25">
      <c r="A3869" s="8">
        <v>10</v>
      </c>
      <c r="B3869" s="8" t="s">
        <v>3039</v>
      </c>
      <c r="C3869" t="str">
        <f t="shared" si="61"/>
        <v>PMS-Pole10</v>
      </c>
      <c r="D3869" s="210">
        <v>3.0017546823493002</v>
      </c>
      <c r="E3869" s="211">
        <v>99.221755144272194</v>
      </c>
    </row>
    <row r="3870" spans="1:5" x14ac:dyDescent="0.25">
      <c r="A3870" s="8">
        <v>9</v>
      </c>
      <c r="B3870" s="8" t="s">
        <v>3039</v>
      </c>
      <c r="C3870" t="str">
        <f t="shared" si="61"/>
        <v>PMS-Pole9</v>
      </c>
      <c r="D3870" s="210">
        <v>3.00099785891801</v>
      </c>
      <c r="E3870" s="211">
        <v>99.219462263650499</v>
      </c>
    </row>
    <row r="3871" spans="1:5" x14ac:dyDescent="0.25">
      <c r="A3871" s="8">
        <v>8</v>
      </c>
      <c r="B3871" s="8" t="s">
        <v>3039</v>
      </c>
      <c r="C3871" t="str">
        <f t="shared" si="61"/>
        <v>PMS-Pole8</v>
      </c>
      <c r="D3871" s="210">
        <v>3.0003764226745702</v>
      </c>
      <c r="E3871" s="211">
        <v>99.217544715975606</v>
      </c>
    </row>
    <row r="3872" spans="1:5" x14ac:dyDescent="0.25">
      <c r="A3872" s="8">
        <v>7</v>
      </c>
      <c r="B3872" s="8" t="s">
        <v>3039</v>
      </c>
      <c r="C3872" t="str">
        <f t="shared" si="61"/>
        <v>PMS-Pole7</v>
      </c>
      <c r="D3872" s="210">
        <v>3.0009205436041202</v>
      </c>
      <c r="E3872" s="211">
        <v>99.217444565407305</v>
      </c>
    </row>
    <row r="3873" spans="1:5" x14ac:dyDescent="0.25">
      <c r="A3873" s="8">
        <v>6</v>
      </c>
      <c r="B3873" s="8" t="s">
        <v>3039</v>
      </c>
      <c r="C3873" t="str">
        <f t="shared" si="61"/>
        <v>PMS-Pole6</v>
      </c>
      <c r="D3873" s="210">
        <v>3.00154200279961</v>
      </c>
      <c r="E3873" s="211">
        <v>99.217242763723803</v>
      </c>
    </row>
    <row r="3874" spans="1:5" x14ac:dyDescent="0.25">
      <c r="A3874" s="8">
        <v>5</v>
      </c>
      <c r="B3874" s="8" t="s">
        <v>3039</v>
      </c>
      <c r="C3874" t="str">
        <f t="shared" si="61"/>
        <v>PMS-Pole5</v>
      </c>
      <c r="D3874" s="210">
        <v>3.0022696172432601</v>
      </c>
      <c r="E3874" s="211">
        <v>99.217103910151494</v>
      </c>
    </row>
    <row r="3875" spans="1:5" x14ac:dyDescent="0.25">
      <c r="A3875" s="8">
        <v>4</v>
      </c>
      <c r="B3875" s="8" t="s">
        <v>3039</v>
      </c>
      <c r="C3875" t="str">
        <f t="shared" si="61"/>
        <v>PMS-Pole4</v>
      </c>
      <c r="D3875" s="210">
        <v>3.0022221674476199</v>
      </c>
      <c r="E3875" s="211">
        <v>99.216869226803496</v>
      </c>
    </row>
    <row r="3876" spans="1:5" x14ac:dyDescent="0.25">
      <c r="A3876" s="8">
        <v>3</v>
      </c>
      <c r="B3876" s="8" t="s">
        <v>3039</v>
      </c>
      <c r="C3876" t="str">
        <f t="shared" si="61"/>
        <v>PMS-Pole3</v>
      </c>
      <c r="D3876" s="210">
        <v>3.0021463692177801</v>
      </c>
      <c r="E3876" s="211">
        <v>99.216528821701004</v>
      </c>
    </row>
    <row r="3877" spans="1:5" x14ac:dyDescent="0.25">
      <c r="A3877" s="8">
        <v>2</v>
      </c>
      <c r="B3877" s="8" t="s">
        <v>3039</v>
      </c>
      <c r="C3877" t="str">
        <f t="shared" si="61"/>
        <v>PMS-Pole2</v>
      </c>
      <c r="D3877" s="210">
        <v>3.0019775434514999</v>
      </c>
      <c r="E3877" s="211">
        <v>99.216098321440896</v>
      </c>
    </row>
    <row r="3878" spans="1:5" x14ac:dyDescent="0.25">
      <c r="A3878" s="8">
        <v>1</v>
      </c>
      <c r="B3878" s="8" t="s">
        <v>3039</v>
      </c>
      <c r="C3878" t="str">
        <f t="shared" ref="C3878:C3941" si="62">B3878 &amp; "-Pole" &amp; A3878</f>
        <v>PMS-Pole1</v>
      </c>
      <c r="D3878" s="210">
        <v>3.0016456814713499</v>
      </c>
      <c r="E3878" s="211">
        <v>99.215146233039206</v>
      </c>
    </row>
    <row r="3879" spans="1:5" x14ac:dyDescent="0.25">
      <c r="A3879" s="8">
        <v>3912</v>
      </c>
      <c r="B3879" s="8" t="s">
        <v>3285</v>
      </c>
      <c r="C3879" s="66" t="str">
        <f t="shared" si="62"/>
        <v>JMB-Pole3912</v>
      </c>
      <c r="D3879" s="221">
        <v>-1.6083083090000001</v>
      </c>
      <c r="E3879" s="222">
        <v>103.586179548573</v>
      </c>
    </row>
    <row r="3880" spans="1:5" x14ac:dyDescent="0.25">
      <c r="A3880" s="8">
        <v>3911</v>
      </c>
      <c r="B3880" s="8" t="s">
        <v>3285</v>
      </c>
      <c r="C3880" s="66" t="str">
        <f t="shared" si="62"/>
        <v>JMB-Pole3911</v>
      </c>
      <c r="D3880" s="221">
        <v>-1.608713064</v>
      </c>
      <c r="E3880" s="221">
        <v>103.5859791</v>
      </c>
    </row>
    <row r="3881" spans="1:5" x14ac:dyDescent="0.25">
      <c r="A3881" s="8">
        <v>3910</v>
      </c>
      <c r="B3881" s="8" t="s">
        <v>3285</v>
      </c>
      <c r="C3881" s="66" t="str">
        <f t="shared" si="62"/>
        <v>JMB-Pole3910</v>
      </c>
      <c r="D3881" s="221">
        <v>-1.6091006240000001</v>
      </c>
      <c r="E3881" s="221">
        <v>103.58574779999999</v>
      </c>
    </row>
    <row r="3882" spans="1:5" x14ac:dyDescent="0.25">
      <c r="A3882" s="8">
        <v>3909</v>
      </c>
      <c r="B3882" s="8" t="s">
        <v>3285</v>
      </c>
      <c r="C3882" s="66" t="str">
        <f t="shared" si="62"/>
        <v>JMB-Pole3909</v>
      </c>
      <c r="D3882" s="221">
        <v>-1.609475963</v>
      </c>
      <c r="E3882" s="221">
        <v>103.58550320000001</v>
      </c>
    </row>
    <row r="3883" spans="1:5" x14ac:dyDescent="0.25">
      <c r="A3883" s="8">
        <v>3908</v>
      </c>
      <c r="B3883" s="8" t="s">
        <v>3285</v>
      </c>
      <c r="C3883" s="66" t="str">
        <f t="shared" si="62"/>
        <v>JMB-Pole3908</v>
      </c>
      <c r="D3883" s="221">
        <v>-1.6097033540000001</v>
      </c>
      <c r="E3883" s="221">
        <v>103.58511710000001</v>
      </c>
    </row>
    <row r="3884" spans="1:5" x14ac:dyDescent="0.25">
      <c r="A3884" s="8">
        <v>3907</v>
      </c>
      <c r="B3884" s="8" t="s">
        <v>3285</v>
      </c>
      <c r="C3884" s="66" t="str">
        <f t="shared" si="62"/>
        <v>JMB-Pole3907</v>
      </c>
      <c r="D3884" s="221">
        <v>-1.6096909559999999</v>
      </c>
      <c r="E3884" s="221">
        <v>103.5846679</v>
      </c>
    </row>
    <row r="3885" spans="1:5" x14ac:dyDescent="0.25">
      <c r="A3885" s="8">
        <v>3906</v>
      </c>
      <c r="B3885" s="8" t="s">
        <v>3285</v>
      </c>
      <c r="C3885" s="66" t="str">
        <f t="shared" si="62"/>
        <v>JMB-Pole3906</v>
      </c>
      <c r="D3885" s="221">
        <v>-1.6096787189999999</v>
      </c>
      <c r="E3885" s="221">
        <v>103.58421869999999</v>
      </c>
    </row>
    <row r="3886" spans="1:5" x14ac:dyDescent="0.25">
      <c r="A3886" s="8">
        <v>3905</v>
      </c>
      <c r="B3886" s="8" t="s">
        <v>3285</v>
      </c>
      <c r="C3886" s="66" t="str">
        <f t="shared" si="62"/>
        <v>JMB-Pole3905</v>
      </c>
      <c r="D3886" s="221">
        <v>-1.609666971</v>
      </c>
      <c r="E3886" s="221">
        <v>103.5837695</v>
      </c>
    </row>
    <row r="3887" spans="1:5" x14ac:dyDescent="0.25">
      <c r="A3887" s="8">
        <v>3904</v>
      </c>
      <c r="B3887" s="8" t="s">
        <v>3285</v>
      </c>
      <c r="C3887" s="66" t="str">
        <f t="shared" si="62"/>
        <v>JMB-Pole3904</v>
      </c>
      <c r="D3887" s="221">
        <v>-1.609655222</v>
      </c>
      <c r="E3887" s="221">
        <v>103.5833203</v>
      </c>
    </row>
    <row r="3888" spans="1:5" x14ac:dyDescent="0.25">
      <c r="A3888" s="8">
        <v>3903</v>
      </c>
      <c r="B3888" s="8" t="s">
        <v>3285</v>
      </c>
      <c r="C3888" s="66" t="str">
        <f t="shared" si="62"/>
        <v>JMB-Pole3903</v>
      </c>
      <c r="D3888" s="221">
        <v>-1.6096490720000001</v>
      </c>
      <c r="E3888" s="221">
        <v>103.5828709</v>
      </c>
    </row>
    <row r="3889" spans="1:5" x14ac:dyDescent="0.25">
      <c r="A3889" s="8">
        <v>3902</v>
      </c>
      <c r="B3889" s="8" t="s">
        <v>3285</v>
      </c>
      <c r="C3889" s="66" t="str">
        <f t="shared" si="62"/>
        <v>JMB-Pole3902</v>
      </c>
      <c r="D3889" s="221">
        <v>-1.609643699</v>
      </c>
      <c r="E3889" s="221">
        <v>103.5824216</v>
      </c>
    </row>
    <row r="3890" spans="1:5" x14ac:dyDescent="0.25">
      <c r="A3890" s="8">
        <v>3901</v>
      </c>
      <c r="B3890" s="8" t="s">
        <v>3285</v>
      </c>
      <c r="C3890" s="66" t="str">
        <f t="shared" si="62"/>
        <v>JMB-Pole3901</v>
      </c>
      <c r="D3890" s="221">
        <v>-1.6096341830000001</v>
      </c>
      <c r="E3890" s="221">
        <v>103.5819723</v>
      </c>
    </row>
    <row r="3891" spans="1:5" x14ac:dyDescent="0.25">
      <c r="A3891" s="8">
        <v>3900</v>
      </c>
      <c r="B3891" s="8" t="s">
        <v>3285</v>
      </c>
      <c r="C3891" s="66" t="str">
        <f t="shared" si="62"/>
        <v>JMB-Pole3900</v>
      </c>
      <c r="D3891" s="221">
        <v>-1.6096262800000001</v>
      </c>
      <c r="E3891" s="221">
        <v>103.581523</v>
      </c>
    </row>
    <row r="3892" spans="1:5" x14ac:dyDescent="0.25">
      <c r="A3892" s="8">
        <v>3899</v>
      </c>
      <c r="B3892" s="8" t="s">
        <v>3285</v>
      </c>
      <c r="C3892" s="66" t="str">
        <f t="shared" si="62"/>
        <v>JMB-Pole3899</v>
      </c>
      <c r="D3892" s="221">
        <v>-1.6096104870000001</v>
      </c>
      <c r="E3892" s="221">
        <v>103.58107390000001</v>
      </c>
    </row>
    <row r="3893" spans="1:5" x14ac:dyDescent="0.25">
      <c r="A3893" s="8">
        <v>3898</v>
      </c>
      <c r="B3893" s="8" t="s">
        <v>3285</v>
      </c>
      <c r="C3893" s="66" t="str">
        <f t="shared" si="62"/>
        <v>JMB-Pole3898</v>
      </c>
      <c r="D3893" s="221">
        <v>-1.609603632</v>
      </c>
      <c r="E3893" s="221">
        <v>103.5806249</v>
      </c>
    </row>
    <row r="3894" spans="1:5" x14ac:dyDescent="0.25">
      <c r="A3894" s="8">
        <v>3897</v>
      </c>
      <c r="B3894" s="8" t="s">
        <v>3285</v>
      </c>
      <c r="C3894" s="66" t="str">
        <f t="shared" si="62"/>
        <v>JMB-Pole3897</v>
      </c>
      <c r="D3894" s="221">
        <v>-1.6096186960000001</v>
      </c>
      <c r="E3894" s="221">
        <v>103.58017580000001</v>
      </c>
    </row>
    <row r="3895" spans="1:5" x14ac:dyDescent="0.25">
      <c r="A3895" s="8">
        <v>3896</v>
      </c>
      <c r="B3895" s="8" t="s">
        <v>3285</v>
      </c>
      <c r="C3895" s="66" t="str">
        <f t="shared" si="62"/>
        <v>JMB-Pole3896</v>
      </c>
      <c r="D3895" s="221">
        <v>-1.6096436139999999</v>
      </c>
      <c r="E3895" s="221">
        <v>103.5797271</v>
      </c>
    </row>
    <row r="3896" spans="1:5" x14ac:dyDescent="0.25">
      <c r="A3896" s="8">
        <v>3895</v>
      </c>
      <c r="B3896" s="8" t="s">
        <v>3285</v>
      </c>
      <c r="C3896" s="66" t="str">
        <f t="shared" si="62"/>
        <v>JMB-Pole3895</v>
      </c>
      <c r="D3896" s="221">
        <v>-1.609673814</v>
      </c>
      <c r="E3896" s="221">
        <v>103.5792788</v>
      </c>
    </row>
    <row r="3897" spans="1:5" x14ac:dyDescent="0.25">
      <c r="A3897" s="8">
        <v>3894</v>
      </c>
      <c r="B3897" s="8" t="s">
        <v>3285</v>
      </c>
      <c r="C3897" s="66" t="str">
        <f t="shared" si="62"/>
        <v>JMB-Pole3894</v>
      </c>
      <c r="D3897" s="221">
        <v>-1.6094442630000001</v>
      </c>
      <c r="E3897" s="221">
        <v>103.57903760000001</v>
      </c>
    </row>
    <row r="3898" spans="1:5" x14ac:dyDescent="0.25">
      <c r="A3898" s="8">
        <v>3893</v>
      </c>
      <c r="B3898" s="8" t="s">
        <v>3285</v>
      </c>
      <c r="C3898" s="66" t="str">
        <f t="shared" si="62"/>
        <v>JMB-Pole3893</v>
      </c>
      <c r="D3898" s="221">
        <v>-1.6089971810000001</v>
      </c>
      <c r="E3898" s="221">
        <v>103.57897010000001</v>
      </c>
    </row>
    <row r="3899" spans="1:5" x14ac:dyDescent="0.25">
      <c r="A3899" s="8">
        <v>3892</v>
      </c>
      <c r="B3899" s="8" t="s">
        <v>3285</v>
      </c>
      <c r="C3899" s="66" t="str">
        <f t="shared" si="62"/>
        <v>JMB-Pole3892</v>
      </c>
      <c r="D3899" s="221">
        <v>-1.6085860300000001</v>
      </c>
      <c r="E3899" s="221">
        <v>103.5788017</v>
      </c>
    </row>
    <row r="3900" spans="1:5" x14ac:dyDescent="0.25">
      <c r="A3900" s="8">
        <v>3891</v>
      </c>
      <c r="B3900" s="8" t="s">
        <v>3285</v>
      </c>
      <c r="C3900" s="66" t="str">
        <f t="shared" si="62"/>
        <v>JMB-Pole3891</v>
      </c>
      <c r="D3900" s="221">
        <v>-1.6081975900000001</v>
      </c>
      <c r="E3900" s="221">
        <v>103.5785717</v>
      </c>
    </row>
    <row r="3901" spans="1:5" x14ac:dyDescent="0.25">
      <c r="A3901" s="8">
        <v>3890</v>
      </c>
      <c r="B3901" s="8" t="s">
        <v>3285</v>
      </c>
      <c r="C3901" s="66" t="str">
        <f t="shared" si="62"/>
        <v>JMB-Pole3890</v>
      </c>
      <c r="D3901" s="221">
        <v>-1.607813358</v>
      </c>
      <c r="E3901" s="221">
        <v>103.5783347</v>
      </c>
    </row>
    <row r="3902" spans="1:5" x14ac:dyDescent="0.25">
      <c r="A3902" s="8">
        <v>3889</v>
      </c>
      <c r="B3902" s="8" t="s">
        <v>3285</v>
      </c>
      <c r="C3902" s="66" t="str">
        <f t="shared" si="62"/>
        <v>JMB-Pole3889</v>
      </c>
      <c r="D3902" s="221">
        <v>-1.6073964359999999</v>
      </c>
      <c r="E3902" s="221">
        <v>103.5781714</v>
      </c>
    </row>
    <row r="3903" spans="1:5" x14ac:dyDescent="0.25">
      <c r="A3903" s="8">
        <v>3888</v>
      </c>
      <c r="B3903" s="8" t="s">
        <v>3285</v>
      </c>
      <c r="C3903" s="66" t="str">
        <f t="shared" si="62"/>
        <v>JMB-Pole3888</v>
      </c>
      <c r="D3903" s="221">
        <v>-1.6069612710000001</v>
      </c>
      <c r="E3903" s="221">
        <v>103.5780491</v>
      </c>
    </row>
    <row r="3904" spans="1:5" x14ac:dyDescent="0.25">
      <c r="A3904" s="8">
        <v>3887</v>
      </c>
      <c r="B3904" s="8" t="s">
        <v>3285</v>
      </c>
      <c r="C3904" s="66" t="str">
        <f t="shared" si="62"/>
        <v>JMB-Pole3887</v>
      </c>
      <c r="D3904" s="221">
        <v>-1.6065209039999999</v>
      </c>
      <c r="E3904" s="221">
        <v>103.5779536</v>
      </c>
    </row>
    <row r="3905" spans="1:5" x14ac:dyDescent="0.25">
      <c r="A3905" s="8">
        <v>3886</v>
      </c>
      <c r="B3905" s="8" t="s">
        <v>3285</v>
      </c>
      <c r="C3905" s="66" t="str">
        <f t="shared" si="62"/>
        <v>JMB-Pole3886</v>
      </c>
      <c r="D3905" s="221">
        <v>-1.606070664</v>
      </c>
      <c r="E3905" s="221">
        <v>103.5779161</v>
      </c>
    </row>
    <row r="3906" spans="1:5" x14ac:dyDescent="0.25">
      <c r="A3906" s="8">
        <v>3885</v>
      </c>
      <c r="B3906" s="8" t="s">
        <v>3285</v>
      </c>
      <c r="C3906" s="66" t="str">
        <f t="shared" si="62"/>
        <v>JMB-Pole3885</v>
      </c>
      <c r="D3906" s="221">
        <v>-1.605618604</v>
      </c>
      <c r="E3906" s="221">
        <v>103.5779218</v>
      </c>
    </row>
    <row r="3907" spans="1:5" x14ac:dyDescent="0.25">
      <c r="A3907" s="8">
        <v>3884</v>
      </c>
      <c r="B3907" s="8" t="s">
        <v>3285</v>
      </c>
      <c r="C3907" s="66" t="str">
        <f t="shared" si="62"/>
        <v>JMB-Pole3884</v>
      </c>
      <c r="D3907" s="221">
        <v>-1.6051668889999999</v>
      </c>
      <c r="E3907" s="221">
        <v>103.5779428</v>
      </c>
    </row>
    <row r="3908" spans="1:5" x14ac:dyDescent="0.25">
      <c r="A3908" s="8">
        <v>3883</v>
      </c>
      <c r="B3908" s="8" t="s">
        <v>3285</v>
      </c>
      <c r="C3908" s="66" t="str">
        <f t="shared" si="62"/>
        <v>JMB-Pole3883</v>
      </c>
      <c r="D3908" s="221">
        <v>-1.6047157000000001</v>
      </c>
      <c r="E3908" s="221">
        <v>103.5779716</v>
      </c>
    </row>
    <row r="3909" spans="1:5" x14ac:dyDescent="0.25">
      <c r="A3909" s="8">
        <v>3882</v>
      </c>
      <c r="B3909" s="8" t="s">
        <v>3285</v>
      </c>
      <c r="C3909" s="66" t="str">
        <f t="shared" si="62"/>
        <v>JMB-Pole3882</v>
      </c>
      <c r="D3909" s="221">
        <v>-1.604269183</v>
      </c>
      <c r="E3909" s="221">
        <v>103.57804160000001</v>
      </c>
    </row>
    <row r="3910" spans="1:5" x14ac:dyDescent="0.25">
      <c r="A3910" s="8">
        <v>3881</v>
      </c>
      <c r="B3910" s="8" t="s">
        <v>3285</v>
      </c>
      <c r="C3910" s="66" t="str">
        <f t="shared" si="62"/>
        <v>JMB-Pole3881</v>
      </c>
      <c r="D3910" s="221">
        <v>-1.603818105</v>
      </c>
      <c r="E3910" s="221">
        <v>103.5780731</v>
      </c>
    </row>
    <row r="3911" spans="1:5" x14ac:dyDescent="0.25">
      <c r="A3911" s="8">
        <v>3880</v>
      </c>
      <c r="B3911" s="8" t="s">
        <v>3285</v>
      </c>
      <c r="C3911" s="66" t="str">
        <f t="shared" si="62"/>
        <v>JMB-Pole3880</v>
      </c>
      <c r="D3911" s="221">
        <v>-1.6033669859999999</v>
      </c>
      <c r="E3911" s="221">
        <v>103.578098</v>
      </c>
    </row>
    <row r="3912" spans="1:5" x14ac:dyDescent="0.25">
      <c r="A3912" s="8">
        <v>3879</v>
      </c>
      <c r="B3912" s="8" t="s">
        <v>3285</v>
      </c>
      <c r="C3912" s="66" t="str">
        <f t="shared" si="62"/>
        <v>JMB-Pole3879</v>
      </c>
      <c r="D3912" s="221">
        <v>-1.6029152360000001</v>
      </c>
      <c r="E3912" s="221">
        <v>103.57809349999999</v>
      </c>
    </row>
    <row r="3913" spans="1:5" x14ac:dyDescent="0.25">
      <c r="A3913" s="8">
        <v>3878</v>
      </c>
      <c r="B3913" s="8" t="s">
        <v>3285</v>
      </c>
      <c r="C3913" s="66" t="str">
        <f t="shared" si="62"/>
        <v>JMB-Pole3878</v>
      </c>
      <c r="D3913" s="221">
        <v>-1.60246606</v>
      </c>
      <c r="E3913" s="221">
        <v>103.5780421</v>
      </c>
    </row>
    <row r="3914" spans="1:5" x14ac:dyDescent="0.25">
      <c r="A3914" s="8">
        <v>3877</v>
      </c>
      <c r="B3914" s="8" t="s">
        <v>3285</v>
      </c>
      <c r="C3914" s="66" t="str">
        <f t="shared" si="62"/>
        <v>JMB-Pole3877</v>
      </c>
      <c r="D3914" s="221">
        <v>-1.6020159679999999</v>
      </c>
      <c r="E3914" s="221">
        <v>103.5780007</v>
      </c>
    </row>
    <row r="3915" spans="1:5" x14ac:dyDescent="0.25">
      <c r="A3915" s="8">
        <v>3876</v>
      </c>
      <c r="B3915" s="8" t="s">
        <v>3285</v>
      </c>
      <c r="C3915" s="66" t="str">
        <f t="shared" si="62"/>
        <v>JMB-Pole3876</v>
      </c>
      <c r="D3915" s="221">
        <v>-1.6015657219999999</v>
      </c>
      <c r="E3915" s="221">
        <v>103.57795900000001</v>
      </c>
    </row>
    <row r="3916" spans="1:5" x14ac:dyDescent="0.25">
      <c r="A3916" s="8">
        <v>3875</v>
      </c>
      <c r="B3916" s="8" t="s">
        <v>3285</v>
      </c>
      <c r="C3916" s="66" t="str">
        <f t="shared" si="62"/>
        <v>JMB-Pole3875</v>
      </c>
      <c r="D3916" s="221">
        <v>-1.60111425</v>
      </c>
      <c r="E3916" s="221">
        <v>103.5779443</v>
      </c>
    </row>
    <row r="3917" spans="1:5" x14ac:dyDescent="0.25">
      <c r="A3917" s="8">
        <v>3874</v>
      </c>
      <c r="B3917" s="8" t="s">
        <v>3285</v>
      </c>
      <c r="C3917" s="66" t="str">
        <f t="shared" si="62"/>
        <v>JMB-Pole3874</v>
      </c>
      <c r="D3917" s="221">
        <v>-1.60067209</v>
      </c>
      <c r="E3917" s="221">
        <v>103.57785800000001</v>
      </c>
    </row>
    <row r="3918" spans="1:5" x14ac:dyDescent="0.25">
      <c r="A3918" s="8">
        <v>3873</v>
      </c>
      <c r="B3918" s="8" t="s">
        <v>3285</v>
      </c>
      <c r="C3918" s="66" t="str">
        <f t="shared" si="62"/>
        <v>JMB-Pole3873</v>
      </c>
      <c r="D3918" s="221">
        <v>-1.600265426</v>
      </c>
      <c r="E3918" s="221">
        <v>103.5778569</v>
      </c>
    </row>
    <row r="3919" spans="1:5" x14ac:dyDescent="0.25">
      <c r="A3919" s="8">
        <v>3872</v>
      </c>
      <c r="B3919" s="8" t="s">
        <v>3285</v>
      </c>
      <c r="C3919" s="66" t="str">
        <f t="shared" si="62"/>
        <v>JMB-Pole3872</v>
      </c>
      <c r="D3919" s="221">
        <v>-1.599939013</v>
      </c>
      <c r="E3919" s="221">
        <v>103.57816680000001</v>
      </c>
    </row>
    <row r="3920" spans="1:5" x14ac:dyDescent="0.25">
      <c r="A3920" s="8">
        <v>3871</v>
      </c>
      <c r="B3920" s="8" t="s">
        <v>3285</v>
      </c>
      <c r="C3920" s="66" t="str">
        <f t="shared" si="62"/>
        <v>JMB-Pole3871</v>
      </c>
      <c r="D3920" s="221">
        <v>-1.5996124979999999</v>
      </c>
      <c r="E3920" s="221">
        <v>103.5779385</v>
      </c>
    </row>
    <row r="3921" spans="1:5" x14ac:dyDescent="0.25">
      <c r="A3921" s="8">
        <v>3870</v>
      </c>
      <c r="B3921" s="8" t="s">
        <v>3285</v>
      </c>
      <c r="C3921" s="66" t="str">
        <f t="shared" si="62"/>
        <v>JMB-Pole3870</v>
      </c>
      <c r="D3921" s="221">
        <v>-1.5993363229999999</v>
      </c>
      <c r="E3921" s="221">
        <v>103.5775828</v>
      </c>
    </row>
    <row r="3922" spans="1:5" x14ac:dyDescent="0.25">
      <c r="A3922" s="8">
        <v>3869</v>
      </c>
      <c r="B3922" s="8" t="s">
        <v>3285</v>
      </c>
      <c r="C3922" s="66" t="str">
        <f t="shared" si="62"/>
        <v>JMB-Pole3869</v>
      </c>
      <c r="D3922" s="221">
        <v>-1.5990614869999999</v>
      </c>
      <c r="E3922" s="221">
        <v>103.577226</v>
      </c>
    </row>
    <row r="3923" spans="1:5" x14ac:dyDescent="0.25">
      <c r="A3923" s="8">
        <v>3868</v>
      </c>
      <c r="B3923" s="8" t="s">
        <v>3285</v>
      </c>
      <c r="C3923" s="66" t="str">
        <f t="shared" si="62"/>
        <v>JMB-Pole3868</v>
      </c>
      <c r="D3923" s="221">
        <v>-1.598788012</v>
      </c>
      <c r="E3923" s="221">
        <v>103.5768681</v>
      </c>
    </row>
    <row r="3924" spans="1:5" x14ac:dyDescent="0.25">
      <c r="A3924" s="8">
        <v>3867</v>
      </c>
      <c r="B3924" s="8" t="s">
        <v>3285</v>
      </c>
      <c r="C3924" s="66" t="str">
        <f t="shared" si="62"/>
        <v>JMB-Pole3867</v>
      </c>
      <c r="D3924" s="221">
        <v>-1.598495609</v>
      </c>
      <c r="E3924" s="221">
        <v>103.5765261</v>
      </c>
    </row>
    <row r="3925" spans="1:5" x14ac:dyDescent="0.25">
      <c r="A3925" s="8">
        <v>3866</v>
      </c>
      <c r="B3925" s="8" t="s">
        <v>3285</v>
      </c>
      <c r="C3925" s="66" t="str">
        <f t="shared" si="62"/>
        <v>JMB-Pole3866</v>
      </c>
      <c r="D3925" s="221">
        <v>-1.598245047</v>
      </c>
      <c r="E3925" s="221">
        <v>103.5761523</v>
      </c>
    </row>
    <row r="3926" spans="1:5" x14ac:dyDescent="0.25">
      <c r="A3926" s="8">
        <v>3865</v>
      </c>
      <c r="B3926" s="8" t="s">
        <v>3285</v>
      </c>
      <c r="C3926" s="66" t="str">
        <f t="shared" si="62"/>
        <v>JMB-Pole3865</v>
      </c>
      <c r="D3926" s="221">
        <v>-1.598036188</v>
      </c>
      <c r="E3926" s="221">
        <v>103.5757557</v>
      </c>
    </row>
    <row r="3927" spans="1:5" x14ac:dyDescent="0.25">
      <c r="A3927" s="8">
        <v>3864</v>
      </c>
      <c r="B3927" s="8" t="s">
        <v>3285</v>
      </c>
      <c r="C3927" s="66" t="str">
        <f t="shared" si="62"/>
        <v>JMB-Pole3864</v>
      </c>
      <c r="D3927" s="221">
        <v>-1.5979121839999999</v>
      </c>
      <c r="E3927" s="221">
        <v>103.5753251</v>
      </c>
    </row>
    <row r="3928" spans="1:5" x14ac:dyDescent="0.25">
      <c r="A3928" s="8">
        <v>3863</v>
      </c>
      <c r="B3928" s="8" t="s">
        <v>3285</v>
      </c>
      <c r="C3928" s="66" t="str">
        <f t="shared" si="62"/>
        <v>JMB-Pole3863</v>
      </c>
      <c r="D3928" s="221">
        <v>-1.5978615599999999</v>
      </c>
      <c r="E3928" s="221">
        <v>103.57487860000001</v>
      </c>
    </row>
    <row r="3929" spans="1:5" x14ac:dyDescent="0.25">
      <c r="A3929" s="8">
        <v>3862</v>
      </c>
      <c r="B3929" s="8" t="s">
        <v>3285</v>
      </c>
      <c r="C3929" s="66" t="str">
        <f t="shared" si="62"/>
        <v>JMB-Pole3862</v>
      </c>
      <c r="D3929" s="221">
        <v>-1.597835736</v>
      </c>
      <c r="E3929" s="221">
        <v>103.5744306</v>
      </c>
    </row>
    <row r="3930" spans="1:5" x14ac:dyDescent="0.25">
      <c r="A3930" s="8">
        <v>3861</v>
      </c>
      <c r="B3930" s="8" t="s">
        <v>3285</v>
      </c>
      <c r="C3930" s="66" t="str">
        <f t="shared" si="62"/>
        <v>JMB-Pole3861</v>
      </c>
      <c r="D3930" s="221">
        <v>-1.5978181440000001</v>
      </c>
      <c r="E3930" s="221">
        <v>103.573982</v>
      </c>
    </row>
    <row r="3931" spans="1:5" x14ac:dyDescent="0.25">
      <c r="A3931" s="8">
        <v>3860</v>
      </c>
      <c r="B3931" s="8" t="s">
        <v>3285</v>
      </c>
      <c r="C3931" s="66" t="str">
        <f t="shared" si="62"/>
        <v>JMB-Pole3860</v>
      </c>
      <c r="D3931" s="221">
        <v>-1.597665729</v>
      </c>
      <c r="E3931" s="221">
        <v>103.57364029999999</v>
      </c>
    </row>
    <row r="3932" spans="1:5" x14ac:dyDescent="0.25">
      <c r="A3932" s="8">
        <v>3859</v>
      </c>
      <c r="B3932" s="8" t="s">
        <v>3285</v>
      </c>
      <c r="C3932" s="66" t="str">
        <f t="shared" si="62"/>
        <v>JMB-Pole3859</v>
      </c>
      <c r="D3932" s="221">
        <v>-1.5972183520000001</v>
      </c>
      <c r="E3932" s="221">
        <v>103.5735755</v>
      </c>
    </row>
    <row r="3933" spans="1:5" x14ac:dyDescent="0.25">
      <c r="A3933" s="8">
        <v>3858</v>
      </c>
      <c r="B3933" s="8" t="s">
        <v>3285</v>
      </c>
      <c r="C3933" s="66" t="str">
        <f t="shared" si="62"/>
        <v>JMB-Pole3858</v>
      </c>
      <c r="D3933" s="221">
        <v>-1.596769471</v>
      </c>
      <c r="E3933" s="221">
        <v>103.5735213</v>
      </c>
    </row>
    <row r="3934" spans="1:5" x14ac:dyDescent="0.25">
      <c r="A3934" s="8">
        <v>3857</v>
      </c>
      <c r="B3934" s="8" t="s">
        <v>3285</v>
      </c>
      <c r="C3934" s="66" t="str">
        <f t="shared" si="62"/>
        <v>JMB-Pole3857</v>
      </c>
      <c r="D3934" s="221">
        <v>-1.5963220730000001</v>
      </c>
      <c r="E3934" s="221">
        <v>103.5734559</v>
      </c>
    </row>
    <row r="3935" spans="1:5" x14ac:dyDescent="0.25">
      <c r="A3935" s="8">
        <v>3856</v>
      </c>
      <c r="B3935" s="8" t="s">
        <v>3285</v>
      </c>
      <c r="C3935" s="66" t="str">
        <f t="shared" si="62"/>
        <v>JMB-Pole3856</v>
      </c>
      <c r="D3935" s="221">
        <v>-1.5958750260000001</v>
      </c>
      <c r="E3935" s="221">
        <v>103.5734863</v>
      </c>
    </row>
    <row r="3936" spans="1:5" x14ac:dyDescent="0.25">
      <c r="A3936" s="8">
        <v>3855</v>
      </c>
      <c r="B3936" s="8" t="s">
        <v>3285</v>
      </c>
      <c r="C3936" s="66" t="str">
        <f t="shared" si="62"/>
        <v>JMB-Pole3855</v>
      </c>
      <c r="D3936" s="221">
        <v>-1.595431171</v>
      </c>
      <c r="E3936" s="221">
        <v>103.57357210000001</v>
      </c>
    </row>
    <row r="3937" spans="1:5" x14ac:dyDescent="0.25">
      <c r="A3937" s="8">
        <v>3854</v>
      </c>
      <c r="B3937" s="8" t="s">
        <v>3285</v>
      </c>
      <c r="C3937" s="66" t="str">
        <f t="shared" si="62"/>
        <v>JMB-Pole3854</v>
      </c>
      <c r="D3937" s="221">
        <v>-1.5951525600000001</v>
      </c>
      <c r="E3937" s="221">
        <v>103.57338489999999</v>
      </c>
    </row>
    <row r="3938" spans="1:5" x14ac:dyDescent="0.25">
      <c r="A3938" s="8">
        <v>3853</v>
      </c>
      <c r="B3938" s="8" t="s">
        <v>3285</v>
      </c>
      <c r="C3938" s="66" t="str">
        <f t="shared" si="62"/>
        <v>JMB-Pole3853</v>
      </c>
      <c r="D3938" s="221">
        <v>-1.595053858</v>
      </c>
      <c r="E3938" s="221">
        <v>103.57295259999999</v>
      </c>
    </row>
    <row r="3939" spans="1:5" x14ac:dyDescent="0.25">
      <c r="A3939" s="8">
        <v>3852</v>
      </c>
      <c r="B3939" s="8" t="s">
        <v>3285</v>
      </c>
      <c r="C3939" s="66" t="str">
        <f t="shared" si="62"/>
        <v>JMB-Pole3852</v>
      </c>
      <c r="D3939" s="221">
        <v>-1.595108261</v>
      </c>
      <c r="E3939" s="221">
        <v>103.5725073</v>
      </c>
    </row>
    <row r="3940" spans="1:5" x14ac:dyDescent="0.25">
      <c r="A3940" s="8">
        <v>3851</v>
      </c>
      <c r="B3940" s="8" t="s">
        <v>3285</v>
      </c>
      <c r="C3940" s="66" t="str">
        <f t="shared" si="62"/>
        <v>JMB-Pole3851</v>
      </c>
      <c r="D3940" s="221">
        <v>-1.595247208</v>
      </c>
      <c r="E3940" s="221">
        <v>103.57207990000001</v>
      </c>
    </row>
    <row r="3941" spans="1:5" x14ac:dyDescent="0.25">
      <c r="A3941" s="8">
        <v>3850</v>
      </c>
      <c r="B3941" s="8" t="s">
        <v>3285</v>
      </c>
      <c r="C3941" s="66" t="str">
        <f t="shared" si="62"/>
        <v>JMB-Pole3850</v>
      </c>
      <c r="D3941" s="221">
        <v>-1.595406331</v>
      </c>
      <c r="E3941" s="221">
        <v>103.5716595</v>
      </c>
    </row>
    <row r="3942" spans="1:5" x14ac:dyDescent="0.25">
      <c r="A3942" s="8">
        <v>3849</v>
      </c>
      <c r="B3942" s="8" t="s">
        <v>3285</v>
      </c>
      <c r="C3942" s="66" t="str">
        <f t="shared" ref="C3942:C3973" si="63">B3942 &amp; "-Pole" &amp; A3942</f>
        <v>JMB-Pole3849</v>
      </c>
      <c r="D3942" s="221">
        <v>-1.595523821</v>
      </c>
      <c r="E3942" s="221">
        <v>103.57122819999999</v>
      </c>
    </row>
    <row r="3943" spans="1:5" x14ac:dyDescent="0.25">
      <c r="A3943" s="8">
        <v>3848</v>
      </c>
      <c r="B3943" s="8" t="s">
        <v>3285</v>
      </c>
      <c r="C3943" s="66" t="str">
        <f t="shared" si="63"/>
        <v>JMB-Pole3848</v>
      </c>
      <c r="D3943" s="221">
        <v>-1.5955450330000001</v>
      </c>
      <c r="E3943" s="221">
        <v>103.57077940000001</v>
      </c>
    </row>
    <row r="3944" spans="1:5" x14ac:dyDescent="0.25">
      <c r="A3944" s="8">
        <v>3847</v>
      </c>
      <c r="B3944" s="8" t="s">
        <v>3285</v>
      </c>
      <c r="C3944" s="66" t="str">
        <f t="shared" si="63"/>
        <v>JMB-Pole3847</v>
      </c>
      <c r="D3944" s="221">
        <v>-1.595521762</v>
      </c>
      <c r="E3944" s="221">
        <v>103.5703311</v>
      </c>
    </row>
    <row r="3945" spans="1:5" x14ac:dyDescent="0.25">
      <c r="A3945" s="8">
        <v>3846</v>
      </c>
      <c r="B3945" s="8" t="s">
        <v>3285</v>
      </c>
      <c r="C3945" s="66" t="str">
        <f t="shared" si="63"/>
        <v>JMB-Pole3846</v>
      </c>
      <c r="D3945" s="221">
        <v>-1.595478312</v>
      </c>
      <c r="E3945" s="221">
        <v>103.56988389999999</v>
      </c>
    </row>
    <row r="3946" spans="1:5" x14ac:dyDescent="0.25">
      <c r="A3946" s="8">
        <v>3845</v>
      </c>
      <c r="B3946" s="8" t="s">
        <v>3285</v>
      </c>
      <c r="C3946" s="66" t="str">
        <f t="shared" si="63"/>
        <v>JMB-Pole3845</v>
      </c>
      <c r="D3946" s="221">
        <v>-1.5954235889999999</v>
      </c>
      <c r="E3946" s="221">
        <v>103.5694378</v>
      </c>
    </row>
    <row r="3947" spans="1:5" x14ac:dyDescent="0.25">
      <c r="A3947" s="8">
        <v>3844</v>
      </c>
      <c r="B3947" s="8" t="s">
        <v>3285</v>
      </c>
      <c r="C3947" s="66" t="str">
        <f t="shared" si="63"/>
        <v>JMB-Pole3844</v>
      </c>
      <c r="D3947" s="221">
        <v>-1.595368865</v>
      </c>
      <c r="E3947" s="221">
        <v>103.56899180000001</v>
      </c>
    </row>
    <row r="3948" spans="1:5" x14ac:dyDescent="0.25">
      <c r="A3948" s="8">
        <v>3843</v>
      </c>
      <c r="B3948" s="8" t="s">
        <v>3285</v>
      </c>
      <c r="C3948" s="66" t="str">
        <f t="shared" si="63"/>
        <v>JMB-Pole3843</v>
      </c>
      <c r="D3948" s="221">
        <v>-1.59532276</v>
      </c>
      <c r="E3948" s="221">
        <v>103.5685448</v>
      </c>
    </row>
    <row r="3949" spans="1:5" x14ac:dyDescent="0.25">
      <c r="A3949" s="8">
        <v>3842</v>
      </c>
      <c r="B3949" s="8" t="s">
        <v>3285</v>
      </c>
      <c r="C3949" s="66" t="str">
        <f t="shared" si="63"/>
        <v>JMB-Pole3842</v>
      </c>
      <c r="D3949" s="221">
        <v>-1.5952858130000001</v>
      </c>
      <c r="E3949" s="221">
        <v>103.5680969</v>
      </c>
    </row>
    <row r="3950" spans="1:5" x14ac:dyDescent="0.25">
      <c r="A3950" s="8">
        <v>3841</v>
      </c>
      <c r="B3950" s="8" t="s">
        <v>3285</v>
      </c>
      <c r="C3950" s="66" t="str">
        <f t="shared" si="63"/>
        <v>JMB-Pole3841</v>
      </c>
      <c r="D3950" s="221">
        <v>-1.5952578500000001</v>
      </c>
      <c r="E3950" s="221">
        <v>103.5676485</v>
      </c>
    </row>
    <row r="3951" spans="1:5" x14ac:dyDescent="0.25">
      <c r="A3951" s="8">
        <v>3840</v>
      </c>
      <c r="B3951" s="8" t="s">
        <v>3285</v>
      </c>
      <c r="C3951" s="66" t="str">
        <f t="shared" si="63"/>
        <v>JMB-Pole3840</v>
      </c>
      <c r="D3951" s="221">
        <v>-1.5953719319999999</v>
      </c>
      <c r="E3951" s="221">
        <v>103.56728889999999</v>
      </c>
    </row>
    <row r="3952" spans="1:5" x14ac:dyDescent="0.25">
      <c r="A3952" s="8">
        <v>3839</v>
      </c>
      <c r="B3952" s="8" t="s">
        <v>3285</v>
      </c>
      <c r="C3952" s="66" t="str">
        <f t="shared" si="63"/>
        <v>JMB-Pole3839</v>
      </c>
      <c r="D3952" s="221">
        <v>-1.5958005829999999</v>
      </c>
      <c r="E3952" s="221">
        <v>103.5671461</v>
      </c>
    </row>
    <row r="3953" spans="1:5" x14ac:dyDescent="0.25">
      <c r="A3953" s="8">
        <v>3838</v>
      </c>
      <c r="B3953" s="8" t="s">
        <v>3285</v>
      </c>
      <c r="C3953" s="66" t="str">
        <f t="shared" si="63"/>
        <v>JMB-Pole3838</v>
      </c>
      <c r="D3953" s="221">
        <v>-1.5962452380000001</v>
      </c>
      <c r="E3953" s="221">
        <v>103.5670665</v>
      </c>
    </row>
    <row r="3954" spans="1:5" x14ac:dyDescent="0.25">
      <c r="A3954" s="8">
        <v>3837</v>
      </c>
      <c r="B3954" s="8" t="s">
        <v>3285</v>
      </c>
      <c r="C3954" s="66" t="str">
        <f t="shared" si="63"/>
        <v>JMB-Pole3837</v>
      </c>
      <c r="D3954" s="221">
        <v>-1.5966954390000001</v>
      </c>
      <c r="E3954" s="221">
        <v>103.56702420000001</v>
      </c>
    </row>
    <row r="3955" spans="1:5" x14ac:dyDescent="0.25">
      <c r="A3955" s="8">
        <v>3836</v>
      </c>
      <c r="B3955" s="8" t="s">
        <v>3285</v>
      </c>
      <c r="C3955" s="66" t="str">
        <f t="shared" si="63"/>
        <v>JMB-Pole3836</v>
      </c>
      <c r="D3955" s="221">
        <v>-1.5971216349999999</v>
      </c>
      <c r="E3955" s="221">
        <v>103.5671471</v>
      </c>
    </row>
    <row r="3956" spans="1:5" x14ac:dyDescent="0.25">
      <c r="A3956" s="8">
        <v>3835</v>
      </c>
      <c r="B3956" s="8" t="s">
        <v>3285</v>
      </c>
      <c r="C3956" s="66" t="str">
        <f t="shared" si="63"/>
        <v>JMB-Pole3835</v>
      </c>
      <c r="D3956" s="221">
        <v>-1.597537735</v>
      </c>
      <c r="E3956" s="221">
        <v>103.56732270000001</v>
      </c>
    </row>
    <row r="3957" spans="1:5" x14ac:dyDescent="0.25">
      <c r="A3957" s="8">
        <v>3834</v>
      </c>
      <c r="B3957" s="8" t="s">
        <v>3285</v>
      </c>
      <c r="C3957" s="66" t="str">
        <f t="shared" si="63"/>
        <v>JMB-Pole3834</v>
      </c>
      <c r="D3957" s="221">
        <v>-1.5979691620000001</v>
      </c>
      <c r="E3957" s="221">
        <v>103.5674487</v>
      </c>
    </row>
    <row r="3958" spans="1:5" x14ac:dyDescent="0.25">
      <c r="A3958" s="8">
        <v>3833</v>
      </c>
      <c r="B3958" s="8" t="s">
        <v>3285</v>
      </c>
      <c r="C3958" s="66" t="str">
        <f t="shared" si="63"/>
        <v>JMB-Pole3833</v>
      </c>
      <c r="D3958" s="221">
        <v>-1.598415551</v>
      </c>
      <c r="E3958" s="221">
        <v>103.5674022</v>
      </c>
    </row>
    <row r="3959" spans="1:5" x14ac:dyDescent="0.25">
      <c r="A3959" s="8">
        <v>3832</v>
      </c>
      <c r="B3959" s="8" t="s">
        <v>3285</v>
      </c>
      <c r="C3959" s="66" t="str">
        <f t="shared" si="63"/>
        <v>JMB-Pole3832</v>
      </c>
      <c r="D3959" s="221">
        <v>-1.598839243</v>
      </c>
      <c r="E3959" s="221">
        <v>103.56724939999999</v>
      </c>
    </row>
    <row r="3960" spans="1:5" x14ac:dyDescent="0.25">
      <c r="A3960" s="8">
        <v>3831</v>
      </c>
      <c r="B3960" s="8" t="s">
        <v>3285</v>
      </c>
      <c r="C3960" s="66" t="str">
        <f t="shared" si="63"/>
        <v>JMB-Pole3831</v>
      </c>
      <c r="D3960" s="221">
        <v>-1.599236353</v>
      </c>
      <c r="E3960" s="221">
        <v>103.56703520000001</v>
      </c>
    </row>
    <row r="3961" spans="1:5" x14ac:dyDescent="0.25">
      <c r="A3961" s="8">
        <v>3830</v>
      </c>
      <c r="B3961" s="8" t="s">
        <v>3285</v>
      </c>
      <c r="C3961" s="66" t="str">
        <f t="shared" si="63"/>
        <v>JMB-Pole3830</v>
      </c>
      <c r="D3961" s="221">
        <v>-1.5996229790000001</v>
      </c>
      <c r="E3961" s="221">
        <v>103.5668022</v>
      </c>
    </row>
    <row r="3962" spans="1:5" x14ac:dyDescent="0.25">
      <c r="A3962" s="8">
        <v>3829</v>
      </c>
      <c r="B3962" s="8" t="s">
        <v>3285</v>
      </c>
      <c r="C3962" s="66" t="str">
        <f t="shared" si="63"/>
        <v>JMB-Pole3829</v>
      </c>
      <c r="D3962" s="221">
        <v>-1.5998473790000001</v>
      </c>
      <c r="E3962" s="221">
        <v>103.56710889999999</v>
      </c>
    </row>
    <row r="3963" spans="1:5" x14ac:dyDescent="0.25">
      <c r="A3963" s="8">
        <v>3828</v>
      </c>
      <c r="B3963" s="8" t="s">
        <v>3285</v>
      </c>
      <c r="C3963" s="66" t="str">
        <f t="shared" si="63"/>
        <v>JMB-Pole3828</v>
      </c>
      <c r="D3963" s="221">
        <v>-1.600007169</v>
      </c>
      <c r="E3963" s="221">
        <v>103.5675287</v>
      </c>
    </row>
    <row r="3964" spans="1:5" x14ac:dyDescent="0.25">
      <c r="A3964" s="8">
        <v>3827</v>
      </c>
      <c r="B3964" s="8" t="s">
        <v>3285</v>
      </c>
      <c r="C3964" s="66" t="str">
        <f t="shared" si="63"/>
        <v>JMB-Pole3827</v>
      </c>
      <c r="D3964" s="221">
        <v>-1.600184678</v>
      </c>
      <c r="E3964" s="221">
        <v>103.567942</v>
      </c>
    </row>
    <row r="3965" spans="1:5" x14ac:dyDescent="0.25">
      <c r="A3965" s="8">
        <v>3826</v>
      </c>
      <c r="B3965" s="8" t="s">
        <v>3285</v>
      </c>
      <c r="C3965" s="66" t="str">
        <f t="shared" si="63"/>
        <v>JMB-Pole3826</v>
      </c>
      <c r="D3965" s="221">
        <v>-1.6003545610000001</v>
      </c>
      <c r="E3965" s="221">
        <v>103.56835839999999</v>
      </c>
    </row>
    <row r="3966" spans="1:5" x14ac:dyDescent="0.25">
      <c r="A3966" s="8">
        <v>3825</v>
      </c>
      <c r="B3966" s="8" t="s">
        <v>3285</v>
      </c>
      <c r="C3966" s="66" t="str">
        <f t="shared" si="63"/>
        <v>JMB-Pole3825</v>
      </c>
      <c r="D3966" s="221">
        <v>-1.6005459070000001</v>
      </c>
      <c r="E3966" s="221">
        <v>103.5687655</v>
      </c>
    </row>
    <row r="3967" spans="1:5" x14ac:dyDescent="0.25">
      <c r="A3967" s="8">
        <v>3824</v>
      </c>
      <c r="B3967" s="8" t="s">
        <v>3285</v>
      </c>
      <c r="C3967" s="66" t="str">
        <f t="shared" si="63"/>
        <v>JMB-Pole3824</v>
      </c>
      <c r="D3967" s="221">
        <v>-1.6007411300000001</v>
      </c>
      <c r="E3967" s="221">
        <v>103.56917079999999</v>
      </c>
    </row>
    <row r="3968" spans="1:5" x14ac:dyDescent="0.25">
      <c r="A3968" s="8">
        <v>3823</v>
      </c>
      <c r="B3968" s="8" t="s">
        <v>3285</v>
      </c>
      <c r="C3968" s="66" t="str">
        <f t="shared" si="63"/>
        <v>JMB-Pole3823</v>
      </c>
      <c r="D3968" s="221">
        <v>-1.6009577660000001</v>
      </c>
      <c r="E3968" s="221">
        <v>103.56956510000001</v>
      </c>
    </row>
    <row r="3969" spans="1:5" x14ac:dyDescent="0.25">
      <c r="A3969" s="8">
        <v>3822</v>
      </c>
      <c r="B3969" s="8" t="s">
        <v>3285</v>
      </c>
      <c r="C3969" s="66" t="str">
        <f t="shared" si="63"/>
        <v>JMB-Pole3822</v>
      </c>
      <c r="D3969" s="221">
        <v>-1.6011672830000001</v>
      </c>
      <c r="E3969" s="221">
        <v>103.56996340000001</v>
      </c>
    </row>
    <row r="3970" spans="1:5" x14ac:dyDescent="0.25">
      <c r="A3970" s="8">
        <v>3821</v>
      </c>
      <c r="B3970" s="8" t="s">
        <v>3285</v>
      </c>
      <c r="C3970" s="66" t="str">
        <f t="shared" si="63"/>
        <v>JMB-Pole3821</v>
      </c>
      <c r="D3970" s="221">
        <v>-1.6008831800000001</v>
      </c>
      <c r="E3970" s="221">
        <v>103.5701718</v>
      </c>
    </row>
    <row r="3971" spans="1:5" x14ac:dyDescent="0.25">
      <c r="A3971" s="8">
        <v>3820</v>
      </c>
      <c r="B3971" s="8" t="s">
        <v>3285</v>
      </c>
      <c r="C3971" s="66" t="str">
        <f t="shared" si="63"/>
        <v>JMB-Pole3820</v>
      </c>
      <c r="D3971" s="221">
        <v>-1.6004585</v>
      </c>
      <c r="E3971" s="221">
        <v>103.5703263</v>
      </c>
    </row>
    <row r="3972" spans="1:5" x14ac:dyDescent="0.25">
      <c r="A3972" s="8">
        <v>3819</v>
      </c>
      <c r="B3972" s="8" t="s">
        <v>3285</v>
      </c>
      <c r="C3972" s="66" t="str">
        <f t="shared" si="63"/>
        <v>JMB-Pole3819</v>
      </c>
      <c r="D3972" s="221">
        <v>-1.6002201220000001</v>
      </c>
      <c r="E3972" s="221">
        <v>103.5705876</v>
      </c>
    </row>
    <row r="3973" spans="1:5" x14ac:dyDescent="0.25">
      <c r="A3973" s="8">
        <v>3818</v>
      </c>
      <c r="B3973" s="8" t="s">
        <v>3285</v>
      </c>
      <c r="C3973" s="66" t="str">
        <f t="shared" si="63"/>
        <v>JMB-Pole3818</v>
      </c>
      <c r="D3973" s="221">
        <v>-1.6000992549999999</v>
      </c>
      <c r="E3973" s="221">
        <v>103.5708498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zoomScale="85" zoomScaleNormal="85" workbookViewId="0">
      <pane ySplit="1" topLeftCell="A14" activePane="bottomLeft" state="frozen"/>
      <selection pane="bottomLeft" activeCell="G25" sqref="G25"/>
    </sheetView>
  </sheetViews>
  <sheetFormatPr defaultRowHeight="15" x14ac:dyDescent="0.25"/>
  <cols>
    <col min="1" max="1" width="19" style="66" customWidth="1"/>
    <col min="2" max="2" width="31" style="66" customWidth="1"/>
    <col min="3" max="3" width="39.28515625" style="66" customWidth="1"/>
    <col min="4" max="4" width="31" style="66" customWidth="1"/>
    <col min="5" max="5" width="35.7109375" style="66" customWidth="1"/>
    <col min="6" max="7" width="13.28515625" style="66" customWidth="1"/>
    <col min="8" max="9" width="9.7109375" style="66" customWidth="1"/>
    <col min="10" max="10" width="15.42578125" style="66" customWidth="1"/>
  </cols>
  <sheetData>
    <row r="1" spans="1:10" ht="15" customHeight="1" thickBot="1" x14ac:dyDescent="0.3">
      <c r="A1" s="1" t="s">
        <v>0</v>
      </c>
      <c r="B1" s="1" t="s">
        <v>2</v>
      </c>
      <c r="C1" s="1" t="s">
        <v>1</v>
      </c>
      <c r="D1" s="1" t="s">
        <v>3040</v>
      </c>
      <c r="E1" s="1" t="s">
        <v>3041</v>
      </c>
      <c r="F1" s="1" t="s">
        <v>3036</v>
      </c>
      <c r="G1" s="1" t="s">
        <v>3037</v>
      </c>
      <c r="H1" s="1" t="s">
        <v>3042</v>
      </c>
      <c r="I1" s="1" t="s">
        <v>3043</v>
      </c>
      <c r="J1" s="1" t="s">
        <v>3044</v>
      </c>
    </row>
    <row r="2" spans="1:10" x14ac:dyDescent="0.25">
      <c r="A2" t="s">
        <v>3045</v>
      </c>
      <c r="B2" s="17" t="s">
        <v>3046</v>
      </c>
      <c r="C2" t="s">
        <v>3382</v>
      </c>
      <c r="D2" s="17" t="s">
        <v>3047</v>
      </c>
      <c r="E2" s="17" t="s">
        <v>3048</v>
      </c>
      <c r="F2" s="213"/>
      <c r="G2" s="213"/>
      <c r="H2" s="17">
        <v>11</v>
      </c>
      <c r="I2" s="17">
        <v>240</v>
      </c>
      <c r="J2" s="17">
        <v>3385</v>
      </c>
    </row>
    <row r="3" spans="1:10" x14ac:dyDescent="0.25">
      <c r="A3" t="s">
        <v>3045</v>
      </c>
      <c r="B3" s="17" t="s">
        <v>3049</v>
      </c>
      <c r="C3" s="66" t="s">
        <v>3383</v>
      </c>
      <c r="D3" s="17" t="s">
        <v>3050</v>
      </c>
      <c r="E3" s="17" t="s">
        <v>3051</v>
      </c>
      <c r="F3" s="213"/>
      <c r="G3" s="213"/>
      <c r="H3" s="17">
        <v>24</v>
      </c>
      <c r="I3" s="17">
        <v>753</v>
      </c>
      <c r="J3" s="17">
        <v>9053</v>
      </c>
    </row>
    <row r="4" spans="1:10" x14ac:dyDescent="0.25">
      <c r="A4" t="s">
        <v>3045</v>
      </c>
      <c r="B4" s="17" t="s">
        <v>3052</v>
      </c>
      <c r="C4" s="66" t="s">
        <v>3384</v>
      </c>
      <c r="D4" s="17" t="s">
        <v>3053</v>
      </c>
      <c r="E4" s="17" t="s">
        <v>3054</v>
      </c>
      <c r="F4" s="213"/>
      <c r="G4" s="213"/>
      <c r="H4" s="17">
        <v>26</v>
      </c>
      <c r="I4" s="17">
        <v>657</v>
      </c>
      <c r="J4" s="17">
        <v>7245</v>
      </c>
    </row>
    <row r="5" spans="1:10" x14ac:dyDescent="0.25">
      <c r="A5" t="s">
        <v>3045</v>
      </c>
      <c r="B5" s="17" t="s">
        <v>3055</v>
      </c>
      <c r="C5" s="66" t="s">
        <v>3385</v>
      </c>
      <c r="D5" s="17" t="s">
        <v>3056</v>
      </c>
      <c r="E5" s="17" t="s">
        <v>3057</v>
      </c>
      <c r="F5" s="213"/>
      <c r="G5" s="213"/>
      <c r="H5" s="17">
        <v>31</v>
      </c>
      <c r="I5" s="17">
        <v>787</v>
      </c>
      <c r="J5" s="17">
        <v>8518</v>
      </c>
    </row>
    <row r="6" spans="1:10" x14ac:dyDescent="0.25">
      <c r="A6" t="s">
        <v>3058</v>
      </c>
      <c r="B6" s="17" t="s">
        <v>3059</v>
      </c>
      <c r="C6" s="66" t="e">
        <v>#N/A</v>
      </c>
      <c r="D6" s="17" t="s">
        <v>3060</v>
      </c>
      <c r="E6" s="17" t="s">
        <v>3061</v>
      </c>
      <c r="F6" s="213"/>
      <c r="G6" s="213"/>
      <c r="H6" s="17"/>
      <c r="I6" s="17"/>
      <c r="J6" s="17"/>
    </row>
    <row r="7" spans="1:10" x14ac:dyDescent="0.25">
      <c r="A7" t="s">
        <v>3058</v>
      </c>
      <c r="B7" s="17" t="s">
        <v>3062</v>
      </c>
      <c r="C7" s="66" t="e">
        <v>#N/A</v>
      </c>
      <c r="D7" s="17" t="s">
        <v>3063</v>
      </c>
      <c r="E7" s="17" t="s">
        <v>3064</v>
      </c>
      <c r="F7" s="213"/>
      <c r="G7" s="213"/>
      <c r="H7" s="17"/>
      <c r="I7" s="17"/>
      <c r="J7" s="17"/>
    </row>
    <row r="8" spans="1:10" x14ac:dyDescent="0.25">
      <c r="A8" t="s">
        <v>3058</v>
      </c>
      <c r="B8" s="17" t="s">
        <v>3065</v>
      </c>
      <c r="C8" s="66" t="s">
        <v>3386</v>
      </c>
      <c r="D8" s="17" t="s">
        <v>3066</v>
      </c>
      <c r="E8" s="17" t="s">
        <v>3067</v>
      </c>
      <c r="F8" s="213"/>
      <c r="G8" s="213"/>
      <c r="H8" s="17">
        <v>45</v>
      </c>
      <c r="I8" s="17">
        <v>303</v>
      </c>
      <c r="J8" s="17">
        <v>3730</v>
      </c>
    </row>
    <row r="9" spans="1:10" x14ac:dyDescent="0.25">
      <c r="A9" t="s">
        <v>3058</v>
      </c>
      <c r="B9" s="17" t="s">
        <v>3068</v>
      </c>
      <c r="C9" s="66" t="s">
        <v>3387</v>
      </c>
      <c r="D9" s="17" t="s">
        <v>3069</v>
      </c>
      <c r="E9" s="17" t="s">
        <v>3070</v>
      </c>
      <c r="F9" s="213"/>
      <c r="G9" s="213"/>
      <c r="H9" s="17">
        <v>30</v>
      </c>
      <c r="I9" s="17">
        <v>291</v>
      </c>
      <c r="J9" s="17">
        <v>3925</v>
      </c>
    </row>
    <row r="10" spans="1:10" x14ac:dyDescent="0.25">
      <c r="A10" t="s">
        <v>3058</v>
      </c>
      <c r="B10" s="17" t="s">
        <v>3071</v>
      </c>
      <c r="C10" s="66" t="s">
        <v>3388</v>
      </c>
      <c r="D10" s="17" t="s">
        <v>3072</v>
      </c>
      <c r="E10" s="17" t="s">
        <v>3061</v>
      </c>
      <c r="F10" s="213"/>
      <c r="G10" s="213"/>
      <c r="H10" s="17">
        <v>36</v>
      </c>
      <c r="I10" s="17">
        <v>565</v>
      </c>
      <c r="J10" s="17">
        <v>6477</v>
      </c>
    </row>
    <row r="11" spans="1:10" x14ac:dyDescent="0.25">
      <c r="A11" t="s">
        <v>3058</v>
      </c>
      <c r="B11" s="17" t="s">
        <v>3073</v>
      </c>
      <c r="C11" s="66" t="s">
        <v>3393</v>
      </c>
      <c r="D11" s="17" t="s">
        <v>3074</v>
      </c>
      <c r="E11" s="17" t="s">
        <v>3075</v>
      </c>
      <c r="F11" s="213"/>
      <c r="G11" s="213"/>
      <c r="H11" s="17">
        <v>1</v>
      </c>
      <c r="I11" s="17">
        <v>23</v>
      </c>
      <c r="J11" s="17">
        <v>253</v>
      </c>
    </row>
    <row r="12" spans="1:10" x14ac:dyDescent="0.25">
      <c r="A12" t="s">
        <v>3058</v>
      </c>
      <c r="B12" s="17" t="s">
        <v>3076</v>
      </c>
      <c r="C12" s="66" t="s">
        <v>3389</v>
      </c>
      <c r="D12" s="17" t="s">
        <v>3077</v>
      </c>
      <c r="E12" s="17" t="s">
        <v>3078</v>
      </c>
      <c r="F12" s="213"/>
      <c r="G12" s="213"/>
      <c r="H12" s="17">
        <v>29</v>
      </c>
      <c r="I12" s="17">
        <v>335</v>
      </c>
      <c r="J12" s="17">
        <v>4800</v>
      </c>
    </row>
    <row r="13" spans="1:10" x14ac:dyDescent="0.25">
      <c r="A13" t="s">
        <v>3058</v>
      </c>
      <c r="B13" s="17" t="s">
        <v>3079</v>
      </c>
      <c r="C13" s="66" t="s">
        <v>3390</v>
      </c>
      <c r="D13" s="17" t="s">
        <v>3080</v>
      </c>
      <c r="E13" s="17" t="s">
        <v>3070</v>
      </c>
      <c r="F13" s="213"/>
      <c r="G13" s="213"/>
      <c r="H13" s="17">
        <v>43</v>
      </c>
      <c r="I13" s="17">
        <v>368</v>
      </c>
      <c r="J13" s="17">
        <v>4467</v>
      </c>
    </row>
    <row r="14" spans="1:10" x14ac:dyDescent="0.25">
      <c r="A14" t="s">
        <v>3058</v>
      </c>
      <c r="B14" s="17" t="s">
        <v>3081</v>
      </c>
      <c r="C14" s="66" t="s">
        <v>3390</v>
      </c>
      <c r="D14" s="17" t="s">
        <v>3080</v>
      </c>
      <c r="E14" s="17" t="s">
        <v>3070</v>
      </c>
      <c r="F14" s="213"/>
      <c r="G14" s="213"/>
      <c r="H14" s="17">
        <v>7</v>
      </c>
      <c r="I14" s="17">
        <v>53</v>
      </c>
      <c r="J14" s="17">
        <v>783</v>
      </c>
    </row>
    <row r="15" spans="1:10" x14ac:dyDescent="0.25">
      <c r="A15" t="s">
        <v>3058</v>
      </c>
      <c r="B15" s="17" t="s">
        <v>3082</v>
      </c>
      <c r="C15" s="66" t="s">
        <v>3391</v>
      </c>
      <c r="D15" s="17" t="s">
        <v>3083</v>
      </c>
      <c r="E15" s="17" t="s">
        <v>3084</v>
      </c>
      <c r="F15" s="213"/>
      <c r="G15" s="213"/>
      <c r="H15" s="17">
        <v>44</v>
      </c>
      <c r="I15" s="17">
        <v>268</v>
      </c>
      <c r="J15" s="17">
        <v>3763</v>
      </c>
    </row>
    <row r="16" spans="1:10" x14ac:dyDescent="0.25">
      <c r="A16" t="s">
        <v>3058</v>
      </c>
      <c r="B16" s="17" t="s">
        <v>3085</v>
      </c>
      <c r="C16" s="66" t="s">
        <v>3392</v>
      </c>
      <c r="D16" s="17" t="s">
        <v>3086</v>
      </c>
      <c r="E16" s="17" t="s">
        <v>3087</v>
      </c>
      <c r="F16" s="213"/>
      <c r="G16" s="213"/>
      <c r="H16" s="17">
        <v>49</v>
      </c>
      <c r="I16" s="17">
        <v>537</v>
      </c>
      <c r="J16" s="17">
        <v>6326</v>
      </c>
    </row>
    <row r="17" spans="1:10" x14ac:dyDescent="0.25">
      <c r="A17" t="s">
        <v>3058</v>
      </c>
      <c r="B17" s="17" t="s">
        <v>3088</v>
      </c>
      <c r="C17" s="66" t="s">
        <v>3392</v>
      </c>
      <c r="D17" s="17" t="s">
        <v>3086</v>
      </c>
      <c r="E17" s="17" t="s">
        <v>3087</v>
      </c>
      <c r="F17" s="213"/>
      <c r="G17" s="213"/>
      <c r="H17" s="17">
        <v>2</v>
      </c>
      <c r="I17" s="17">
        <v>28</v>
      </c>
      <c r="J17" s="17">
        <v>527</v>
      </c>
    </row>
    <row r="18" spans="1:10" x14ac:dyDescent="0.25">
      <c r="A18" t="s">
        <v>3089</v>
      </c>
      <c r="B18" s="17" t="s">
        <v>3090</v>
      </c>
      <c r="C18" s="66" t="s">
        <v>3394</v>
      </c>
      <c r="D18" s="17" t="s">
        <v>3091</v>
      </c>
      <c r="E18" s="17" t="s">
        <v>3092</v>
      </c>
      <c r="F18" s="213">
        <v>-1.60012</v>
      </c>
      <c r="G18" s="213">
        <v>103.571</v>
      </c>
      <c r="H18" s="17"/>
      <c r="I18" s="17"/>
      <c r="J18" s="17"/>
    </row>
    <row r="19" spans="1:10" x14ac:dyDescent="0.25">
      <c r="A19" t="s">
        <v>3089</v>
      </c>
      <c r="B19" s="17" t="s">
        <v>3093</v>
      </c>
      <c r="C19" s="66" t="s">
        <v>3395</v>
      </c>
      <c r="D19" s="17" t="s">
        <v>3094</v>
      </c>
      <c r="E19" s="17" t="s">
        <v>3095</v>
      </c>
      <c r="F19" s="213">
        <v>-1.6152200000000001</v>
      </c>
      <c r="G19" s="213">
        <v>103.571</v>
      </c>
      <c r="H19" s="17">
        <v>2</v>
      </c>
      <c r="I19" s="17">
        <v>59</v>
      </c>
      <c r="J19" s="17">
        <v>670</v>
      </c>
    </row>
    <row r="20" spans="1:10" x14ac:dyDescent="0.25">
      <c r="A20" t="s">
        <v>3089</v>
      </c>
      <c r="B20" s="17" t="s">
        <v>3096</v>
      </c>
      <c r="C20" s="66" t="s">
        <v>3396</v>
      </c>
      <c r="D20" s="17" t="s">
        <v>3097</v>
      </c>
      <c r="E20" s="17" t="s">
        <v>3095</v>
      </c>
      <c r="F20" s="213"/>
      <c r="G20" s="213"/>
      <c r="H20" s="17">
        <v>19</v>
      </c>
      <c r="I20" s="17">
        <v>268</v>
      </c>
      <c r="J20" s="17">
        <v>3012</v>
      </c>
    </row>
    <row r="21" spans="1:10" x14ac:dyDescent="0.25">
      <c r="A21" t="s">
        <v>3089</v>
      </c>
      <c r="B21" s="17" t="s">
        <v>3098</v>
      </c>
      <c r="C21" s="66" t="s">
        <v>3397</v>
      </c>
      <c r="D21" s="17" t="s">
        <v>3099</v>
      </c>
      <c r="E21" s="17" t="s">
        <v>3100</v>
      </c>
      <c r="F21" s="213"/>
      <c r="G21" s="213"/>
      <c r="H21" s="17">
        <v>1</v>
      </c>
      <c r="I21" s="17">
        <v>7</v>
      </c>
      <c r="J21" s="17">
        <v>88</v>
      </c>
    </row>
    <row r="22" spans="1:10" x14ac:dyDescent="0.25">
      <c r="A22" t="s">
        <v>3089</v>
      </c>
      <c r="B22" s="17" t="s">
        <v>3101</v>
      </c>
      <c r="C22" s="66" t="s">
        <v>3397</v>
      </c>
      <c r="D22" s="17" t="s">
        <v>3099</v>
      </c>
      <c r="E22" s="17" t="s">
        <v>3100</v>
      </c>
      <c r="F22" s="213"/>
      <c r="G22" s="213"/>
      <c r="H22" s="17">
        <v>26</v>
      </c>
      <c r="I22" s="17">
        <v>380</v>
      </c>
      <c r="J22" s="17">
        <v>4426</v>
      </c>
    </row>
    <row r="23" spans="1:10" x14ac:dyDescent="0.25">
      <c r="A23" t="s">
        <v>3089</v>
      </c>
      <c r="B23" s="17" t="s">
        <v>3102</v>
      </c>
      <c r="C23" s="66" t="s">
        <v>3398</v>
      </c>
      <c r="D23" s="17" t="s">
        <v>3091</v>
      </c>
      <c r="E23" s="17" t="s">
        <v>3092</v>
      </c>
      <c r="F23" s="213">
        <v>-1.60012</v>
      </c>
      <c r="G23" s="213">
        <v>103.571</v>
      </c>
      <c r="H23" s="17">
        <v>1</v>
      </c>
      <c r="I23" s="17">
        <v>9</v>
      </c>
      <c r="J23" s="17">
        <v>72</v>
      </c>
    </row>
    <row r="24" spans="1:10" x14ac:dyDescent="0.25">
      <c r="A24" t="s">
        <v>3089</v>
      </c>
      <c r="B24" s="17" t="s">
        <v>3090</v>
      </c>
      <c r="C24" s="66" t="s">
        <v>3394</v>
      </c>
      <c r="D24" s="17" t="s">
        <v>3103</v>
      </c>
      <c r="E24" s="17" t="s">
        <v>3092</v>
      </c>
      <c r="F24" s="213">
        <v>-1.60012</v>
      </c>
      <c r="G24" s="213">
        <v>103.571</v>
      </c>
      <c r="H24" s="17">
        <v>66</v>
      </c>
      <c r="I24" s="17">
        <v>808</v>
      </c>
      <c r="J24" s="17">
        <v>9838</v>
      </c>
    </row>
    <row r="25" spans="1:10" x14ac:dyDescent="0.25">
      <c r="A25" t="s">
        <v>3089</v>
      </c>
      <c r="B25" s="17" t="s">
        <v>3104</v>
      </c>
      <c r="C25" s="66" t="s">
        <v>3398</v>
      </c>
      <c r="D25" s="17" t="s">
        <v>3091</v>
      </c>
      <c r="E25" s="17" t="s">
        <v>3092</v>
      </c>
      <c r="F25" s="213">
        <v>-1.60012</v>
      </c>
      <c r="G25" s="213">
        <v>103.571</v>
      </c>
      <c r="H25" s="17">
        <v>1</v>
      </c>
      <c r="I25" s="17">
        <v>5</v>
      </c>
      <c r="J25" s="17">
        <v>55</v>
      </c>
    </row>
    <row r="26" spans="1:10" x14ac:dyDescent="0.25">
      <c r="A26" t="s">
        <v>3089</v>
      </c>
      <c r="B26" s="17" t="s">
        <v>3105</v>
      </c>
      <c r="C26" s="66" t="s">
        <v>3399</v>
      </c>
      <c r="D26" s="17" t="s">
        <v>3106</v>
      </c>
      <c r="E26" s="17" t="s">
        <v>3107</v>
      </c>
      <c r="F26" s="213"/>
      <c r="G26" s="213"/>
      <c r="H26" s="17">
        <v>23</v>
      </c>
      <c r="I26" s="17">
        <v>255</v>
      </c>
      <c r="J26" s="17">
        <v>3002</v>
      </c>
    </row>
    <row r="27" spans="1:10" x14ac:dyDescent="0.25">
      <c r="A27" t="s">
        <v>3089</v>
      </c>
      <c r="B27" s="17" t="s">
        <v>3108</v>
      </c>
      <c r="C27" s="66" t="s">
        <v>3400</v>
      </c>
      <c r="D27" s="17" t="s">
        <v>3109</v>
      </c>
      <c r="E27" s="17" t="s">
        <v>3110</v>
      </c>
      <c r="F27" s="213"/>
      <c r="G27" s="213"/>
      <c r="H27" s="17">
        <v>36</v>
      </c>
      <c r="I27" s="17">
        <v>501</v>
      </c>
      <c r="J27" s="17">
        <v>6684</v>
      </c>
    </row>
    <row r="28" spans="1:10" x14ac:dyDescent="0.25">
      <c r="A28" t="s">
        <v>3089</v>
      </c>
      <c r="B28" s="17" t="s">
        <v>3111</v>
      </c>
      <c r="C28" s="66" t="s">
        <v>3401</v>
      </c>
      <c r="D28" s="17" t="s">
        <v>3112</v>
      </c>
      <c r="E28" s="17" t="s">
        <v>3113</v>
      </c>
      <c r="F28" s="213"/>
      <c r="G28" s="213"/>
      <c r="H28" s="17">
        <v>34</v>
      </c>
      <c r="I28" s="17">
        <v>345</v>
      </c>
      <c r="J28" s="17">
        <v>3782</v>
      </c>
    </row>
    <row r="29" spans="1:10" x14ac:dyDescent="0.25">
      <c r="A29" t="s">
        <v>3089</v>
      </c>
      <c r="B29" s="17" t="s">
        <v>3114</v>
      </c>
      <c r="C29" s="66" t="s">
        <v>3402</v>
      </c>
      <c r="D29" s="17" t="s">
        <v>3115</v>
      </c>
      <c r="E29" s="17" t="s">
        <v>3116</v>
      </c>
      <c r="F29" s="213"/>
      <c r="G29" s="213"/>
      <c r="H29" s="17">
        <v>22</v>
      </c>
      <c r="I29" s="17">
        <v>410</v>
      </c>
      <c r="J29" s="17">
        <v>4839</v>
      </c>
    </row>
    <row r="30" spans="1:10" x14ac:dyDescent="0.25">
      <c r="A30" t="s">
        <v>3089</v>
      </c>
      <c r="B30" s="17" t="s">
        <v>3117</v>
      </c>
      <c r="C30" s="66" t="s">
        <v>3396</v>
      </c>
      <c r="D30" s="17" t="s">
        <v>3097</v>
      </c>
      <c r="E30" s="17" t="s">
        <v>3118</v>
      </c>
      <c r="F30" s="213"/>
      <c r="G30" s="213"/>
      <c r="H30" s="17">
        <v>23</v>
      </c>
      <c r="I30" s="17">
        <v>276</v>
      </c>
      <c r="J30" s="17">
        <v>3210</v>
      </c>
    </row>
    <row r="31" spans="1:10" x14ac:dyDescent="0.25">
      <c r="A31" t="s">
        <v>3089</v>
      </c>
      <c r="B31" s="17" t="s">
        <v>3119</v>
      </c>
      <c r="C31" s="66" t="s">
        <v>3403</v>
      </c>
      <c r="D31" s="17" t="s">
        <v>3120</v>
      </c>
      <c r="E31" s="17" t="s">
        <v>3121</v>
      </c>
      <c r="F31" s="213"/>
      <c r="G31" s="213"/>
      <c r="H31" s="17">
        <v>30</v>
      </c>
      <c r="I31" s="17">
        <v>544</v>
      </c>
      <c r="J31" s="17">
        <v>6621</v>
      </c>
    </row>
    <row r="32" spans="1:10" x14ac:dyDescent="0.25">
      <c r="A32" t="s">
        <v>3089</v>
      </c>
      <c r="B32" s="17" t="s">
        <v>3122</v>
      </c>
      <c r="C32" s="66" t="s">
        <v>3400</v>
      </c>
      <c r="D32" s="17" t="s">
        <v>3109</v>
      </c>
      <c r="E32" s="17" t="s">
        <v>3110</v>
      </c>
      <c r="F32" s="213"/>
      <c r="G32" s="213"/>
      <c r="H32" s="17">
        <v>1</v>
      </c>
      <c r="I32" s="17">
        <v>8</v>
      </c>
      <c r="J32" s="17">
        <v>116</v>
      </c>
    </row>
    <row r="33" spans="1:10" x14ac:dyDescent="0.25">
      <c r="A33" t="s">
        <v>8</v>
      </c>
      <c r="B33" t="s">
        <v>3123</v>
      </c>
      <c r="C33" s="66" t="s">
        <v>3404</v>
      </c>
      <c r="D33" t="s">
        <v>3124</v>
      </c>
      <c r="E33" t="s">
        <v>3125</v>
      </c>
      <c r="F33" s="213">
        <v>-3.7887900000000001</v>
      </c>
      <c r="G33" s="213">
        <v>103.524</v>
      </c>
      <c r="H33">
        <v>25</v>
      </c>
      <c r="I33">
        <v>366</v>
      </c>
      <c r="J33">
        <v>4081</v>
      </c>
    </row>
    <row r="34" spans="1:10" x14ac:dyDescent="0.25">
      <c r="A34" t="s">
        <v>8</v>
      </c>
      <c r="B34" t="s">
        <v>3126</v>
      </c>
      <c r="C34" s="66" t="s">
        <v>3405</v>
      </c>
      <c r="D34" t="s">
        <v>3127</v>
      </c>
      <c r="E34" t="s">
        <v>3128</v>
      </c>
      <c r="F34" s="213">
        <v>-3.77841</v>
      </c>
      <c r="G34" s="213">
        <v>103.553</v>
      </c>
      <c r="H34">
        <v>17</v>
      </c>
      <c r="I34">
        <v>438</v>
      </c>
      <c r="J34">
        <v>6133</v>
      </c>
    </row>
    <row r="35" spans="1:10" x14ac:dyDescent="0.25">
      <c r="A35" t="s">
        <v>8</v>
      </c>
      <c r="B35" t="s">
        <v>9</v>
      </c>
      <c r="C35" t="s">
        <v>3129</v>
      </c>
      <c r="D35" t="s">
        <v>3130</v>
      </c>
      <c r="E35" t="s">
        <v>3131</v>
      </c>
      <c r="F35" s="213">
        <v>-3.8050505555999998</v>
      </c>
      <c r="G35" s="214">
        <v>103.5388288889</v>
      </c>
      <c r="H35">
        <v>7</v>
      </c>
      <c r="I35">
        <v>128</v>
      </c>
      <c r="J35">
        <v>1631</v>
      </c>
    </row>
    <row r="36" spans="1:10" x14ac:dyDescent="0.25">
      <c r="A36" t="s">
        <v>176</v>
      </c>
      <c r="B36" s="18" t="s">
        <v>966</v>
      </c>
      <c r="C36" t="s">
        <v>3132</v>
      </c>
      <c r="D36" s="17" t="s">
        <v>3133</v>
      </c>
      <c r="E36" s="17" t="s">
        <v>3134</v>
      </c>
      <c r="F36" s="214">
        <v>3.0044305555999999</v>
      </c>
      <c r="G36" s="214">
        <v>99.123374999999996</v>
      </c>
      <c r="H36" s="17">
        <v>10</v>
      </c>
      <c r="I36" s="17">
        <v>146</v>
      </c>
      <c r="J36" s="17">
        <v>1708</v>
      </c>
    </row>
    <row r="37" spans="1:10" x14ac:dyDescent="0.25">
      <c r="A37" t="s">
        <v>176</v>
      </c>
      <c r="B37" s="18" t="s">
        <v>1133</v>
      </c>
      <c r="C37" t="s">
        <v>3132</v>
      </c>
      <c r="D37" s="17" t="s">
        <v>3133</v>
      </c>
      <c r="E37" s="17" t="s">
        <v>3134</v>
      </c>
      <c r="F37" s="214">
        <v>3.0044305555999999</v>
      </c>
      <c r="G37" s="214">
        <v>99.123374999999996</v>
      </c>
      <c r="H37" s="17">
        <v>4</v>
      </c>
      <c r="I37" s="17">
        <v>75</v>
      </c>
      <c r="J37" s="17">
        <v>948</v>
      </c>
    </row>
    <row r="38" spans="1:10" x14ac:dyDescent="0.25">
      <c r="A38" t="s">
        <v>176</v>
      </c>
      <c r="B38" s="18" t="s">
        <v>1188</v>
      </c>
      <c r="C38" t="s">
        <v>3132</v>
      </c>
      <c r="D38" s="17" t="s">
        <v>3133</v>
      </c>
      <c r="E38" s="17" t="s">
        <v>3134</v>
      </c>
      <c r="F38" s="214">
        <v>3.0044305555999999</v>
      </c>
      <c r="G38" s="214">
        <v>99.123374999999996</v>
      </c>
      <c r="H38" s="17">
        <v>1</v>
      </c>
      <c r="I38" s="17">
        <v>40</v>
      </c>
      <c r="J38" s="17">
        <v>616</v>
      </c>
    </row>
    <row r="39" spans="1:10" x14ac:dyDescent="0.25">
      <c r="A39" t="s">
        <v>176</v>
      </c>
      <c r="B39" s="18" t="s">
        <v>1191</v>
      </c>
      <c r="C39" t="s">
        <v>3132</v>
      </c>
      <c r="D39" s="17" t="s">
        <v>3133</v>
      </c>
      <c r="E39" s="17" t="s">
        <v>3134</v>
      </c>
      <c r="F39" s="214">
        <v>3.0044305555999999</v>
      </c>
      <c r="G39" s="214">
        <v>99.123374999999996</v>
      </c>
      <c r="H39" s="17">
        <v>1</v>
      </c>
      <c r="I39" s="17">
        <v>33</v>
      </c>
      <c r="J39" s="17">
        <v>312</v>
      </c>
    </row>
    <row r="40" spans="1:10" x14ac:dyDescent="0.25">
      <c r="A40" t="s">
        <v>176</v>
      </c>
      <c r="B40" s="18" t="s">
        <v>1471</v>
      </c>
      <c r="C40" t="s">
        <v>3135</v>
      </c>
      <c r="D40" s="17" t="s">
        <v>3136</v>
      </c>
      <c r="E40" s="17" t="s">
        <v>3137</v>
      </c>
      <c r="F40" s="213">
        <v>2.9767583000000002</v>
      </c>
      <c r="G40" s="213">
        <v>99.097049999999996</v>
      </c>
      <c r="H40" s="17">
        <v>2</v>
      </c>
      <c r="I40" s="17">
        <v>17</v>
      </c>
      <c r="J40" s="17">
        <v>199</v>
      </c>
    </row>
    <row r="41" spans="1:10" x14ac:dyDescent="0.25">
      <c r="A41" t="s">
        <v>176</v>
      </c>
      <c r="B41" s="18" t="s">
        <v>3138</v>
      </c>
      <c r="C41" t="s">
        <v>3135</v>
      </c>
      <c r="D41" s="17" t="s">
        <v>3136</v>
      </c>
      <c r="E41" s="17" t="s">
        <v>3137</v>
      </c>
      <c r="F41" s="213">
        <v>2.9767583000000002</v>
      </c>
      <c r="G41" s="213">
        <v>99.097049999999996</v>
      </c>
      <c r="H41" s="17">
        <v>11</v>
      </c>
      <c r="I41" s="17">
        <v>151</v>
      </c>
      <c r="J41" s="17">
        <v>2239</v>
      </c>
    </row>
    <row r="42" spans="1:10" x14ac:dyDescent="0.25">
      <c r="A42" t="s">
        <v>176</v>
      </c>
      <c r="B42" s="18" t="s">
        <v>3139</v>
      </c>
      <c r="C42" t="s">
        <v>3135</v>
      </c>
      <c r="D42" s="17" t="s">
        <v>3136</v>
      </c>
      <c r="E42" s="17" t="s">
        <v>3137</v>
      </c>
      <c r="F42" s="213">
        <v>2.9767583000000002</v>
      </c>
      <c r="G42" s="213">
        <v>99.097049999999996</v>
      </c>
      <c r="H42" s="17">
        <v>6</v>
      </c>
      <c r="I42" s="17">
        <v>87</v>
      </c>
      <c r="J42" s="17">
        <v>1304</v>
      </c>
    </row>
    <row r="43" spans="1:10" x14ac:dyDescent="0.25">
      <c r="A43" t="s">
        <v>176</v>
      </c>
      <c r="B43" s="18" t="s">
        <v>2034</v>
      </c>
      <c r="C43" t="s">
        <v>3140</v>
      </c>
      <c r="D43" s="17" t="s">
        <v>3141</v>
      </c>
      <c r="E43" s="17" t="s">
        <v>3142</v>
      </c>
      <c r="F43" s="213">
        <v>2.9624666999999998</v>
      </c>
      <c r="G43" s="213">
        <v>99.083227800000003</v>
      </c>
      <c r="H43" s="17">
        <v>1</v>
      </c>
      <c r="I43" s="17">
        <v>27</v>
      </c>
      <c r="J43" s="17">
        <v>247</v>
      </c>
    </row>
    <row r="44" spans="1:10" x14ac:dyDescent="0.25">
      <c r="A44" t="s">
        <v>176</v>
      </c>
      <c r="B44" s="18" t="s">
        <v>3143</v>
      </c>
      <c r="C44" t="s">
        <v>3140</v>
      </c>
      <c r="D44" s="17" t="s">
        <v>3144</v>
      </c>
      <c r="E44" s="17" t="s">
        <v>3142</v>
      </c>
      <c r="F44" s="213">
        <v>2.9624666999999998</v>
      </c>
      <c r="G44" s="213">
        <v>99.083227800000003</v>
      </c>
      <c r="H44" s="17">
        <v>8</v>
      </c>
      <c r="I44" s="17">
        <v>98</v>
      </c>
      <c r="J44" s="17">
        <v>936</v>
      </c>
    </row>
    <row r="45" spans="1:10" x14ac:dyDescent="0.25">
      <c r="A45" t="s">
        <v>176</v>
      </c>
      <c r="B45" s="18" t="s">
        <v>3145</v>
      </c>
      <c r="C45" t="s">
        <v>3140</v>
      </c>
      <c r="D45" s="17" t="s">
        <v>3141</v>
      </c>
      <c r="E45" s="17" t="s">
        <v>3142</v>
      </c>
      <c r="F45" s="213">
        <v>2.9624666999999998</v>
      </c>
      <c r="G45" s="213">
        <v>99.083227800000003</v>
      </c>
      <c r="H45" s="17">
        <v>1</v>
      </c>
      <c r="I45" s="17">
        <v>18</v>
      </c>
      <c r="J45" s="17">
        <v>251</v>
      </c>
    </row>
    <row r="46" spans="1:10" x14ac:dyDescent="0.25">
      <c r="A46" t="s">
        <v>176</v>
      </c>
      <c r="B46" s="18" t="s">
        <v>643</v>
      </c>
      <c r="C46" t="s">
        <v>3146</v>
      </c>
      <c r="D46" s="17" t="s">
        <v>3147</v>
      </c>
      <c r="E46" s="17" t="s">
        <v>3148</v>
      </c>
      <c r="F46" s="214">
        <v>3.1555277778000002</v>
      </c>
      <c r="G46" s="214">
        <v>99.316961111099999</v>
      </c>
      <c r="H46" s="17">
        <v>8</v>
      </c>
      <c r="I46" s="17">
        <v>110</v>
      </c>
      <c r="J46" s="17">
        <v>1422</v>
      </c>
    </row>
    <row r="47" spans="1:10" x14ac:dyDescent="0.25">
      <c r="A47" t="s">
        <v>176</v>
      </c>
      <c r="B47" s="18" t="s">
        <v>847</v>
      </c>
      <c r="C47" t="s">
        <v>3146</v>
      </c>
      <c r="D47" s="17" t="s">
        <v>3147</v>
      </c>
      <c r="E47" s="17" t="s">
        <v>3148</v>
      </c>
      <c r="F47" s="214">
        <v>3.1555277778000002</v>
      </c>
      <c r="G47" s="214">
        <v>99.316961111099999</v>
      </c>
      <c r="H47" s="17">
        <v>8</v>
      </c>
      <c r="I47" s="17">
        <v>141</v>
      </c>
      <c r="J47" s="17">
        <v>1834</v>
      </c>
    </row>
    <row r="48" spans="1:10" x14ac:dyDescent="0.25">
      <c r="A48" t="s">
        <v>176</v>
      </c>
      <c r="B48" s="18" t="s">
        <v>927</v>
      </c>
      <c r="C48" t="s">
        <v>3146</v>
      </c>
      <c r="D48" s="17" t="s">
        <v>3147</v>
      </c>
      <c r="E48" s="17" t="s">
        <v>3148</v>
      </c>
      <c r="F48" s="214">
        <v>3.1555277778000002</v>
      </c>
      <c r="G48" s="214">
        <v>99.316961111099999</v>
      </c>
      <c r="H48" s="17">
        <v>2</v>
      </c>
      <c r="I48" s="17">
        <v>20</v>
      </c>
      <c r="J48" s="17">
        <v>271</v>
      </c>
    </row>
    <row r="49" spans="1:10" x14ac:dyDescent="0.25">
      <c r="A49" t="s">
        <v>176</v>
      </c>
      <c r="B49" s="18" t="s">
        <v>1231</v>
      </c>
      <c r="C49" t="s">
        <v>3149</v>
      </c>
      <c r="D49" s="17" t="s">
        <v>3150</v>
      </c>
      <c r="E49" s="17" t="s">
        <v>3151</v>
      </c>
      <c r="F49" s="213">
        <v>3.0320111000000001</v>
      </c>
      <c r="G49" s="213">
        <v>99.085400000000007</v>
      </c>
      <c r="H49" s="17">
        <v>8</v>
      </c>
      <c r="I49" s="17">
        <v>173</v>
      </c>
      <c r="J49" s="17">
        <v>2257</v>
      </c>
    </row>
    <row r="50" spans="1:10" x14ac:dyDescent="0.25">
      <c r="A50" t="s">
        <v>176</v>
      </c>
      <c r="B50" s="18" t="s">
        <v>1323</v>
      </c>
      <c r="C50" t="s">
        <v>3149</v>
      </c>
      <c r="D50" s="17" t="s">
        <v>3152</v>
      </c>
      <c r="E50" s="17" t="s">
        <v>3153</v>
      </c>
      <c r="F50" s="213">
        <v>3.0320111000000001</v>
      </c>
      <c r="G50" s="213">
        <v>99.085400000000007</v>
      </c>
      <c r="H50" s="17">
        <v>2</v>
      </c>
      <c r="I50" s="17">
        <v>24</v>
      </c>
      <c r="J50" s="17">
        <v>351</v>
      </c>
    </row>
    <row r="51" spans="1:10" x14ac:dyDescent="0.25">
      <c r="A51" t="s">
        <v>176</v>
      </c>
      <c r="B51" s="18" t="s">
        <v>177</v>
      </c>
      <c r="C51" t="s">
        <v>3154</v>
      </c>
      <c r="D51" s="17" t="s">
        <v>3155</v>
      </c>
      <c r="E51" s="17" t="s">
        <v>3156</v>
      </c>
      <c r="F51" s="213">
        <v>3.0022194444000001</v>
      </c>
      <c r="G51" s="213">
        <v>99.216869444400004</v>
      </c>
      <c r="H51" s="17">
        <v>11</v>
      </c>
      <c r="I51" s="17">
        <v>203</v>
      </c>
      <c r="J51" s="17">
        <v>2414</v>
      </c>
    </row>
    <row r="52" spans="1:10" x14ac:dyDescent="0.25">
      <c r="A52" t="s">
        <v>176</v>
      </c>
      <c r="B52" s="18" t="s">
        <v>428</v>
      </c>
      <c r="C52" t="s">
        <v>3154</v>
      </c>
      <c r="D52" s="17" t="s">
        <v>3155</v>
      </c>
      <c r="E52" s="17" t="s">
        <v>3156</v>
      </c>
      <c r="F52" s="213">
        <v>3.0022194444000001</v>
      </c>
      <c r="G52" s="213">
        <v>99.216869444400004</v>
      </c>
      <c r="H52" s="17">
        <v>4</v>
      </c>
      <c r="I52" s="17">
        <v>40</v>
      </c>
      <c r="J52" s="17">
        <v>768</v>
      </c>
    </row>
    <row r="53" spans="1:10" x14ac:dyDescent="0.25">
      <c r="A53" t="s">
        <v>3157</v>
      </c>
      <c r="B53" s="17" t="s">
        <v>3158</v>
      </c>
      <c r="C53" t="s">
        <v>3406</v>
      </c>
      <c r="D53" s="17" t="s">
        <v>3159</v>
      </c>
      <c r="E53" s="17" t="s">
        <v>3160</v>
      </c>
      <c r="F53" s="213"/>
      <c r="G53" s="213"/>
      <c r="H53" s="17">
        <v>16</v>
      </c>
      <c r="I53" s="17">
        <v>243</v>
      </c>
      <c r="J53" s="17">
        <v>3031</v>
      </c>
    </row>
    <row r="54" spans="1:10" x14ac:dyDescent="0.25">
      <c r="A54" t="s">
        <v>3157</v>
      </c>
      <c r="B54" s="17" t="s">
        <v>3161</v>
      </c>
      <c r="C54" s="66" t="s">
        <v>3407</v>
      </c>
      <c r="D54" s="17" t="s">
        <v>3162</v>
      </c>
      <c r="E54" s="17" t="s">
        <v>3163</v>
      </c>
      <c r="F54" s="213"/>
      <c r="G54" s="213"/>
      <c r="H54" s="17">
        <v>15</v>
      </c>
      <c r="I54" s="17">
        <v>303</v>
      </c>
      <c r="J54" s="17">
        <v>3798</v>
      </c>
    </row>
    <row r="55" spans="1:10" x14ac:dyDescent="0.25">
      <c r="A55" t="s">
        <v>3157</v>
      </c>
      <c r="B55" s="17" t="s">
        <v>3164</v>
      </c>
      <c r="C55" s="66" t="s">
        <v>3408</v>
      </c>
      <c r="D55" s="17" t="s">
        <v>3165</v>
      </c>
      <c r="E55" s="17" t="s">
        <v>3166</v>
      </c>
      <c r="F55" s="213"/>
      <c r="G55" s="213"/>
      <c r="H55" s="17">
        <v>9</v>
      </c>
      <c r="I55" s="17">
        <v>169</v>
      </c>
      <c r="J55" s="17">
        <v>2286</v>
      </c>
    </row>
    <row r="56" spans="1:10" x14ac:dyDescent="0.25">
      <c r="A56" t="s">
        <v>3157</v>
      </c>
      <c r="B56" s="17" t="s">
        <v>3167</v>
      </c>
      <c r="C56" s="66" t="s">
        <v>3409</v>
      </c>
      <c r="D56" s="17" t="s">
        <v>3168</v>
      </c>
      <c r="E56" s="17" t="s">
        <v>3169</v>
      </c>
      <c r="F56" s="213"/>
      <c r="G56" s="213"/>
      <c r="H56" s="17">
        <v>27</v>
      </c>
      <c r="I56" s="17">
        <v>457</v>
      </c>
      <c r="J56" s="17">
        <v>5930</v>
      </c>
    </row>
    <row r="57" spans="1:10" x14ac:dyDescent="0.25">
      <c r="A57" t="s">
        <v>3157</v>
      </c>
      <c r="B57" s="17" t="s">
        <v>3170</v>
      </c>
      <c r="C57" s="66" t="s">
        <v>3410</v>
      </c>
      <c r="D57" s="17" t="s">
        <v>3171</v>
      </c>
      <c r="E57" s="17" t="s">
        <v>3172</v>
      </c>
      <c r="F57" s="213"/>
      <c r="G57" s="213"/>
      <c r="H57" s="17">
        <v>23</v>
      </c>
      <c r="I57" s="17">
        <v>465</v>
      </c>
      <c r="J57" s="17">
        <v>5088</v>
      </c>
    </row>
    <row r="58" spans="1:10" x14ac:dyDescent="0.25">
      <c r="A58" t="s">
        <v>3157</v>
      </c>
      <c r="B58" s="17" t="s">
        <v>3173</v>
      </c>
      <c r="C58" s="66" t="s">
        <v>3411</v>
      </c>
      <c r="D58" s="17" t="s">
        <v>3174</v>
      </c>
      <c r="E58" s="17" t="s">
        <v>3175</v>
      </c>
      <c r="F58" s="213"/>
      <c r="G58" s="213"/>
      <c r="H58" s="17">
        <v>4</v>
      </c>
      <c r="I58" s="17">
        <v>102</v>
      </c>
      <c r="J58" s="17">
        <v>1460</v>
      </c>
    </row>
    <row r="59" spans="1:10" x14ac:dyDescent="0.25">
      <c r="A59" t="s">
        <v>3176</v>
      </c>
      <c r="B59" s="17" t="s">
        <v>3177</v>
      </c>
      <c r="C59" s="66" t="e">
        <v>#N/A</v>
      </c>
      <c r="D59" s="17" t="s">
        <v>3178</v>
      </c>
      <c r="E59" s="17" t="s">
        <v>3179</v>
      </c>
      <c r="F59" s="213"/>
      <c r="G59" s="213"/>
      <c r="H59" s="17"/>
      <c r="I59" s="17"/>
      <c r="J59" s="17"/>
    </row>
    <row r="60" spans="1:10" x14ac:dyDescent="0.25">
      <c r="A60" t="s">
        <v>3176</v>
      </c>
      <c r="B60" s="17" t="s">
        <v>3180</v>
      </c>
      <c r="C60" s="66" t="e">
        <v>#N/A</v>
      </c>
      <c r="D60" s="17" t="s">
        <v>3181</v>
      </c>
      <c r="E60" s="17" t="s">
        <v>3182</v>
      </c>
      <c r="F60" s="213"/>
      <c r="G60" s="213"/>
      <c r="H60" s="17"/>
      <c r="I60" s="17"/>
      <c r="J60" s="17"/>
    </row>
    <row r="61" spans="1:10" x14ac:dyDescent="0.25">
      <c r="A61" t="s">
        <v>3176</v>
      </c>
      <c r="B61" s="17" t="s">
        <v>3183</v>
      </c>
      <c r="C61" s="66" t="s">
        <v>3412</v>
      </c>
      <c r="D61" s="17" t="s">
        <v>3181</v>
      </c>
      <c r="E61" s="17" t="s">
        <v>3182</v>
      </c>
      <c r="F61" s="213"/>
      <c r="G61" s="213"/>
      <c r="H61" s="17">
        <v>29</v>
      </c>
      <c r="I61" s="17">
        <v>505</v>
      </c>
      <c r="J61" s="17">
        <v>6802</v>
      </c>
    </row>
    <row r="62" spans="1:10" x14ac:dyDescent="0.25">
      <c r="A62" t="s">
        <v>3176</v>
      </c>
      <c r="B62" s="17" t="s">
        <v>3184</v>
      </c>
      <c r="C62" s="66" t="e">
        <v>#N/A</v>
      </c>
      <c r="D62" s="17" t="s">
        <v>3185</v>
      </c>
      <c r="E62" s="17" t="s">
        <v>3186</v>
      </c>
      <c r="F62" s="213"/>
      <c r="G62" s="213"/>
      <c r="H62" s="17"/>
      <c r="I62" s="17"/>
      <c r="J62" s="17"/>
    </row>
    <row r="63" spans="1:10" x14ac:dyDescent="0.25">
      <c r="A63" t="s">
        <v>3176</v>
      </c>
      <c r="B63" s="17" t="s">
        <v>3187</v>
      </c>
      <c r="C63" s="66" t="s">
        <v>3413</v>
      </c>
      <c r="D63" s="17" t="s">
        <v>3178</v>
      </c>
      <c r="E63" s="17" t="s">
        <v>3179</v>
      </c>
      <c r="F63" s="213"/>
      <c r="G63" s="213"/>
      <c r="H63" s="17">
        <v>44</v>
      </c>
      <c r="I63" s="17">
        <v>706</v>
      </c>
      <c r="J63" s="17">
        <v>9385</v>
      </c>
    </row>
    <row r="64" spans="1:10" x14ac:dyDescent="0.25">
      <c r="A64" t="s">
        <v>3176</v>
      </c>
      <c r="B64" s="17" t="s">
        <v>3188</v>
      </c>
      <c r="C64" s="66" t="s">
        <v>3189</v>
      </c>
      <c r="D64" s="17" t="s">
        <v>3189</v>
      </c>
      <c r="E64" s="17" t="s">
        <v>3190</v>
      </c>
      <c r="F64" s="213"/>
      <c r="G64" s="213"/>
      <c r="H64" s="17">
        <v>1</v>
      </c>
      <c r="I64" s="17">
        <v>9</v>
      </c>
      <c r="J64" s="17">
        <v>137</v>
      </c>
    </row>
    <row r="65" spans="1:10" x14ac:dyDescent="0.25">
      <c r="A65" t="s">
        <v>3176</v>
      </c>
      <c r="B65" s="17" t="s">
        <v>3191</v>
      </c>
      <c r="C65" s="66" t="s">
        <v>3413</v>
      </c>
      <c r="D65" s="17" t="s">
        <v>3178</v>
      </c>
      <c r="E65" s="17" t="s">
        <v>3179</v>
      </c>
      <c r="F65" s="213"/>
      <c r="G65" s="213"/>
      <c r="H65" s="17">
        <v>1</v>
      </c>
      <c r="I65" s="17">
        <v>2</v>
      </c>
      <c r="J65" s="17">
        <v>16</v>
      </c>
    </row>
    <row r="66" spans="1:10" x14ac:dyDescent="0.25">
      <c r="A66" t="s">
        <v>3176</v>
      </c>
      <c r="B66" s="17" t="s">
        <v>3192</v>
      </c>
      <c r="C66" s="66" t="s">
        <v>3413</v>
      </c>
      <c r="D66" s="17" t="s">
        <v>3193</v>
      </c>
      <c r="E66" s="17" t="s">
        <v>3194</v>
      </c>
      <c r="F66" s="213"/>
      <c r="G66" s="213"/>
      <c r="H66" s="17">
        <v>32</v>
      </c>
      <c r="I66" s="17">
        <v>401</v>
      </c>
      <c r="J66" s="17">
        <v>5225</v>
      </c>
    </row>
    <row r="67" spans="1:10" x14ac:dyDescent="0.25">
      <c r="A67" t="s">
        <v>3176</v>
      </c>
      <c r="B67" s="17" t="s">
        <v>3195</v>
      </c>
      <c r="C67" s="66" t="s">
        <v>3413</v>
      </c>
      <c r="D67" s="17" t="s">
        <v>3178</v>
      </c>
      <c r="E67" s="17" t="s">
        <v>3179</v>
      </c>
      <c r="F67" s="213"/>
      <c r="G67" s="213"/>
      <c r="H67" s="17">
        <v>1</v>
      </c>
      <c r="I67" s="17">
        <v>19</v>
      </c>
      <c r="J67" s="17">
        <v>251</v>
      </c>
    </row>
    <row r="68" spans="1:10" x14ac:dyDescent="0.25">
      <c r="A68" t="s">
        <v>3176</v>
      </c>
      <c r="B68" s="17" t="s">
        <v>3196</v>
      </c>
      <c r="C68" s="66" t="s">
        <v>3414</v>
      </c>
      <c r="D68" s="17" t="s">
        <v>3197</v>
      </c>
      <c r="E68" s="17" t="s">
        <v>3198</v>
      </c>
      <c r="F68" s="213"/>
      <c r="G68" s="213"/>
      <c r="H68" s="17">
        <v>1</v>
      </c>
      <c r="I68" s="17">
        <v>12</v>
      </c>
      <c r="J68" s="17">
        <v>121</v>
      </c>
    </row>
    <row r="69" spans="1:10" x14ac:dyDescent="0.25">
      <c r="A69" t="s">
        <v>3176</v>
      </c>
      <c r="B69" s="17" t="s">
        <v>3199</v>
      </c>
      <c r="C69" s="66" t="s">
        <v>3414</v>
      </c>
      <c r="D69" s="17" t="s">
        <v>3197</v>
      </c>
      <c r="E69" s="17" t="s">
        <v>3198</v>
      </c>
      <c r="F69" s="213"/>
      <c r="G69" s="213"/>
      <c r="H69" s="17">
        <v>31</v>
      </c>
      <c r="I69" s="17">
        <v>239</v>
      </c>
      <c r="J69" s="17">
        <v>2473</v>
      </c>
    </row>
    <row r="70" spans="1:10" x14ac:dyDescent="0.25">
      <c r="A70" t="s">
        <v>3176</v>
      </c>
      <c r="B70" s="17" t="s">
        <v>3200</v>
      </c>
      <c r="C70" s="66" t="e">
        <v>#N/A</v>
      </c>
      <c r="D70" s="17" t="s">
        <v>3197</v>
      </c>
      <c r="E70" s="17" t="s">
        <v>3198</v>
      </c>
      <c r="F70" s="213"/>
      <c r="G70" s="213"/>
      <c r="H70" s="17"/>
      <c r="I70" s="17"/>
      <c r="J70" s="17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zoomScale="70" zoomScaleNormal="70" workbookViewId="0">
      <pane ySplit="1" topLeftCell="A2" activePane="bottomLeft" state="frozen"/>
      <selection activeCell="E1" sqref="E1"/>
      <selection pane="bottomLeft" activeCell="G48" sqref="G48"/>
    </sheetView>
  </sheetViews>
  <sheetFormatPr defaultRowHeight="15" x14ac:dyDescent="0.25"/>
  <cols>
    <col min="1" max="1" width="25.140625" style="66" customWidth="1"/>
    <col min="2" max="3" width="13.7109375" style="66" customWidth="1"/>
    <col min="4" max="4" width="26.140625" style="66" customWidth="1"/>
    <col min="5" max="5" width="24.85546875" style="66" customWidth="1"/>
    <col min="6" max="6" width="18.7109375" style="66" customWidth="1"/>
    <col min="7" max="7" width="15.28515625" style="66" customWidth="1"/>
    <col min="8" max="8" width="29.7109375" style="8" customWidth="1"/>
    <col min="9" max="10" width="13.7109375" style="66" customWidth="1"/>
    <col min="11" max="11" width="21" style="66" customWidth="1"/>
    <col min="12" max="12" width="11.5703125" style="66" customWidth="1"/>
    <col min="13" max="13" width="17.28515625" style="66" customWidth="1"/>
  </cols>
  <sheetData>
    <row r="1" spans="1:13" ht="15" customHeight="1" thickBot="1" x14ac:dyDescent="0.3">
      <c r="A1" s="1" t="s">
        <v>3201</v>
      </c>
      <c r="B1" s="1" t="s">
        <v>3202</v>
      </c>
      <c r="C1" s="1" t="s">
        <v>3203</v>
      </c>
      <c r="D1" s="1" t="s">
        <v>3204</v>
      </c>
      <c r="E1" s="1" t="s">
        <v>3205</v>
      </c>
      <c r="F1" s="1" t="s">
        <v>3206</v>
      </c>
      <c r="G1" s="1" t="s">
        <v>3207</v>
      </c>
      <c r="H1" s="1" t="s">
        <v>3208</v>
      </c>
      <c r="I1" s="1" t="s">
        <v>3209</v>
      </c>
      <c r="J1" s="1" t="s">
        <v>3210</v>
      </c>
      <c r="K1" s="1" t="s">
        <v>3211</v>
      </c>
      <c r="L1" s="1" t="s">
        <v>3043</v>
      </c>
      <c r="M1" s="1" t="s">
        <v>3044</v>
      </c>
    </row>
    <row r="2" spans="1:13" x14ac:dyDescent="0.25">
      <c r="A2" t="s">
        <v>3123</v>
      </c>
      <c r="B2">
        <f>VLOOKUP(A2,olt_db!$B$2:$J$70,5,0)</f>
        <v>-3.7887900000000001</v>
      </c>
      <c r="C2">
        <f>VLOOKUP(A2,olt_db!$B$2:$J$70,6,0)</f>
        <v>103.524</v>
      </c>
      <c r="D2" t="s">
        <v>3212</v>
      </c>
      <c r="E2" t="str">
        <f t="shared" ref="E2:E33" si="0">"OLT-" &amp; MID(D2, 12, 8) &amp; "-FDT-" &amp; RIGHT(D2, 3)</f>
        <v>OLT-70188104-FDT-011</v>
      </c>
      <c r="F2" t="str">
        <f t="shared" ref="F2:F33" si="1">LEFT(E2, 12)</f>
        <v>OLT-70188104</v>
      </c>
      <c r="G2" t="str">
        <f t="shared" ref="G2:G33" si="2">"FDT-" &amp; RIGHT(E2, 3)</f>
        <v>FDT-011</v>
      </c>
      <c r="H2" s="3" t="str">
        <f>LOOKUP(A2, olt_db!$B:$B, olt_db!$D:$D)</f>
        <v>TBG-BATANGHARI BENGKULU</v>
      </c>
      <c r="I2">
        <v>-3.8056030000000001</v>
      </c>
      <c r="J2">
        <v>103.51651099999999</v>
      </c>
      <c r="K2" s="2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25">
      <c r="A3" t="s">
        <v>3123</v>
      </c>
      <c r="B3">
        <f>VLOOKUP(A3,olt_db!$B$2:$J$70,5,0)</f>
        <v>-3.7887900000000001</v>
      </c>
      <c r="C3">
        <f>VLOOKUP(A3,olt_db!$B$2:$J$70,6,0)</f>
        <v>103.524</v>
      </c>
      <c r="D3" t="s">
        <v>3213</v>
      </c>
      <c r="E3" t="str">
        <f t="shared" si="0"/>
        <v>OLT-70188104-FDT-019</v>
      </c>
      <c r="F3" t="str">
        <f t="shared" si="1"/>
        <v>OLT-70188104</v>
      </c>
      <c r="G3" t="str">
        <f t="shared" si="2"/>
        <v>FDT-019</v>
      </c>
      <c r="H3" s="3" t="str">
        <f>LOOKUP(A3, olt_db!$B:$B, olt_db!$D:$D)</f>
        <v>TBG-BATANGHARI BENGKULU</v>
      </c>
      <c r="I3">
        <v>-3.7633909999999999</v>
      </c>
      <c r="J3">
        <v>103.567243</v>
      </c>
      <c r="K3" s="2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25">
      <c r="A4" t="s">
        <v>3123</v>
      </c>
      <c r="B4">
        <f>VLOOKUP(A4,olt_db!$B$2:$J$70,5,0)</f>
        <v>-3.7887900000000001</v>
      </c>
      <c r="C4">
        <f>VLOOKUP(A4,olt_db!$B$2:$J$70,6,0)</f>
        <v>103.524</v>
      </c>
      <c r="D4" t="s">
        <v>3214</v>
      </c>
      <c r="E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3" t="str">
        <f>LOOKUP(A4, olt_db!$B:$B, olt_db!$D:$D)</f>
        <v>TBG-BATANGHARI BENGKULU</v>
      </c>
      <c r="I4">
        <v>-3.7906059999999999</v>
      </c>
      <c r="J4">
        <v>103.52640700000001</v>
      </c>
      <c r="K4" s="2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25">
      <c r="A5" t="s">
        <v>3123</v>
      </c>
      <c r="B5">
        <f>VLOOKUP(A5,olt_db!$B$2:$J$70,5,0)</f>
        <v>-3.7887900000000001</v>
      </c>
      <c r="C5">
        <f>VLOOKUP(A5,olt_db!$B$2:$J$70,6,0)</f>
        <v>103.524</v>
      </c>
      <c r="D5" t="s">
        <v>3215</v>
      </c>
      <c r="E5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3" t="str">
        <f>LOOKUP(A5, olt_db!$B:$B, olt_db!$D:$D)</f>
        <v>TBG-BATANGHARI BENGKULU</v>
      </c>
      <c r="I5">
        <v>-3.779995</v>
      </c>
      <c r="J5">
        <v>103.520044</v>
      </c>
      <c r="K5" s="2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25">
      <c r="A6" t="s">
        <v>3123</v>
      </c>
      <c r="B6">
        <f>VLOOKUP(A6,olt_db!$B$2:$J$70,5,0)</f>
        <v>-3.7887900000000001</v>
      </c>
      <c r="C6">
        <f>VLOOKUP(A6,olt_db!$B$2:$J$70,6,0)</f>
        <v>103.524</v>
      </c>
      <c r="D6" t="s">
        <v>3216</v>
      </c>
      <c r="E6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3" t="str">
        <f>LOOKUP(A6, olt_db!$B:$B, olt_db!$D:$D)</f>
        <v>TBG-BATANGHARI BENGKULU</v>
      </c>
      <c r="I6">
        <v>-3.785704</v>
      </c>
      <c r="J6">
        <v>103.531728</v>
      </c>
      <c r="K6" s="2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25">
      <c r="A7" t="s">
        <v>3123</v>
      </c>
      <c r="B7">
        <f>VLOOKUP(A7,olt_db!$B$2:$J$70,5,0)</f>
        <v>-3.7887900000000001</v>
      </c>
      <c r="C7">
        <f>VLOOKUP(A7,olt_db!$B$2:$J$70,6,0)</f>
        <v>103.524</v>
      </c>
      <c r="D7" t="s">
        <v>3217</v>
      </c>
      <c r="E7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3" t="str">
        <f>LOOKUP(A7, olt_db!$B:$B, olt_db!$D:$D)</f>
        <v>TBG-BATANGHARI BENGKULU</v>
      </c>
      <c r="I7">
        <v>-3.78565</v>
      </c>
      <c r="J7">
        <v>103.53377399999999</v>
      </c>
      <c r="K7" s="2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25">
      <c r="A8" t="s">
        <v>3123</v>
      </c>
      <c r="B8">
        <f>VLOOKUP(A8,olt_db!$B$2:$J$70,5,0)</f>
        <v>-3.7887900000000001</v>
      </c>
      <c r="C8">
        <f>VLOOKUP(A8,olt_db!$B$2:$J$70,6,0)</f>
        <v>103.524</v>
      </c>
      <c r="D8" t="s">
        <v>3218</v>
      </c>
      <c r="E8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3" t="str">
        <f>LOOKUP(A8, olt_db!$B:$B, olt_db!$D:$D)</f>
        <v>TBG-BATANGHARI BENGKULU</v>
      </c>
      <c r="I8">
        <v>-3.781256</v>
      </c>
      <c r="J8">
        <v>103.522809</v>
      </c>
      <c r="K8" s="2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25">
      <c r="A9" t="s">
        <v>3123</v>
      </c>
      <c r="B9">
        <f>VLOOKUP(A9,olt_db!$B$2:$J$70,5,0)</f>
        <v>-3.7887900000000001</v>
      </c>
      <c r="C9">
        <f>VLOOKUP(A9,olt_db!$B$2:$J$70,6,0)</f>
        <v>103.524</v>
      </c>
      <c r="D9" t="s">
        <v>3219</v>
      </c>
      <c r="E9" t="str">
        <f t="shared" si="0"/>
        <v>OLT-70188104-FDT-055</v>
      </c>
      <c r="F9" t="str">
        <f t="shared" si="1"/>
        <v>OLT-70188104</v>
      </c>
      <c r="G9" t="str">
        <f t="shared" si="2"/>
        <v>FDT-055</v>
      </c>
      <c r="H9" s="3" t="str">
        <f>LOOKUP(A9, olt_db!$B:$B, olt_db!$D:$D)</f>
        <v>TBG-BATANGHARI BENGKULU</v>
      </c>
      <c r="I9">
        <v>-3.7970929999999998</v>
      </c>
      <c r="J9">
        <v>103.516912</v>
      </c>
      <c r="K9" s="2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25">
      <c r="A10" t="s">
        <v>3123</v>
      </c>
      <c r="B10">
        <f>VLOOKUP(A10,olt_db!$B$2:$J$70,5,0)</f>
        <v>-3.7887900000000001</v>
      </c>
      <c r="C10">
        <f>VLOOKUP(A10,olt_db!$B$2:$J$70,6,0)</f>
        <v>103.524</v>
      </c>
      <c r="D10" t="s">
        <v>3220</v>
      </c>
      <c r="E10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3" t="str">
        <f>LOOKUP(A10, olt_db!$B:$B, olt_db!$D:$D)</f>
        <v>TBG-BATANGHARI BENGKULU</v>
      </c>
      <c r="I10">
        <v>-3.7788379999999999</v>
      </c>
      <c r="J10">
        <v>103.528173</v>
      </c>
      <c r="K10" s="2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25">
      <c r="A11" t="s">
        <v>3123</v>
      </c>
      <c r="B11">
        <f>VLOOKUP(A11,olt_db!$B$2:$J$70,5,0)</f>
        <v>-3.7887900000000001</v>
      </c>
      <c r="C11">
        <f>VLOOKUP(A11,olt_db!$B$2:$J$70,6,0)</f>
        <v>103.524</v>
      </c>
      <c r="D11" t="s">
        <v>3221</v>
      </c>
      <c r="E11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3" t="str">
        <f>LOOKUP(A11, olt_db!$B:$B, olt_db!$D:$D)</f>
        <v>TBG-BATANGHARI BENGKULU</v>
      </c>
      <c r="I11">
        <v>-3.779979</v>
      </c>
      <c r="J11">
        <v>103.53104399999999</v>
      </c>
      <c r="K11" s="2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25">
      <c r="A12" t="s">
        <v>3123</v>
      </c>
      <c r="B12">
        <f>VLOOKUP(A12,olt_db!$B$2:$J$70,5,0)</f>
        <v>-3.7887900000000001</v>
      </c>
      <c r="C12">
        <f>VLOOKUP(A12,olt_db!$B$2:$J$70,6,0)</f>
        <v>103.524</v>
      </c>
      <c r="D12" t="s">
        <v>3222</v>
      </c>
      <c r="E12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3" t="str">
        <f>LOOKUP(A12, olt_db!$B:$B, olt_db!$D:$D)</f>
        <v>TBG-BATANGHARI BENGKULU</v>
      </c>
      <c r="I12">
        <v>-3.788259</v>
      </c>
      <c r="J12">
        <v>103.530162</v>
      </c>
      <c r="K12" s="2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25">
      <c r="A13" t="s">
        <v>3123</v>
      </c>
      <c r="B13">
        <f>VLOOKUP(A13,olt_db!$B$2:$J$70,5,0)</f>
        <v>-3.7887900000000001</v>
      </c>
      <c r="C13">
        <f>VLOOKUP(A13,olt_db!$B$2:$J$70,6,0)</f>
        <v>103.524</v>
      </c>
      <c r="D13" t="s">
        <v>3223</v>
      </c>
      <c r="E13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3" t="str">
        <f>LOOKUP(A13, olt_db!$B:$B, olt_db!$D:$D)</f>
        <v>TBG-BATANGHARI BENGKULU</v>
      </c>
      <c r="I13">
        <v>-3.8024360000000001</v>
      </c>
      <c r="J13">
        <v>103.525235</v>
      </c>
      <c r="K13" s="2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25">
      <c r="A14" t="s">
        <v>3123</v>
      </c>
      <c r="B14">
        <f>VLOOKUP(A14,olt_db!$B$2:$J$70,5,0)</f>
        <v>-3.7887900000000001</v>
      </c>
      <c r="C14">
        <f>VLOOKUP(A14,olt_db!$B$2:$J$70,6,0)</f>
        <v>103.524</v>
      </c>
      <c r="D14" t="s">
        <v>3224</v>
      </c>
      <c r="E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3" t="str">
        <f>LOOKUP(A14, olt_db!$B:$B, olt_db!$D:$D)</f>
        <v>TBG-BATANGHARI BENGKULU</v>
      </c>
      <c r="I14">
        <v>-3.8079260000000001</v>
      </c>
      <c r="J14">
        <v>103.54025</v>
      </c>
      <c r="K14" s="2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25">
      <c r="A15" t="s">
        <v>3123</v>
      </c>
      <c r="B15">
        <f>VLOOKUP(A15,olt_db!$B$2:$J$70,5,0)</f>
        <v>-3.7887900000000001</v>
      </c>
      <c r="C15">
        <f>VLOOKUP(A15,olt_db!$B$2:$J$70,6,0)</f>
        <v>103.524</v>
      </c>
      <c r="D15" t="s">
        <v>3225</v>
      </c>
      <c r="E15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3" t="str">
        <f>LOOKUP(A15, olt_db!$B:$B, olt_db!$D:$D)</f>
        <v>TBG-BATANGHARI BENGKULU</v>
      </c>
      <c r="I15">
        <v>-3.785066</v>
      </c>
      <c r="J15">
        <v>103.539338</v>
      </c>
      <c r="K15" s="2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25">
      <c r="A16" t="s">
        <v>3123</v>
      </c>
      <c r="B16">
        <f>VLOOKUP(A16,olt_db!$B$2:$J$70,5,0)</f>
        <v>-3.7887900000000001</v>
      </c>
      <c r="C16">
        <f>VLOOKUP(A16,olt_db!$B$2:$J$70,6,0)</f>
        <v>103.524</v>
      </c>
      <c r="D16" t="s">
        <v>3226</v>
      </c>
      <c r="E16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3" t="str">
        <f>LOOKUP(A16, olt_db!$B:$B, olt_db!$D:$D)</f>
        <v>TBG-BATANGHARI BENGKULU</v>
      </c>
      <c r="I16">
        <v>-3.8014359999999998</v>
      </c>
      <c r="J16">
        <v>103.52484</v>
      </c>
      <c r="K16" s="2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25">
      <c r="A17" t="s">
        <v>3123</v>
      </c>
      <c r="B17">
        <f>VLOOKUP(A17,olt_db!$B$2:$J$70,5,0)</f>
        <v>-3.7887900000000001</v>
      </c>
      <c r="C17">
        <f>VLOOKUP(A17,olt_db!$B$2:$J$70,6,0)</f>
        <v>103.524</v>
      </c>
      <c r="D17" t="s">
        <v>3227</v>
      </c>
      <c r="E17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3" t="str">
        <f>LOOKUP(A17, olt_db!$B:$B, olt_db!$D:$D)</f>
        <v>TBG-BATANGHARI BENGKULU</v>
      </c>
      <c r="I17">
        <v>-3.802308</v>
      </c>
      <c r="J17">
        <v>103.523061</v>
      </c>
      <c r="K17" s="2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25">
      <c r="A18" t="s">
        <v>3123</v>
      </c>
      <c r="B18">
        <f>VLOOKUP(A18,olt_db!$B$2:$J$70,5,0)</f>
        <v>-3.7887900000000001</v>
      </c>
      <c r="C18">
        <f>VLOOKUP(A18,olt_db!$B$2:$J$70,6,0)</f>
        <v>103.524</v>
      </c>
      <c r="D18" t="s">
        <v>3228</v>
      </c>
      <c r="E18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3" t="str">
        <f>LOOKUP(A18, olt_db!$B:$B, olt_db!$D:$D)</f>
        <v>TBG-BATANGHARI BENGKULU</v>
      </c>
      <c r="I18">
        <v>-3.7985890000000002</v>
      </c>
      <c r="J18">
        <v>103.524563</v>
      </c>
      <c r="K18" s="2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25">
      <c r="A19" t="s">
        <v>3123</v>
      </c>
      <c r="B19">
        <f>VLOOKUP(A19,olt_db!$B$2:$J$70,5,0)</f>
        <v>-3.7887900000000001</v>
      </c>
      <c r="C19">
        <f>VLOOKUP(A19,olt_db!$B$2:$J$70,6,0)</f>
        <v>103.524</v>
      </c>
      <c r="D19" t="s">
        <v>3229</v>
      </c>
      <c r="E19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3" t="str">
        <f>LOOKUP(A19, olt_db!$B:$B, olt_db!$D:$D)</f>
        <v>TBG-BATANGHARI BENGKULU</v>
      </c>
      <c r="I19">
        <v>-3.8120379999999998</v>
      </c>
      <c r="J19">
        <v>103.54368700000001</v>
      </c>
      <c r="K19" s="2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25">
      <c r="A20" t="s">
        <v>3123</v>
      </c>
      <c r="B20">
        <f>VLOOKUP(A20,olt_db!$B$2:$J$70,5,0)</f>
        <v>-3.7887900000000001</v>
      </c>
      <c r="C20">
        <f>VLOOKUP(A20,olt_db!$B$2:$J$70,6,0)</f>
        <v>103.524</v>
      </c>
      <c r="D20" t="s">
        <v>3230</v>
      </c>
      <c r="E20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3" t="str">
        <f>LOOKUP(A20, olt_db!$B:$B, olt_db!$D:$D)</f>
        <v>TBG-BATANGHARI BENGKULU</v>
      </c>
      <c r="I20">
        <v>-3.7738130000000001</v>
      </c>
      <c r="J20">
        <v>103.53494999999999</v>
      </c>
      <c r="K20" s="2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25">
      <c r="A21" t="s">
        <v>3123</v>
      </c>
      <c r="B21">
        <f>VLOOKUP(A21,olt_db!$B$2:$J$70,5,0)</f>
        <v>-3.7887900000000001</v>
      </c>
      <c r="C21">
        <f>VLOOKUP(A21,olt_db!$B$2:$J$70,6,0)</f>
        <v>103.524</v>
      </c>
      <c r="D21" t="s">
        <v>3231</v>
      </c>
      <c r="E21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3" t="str">
        <f>LOOKUP(A21, olt_db!$B:$B, olt_db!$D:$D)</f>
        <v>TBG-BATANGHARI BENGKULU</v>
      </c>
      <c r="I21">
        <v>-3.7854909999999999</v>
      </c>
      <c r="J21">
        <v>103.536524</v>
      </c>
      <c r="K21" s="2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25">
      <c r="A22" t="s">
        <v>3123</v>
      </c>
      <c r="B22">
        <f>VLOOKUP(A22,olt_db!$B$2:$J$70,5,0)</f>
        <v>-3.7887900000000001</v>
      </c>
      <c r="C22">
        <f>VLOOKUP(A22,olt_db!$B$2:$J$70,6,0)</f>
        <v>103.524</v>
      </c>
      <c r="D22" t="s">
        <v>3232</v>
      </c>
      <c r="E22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3" t="str">
        <f>LOOKUP(A22, olt_db!$B:$B, olt_db!$D:$D)</f>
        <v>TBG-BATANGHARI BENGKULU</v>
      </c>
      <c r="I22">
        <v>-3.789704</v>
      </c>
      <c r="J22">
        <v>103.538718</v>
      </c>
      <c r="K22" s="2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25">
      <c r="A23" t="s">
        <v>3123</v>
      </c>
      <c r="B23">
        <f>VLOOKUP(A23,olt_db!$B$2:$J$70,5,0)</f>
        <v>-3.7887900000000001</v>
      </c>
      <c r="C23">
        <f>VLOOKUP(A23,olt_db!$B$2:$J$70,6,0)</f>
        <v>103.524</v>
      </c>
      <c r="D23" t="s">
        <v>3233</v>
      </c>
      <c r="E23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3" t="str">
        <f>LOOKUP(A23, olt_db!$B:$B, olt_db!$D:$D)</f>
        <v>TBG-BATANGHARI BENGKULU</v>
      </c>
      <c r="I23">
        <v>-3.7904629999999999</v>
      </c>
      <c r="J23">
        <v>103.529854</v>
      </c>
      <c r="K23" s="2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25">
      <c r="A24" t="s">
        <v>3123</v>
      </c>
      <c r="B24">
        <f>VLOOKUP(A24,olt_db!$B$2:$J$70,5,0)</f>
        <v>-3.7887900000000001</v>
      </c>
      <c r="C24">
        <f>VLOOKUP(A24,olt_db!$B$2:$J$70,6,0)</f>
        <v>103.524</v>
      </c>
      <c r="D24" t="s">
        <v>3234</v>
      </c>
      <c r="E2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3" t="str">
        <f>LOOKUP(A24, olt_db!$B:$B, olt_db!$D:$D)</f>
        <v>TBG-BATANGHARI BENGKULU</v>
      </c>
      <c r="I24">
        <v>-3.7928109999999999</v>
      </c>
      <c r="J24">
        <v>103.528407</v>
      </c>
      <c r="K24" s="2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25">
      <c r="A25" t="s">
        <v>3123</v>
      </c>
      <c r="B25">
        <f>VLOOKUP(A25,olt_db!$B$2:$J$70,5,0)</f>
        <v>-3.7887900000000001</v>
      </c>
      <c r="C25">
        <f>VLOOKUP(A25,olt_db!$B$2:$J$70,6,0)</f>
        <v>103.524</v>
      </c>
      <c r="D25" t="s">
        <v>3235</v>
      </c>
      <c r="E25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3" t="str">
        <f>LOOKUP(A25, olt_db!$B:$B, olt_db!$D:$D)</f>
        <v>TBG-BATANGHARI BENGKULU</v>
      </c>
      <c r="I25">
        <v>-3.7868590000000002</v>
      </c>
      <c r="J25">
        <v>103.524283</v>
      </c>
      <c r="K25" s="2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25">
      <c r="A26" t="s">
        <v>3123</v>
      </c>
      <c r="B26">
        <f>VLOOKUP(A26,olt_db!$B$2:$J$70,5,0)</f>
        <v>-3.7887900000000001</v>
      </c>
      <c r="C26">
        <f>VLOOKUP(A26,olt_db!$B$2:$J$70,6,0)</f>
        <v>103.524</v>
      </c>
      <c r="D26" t="s">
        <v>3236</v>
      </c>
      <c r="E26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3" t="str">
        <f>LOOKUP(A26, olt_db!$B:$B, olt_db!$D:$D)</f>
        <v>TBG-BATANGHARI BENGKULU</v>
      </c>
      <c r="I26">
        <v>-3.7829899999999999</v>
      </c>
      <c r="J26">
        <v>103.536192</v>
      </c>
      <c r="K26" s="2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25">
      <c r="A27" t="s">
        <v>3126</v>
      </c>
      <c r="B27">
        <f>VLOOKUP(A27,olt_db!$B$2:$J$70,5,0)</f>
        <v>-3.77841</v>
      </c>
      <c r="C27">
        <f>VLOOKUP(A27,olt_db!$B$2:$J$70,6,0)</f>
        <v>103.553</v>
      </c>
      <c r="D27" t="s">
        <v>3237</v>
      </c>
      <c r="E27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3" t="str">
        <f>LOOKUP(A27, olt_db!$B:$B, olt_db!$D:$D)</f>
        <v>TBG-BATANGHARI BENGKULU</v>
      </c>
      <c r="I27">
        <v>-3.7759480000000001</v>
      </c>
      <c r="J27">
        <v>103.56151699999999</v>
      </c>
      <c r="K27" s="2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25">
      <c r="A28" t="s">
        <v>3126</v>
      </c>
      <c r="B28">
        <f>VLOOKUP(A28,olt_db!$B$2:$J$70,5,0)</f>
        <v>-3.77841</v>
      </c>
      <c r="C28">
        <f>VLOOKUP(A28,olt_db!$B$2:$J$70,6,0)</f>
        <v>103.553</v>
      </c>
      <c r="D28" t="s">
        <v>3238</v>
      </c>
      <c r="E28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3" t="str">
        <f>LOOKUP(A28, olt_db!$B:$B, olt_db!$D:$D)</f>
        <v>TBG-BATANGHARI BENGKULU</v>
      </c>
      <c r="I28">
        <v>-3.7633909999999999</v>
      </c>
      <c r="J28">
        <v>103.567243</v>
      </c>
      <c r="K28" s="2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25">
      <c r="A29" t="s">
        <v>3126</v>
      </c>
      <c r="B29">
        <f>VLOOKUP(A29,olt_db!$B$2:$J$70,5,0)</f>
        <v>-3.77841</v>
      </c>
      <c r="C29">
        <f>VLOOKUP(A29,olt_db!$B$2:$J$70,6,0)</f>
        <v>103.553</v>
      </c>
      <c r="D29" t="s">
        <v>3239</v>
      </c>
      <c r="E29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3" t="str">
        <f>LOOKUP(A29, olt_db!$B:$B, olt_db!$D:$D)</f>
        <v>TBG-BATANGHARI BENGKULU</v>
      </c>
      <c r="I29">
        <v>-3.7874080000000001</v>
      </c>
      <c r="J29">
        <v>103.54825099999999</v>
      </c>
      <c r="K29" s="2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25">
      <c r="A30" t="s">
        <v>3126</v>
      </c>
      <c r="B30">
        <f>VLOOKUP(A30,olt_db!$B$2:$J$70,5,0)</f>
        <v>-3.77841</v>
      </c>
      <c r="C30">
        <f>VLOOKUP(A30,olt_db!$B$2:$J$70,6,0)</f>
        <v>103.553</v>
      </c>
      <c r="D30" t="s">
        <v>3240</v>
      </c>
      <c r="E30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3" t="str">
        <f>LOOKUP(A30, olt_db!$B:$B, olt_db!$D:$D)</f>
        <v>TBG-BATANGHARI BENGKULU</v>
      </c>
      <c r="I30">
        <v>-3.783649</v>
      </c>
      <c r="J30">
        <v>103.55573200000001</v>
      </c>
      <c r="K30" s="2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25">
      <c r="A31" t="s">
        <v>3126</v>
      </c>
      <c r="B31">
        <f>VLOOKUP(A31,olt_db!$B$2:$J$70,5,0)</f>
        <v>-3.77841</v>
      </c>
      <c r="C31">
        <f>VLOOKUP(A31,olt_db!$B$2:$J$70,6,0)</f>
        <v>103.553</v>
      </c>
      <c r="D31" t="s">
        <v>3241</v>
      </c>
      <c r="E31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3" t="str">
        <f>LOOKUP(A31, olt_db!$B:$B, olt_db!$D:$D)</f>
        <v>TBG-BATANGHARI BENGKULU</v>
      </c>
      <c r="I31">
        <v>-3.7874020000000002</v>
      </c>
      <c r="J31">
        <v>103.544814</v>
      </c>
      <c r="K31" s="2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25">
      <c r="A32" t="s">
        <v>3126</v>
      </c>
      <c r="B32">
        <f>VLOOKUP(A32,olt_db!$B$2:$J$70,5,0)</f>
        <v>-3.77841</v>
      </c>
      <c r="C32">
        <f>VLOOKUP(A32,olt_db!$B$2:$J$70,6,0)</f>
        <v>103.553</v>
      </c>
      <c r="D32" t="s">
        <v>3242</v>
      </c>
      <c r="E32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3" t="str">
        <f>LOOKUP(A32, olt_db!$B:$B, olt_db!$D:$D)</f>
        <v>TBG-BATANGHARI BENGKULU</v>
      </c>
      <c r="I32">
        <v>-3.7724199999999999</v>
      </c>
      <c r="J32">
        <v>103.55647399999999</v>
      </c>
      <c r="K32" s="2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25">
      <c r="A33" t="s">
        <v>3126</v>
      </c>
      <c r="B33">
        <f>VLOOKUP(A33,olt_db!$B$2:$J$70,5,0)</f>
        <v>-3.77841</v>
      </c>
      <c r="C33">
        <f>VLOOKUP(A33,olt_db!$B$2:$J$70,6,0)</f>
        <v>103.553</v>
      </c>
      <c r="D33" t="s">
        <v>3243</v>
      </c>
      <c r="E33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3" t="str">
        <f>LOOKUP(A33, olt_db!$B:$B, olt_db!$D:$D)</f>
        <v>TBG-BATANGHARI BENGKULU</v>
      </c>
      <c r="I33">
        <v>-3.7761049999999998</v>
      </c>
      <c r="J33">
        <v>103.563667</v>
      </c>
      <c r="K33" s="2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25">
      <c r="A34" t="s">
        <v>3126</v>
      </c>
      <c r="B34">
        <f>VLOOKUP(A34,olt_db!$B$2:$J$70,5,0)</f>
        <v>-3.77841</v>
      </c>
      <c r="C34">
        <f>VLOOKUP(A34,olt_db!$B$2:$J$70,6,0)</f>
        <v>103.553</v>
      </c>
      <c r="D34" t="s">
        <v>3244</v>
      </c>
      <c r="E34" t="str">
        <f t="shared" ref="E34:E50" si="3">"OLT-" &amp; MID(D34, 12, 8) &amp; "-FDT-" &amp; RIGHT(D34, 3)</f>
        <v>OLT-70195104-FDT-095</v>
      </c>
      <c r="F34" t="str">
        <f t="shared" ref="F34:F50" si="4">LEFT(E34, 12)</f>
        <v>OLT-70195104</v>
      </c>
      <c r="G34" t="str">
        <f t="shared" ref="G34:G50" si="5">"FDT-" &amp; RIGHT(E34, 3)</f>
        <v>FDT-095</v>
      </c>
      <c r="H34" s="3" t="str">
        <f>LOOKUP(A34, olt_db!$B:$B, olt_db!$D:$D)</f>
        <v>TBG-BATANGHARI BENGKULU</v>
      </c>
      <c r="I34">
        <v>-3.7657210000000001</v>
      </c>
      <c r="J34">
        <v>103.568676</v>
      </c>
      <c r="K34" s="2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25">
      <c r="A35" t="s">
        <v>3126</v>
      </c>
      <c r="B35">
        <f>VLOOKUP(A35,olt_db!$B$2:$J$70,5,0)</f>
        <v>-3.77841</v>
      </c>
      <c r="C35">
        <f>VLOOKUP(A35,olt_db!$B$2:$J$70,6,0)</f>
        <v>103.553</v>
      </c>
      <c r="D35" t="s">
        <v>3245</v>
      </c>
      <c r="E35" t="str">
        <f t="shared" si="3"/>
        <v>OLT-70195104-FDT-098</v>
      </c>
      <c r="F35" t="str">
        <f t="shared" si="4"/>
        <v>OLT-70195104</v>
      </c>
      <c r="G35" t="str">
        <f t="shared" si="5"/>
        <v>FDT-098</v>
      </c>
      <c r="H35" s="3" t="str">
        <f>LOOKUP(A35, olt_db!$B:$B, olt_db!$D:$D)</f>
        <v>TBG-BATANGHARI BENGKULU</v>
      </c>
      <c r="I35">
        <v>-3.771169</v>
      </c>
      <c r="J35">
        <v>103.575564</v>
      </c>
      <c r="K35" s="2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25">
      <c r="A36" t="s">
        <v>3126</v>
      </c>
      <c r="B36">
        <f>VLOOKUP(A36,olt_db!$B$2:$J$70,5,0)</f>
        <v>-3.77841</v>
      </c>
      <c r="C36">
        <f>VLOOKUP(A36,olt_db!$B$2:$J$70,6,0)</f>
        <v>103.553</v>
      </c>
      <c r="D36" t="s">
        <v>3246</v>
      </c>
      <c r="E36" t="str">
        <f t="shared" si="3"/>
        <v>OLT-70195104-FDT-100</v>
      </c>
      <c r="F36" t="str">
        <f t="shared" si="4"/>
        <v>OLT-70195104</v>
      </c>
      <c r="G36" t="str">
        <f t="shared" si="5"/>
        <v>FDT-100</v>
      </c>
      <c r="H36" s="3" t="str">
        <f>LOOKUP(A36, olt_db!$B:$B, olt_db!$D:$D)</f>
        <v>TBG-BATANGHARI BENGKULU</v>
      </c>
      <c r="I36">
        <v>-3.7584819999999999</v>
      </c>
      <c r="J36">
        <v>103.564035</v>
      </c>
      <c r="K36" s="2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25">
      <c r="A37" t="s">
        <v>3126</v>
      </c>
      <c r="B37">
        <f>VLOOKUP(A37,olt_db!$B$2:$J$70,5,0)</f>
        <v>-3.77841</v>
      </c>
      <c r="C37">
        <f>VLOOKUP(A37,olt_db!$B$2:$J$70,6,0)</f>
        <v>103.553</v>
      </c>
      <c r="D37" t="s">
        <v>3247</v>
      </c>
      <c r="E37" t="str">
        <f t="shared" si="3"/>
        <v>OLT-70195104-FDT-104</v>
      </c>
      <c r="F37" t="str">
        <f t="shared" si="4"/>
        <v>OLT-70195104</v>
      </c>
      <c r="G37" t="str">
        <f t="shared" si="5"/>
        <v>FDT-104</v>
      </c>
      <c r="H37" s="3" t="str">
        <f>LOOKUP(A37, olt_db!$B:$B, olt_db!$D:$D)</f>
        <v>TBG-BATANGHARI BENGKULU</v>
      </c>
      <c r="I37">
        <v>-3.7761580000000001</v>
      </c>
      <c r="J37">
        <v>103.56358899999999</v>
      </c>
      <c r="K37" s="2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25">
      <c r="A38" t="s">
        <v>3126</v>
      </c>
      <c r="B38">
        <f>VLOOKUP(A38,olt_db!$B$2:$J$70,5,0)</f>
        <v>-3.77841</v>
      </c>
      <c r="C38">
        <f>VLOOKUP(A38,olt_db!$B$2:$J$70,6,0)</f>
        <v>103.553</v>
      </c>
      <c r="D38" t="s">
        <v>3248</v>
      </c>
      <c r="E38" t="str">
        <f t="shared" si="3"/>
        <v>OLT-70195104-FDT-105</v>
      </c>
      <c r="F38" t="str">
        <f t="shared" si="4"/>
        <v>OLT-70195104</v>
      </c>
      <c r="G38" t="str">
        <f t="shared" si="5"/>
        <v>FDT-105</v>
      </c>
      <c r="H38" s="3" t="str">
        <f>LOOKUP(A38, olt_db!$B:$B, olt_db!$D:$D)</f>
        <v>TBG-BATANGHARI BENGKULU</v>
      </c>
      <c r="I38">
        <v>-3.7659060000000002</v>
      </c>
      <c r="J38">
        <v>103.570835</v>
      </c>
      <c r="K38" s="2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25">
      <c r="A39" t="s">
        <v>3126</v>
      </c>
      <c r="B39">
        <f>VLOOKUP(A39,olt_db!$B$2:$J$70,5,0)</f>
        <v>-3.77841</v>
      </c>
      <c r="C39">
        <f>VLOOKUP(A39,olt_db!$B$2:$J$70,6,0)</f>
        <v>103.553</v>
      </c>
      <c r="D39" t="s">
        <v>3249</v>
      </c>
      <c r="E39" t="str">
        <f t="shared" si="3"/>
        <v>OLT-70195104-FDT-106</v>
      </c>
      <c r="F39" t="str">
        <f t="shared" si="4"/>
        <v>OLT-70195104</v>
      </c>
      <c r="G39" t="str">
        <f t="shared" si="5"/>
        <v>FDT-106</v>
      </c>
      <c r="H39" s="3" t="str">
        <f>LOOKUP(A39, olt_db!$B:$B, olt_db!$D:$D)</f>
        <v>TBG-BATANGHARI BENGKULU</v>
      </c>
      <c r="I39">
        <v>-3.7820939999999998</v>
      </c>
      <c r="J39">
        <v>103.562614</v>
      </c>
      <c r="K39" s="2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25">
      <c r="A40" t="s">
        <v>3126</v>
      </c>
      <c r="B40">
        <f>VLOOKUP(A40,olt_db!$B$2:$J$70,5,0)</f>
        <v>-3.77841</v>
      </c>
      <c r="C40">
        <f>VLOOKUP(A40,olt_db!$B$2:$J$70,6,0)</f>
        <v>103.553</v>
      </c>
      <c r="D40" t="s">
        <v>3250</v>
      </c>
      <c r="E40" t="str">
        <f t="shared" si="3"/>
        <v>OLT-70195104-FDT-013</v>
      </c>
      <c r="F40" t="str">
        <f t="shared" si="4"/>
        <v>OLT-70195104</v>
      </c>
      <c r="G40" t="str">
        <f t="shared" si="5"/>
        <v>FDT-013</v>
      </c>
      <c r="H40" s="3" t="str">
        <f>LOOKUP(A40, olt_db!$B:$B, olt_db!$D:$D)</f>
        <v>TBG-BATANGHARI BENGKULU</v>
      </c>
      <c r="I40">
        <v>-3.7747039999999998</v>
      </c>
      <c r="J40">
        <v>103.555176</v>
      </c>
      <c r="K40" s="2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25">
      <c r="A41" t="s">
        <v>3126</v>
      </c>
      <c r="B41">
        <f>VLOOKUP(A41,olt_db!$B$2:$J$70,5,0)</f>
        <v>-3.77841</v>
      </c>
      <c r="C41">
        <f>VLOOKUP(A41,olt_db!$B$2:$J$70,6,0)</f>
        <v>103.553</v>
      </c>
      <c r="D41" t="s">
        <v>3251</v>
      </c>
      <c r="E41" t="str">
        <f t="shared" si="3"/>
        <v>OLT-70195104-FDT-035</v>
      </c>
      <c r="F41" t="str">
        <f t="shared" si="4"/>
        <v>OLT-70195104</v>
      </c>
      <c r="G41" t="str">
        <f t="shared" si="5"/>
        <v>FDT-035</v>
      </c>
      <c r="H41" s="3" t="str">
        <f>LOOKUP(A41, olt_db!$B:$B, olt_db!$D:$D)</f>
        <v>TBG-BATANGHARI BENGKULU</v>
      </c>
      <c r="I41">
        <v>-3.7777129999999999</v>
      </c>
      <c r="J41">
        <v>103.54994000000001</v>
      </c>
      <c r="K41" s="2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25">
      <c r="A42" t="s">
        <v>3126</v>
      </c>
      <c r="B42">
        <f>VLOOKUP(A42,olt_db!$B$2:$J$70,5,0)</f>
        <v>-3.77841</v>
      </c>
      <c r="C42">
        <f>VLOOKUP(A42,olt_db!$B$2:$J$70,6,0)</f>
        <v>103.553</v>
      </c>
      <c r="D42" t="s">
        <v>3252</v>
      </c>
      <c r="E42" t="str">
        <f t="shared" si="3"/>
        <v>OLT-70195104-FDT-044</v>
      </c>
      <c r="F42" t="str">
        <f t="shared" si="4"/>
        <v>OLT-70195104</v>
      </c>
      <c r="G42" t="str">
        <f t="shared" si="5"/>
        <v>FDT-044</v>
      </c>
      <c r="H42" s="3" t="str">
        <f>LOOKUP(A42, olt_db!$B:$B, olt_db!$D:$D)</f>
        <v>TBG-BATANGHARI BENGKULU</v>
      </c>
      <c r="I42">
        <v>-3.7852440000000001</v>
      </c>
      <c r="J42">
        <v>103.563215</v>
      </c>
      <c r="K42" s="2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25">
      <c r="A43" t="s">
        <v>3126</v>
      </c>
      <c r="B43">
        <f>VLOOKUP(A43,olt_db!$B$2:$J$70,5,0)</f>
        <v>-3.77841</v>
      </c>
      <c r="C43">
        <f>VLOOKUP(A43,olt_db!$B$2:$J$70,6,0)</f>
        <v>103.553</v>
      </c>
      <c r="D43" t="s">
        <v>3253</v>
      </c>
      <c r="E43" t="str">
        <f t="shared" si="3"/>
        <v>OLT-70195104-FDT-048</v>
      </c>
      <c r="F43" t="str">
        <f t="shared" si="4"/>
        <v>OLT-70195104</v>
      </c>
      <c r="G43" t="str">
        <f t="shared" si="5"/>
        <v>FDT-048</v>
      </c>
      <c r="H43" s="3" t="str">
        <f>LOOKUP(A43, olt_db!$B:$B, olt_db!$D:$D)</f>
        <v>TBG-BATANGHARI BENGKULU</v>
      </c>
      <c r="I43">
        <v>-3.7816779999999999</v>
      </c>
      <c r="J43">
        <v>103.561504</v>
      </c>
      <c r="K43" s="2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25">
      <c r="A44" t="s">
        <v>9</v>
      </c>
      <c r="B44">
        <f>VLOOKUP(A44,olt_db!$B$2:$J$70,5,0)</f>
        <v>-3.8050505555999998</v>
      </c>
      <c r="C44">
        <f>VLOOKUP(A44,olt_db!$B$2:$J$70,6,0)</f>
        <v>103.5388288889</v>
      </c>
      <c r="D44" t="s">
        <v>3254</v>
      </c>
      <c r="E44" t="str">
        <f t="shared" si="3"/>
        <v>OLT-70195104-FDT-101</v>
      </c>
      <c r="F44" t="str">
        <f t="shared" si="4"/>
        <v>OLT-70195104</v>
      </c>
      <c r="G44" s="7" t="str">
        <f t="shared" si="5"/>
        <v>FDT-101</v>
      </c>
      <c r="H44" s="3" t="str">
        <f>LOOKUP(A44, olt_db!$B:$B, olt_db!$D:$D)</f>
        <v>TBG-BATANGHARI BENGKULU</v>
      </c>
      <c r="I44">
        <v>-3.815064</v>
      </c>
      <c r="J44">
        <v>103.546144</v>
      </c>
      <c r="K44" s="2">
        <f>ACOS(COS(RADIANS(90-olt_db!$F$3))*COS(RADIANS(90-I44))+SIN(RADIANS(90-olt_db!$F$3))*SIN(RADIANS(90-I44))*COS(RADIANS(olt_db!$G$3-J44)))*6371393</f>
        <v>11511114.654873962</v>
      </c>
      <c r="L44">
        <v>15</v>
      </c>
      <c r="M44">
        <v>158</v>
      </c>
    </row>
    <row r="45" spans="1:13" x14ac:dyDescent="0.25">
      <c r="A45" t="s">
        <v>9</v>
      </c>
      <c r="B45">
        <f>VLOOKUP(A45,olt_db!$B$2:$J$70,5,0)</f>
        <v>-3.8050505555999998</v>
      </c>
      <c r="C45">
        <f>VLOOKUP(A45,olt_db!$B$2:$J$70,6,0)</f>
        <v>103.5388288889</v>
      </c>
      <c r="D45" t="s">
        <v>3255</v>
      </c>
      <c r="E45" t="str">
        <f t="shared" si="3"/>
        <v>OLT-71192109-FDT-001</v>
      </c>
      <c r="F45" t="str">
        <f t="shared" si="4"/>
        <v>OLT-71192109</v>
      </c>
      <c r="G45" s="7" t="str">
        <f t="shared" si="5"/>
        <v>FDT-001</v>
      </c>
      <c r="H45" s="3" t="str">
        <f>LOOKUP(A45, olt_db!$B:$B, olt_db!$D:$D)</f>
        <v>TBG-BATANGHARI BENGKULU</v>
      </c>
      <c r="I45">
        <v>-3.816983</v>
      </c>
      <c r="J45">
        <v>103.52982299999999</v>
      </c>
      <c r="K45" s="2">
        <f>ACOS(COS(RADIANS(90-olt_db!$F$3))*COS(RADIANS(90-I45))+SIN(RADIANS(90-olt_db!$F$3))*SIN(RADIANS(90-I45))*COS(RADIANS(olt_db!$G$3-J45)))*6371393</f>
        <v>11509300.567716319</v>
      </c>
      <c r="L45">
        <v>7</v>
      </c>
      <c r="M45">
        <v>85</v>
      </c>
    </row>
    <row r="46" spans="1:13" x14ac:dyDescent="0.25">
      <c r="A46" t="s">
        <v>9</v>
      </c>
      <c r="B46">
        <f>VLOOKUP(A46,olt_db!$B$2:$J$70,5,0)</f>
        <v>-3.8050505555999998</v>
      </c>
      <c r="C46">
        <f>VLOOKUP(A46,olt_db!$B$2:$J$70,6,0)</f>
        <v>103.5388288889</v>
      </c>
      <c r="D46" t="s">
        <v>3256</v>
      </c>
      <c r="E46" t="str">
        <f t="shared" si="3"/>
        <v>OLT-71192109-FDT-010</v>
      </c>
      <c r="F46" t="str">
        <f t="shared" si="4"/>
        <v>OLT-71192109</v>
      </c>
      <c r="G46" s="7" t="str">
        <f t="shared" si="5"/>
        <v>FDT-010</v>
      </c>
      <c r="H46" s="3" t="str">
        <f>LOOKUP(A46, olt_db!$B:$B, olt_db!$D:$D)</f>
        <v>TBG-BATANGHARI BENGKULU</v>
      </c>
      <c r="I46">
        <v>-3.807925</v>
      </c>
      <c r="J46">
        <v>103.54025</v>
      </c>
      <c r="K46" s="2">
        <f>ACOS(COS(RADIANS(90-olt_db!$F$3))*COS(RADIANS(90-I46))+SIN(RADIANS(90-olt_db!$F$3))*SIN(RADIANS(90-I46))*COS(RADIANS(olt_db!$G$3-J46)))*6371393</f>
        <v>11510473.474897299</v>
      </c>
      <c r="L46">
        <v>34</v>
      </c>
      <c r="M46">
        <v>463</v>
      </c>
    </row>
    <row r="47" spans="1:13" x14ac:dyDescent="0.25">
      <c r="A47" t="s">
        <v>9</v>
      </c>
      <c r="B47">
        <f>VLOOKUP(A47,olt_db!$B$2:$J$70,5,0)</f>
        <v>-3.8050505555999998</v>
      </c>
      <c r="C47">
        <f>VLOOKUP(A47,olt_db!$B$2:$J$70,6,0)</f>
        <v>103.5388288889</v>
      </c>
      <c r="D47" t="s">
        <v>3257</v>
      </c>
      <c r="E47" t="str">
        <f t="shared" si="3"/>
        <v>OLT-71192109-FDT-012</v>
      </c>
      <c r="F47" t="str">
        <f t="shared" si="4"/>
        <v>OLT-71192109</v>
      </c>
      <c r="G47" s="7" t="str">
        <f t="shared" si="5"/>
        <v>FDT-012</v>
      </c>
      <c r="H47" s="3" t="str">
        <f>LOOKUP(A47, olt_db!$B:$B, olt_db!$D:$D)</f>
        <v>TBG-BATANGHARI BENGKULU</v>
      </c>
      <c r="I47">
        <v>-3.8154149999999998</v>
      </c>
      <c r="J47">
        <v>103.533264</v>
      </c>
      <c r="K47" s="2">
        <f>ACOS(COS(RADIANS(90-olt_db!$F$3))*COS(RADIANS(90-I47))+SIN(RADIANS(90-olt_db!$F$3))*SIN(RADIANS(90-I47))*COS(RADIANS(olt_db!$G$3-J47)))*6371393</f>
        <v>11509685.108164361</v>
      </c>
      <c r="L47">
        <v>34</v>
      </c>
      <c r="M47">
        <v>398</v>
      </c>
    </row>
    <row r="48" spans="1:13" x14ac:dyDescent="0.25">
      <c r="A48" t="s">
        <v>9</v>
      </c>
      <c r="B48">
        <f>VLOOKUP(A48,olt_db!$B$2:$J$70,5,0)</f>
        <v>-3.8050505555999998</v>
      </c>
      <c r="C48">
        <f>VLOOKUP(A48,olt_db!$B$2:$J$70,6,0)</f>
        <v>103.5388288889</v>
      </c>
      <c r="D48" t="s">
        <v>3258</v>
      </c>
      <c r="E48" t="str">
        <f t="shared" si="3"/>
        <v>OLT-71192109-FDT-025</v>
      </c>
      <c r="F48" t="str">
        <f t="shared" si="4"/>
        <v>OLT-71192109</v>
      </c>
      <c r="G48" s="7" t="str">
        <f t="shared" si="5"/>
        <v>FDT-025</v>
      </c>
      <c r="H48" s="3" t="str">
        <f>LOOKUP(A48, olt_db!$B:$B, olt_db!$D:$D)</f>
        <v>TBG-BATANGHARI BENGKULU</v>
      </c>
      <c r="I48">
        <v>-3.8040080000000001</v>
      </c>
      <c r="J48">
        <v>103.537325</v>
      </c>
      <c r="K48" s="2">
        <f>ACOS(COS(RADIANS(90-olt_db!$F$3))*COS(RADIANS(90-I48))+SIN(RADIANS(90-olt_db!$F$3))*SIN(RADIANS(90-I48))*COS(RADIANS(olt_db!$G$3-J48)))*6371393</f>
        <v>11510155.929608522</v>
      </c>
      <c r="L48">
        <v>20</v>
      </c>
      <c r="M48">
        <v>218</v>
      </c>
    </row>
    <row r="49" spans="1:13" x14ac:dyDescent="0.25">
      <c r="A49" t="s">
        <v>9</v>
      </c>
      <c r="B49">
        <f>VLOOKUP(A49,olt_db!$B$2:$J$70,5,0)</f>
        <v>-3.8050505555999998</v>
      </c>
      <c r="C49">
        <f>VLOOKUP(A49,olt_db!$B$2:$J$70,6,0)</f>
        <v>103.5388288889</v>
      </c>
      <c r="D49" t="s">
        <v>3259</v>
      </c>
      <c r="E49" t="str">
        <f t="shared" si="3"/>
        <v>OLT-71192109-FDT-026</v>
      </c>
      <c r="F49" t="str">
        <f t="shared" si="4"/>
        <v>OLT-71192109</v>
      </c>
      <c r="G49" s="7" t="str">
        <f t="shared" si="5"/>
        <v>FDT-026</v>
      </c>
      <c r="H49" s="3" t="str">
        <f>LOOKUP(A49, olt_db!$B:$B, olt_db!$D:$D)</f>
        <v>TBG-BATANGHARI BENGKULU</v>
      </c>
      <c r="I49">
        <v>-3.797104</v>
      </c>
      <c r="J49">
        <v>103.545447</v>
      </c>
      <c r="K49" s="2">
        <f>ACOS(COS(RADIANS(90-olt_db!$F$3))*COS(RADIANS(90-I49))+SIN(RADIANS(90-olt_db!$F$3))*SIN(RADIANS(90-I49))*COS(RADIANS(olt_db!$G$3-J49)))*6371393</f>
        <v>11511069.263984799</v>
      </c>
      <c r="L49">
        <v>14</v>
      </c>
      <c r="M49">
        <v>216</v>
      </c>
    </row>
    <row r="50" spans="1:13" x14ac:dyDescent="0.25">
      <c r="A50" t="s">
        <v>9</v>
      </c>
      <c r="B50">
        <f>VLOOKUP(A50,olt_db!$B$2:$J$70,5,0)</f>
        <v>-3.8050505555999998</v>
      </c>
      <c r="C50">
        <f>VLOOKUP(A50,olt_db!$B$2:$J$70,6,0)</f>
        <v>103.5388288889</v>
      </c>
      <c r="D50" t="s">
        <v>3260</v>
      </c>
      <c r="E50" t="str">
        <f t="shared" si="3"/>
        <v>OLT-71192109-FDT-094</v>
      </c>
      <c r="F50" t="str">
        <f t="shared" si="4"/>
        <v>OLT-71192109</v>
      </c>
      <c r="G50" s="7" t="str">
        <f t="shared" si="5"/>
        <v>FDT-094</v>
      </c>
      <c r="H50" s="3" t="str">
        <f>LOOKUP(A50, olt_db!$B:$B, olt_db!$D:$D)</f>
        <v>TBG-BATANGHARI BENGKULU</v>
      </c>
      <c r="I50">
        <v>-3.8172440000000001</v>
      </c>
      <c r="J50">
        <v>103.528925</v>
      </c>
      <c r="K50" s="2">
        <f>ACOS(COS(RADIANS(90-olt_db!$F$3))*COS(RADIANS(90-I50))+SIN(RADIANS(90-olt_db!$F$3))*SIN(RADIANS(90-I50))*COS(RADIANS(olt_db!$G$3-J50)))*6371393</f>
        <v>11509200.477959258</v>
      </c>
      <c r="L50">
        <v>6</v>
      </c>
      <c r="M50">
        <v>93</v>
      </c>
    </row>
    <row r="54" spans="1:13" x14ac:dyDescent="0.25">
      <c r="I54" s="4"/>
      <c r="J54" s="5"/>
    </row>
    <row r="55" spans="1:13" x14ac:dyDescent="0.25">
      <c r="I55" s="4"/>
      <c r="J55" s="5"/>
    </row>
    <row r="56" spans="1:13" x14ac:dyDescent="0.25">
      <c r="J56" s="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zoomScale="90" zoomScaleNormal="90" workbookViewId="0">
      <selection activeCell="C13" sqref="C13"/>
    </sheetView>
  </sheetViews>
  <sheetFormatPr defaultRowHeight="15" x14ac:dyDescent="0.25"/>
  <cols>
    <col min="1" max="1" width="29.140625" style="66" customWidth="1"/>
    <col min="2" max="2" width="32.28515625" style="66" customWidth="1"/>
    <col min="3" max="3" width="22" style="66" customWidth="1"/>
    <col min="4" max="5" width="16.85546875" style="66" customWidth="1"/>
  </cols>
  <sheetData>
    <row r="1" spans="1:5" ht="15" customHeight="1" thickBot="1" x14ac:dyDescent="0.3">
      <c r="A1" s="72" t="s">
        <v>3261</v>
      </c>
      <c r="B1" s="72" t="s">
        <v>3262</v>
      </c>
      <c r="C1" s="72" t="s">
        <v>3263</v>
      </c>
      <c r="D1" s="72" t="s">
        <v>3264</v>
      </c>
      <c r="E1" s="72" t="s">
        <v>3265</v>
      </c>
    </row>
    <row r="2" spans="1:5" x14ac:dyDescent="0.25">
      <c r="A2" t="s">
        <v>3266</v>
      </c>
      <c r="B2" t="s">
        <v>320</v>
      </c>
      <c r="C2">
        <v>8763</v>
      </c>
      <c r="D2">
        <v>7962</v>
      </c>
      <c r="E2" s="215">
        <f t="shared" ref="E2:E13" si="0">1/(D2/C2)</f>
        <v>1.1006028636021099</v>
      </c>
    </row>
    <row r="3" spans="1:5" x14ac:dyDescent="0.25">
      <c r="A3" t="s">
        <v>3267</v>
      </c>
      <c r="B3" t="s">
        <v>436</v>
      </c>
      <c r="C3">
        <v>8763</v>
      </c>
      <c r="D3">
        <v>7962</v>
      </c>
      <c r="E3" s="215">
        <f t="shared" si="0"/>
        <v>1.1006028636021099</v>
      </c>
    </row>
    <row r="4" spans="1:5" x14ac:dyDescent="0.25">
      <c r="A4" t="s">
        <v>3268</v>
      </c>
      <c r="B4" t="s">
        <v>1809</v>
      </c>
      <c r="C4">
        <v>444</v>
      </c>
      <c r="D4">
        <v>426</v>
      </c>
      <c r="E4" s="215">
        <f t="shared" si="0"/>
        <v>1.0422535211267605</v>
      </c>
    </row>
    <row r="5" spans="1:5" x14ac:dyDescent="0.25">
      <c r="A5" t="s">
        <v>3269</v>
      </c>
      <c r="B5" t="s">
        <v>518</v>
      </c>
      <c r="C5">
        <v>3166</v>
      </c>
      <c r="D5">
        <v>2962</v>
      </c>
      <c r="E5" s="215">
        <f t="shared" si="0"/>
        <v>1.0688723835246456</v>
      </c>
    </row>
    <row r="6" spans="1:5" x14ac:dyDescent="0.25">
      <c r="A6" t="s">
        <v>3270</v>
      </c>
      <c r="B6" t="s">
        <v>3271</v>
      </c>
      <c r="C6">
        <v>1141</v>
      </c>
      <c r="D6">
        <v>1092</v>
      </c>
      <c r="E6" s="215">
        <f t="shared" si="0"/>
        <v>1.0448717948717949</v>
      </c>
    </row>
    <row r="7" spans="1:5" x14ac:dyDescent="0.25">
      <c r="A7" t="s">
        <v>3272</v>
      </c>
      <c r="B7" t="s">
        <v>508</v>
      </c>
      <c r="C7">
        <v>1141</v>
      </c>
      <c r="D7">
        <v>1092</v>
      </c>
      <c r="E7" s="215">
        <f t="shared" si="0"/>
        <v>1.0448717948717949</v>
      </c>
    </row>
    <row r="8" spans="1:5" x14ac:dyDescent="0.25">
      <c r="A8" s="101" t="s">
        <v>3273</v>
      </c>
      <c r="B8" t="s">
        <v>436</v>
      </c>
      <c r="C8">
        <v>7522</v>
      </c>
      <c r="D8">
        <v>7203</v>
      </c>
      <c r="E8" s="215">
        <f t="shared" si="0"/>
        <v>1.0442871025961404</v>
      </c>
    </row>
    <row r="9" spans="1:5" x14ac:dyDescent="0.25">
      <c r="A9" s="101" t="s">
        <v>3274</v>
      </c>
      <c r="B9" t="s">
        <v>320</v>
      </c>
      <c r="C9">
        <v>7522</v>
      </c>
      <c r="D9">
        <v>7203</v>
      </c>
      <c r="E9" s="215">
        <f t="shared" si="0"/>
        <v>1.0442871025961404</v>
      </c>
    </row>
    <row r="10" spans="1:5" x14ac:dyDescent="0.25">
      <c r="A10" t="s">
        <v>3275</v>
      </c>
      <c r="B10" t="s">
        <v>917</v>
      </c>
      <c r="C10">
        <v>898</v>
      </c>
      <c r="D10">
        <v>861</v>
      </c>
      <c r="E10" s="215">
        <f t="shared" si="0"/>
        <v>1.042973286875726</v>
      </c>
    </row>
    <row r="11" spans="1:5" x14ac:dyDescent="0.25">
      <c r="A11" t="s">
        <v>3276</v>
      </c>
      <c r="B11" t="s">
        <v>923</v>
      </c>
      <c r="C11">
        <v>898</v>
      </c>
      <c r="D11">
        <v>861</v>
      </c>
      <c r="E11" s="215">
        <f t="shared" si="0"/>
        <v>1.042973286875726</v>
      </c>
    </row>
    <row r="12" spans="1:5" x14ac:dyDescent="0.25">
      <c r="A12" t="s">
        <v>3276</v>
      </c>
      <c r="B12" t="s">
        <v>878</v>
      </c>
      <c r="C12">
        <v>898</v>
      </c>
      <c r="D12">
        <v>861</v>
      </c>
      <c r="E12" s="215">
        <f t="shared" si="0"/>
        <v>1.042973286875726</v>
      </c>
    </row>
    <row r="13" spans="1:5" x14ac:dyDescent="0.25">
      <c r="A13" t="s">
        <v>3276</v>
      </c>
      <c r="B13" t="s">
        <v>917</v>
      </c>
      <c r="C13">
        <v>898</v>
      </c>
      <c r="D13">
        <v>861</v>
      </c>
      <c r="E13" s="215">
        <f t="shared" si="0"/>
        <v>1.042973286875726</v>
      </c>
    </row>
    <row r="14" spans="1:5" x14ac:dyDescent="0.25">
      <c r="E14" s="215" t="e">
        <f t="shared" ref="E14:E26" si="1">1-(D14/C14)</f>
        <v>#DIV/0!</v>
      </c>
    </row>
    <row r="15" spans="1:5" x14ac:dyDescent="0.25">
      <c r="E15" s="215" t="e">
        <f t="shared" si="1"/>
        <v>#DIV/0!</v>
      </c>
    </row>
    <row r="16" spans="1:5" x14ac:dyDescent="0.25">
      <c r="E16" s="215" t="e">
        <f t="shared" si="1"/>
        <v>#DIV/0!</v>
      </c>
    </row>
    <row r="17" spans="5:5" x14ac:dyDescent="0.25">
      <c r="E17" s="215" t="e">
        <f t="shared" si="1"/>
        <v>#DIV/0!</v>
      </c>
    </row>
    <row r="18" spans="5:5" x14ac:dyDescent="0.25">
      <c r="E18" s="215" t="e">
        <f t="shared" si="1"/>
        <v>#DIV/0!</v>
      </c>
    </row>
    <row r="19" spans="5:5" x14ac:dyDescent="0.25">
      <c r="E19" s="215" t="e">
        <f t="shared" si="1"/>
        <v>#DIV/0!</v>
      </c>
    </row>
    <row r="20" spans="5:5" x14ac:dyDescent="0.25">
      <c r="E20" s="215" t="e">
        <f t="shared" si="1"/>
        <v>#DIV/0!</v>
      </c>
    </row>
    <row r="21" spans="5:5" x14ac:dyDescent="0.25">
      <c r="E21" s="215" t="e">
        <f t="shared" si="1"/>
        <v>#DIV/0!</v>
      </c>
    </row>
    <row r="22" spans="5:5" x14ac:dyDescent="0.25">
      <c r="E22" s="215" t="e">
        <f t="shared" si="1"/>
        <v>#DIV/0!</v>
      </c>
    </row>
    <row r="23" spans="5:5" x14ac:dyDescent="0.25">
      <c r="E23" s="215" t="e">
        <f t="shared" si="1"/>
        <v>#DIV/0!</v>
      </c>
    </row>
    <row r="24" spans="5:5" x14ac:dyDescent="0.25">
      <c r="E24" s="215" t="e">
        <f t="shared" si="1"/>
        <v>#DIV/0!</v>
      </c>
    </row>
    <row r="25" spans="5:5" x14ac:dyDescent="0.25">
      <c r="E25" s="215" t="e">
        <f t="shared" si="1"/>
        <v>#DIV/0!</v>
      </c>
    </row>
    <row r="26" spans="5:5" x14ac:dyDescent="0.25">
      <c r="E26" s="215" t="e">
        <f t="shared" si="1"/>
        <v>#DIV/0!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47" zoomScaleNormal="100" workbookViewId="0">
      <selection activeCell="U25" sqref="U2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F3" sqref="F3"/>
    </sheetView>
  </sheetViews>
  <sheetFormatPr defaultRowHeight="15" x14ac:dyDescent="0.25"/>
  <cols>
    <col min="1" max="1" width="18.140625" style="216" bestFit="1" customWidth="1"/>
    <col min="2" max="2" width="23.7109375" style="66" bestFit="1" customWidth="1"/>
    <col min="3" max="3" width="12" style="66" bestFit="1" customWidth="1"/>
    <col min="4" max="4" width="12.7109375" style="66" bestFit="1" customWidth="1"/>
  </cols>
  <sheetData>
    <row r="1" spans="1:5" x14ac:dyDescent="0.25">
      <c r="A1" s="217" t="s">
        <v>3277</v>
      </c>
      <c r="B1" s="218" t="s">
        <v>3278</v>
      </c>
      <c r="C1" s="218" t="s">
        <v>3279</v>
      </c>
      <c r="D1" s="218" t="s">
        <v>3280</v>
      </c>
      <c r="E1" s="218" t="s">
        <v>3281</v>
      </c>
    </row>
    <row r="2" spans="1:5" x14ac:dyDescent="0.25">
      <c r="A2" s="219">
        <v>45733</v>
      </c>
      <c r="B2" t="s">
        <v>967</v>
      </c>
      <c r="C2">
        <v>2.9580438583474278</v>
      </c>
      <c r="D2">
        <v>98.872866354468201</v>
      </c>
    </row>
    <row r="3" spans="1:5" x14ac:dyDescent="0.25">
      <c r="A3" s="219">
        <v>45733</v>
      </c>
      <c r="B3" t="s">
        <v>967</v>
      </c>
      <c r="C3">
        <v>3.15</v>
      </c>
      <c r="D3">
        <v>99.333976000000007</v>
      </c>
    </row>
    <row r="4" spans="1:5" x14ac:dyDescent="0.25">
      <c r="A4" s="219">
        <v>45735</v>
      </c>
      <c r="B4" t="s">
        <v>3282</v>
      </c>
      <c r="C4">
        <v>-3.8240669999999999</v>
      </c>
      <c r="D4">
        <v>102.300805</v>
      </c>
      <c r="E4" t="s">
        <v>3283</v>
      </c>
    </row>
    <row r="5" spans="1:5" x14ac:dyDescent="0.25">
      <c r="A5" s="220">
        <v>45775</v>
      </c>
      <c r="B5" t="s">
        <v>3246</v>
      </c>
      <c r="C5">
        <v>-3.7574830000000001</v>
      </c>
      <c r="D5">
        <v>103.562929</v>
      </c>
      <c r="E5" t="s">
        <v>3284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segments_db</vt:lpstr>
      <vt:lpstr>poles_db</vt:lpstr>
      <vt:lpstr>olt_db</vt:lpstr>
      <vt:lpstr>FDT List</vt:lpstr>
      <vt:lpstr>TT History</vt:lpstr>
      <vt:lpstr>Algoritma Sistem Tracking</vt:lpstr>
      <vt:lpstr>Cut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FTTH</cp:lastModifiedBy>
  <dcterms:created xsi:type="dcterms:W3CDTF">2025-01-10T07:50:14Z</dcterms:created>
  <dcterms:modified xsi:type="dcterms:W3CDTF">2025-06-10T07:53:56Z</dcterms:modified>
</cp:coreProperties>
</file>